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comments10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19155" windowHeight="10005" tabRatio="726" activeTab="11"/>
  </bookViews>
  <sheets>
    <sheet name="MENU" sheetId="6" r:id="rId1"/>
    <sheet name="1°TRANCE" sheetId="1" r:id="rId2"/>
    <sheet name="2°TRANCE" sheetId="2" r:id="rId3"/>
    <sheet name="3°TRANCE" sheetId="3" r:id="rId4"/>
    <sheet name="4°TRANCE" sheetId="4" r:id="rId5"/>
    <sheet name="5°TRANCE" sheetId="5" r:id="rId6"/>
    <sheet name="6°TRANCE" sheetId="7" r:id="rId7"/>
    <sheet name="7°TRANCE" sheetId="8" r:id="rId8"/>
    <sheet name="8°TRANCE" sheetId="9" r:id="rId9"/>
    <sheet name="9°TRANCE" sheetId="10" r:id="rId10"/>
    <sheet name="10°TRANCE" sheetId="11" r:id="rId11"/>
    <sheet name="Riepilogo" sheetId="15" r:id="rId12"/>
    <sheet name="Spettanza" sheetId="13" r:id="rId13"/>
    <sheet name="Grafico Spettanza" sheetId="14" r:id="rId14"/>
  </sheets>
  <definedNames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5725"/>
</workbook>
</file>

<file path=xl/calcChain.xml><?xml version="1.0" encoding="utf-8"?>
<calcChain xmlns="http://schemas.openxmlformats.org/spreadsheetml/2006/main">
  <c r="AC7" i="15"/>
  <c r="AC6"/>
  <c r="K3"/>
  <c r="AB7"/>
  <c r="AB6"/>
  <c r="AA7"/>
  <c r="AA6"/>
  <c r="Y6"/>
  <c r="T8" i="1"/>
  <c r="S8"/>
  <c r="Y7" i="15"/>
  <c r="X7"/>
  <c r="X6"/>
  <c r="V6"/>
  <c r="Z7"/>
  <c r="W7"/>
  <c r="W6"/>
  <c r="C7"/>
  <c r="B7" s="1"/>
  <c r="K7"/>
  <c r="L7"/>
  <c r="M7"/>
  <c r="G7"/>
  <c r="F7"/>
  <c r="E7"/>
  <c r="I7" l="1"/>
  <c r="C8"/>
  <c r="C9" s="1"/>
  <c r="C10" s="1"/>
  <c r="C11" s="1"/>
  <c r="C12" s="1"/>
  <c r="C13" s="1"/>
  <c r="B6"/>
  <c r="W8"/>
  <c r="Z6"/>
  <c r="AF218" i="5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T218"/>
  <c r="T219" s="1"/>
  <c r="AK217"/>
  <c r="AK218" s="1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F217"/>
  <c r="AD217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Z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U217"/>
  <c r="T217"/>
  <c r="S217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D9"/>
  <c r="S9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AK8"/>
  <c r="AF8"/>
  <c r="Z8"/>
  <c r="T8"/>
  <c r="T9" s="1"/>
  <c r="S8"/>
  <c r="K6" i="15"/>
  <c r="L6"/>
  <c r="M6"/>
  <c r="F6"/>
  <c r="G6"/>
  <c r="J6"/>
  <c r="D6"/>
  <c r="D7"/>
  <c r="E6"/>
  <c r="H7" l="1"/>
  <c r="H6"/>
  <c r="I6"/>
  <c r="B12"/>
  <c r="B8"/>
  <c r="B13"/>
  <c r="C14"/>
  <c r="B9"/>
  <c r="U9" i="5"/>
  <c r="T10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U8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220"/>
  <c r="U219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U218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W217"/>
  <c r="U5"/>
  <c r="K12" i="15"/>
  <c r="L12"/>
  <c r="M12"/>
  <c r="K9"/>
  <c r="L9"/>
  <c r="M9"/>
  <c r="K13"/>
  <c r="L13"/>
  <c r="M13"/>
  <c r="K8"/>
  <c r="L8"/>
  <c r="M8"/>
  <c r="F13"/>
  <c r="G13"/>
  <c r="F8"/>
  <c r="G8"/>
  <c r="F12"/>
  <c r="G12"/>
  <c r="F9"/>
  <c r="G9"/>
  <c r="D13"/>
  <c r="D8"/>
  <c r="D12"/>
  <c r="D9"/>
  <c r="E13"/>
  <c r="E8"/>
  <c r="E12"/>
  <c r="E9"/>
  <c r="X5" i="5"/>
  <c r="X4"/>
  <c r="H9" i="15" l="1"/>
  <c r="H12"/>
  <c r="H8"/>
  <c r="H13"/>
  <c r="I9"/>
  <c r="I12"/>
  <c r="I8"/>
  <c r="I13"/>
  <c r="B14"/>
  <c r="C15"/>
  <c r="B15" s="1"/>
  <c r="B10"/>
  <c r="AC217" i="5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AC8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A217"/>
  <c r="AA8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AE217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11"/>
  <c r="U10"/>
  <c r="T221"/>
  <c r="U220"/>
  <c r="X3"/>
  <c r="K10" i="15"/>
  <c r="L10"/>
  <c r="M10"/>
  <c r="K15"/>
  <c r="L15"/>
  <c r="M15"/>
  <c r="K14"/>
  <c r="L14"/>
  <c r="M14"/>
  <c r="F10"/>
  <c r="G10"/>
  <c r="F15"/>
  <c r="G15"/>
  <c r="F14"/>
  <c r="G14"/>
  <c r="D10"/>
  <c r="D15"/>
  <c r="D14"/>
  <c r="E10"/>
  <c r="E15"/>
  <c r="E14"/>
  <c r="M3" l="1"/>
  <c r="H14"/>
  <c r="H15"/>
  <c r="H10"/>
  <c r="I14"/>
  <c r="I15"/>
  <c r="I10"/>
  <c r="B11"/>
  <c r="T222" i="5"/>
  <c r="U221"/>
  <c r="AG217"/>
  <c r="AG8"/>
  <c r="U11"/>
  <c r="T12"/>
  <c r="AE218"/>
  <c r="AA218"/>
  <c r="AB217"/>
  <c r="AA9"/>
  <c r="AB8"/>
  <c r="W8"/>
  <c r="AE218" i="11"/>
  <c r="AP218" s="1"/>
  <c r="AH217"/>
  <c r="AH218" s="1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G217"/>
  <c r="AG218" s="1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E217"/>
  <c r="AD217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BG213"/>
  <c r="BE213"/>
  <c r="AD9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G8"/>
  <c r="AH8" s="1"/>
  <c r="AE8"/>
  <c r="AE9" s="1"/>
  <c r="AE218" i="10"/>
  <c r="AP218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G217"/>
  <c r="AH217" s="1"/>
  <c r="AH218" s="1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E217"/>
  <c r="AP217" s="1"/>
  <c r="AD217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E9"/>
  <c r="AD9"/>
  <c r="AG8"/>
  <c r="AH8" s="1"/>
  <c r="AE8"/>
  <c r="AG218" i="9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G217"/>
  <c r="AH217" s="1"/>
  <c r="AH218" s="1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E217"/>
  <c r="AE218" s="1"/>
  <c r="AD217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E9"/>
  <c r="AE10" s="1"/>
  <c r="AD9"/>
  <c r="AG8"/>
  <c r="AH8" s="1"/>
  <c r="AE8"/>
  <c r="AG217" i="8"/>
  <c r="AH217" s="1"/>
  <c r="AH218" s="1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E217"/>
  <c r="AE218" s="1"/>
  <c r="AD217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9"/>
  <c r="AH8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G8"/>
  <c r="AG9" s="1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E8"/>
  <c r="AE9" s="1"/>
  <c r="AE218" i="7"/>
  <c r="AE219" s="1"/>
  <c r="AE220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G217"/>
  <c r="AE217"/>
  <c r="AD217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E9"/>
  <c r="AE10" s="1"/>
  <c r="AD9"/>
  <c r="AG8"/>
  <c r="AE8"/>
  <c r="AK217" i="4"/>
  <c r="AL217" s="1"/>
  <c r="AG217"/>
  <c r="AH217" s="1"/>
  <c r="AH218" s="1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F217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E217"/>
  <c r="AE218" s="1"/>
  <c r="AD217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D9"/>
  <c r="AK8"/>
  <c r="AH8"/>
  <c r="AI8" s="1"/>
  <c r="AG8"/>
  <c r="AF8"/>
  <c r="AE8"/>
  <c r="AE9" s="1"/>
  <c r="AK217" i="3"/>
  <c r="AG217"/>
  <c r="AH217" s="1"/>
  <c r="AF217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E217"/>
  <c r="AD217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D9"/>
  <c r="AK8"/>
  <c r="AH8"/>
  <c r="AL8" s="1"/>
  <c r="AG8"/>
  <c r="AF8"/>
  <c r="AE8"/>
  <c r="AE9" s="1"/>
  <c r="AD217" i="2"/>
  <c r="Z217" i="1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7"/>
  <c r="T218" s="1"/>
  <c r="S217"/>
  <c r="Z8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T8"/>
  <c r="S8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K11" i="15"/>
  <c r="L11"/>
  <c r="M11"/>
  <c r="F11"/>
  <c r="G11"/>
  <c r="D11"/>
  <c r="E11"/>
  <c r="H11" l="1"/>
  <c r="I11"/>
  <c r="AE8" i="5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AE219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T223"/>
  <c r="U222"/>
  <c r="AB9"/>
  <c r="AA10"/>
  <c r="AA219"/>
  <c r="AB218"/>
  <c r="T13"/>
  <c r="U12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AH9" i="1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E10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P8"/>
  <c r="AE219"/>
  <c r="AP217"/>
  <c r="AH9" i="10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P8"/>
  <c r="AP9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E10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E219"/>
  <c r="AP8" i="9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E11"/>
  <c r="AP10"/>
  <c r="AP9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E219"/>
  <c r="AP218"/>
  <c r="AP217"/>
  <c r="AP9" i="8"/>
  <c r="AE10"/>
  <c r="AP8"/>
  <c r="AE219"/>
  <c r="AP218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P217"/>
  <c r="AE11" i="7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E221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E10" i="4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L8"/>
  <c r="AP8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Q217"/>
  <c r="AR217" s="1"/>
  <c r="AL218"/>
  <c r="AE219"/>
  <c r="AP218"/>
  <c r="AI217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K21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P217"/>
  <c r="AE10" i="3"/>
  <c r="AQ8"/>
  <c r="AR8" s="1"/>
  <c r="AL9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I8"/>
  <c r="AP8"/>
  <c r="AL217"/>
  <c r="AI217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P217"/>
  <c r="AE218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K21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U8" i="11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T219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A220" i="5" l="1"/>
  <c r="AB219"/>
  <c r="AE220"/>
  <c r="AP8"/>
  <c r="AE9"/>
  <c r="AH218"/>
  <c r="AI217"/>
  <c r="AL217"/>
  <c r="AP217"/>
  <c r="U13"/>
  <c r="T14"/>
  <c r="AI8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L8"/>
  <c r="AA11"/>
  <c r="AB10"/>
  <c r="T224"/>
  <c r="U223"/>
  <c r="AE220" i="11"/>
  <c r="AP219"/>
  <c r="AE11"/>
  <c r="AP10"/>
  <c r="AP9"/>
  <c r="AE11" i="10"/>
  <c r="AP10"/>
  <c r="AE220"/>
  <c r="AP219"/>
  <c r="AE12" i="9"/>
  <c r="AP11"/>
  <c r="AE220"/>
  <c r="AP219"/>
  <c r="AE11" i="8"/>
  <c r="AP10"/>
  <c r="AE220"/>
  <c r="AP219"/>
  <c r="AE12" i="7"/>
  <c r="AE222"/>
  <c r="AI218" i="4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Q218"/>
  <c r="AR218" s="1"/>
  <c r="AL219"/>
  <c r="AQ8"/>
  <c r="AR8" s="1"/>
  <c r="AL9"/>
  <c r="AP10"/>
  <c r="AE11"/>
  <c r="AE220"/>
  <c r="AP219"/>
  <c r="AP9"/>
  <c r="AS217"/>
  <c r="AT217"/>
  <c r="AV217" s="1"/>
  <c r="AZ217"/>
  <c r="AE11" i="3"/>
  <c r="AP10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P9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S8"/>
  <c r="AU8" s="1"/>
  <c r="AW8" s="1"/>
  <c r="AT8"/>
  <c r="AV8" s="1"/>
  <c r="AZ8"/>
  <c r="AE219"/>
  <c r="AP218"/>
  <c r="AQ217"/>
  <c r="AR217" s="1"/>
  <c r="AL218"/>
  <c r="AQ9"/>
  <c r="AR9" s="1"/>
  <c r="AL10"/>
  <c r="T220" i="11"/>
  <c r="U219"/>
  <c r="W8"/>
  <c r="U21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10"/>
  <c r="U9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X3"/>
  <c r="S221" i="10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Z217"/>
  <c r="T217"/>
  <c r="T218" s="1"/>
  <c r="S217"/>
  <c r="S218" s="1"/>
  <c r="S219" s="1"/>
  <c r="S220" s="1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8"/>
  <c r="T8"/>
  <c r="S8"/>
  <c r="T225" i="5" l="1"/>
  <c r="U224"/>
  <c r="AB11"/>
  <c r="AA12"/>
  <c r="T15"/>
  <c r="U14"/>
  <c r="AL218"/>
  <c r="AQ217"/>
  <c r="AR217" s="1"/>
  <c r="AA221"/>
  <c r="AB220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E10"/>
  <c r="AP9"/>
  <c r="AH219"/>
  <c r="AP218"/>
  <c r="AQ8"/>
  <c r="AR8" s="1"/>
  <c r="AL9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E221"/>
  <c r="AE12" i="11"/>
  <c r="AP11"/>
  <c r="AP220"/>
  <c r="AE221"/>
  <c r="AP220" i="10"/>
  <c r="AE221"/>
  <c r="AP11"/>
  <c r="AE12"/>
  <c r="AE221" i="9"/>
  <c r="AP220"/>
  <c r="AE13"/>
  <c r="AP12"/>
  <c r="AP11" i="8"/>
  <c r="AE12"/>
  <c r="AP220"/>
  <c r="AE221"/>
  <c r="AE13" i="7"/>
  <c r="AE223"/>
  <c r="AQ9" i="4"/>
  <c r="AR9" s="1"/>
  <c r="AL10"/>
  <c r="AE221"/>
  <c r="AP220"/>
  <c r="AZ218"/>
  <c r="AS218"/>
  <c r="AU218" s="1"/>
  <c r="AW218" s="1"/>
  <c r="AT218"/>
  <c r="AV218" s="1"/>
  <c r="AT8"/>
  <c r="AV8" s="1"/>
  <c r="AZ8"/>
  <c r="AS8"/>
  <c r="AU8" s="1"/>
  <c r="AW8" s="1"/>
  <c r="AE12"/>
  <c r="AP11"/>
  <c r="AQ219"/>
  <c r="AR219" s="1"/>
  <c r="AL220"/>
  <c r="AU217"/>
  <c r="AW217" s="1"/>
  <c r="AL219" i="3"/>
  <c r="AQ218"/>
  <c r="AR218" s="1"/>
  <c r="AQ10"/>
  <c r="AR10" s="1"/>
  <c r="AL11"/>
  <c r="AE12"/>
  <c r="AP11"/>
  <c r="AT217"/>
  <c r="AV217" s="1"/>
  <c r="AZ217"/>
  <c r="AS217"/>
  <c r="AU217" s="1"/>
  <c r="AW217" s="1"/>
  <c r="AZ9"/>
  <c r="AS9"/>
  <c r="AT9"/>
  <c r="AV9" s="1"/>
  <c r="AP219"/>
  <c r="AE220"/>
  <c r="W9" i="1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T221"/>
  <c r="U220"/>
  <c r="W217"/>
  <c r="U10"/>
  <c r="T11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S9" i="10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T9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U8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9"/>
  <c r="U218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L219" i="5" l="1"/>
  <c r="AQ218"/>
  <c r="AR218" s="1"/>
  <c r="AA13"/>
  <c r="AB12"/>
  <c r="T226"/>
  <c r="U225"/>
  <c r="BE217"/>
  <c r="AZ217"/>
  <c r="BA217" s="1"/>
  <c r="BG217" s="1"/>
  <c r="AS217"/>
  <c r="AU217" s="1"/>
  <c r="AW217" s="1"/>
  <c r="AT217"/>
  <c r="AV217" s="1"/>
  <c r="T16"/>
  <c r="U15"/>
  <c r="AE222"/>
  <c r="AT8"/>
  <c r="AV8" s="1"/>
  <c r="BE8"/>
  <c r="AZ8"/>
  <c r="BA8" s="1"/>
  <c r="BG8" s="1"/>
  <c r="AS8"/>
  <c r="AP10"/>
  <c r="AE11"/>
  <c r="AA222"/>
  <c r="AB221"/>
  <c r="AH220"/>
  <c r="AP219"/>
  <c r="AL10"/>
  <c r="AQ9"/>
  <c r="AR9" s="1"/>
  <c r="AE13" i="11"/>
  <c r="AP12"/>
  <c r="AP221"/>
  <c r="AE222"/>
  <c r="AE13" i="10"/>
  <c r="AP12"/>
  <c r="AE222"/>
  <c r="AP221"/>
  <c r="AE222" i="9"/>
  <c r="AP221"/>
  <c r="AE14"/>
  <c r="AP13"/>
  <c r="AE222" i="8"/>
  <c r="AP221"/>
  <c r="AE13"/>
  <c r="AP12"/>
  <c r="AE14" i="7"/>
  <c r="AE224"/>
  <c r="AQ220" i="4"/>
  <c r="AR220" s="1"/>
  <c r="AL221"/>
  <c r="AS9"/>
  <c r="AU9" s="1"/>
  <c r="AW9" s="1"/>
  <c r="AT9"/>
  <c r="AV9" s="1"/>
  <c r="AZ9"/>
  <c r="AP12"/>
  <c r="AE13"/>
  <c r="AQ10"/>
  <c r="AR10" s="1"/>
  <c r="AL11"/>
  <c r="AE222"/>
  <c r="AP221"/>
  <c r="AS219"/>
  <c r="AT219"/>
  <c r="AV219" s="1"/>
  <c r="AZ219"/>
  <c r="AE221" i="3"/>
  <c r="AP220"/>
  <c r="AE13"/>
  <c r="AP12"/>
  <c r="AQ219"/>
  <c r="AR219" s="1"/>
  <c r="AL220"/>
  <c r="AZ218"/>
  <c r="AS218"/>
  <c r="AU218" s="1"/>
  <c r="AW218" s="1"/>
  <c r="AT218"/>
  <c r="AV218" s="1"/>
  <c r="AU9"/>
  <c r="AW9" s="1"/>
  <c r="AS10"/>
  <c r="AT10"/>
  <c r="AV10" s="1"/>
  <c r="AZ10"/>
  <c r="AQ11"/>
  <c r="AR11" s="1"/>
  <c r="AL12"/>
  <c r="W218" i="1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T222"/>
  <c r="U221"/>
  <c r="T12"/>
  <c r="U11"/>
  <c r="U9" i="10"/>
  <c r="T10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T220"/>
  <c r="U219"/>
  <c r="W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X3"/>
  <c r="Z217" i="9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7"/>
  <c r="T218" s="1"/>
  <c r="S217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8"/>
  <c r="T8"/>
  <c r="S8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AE12" i="5" l="1"/>
  <c r="AP11"/>
  <c r="BC217"/>
  <c r="BB217"/>
  <c r="BH217" s="1"/>
  <c r="AY217"/>
  <c r="AT218"/>
  <c r="AV218" s="1"/>
  <c r="AZ218"/>
  <c r="BA218" s="1"/>
  <c r="BG218" s="1"/>
  <c r="BE218"/>
  <c r="AS218"/>
  <c r="AU218" s="1"/>
  <c r="AW218" s="1"/>
  <c r="AH221"/>
  <c r="AP220"/>
  <c r="T227"/>
  <c r="U226"/>
  <c r="AQ219"/>
  <c r="AR219" s="1"/>
  <c r="AL220"/>
  <c r="AQ10"/>
  <c r="AR10" s="1"/>
  <c r="AL11"/>
  <c r="AA223"/>
  <c r="AB222"/>
  <c r="AE223"/>
  <c r="AB13"/>
  <c r="AA14"/>
  <c r="BE9"/>
  <c r="AZ9"/>
  <c r="BA9" s="1"/>
  <c r="BG9" s="1"/>
  <c r="AT9"/>
  <c r="AV9" s="1"/>
  <c r="AS9"/>
  <c r="U16"/>
  <c r="T17"/>
  <c r="AU8"/>
  <c r="AW8" s="1"/>
  <c r="AE14" i="11"/>
  <c r="AP13"/>
  <c r="AP222"/>
  <c r="AE223"/>
  <c r="AP13" i="10"/>
  <c r="AE14"/>
  <c r="AP222"/>
  <c r="AE223"/>
  <c r="AE223" i="9"/>
  <c r="AP222"/>
  <c r="AE15"/>
  <c r="AP14"/>
  <c r="AE223" i="8"/>
  <c r="AP222"/>
  <c r="AP13"/>
  <c r="AE14"/>
  <c r="AE15" i="7"/>
  <c r="AE225"/>
  <c r="AZ10" i="4"/>
  <c r="AS10"/>
  <c r="AU10" s="1"/>
  <c r="AW10" s="1"/>
  <c r="AT10"/>
  <c r="AV10" s="1"/>
  <c r="AZ220"/>
  <c r="AS220"/>
  <c r="AU220" s="1"/>
  <c r="AW220" s="1"/>
  <c r="AT220"/>
  <c r="AV220" s="1"/>
  <c r="AE223"/>
  <c r="AP222"/>
  <c r="AL12"/>
  <c r="AQ11"/>
  <c r="AR11" s="1"/>
  <c r="AQ221"/>
  <c r="AR221" s="1"/>
  <c r="AL222"/>
  <c r="AE14"/>
  <c r="AP13"/>
  <c r="AU219"/>
  <c r="AW219" s="1"/>
  <c r="AQ12" i="3"/>
  <c r="AR12" s="1"/>
  <c r="AL13"/>
  <c r="AT219"/>
  <c r="AV219" s="1"/>
  <c r="AZ219"/>
  <c r="AS219"/>
  <c r="AU219" s="1"/>
  <c r="AW219" s="1"/>
  <c r="AP221"/>
  <c r="AE222"/>
  <c r="AL221"/>
  <c r="AQ220"/>
  <c r="AR220" s="1"/>
  <c r="AE14"/>
  <c r="AP13"/>
  <c r="AZ11"/>
  <c r="AS11"/>
  <c r="AU11" s="1"/>
  <c r="AW11" s="1"/>
  <c r="AT11"/>
  <c r="AV11" s="1"/>
  <c r="AU10"/>
  <c r="AW10" s="1"/>
  <c r="T223" i="11"/>
  <c r="U222"/>
  <c r="U12"/>
  <c r="T13"/>
  <c r="W9" i="10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T221"/>
  <c r="U220"/>
  <c r="T11"/>
  <c r="U10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W217"/>
  <c r="T219" i="9"/>
  <c r="U218"/>
  <c r="U8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5"/>
  <c r="U17" i="5" l="1"/>
  <c r="T18"/>
  <c r="AE224"/>
  <c r="AT10"/>
  <c r="AV10" s="1"/>
  <c r="BE10"/>
  <c r="AZ10"/>
  <c r="BA10" s="1"/>
  <c r="BG10" s="1"/>
  <c r="AS10"/>
  <c r="AU10" s="1"/>
  <c r="AW10" s="1"/>
  <c r="AA15"/>
  <c r="AB14"/>
  <c r="AL221"/>
  <c r="AQ220"/>
  <c r="AR220" s="1"/>
  <c r="T228"/>
  <c r="U227"/>
  <c r="BC218"/>
  <c r="BB218"/>
  <c r="BH218" s="1"/>
  <c r="AY218"/>
  <c r="AM217"/>
  <c r="AX217"/>
  <c r="BF217" s="1"/>
  <c r="AP12"/>
  <c r="AE13"/>
  <c r="BB8"/>
  <c r="BH8" s="1"/>
  <c r="BC8"/>
  <c r="AY8"/>
  <c r="AL12"/>
  <c r="AQ11"/>
  <c r="AR11" s="1"/>
  <c r="AH222"/>
  <c r="AP221"/>
  <c r="AU9"/>
  <c r="AW9" s="1"/>
  <c r="AA224"/>
  <c r="AB223"/>
  <c r="AT219"/>
  <c r="AV219" s="1"/>
  <c r="BE219"/>
  <c r="AZ219"/>
  <c r="BA219" s="1"/>
  <c r="BG219" s="1"/>
  <c r="AS219"/>
  <c r="AU219" s="1"/>
  <c r="AW219" s="1"/>
  <c r="AP223" i="11"/>
  <c r="AE224"/>
  <c r="AE15"/>
  <c r="AP14"/>
  <c r="AE224" i="10"/>
  <c r="AP223"/>
  <c r="AE15"/>
  <c r="AP14"/>
  <c r="AE16" i="9"/>
  <c r="AP15"/>
  <c r="AE224"/>
  <c r="AP223"/>
  <c r="AE15" i="8"/>
  <c r="AP14"/>
  <c r="AE224"/>
  <c r="AP223"/>
  <c r="AE16" i="7"/>
  <c r="AE226"/>
  <c r="AQ12" i="4"/>
  <c r="AR12" s="1"/>
  <c r="AL13"/>
  <c r="AE15"/>
  <c r="AP14"/>
  <c r="AZ11"/>
  <c r="AS11"/>
  <c r="AT11"/>
  <c r="AV11" s="1"/>
  <c r="AS221"/>
  <c r="AT221"/>
  <c r="AV221" s="1"/>
  <c r="AZ221"/>
  <c r="AE224"/>
  <c r="AP223"/>
  <c r="AQ222"/>
  <c r="AR222" s="1"/>
  <c r="AL223"/>
  <c r="AZ220" i="3"/>
  <c r="AS220"/>
  <c r="AU220" s="1"/>
  <c r="AW220" s="1"/>
  <c r="AT220"/>
  <c r="AV220" s="1"/>
  <c r="AS12"/>
  <c r="AU12" s="1"/>
  <c r="AW12" s="1"/>
  <c r="AT12"/>
  <c r="AV12" s="1"/>
  <c r="AZ12"/>
  <c r="AE15"/>
  <c r="AP14"/>
  <c r="AQ13"/>
  <c r="AR13" s="1"/>
  <c r="AL14"/>
  <c r="AQ221"/>
  <c r="AR221" s="1"/>
  <c r="AL222"/>
  <c r="AE223"/>
  <c r="AP222"/>
  <c r="T224" i="11"/>
  <c r="U223"/>
  <c r="U13"/>
  <c r="T14"/>
  <c r="T222" i="10"/>
  <c r="U221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U11"/>
  <c r="T12"/>
  <c r="W217" i="9"/>
  <c r="T10"/>
  <c r="U9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W8"/>
  <c r="T220"/>
  <c r="U219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X3"/>
  <c r="Z217" i="8"/>
  <c r="T217"/>
  <c r="T218" s="1"/>
  <c r="S217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8"/>
  <c r="T8"/>
  <c r="S8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BC9" i="5" l="1"/>
  <c r="BB9"/>
  <c r="BH9" s="1"/>
  <c r="AQ12"/>
  <c r="AR12" s="1"/>
  <c r="AL13"/>
  <c r="AX218"/>
  <c r="BF218" s="1"/>
  <c r="AY219"/>
  <c r="U18"/>
  <c r="T19"/>
  <c r="AA225"/>
  <c r="AB224"/>
  <c r="BE11"/>
  <c r="AZ11"/>
  <c r="BA11" s="1"/>
  <c r="BG11" s="1"/>
  <c r="AT11"/>
  <c r="AV11" s="1"/>
  <c r="AS11"/>
  <c r="AU11" s="1"/>
  <c r="AW11" s="1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N217"/>
  <c r="AL222"/>
  <c r="AQ221"/>
  <c r="AR221" s="1"/>
  <c r="AE14"/>
  <c r="AP13"/>
  <c r="BB219"/>
  <c r="BH219" s="1"/>
  <c r="BC219"/>
  <c r="AH223"/>
  <c r="AP222"/>
  <c r="BE220"/>
  <c r="AZ220"/>
  <c r="BA220" s="1"/>
  <c r="BG220" s="1"/>
  <c r="AT220"/>
  <c r="AV220" s="1"/>
  <c r="AS220"/>
  <c r="AU220" s="1"/>
  <c r="AW220" s="1"/>
  <c r="BB10"/>
  <c r="BH10" s="1"/>
  <c r="BC10"/>
  <c r="AE225"/>
  <c r="AX8"/>
  <c r="BF8" s="1"/>
  <c r="AM8"/>
  <c r="AY9"/>
  <c r="T229"/>
  <c r="U228"/>
  <c r="AA16"/>
  <c r="AB15"/>
  <c r="AE16" i="11"/>
  <c r="AP15"/>
  <c r="AE225"/>
  <c r="AP224"/>
  <c r="AP15" i="10"/>
  <c r="AE16"/>
  <c r="AP224"/>
  <c r="AE225"/>
  <c r="AE17" i="9"/>
  <c r="AP16"/>
  <c r="AE225"/>
  <c r="AP224"/>
  <c r="AE225" i="8"/>
  <c r="AP224"/>
  <c r="AP15"/>
  <c r="AE16"/>
  <c r="AE227" i="7"/>
  <c r="AE17"/>
  <c r="AE16" i="4"/>
  <c r="AP15"/>
  <c r="AZ12"/>
  <c r="AS12"/>
  <c r="AU12" s="1"/>
  <c r="AW12" s="1"/>
  <c r="AT12"/>
  <c r="AV12" s="1"/>
  <c r="AQ223"/>
  <c r="AR223" s="1"/>
  <c r="AL224"/>
  <c r="AZ222"/>
  <c r="AS222"/>
  <c r="AU222" s="1"/>
  <c r="AW222" s="1"/>
  <c r="AT222"/>
  <c r="AV222" s="1"/>
  <c r="AL14"/>
  <c r="AQ13"/>
  <c r="AR13" s="1"/>
  <c r="AE225"/>
  <c r="AP224"/>
  <c r="AU221"/>
  <c r="AW221" s="1"/>
  <c r="AU11"/>
  <c r="AW11" s="1"/>
  <c r="AT221" i="3"/>
  <c r="AV221" s="1"/>
  <c r="AZ221"/>
  <c r="AS221"/>
  <c r="AL223"/>
  <c r="AQ222"/>
  <c r="AR222" s="1"/>
  <c r="AZ13"/>
  <c r="AS13"/>
  <c r="AU13" s="1"/>
  <c r="AW13" s="1"/>
  <c r="AT13"/>
  <c r="AV13" s="1"/>
  <c r="AE16"/>
  <c r="AP15"/>
  <c r="AP223"/>
  <c r="AE224"/>
  <c r="AQ14"/>
  <c r="AR14" s="1"/>
  <c r="AL15"/>
  <c r="U14" i="11"/>
  <c r="T15"/>
  <c r="T225"/>
  <c r="U224"/>
  <c r="T13" i="10"/>
  <c r="U12"/>
  <c r="T223"/>
  <c r="U222"/>
  <c r="W218" i="9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T221"/>
  <c r="U220"/>
  <c r="U10"/>
  <c r="T11"/>
  <c r="U8" i="8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219"/>
  <c r="U218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L14" i="5" l="1"/>
  <c r="AQ13"/>
  <c r="AR13" s="1"/>
  <c r="BC220"/>
  <c r="BB220"/>
  <c r="BH220" s="1"/>
  <c r="BC11"/>
  <c r="BB11"/>
  <c r="BH11" s="1"/>
  <c r="T230"/>
  <c r="U229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U19"/>
  <c r="T20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N8"/>
  <c r="AE226"/>
  <c r="BE221"/>
  <c r="AZ221"/>
  <c r="BA221" s="1"/>
  <c r="BG221" s="1"/>
  <c r="AT221"/>
  <c r="AV221" s="1"/>
  <c r="AS221"/>
  <c r="AU221" s="1"/>
  <c r="AW221" s="1"/>
  <c r="AT12"/>
  <c r="AV12" s="1"/>
  <c r="BE12"/>
  <c r="AZ12"/>
  <c r="BA12" s="1"/>
  <c r="BG12" s="1"/>
  <c r="AS12"/>
  <c r="AA17"/>
  <c r="AB16"/>
  <c r="AY10"/>
  <c r="AX9"/>
  <c r="BF9" s="1"/>
  <c r="AH224"/>
  <c r="AP223"/>
  <c r="AP14"/>
  <c r="AE15"/>
  <c r="AL223"/>
  <c r="AQ222"/>
  <c r="AR222" s="1"/>
  <c r="AA226"/>
  <c r="AB225"/>
  <c r="AX219"/>
  <c r="BF219" s="1"/>
  <c r="AY220"/>
  <c r="AE226" i="11"/>
  <c r="AP225"/>
  <c r="AE17"/>
  <c r="AP16"/>
  <c r="AE17" i="10"/>
  <c r="AP16"/>
  <c r="AE226"/>
  <c r="AP225"/>
  <c r="AE226" i="9"/>
  <c r="AP225"/>
  <c r="AE18"/>
  <c r="AP17"/>
  <c r="AE17" i="8"/>
  <c r="AP16"/>
  <c r="AE226"/>
  <c r="AP225"/>
  <c r="AE18" i="7"/>
  <c r="AE228"/>
  <c r="AE226" i="4"/>
  <c r="AP225"/>
  <c r="AP16"/>
  <c r="AE17"/>
  <c r="AQ14"/>
  <c r="AR14" s="1"/>
  <c r="AL15"/>
  <c r="AS223"/>
  <c r="AU223" s="1"/>
  <c r="AW223" s="1"/>
  <c r="AT223"/>
  <c r="AV223" s="1"/>
  <c r="AZ223"/>
  <c r="AS13"/>
  <c r="AT13"/>
  <c r="AV13" s="1"/>
  <c r="AZ13"/>
  <c r="AQ224"/>
  <c r="AR224" s="1"/>
  <c r="AL225"/>
  <c r="AE225" i="3"/>
  <c r="AP224"/>
  <c r="AE17"/>
  <c r="AP16"/>
  <c r="AS14"/>
  <c r="AU14" s="1"/>
  <c r="AW14" s="1"/>
  <c r="AT14"/>
  <c r="AV14" s="1"/>
  <c r="AZ14"/>
  <c r="AQ15"/>
  <c r="AR15" s="1"/>
  <c r="AL16"/>
  <c r="AQ223"/>
  <c r="AR223" s="1"/>
  <c r="AL224"/>
  <c r="AZ222"/>
  <c r="AS222"/>
  <c r="AU222" s="1"/>
  <c r="AW222" s="1"/>
  <c r="AT222"/>
  <c r="AV222" s="1"/>
  <c r="AU221"/>
  <c r="AW221" s="1"/>
  <c r="T226" i="11"/>
  <c r="U225"/>
  <c r="U15"/>
  <c r="T16"/>
  <c r="U13" i="10"/>
  <c r="T14"/>
  <c r="U223"/>
  <c r="T224"/>
  <c r="T222" i="9"/>
  <c r="U221"/>
  <c r="T12"/>
  <c r="U11"/>
  <c r="W8" i="8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W217"/>
  <c r="T220"/>
  <c r="U219"/>
  <c r="U9"/>
  <c r="T10"/>
  <c r="X3"/>
  <c r="T217" i="7"/>
  <c r="T218" s="1"/>
  <c r="S217"/>
  <c r="Y9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T10" s="1"/>
  <c r="Y8"/>
  <c r="U8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8"/>
  <c r="S8"/>
  <c r="S9" s="1"/>
  <c r="AL224" i="5" l="1"/>
  <c r="AQ223"/>
  <c r="AR223" s="1"/>
  <c r="AH225"/>
  <c r="AP224"/>
  <c r="AA18"/>
  <c r="AB17"/>
  <c r="AY221"/>
  <c r="AX220"/>
  <c r="BF220" s="1"/>
  <c r="BE222"/>
  <c r="AZ222"/>
  <c r="BA222" s="1"/>
  <c r="BG222" s="1"/>
  <c r="AT222"/>
  <c r="AV222" s="1"/>
  <c r="AS222"/>
  <c r="AU222" s="1"/>
  <c r="AW222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A227"/>
  <c r="AB226"/>
  <c r="AX10"/>
  <c r="BF10" s="1"/>
  <c r="AY11"/>
  <c r="AE227"/>
  <c r="AQ14"/>
  <c r="AR14" s="1"/>
  <c r="AL15"/>
  <c r="AE16"/>
  <c r="AP15"/>
  <c r="BC221"/>
  <c r="BB221"/>
  <c r="BH221" s="1"/>
  <c r="T21"/>
  <c r="U20"/>
  <c r="BE13"/>
  <c r="AZ13"/>
  <c r="BA13" s="1"/>
  <c r="BG13" s="1"/>
  <c r="AT13"/>
  <c r="AV13" s="1"/>
  <c r="AS13"/>
  <c r="AU13" s="1"/>
  <c r="AW13" s="1"/>
  <c r="AU12"/>
  <c r="AW12" s="1"/>
  <c r="T231"/>
  <c r="U230"/>
  <c r="AE18" i="11"/>
  <c r="AP17"/>
  <c r="AE227"/>
  <c r="AP226"/>
  <c r="AP226" i="10"/>
  <c r="AE227"/>
  <c r="AP17"/>
  <c r="AE18"/>
  <c r="AE227" i="9"/>
  <c r="AP226"/>
  <c r="AE19"/>
  <c r="AP18"/>
  <c r="AP17" i="8"/>
  <c r="AE18"/>
  <c r="AE227"/>
  <c r="AP226"/>
  <c r="AE229" i="7"/>
  <c r="AE19"/>
  <c r="AE227" i="4"/>
  <c r="AP226"/>
  <c r="AZ224"/>
  <c r="AS224"/>
  <c r="AT224"/>
  <c r="AV224" s="1"/>
  <c r="AT14"/>
  <c r="AV14" s="1"/>
  <c r="AZ14"/>
  <c r="AS14"/>
  <c r="AU14" s="1"/>
  <c r="AW14" s="1"/>
  <c r="AU13"/>
  <c r="AW13" s="1"/>
  <c r="AQ225"/>
  <c r="AR225" s="1"/>
  <c r="AL226"/>
  <c r="AQ15"/>
  <c r="AR15" s="1"/>
  <c r="AL16"/>
  <c r="AE18"/>
  <c r="AP17"/>
  <c r="AP225" i="3"/>
  <c r="AE226"/>
  <c r="AT223"/>
  <c r="AV223" s="1"/>
  <c r="AZ223"/>
  <c r="AS223"/>
  <c r="AU223" s="1"/>
  <c r="AW223" s="1"/>
  <c r="AZ15"/>
  <c r="AS15"/>
  <c r="AU15" s="1"/>
  <c r="AW15" s="1"/>
  <c r="AT15"/>
  <c r="AV15" s="1"/>
  <c r="AL225"/>
  <c r="AQ224"/>
  <c r="AR224" s="1"/>
  <c r="AQ16"/>
  <c r="AR16" s="1"/>
  <c r="AL17"/>
  <c r="AE18"/>
  <c r="AP17"/>
  <c r="U16" i="11"/>
  <c r="T17"/>
  <c r="T227"/>
  <c r="U226"/>
  <c r="T15" i="10"/>
  <c r="U14"/>
  <c r="T225"/>
  <c r="U224"/>
  <c r="T223" i="9"/>
  <c r="U222"/>
  <c r="U12"/>
  <c r="T13"/>
  <c r="W218" i="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T221"/>
  <c r="U220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U10"/>
  <c r="T1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S10" i="7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U9"/>
  <c r="T11"/>
  <c r="W8"/>
  <c r="T219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B18" i="5" l="1"/>
  <c r="AA19"/>
  <c r="AL225"/>
  <c r="AQ224"/>
  <c r="AR224" s="1"/>
  <c r="BC13"/>
  <c r="BB13"/>
  <c r="BH13" s="1"/>
  <c r="BC222"/>
  <c r="BB222"/>
  <c r="BH222" s="1"/>
  <c r="BB12"/>
  <c r="BH12" s="1"/>
  <c r="BC12"/>
  <c r="AT14"/>
  <c r="AV14" s="1"/>
  <c r="BE14"/>
  <c r="AZ14"/>
  <c r="BA14" s="1"/>
  <c r="BG14" s="1"/>
  <c r="AS14"/>
  <c r="AU14" s="1"/>
  <c r="AW14" s="1"/>
  <c r="AT223"/>
  <c r="AV223" s="1"/>
  <c r="BE223"/>
  <c r="AZ223"/>
  <c r="BA223" s="1"/>
  <c r="BG223" s="1"/>
  <c r="AS223"/>
  <c r="AU223" s="1"/>
  <c r="AW223" s="1"/>
  <c r="T232"/>
  <c r="U231"/>
  <c r="AP16"/>
  <c r="AE17"/>
  <c r="AL16"/>
  <c r="AQ15"/>
  <c r="AR15" s="1"/>
  <c r="AY12"/>
  <c r="AX11"/>
  <c r="BF11" s="1"/>
  <c r="U21"/>
  <c r="T22"/>
  <c r="AE228"/>
  <c r="AA228"/>
  <c r="AB227"/>
  <c r="AY222"/>
  <c r="AX221"/>
  <c r="BF221" s="1"/>
  <c r="AH226"/>
  <c r="AP225"/>
  <c r="AE228" i="11"/>
  <c r="AP227"/>
  <c r="AE19"/>
  <c r="AP18"/>
  <c r="AE228" i="10"/>
  <c r="AP227"/>
  <c r="AE19"/>
  <c r="AP18"/>
  <c r="AE20" i="9"/>
  <c r="AP19"/>
  <c r="AE228"/>
  <c r="AP227"/>
  <c r="AE228" i="8"/>
  <c r="AP227"/>
  <c r="AE19"/>
  <c r="AP18"/>
  <c r="AE20" i="7"/>
  <c r="AE230"/>
  <c r="AS15" i="4"/>
  <c r="AU15" s="1"/>
  <c r="AW15" s="1"/>
  <c r="AZ15"/>
  <c r="AT15"/>
  <c r="AV15" s="1"/>
  <c r="AQ16"/>
  <c r="AR16" s="1"/>
  <c r="AL17"/>
  <c r="AP18"/>
  <c r="AE19"/>
  <c r="AS225"/>
  <c r="AU225" s="1"/>
  <c r="AW225" s="1"/>
  <c r="AT225"/>
  <c r="AV225" s="1"/>
  <c r="AZ225"/>
  <c r="AE228"/>
  <c r="AP227"/>
  <c r="AQ226"/>
  <c r="AR226" s="1"/>
  <c r="AL227"/>
  <c r="AU224"/>
  <c r="AW224" s="1"/>
  <c r="AQ17" i="3"/>
  <c r="AR17" s="1"/>
  <c r="AL18"/>
  <c r="AE19"/>
  <c r="AP18"/>
  <c r="AQ225"/>
  <c r="AR225" s="1"/>
  <c r="AL226"/>
  <c r="AE227"/>
  <c r="AP226"/>
  <c r="AZ224"/>
  <c r="AS224"/>
  <c r="AT224"/>
  <c r="AV224" s="1"/>
  <c r="AS16"/>
  <c r="AU16" s="1"/>
  <c r="AW16" s="1"/>
  <c r="AT16"/>
  <c r="AV16" s="1"/>
  <c r="AZ16"/>
  <c r="T228" i="11"/>
  <c r="U227"/>
  <c r="U17"/>
  <c r="T18"/>
  <c r="T226" i="10"/>
  <c r="U225"/>
  <c r="U15"/>
  <c r="T16"/>
  <c r="T14" i="9"/>
  <c r="U13"/>
  <c r="T224"/>
  <c r="U223"/>
  <c r="T222" i="8"/>
  <c r="U221"/>
  <c r="U11"/>
  <c r="T12"/>
  <c r="W9" i="7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U11"/>
  <c r="T12"/>
  <c r="U218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T220"/>
  <c r="U219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U10"/>
  <c r="X3"/>
  <c r="AY223" i="5" l="1"/>
  <c r="AX222"/>
  <c r="BF222" s="1"/>
  <c r="AE18"/>
  <c r="AP17"/>
  <c r="T233"/>
  <c r="U232"/>
  <c r="AT224"/>
  <c r="AV224" s="1"/>
  <c r="BE224"/>
  <c r="AZ224"/>
  <c r="BA224" s="1"/>
  <c r="BG224" s="1"/>
  <c r="AS224"/>
  <c r="AE229"/>
  <c r="AQ16"/>
  <c r="AR16" s="1"/>
  <c r="AL17"/>
  <c r="AH227"/>
  <c r="AP226"/>
  <c r="AA229"/>
  <c r="AB228"/>
  <c r="AZ15"/>
  <c r="BA15" s="1"/>
  <c r="BG15" s="1"/>
  <c r="AT15"/>
  <c r="AV15" s="1"/>
  <c r="BE15"/>
  <c r="AS15"/>
  <c r="BB223"/>
  <c r="BH223" s="1"/>
  <c r="BC223"/>
  <c r="BB14"/>
  <c r="BH14" s="1"/>
  <c r="BC14"/>
  <c r="AA20"/>
  <c r="AB19"/>
  <c r="T23"/>
  <c r="U22"/>
  <c r="AX12"/>
  <c r="BF12" s="1"/>
  <c r="AY13"/>
  <c r="AL226"/>
  <c r="AQ225"/>
  <c r="AR225" s="1"/>
  <c r="AE229" i="11"/>
  <c r="AP228"/>
  <c r="AE20"/>
  <c r="AP19"/>
  <c r="AP228" i="10"/>
  <c r="AE229"/>
  <c r="AP19"/>
  <c r="AE20"/>
  <c r="AE21" i="9"/>
  <c r="AP20"/>
  <c r="AE229"/>
  <c r="AP228"/>
  <c r="AP19" i="8"/>
  <c r="AE20"/>
  <c r="AE229"/>
  <c r="AP228"/>
  <c r="AE231" i="7"/>
  <c r="AE21"/>
  <c r="AQ227" i="4"/>
  <c r="AR227" s="1"/>
  <c r="AL228"/>
  <c r="AE229"/>
  <c r="AP228"/>
  <c r="AZ16"/>
  <c r="AT16"/>
  <c r="AV16" s="1"/>
  <c r="AS16"/>
  <c r="AZ226"/>
  <c r="AS226"/>
  <c r="AU226" s="1"/>
  <c r="AW226" s="1"/>
  <c r="AT226"/>
  <c r="AV226" s="1"/>
  <c r="AE20"/>
  <c r="AP19"/>
  <c r="AL18"/>
  <c r="AQ17"/>
  <c r="AR17" s="1"/>
  <c r="AL227" i="3"/>
  <c r="AQ226"/>
  <c r="AR226" s="1"/>
  <c r="AZ17"/>
  <c r="AS17"/>
  <c r="AU17" s="1"/>
  <c r="AW17" s="1"/>
  <c r="AT17"/>
  <c r="AV17" s="1"/>
  <c r="AE20"/>
  <c r="AP19"/>
  <c r="AQ18"/>
  <c r="AR18" s="1"/>
  <c r="AL19"/>
  <c r="AP227"/>
  <c r="AE228"/>
  <c r="AT225"/>
  <c r="AV225" s="1"/>
  <c r="AZ225"/>
  <c r="AS225"/>
  <c r="AU224"/>
  <c r="AW224" s="1"/>
  <c r="U18" i="11"/>
  <c r="T19"/>
  <c r="T229"/>
  <c r="U228"/>
  <c r="T17" i="10"/>
  <c r="U16"/>
  <c r="T227"/>
  <c r="U226"/>
  <c r="T225" i="9"/>
  <c r="U224"/>
  <c r="U14"/>
  <c r="T15"/>
  <c r="T223" i="8"/>
  <c r="U222"/>
  <c r="U12"/>
  <c r="T13"/>
  <c r="T13" i="7"/>
  <c r="U12"/>
  <c r="T221"/>
  <c r="U220"/>
  <c r="W217"/>
  <c r="BE225" i="5" l="1"/>
  <c r="AZ225"/>
  <c r="BA225" s="1"/>
  <c r="BG225" s="1"/>
  <c r="AT225"/>
  <c r="AV225" s="1"/>
  <c r="AS225"/>
  <c r="AA21"/>
  <c r="AB20"/>
  <c r="AE230"/>
  <c r="T234"/>
  <c r="U233"/>
  <c r="AA230"/>
  <c r="AB229"/>
  <c r="AZ16"/>
  <c r="BA16" s="1"/>
  <c r="BG16" s="1"/>
  <c r="BE16"/>
  <c r="AT16"/>
  <c r="AV16" s="1"/>
  <c r="AS16"/>
  <c r="AU16" s="1"/>
  <c r="AW16" s="1"/>
  <c r="AH228"/>
  <c r="AP227"/>
  <c r="AX223"/>
  <c r="BF223" s="1"/>
  <c r="AY224"/>
  <c r="AY14"/>
  <c r="AX13"/>
  <c r="BF13" s="1"/>
  <c r="U23"/>
  <c r="T24"/>
  <c r="AL227"/>
  <c r="AQ226"/>
  <c r="AR226" s="1"/>
  <c r="AL18"/>
  <c r="AQ17"/>
  <c r="AR17" s="1"/>
  <c r="AP18"/>
  <c r="AE19"/>
  <c r="AU15"/>
  <c r="AW15" s="1"/>
  <c r="AU224"/>
  <c r="AW224" s="1"/>
  <c r="AE230" i="11"/>
  <c r="AP229"/>
  <c r="AE21"/>
  <c r="AP20"/>
  <c r="AE21" i="10"/>
  <c r="AP20"/>
  <c r="AE230"/>
  <c r="AP229"/>
  <c r="AE230" i="9"/>
  <c r="AP229"/>
  <c r="AE22"/>
  <c r="AP21"/>
  <c r="AE21" i="8"/>
  <c r="AP20"/>
  <c r="AE230"/>
  <c r="AP229"/>
  <c r="AE22" i="7"/>
  <c r="AE232"/>
  <c r="AS227" i="4"/>
  <c r="AU227" s="1"/>
  <c r="AW227" s="1"/>
  <c r="AT227"/>
  <c r="AV227" s="1"/>
  <c r="AZ227"/>
  <c r="AQ18"/>
  <c r="AR18" s="1"/>
  <c r="AL19"/>
  <c r="AQ228"/>
  <c r="AR228" s="1"/>
  <c r="AL229"/>
  <c r="AU16"/>
  <c r="AW16" s="1"/>
  <c r="AS17"/>
  <c r="AU17" s="1"/>
  <c r="AW17" s="1"/>
  <c r="AZ17"/>
  <c r="AT17"/>
  <c r="AV17" s="1"/>
  <c r="AE230"/>
  <c r="AP229"/>
  <c r="AE21"/>
  <c r="AP20"/>
  <c r="AQ19" i="3"/>
  <c r="AR19" s="1"/>
  <c r="AL20"/>
  <c r="AQ227"/>
  <c r="AR227" s="1"/>
  <c r="AL228"/>
  <c r="AE21"/>
  <c r="AP20"/>
  <c r="AZ226"/>
  <c r="AS226"/>
  <c r="AT226"/>
  <c r="AV226" s="1"/>
  <c r="AE229"/>
  <c r="AP228"/>
  <c r="AS18"/>
  <c r="AU18" s="1"/>
  <c r="AW18" s="1"/>
  <c r="AT18"/>
  <c r="AV18" s="1"/>
  <c r="AZ18"/>
  <c r="AU225"/>
  <c r="AW225" s="1"/>
  <c r="U19" i="11"/>
  <c r="T20"/>
  <c r="T230"/>
  <c r="U229"/>
  <c r="U227" i="10"/>
  <c r="T228"/>
  <c r="U17"/>
  <c r="T18"/>
  <c r="T16" i="9"/>
  <c r="U15"/>
  <c r="T226"/>
  <c r="U225"/>
  <c r="T224" i="8"/>
  <c r="U223"/>
  <c r="U13"/>
  <c r="T14"/>
  <c r="U13" i="7"/>
  <c r="T14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T222"/>
  <c r="U221"/>
  <c r="Z217" i="3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7"/>
  <c r="T218" s="1"/>
  <c r="S217"/>
  <c r="Z8"/>
  <c r="T8"/>
  <c r="T9" s="1"/>
  <c r="S8"/>
  <c r="BC16" i="5" l="1"/>
  <c r="BB16"/>
  <c r="BH16" s="1"/>
  <c r="AA22"/>
  <c r="AB21"/>
  <c r="AZ17"/>
  <c r="BA17" s="1"/>
  <c r="BG17" s="1"/>
  <c r="BE17"/>
  <c r="AT17"/>
  <c r="AV17" s="1"/>
  <c r="AS17"/>
  <c r="U24"/>
  <c r="T25"/>
  <c r="AX14"/>
  <c r="BF14" s="1"/>
  <c r="AY15"/>
  <c r="AH229"/>
  <c r="AP228"/>
  <c r="BB15"/>
  <c r="BH15" s="1"/>
  <c r="BC15"/>
  <c r="AE231"/>
  <c r="AQ18"/>
  <c r="AR18" s="1"/>
  <c r="AL19"/>
  <c r="AX224"/>
  <c r="BF224" s="1"/>
  <c r="AY225"/>
  <c r="T235"/>
  <c r="U234"/>
  <c r="BB224"/>
  <c r="BH224" s="1"/>
  <c r="BC224"/>
  <c r="AL228"/>
  <c r="AQ227"/>
  <c r="AR227" s="1"/>
  <c r="AE20"/>
  <c r="AP19"/>
  <c r="BE226"/>
  <c r="AZ226"/>
  <c r="BA226" s="1"/>
  <c r="BG226" s="1"/>
  <c r="AT226"/>
  <c r="AV226" s="1"/>
  <c r="AS226"/>
  <c r="AU226" s="1"/>
  <c r="AW226" s="1"/>
  <c r="AA231"/>
  <c r="AB230"/>
  <c r="AU225"/>
  <c r="AW225" s="1"/>
  <c r="AE22" i="11"/>
  <c r="AP21"/>
  <c r="AE231"/>
  <c r="AP230"/>
  <c r="AP230" i="10"/>
  <c r="AE231"/>
  <c r="AP21"/>
  <c r="AE22"/>
  <c r="AE231" i="9"/>
  <c r="AP230"/>
  <c r="AE23"/>
  <c r="AP22"/>
  <c r="AP21" i="8"/>
  <c r="AE22"/>
  <c r="AE231"/>
  <c r="AP230"/>
  <c r="AE233" i="7"/>
  <c r="AE23"/>
  <c r="AE231" i="4"/>
  <c r="AP230"/>
  <c r="AZ228"/>
  <c r="AS228"/>
  <c r="AT228"/>
  <c r="AV228" s="1"/>
  <c r="AT18"/>
  <c r="AV18" s="1"/>
  <c r="AZ18"/>
  <c r="AS18"/>
  <c r="AU18" s="1"/>
  <c r="AW18" s="1"/>
  <c r="AE22"/>
  <c r="AP21"/>
  <c r="AQ229"/>
  <c r="AR229" s="1"/>
  <c r="AL230"/>
  <c r="AL20"/>
  <c r="AQ19"/>
  <c r="AR19" s="1"/>
  <c r="AE22" i="3"/>
  <c r="AP21"/>
  <c r="AU226"/>
  <c r="AW226" s="1"/>
  <c r="AT227"/>
  <c r="AV227" s="1"/>
  <c r="AZ227"/>
  <c r="AS227"/>
  <c r="AZ19"/>
  <c r="AS19"/>
  <c r="AU19" s="1"/>
  <c r="AW19" s="1"/>
  <c r="AT19"/>
  <c r="AV19" s="1"/>
  <c r="AP229"/>
  <c r="AE230"/>
  <c r="AL229"/>
  <c r="AQ228"/>
  <c r="AR228" s="1"/>
  <c r="AQ20"/>
  <c r="AR20" s="1"/>
  <c r="AL21"/>
  <c r="T231" i="11"/>
  <c r="U230"/>
  <c r="U20"/>
  <c r="T21"/>
  <c r="T19" i="10"/>
  <c r="U18"/>
  <c r="T229"/>
  <c r="U228"/>
  <c r="U16" i="9"/>
  <c r="T17"/>
  <c r="T227"/>
  <c r="U226"/>
  <c r="T225" i="8"/>
  <c r="U224"/>
  <c r="U14"/>
  <c r="T15"/>
  <c r="T223" i="7"/>
  <c r="U222"/>
  <c r="T15"/>
  <c r="U14"/>
  <c r="T10" i="3"/>
  <c r="S9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U8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219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A232" i="5" l="1"/>
  <c r="AB231"/>
  <c r="AL229"/>
  <c r="AQ228"/>
  <c r="AR228" s="1"/>
  <c r="AL20"/>
  <c r="AQ19"/>
  <c r="AR19" s="1"/>
  <c r="AY16"/>
  <c r="AX15"/>
  <c r="BF15" s="1"/>
  <c r="AT227"/>
  <c r="AV227" s="1"/>
  <c r="BE227"/>
  <c r="AZ227"/>
  <c r="BA227" s="1"/>
  <c r="BG227" s="1"/>
  <c r="AS227"/>
  <c r="AU227" s="1"/>
  <c r="AW227" s="1"/>
  <c r="AE232"/>
  <c r="AH230"/>
  <c r="AP229"/>
  <c r="BB225"/>
  <c r="BH225" s="1"/>
  <c r="BC225"/>
  <c r="AE21"/>
  <c r="AP20"/>
  <c r="AY226"/>
  <c r="AX225"/>
  <c r="BF225" s="1"/>
  <c r="U25"/>
  <c r="T26"/>
  <c r="AA23"/>
  <c r="AB22"/>
  <c r="BC226"/>
  <c r="BB226"/>
  <c r="BH226" s="1"/>
  <c r="T236"/>
  <c r="U235"/>
  <c r="BE18"/>
  <c r="AZ18"/>
  <c r="BA18" s="1"/>
  <c r="BG18" s="1"/>
  <c r="AT18"/>
  <c r="AV18" s="1"/>
  <c r="AS18"/>
  <c r="AU18" s="1"/>
  <c r="AW18" s="1"/>
  <c r="AU17"/>
  <c r="AW17" s="1"/>
  <c r="AE232" i="11"/>
  <c r="AP231"/>
  <c r="AE23"/>
  <c r="AP22"/>
  <c r="AE232" i="10"/>
  <c r="AP231"/>
  <c r="AE23"/>
  <c r="AP22"/>
  <c r="AE232" i="9"/>
  <c r="AP231"/>
  <c r="AE24"/>
  <c r="AP23"/>
  <c r="AE232" i="8"/>
  <c r="AP231"/>
  <c r="AE23"/>
  <c r="AP22"/>
  <c r="AE24" i="7"/>
  <c r="AE234"/>
  <c r="AS229" i="4"/>
  <c r="AU229" s="1"/>
  <c r="AW229" s="1"/>
  <c r="AT229"/>
  <c r="AV229" s="1"/>
  <c r="AZ229"/>
  <c r="AE232"/>
  <c r="AP231"/>
  <c r="AU228"/>
  <c r="AW228" s="1"/>
  <c r="AQ230"/>
  <c r="AR230" s="1"/>
  <c r="AL231"/>
  <c r="AQ20"/>
  <c r="AR20" s="1"/>
  <c r="AL21"/>
  <c r="AE23"/>
  <c r="AP22"/>
  <c r="AZ19"/>
  <c r="AS19"/>
  <c r="AU19" s="1"/>
  <c r="AW19" s="1"/>
  <c r="AT19"/>
  <c r="AV19" s="1"/>
  <c r="AS20" i="3"/>
  <c r="AU20" s="1"/>
  <c r="AW20" s="1"/>
  <c r="AT20"/>
  <c r="AV20" s="1"/>
  <c r="AZ20"/>
  <c r="AE23"/>
  <c r="AP22"/>
  <c r="AQ21"/>
  <c r="AR21" s="1"/>
  <c r="AL22"/>
  <c r="AE231"/>
  <c r="AP230"/>
  <c r="AQ229"/>
  <c r="AR229" s="1"/>
  <c r="AL230"/>
  <c r="AZ228"/>
  <c r="AS228"/>
  <c r="AU228" s="1"/>
  <c r="AW228" s="1"/>
  <c r="AT228"/>
  <c r="AV228" s="1"/>
  <c r="AU227"/>
  <c r="AW227" s="1"/>
  <c r="U21" i="11"/>
  <c r="T22"/>
  <c r="T232"/>
  <c r="U231"/>
  <c r="U19" i="10"/>
  <c r="T20"/>
  <c r="T230"/>
  <c r="U229"/>
  <c r="T228" i="9"/>
  <c r="U227"/>
  <c r="U17"/>
  <c r="T18"/>
  <c r="T226" i="8"/>
  <c r="U225"/>
  <c r="U15"/>
  <c r="T16"/>
  <c r="T224" i="7"/>
  <c r="U223"/>
  <c r="U15"/>
  <c r="T16"/>
  <c r="W8" i="3"/>
  <c r="U21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220"/>
  <c r="U219"/>
  <c r="U9"/>
  <c r="T11"/>
  <c r="U10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X3"/>
  <c r="AD218" i="2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K217"/>
  <c r="AK218" s="1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F217"/>
  <c r="Z217"/>
  <c r="T217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S217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D9"/>
  <c r="T9"/>
  <c r="AK8"/>
  <c r="AF8"/>
  <c r="Z8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U8"/>
  <c r="T8"/>
  <c r="S8"/>
  <c r="S9" s="1"/>
  <c r="BB17" i="5" l="1"/>
  <c r="BH17" s="1"/>
  <c r="BC17"/>
  <c r="U26"/>
  <c r="T27"/>
  <c r="AY227"/>
  <c r="AX226"/>
  <c r="BF226" s="1"/>
  <c r="AQ20"/>
  <c r="AR20" s="1"/>
  <c r="AL21"/>
  <c r="AA233"/>
  <c r="AB232"/>
  <c r="T237"/>
  <c r="U236"/>
  <c r="AA24"/>
  <c r="AB23"/>
  <c r="AE233"/>
  <c r="BE19"/>
  <c r="AT19"/>
  <c r="AV19" s="1"/>
  <c r="AZ19"/>
  <c r="BA19" s="1"/>
  <c r="BG19" s="1"/>
  <c r="AS19"/>
  <c r="AU19" s="1"/>
  <c r="AW19" s="1"/>
  <c r="AE22"/>
  <c r="AP21"/>
  <c r="AH231"/>
  <c r="AP230"/>
  <c r="AY17"/>
  <c r="AX16"/>
  <c r="BF16" s="1"/>
  <c r="AL230"/>
  <c r="AQ229"/>
  <c r="AR229" s="1"/>
  <c r="BC18"/>
  <c r="BB18"/>
  <c r="BH18" s="1"/>
  <c r="BB227"/>
  <c r="BH227" s="1"/>
  <c r="BC227"/>
  <c r="AT228"/>
  <c r="AV228" s="1"/>
  <c r="BE228"/>
  <c r="AZ228"/>
  <c r="BA228" s="1"/>
  <c r="BG228" s="1"/>
  <c r="AS228"/>
  <c r="AE233" i="11"/>
  <c r="AP232"/>
  <c r="AE24"/>
  <c r="AP23"/>
  <c r="AP23" i="10"/>
  <c r="AE24"/>
  <c r="AP232"/>
  <c r="AE233"/>
  <c r="AE233" i="9"/>
  <c r="AP232"/>
  <c r="AE25"/>
  <c r="AP24"/>
  <c r="AE233" i="8"/>
  <c r="AP232"/>
  <c r="AP23"/>
  <c r="AE24"/>
  <c r="AE25" i="7"/>
  <c r="AE235"/>
  <c r="AZ20" i="4"/>
  <c r="AT20"/>
  <c r="AV20" s="1"/>
  <c r="AS20"/>
  <c r="AZ230"/>
  <c r="AS230"/>
  <c r="AU230" s="1"/>
  <c r="AW230" s="1"/>
  <c r="AT230"/>
  <c r="AV230" s="1"/>
  <c r="AE233"/>
  <c r="AP232"/>
  <c r="AL22"/>
  <c r="AQ21"/>
  <c r="AR21" s="1"/>
  <c r="AQ231"/>
  <c r="AR231" s="1"/>
  <c r="AL232"/>
  <c r="AE24"/>
  <c r="AP23"/>
  <c r="AL231" i="3"/>
  <c r="AQ230"/>
  <c r="AR230" s="1"/>
  <c r="AP231"/>
  <c r="AE232"/>
  <c r="AE24"/>
  <c r="AP23"/>
  <c r="AZ21"/>
  <c r="AS21"/>
  <c r="AT21"/>
  <c r="AV21" s="1"/>
  <c r="AT229"/>
  <c r="AV229" s="1"/>
  <c r="AZ229"/>
  <c r="AS229"/>
  <c r="AQ22"/>
  <c r="AR22" s="1"/>
  <c r="AL23"/>
  <c r="T233" i="11"/>
  <c r="U232"/>
  <c r="U22"/>
  <c r="T23"/>
  <c r="T21" i="10"/>
  <c r="U20"/>
  <c r="T231"/>
  <c r="U230"/>
  <c r="T229" i="9"/>
  <c r="U228"/>
  <c r="U18"/>
  <c r="T19"/>
  <c r="T227" i="8"/>
  <c r="U226"/>
  <c r="U16"/>
  <c r="T17"/>
  <c r="T225" i="7"/>
  <c r="U224"/>
  <c r="T17"/>
  <c r="U16"/>
  <c r="T221" i="3"/>
  <c r="U220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17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U11"/>
  <c r="T12"/>
  <c r="S10" i="2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U9"/>
  <c r="T10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218"/>
  <c r="AF218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U217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U5"/>
  <c r="X4"/>
  <c r="X5"/>
  <c r="AL231" i="5" l="1"/>
  <c r="AQ230"/>
  <c r="AR230" s="1"/>
  <c r="AH232"/>
  <c r="AP231"/>
  <c r="AL22"/>
  <c r="AQ21"/>
  <c r="AR21" s="1"/>
  <c r="U27"/>
  <c r="T28"/>
  <c r="BE229"/>
  <c r="AZ229"/>
  <c r="BA229" s="1"/>
  <c r="BG229" s="1"/>
  <c r="AT229"/>
  <c r="AV229" s="1"/>
  <c r="AS229"/>
  <c r="AU229" s="1"/>
  <c r="AW229" s="1"/>
  <c r="BC19"/>
  <c r="BB19"/>
  <c r="BH19" s="1"/>
  <c r="AE234"/>
  <c r="AA234"/>
  <c r="AB233"/>
  <c r="AX227"/>
  <c r="BF227" s="1"/>
  <c r="AY228"/>
  <c r="AU228"/>
  <c r="AW228" s="1"/>
  <c r="AY18"/>
  <c r="AX17"/>
  <c r="BF17" s="1"/>
  <c r="AE23"/>
  <c r="AP22"/>
  <c r="AA25"/>
  <c r="AB24"/>
  <c r="T238"/>
  <c r="U237"/>
  <c r="BE20"/>
  <c r="AZ20"/>
  <c r="BA20" s="1"/>
  <c r="BG20" s="1"/>
  <c r="AT20"/>
  <c r="AV20" s="1"/>
  <c r="AS20"/>
  <c r="AU20" s="1"/>
  <c r="AW20" s="1"/>
  <c r="AE234" i="11"/>
  <c r="AP233"/>
  <c r="AE25"/>
  <c r="AP24"/>
  <c r="AE234" i="10"/>
  <c r="AP233"/>
  <c r="AE25"/>
  <c r="AP24"/>
  <c r="AE26" i="9"/>
  <c r="AP25"/>
  <c r="AE234"/>
  <c r="AP233"/>
  <c r="AE25" i="8"/>
  <c r="AP24"/>
  <c r="AE234"/>
  <c r="AP233"/>
  <c r="AE236" i="7"/>
  <c r="AE26"/>
  <c r="AS21" i="4"/>
  <c r="AU21" s="1"/>
  <c r="AW21" s="1"/>
  <c r="AT21"/>
  <c r="AV21" s="1"/>
  <c r="AZ21"/>
  <c r="AE234"/>
  <c r="AP233"/>
  <c r="AS231"/>
  <c r="AU231" s="1"/>
  <c r="AW231" s="1"/>
  <c r="AT231"/>
  <c r="AV231" s="1"/>
  <c r="AZ231"/>
  <c r="AQ232"/>
  <c r="AR232" s="1"/>
  <c r="AL233"/>
  <c r="AE25"/>
  <c r="AP24"/>
  <c r="AQ22"/>
  <c r="AR22" s="1"/>
  <c r="AL23"/>
  <c r="AU20"/>
  <c r="AW20" s="1"/>
  <c r="AE25" i="3"/>
  <c r="AP24"/>
  <c r="AQ231"/>
  <c r="AR231" s="1"/>
  <c r="AL232"/>
  <c r="AU229"/>
  <c r="AW229" s="1"/>
  <c r="AS22"/>
  <c r="AT22"/>
  <c r="AV22" s="1"/>
  <c r="AZ22"/>
  <c r="AZ230"/>
  <c r="AS230"/>
  <c r="AT230"/>
  <c r="AV230" s="1"/>
  <c r="AQ23"/>
  <c r="AR23" s="1"/>
  <c r="AL24"/>
  <c r="AE233"/>
  <c r="AP232"/>
  <c r="AU21"/>
  <c r="AW21" s="1"/>
  <c r="T234" i="11"/>
  <c r="U233"/>
  <c r="U23"/>
  <c r="T24"/>
  <c r="T232" i="10"/>
  <c r="U231"/>
  <c r="U21"/>
  <c r="T22"/>
  <c r="U19" i="9"/>
  <c r="T20"/>
  <c r="T230"/>
  <c r="U229"/>
  <c r="T228" i="8"/>
  <c r="U227"/>
  <c r="U17"/>
  <c r="T18"/>
  <c r="T226" i="7"/>
  <c r="U225"/>
  <c r="U17"/>
  <c r="T18"/>
  <c r="T222" i="3"/>
  <c r="U221"/>
  <c r="T13"/>
  <c r="U12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AC217" i="2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AC8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A217"/>
  <c r="AA8"/>
  <c r="T219"/>
  <c r="U218"/>
  <c r="W8"/>
  <c r="U10"/>
  <c r="T11"/>
  <c r="W217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3"/>
  <c r="T217" i="4"/>
  <c r="T218" s="1"/>
  <c r="T239" i="5" l="1"/>
  <c r="U238"/>
  <c r="AE24"/>
  <c r="AP23"/>
  <c r="AX228"/>
  <c r="BF228" s="1"/>
  <c r="AY229"/>
  <c r="BB229"/>
  <c r="BH229" s="1"/>
  <c r="BC229"/>
  <c r="T29"/>
  <c r="U28"/>
  <c r="AQ22"/>
  <c r="AR22" s="1"/>
  <c r="AL23"/>
  <c r="AL232"/>
  <c r="AQ231"/>
  <c r="AR231" s="1"/>
  <c r="BB228"/>
  <c r="BH228" s="1"/>
  <c r="BC228"/>
  <c r="AA235"/>
  <c r="AB234"/>
  <c r="BE21"/>
  <c r="AT21"/>
  <c r="AV21" s="1"/>
  <c r="AZ21"/>
  <c r="BA21" s="1"/>
  <c r="BG21" s="1"/>
  <c r="AS21"/>
  <c r="AU21" s="1"/>
  <c r="AW21" s="1"/>
  <c r="BE230"/>
  <c r="AZ230"/>
  <c r="BA230" s="1"/>
  <c r="BG230" s="1"/>
  <c r="AT230"/>
  <c r="AV230" s="1"/>
  <c r="AS230"/>
  <c r="AU230" s="1"/>
  <c r="AW230" s="1"/>
  <c r="BC20"/>
  <c r="BB20"/>
  <c r="BH20" s="1"/>
  <c r="AA26"/>
  <c r="AB25"/>
  <c r="AY19"/>
  <c r="AX18"/>
  <c r="BF18" s="1"/>
  <c r="AH233"/>
  <c r="AP232"/>
  <c r="AE235"/>
  <c r="AE26" i="11"/>
  <c r="AP25"/>
  <c r="AE235"/>
  <c r="AP234"/>
  <c r="AP234" i="10"/>
  <c r="AE235"/>
  <c r="AP25"/>
  <c r="AE26"/>
  <c r="AE27" i="9"/>
  <c r="AP26"/>
  <c r="AE235"/>
  <c r="AP234"/>
  <c r="AE235" i="8"/>
  <c r="AP234"/>
  <c r="AP25"/>
  <c r="AE26"/>
  <c r="AE237" i="7"/>
  <c r="AE27"/>
  <c r="AE26" i="4"/>
  <c r="AP25"/>
  <c r="AZ232"/>
  <c r="AS232"/>
  <c r="AU232" s="1"/>
  <c r="AW232" s="1"/>
  <c r="AT232"/>
  <c r="AV232" s="1"/>
  <c r="AE235"/>
  <c r="AP234"/>
  <c r="AQ233"/>
  <c r="AR233" s="1"/>
  <c r="AL234"/>
  <c r="AZ22"/>
  <c r="AT22"/>
  <c r="AV22" s="1"/>
  <c r="AS22"/>
  <c r="AL24"/>
  <c r="AQ23"/>
  <c r="AR23" s="1"/>
  <c r="AP233" i="3"/>
  <c r="AE234"/>
  <c r="AE26"/>
  <c r="AP25"/>
  <c r="AZ23"/>
  <c r="AS23"/>
  <c r="AT23"/>
  <c r="AV23" s="1"/>
  <c r="AU22"/>
  <c r="AW22" s="1"/>
  <c r="AQ24"/>
  <c r="AR24" s="1"/>
  <c r="AL25"/>
  <c r="AT231"/>
  <c r="AV231" s="1"/>
  <c r="AZ231"/>
  <c r="AS231"/>
  <c r="AL233"/>
  <c r="AQ232"/>
  <c r="AR232" s="1"/>
  <c r="AU230"/>
  <c r="AW230" s="1"/>
  <c r="T235" i="11"/>
  <c r="U234"/>
  <c r="U24"/>
  <c r="T25"/>
  <c r="T233" i="10"/>
  <c r="U232"/>
  <c r="T23"/>
  <c r="U22"/>
  <c r="T231" i="9"/>
  <c r="U230"/>
  <c r="U20"/>
  <c r="T21"/>
  <c r="U18" i="8"/>
  <c r="T19"/>
  <c r="T229"/>
  <c r="U228"/>
  <c r="T19" i="7"/>
  <c r="U18"/>
  <c r="T227"/>
  <c r="U226"/>
  <c r="U13" i="3"/>
  <c r="T14"/>
  <c r="T223"/>
  <c r="U222"/>
  <c r="T220" i="2"/>
  <c r="U219"/>
  <c r="U11"/>
  <c r="T12"/>
  <c r="AA218"/>
  <c r="AB217"/>
  <c r="AG217"/>
  <c r="AG8"/>
  <c r="AE217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E8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AA9"/>
  <c r="AB8"/>
  <c r="Y217" i="4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T219"/>
  <c r="AE236" i="5" l="1"/>
  <c r="AY20"/>
  <c r="AX19"/>
  <c r="BF19" s="1"/>
  <c r="AZ22"/>
  <c r="BA22" s="1"/>
  <c r="BG22" s="1"/>
  <c r="AT22"/>
  <c r="AV22" s="1"/>
  <c r="BE22"/>
  <c r="AS22"/>
  <c r="AU22" s="1"/>
  <c r="AW22" s="1"/>
  <c r="T240"/>
  <c r="U239"/>
  <c r="AL24"/>
  <c r="AQ23"/>
  <c r="AR23" s="1"/>
  <c r="U29"/>
  <c r="T30"/>
  <c r="AH234"/>
  <c r="AP233"/>
  <c r="AB26"/>
  <c r="AA27"/>
  <c r="AA236"/>
  <c r="AB235"/>
  <c r="AL233"/>
  <c r="AQ232"/>
  <c r="AR232" s="1"/>
  <c r="AY230"/>
  <c r="AX229"/>
  <c r="BF229" s="1"/>
  <c r="BC230"/>
  <c r="BB230"/>
  <c r="BH230" s="1"/>
  <c r="BC21"/>
  <c r="BB21"/>
  <c r="BH21" s="1"/>
  <c r="AT231"/>
  <c r="AV231" s="1"/>
  <c r="BE231"/>
  <c r="AZ231"/>
  <c r="BA231" s="1"/>
  <c r="BG231" s="1"/>
  <c r="AS231"/>
  <c r="AU231" s="1"/>
  <c r="AW231" s="1"/>
  <c r="AP24"/>
  <c r="AE25"/>
  <c r="AE27" i="11"/>
  <c r="AP26"/>
  <c r="AE236"/>
  <c r="AP235"/>
  <c r="AE27" i="10"/>
  <c r="AP26"/>
  <c r="AE236"/>
  <c r="AP235"/>
  <c r="AE236" i="9"/>
  <c r="AP235"/>
  <c r="AE28"/>
  <c r="AP27"/>
  <c r="AE27" i="8"/>
  <c r="AP26"/>
  <c r="AE236"/>
  <c r="AP235"/>
  <c r="AE28" i="7"/>
  <c r="AE238"/>
  <c r="AS233" i="4"/>
  <c r="AU233" s="1"/>
  <c r="AW233" s="1"/>
  <c r="AT233"/>
  <c r="AV233" s="1"/>
  <c r="AZ233"/>
  <c r="AE236"/>
  <c r="AP235"/>
  <c r="AQ24"/>
  <c r="AR24" s="1"/>
  <c r="AL25"/>
  <c r="AQ234"/>
  <c r="AR234" s="1"/>
  <c r="AL235"/>
  <c r="AS23"/>
  <c r="AU23" s="1"/>
  <c r="AW23" s="1"/>
  <c r="AT23"/>
  <c r="AV23" s="1"/>
  <c r="AZ23"/>
  <c r="AP26"/>
  <c r="AE27"/>
  <c r="AU22"/>
  <c r="AW22" s="1"/>
  <c r="AS24" i="3"/>
  <c r="AT24"/>
  <c r="AV24" s="1"/>
  <c r="AZ24"/>
  <c r="AE27"/>
  <c r="AP26"/>
  <c r="AQ233"/>
  <c r="AR233" s="1"/>
  <c r="AL234"/>
  <c r="AQ25"/>
  <c r="AR25" s="1"/>
  <c r="AL26"/>
  <c r="AE235"/>
  <c r="AP234"/>
  <c r="AU231"/>
  <c r="AW231" s="1"/>
  <c r="AU23"/>
  <c r="AW23" s="1"/>
  <c r="AZ232"/>
  <c r="AS232"/>
  <c r="AU232" s="1"/>
  <c r="AW232" s="1"/>
  <c r="AT232"/>
  <c r="AV232" s="1"/>
  <c r="T236" i="11"/>
  <c r="U235"/>
  <c r="U25"/>
  <c r="T26"/>
  <c r="T234" i="10"/>
  <c r="U233"/>
  <c r="U23"/>
  <c r="T24"/>
  <c r="T232" i="9"/>
  <c r="U231"/>
  <c r="U21"/>
  <c r="T22"/>
  <c r="T230" i="8"/>
  <c r="U229"/>
  <c r="U19"/>
  <c r="T20"/>
  <c r="T228" i="7"/>
  <c r="U227"/>
  <c r="U19"/>
  <c r="T20"/>
  <c r="T224" i="3"/>
  <c r="U223"/>
  <c r="T15"/>
  <c r="U14"/>
  <c r="AB9" i="2"/>
  <c r="AA10"/>
  <c r="T221"/>
  <c r="U220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U12"/>
  <c r="T13"/>
  <c r="AE9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AP217"/>
  <c r="AE218"/>
  <c r="AA219"/>
  <c r="AB218"/>
  <c r="T220" i="4"/>
  <c r="T8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AY231" i="5" l="1"/>
  <c r="AX230"/>
  <c r="BF230" s="1"/>
  <c r="AA237"/>
  <c r="AB236"/>
  <c r="AH235"/>
  <c r="AP234"/>
  <c r="AZ23"/>
  <c r="BA23" s="1"/>
  <c r="BG23" s="1"/>
  <c r="BE23"/>
  <c r="AT23"/>
  <c r="AV23" s="1"/>
  <c r="AS23"/>
  <c r="AU23" s="1"/>
  <c r="AW23" s="1"/>
  <c r="T241"/>
  <c r="U240"/>
  <c r="BB231"/>
  <c r="BH231" s="1"/>
  <c r="BC231"/>
  <c r="AE237"/>
  <c r="AL234"/>
  <c r="AQ233"/>
  <c r="AR233" s="1"/>
  <c r="T31"/>
  <c r="U30"/>
  <c r="AY21"/>
  <c r="AX20"/>
  <c r="BF20" s="1"/>
  <c r="AE26"/>
  <c r="AP25"/>
  <c r="AT232"/>
  <c r="AV232" s="1"/>
  <c r="BE232"/>
  <c r="AZ232"/>
  <c r="BA232" s="1"/>
  <c r="BG232" s="1"/>
  <c r="AS232"/>
  <c r="AU232" s="1"/>
  <c r="AW232" s="1"/>
  <c r="AA28"/>
  <c r="AB27"/>
  <c r="AQ24"/>
  <c r="AR24" s="1"/>
  <c r="AL25"/>
  <c r="BC22"/>
  <c r="BB22"/>
  <c r="BH22" s="1"/>
  <c r="AP27" i="11"/>
  <c r="AE28"/>
  <c r="AE237"/>
  <c r="AP236"/>
  <c r="AP236" i="10"/>
  <c r="AE237"/>
  <c r="AP27"/>
  <c r="AE28"/>
  <c r="AE29" i="9"/>
  <c r="AP28"/>
  <c r="AE237"/>
  <c r="AP236"/>
  <c r="AE237" i="8"/>
  <c r="AP236"/>
  <c r="AP27"/>
  <c r="AE28"/>
  <c r="AE239" i="7"/>
  <c r="AE29"/>
  <c r="AL26" i="4"/>
  <c r="AQ25"/>
  <c r="AR25" s="1"/>
  <c r="AE237"/>
  <c r="AP236"/>
  <c r="AZ234"/>
  <c r="AS234"/>
  <c r="AT234"/>
  <c r="AV234" s="1"/>
  <c r="AQ235"/>
  <c r="AR235" s="1"/>
  <c r="AL236"/>
  <c r="AE28"/>
  <c r="AP27"/>
  <c r="AT24"/>
  <c r="AV24" s="1"/>
  <c r="AZ24"/>
  <c r="AS24"/>
  <c r="AU24" s="1"/>
  <c r="AW24" s="1"/>
  <c r="AP235" i="3"/>
  <c r="AE236"/>
  <c r="AT233"/>
  <c r="AV233" s="1"/>
  <c r="AZ233"/>
  <c r="AS233"/>
  <c r="AU233" s="1"/>
  <c r="AW233" s="1"/>
  <c r="AE28"/>
  <c r="AP27"/>
  <c r="AU24"/>
  <c r="AW24" s="1"/>
  <c r="AL235"/>
  <c r="AQ234"/>
  <c r="AR234" s="1"/>
  <c r="AZ25"/>
  <c r="AS25"/>
  <c r="AT25"/>
  <c r="AV25" s="1"/>
  <c r="AQ26"/>
  <c r="AR26" s="1"/>
  <c r="AL27"/>
  <c r="U26" i="11"/>
  <c r="T27"/>
  <c r="T237"/>
  <c r="U236"/>
  <c r="T235" i="10"/>
  <c r="U234"/>
  <c r="T25"/>
  <c r="U24"/>
  <c r="U22" i="9"/>
  <c r="T23"/>
  <c r="T233"/>
  <c r="U232"/>
  <c r="U20" i="8"/>
  <c r="T21"/>
  <c r="T231"/>
  <c r="U230"/>
  <c r="T21" i="7"/>
  <c r="U20"/>
  <c r="T229"/>
  <c r="U228"/>
  <c r="T225" i="3"/>
  <c r="U224"/>
  <c r="U15"/>
  <c r="T16"/>
  <c r="AA220" i="2"/>
  <c r="AB219"/>
  <c r="AA11"/>
  <c r="AB10"/>
  <c r="AL8"/>
  <c r="AI8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U13"/>
  <c r="T14"/>
  <c r="AE10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AL217"/>
  <c r="T222"/>
  <c r="U221"/>
  <c r="AE219"/>
  <c r="AP8"/>
  <c r="T9" i="4"/>
  <c r="T221"/>
  <c r="T10"/>
  <c r="U5"/>
  <c r="AZ24" i="5" l="1"/>
  <c r="BA24" s="1"/>
  <c r="BG24" s="1"/>
  <c r="BE24"/>
  <c r="AT24"/>
  <c r="AV24" s="1"/>
  <c r="AS24"/>
  <c r="AP26"/>
  <c r="AE27"/>
  <c r="AE238"/>
  <c r="AH236"/>
  <c r="AP235"/>
  <c r="AX231"/>
  <c r="BF231" s="1"/>
  <c r="AY232"/>
  <c r="AL26"/>
  <c r="AQ25"/>
  <c r="AR25" s="1"/>
  <c r="BB232"/>
  <c r="BH232" s="1"/>
  <c r="BC232"/>
  <c r="AL235"/>
  <c r="AQ234"/>
  <c r="AR234" s="1"/>
  <c r="BB23"/>
  <c r="BH23" s="1"/>
  <c r="BC23"/>
  <c r="AB28"/>
  <c r="AA29"/>
  <c r="AY22"/>
  <c r="AX21"/>
  <c r="BF21" s="1"/>
  <c r="BE233"/>
  <c r="AZ233"/>
  <c r="BA233" s="1"/>
  <c r="BG233" s="1"/>
  <c r="AT233"/>
  <c r="AV233" s="1"/>
  <c r="AS233"/>
  <c r="T242"/>
  <c r="U241"/>
  <c r="AA238"/>
  <c r="AB237"/>
  <c r="U31"/>
  <c r="T32"/>
  <c r="AE238" i="11"/>
  <c r="AP237"/>
  <c r="AP28"/>
  <c r="AE29"/>
  <c r="AE238" i="10"/>
  <c r="AP237"/>
  <c r="AE29"/>
  <c r="AP28"/>
  <c r="AE238" i="9"/>
  <c r="AP237"/>
  <c r="AE30"/>
  <c r="AP29"/>
  <c r="AE238" i="8"/>
  <c r="AP237"/>
  <c r="AE29"/>
  <c r="AP28"/>
  <c r="AE30" i="7"/>
  <c r="AE240"/>
  <c r="AP28" i="4"/>
  <c r="AE29"/>
  <c r="AQ26"/>
  <c r="AR26" s="1"/>
  <c r="AL27"/>
  <c r="AU234"/>
  <c r="AW234" s="1"/>
  <c r="AZ25"/>
  <c r="AS25"/>
  <c r="AU25" s="1"/>
  <c r="AW25" s="1"/>
  <c r="AT25"/>
  <c r="AV25" s="1"/>
  <c r="AS235"/>
  <c r="AT235"/>
  <c r="AV235" s="1"/>
  <c r="AZ235"/>
  <c r="AE238"/>
  <c r="AP237"/>
  <c r="AQ236"/>
  <c r="AR236" s="1"/>
  <c r="AL237"/>
  <c r="AQ235" i="3"/>
  <c r="AR235" s="1"/>
  <c r="AL236"/>
  <c r="AE237"/>
  <c r="AP236"/>
  <c r="AS26"/>
  <c r="AT26"/>
  <c r="AV26" s="1"/>
  <c r="AZ26"/>
  <c r="AZ234"/>
  <c r="AS234"/>
  <c r="AT234"/>
  <c r="AV234" s="1"/>
  <c r="AE29"/>
  <c r="AP28"/>
  <c r="AU25"/>
  <c r="AW25" s="1"/>
  <c r="AQ27"/>
  <c r="AR27" s="1"/>
  <c r="AL28"/>
  <c r="U27" i="11"/>
  <c r="T28"/>
  <c r="T238"/>
  <c r="U237"/>
  <c r="U25" i="10"/>
  <c r="T26"/>
  <c r="T236"/>
  <c r="U235"/>
  <c r="U23" i="9"/>
  <c r="T24"/>
  <c r="T234"/>
  <c r="U233"/>
  <c r="T232" i="8"/>
  <c r="U231"/>
  <c r="U21"/>
  <c r="T22"/>
  <c r="U21" i="7"/>
  <c r="T22"/>
  <c r="T230"/>
  <c r="U229"/>
  <c r="T226" i="3"/>
  <c r="U225"/>
  <c r="T17"/>
  <c r="U16"/>
  <c r="AQ8" i="2"/>
  <c r="AR8" s="1"/>
  <c r="AL9"/>
  <c r="AA221"/>
  <c r="AB220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U14"/>
  <c r="T15"/>
  <c r="AL218"/>
  <c r="AQ217"/>
  <c r="AR217" s="1"/>
  <c r="AE11"/>
  <c r="AP10"/>
  <c r="AB11"/>
  <c r="AA12"/>
  <c r="AP218"/>
  <c r="AE220"/>
  <c r="AP219"/>
  <c r="T223"/>
  <c r="U222"/>
  <c r="AP9"/>
  <c r="T222" i="4"/>
  <c r="T11"/>
  <c r="X3"/>
  <c r="T243" i="5" l="1"/>
  <c r="U242"/>
  <c r="AL236"/>
  <c r="AQ235"/>
  <c r="AR235" s="1"/>
  <c r="AQ26"/>
  <c r="AR26" s="1"/>
  <c r="AL27"/>
  <c r="AH237"/>
  <c r="AP236"/>
  <c r="AA30"/>
  <c r="AB29"/>
  <c r="BE234"/>
  <c r="AZ234"/>
  <c r="BA234" s="1"/>
  <c r="BG234" s="1"/>
  <c r="AT234"/>
  <c r="AV234" s="1"/>
  <c r="AS234"/>
  <c r="AU234" s="1"/>
  <c r="AW234" s="1"/>
  <c r="AZ25"/>
  <c r="BA25" s="1"/>
  <c r="BG25" s="1"/>
  <c r="BE25"/>
  <c r="AT25"/>
  <c r="AV25" s="1"/>
  <c r="AS25"/>
  <c r="AU25" s="1"/>
  <c r="AW25" s="1"/>
  <c r="AE28"/>
  <c r="AP27"/>
  <c r="AX22"/>
  <c r="BF22" s="1"/>
  <c r="AY23"/>
  <c r="AE239"/>
  <c r="T33"/>
  <c r="U32"/>
  <c r="AA239"/>
  <c r="AB238"/>
  <c r="AX232"/>
  <c r="BF232" s="1"/>
  <c r="AY233"/>
  <c r="AU233"/>
  <c r="AW233" s="1"/>
  <c r="AU24"/>
  <c r="AW24" s="1"/>
  <c r="AE239" i="11"/>
  <c r="AP238"/>
  <c r="AE30"/>
  <c r="AP29"/>
  <c r="AP238" i="10"/>
  <c r="AE239"/>
  <c r="AP29"/>
  <c r="AE30"/>
  <c r="AE31" i="9"/>
  <c r="AP30"/>
  <c r="AE239"/>
  <c r="AP238"/>
  <c r="AP29" i="8"/>
  <c r="AE30"/>
  <c r="AE239"/>
  <c r="AP238"/>
  <c r="AE31" i="7"/>
  <c r="AE241"/>
  <c r="AE239" i="4"/>
  <c r="AP238"/>
  <c r="AU235"/>
  <c r="AW235" s="1"/>
  <c r="AE30"/>
  <c r="AP29"/>
  <c r="AZ236"/>
  <c r="AS236"/>
  <c r="AT236"/>
  <c r="AV236" s="1"/>
  <c r="AT26"/>
  <c r="AV26" s="1"/>
  <c r="AZ26"/>
  <c r="AS26"/>
  <c r="AU26" s="1"/>
  <c r="AW26" s="1"/>
  <c r="AQ237"/>
  <c r="AR237" s="1"/>
  <c r="AL238"/>
  <c r="AQ27"/>
  <c r="AR27" s="1"/>
  <c r="AL28"/>
  <c r="AQ28" i="3"/>
  <c r="AR28" s="1"/>
  <c r="AL29"/>
  <c r="AL237"/>
  <c r="AQ236"/>
  <c r="AR236" s="1"/>
  <c r="AU234"/>
  <c r="AW234" s="1"/>
  <c r="AZ27"/>
  <c r="AS27"/>
  <c r="AU27" s="1"/>
  <c r="AW27" s="1"/>
  <c r="AT27"/>
  <c r="AV27" s="1"/>
  <c r="AP237"/>
  <c r="AE238"/>
  <c r="AT235"/>
  <c r="AV235" s="1"/>
  <c r="AZ235"/>
  <c r="AS235"/>
  <c r="AU235" s="1"/>
  <c r="AW235" s="1"/>
  <c r="AE30"/>
  <c r="AP29"/>
  <c r="AU26"/>
  <c r="AW26" s="1"/>
  <c r="T29" i="11"/>
  <c r="U28"/>
  <c r="T239"/>
  <c r="U238"/>
  <c r="T27" i="10"/>
  <c r="U26"/>
  <c r="T237"/>
  <c r="U236"/>
  <c r="U24" i="9"/>
  <c r="T25"/>
  <c r="T235"/>
  <c r="U234"/>
  <c r="U22" i="8"/>
  <c r="T23"/>
  <c r="T233"/>
  <c r="U232"/>
  <c r="T231" i="7"/>
  <c r="U230"/>
  <c r="T23"/>
  <c r="U22"/>
  <c r="T227" i="3"/>
  <c r="U226"/>
  <c r="U17"/>
  <c r="T18"/>
  <c r="T224" i="2"/>
  <c r="U223"/>
  <c r="AA13"/>
  <c r="AB12"/>
  <c r="AT217"/>
  <c r="AV217" s="1"/>
  <c r="BE217"/>
  <c r="AZ217"/>
  <c r="BA217" s="1"/>
  <c r="BG217" s="1"/>
  <c r="AS217"/>
  <c r="AU217" s="1"/>
  <c r="AW217" s="1"/>
  <c r="AT8"/>
  <c r="AV8" s="1"/>
  <c r="BE8"/>
  <c r="AZ8"/>
  <c r="BA8" s="1"/>
  <c r="BG8" s="1"/>
  <c r="AS8"/>
  <c r="AU8" s="1"/>
  <c r="AW8" s="1"/>
  <c r="AE12"/>
  <c r="AP11"/>
  <c r="AQ9"/>
  <c r="AR9" s="1"/>
  <c r="AL10"/>
  <c r="AE221"/>
  <c r="AP220"/>
  <c r="U15"/>
  <c r="T16"/>
  <c r="AA222"/>
  <c r="AB221"/>
  <c r="AL219"/>
  <c r="AQ218"/>
  <c r="AR218" s="1"/>
  <c r="T223" i="4"/>
  <c r="T12"/>
  <c r="BB233" i="5" l="1"/>
  <c r="BH233" s="1"/>
  <c r="BC233"/>
  <c r="AA240"/>
  <c r="AB239"/>
  <c r="AT235"/>
  <c r="AV235" s="1"/>
  <c r="BE235"/>
  <c r="AZ235"/>
  <c r="BA235" s="1"/>
  <c r="BG235" s="1"/>
  <c r="AS235"/>
  <c r="T244"/>
  <c r="U243"/>
  <c r="BC24"/>
  <c r="BB24"/>
  <c r="BH24" s="1"/>
  <c r="T34"/>
  <c r="U33"/>
  <c r="AA31"/>
  <c r="AB30"/>
  <c r="BE26"/>
  <c r="AZ26"/>
  <c r="BA26" s="1"/>
  <c r="BG26" s="1"/>
  <c r="AT26"/>
  <c r="AV26" s="1"/>
  <c r="AS26"/>
  <c r="AY24"/>
  <c r="AX23"/>
  <c r="BF23" s="1"/>
  <c r="BB25"/>
  <c r="BH25" s="1"/>
  <c r="BC25"/>
  <c r="BC234"/>
  <c r="BB234"/>
  <c r="BH234" s="1"/>
  <c r="AL28"/>
  <c r="AQ27"/>
  <c r="AR27" s="1"/>
  <c r="AY234"/>
  <c r="AX233"/>
  <c r="BF233" s="1"/>
  <c r="AE240"/>
  <c r="AE29"/>
  <c r="AP28"/>
  <c r="AH238"/>
  <c r="AP237"/>
  <c r="AL237"/>
  <c r="AQ236"/>
  <c r="AR236" s="1"/>
  <c r="AP30" i="11"/>
  <c r="AE31"/>
  <c r="AE240"/>
  <c r="AP239"/>
  <c r="AE240" i="10"/>
  <c r="AP239"/>
  <c r="AE31"/>
  <c r="AP30"/>
  <c r="AE32" i="9"/>
  <c r="AP31"/>
  <c r="AE240"/>
  <c r="AP239"/>
  <c r="AE240" i="8"/>
  <c r="AP239"/>
  <c r="AE31"/>
  <c r="AP30"/>
  <c r="AE32" i="7"/>
  <c r="AE242"/>
  <c r="AS27" i="4"/>
  <c r="AT27"/>
  <c r="AV27" s="1"/>
  <c r="AZ27"/>
  <c r="AP30"/>
  <c r="AE31"/>
  <c r="AE240"/>
  <c r="AP239"/>
  <c r="AU236"/>
  <c r="AW236" s="1"/>
  <c r="AS237"/>
  <c r="AU237" s="1"/>
  <c r="AW237" s="1"/>
  <c r="AT237"/>
  <c r="AV237" s="1"/>
  <c r="AZ237"/>
  <c r="AQ28"/>
  <c r="AR28" s="1"/>
  <c r="AL29"/>
  <c r="AQ238"/>
  <c r="AR238" s="1"/>
  <c r="AL239"/>
  <c r="AQ237" i="3"/>
  <c r="AR237" s="1"/>
  <c r="AL238"/>
  <c r="AS28"/>
  <c r="AU28" s="1"/>
  <c r="AW28" s="1"/>
  <c r="AT28"/>
  <c r="AV28" s="1"/>
  <c r="AZ28"/>
  <c r="AE239"/>
  <c r="AP238"/>
  <c r="AZ236"/>
  <c r="AS236"/>
  <c r="AU236" s="1"/>
  <c r="AW236" s="1"/>
  <c r="AT236"/>
  <c r="AV236" s="1"/>
  <c r="AQ29"/>
  <c r="AR29" s="1"/>
  <c r="AL30"/>
  <c r="AE31"/>
  <c r="AP30"/>
  <c r="T30" i="11"/>
  <c r="U29"/>
  <c r="T240"/>
  <c r="U239"/>
  <c r="U27" i="10"/>
  <c r="T28"/>
  <c r="T238"/>
  <c r="U237"/>
  <c r="U25" i="9"/>
  <c r="T26"/>
  <c r="T236"/>
  <c r="U235"/>
  <c r="T234" i="8"/>
  <c r="U233"/>
  <c r="U23"/>
  <c r="T24"/>
  <c r="U23" i="7"/>
  <c r="T24"/>
  <c r="T232"/>
  <c r="U231"/>
  <c r="T228" i="3"/>
  <c r="U227"/>
  <c r="T19"/>
  <c r="U18"/>
  <c r="BC8" i="2"/>
  <c r="BB8"/>
  <c r="BH8" s="1"/>
  <c r="AY8"/>
  <c r="AA223"/>
  <c r="AB222"/>
  <c r="AL220"/>
  <c r="AQ219"/>
  <c r="AR219" s="1"/>
  <c r="AQ10"/>
  <c r="AR10" s="1"/>
  <c r="AL11"/>
  <c r="BB217"/>
  <c r="BH217" s="1"/>
  <c r="BC217"/>
  <c r="AY217"/>
  <c r="T225"/>
  <c r="U224"/>
  <c r="AT218"/>
  <c r="AV218" s="1"/>
  <c r="BE218"/>
  <c r="AZ218"/>
  <c r="BA218" s="1"/>
  <c r="BG218" s="1"/>
  <c r="AS218"/>
  <c r="AU218" s="1"/>
  <c r="AW218" s="1"/>
  <c r="U16"/>
  <c r="T17"/>
  <c r="AP221"/>
  <c r="AE222"/>
  <c r="AE13"/>
  <c r="AP12"/>
  <c r="BE9"/>
  <c r="AT9"/>
  <c r="AV9" s="1"/>
  <c r="AZ9"/>
  <c r="BA9" s="1"/>
  <c r="BG9" s="1"/>
  <c r="AS9"/>
  <c r="AB13"/>
  <c r="AA14"/>
  <c r="T224" i="4"/>
  <c r="T13"/>
  <c r="AH239" i="5" l="1"/>
  <c r="AP238"/>
  <c r="AL29"/>
  <c r="AQ28"/>
  <c r="AR28" s="1"/>
  <c r="AA32"/>
  <c r="AB31"/>
  <c r="T245"/>
  <c r="U244"/>
  <c r="AE241"/>
  <c r="BE27"/>
  <c r="AT27"/>
  <c r="AV27" s="1"/>
  <c r="AZ27"/>
  <c r="BA27" s="1"/>
  <c r="BG27" s="1"/>
  <c r="AS27"/>
  <c r="AU27" s="1"/>
  <c r="AW27" s="1"/>
  <c r="T35"/>
  <c r="U34"/>
  <c r="AU26"/>
  <c r="AW26" s="1"/>
  <c r="AL238"/>
  <c r="AQ237"/>
  <c r="AR237" s="1"/>
  <c r="AP29"/>
  <c r="AE30"/>
  <c r="AY235"/>
  <c r="AX234"/>
  <c r="BF234" s="1"/>
  <c r="AY25"/>
  <c r="AX24"/>
  <c r="BF24" s="1"/>
  <c r="AA241"/>
  <c r="AB240"/>
  <c r="AT236"/>
  <c r="AV236" s="1"/>
  <c r="BE236"/>
  <c r="AZ236"/>
  <c r="BA236" s="1"/>
  <c r="BG236" s="1"/>
  <c r="AS236"/>
  <c r="AU235"/>
  <c r="AW235" s="1"/>
  <c r="AE241" i="11"/>
  <c r="AP240"/>
  <c r="AE32"/>
  <c r="AP31"/>
  <c r="AP31" i="10"/>
  <c r="AE32"/>
  <c r="AP240"/>
  <c r="AE241"/>
  <c r="AE33" i="9"/>
  <c r="AP32"/>
  <c r="AE241"/>
  <c r="AP240"/>
  <c r="AP31" i="8"/>
  <c r="AE32"/>
  <c r="AE241"/>
  <c r="AP240"/>
  <c r="AE33" i="7"/>
  <c r="AE243"/>
  <c r="AZ238" i="4"/>
  <c r="AS238"/>
  <c r="AU238" s="1"/>
  <c r="AW238" s="1"/>
  <c r="AT238"/>
  <c r="AV238" s="1"/>
  <c r="AT28"/>
  <c r="AV28" s="1"/>
  <c r="AZ28"/>
  <c r="AS28"/>
  <c r="AU28" s="1"/>
  <c r="AW28" s="1"/>
  <c r="AU27"/>
  <c r="AW27" s="1"/>
  <c r="AQ239"/>
  <c r="AR239" s="1"/>
  <c r="AL240"/>
  <c r="AL30"/>
  <c r="AQ29"/>
  <c r="AR29" s="1"/>
  <c r="AE32"/>
  <c r="AP31"/>
  <c r="AE241"/>
  <c r="AP240"/>
  <c r="AE32" i="3"/>
  <c r="AP31"/>
  <c r="AZ29"/>
  <c r="AS29"/>
  <c r="AU29" s="1"/>
  <c r="AW29" s="1"/>
  <c r="AT29"/>
  <c r="AV29" s="1"/>
  <c r="AT237"/>
  <c r="AV237" s="1"/>
  <c r="AZ237"/>
  <c r="AS237"/>
  <c r="AU237" s="1"/>
  <c r="AW237" s="1"/>
  <c r="AQ30"/>
  <c r="AR30" s="1"/>
  <c r="AL31"/>
  <c r="AL239"/>
  <c r="AQ238"/>
  <c r="AR238" s="1"/>
  <c r="AP239"/>
  <c r="AE240"/>
  <c r="T31" i="11"/>
  <c r="U30"/>
  <c r="T241"/>
  <c r="U240"/>
  <c r="T29" i="10"/>
  <c r="U28"/>
  <c r="T239"/>
  <c r="U238"/>
  <c r="T237" i="9"/>
  <c r="U236"/>
  <c r="U26"/>
  <c r="T27"/>
  <c r="T235" i="8"/>
  <c r="U234"/>
  <c r="U24"/>
  <c r="T25"/>
  <c r="T233" i="7"/>
  <c r="U232"/>
  <c r="T25"/>
  <c r="U24"/>
  <c r="U19" i="3"/>
  <c r="T20"/>
  <c r="T229"/>
  <c r="U228"/>
  <c r="AP222" i="2"/>
  <c r="AE223"/>
  <c r="AX217"/>
  <c r="BF217" s="1"/>
  <c r="AM217"/>
  <c r="AY218"/>
  <c r="AT10"/>
  <c r="AV10" s="1"/>
  <c r="BE10"/>
  <c r="AZ10"/>
  <c r="BA10" s="1"/>
  <c r="BG10" s="1"/>
  <c r="AS10"/>
  <c r="AU10" s="1"/>
  <c r="AW10" s="1"/>
  <c r="AE14"/>
  <c r="AP13"/>
  <c r="T226"/>
  <c r="U225"/>
  <c r="AQ11"/>
  <c r="AR11" s="1"/>
  <c r="AL12"/>
  <c r="AY9"/>
  <c r="AX8"/>
  <c r="BF8" s="1"/>
  <c r="AM8"/>
  <c r="BB218"/>
  <c r="BH218" s="1"/>
  <c r="BC218"/>
  <c r="BE219"/>
  <c r="AZ219"/>
  <c r="BA219" s="1"/>
  <c r="BG219" s="1"/>
  <c r="AT219"/>
  <c r="AV219" s="1"/>
  <c r="AS219"/>
  <c r="AA15"/>
  <c r="AB14"/>
  <c r="U17"/>
  <c r="T18"/>
  <c r="AL221"/>
  <c r="AQ220"/>
  <c r="AR220" s="1"/>
  <c r="AA224"/>
  <c r="AB223"/>
  <c r="AU9"/>
  <c r="AW9" s="1"/>
  <c r="T225" i="4"/>
  <c r="T14"/>
  <c r="BE237" i="5" l="1"/>
  <c r="AZ237"/>
  <c r="BA237" s="1"/>
  <c r="BG237" s="1"/>
  <c r="AT237"/>
  <c r="AV237" s="1"/>
  <c r="AS237"/>
  <c r="AB32"/>
  <c r="AA33"/>
  <c r="AH240"/>
  <c r="AP239"/>
  <c r="AU236"/>
  <c r="AW236" s="1"/>
  <c r="BB235"/>
  <c r="BH235" s="1"/>
  <c r="BC235"/>
  <c r="AY26"/>
  <c r="AX25"/>
  <c r="BF25" s="1"/>
  <c r="AE31"/>
  <c r="AP30"/>
  <c r="BC26"/>
  <c r="BB26"/>
  <c r="BH26" s="1"/>
  <c r="BC27"/>
  <c r="BB27"/>
  <c r="BH27" s="1"/>
  <c r="AE242"/>
  <c r="T246"/>
  <c r="U245"/>
  <c r="AL30"/>
  <c r="AQ29"/>
  <c r="AR29" s="1"/>
  <c r="AA242"/>
  <c r="AB241"/>
  <c r="AX235"/>
  <c r="BF235" s="1"/>
  <c r="AY236"/>
  <c r="AL239"/>
  <c r="AQ238"/>
  <c r="AR238" s="1"/>
  <c r="T36"/>
  <c r="U35"/>
  <c r="BE28"/>
  <c r="AZ28"/>
  <c r="BA28" s="1"/>
  <c r="BG28" s="1"/>
  <c r="AT28"/>
  <c r="AV28" s="1"/>
  <c r="AS28"/>
  <c r="AU28" s="1"/>
  <c r="AW28" s="1"/>
  <c r="AE242" i="11"/>
  <c r="AP241"/>
  <c r="AE33"/>
  <c r="AP32"/>
  <c r="AE242" i="10"/>
  <c r="AP241"/>
  <c r="AE33"/>
  <c r="AP32"/>
  <c r="AE34" i="9"/>
  <c r="AP33"/>
  <c r="AE242"/>
  <c r="AP241"/>
  <c r="AE33" i="8"/>
  <c r="AP32"/>
  <c r="AE242"/>
  <c r="AP241"/>
  <c r="AE34" i="7"/>
  <c r="AE244"/>
  <c r="AE242" i="4"/>
  <c r="AP241"/>
  <c r="AS29"/>
  <c r="AT29"/>
  <c r="AV29" s="1"/>
  <c r="AZ29"/>
  <c r="AS239"/>
  <c r="AU239" s="1"/>
  <c r="AW239" s="1"/>
  <c r="AT239"/>
  <c r="AV239" s="1"/>
  <c r="AZ239"/>
  <c r="AQ240"/>
  <c r="AR240" s="1"/>
  <c r="AL241"/>
  <c r="AP32"/>
  <c r="AE33"/>
  <c r="AQ30"/>
  <c r="AR30" s="1"/>
  <c r="AL31"/>
  <c r="AQ239" i="3"/>
  <c r="AR239" s="1"/>
  <c r="AL240"/>
  <c r="AE33"/>
  <c r="AP32"/>
  <c r="AZ238"/>
  <c r="AS238"/>
  <c r="AU238" s="1"/>
  <c r="AW238" s="1"/>
  <c r="AT238"/>
  <c r="AV238" s="1"/>
  <c r="AS30"/>
  <c r="AU30" s="1"/>
  <c r="AW30" s="1"/>
  <c r="AT30"/>
  <c r="AV30" s="1"/>
  <c r="AZ30"/>
  <c r="AE241"/>
  <c r="AP240"/>
  <c r="AQ31"/>
  <c r="AR31" s="1"/>
  <c r="AL32"/>
  <c r="T32" i="11"/>
  <c r="U31"/>
  <c r="T242"/>
  <c r="U241"/>
  <c r="T30" i="10"/>
  <c r="U29"/>
  <c r="U239"/>
  <c r="T240"/>
  <c r="T238" i="9"/>
  <c r="U237"/>
  <c r="U27"/>
  <c r="T28"/>
  <c r="T236" i="8"/>
  <c r="U235"/>
  <c r="U25"/>
  <c r="T26"/>
  <c r="T234" i="7"/>
  <c r="U233"/>
  <c r="U25"/>
  <c r="T26"/>
  <c r="T230" i="3"/>
  <c r="U229"/>
  <c r="T21"/>
  <c r="U20"/>
  <c r="BE11" i="2"/>
  <c r="AZ11"/>
  <c r="BA11" s="1"/>
  <c r="BG11" s="1"/>
  <c r="AT11"/>
  <c r="AV11" s="1"/>
  <c r="AS11"/>
  <c r="BC9"/>
  <c r="BB9"/>
  <c r="BH9" s="1"/>
  <c r="BE220"/>
  <c r="AZ220"/>
  <c r="BA220" s="1"/>
  <c r="BG220" s="1"/>
  <c r="AT220"/>
  <c r="AV220" s="1"/>
  <c r="AS220"/>
  <c r="AQ12"/>
  <c r="AR12" s="1"/>
  <c r="AL13"/>
  <c r="T227"/>
  <c r="U226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N217"/>
  <c r="AA225"/>
  <c r="AB224"/>
  <c r="AY10"/>
  <c r="AX9"/>
  <c r="BF9" s="1"/>
  <c r="BB10"/>
  <c r="BH10" s="1"/>
  <c r="BC10"/>
  <c r="AX218"/>
  <c r="BF218" s="1"/>
  <c r="AY219"/>
  <c r="AU219"/>
  <c r="AW219" s="1"/>
  <c r="AL222"/>
  <c r="AQ221"/>
  <c r="AR221" s="1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N8"/>
  <c r="U18"/>
  <c r="T19"/>
  <c r="AB15"/>
  <c r="AA16"/>
  <c r="AE15"/>
  <c r="AP14"/>
  <c r="AE224"/>
  <c r="AP223"/>
  <c r="T226" i="4"/>
  <c r="T15"/>
  <c r="T37" i="5" l="1"/>
  <c r="U36"/>
  <c r="AL31"/>
  <c r="AQ30"/>
  <c r="AR30" s="1"/>
  <c r="BB236"/>
  <c r="BH236" s="1"/>
  <c r="BC236"/>
  <c r="AX236"/>
  <c r="BF236" s="1"/>
  <c r="AY237"/>
  <c r="AT29"/>
  <c r="AV29" s="1"/>
  <c r="AZ29"/>
  <c r="BA29" s="1"/>
  <c r="BG29" s="1"/>
  <c r="BE29"/>
  <c r="AS29"/>
  <c r="AU29" s="1"/>
  <c r="AW29" s="1"/>
  <c r="T247"/>
  <c r="U246"/>
  <c r="AE32"/>
  <c r="AP31"/>
  <c r="AA34"/>
  <c r="AB33"/>
  <c r="BC28"/>
  <c r="BB28"/>
  <c r="BH28" s="1"/>
  <c r="AL240"/>
  <c r="AQ239"/>
  <c r="AR239" s="1"/>
  <c r="AA243"/>
  <c r="AB242"/>
  <c r="AH241"/>
  <c r="AP240"/>
  <c r="BE238"/>
  <c r="AZ238"/>
  <c r="BA238" s="1"/>
  <c r="BG238" s="1"/>
  <c r="AT238"/>
  <c r="AV238" s="1"/>
  <c r="AS238"/>
  <c r="AE243"/>
  <c r="AY27"/>
  <c r="AX26"/>
  <c r="BF26" s="1"/>
  <c r="AU237"/>
  <c r="AW237" s="1"/>
  <c r="AP33" i="11"/>
  <c r="AE34"/>
  <c r="AE243"/>
  <c r="AP242"/>
  <c r="AP242" i="10"/>
  <c r="AE243"/>
  <c r="AP33"/>
  <c r="AE34"/>
  <c r="AE243" i="9"/>
  <c r="AP242"/>
  <c r="AE35"/>
  <c r="AP34"/>
  <c r="AE243" i="8"/>
  <c r="AP242"/>
  <c r="AP33"/>
  <c r="AE34"/>
  <c r="AE245" i="7"/>
  <c r="AE35"/>
  <c r="AZ30" i="4"/>
  <c r="AS30"/>
  <c r="AU30" s="1"/>
  <c r="AW30" s="1"/>
  <c r="AT30"/>
  <c r="AV30" s="1"/>
  <c r="AE243"/>
  <c r="AP242"/>
  <c r="AQ31"/>
  <c r="AR31" s="1"/>
  <c r="AL32"/>
  <c r="AZ240"/>
  <c r="AS240"/>
  <c r="AU240" s="1"/>
  <c r="AW240" s="1"/>
  <c r="AT240"/>
  <c r="AV240" s="1"/>
  <c r="AQ241"/>
  <c r="AR241" s="1"/>
  <c r="AL242"/>
  <c r="AU29"/>
  <c r="AW29" s="1"/>
  <c r="AE34"/>
  <c r="AP33"/>
  <c r="AQ32" i="3"/>
  <c r="AR32" s="1"/>
  <c r="AL33"/>
  <c r="AE34"/>
  <c r="AP33"/>
  <c r="AT239"/>
  <c r="AV239" s="1"/>
  <c r="AZ239"/>
  <c r="AS239"/>
  <c r="AP241"/>
  <c r="AE242"/>
  <c r="AL241"/>
  <c r="AQ240"/>
  <c r="AR240" s="1"/>
  <c r="AZ31"/>
  <c r="AS31"/>
  <c r="AU31" s="1"/>
  <c r="AW31" s="1"/>
  <c r="AT31"/>
  <c r="AV31" s="1"/>
  <c r="AU220" i="2"/>
  <c r="AW220" s="1"/>
  <c r="T243" i="11"/>
  <c r="U242"/>
  <c r="T33"/>
  <c r="U32"/>
  <c r="T31" i="10"/>
  <c r="U30"/>
  <c r="T241"/>
  <c r="U240"/>
  <c r="T29" i="9"/>
  <c r="U28"/>
  <c r="T239"/>
  <c r="U238"/>
  <c r="T237" i="8"/>
  <c r="U236"/>
  <c r="U26"/>
  <c r="T27"/>
  <c r="T235" i="7"/>
  <c r="U234"/>
  <c r="T27"/>
  <c r="U26"/>
  <c r="T231" i="3"/>
  <c r="U230"/>
  <c r="U21"/>
  <c r="T22"/>
  <c r="AQ13" i="2"/>
  <c r="AR13" s="1"/>
  <c r="AL14"/>
  <c r="AE225"/>
  <c r="AP224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BB219"/>
  <c r="BH219" s="1"/>
  <c r="BC219"/>
  <c r="AY220"/>
  <c r="AX219"/>
  <c r="BF219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T228"/>
  <c r="U227"/>
  <c r="AU11"/>
  <c r="AW11" s="1"/>
  <c r="AE16"/>
  <c r="AP15"/>
  <c r="AT221"/>
  <c r="AV221" s="1"/>
  <c r="BE221"/>
  <c r="AZ221"/>
  <c r="BA221" s="1"/>
  <c r="BG221" s="1"/>
  <c r="AS221"/>
  <c r="AT12"/>
  <c r="AV12" s="1"/>
  <c r="BE12"/>
  <c r="AZ12"/>
  <c r="BA12" s="1"/>
  <c r="BG12" s="1"/>
  <c r="AS12"/>
  <c r="U19"/>
  <c r="T20"/>
  <c r="AY11"/>
  <c r="AX10"/>
  <c r="BF10" s="1"/>
  <c r="AA17"/>
  <c r="AB16"/>
  <c r="AL223"/>
  <c r="AQ222"/>
  <c r="AR222" s="1"/>
  <c r="AA226"/>
  <c r="AB225"/>
  <c r="BC220"/>
  <c r="BB220"/>
  <c r="BH220" s="1"/>
  <c r="T227" i="4"/>
  <c r="T16"/>
  <c r="BB237" i="5" l="1"/>
  <c r="BH237" s="1"/>
  <c r="BC237"/>
  <c r="AE244"/>
  <c r="AA244"/>
  <c r="AB243"/>
  <c r="AP32"/>
  <c r="AE33"/>
  <c r="BB29"/>
  <c r="BH29" s="1"/>
  <c r="BC29"/>
  <c r="AY238"/>
  <c r="AX237"/>
  <c r="BF237" s="1"/>
  <c r="BE30"/>
  <c r="AZ30"/>
  <c r="BA30" s="1"/>
  <c r="BG30" s="1"/>
  <c r="AT30"/>
  <c r="AV30" s="1"/>
  <c r="AS30"/>
  <c r="AU30" s="1"/>
  <c r="AW30" s="1"/>
  <c r="T38"/>
  <c r="U37"/>
  <c r="T248"/>
  <c r="U247"/>
  <c r="AY28"/>
  <c r="AX27"/>
  <c r="BF27" s="1"/>
  <c r="AH242"/>
  <c r="AP241"/>
  <c r="AL241"/>
  <c r="AQ240"/>
  <c r="AR240" s="1"/>
  <c r="AA35"/>
  <c r="AB34"/>
  <c r="AT239"/>
  <c r="AV239" s="1"/>
  <c r="BE239"/>
  <c r="AZ239"/>
  <c r="BA239" s="1"/>
  <c r="BG239" s="1"/>
  <c r="AS239"/>
  <c r="AU239" s="1"/>
  <c r="AW239" s="1"/>
  <c r="AL32"/>
  <c r="AQ31"/>
  <c r="AR31" s="1"/>
  <c r="AU238"/>
  <c r="AW238" s="1"/>
  <c r="AE35" i="11"/>
  <c r="AP34"/>
  <c r="AE244"/>
  <c r="AP243"/>
  <c r="AE35" i="10"/>
  <c r="AP34"/>
  <c r="AE244"/>
  <c r="AP243"/>
  <c r="AE36" i="9"/>
  <c r="AP35"/>
  <c r="AE244"/>
  <c r="AP243"/>
  <c r="AE35" i="8"/>
  <c r="AP34"/>
  <c r="AE244"/>
  <c r="AP243"/>
  <c r="AE246" i="7"/>
  <c r="AE36"/>
  <c r="AQ242" i="4"/>
  <c r="AR242" s="1"/>
  <c r="AL243"/>
  <c r="AS31"/>
  <c r="AU31" s="1"/>
  <c r="AW31" s="1"/>
  <c r="AT31"/>
  <c r="AV31" s="1"/>
  <c r="AZ31"/>
  <c r="AQ32"/>
  <c r="AR32" s="1"/>
  <c r="AL33"/>
  <c r="AP34"/>
  <c r="AE35"/>
  <c r="AE244"/>
  <c r="AP243"/>
  <c r="AS241"/>
  <c r="AT241"/>
  <c r="AV241" s="1"/>
  <c r="AZ241"/>
  <c r="AQ241" i="3"/>
  <c r="AR241" s="1"/>
  <c r="AL242"/>
  <c r="AS32"/>
  <c r="AU32" s="1"/>
  <c r="AW32" s="1"/>
  <c r="AT32"/>
  <c r="AV32" s="1"/>
  <c r="AZ32"/>
  <c r="AZ240"/>
  <c r="AS240"/>
  <c r="AU240" s="1"/>
  <c r="AW240" s="1"/>
  <c r="AT240"/>
  <c r="AV240" s="1"/>
  <c r="AQ33"/>
  <c r="AR33" s="1"/>
  <c r="AL34"/>
  <c r="AE35"/>
  <c r="AP34"/>
  <c r="AE243"/>
  <c r="AP242"/>
  <c r="AU239"/>
  <c r="AW239" s="1"/>
  <c r="T244" i="11"/>
  <c r="U243"/>
  <c r="T34"/>
  <c r="U33"/>
  <c r="T32" i="10"/>
  <c r="U31"/>
  <c r="T242"/>
  <c r="U241"/>
  <c r="T30" i="9"/>
  <c r="U29"/>
  <c r="T240"/>
  <c r="U239"/>
  <c r="U27" i="8"/>
  <c r="T28"/>
  <c r="T238"/>
  <c r="U237"/>
  <c r="T236" i="7"/>
  <c r="U235"/>
  <c r="U27"/>
  <c r="T28"/>
  <c r="T23" i="3"/>
  <c r="U22"/>
  <c r="T232"/>
  <c r="U231"/>
  <c r="BE13" i="2"/>
  <c r="AZ13"/>
  <c r="BA13" s="1"/>
  <c r="BG13" s="1"/>
  <c r="AT13"/>
  <c r="AV13" s="1"/>
  <c r="AS13"/>
  <c r="U20"/>
  <c r="T21"/>
  <c r="AE17"/>
  <c r="AP16"/>
  <c r="T229"/>
  <c r="U228"/>
  <c r="AY221"/>
  <c r="AX220"/>
  <c r="BF220" s="1"/>
  <c r="AL224"/>
  <c r="AQ223"/>
  <c r="AR223" s="1"/>
  <c r="AY12"/>
  <c r="AX11"/>
  <c r="BF11" s="1"/>
  <c r="AQ14"/>
  <c r="AR14" s="1"/>
  <c r="AL15"/>
  <c r="AU12"/>
  <c r="AW12" s="1"/>
  <c r="AU221"/>
  <c r="AW221" s="1"/>
  <c r="AA227"/>
  <c r="AB226"/>
  <c r="AB17"/>
  <c r="AA18"/>
  <c r="BC11"/>
  <c r="BB11"/>
  <c r="BH11" s="1"/>
  <c r="AT222"/>
  <c r="AV222" s="1"/>
  <c r="BE222"/>
  <c r="AZ222"/>
  <c r="BA222" s="1"/>
  <c r="BG222" s="1"/>
  <c r="AS222"/>
  <c r="AU222" s="1"/>
  <c r="AW222" s="1"/>
  <c r="AP225"/>
  <c r="AE226"/>
  <c r="T228" i="4"/>
  <c r="T17"/>
  <c r="BC238" i="5" l="1"/>
  <c r="BB238"/>
  <c r="BH238" s="1"/>
  <c r="AA36"/>
  <c r="AB35"/>
  <c r="AH243"/>
  <c r="AP242"/>
  <c r="T39"/>
  <c r="U38"/>
  <c r="AA245"/>
  <c r="AB244"/>
  <c r="BB239"/>
  <c r="BH239" s="1"/>
  <c r="BC239"/>
  <c r="AL33"/>
  <c r="AQ32"/>
  <c r="AR32" s="1"/>
  <c r="AL242"/>
  <c r="AQ241"/>
  <c r="AR241" s="1"/>
  <c r="AX28"/>
  <c r="BF28" s="1"/>
  <c r="AY29"/>
  <c r="AY239"/>
  <c r="AX238"/>
  <c r="BF238" s="1"/>
  <c r="BE31"/>
  <c r="AZ31"/>
  <c r="BA31" s="1"/>
  <c r="BG31" s="1"/>
  <c r="AT31"/>
  <c r="AV31" s="1"/>
  <c r="AS31"/>
  <c r="AU31" s="1"/>
  <c r="AW31" s="1"/>
  <c r="AT240"/>
  <c r="AV240" s="1"/>
  <c r="BE240"/>
  <c r="AZ240"/>
  <c r="BA240" s="1"/>
  <c r="BG240" s="1"/>
  <c r="AS240"/>
  <c r="AU240" s="1"/>
  <c r="AW240" s="1"/>
  <c r="T249"/>
  <c r="U248"/>
  <c r="BC30"/>
  <c r="BB30"/>
  <c r="BH30" s="1"/>
  <c r="AP33"/>
  <c r="AE34"/>
  <c r="AE245"/>
  <c r="AE245" i="11"/>
  <c r="AP244"/>
  <c r="AP35"/>
  <c r="AE36"/>
  <c r="AP35" i="10"/>
  <c r="AE36"/>
  <c r="AP244"/>
  <c r="AE245"/>
  <c r="AE245" i="9"/>
  <c r="AP244"/>
  <c r="AE37"/>
  <c r="AP36"/>
  <c r="AE245" i="8"/>
  <c r="AP244"/>
  <c r="AP35"/>
  <c r="AE36"/>
  <c r="AE247" i="7"/>
  <c r="AE37"/>
  <c r="AZ242" i="4"/>
  <c r="AS242"/>
  <c r="AU242" s="1"/>
  <c r="AW242" s="1"/>
  <c r="AT242"/>
  <c r="AV242" s="1"/>
  <c r="AQ243"/>
  <c r="AR243" s="1"/>
  <c r="AL244"/>
  <c r="AE36"/>
  <c r="AP35"/>
  <c r="AT32"/>
  <c r="AV32" s="1"/>
  <c r="AZ32"/>
  <c r="AS32"/>
  <c r="AE245"/>
  <c r="AP244"/>
  <c r="AL34"/>
  <c r="AQ33"/>
  <c r="AR33" s="1"/>
  <c r="AU241"/>
  <c r="AW241" s="1"/>
  <c r="AZ33" i="3"/>
  <c r="AS33"/>
  <c r="AT33"/>
  <c r="AV33" s="1"/>
  <c r="AP243"/>
  <c r="AE244"/>
  <c r="AQ34"/>
  <c r="AR34" s="1"/>
  <c r="AL35"/>
  <c r="AE36"/>
  <c r="AP35"/>
  <c r="AT241"/>
  <c r="AV241" s="1"/>
  <c r="AZ241"/>
  <c r="AS241"/>
  <c r="AL243"/>
  <c r="AQ242"/>
  <c r="AR242" s="1"/>
  <c r="T35" i="11"/>
  <c r="U34"/>
  <c r="T245"/>
  <c r="U244"/>
  <c r="T243" i="10"/>
  <c r="U242"/>
  <c r="U32"/>
  <c r="T33"/>
  <c r="T31" i="9"/>
  <c r="U30"/>
  <c r="T241"/>
  <c r="U240"/>
  <c r="T29" i="8"/>
  <c r="U28"/>
  <c r="T239"/>
  <c r="U238"/>
  <c r="T29" i="7"/>
  <c r="U28"/>
  <c r="T237"/>
  <c r="U236"/>
  <c r="U23" i="3"/>
  <c r="T24"/>
  <c r="T233"/>
  <c r="U232"/>
  <c r="AA228" i="2"/>
  <c r="AB227"/>
  <c r="AY13"/>
  <c r="AX12"/>
  <c r="BF12" s="1"/>
  <c r="T230"/>
  <c r="U229"/>
  <c r="AX221"/>
  <c r="BF221" s="1"/>
  <c r="AY222"/>
  <c r="BB221"/>
  <c r="BH221" s="1"/>
  <c r="BC221"/>
  <c r="AT14"/>
  <c r="AV14" s="1"/>
  <c r="BE14"/>
  <c r="AZ14"/>
  <c r="BA14" s="1"/>
  <c r="BG14" s="1"/>
  <c r="AS14"/>
  <c r="AL225"/>
  <c r="AQ224"/>
  <c r="AR224" s="1"/>
  <c r="U21"/>
  <c r="T22"/>
  <c r="BB222"/>
  <c r="BH222" s="1"/>
  <c r="BC222"/>
  <c r="BB12"/>
  <c r="BH12" s="1"/>
  <c r="BC12"/>
  <c r="AP226"/>
  <c r="AE227"/>
  <c r="AA19"/>
  <c r="AB18"/>
  <c r="AQ15"/>
  <c r="AR15" s="1"/>
  <c r="AL16"/>
  <c r="BE223"/>
  <c r="AZ223"/>
  <c r="BA223" s="1"/>
  <c r="BG223" s="1"/>
  <c r="AT223"/>
  <c r="AV223" s="1"/>
  <c r="AS223"/>
  <c r="AE18"/>
  <c r="AP17"/>
  <c r="AU13"/>
  <c r="AW13" s="1"/>
  <c r="T229" i="4"/>
  <c r="T18"/>
  <c r="BB240" i="5" l="1"/>
  <c r="BH240" s="1"/>
  <c r="BC240"/>
  <c r="BC31"/>
  <c r="BB31"/>
  <c r="BH31" s="1"/>
  <c r="BE241"/>
  <c r="AZ241"/>
  <c r="BA241" s="1"/>
  <c r="BG241" s="1"/>
  <c r="AT241"/>
  <c r="AV241" s="1"/>
  <c r="AS241"/>
  <c r="AU241" s="1"/>
  <c r="AW241" s="1"/>
  <c r="AH244"/>
  <c r="AP243"/>
  <c r="AE246"/>
  <c r="T250"/>
  <c r="U249"/>
  <c r="AQ33"/>
  <c r="AR33" s="1"/>
  <c r="AL34"/>
  <c r="AA246"/>
  <c r="AB245"/>
  <c r="AX29"/>
  <c r="BF29" s="1"/>
  <c r="AY30"/>
  <c r="AT32"/>
  <c r="AV32" s="1"/>
  <c r="BE32"/>
  <c r="AZ32"/>
  <c r="BA32" s="1"/>
  <c r="BG32" s="1"/>
  <c r="AS32"/>
  <c r="AU32" s="1"/>
  <c r="AW32" s="1"/>
  <c r="T40"/>
  <c r="U39"/>
  <c r="AA37"/>
  <c r="AB36"/>
  <c r="AE35"/>
  <c r="AP34"/>
  <c r="AX239"/>
  <c r="BF239" s="1"/>
  <c r="AY240"/>
  <c r="AL243"/>
  <c r="AQ242"/>
  <c r="AR242" s="1"/>
  <c r="AE246" i="11"/>
  <c r="AP245"/>
  <c r="AE37"/>
  <c r="AP36"/>
  <c r="AE37" i="10"/>
  <c r="AP36"/>
  <c r="AE246"/>
  <c r="AP245"/>
  <c r="AE38" i="9"/>
  <c r="AP37"/>
  <c r="AE246"/>
  <c r="AP245"/>
  <c r="AE37" i="8"/>
  <c r="AP36"/>
  <c r="AE246"/>
  <c r="AP245"/>
  <c r="AE38" i="7"/>
  <c r="AE248"/>
  <c r="AE246" i="4"/>
  <c r="AP245"/>
  <c r="AP36"/>
  <c r="AE37"/>
  <c r="AU32"/>
  <c r="AW32" s="1"/>
  <c r="AQ34"/>
  <c r="AR34" s="1"/>
  <c r="AL35"/>
  <c r="AS243"/>
  <c r="AU243" s="1"/>
  <c r="AW243" s="1"/>
  <c r="AT243"/>
  <c r="AV243" s="1"/>
  <c r="AZ243"/>
  <c r="AS33"/>
  <c r="AU33" s="1"/>
  <c r="AW33" s="1"/>
  <c r="AT33"/>
  <c r="AV33" s="1"/>
  <c r="AZ33"/>
  <c r="AQ244"/>
  <c r="AR244" s="1"/>
  <c r="AL245"/>
  <c r="AU241" i="3"/>
  <c r="AW241" s="1"/>
  <c r="AU33"/>
  <c r="AW33" s="1"/>
  <c r="AQ243"/>
  <c r="AR243" s="1"/>
  <c r="AL244"/>
  <c r="AE37"/>
  <c r="AP36"/>
  <c r="AE245"/>
  <c r="AP244"/>
  <c r="AZ242"/>
  <c r="AS242"/>
  <c r="AU242" s="1"/>
  <c r="AW242" s="1"/>
  <c r="AT242"/>
  <c r="AV242" s="1"/>
  <c r="AS34"/>
  <c r="AT34"/>
  <c r="AV34" s="1"/>
  <c r="AZ34"/>
  <c r="AQ35"/>
  <c r="AR35" s="1"/>
  <c r="AL36"/>
  <c r="T246" i="11"/>
  <c r="U245"/>
  <c r="T36"/>
  <c r="U35"/>
  <c r="T34" i="10"/>
  <c r="U33"/>
  <c r="U243"/>
  <c r="T244"/>
  <c r="T32" i="9"/>
  <c r="U31"/>
  <c r="T242"/>
  <c r="U241"/>
  <c r="U239" i="8"/>
  <c r="T240"/>
  <c r="T30"/>
  <c r="U29"/>
  <c r="T238" i="7"/>
  <c r="U237"/>
  <c r="T30"/>
  <c r="U29"/>
  <c r="T25" i="3"/>
  <c r="U24"/>
  <c r="T234"/>
  <c r="U233"/>
  <c r="BE224" i="2"/>
  <c r="AZ224"/>
  <c r="BA224" s="1"/>
  <c r="BG224" s="1"/>
  <c r="AT224"/>
  <c r="AV224" s="1"/>
  <c r="AS224"/>
  <c r="AX222"/>
  <c r="BF222" s="1"/>
  <c r="AY223"/>
  <c r="T231"/>
  <c r="U230"/>
  <c r="AA229"/>
  <c r="AB228"/>
  <c r="AE19"/>
  <c r="AP18"/>
  <c r="AB19"/>
  <c r="AA20"/>
  <c r="U22"/>
  <c r="T23"/>
  <c r="AL226"/>
  <c r="AQ225"/>
  <c r="AR225" s="1"/>
  <c r="BC13"/>
  <c r="BB13"/>
  <c r="BH13" s="1"/>
  <c r="BE15"/>
  <c r="AZ15"/>
  <c r="BA15" s="1"/>
  <c r="BG15" s="1"/>
  <c r="AT15"/>
  <c r="AV15" s="1"/>
  <c r="AS15"/>
  <c r="AQ16"/>
  <c r="AR16" s="1"/>
  <c r="AL17"/>
  <c r="AE228"/>
  <c r="AP227"/>
  <c r="AY14"/>
  <c r="AX13"/>
  <c r="BF13" s="1"/>
  <c r="AU223"/>
  <c r="AW223" s="1"/>
  <c r="AU14"/>
  <c r="AW14" s="1"/>
  <c r="T230" i="4"/>
  <c r="T19"/>
  <c r="T14" i="13"/>
  <c r="AA4"/>
  <c r="Z4"/>
  <c r="Y4"/>
  <c r="X4"/>
  <c r="W4"/>
  <c r="W5"/>
  <c r="AA11"/>
  <c r="D3" i="2"/>
  <c r="V15" i="13"/>
  <c r="T15" s="1"/>
  <c r="U15"/>
  <c r="AA38" i="5" l="1"/>
  <c r="AB37"/>
  <c r="BB32"/>
  <c r="BH32" s="1"/>
  <c r="BC32"/>
  <c r="AY31"/>
  <c r="AX30"/>
  <c r="BF30" s="1"/>
  <c r="AQ34"/>
  <c r="AR34" s="1"/>
  <c r="AL35"/>
  <c r="T251"/>
  <c r="U250"/>
  <c r="AH245"/>
  <c r="AP244"/>
  <c r="AX240"/>
  <c r="BF240" s="1"/>
  <c r="AY241"/>
  <c r="T41"/>
  <c r="U40"/>
  <c r="AA247"/>
  <c r="AB246"/>
  <c r="AL244"/>
  <c r="AQ243"/>
  <c r="AR243" s="1"/>
  <c r="AE36"/>
  <c r="AP35"/>
  <c r="AE247"/>
  <c r="BE242"/>
  <c r="AZ242"/>
  <c r="BA242" s="1"/>
  <c r="BG242" s="1"/>
  <c r="AT242"/>
  <c r="AV242" s="1"/>
  <c r="AS242"/>
  <c r="AU242" s="1"/>
  <c r="AW242" s="1"/>
  <c r="AT33"/>
  <c r="AV33" s="1"/>
  <c r="AZ33"/>
  <c r="BA33" s="1"/>
  <c r="BG33" s="1"/>
  <c r="BE33"/>
  <c r="AS33"/>
  <c r="AU33" s="1"/>
  <c r="AW33" s="1"/>
  <c r="BB241"/>
  <c r="BH241" s="1"/>
  <c r="BC241"/>
  <c r="AP37" i="11"/>
  <c r="AE38"/>
  <c r="AE247"/>
  <c r="AP246"/>
  <c r="AP246" i="10"/>
  <c r="AE247"/>
  <c r="AP37"/>
  <c r="AE38"/>
  <c r="AE39" i="9"/>
  <c r="AP38"/>
  <c r="AP246"/>
  <c r="AE247"/>
  <c r="AP37" i="8"/>
  <c r="AE38"/>
  <c r="AE247"/>
  <c r="AP246"/>
  <c r="AE249" i="7"/>
  <c r="AE39"/>
  <c r="AQ245" i="4"/>
  <c r="AR245" s="1"/>
  <c r="AL246"/>
  <c r="AE38"/>
  <c r="AP37"/>
  <c r="AZ34"/>
  <c r="AS34"/>
  <c r="AU34" s="1"/>
  <c r="AW34" s="1"/>
  <c r="AT34"/>
  <c r="AV34" s="1"/>
  <c r="AE247"/>
  <c r="AP246"/>
  <c r="AZ244"/>
  <c r="AS244"/>
  <c r="AU244" s="1"/>
  <c r="AW244" s="1"/>
  <c r="AT244"/>
  <c r="AV244" s="1"/>
  <c r="AQ35"/>
  <c r="AR35" s="1"/>
  <c r="AL36"/>
  <c r="AZ35" i="3"/>
  <c r="AS35"/>
  <c r="AU35" s="1"/>
  <c r="AW35" s="1"/>
  <c r="AT35"/>
  <c r="AV35" s="1"/>
  <c r="AE38"/>
  <c r="AP37"/>
  <c r="AU34"/>
  <c r="AW34" s="1"/>
  <c r="AQ36"/>
  <c r="AR36" s="1"/>
  <c r="AL37"/>
  <c r="AP245"/>
  <c r="AE246"/>
  <c r="AT243"/>
  <c r="AV243" s="1"/>
  <c r="AZ243"/>
  <c r="AS243"/>
  <c r="AL245"/>
  <c r="AQ244"/>
  <c r="AR244" s="1"/>
  <c r="T37" i="11"/>
  <c r="U36"/>
  <c r="T247"/>
  <c r="U246"/>
  <c r="T245" i="10"/>
  <c r="U244"/>
  <c r="T35"/>
  <c r="U34"/>
  <c r="T243" i="9"/>
  <c r="U242"/>
  <c r="T33"/>
  <c r="U32"/>
  <c r="T241" i="8"/>
  <c r="U240"/>
  <c r="T31"/>
  <c r="U30"/>
  <c r="T239" i="7"/>
  <c r="U238"/>
  <c r="T31"/>
  <c r="U30"/>
  <c r="T235" i="3"/>
  <c r="U234"/>
  <c r="U25"/>
  <c r="T26"/>
  <c r="BB223" i="2"/>
  <c r="BH223" s="1"/>
  <c r="BC223"/>
  <c r="U23"/>
  <c r="T24"/>
  <c r="AA230"/>
  <c r="AB229"/>
  <c r="AY224"/>
  <c r="AX223"/>
  <c r="BF223" s="1"/>
  <c r="AU15"/>
  <c r="AW15" s="1"/>
  <c r="AE229"/>
  <c r="AP228"/>
  <c r="BB14"/>
  <c r="BH14" s="1"/>
  <c r="BC14"/>
  <c r="AY15"/>
  <c r="AX14"/>
  <c r="BF14" s="1"/>
  <c r="AT16"/>
  <c r="AV16" s="1"/>
  <c r="BE16"/>
  <c r="AZ16"/>
  <c r="BA16" s="1"/>
  <c r="BG16" s="1"/>
  <c r="AS16"/>
  <c r="AL227"/>
  <c r="AQ226"/>
  <c r="AR226" s="1"/>
  <c r="AA21"/>
  <c r="AB20"/>
  <c r="T232"/>
  <c r="U231"/>
  <c r="AQ17"/>
  <c r="AR17" s="1"/>
  <c r="AL18"/>
  <c r="AT225"/>
  <c r="AV225" s="1"/>
  <c r="BE225"/>
  <c r="AZ225"/>
  <c r="BA225" s="1"/>
  <c r="BG225" s="1"/>
  <c r="AS225"/>
  <c r="AE20"/>
  <c r="AP19"/>
  <c r="AU224"/>
  <c r="AW224" s="1"/>
  <c r="T231" i="4"/>
  <c r="T20"/>
  <c r="U16" i="13"/>
  <c r="V16"/>
  <c r="T16" s="1"/>
  <c r="AE248" i="5" l="1"/>
  <c r="AL245"/>
  <c r="AQ244"/>
  <c r="AR244" s="1"/>
  <c r="T252"/>
  <c r="U251"/>
  <c r="AY32"/>
  <c r="AX31"/>
  <c r="BF31" s="1"/>
  <c r="AA39"/>
  <c r="AB38"/>
  <c r="BB33"/>
  <c r="BH33" s="1"/>
  <c r="BC33"/>
  <c r="BC242"/>
  <c r="BB242"/>
  <c r="BH242" s="1"/>
  <c r="AT243"/>
  <c r="AV243" s="1"/>
  <c r="BE243"/>
  <c r="AZ243"/>
  <c r="BA243" s="1"/>
  <c r="BG243" s="1"/>
  <c r="AS243"/>
  <c r="AU243" s="1"/>
  <c r="AW243" s="1"/>
  <c r="AP36"/>
  <c r="AE37"/>
  <c r="AA248"/>
  <c r="AB247"/>
  <c r="AY242"/>
  <c r="AX241"/>
  <c r="BF241" s="1"/>
  <c r="BE34"/>
  <c r="AZ34"/>
  <c r="BA34" s="1"/>
  <c r="BG34" s="1"/>
  <c r="AT34"/>
  <c r="AV34" s="1"/>
  <c r="AS34"/>
  <c r="AU34" s="1"/>
  <c r="AW34" s="1"/>
  <c r="T42"/>
  <c r="U41"/>
  <c r="AH246"/>
  <c r="AP245"/>
  <c r="AL36"/>
  <c r="AQ35"/>
  <c r="AR35" s="1"/>
  <c r="AE248" i="11"/>
  <c r="AP247"/>
  <c r="AE39"/>
  <c r="AP38"/>
  <c r="AE39" i="10"/>
  <c r="AP38"/>
  <c r="AE248"/>
  <c r="AP247"/>
  <c r="AE248" i="9"/>
  <c r="AP247"/>
  <c r="AE40"/>
  <c r="AP39"/>
  <c r="AE39" i="8"/>
  <c r="AP38"/>
  <c r="AE248"/>
  <c r="AP247"/>
  <c r="AE250" i="7"/>
  <c r="AE40"/>
  <c r="AZ35" i="4"/>
  <c r="AS35"/>
  <c r="AU35" s="1"/>
  <c r="AW35" s="1"/>
  <c r="AT35"/>
  <c r="AV35" s="1"/>
  <c r="AQ36"/>
  <c r="AR36" s="1"/>
  <c r="AL37"/>
  <c r="AE248"/>
  <c r="AP247"/>
  <c r="AS245"/>
  <c r="AU245" s="1"/>
  <c r="AW245" s="1"/>
  <c r="AT245"/>
  <c r="AV245" s="1"/>
  <c r="AZ245"/>
  <c r="AP38"/>
  <c r="AE39"/>
  <c r="AQ246"/>
  <c r="AR246" s="1"/>
  <c r="AL247"/>
  <c r="AE39" i="3"/>
  <c r="AP38"/>
  <c r="AE247"/>
  <c r="AP246"/>
  <c r="AS36"/>
  <c r="AT36"/>
  <c r="AV36" s="1"/>
  <c r="AZ36"/>
  <c r="AU243"/>
  <c r="AW243" s="1"/>
  <c r="AQ245"/>
  <c r="AR245" s="1"/>
  <c r="AL246"/>
  <c r="AQ37"/>
  <c r="AR37" s="1"/>
  <c r="AL38"/>
  <c r="AZ244"/>
  <c r="AS244"/>
  <c r="AT244"/>
  <c r="AV244" s="1"/>
  <c r="AU225" i="2"/>
  <c r="AW225" s="1"/>
  <c r="BB225" s="1"/>
  <c r="BH225" s="1"/>
  <c r="T248" i="11"/>
  <c r="U247"/>
  <c r="T38"/>
  <c r="U37"/>
  <c r="T246" i="10"/>
  <c r="U245"/>
  <c r="T36"/>
  <c r="U35"/>
  <c r="T34" i="9"/>
  <c r="U33"/>
  <c r="T244"/>
  <c r="U243"/>
  <c r="T242" i="8"/>
  <c r="U241"/>
  <c r="T32"/>
  <c r="U31"/>
  <c r="T240" i="7"/>
  <c r="U239"/>
  <c r="T32"/>
  <c r="U31"/>
  <c r="T27" i="3"/>
  <c r="U26"/>
  <c r="T236"/>
  <c r="U235"/>
  <c r="BC225" i="2"/>
  <c r="AQ18"/>
  <c r="AR18" s="1"/>
  <c r="AL19"/>
  <c r="T233"/>
  <c r="U232"/>
  <c r="AL228"/>
  <c r="AQ227"/>
  <c r="AR227" s="1"/>
  <c r="U24"/>
  <c r="T25"/>
  <c r="AE21"/>
  <c r="AP20"/>
  <c r="AT226"/>
  <c r="AV226" s="1"/>
  <c r="BE226"/>
  <c r="AZ226"/>
  <c r="BA226" s="1"/>
  <c r="BG226" s="1"/>
  <c r="AS226"/>
  <c r="BC15"/>
  <c r="BB15"/>
  <c r="BH15" s="1"/>
  <c r="AA231"/>
  <c r="AB230"/>
  <c r="AB21"/>
  <c r="AA22"/>
  <c r="AY16"/>
  <c r="AX15"/>
  <c r="BF15" s="1"/>
  <c r="AP229"/>
  <c r="AE230"/>
  <c r="BC224"/>
  <c r="BB224"/>
  <c r="BH224" s="1"/>
  <c r="BE17"/>
  <c r="AZ17"/>
  <c r="BA17" s="1"/>
  <c r="BG17" s="1"/>
  <c r="AT17"/>
  <c r="AV17" s="1"/>
  <c r="AS17"/>
  <c r="AY225"/>
  <c r="AX224"/>
  <c r="BF224" s="1"/>
  <c r="AU16"/>
  <c r="AW16" s="1"/>
  <c r="T232" i="4"/>
  <c r="T21"/>
  <c r="U17" i="13"/>
  <c r="V17"/>
  <c r="T17" s="1"/>
  <c r="AD14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H247" i="5" l="1"/>
  <c r="AP246"/>
  <c r="BB34"/>
  <c r="BH34" s="1"/>
  <c r="BC34"/>
  <c r="AP37"/>
  <c r="AE38"/>
  <c r="T253"/>
  <c r="U252"/>
  <c r="T43"/>
  <c r="U42"/>
  <c r="AA249"/>
  <c r="AB248"/>
  <c r="AA40"/>
  <c r="AB39"/>
  <c r="AE249"/>
  <c r="AL37"/>
  <c r="AQ36"/>
  <c r="AR36" s="1"/>
  <c r="BB243"/>
  <c r="BH243" s="1"/>
  <c r="BC243"/>
  <c r="AL246"/>
  <c r="AQ245"/>
  <c r="AR245" s="1"/>
  <c r="BE35"/>
  <c r="AZ35"/>
  <c r="BA35" s="1"/>
  <c r="BG35" s="1"/>
  <c r="AT35"/>
  <c r="AV35" s="1"/>
  <c r="AS35"/>
  <c r="AU35" s="1"/>
  <c r="AW35" s="1"/>
  <c r="AY243"/>
  <c r="AX242"/>
  <c r="BF242" s="1"/>
  <c r="AX32"/>
  <c r="BF32" s="1"/>
  <c r="AY33"/>
  <c r="AT244"/>
  <c r="AV244" s="1"/>
  <c r="BE244"/>
  <c r="AZ244"/>
  <c r="BA244" s="1"/>
  <c r="BG244" s="1"/>
  <c r="AS244"/>
  <c r="AP39" i="11"/>
  <c r="AE40"/>
  <c r="AE249"/>
  <c r="AP248"/>
  <c r="AP39" i="10"/>
  <c r="AE40"/>
  <c r="AP248"/>
  <c r="AE249"/>
  <c r="AE41" i="9"/>
  <c r="AP40"/>
  <c r="AE249"/>
  <c r="AP248"/>
  <c r="AE249" i="8"/>
  <c r="AP248"/>
  <c r="AP39"/>
  <c r="AE40"/>
  <c r="AE41" i="7"/>
  <c r="AE251"/>
  <c r="AQ247" i="4"/>
  <c r="AR247" s="1"/>
  <c r="AL248"/>
  <c r="AE249"/>
  <c r="AP248"/>
  <c r="AT36"/>
  <c r="AV36" s="1"/>
  <c r="AZ36"/>
  <c r="AS36"/>
  <c r="AL38"/>
  <c r="AQ37"/>
  <c r="AR37" s="1"/>
  <c r="AE40"/>
  <c r="AP39"/>
  <c r="AZ246"/>
  <c r="AS246"/>
  <c r="AU246" s="1"/>
  <c r="AW246" s="1"/>
  <c r="AT246"/>
  <c r="AV246" s="1"/>
  <c r="AQ38" i="3"/>
  <c r="AR38" s="1"/>
  <c r="AL39"/>
  <c r="AT245"/>
  <c r="AV245" s="1"/>
  <c r="AZ245"/>
  <c r="AS245"/>
  <c r="AU245" s="1"/>
  <c r="AW245" s="1"/>
  <c r="AP247"/>
  <c r="AE248"/>
  <c r="AU244"/>
  <c r="AW244" s="1"/>
  <c r="AL247"/>
  <c r="AQ246"/>
  <c r="AR246" s="1"/>
  <c r="AE40"/>
  <c r="AP39"/>
  <c r="AZ37"/>
  <c r="AS37"/>
  <c r="AU37" s="1"/>
  <c r="AW37" s="1"/>
  <c r="AT37"/>
  <c r="AV37" s="1"/>
  <c r="AU36"/>
  <c r="AW36" s="1"/>
  <c r="T39" i="11"/>
  <c r="U38"/>
  <c r="T249"/>
  <c r="U248"/>
  <c r="T247" i="10"/>
  <c r="U246"/>
  <c r="T37"/>
  <c r="U36"/>
  <c r="T35" i="9"/>
  <c r="U34"/>
  <c r="T245"/>
  <c r="U244"/>
  <c r="T33" i="8"/>
  <c r="U32"/>
  <c r="T243"/>
  <c r="U242"/>
  <c r="T33" i="7"/>
  <c r="U32"/>
  <c r="T241"/>
  <c r="U240"/>
  <c r="T237" i="3"/>
  <c r="U236"/>
  <c r="U27"/>
  <c r="T28"/>
  <c r="AU17" i="2"/>
  <c r="AW17" s="1"/>
  <c r="AU226"/>
  <c r="AW226" s="1"/>
  <c r="AX225"/>
  <c r="BF225" s="1"/>
  <c r="AY226"/>
  <c r="AT18"/>
  <c r="AV18" s="1"/>
  <c r="BE18"/>
  <c r="AZ18"/>
  <c r="BA18" s="1"/>
  <c r="BG18" s="1"/>
  <c r="AS18"/>
  <c r="BB16"/>
  <c r="BH16" s="1"/>
  <c r="BC16"/>
  <c r="AY17"/>
  <c r="AX16"/>
  <c r="BF16" s="1"/>
  <c r="AA232"/>
  <c r="AB231"/>
  <c r="AE22"/>
  <c r="AP21"/>
  <c r="BE227"/>
  <c r="AZ227"/>
  <c r="BA227" s="1"/>
  <c r="BG227" s="1"/>
  <c r="AT227"/>
  <c r="AV227" s="1"/>
  <c r="AS227"/>
  <c r="T234"/>
  <c r="U233"/>
  <c r="AP230"/>
  <c r="AE231"/>
  <c r="AA23"/>
  <c r="AB22"/>
  <c r="U25"/>
  <c r="T26"/>
  <c r="AL229"/>
  <c r="AQ228"/>
  <c r="AR228" s="1"/>
  <c r="AQ19"/>
  <c r="AR19" s="1"/>
  <c r="AL20"/>
  <c r="T233" i="4"/>
  <c r="T22"/>
  <c r="U18" i="13"/>
  <c r="V18"/>
  <c r="T18" s="1"/>
  <c r="AX243" i="5" l="1"/>
  <c r="BF243" s="1"/>
  <c r="AY244"/>
  <c r="AA250"/>
  <c r="AB249"/>
  <c r="AH248"/>
  <c r="AP247"/>
  <c r="AE250"/>
  <c r="T44"/>
  <c r="U43"/>
  <c r="AE39"/>
  <c r="AP38"/>
  <c r="AL247"/>
  <c r="AQ246"/>
  <c r="AR246" s="1"/>
  <c r="AQ37"/>
  <c r="AR37" s="1"/>
  <c r="AL38"/>
  <c r="AA41"/>
  <c r="AB40"/>
  <c r="T254"/>
  <c r="U253"/>
  <c r="AX33"/>
  <c r="BF33" s="1"/>
  <c r="AY34"/>
  <c r="BC35"/>
  <c r="BB35"/>
  <c r="BH35" s="1"/>
  <c r="BE245"/>
  <c r="AZ245"/>
  <c r="BA245" s="1"/>
  <c r="BG245" s="1"/>
  <c r="AT245"/>
  <c r="AV245" s="1"/>
  <c r="AS245"/>
  <c r="AU245" s="1"/>
  <c r="AW245" s="1"/>
  <c r="AT36"/>
  <c r="AV36" s="1"/>
  <c r="AZ36"/>
  <c r="BA36" s="1"/>
  <c r="BG36" s="1"/>
  <c r="BE36"/>
  <c r="AS36"/>
  <c r="AU244"/>
  <c r="AW244" s="1"/>
  <c r="AE250" i="11"/>
  <c r="AP249"/>
  <c r="AE41"/>
  <c r="AP40"/>
  <c r="AE250" i="10"/>
  <c r="AP249"/>
  <c r="AE41"/>
  <c r="AP40"/>
  <c r="AE42" i="9"/>
  <c r="AP41"/>
  <c r="AE250"/>
  <c r="AP249"/>
  <c r="AE250" i="8"/>
  <c r="AP249"/>
  <c r="AE41"/>
  <c r="AP40"/>
  <c r="AE42" i="7"/>
  <c r="AE252"/>
  <c r="AQ38" i="4"/>
  <c r="AR38" s="1"/>
  <c r="AL39"/>
  <c r="AP249"/>
  <c r="AE250"/>
  <c r="AP40"/>
  <c r="AE41"/>
  <c r="AS247"/>
  <c r="AU247" s="1"/>
  <c r="AW247" s="1"/>
  <c r="AT247"/>
  <c r="AV247" s="1"/>
  <c r="AZ247"/>
  <c r="AS37"/>
  <c r="AU37" s="1"/>
  <c r="AW37" s="1"/>
  <c r="AT37"/>
  <c r="AV37" s="1"/>
  <c r="AZ37"/>
  <c r="AQ248"/>
  <c r="AR248" s="1"/>
  <c r="AL249"/>
  <c r="AU36"/>
  <c r="AW36" s="1"/>
  <c r="AE41" i="3"/>
  <c r="AP40"/>
  <c r="AE249"/>
  <c r="AP248"/>
  <c r="AS38"/>
  <c r="AU38" s="1"/>
  <c r="AW38" s="1"/>
  <c r="AT38"/>
  <c r="AV38" s="1"/>
  <c r="AZ38"/>
  <c r="AQ39"/>
  <c r="AR39" s="1"/>
  <c r="AL40"/>
  <c r="AQ247"/>
  <c r="AR247" s="1"/>
  <c r="AL248"/>
  <c r="AZ246"/>
  <c r="AS246"/>
  <c r="AU246" s="1"/>
  <c r="AW246" s="1"/>
  <c r="AT246"/>
  <c r="AV246" s="1"/>
  <c r="T40" i="11"/>
  <c r="U39"/>
  <c r="T250"/>
  <c r="U249"/>
  <c r="T38" i="10"/>
  <c r="U37"/>
  <c r="T248"/>
  <c r="U247"/>
  <c r="T36" i="9"/>
  <c r="U35"/>
  <c r="T246"/>
  <c r="U245"/>
  <c r="T34" i="8"/>
  <c r="U33"/>
  <c r="U243"/>
  <c r="T244"/>
  <c r="T34" i="7"/>
  <c r="U33"/>
  <c r="T242"/>
  <c r="U241"/>
  <c r="T238" i="3"/>
  <c r="U237"/>
  <c r="T29"/>
  <c r="U28"/>
  <c r="AA233" i="2"/>
  <c r="AB232"/>
  <c r="AQ20"/>
  <c r="AR20" s="1"/>
  <c r="AL21"/>
  <c r="U26"/>
  <c r="T27"/>
  <c r="AB23"/>
  <c r="AA24"/>
  <c r="BB226"/>
  <c r="BH226" s="1"/>
  <c r="BC226"/>
  <c r="BE19"/>
  <c r="AZ19"/>
  <c r="BA19" s="1"/>
  <c r="BG19" s="1"/>
  <c r="AT19"/>
  <c r="AV19" s="1"/>
  <c r="AS19"/>
  <c r="AE232"/>
  <c r="AP231"/>
  <c r="T235"/>
  <c r="U234"/>
  <c r="BC17"/>
  <c r="BB17"/>
  <c r="BH17" s="1"/>
  <c r="AL230"/>
  <c r="AQ229"/>
  <c r="AR229" s="1"/>
  <c r="AE23"/>
  <c r="AP22"/>
  <c r="AY18"/>
  <c r="AX17"/>
  <c r="BF17" s="1"/>
  <c r="BE228"/>
  <c r="AZ228"/>
  <c r="BA228" s="1"/>
  <c r="BG228" s="1"/>
  <c r="AT228"/>
  <c r="AV228" s="1"/>
  <c r="AS228"/>
  <c r="AU228" s="1"/>
  <c r="AW228" s="1"/>
  <c r="AX226"/>
  <c r="BF226" s="1"/>
  <c r="AY227"/>
  <c r="AU227"/>
  <c r="AW227" s="1"/>
  <c r="AU18"/>
  <c r="AW18" s="1"/>
  <c r="T234" i="4"/>
  <c r="T23"/>
  <c r="U19" i="13"/>
  <c r="V19"/>
  <c r="T19" s="1"/>
  <c r="AL39" i="5" l="1"/>
  <c r="AQ38"/>
  <c r="AR38" s="1"/>
  <c r="T45"/>
  <c r="U44"/>
  <c r="AH249"/>
  <c r="AP248"/>
  <c r="BB245"/>
  <c r="BH245" s="1"/>
  <c r="BC245"/>
  <c r="AA42"/>
  <c r="AB41"/>
  <c r="AL248"/>
  <c r="AQ247"/>
  <c r="AR247" s="1"/>
  <c r="AX244"/>
  <c r="BF244" s="1"/>
  <c r="AY245"/>
  <c r="AU36"/>
  <c r="AW36" s="1"/>
  <c r="BB244"/>
  <c r="BH244" s="1"/>
  <c r="BC244"/>
  <c r="BE246"/>
  <c r="AZ246"/>
  <c r="BA246" s="1"/>
  <c r="BG246" s="1"/>
  <c r="AT246"/>
  <c r="AV246" s="1"/>
  <c r="AS246"/>
  <c r="AU246" s="1"/>
  <c r="AW246" s="1"/>
  <c r="AE251"/>
  <c r="AA251"/>
  <c r="AB250"/>
  <c r="AY35"/>
  <c r="AX34"/>
  <c r="BF34" s="1"/>
  <c r="T255"/>
  <c r="U254"/>
  <c r="AT37"/>
  <c r="AV37" s="1"/>
  <c r="BE37"/>
  <c r="AZ37"/>
  <c r="BA37" s="1"/>
  <c r="BG37" s="1"/>
  <c r="AS37"/>
  <c r="AE40"/>
  <c r="AP39"/>
  <c r="AP41" i="11"/>
  <c r="AE42"/>
  <c r="AE251"/>
  <c r="AP250"/>
  <c r="AP41" i="10"/>
  <c r="AE42"/>
  <c r="AP250"/>
  <c r="AE251"/>
  <c r="AE251" i="9"/>
  <c r="AP250"/>
  <c r="AE43"/>
  <c r="AP42"/>
  <c r="AE251" i="8"/>
  <c r="AP250"/>
  <c r="AP41"/>
  <c r="AE42"/>
  <c r="AE43" i="7"/>
  <c r="AE253"/>
  <c r="AZ248" i="4"/>
  <c r="AS248"/>
  <c r="AU248" s="1"/>
  <c r="AW248" s="1"/>
  <c r="AT248"/>
  <c r="AV248" s="1"/>
  <c r="AE251"/>
  <c r="AP250"/>
  <c r="AQ249"/>
  <c r="AR249" s="1"/>
  <c r="AL250"/>
  <c r="AZ38"/>
  <c r="AS38"/>
  <c r="AU38" s="1"/>
  <c r="AW38" s="1"/>
  <c r="AT38"/>
  <c r="AV38" s="1"/>
  <c r="AE42"/>
  <c r="AP41"/>
  <c r="AL40"/>
  <c r="AQ39"/>
  <c r="AR39" s="1"/>
  <c r="AQ40" i="3"/>
  <c r="AR40" s="1"/>
  <c r="AL41"/>
  <c r="AE42"/>
  <c r="AP41"/>
  <c r="AT247"/>
  <c r="AV247" s="1"/>
  <c r="AZ247"/>
  <c r="AS247"/>
  <c r="AE250"/>
  <c r="AP249"/>
  <c r="AL249"/>
  <c r="AQ248"/>
  <c r="AR248" s="1"/>
  <c r="AZ39"/>
  <c r="AS39"/>
  <c r="AU39" s="1"/>
  <c r="AW39" s="1"/>
  <c r="AT39"/>
  <c r="AV39" s="1"/>
  <c r="T41" i="11"/>
  <c r="U40"/>
  <c r="T251"/>
  <c r="U250"/>
  <c r="T249" i="10"/>
  <c r="U248"/>
  <c r="T39"/>
  <c r="U38"/>
  <c r="T37" i="9"/>
  <c r="U36"/>
  <c r="T247"/>
  <c r="U246"/>
  <c r="T245" i="8"/>
  <c r="U244"/>
  <c r="T35"/>
  <c r="U34"/>
  <c r="T35" i="7"/>
  <c r="U34"/>
  <c r="T243"/>
  <c r="U242"/>
  <c r="T30" i="3"/>
  <c r="U29"/>
  <c r="T239"/>
  <c r="U238"/>
  <c r="T236" i="2"/>
  <c r="U235"/>
  <c r="AE24"/>
  <c r="AP23"/>
  <c r="AA25"/>
  <c r="AB24"/>
  <c r="BB227"/>
  <c r="BH227" s="1"/>
  <c r="BC227"/>
  <c r="AY19"/>
  <c r="AX18"/>
  <c r="BF18" s="1"/>
  <c r="AL231"/>
  <c r="AQ230"/>
  <c r="AR230" s="1"/>
  <c r="U27"/>
  <c r="T28"/>
  <c r="AT20"/>
  <c r="AV20" s="1"/>
  <c r="BE20"/>
  <c r="AZ20"/>
  <c r="BA20" s="1"/>
  <c r="BG20" s="1"/>
  <c r="AS20"/>
  <c r="AU19"/>
  <c r="AW19" s="1"/>
  <c r="AA234"/>
  <c r="AB233"/>
  <c r="AY228"/>
  <c r="AX227"/>
  <c r="BF227" s="1"/>
  <c r="BB18"/>
  <c r="BH18" s="1"/>
  <c r="BC18"/>
  <c r="BC228"/>
  <c r="BB228"/>
  <c r="BH228" s="1"/>
  <c r="AT229"/>
  <c r="AV229" s="1"/>
  <c r="BE229"/>
  <c r="AZ229"/>
  <c r="BA229" s="1"/>
  <c r="BG229" s="1"/>
  <c r="AS229"/>
  <c r="AU229" s="1"/>
  <c r="AW229" s="1"/>
  <c r="AE233"/>
  <c r="AP232"/>
  <c r="AQ21"/>
  <c r="AR21" s="1"/>
  <c r="AL22"/>
  <c r="T235" i="4"/>
  <c r="T24"/>
  <c r="U20" i="13"/>
  <c r="V20"/>
  <c r="T20" s="1"/>
  <c r="B14"/>
  <c r="AH13"/>
  <c r="T256" i="5" l="1"/>
  <c r="U255"/>
  <c r="AA252"/>
  <c r="AB251"/>
  <c r="AT247"/>
  <c r="AV247" s="1"/>
  <c r="BE247"/>
  <c r="AZ247"/>
  <c r="BA247" s="1"/>
  <c r="BG247" s="1"/>
  <c r="AS247"/>
  <c r="AU247" s="1"/>
  <c r="AW247" s="1"/>
  <c r="AL40"/>
  <c r="AQ39"/>
  <c r="AR39" s="1"/>
  <c r="BC246"/>
  <c r="BB246"/>
  <c r="BH246" s="1"/>
  <c r="AA43"/>
  <c r="AB42"/>
  <c r="AH250"/>
  <c r="AP249"/>
  <c r="BE38"/>
  <c r="AZ38"/>
  <c r="BA38" s="1"/>
  <c r="BG38" s="1"/>
  <c r="AT38"/>
  <c r="AV38" s="1"/>
  <c r="AS38"/>
  <c r="AU38" s="1"/>
  <c r="AW38" s="1"/>
  <c r="AY36"/>
  <c r="AX35"/>
  <c r="BF35" s="1"/>
  <c r="AE252"/>
  <c r="AY246"/>
  <c r="AX245"/>
  <c r="BF245" s="1"/>
  <c r="T46"/>
  <c r="U45"/>
  <c r="AU37"/>
  <c r="AW37" s="1"/>
  <c r="AP40"/>
  <c r="AE41"/>
  <c r="BB36"/>
  <c r="BH36" s="1"/>
  <c r="BC36"/>
  <c r="AL249"/>
  <c r="AQ248"/>
  <c r="AR248" s="1"/>
  <c r="AE43" i="11"/>
  <c r="AP42"/>
  <c r="AE252"/>
  <c r="AP251"/>
  <c r="AE252" i="10"/>
  <c r="AP251"/>
  <c r="AE43"/>
  <c r="AP42"/>
  <c r="AE252" i="9"/>
  <c r="AP251"/>
  <c r="AE44"/>
  <c r="AP43"/>
  <c r="AE252" i="8"/>
  <c r="AP251"/>
  <c r="AE43"/>
  <c r="AP42"/>
  <c r="AE254" i="7"/>
  <c r="AE44"/>
  <c r="AZ249" i="4"/>
  <c r="AS249"/>
  <c r="AU249" s="1"/>
  <c r="AW249" s="1"/>
  <c r="AT249"/>
  <c r="AV249" s="1"/>
  <c r="AQ40"/>
  <c r="AR40" s="1"/>
  <c r="AL41"/>
  <c r="AP42"/>
  <c r="AE43"/>
  <c r="AQ250"/>
  <c r="AR250" s="1"/>
  <c r="AL251"/>
  <c r="AS39"/>
  <c r="AU39" s="1"/>
  <c r="AW39" s="1"/>
  <c r="AT39"/>
  <c r="AV39" s="1"/>
  <c r="AZ39"/>
  <c r="AE252"/>
  <c r="AP251"/>
  <c r="AE251" i="3"/>
  <c r="AP250"/>
  <c r="AQ249"/>
  <c r="AR249" s="1"/>
  <c r="AL250"/>
  <c r="AE43"/>
  <c r="AP42"/>
  <c r="AS40"/>
  <c r="AU40" s="1"/>
  <c r="AW40" s="1"/>
  <c r="AT40"/>
  <c r="AV40" s="1"/>
  <c r="AZ40"/>
  <c r="AZ248"/>
  <c r="AS248"/>
  <c r="AT248"/>
  <c r="AV248" s="1"/>
  <c r="AQ41"/>
  <c r="AR41" s="1"/>
  <c r="AL42"/>
  <c r="AU247"/>
  <c r="AW247" s="1"/>
  <c r="T252" i="11"/>
  <c r="U251"/>
  <c r="T42"/>
  <c r="U41"/>
  <c r="T40" i="10"/>
  <c r="U39"/>
  <c r="T250"/>
  <c r="U249"/>
  <c r="T38" i="9"/>
  <c r="U37"/>
  <c r="T248"/>
  <c r="U247"/>
  <c r="T36" i="8"/>
  <c r="U35"/>
  <c r="T246"/>
  <c r="U245"/>
  <c r="T36" i="7"/>
  <c r="U35"/>
  <c r="T244"/>
  <c r="U243"/>
  <c r="T240" i="3"/>
  <c r="U239"/>
  <c r="T31"/>
  <c r="U30"/>
  <c r="AQ22" i="2"/>
  <c r="AR22" s="1"/>
  <c r="AL23"/>
  <c r="AT230"/>
  <c r="AV230" s="1"/>
  <c r="BE230"/>
  <c r="AZ230"/>
  <c r="BA230" s="1"/>
  <c r="BG230" s="1"/>
  <c r="AS230"/>
  <c r="T237"/>
  <c r="U236"/>
  <c r="AP233"/>
  <c r="AE234"/>
  <c r="AA235"/>
  <c r="AB234"/>
  <c r="AY20"/>
  <c r="AX19"/>
  <c r="BF19" s="1"/>
  <c r="AB25"/>
  <c r="AA26"/>
  <c r="BB229"/>
  <c r="BH229" s="1"/>
  <c r="BC229"/>
  <c r="BC19"/>
  <c r="BB19"/>
  <c r="BH19" s="1"/>
  <c r="BE21"/>
  <c r="AZ21"/>
  <c r="BA21" s="1"/>
  <c r="BG21" s="1"/>
  <c r="AT21"/>
  <c r="AV21" s="1"/>
  <c r="AS21"/>
  <c r="AU21" s="1"/>
  <c r="AW21" s="1"/>
  <c r="AY229"/>
  <c r="AX228"/>
  <c r="BF228" s="1"/>
  <c r="T29"/>
  <c r="U28"/>
  <c r="AL232"/>
  <c r="AQ231"/>
  <c r="AR231" s="1"/>
  <c r="AE25"/>
  <c r="AP24"/>
  <c r="AU20"/>
  <c r="AW20" s="1"/>
  <c r="T236" i="4"/>
  <c r="T25"/>
  <c r="U21" i="13"/>
  <c r="V21"/>
  <c r="T21" s="1"/>
  <c r="B15"/>
  <c r="AH14"/>
  <c r="AT248" i="5" l="1"/>
  <c r="AV248" s="1"/>
  <c r="BE248"/>
  <c r="AZ248"/>
  <c r="BA248" s="1"/>
  <c r="BG248" s="1"/>
  <c r="AS248"/>
  <c r="AU248" s="1"/>
  <c r="AW248" s="1"/>
  <c r="AP41"/>
  <c r="AE42"/>
  <c r="AE253"/>
  <c r="BC38"/>
  <c r="BB38"/>
  <c r="BH38" s="1"/>
  <c r="BB247"/>
  <c r="BH247" s="1"/>
  <c r="BC247"/>
  <c r="T257"/>
  <c r="U256"/>
  <c r="AY247"/>
  <c r="AX246"/>
  <c r="BF246" s="1"/>
  <c r="AX36"/>
  <c r="BF36" s="1"/>
  <c r="AY37"/>
  <c r="AA44"/>
  <c r="AB43"/>
  <c r="AL41"/>
  <c r="AQ40"/>
  <c r="AR40" s="1"/>
  <c r="BB37"/>
  <c r="BH37" s="1"/>
  <c r="BC37"/>
  <c r="BE39"/>
  <c r="AZ39"/>
  <c r="BA39" s="1"/>
  <c r="BG39" s="1"/>
  <c r="AT39"/>
  <c r="AV39" s="1"/>
  <c r="AS39"/>
  <c r="AL250"/>
  <c r="AQ249"/>
  <c r="AR249" s="1"/>
  <c r="T47"/>
  <c r="U46"/>
  <c r="AH251"/>
  <c r="AP250"/>
  <c r="AA253"/>
  <c r="AB252"/>
  <c r="AE253" i="11"/>
  <c r="AP252"/>
  <c r="AP43"/>
  <c r="AE44"/>
  <c r="AP43" i="10"/>
  <c r="AE44"/>
  <c r="AE253"/>
  <c r="AP252"/>
  <c r="AE45" i="9"/>
  <c r="AP44"/>
  <c r="AE253"/>
  <c r="AP252"/>
  <c r="AE253" i="8"/>
  <c r="AP252"/>
  <c r="AP43"/>
  <c r="AE44"/>
  <c r="AE45" i="7"/>
  <c r="AE255"/>
  <c r="AS250" i="4"/>
  <c r="AU250" s="1"/>
  <c r="AW250" s="1"/>
  <c r="AT250"/>
  <c r="AV250" s="1"/>
  <c r="AZ250"/>
  <c r="AL42"/>
  <c r="AQ41"/>
  <c r="AR41" s="1"/>
  <c r="AE253"/>
  <c r="AP252"/>
  <c r="AZ40"/>
  <c r="AS40"/>
  <c r="AU40" s="1"/>
  <c r="AW40" s="1"/>
  <c r="AT40"/>
  <c r="AV40" s="1"/>
  <c r="AQ251"/>
  <c r="AR251" s="1"/>
  <c r="AL252"/>
  <c r="AE44"/>
  <c r="AP43"/>
  <c r="AP251" i="3"/>
  <c r="AE252"/>
  <c r="AS249"/>
  <c r="AT249"/>
  <c r="AV249" s="1"/>
  <c r="AZ249"/>
  <c r="AZ41"/>
  <c r="AS41"/>
  <c r="AT41"/>
  <c r="AV41" s="1"/>
  <c r="AL251"/>
  <c r="AQ250"/>
  <c r="AR250" s="1"/>
  <c r="AQ42"/>
  <c r="AR42" s="1"/>
  <c r="AL43"/>
  <c r="AE44"/>
  <c r="AP43"/>
  <c r="AU248"/>
  <c r="AW248" s="1"/>
  <c r="AU230" i="2"/>
  <c r="AW230" s="1"/>
  <c r="T253" i="11"/>
  <c r="U252"/>
  <c r="T43"/>
  <c r="U42"/>
  <c r="T251" i="10"/>
  <c r="U250"/>
  <c r="T41"/>
  <c r="U40"/>
  <c r="T39" i="9"/>
  <c r="U38"/>
  <c r="T249"/>
  <c r="U248"/>
  <c r="T37" i="8"/>
  <c r="U36"/>
  <c r="T247"/>
  <c r="U246"/>
  <c r="T245" i="7"/>
  <c r="U244"/>
  <c r="T37"/>
  <c r="U36"/>
  <c r="T241" i="3"/>
  <c r="U240"/>
  <c r="T32"/>
  <c r="U31"/>
  <c r="AE26" i="2"/>
  <c r="AP25"/>
  <c r="AX229"/>
  <c r="BF229" s="1"/>
  <c r="AY230"/>
  <c r="AY21"/>
  <c r="AX20"/>
  <c r="BF20" s="1"/>
  <c r="BB230"/>
  <c r="BH230" s="1"/>
  <c r="BC230"/>
  <c r="AQ23"/>
  <c r="AR23" s="1"/>
  <c r="AL24"/>
  <c r="AA27"/>
  <c r="AB26"/>
  <c r="BB20"/>
  <c r="BH20" s="1"/>
  <c r="BC20"/>
  <c r="AL233"/>
  <c r="AQ232"/>
  <c r="AR232" s="1"/>
  <c r="AP234"/>
  <c r="AE235"/>
  <c r="T238"/>
  <c r="U237"/>
  <c r="BC21"/>
  <c r="BB21"/>
  <c r="BH21" s="1"/>
  <c r="AT22"/>
  <c r="AV22" s="1"/>
  <c r="BE22"/>
  <c r="AZ22"/>
  <c r="BA22" s="1"/>
  <c r="BG22" s="1"/>
  <c r="AS22"/>
  <c r="AU22" s="1"/>
  <c r="AW22" s="1"/>
  <c r="BE231"/>
  <c r="AZ231"/>
  <c r="BA231" s="1"/>
  <c r="BG231" s="1"/>
  <c r="AT231"/>
  <c r="AV231" s="1"/>
  <c r="AS231"/>
  <c r="AU231" s="1"/>
  <c r="AW231" s="1"/>
  <c r="T30"/>
  <c r="U29"/>
  <c r="AA236"/>
  <c r="AB235"/>
  <c r="T237" i="4"/>
  <c r="T26"/>
  <c r="V22" i="13"/>
  <c r="T22" s="1"/>
  <c r="U22"/>
  <c r="AH15"/>
  <c r="B16"/>
  <c r="Z11"/>
  <c r="Y11"/>
  <c r="X11"/>
  <c r="W11"/>
  <c r="V11"/>
  <c r="Y16"/>
  <c r="Z20"/>
  <c r="Y15"/>
  <c r="AA26"/>
  <c r="X21"/>
  <c r="AA30"/>
  <c r="AA15"/>
  <c r="W21"/>
  <c r="W22"/>
  <c r="Y21"/>
  <c r="W19"/>
  <c r="X19"/>
  <c r="X22"/>
  <c r="X18"/>
  <c r="W20"/>
  <c r="Z21"/>
  <c r="Y14"/>
  <c r="Y19"/>
  <c r="W15"/>
  <c r="X14"/>
  <c r="Z18"/>
  <c r="AA33"/>
  <c r="AA21"/>
  <c r="X15"/>
  <c r="X16"/>
  <c r="AA19"/>
  <c r="AA22"/>
  <c r="W18"/>
  <c r="AA14"/>
  <c r="Z14"/>
  <c r="AA32"/>
  <c r="X17"/>
  <c r="X20"/>
  <c r="Z15"/>
  <c r="Y20"/>
  <c r="W17"/>
  <c r="Y22"/>
  <c r="AA17"/>
  <c r="AA24"/>
  <c r="AA20"/>
  <c r="Z22"/>
  <c r="AA25"/>
  <c r="AA16"/>
  <c r="Z16"/>
  <c r="Y17"/>
  <c r="Z19"/>
  <c r="AA23"/>
  <c r="Z17"/>
  <c r="W16"/>
  <c r="AA18"/>
  <c r="W14"/>
  <c r="AA31"/>
  <c r="AA29"/>
  <c r="AA28"/>
  <c r="AA27"/>
  <c r="Y18"/>
  <c r="AA254" i="5" l="1"/>
  <c r="AB253"/>
  <c r="T258"/>
  <c r="U257"/>
  <c r="AU39"/>
  <c r="AW39" s="1"/>
  <c r="AL251"/>
  <c r="AQ250"/>
  <c r="AR250" s="1"/>
  <c r="AL42"/>
  <c r="AQ41"/>
  <c r="AR41" s="1"/>
  <c r="AE43"/>
  <c r="AP42"/>
  <c r="AH252"/>
  <c r="AP251"/>
  <c r="BE249"/>
  <c r="AZ249"/>
  <c r="BA249" s="1"/>
  <c r="BG249" s="1"/>
  <c r="AT249"/>
  <c r="AV249" s="1"/>
  <c r="AS249"/>
  <c r="AT40"/>
  <c r="AV40" s="1"/>
  <c r="BE40"/>
  <c r="AZ40"/>
  <c r="BA40" s="1"/>
  <c r="BG40" s="1"/>
  <c r="AS40"/>
  <c r="AU40" s="1"/>
  <c r="AW40" s="1"/>
  <c r="AX37"/>
  <c r="BF37" s="1"/>
  <c r="AY38"/>
  <c r="U47"/>
  <c r="T48"/>
  <c r="AA45"/>
  <c r="AB44"/>
  <c r="AX247"/>
  <c r="BF247" s="1"/>
  <c r="AY248"/>
  <c r="AE254"/>
  <c r="BB248"/>
  <c r="BH248" s="1"/>
  <c r="BC248"/>
  <c r="AE254" i="11"/>
  <c r="AP253"/>
  <c r="AE45"/>
  <c r="AP44"/>
  <c r="AE45" i="10"/>
  <c r="AP44"/>
  <c r="AE254"/>
  <c r="AP253"/>
  <c r="AE46" i="9"/>
  <c r="AP45"/>
  <c r="AE254"/>
  <c r="AP253"/>
  <c r="AE45" i="8"/>
  <c r="AP44"/>
  <c r="AE254"/>
  <c r="AP253"/>
  <c r="AE256" i="7"/>
  <c r="AE46"/>
  <c r="AQ42" i="4"/>
  <c r="AR42" s="1"/>
  <c r="AL43"/>
  <c r="AZ251"/>
  <c r="AS251"/>
  <c r="AU251" s="1"/>
  <c r="AW251" s="1"/>
  <c r="AT251"/>
  <c r="AV251" s="1"/>
  <c r="AQ252"/>
  <c r="AR252" s="1"/>
  <c r="AL253"/>
  <c r="AZ41"/>
  <c r="AS41"/>
  <c r="AT41"/>
  <c r="AV41" s="1"/>
  <c r="AP44"/>
  <c r="AE45"/>
  <c r="AE254"/>
  <c r="AP253"/>
  <c r="AE45" i="3"/>
  <c r="AP44"/>
  <c r="AS250"/>
  <c r="AZ250"/>
  <c r="AT250"/>
  <c r="AV250" s="1"/>
  <c r="AU41"/>
  <c r="AW41" s="1"/>
  <c r="AS42"/>
  <c r="AU42" s="1"/>
  <c r="AW42" s="1"/>
  <c r="AT42"/>
  <c r="AV42" s="1"/>
  <c r="AZ42"/>
  <c r="AQ43"/>
  <c r="AR43" s="1"/>
  <c r="AL44"/>
  <c r="AQ251"/>
  <c r="AR251" s="1"/>
  <c r="AL252"/>
  <c r="AE253"/>
  <c r="AP252"/>
  <c r="AU249"/>
  <c r="AW249" s="1"/>
  <c r="T44" i="11"/>
  <c r="U43"/>
  <c r="T254"/>
  <c r="U253"/>
  <c r="T252" i="10"/>
  <c r="U251"/>
  <c r="T42"/>
  <c r="U41"/>
  <c r="T250" i="9"/>
  <c r="U249"/>
  <c r="T40"/>
  <c r="U39"/>
  <c r="T38" i="8"/>
  <c r="U37"/>
  <c r="T248"/>
  <c r="U247"/>
  <c r="T246" i="7"/>
  <c r="U245"/>
  <c r="T38"/>
  <c r="U37"/>
  <c r="T33" i="3"/>
  <c r="U32"/>
  <c r="T242"/>
  <c r="U241"/>
  <c r="BE23" i="2"/>
  <c r="AZ23"/>
  <c r="BA23" s="1"/>
  <c r="BG23" s="1"/>
  <c r="AT23"/>
  <c r="AV23" s="1"/>
  <c r="AS23"/>
  <c r="AE27"/>
  <c r="AP26"/>
  <c r="AE236"/>
  <c r="AP235"/>
  <c r="AQ24"/>
  <c r="AR24" s="1"/>
  <c r="AL25"/>
  <c r="AY22"/>
  <c r="AX21"/>
  <c r="BF21" s="1"/>
  <c r="AA237"/>
  <c r="AB236"/>
  <c r="BB231"/>
  <c r="BH231" s="1"/>
  <c r="BC231"/>
  <c r="BB22"/>
  <c r="BH22" s="1"/>
  <c r="BC22"/>
  <c r="T239"/>
  <c r="U238"/>
  <c r="AL234"/>
  <c r="AQ233"/>
  <c r="AR233" s="1"/>
  <c r="AB27"/>
  <c r="AA28"/>
  <c r="T31"/>
  <c r="U30"/>
  <c r="BE232"/>
  <c r="AZ232"/>
  <c r="BA232" s="1"/>
  <c r="BG232" s="1"/>
  <c r="AT232"/>
  <c r="AV232" s="1"/>
  <c r="AS232"/>
  <c r="AX230"/>
  <c r="BF230" s="1"/>
  <c r="AY231"/>
  <c r="T238" i="4"/>
  <c r="T27"/>
  <c r="AB14" i="13"/>
  <c r="AC14" s="1"/>
  <c r="V23"/>
  <c r="T23" s="1"/>
  <c r="U23"/>
  <c r="AH16"/>
  <c r="B17"/>
  <c r="Y23"/>
  <c r="X23"/>
  <c r="Z23"/>
  <c r="W23"/>
  <c r="AH253" i="5" l="1"/>
  <c r="AP252"/>
  <c r="AQ42"/>
  <c r="AR42" s="1"/>
  <c r="AL43"/>
  <c r="AA255"/>
  <c r="AB254"/>
  <c r="BB40"/>
  <c r="BH40" s="1"/>
  <c r="BC40"/>
  <c r="AT41"/>
  <c r="AV41" s="1"/>
  <c r="AZ41"/>
  <c r="BA41" s="1"/>
  <c r="BG41" s="1"/>
  <c r="BE41"/>
  <c r="AS41"/>
  <c r="BC39"/>
  <c r="BB39"/>
  <c r="BH39" s="1"/>
  <c r="AU249"/>
  <c r="AW249" s="1"/>
  <c r="AX248"/>
  <c r="BF248" s="1"/>
  <c r="AY249"/>
  <c r="T49"/>
  <c r="U48"/>
  <c r="AE44"/>
  <c r="AP43"/>
  <c r="AL252"/>
  <c r="AQ251"/>
  <c r="AR251" s="1"/>
  <c r="T259"/>
  <c r="U258"/>
  <c r="AE255"/>
  <c r="AA46"/>
  <c r="AB45"/>
  <c r="AY39"/>
  <c r="AX38"/>
  <c r="BF38" s="1"/>
  <c r="BE250"/>
  <c r="AZ250"/>
  <c r="BA250" s="1"/>
  <c r="BG250" s="1"/>
  <c r="AT250"/>
  <c r="AV250" s="1"/>
  <c r="AS250"/>
  <c r="AU250" s="1"/>
  <c r="AW250" s="1"/>
  <c r="AE255" i="11"/>
  <c r="AP254"/>
  <c r="AP45"/>
  <c r="AE46"/>
  <c r="AP45" i="10"/>
  <c r="AE46"/>
  <c r="AE255"/>
  <c r="AP254"/>
  <c r="AE47" i="9"/>
  <c r="AP46"/>
  <c r="AE255"/>
  <c r="AP254"/>
  <c r="AE255" i="8"/>
  <c r="AP254"/>
  <c r="AP45"/>
  <c r="AE46"/>
  <c r="AE257" i="7"/>
  <c r="AE47"/>
  <c r="AS252" i="4"/>
  <c r="AU252" s="1"/>
  <c r="AW252" s="1"/>
  <c r="AT252"/>
  <c r="AV252" s="1"/>
  <c r="AZ252"/>
  <c r="AZ42"/>
  <c r="AS42"/>
  <c r="AU42" s="1"/>
  <c r="AW42" s="1"/>
  <c r="AT42"/>
  <c r="AV42" s="1"/>
  <c r="AQ253"/>
  <c r="AR253" s="1"/>
  <c r="AL254"/>
  <c r="AL44"/>
  <c r="AQ43"/>
  <c r="AR43" s="1"/>
  <c r="AE255"/>
  <c r="AP254"/>
  <c r="AE46"/>
  <c r="AP45"/>
  <c r="AU41"/>
  <c r="AW41" s="1"/>
  <c r="AQ44" i="3"/>
  <c r="AR44" s="1"/>
  <c r="AL45"/>
  <c r="AE46"/>
  <c r="AP45"/>
  <c r="AT251"/>
  <c r="AV251" s="1"/>
  <c r="AZ251"/>
  <c r="AS251"/>
  <c r="AU251" s="1"/>
  <c r="AW251" s="1"/>
  <c r="AL253"/>
  <c r="AQ252"/>
  <c r="AR252" s="1"/>
  <c r="AP253"/>
  <c r="AE254"/>
  <c r="AZ43"/>
  <c r="AS43"/>
  <c r="AU43" s="1"/>
  <c r="AW43" s="1"/>
  <c r="AT43"/>
  <c r="AV43" s="1"/>
  <c r="AU250"/>
  <c r="AW250" s="1"/>
  <c r="T45" i="11"/>
  <c r="U44"/>
  <c r="T255"/>
  <c r="U254"/>
  <c r="T253" i="10"/>
  <c r="U252"/>
  <c r="T43"/>
  <c r="U42"/>
  <c r="T251" i="9"/>
  <c r="U250"/>
  <c r="T41"/>
  <c r="U40"/>
  <c r="T249" i="8"/>
  <c r="U248"/>
  <c r="T39"/>
  <c r="U38"/>
  <c r="T247" i="7"/>
  <c r="U246"/>
  <c r="T39"/>
  <c r="U38"/>
  <c r="T243" i="3"/>
  <c r="U242"/>
  <c r="T34"/>
  <c r="U33"/>
  <c r="AT24" i="2"/>
  <c r="AV24" s="1"/>
  <c r="BE24"/>
  <c r="AZ24"/>
  <c r="BA24" s="1"/>
  <c r="BG24" s="1"/>
  <c r="AS24"/>
  <c r="AY232"/>
  <c r="AX231"/>
  <c r="BF231" s="1"/>
  <c r="T32"/>
  <c r="U31"/>
  <c r="AL235"/>
  <c r="AQ234"/>
  <c r="AR234" s="1"/>
  <c r="AQ25"/>
  <c r="AR25" s="1"/>
  <c r="AL26"/>
  <c r="AT233"/>
  <c r="AV233" s="1"/>
  <c r="BE233"/>
  <c r="AZ233"/>
  <c r="BA233" s="1"/>
  <c r="BG233" s="1"/>
  <c r="AS233"/>
  <c r="AU233" s="1"/>
  <c r="AW233" s="1"/>
  <c r="T240"/>
  <c r="U239"/>
  <c r="AY23"/>
  <c r="AX22"/>
  <c r="BF22" s="1"/>
  <c r="AE237"/>
  <c r="AP236"/>
  <c r="AA29"/>
  <c r="AB28"/>
  <c r="AA238"/>
  <c r="AB237"/>
  <c r="AE28"/>
  <c r="AP27"/>
  <c r="AU232"/>
  <c r="AW232" s="1"/>
  <c r="AU23"/>
  <c r="AW23" s="1"/>
  <c r="T239" i="4"/>
  <c r="T28"/>
  <c r="AH17" i="13"/>
  <c r="B18"/>
  <c r="AI13"/>
  <c r="U24"/>
  <c r="V24"/>
  <c r="T24" s="1"/>
  <c r="AB15"/>
  <c r="X24"/>
  <c r="Y24"/>
  <c r="W24"/>
  <c r="Z24"/>
  <c r="I13"/>
  <c r="BC250" i="5" l="1"/>
  <c r="BB250"/>
  <c r="BH250" s="1"/>
  <c r="T260"/>
  <c r="U259"/>
  <c r="AP44"/>
  <c r="AE45"/>
  <c r="AY250"/>
  <c r="AX249"/>
  <c r="BF249" s="1"/>
  <c r="AA256"/>
  <c r="AB255"/>
  <c r="AH254"/>
  <c r="AP253"/>
  <c r="AA47"/>
  <c r="AB46"/>
  <c r="T50"/>
  <c r="U49"/>
  <c r="AL253"/>
  <c r="AQ252"/>
  <c r="AR252" s="1"/>
  <c r="BB249"/>
  <c r="BH249" s="1"/>
  <c r="BC249"/>
  <c r="BE42"/>
  <c r="AZ42"/>
  <c r="BA42" s="1"/>
  <c r="BG42" s="1"/>
  <c r="AT42"/>
  <c r="AV42" s="1"/>
  <c r="AS42"/>
  <c r="AY40"/>
  <c r="AX39"/>
  <c r="BF39" s="1"/>
  <c r="AE256"/>
  <c r="AT251"/>
  <c r="AV251" s="1"/>
  <c r="BE251"/>
  <c r="AZ251"/>
  <c r="BA251" s="1"/>
  <c r="BG251" s="1"/>
  <c r="AS251"/>
  <c r="AU251" s="1"/>
  <c r="AW251" s="1"/>
  <c r="AL44"/>
  <c r="AQ43"/>
  <c r="AR43" s="1"/>
  <c r="AU41"/>
  <c r="AW41" s="1"/>
  <c r="AE256" i="11"/>
  <c r="AP255"/>
  <c r="AE47"/>
  <c r="AP46"/>
  <c r="AE256" i="10"/>
  <c r="AP255"/>
  <c r="AE47"/>
  <c r="AP46"/>
  <c r="AE256" i="9"/>
  <c r="AP255"/>
  <c r="AE48"/>
  <c r="AP47"/>
  <c r="AE256" i="8"/>
  <c r="AP255"/>
  <c r="AE47"/>
  <c r="AP46"/>
  <c r="AE258" i="7"/>
  <c r="AE48"/>
  <c r="AQ44" i="4"/>
  <c r="AR44" s="1"/>
  <c r="AL45"/>
  <c r="AE47"/>
  <c r="AP46"/>
  <c r="AZ43"/>
  <c r="AS43"/>
  <c r="AU43" s="1"/>
  <c r="AW43" s="1"/>
  <c r="AT43"/>
  <c r="AV43" s="1"/>
  <c r="AE256"/>
  <c r="AP255"/>
  <c r="AZ253"/>
  <c r="AS253"/>
  <c r="AU253" s="1"/>
  <c r="AW253" s="1"/>
  <c r="AT253"/>
  <c r="AV253" s="1"/>
  <c r="AQ254"/>
  <c r="AR254" s="1"/>
  <c r="AL255"/>
  <c r="AQ253" i="3"/>
  <c r="AR253" s="1"/>
  <c r="AL254"/>
  <c r="AS44"/>
  <c r="AU44" s="1"/>
  <c r="AW44" s="1"/>
  <c r="AT44"/>
  <c r="AV44" s="1"/>
  <c r="AZ44"/>
  <c r="AE255"/>
  <c r="AP254"/>
  <c r="AZ252"/>
  <c r="AS252"/>
  <c r="AU252" s="1"/>
  <c r="AW252" s="1"/>
  <c r="AT252"/>
  <c r="AV252" s="1"/>
  <c r="AQ45"/>
  <c r="AR45" s="1"/>
  <c r="AL46"/>
  <c r="AE47"/>
  <c r="AP46"/>
  <c r="T46" i="11"/>
  <c r="U45"/>
  <c r="T256"/>
  <c r="U255"/>
  <c r="T44" i="10"/>
  <c r="U43"/>
  <c r="T254"/>
  <c r="U253"/>
  <c r="T252" i="9"/>
  <c r="U251"/>
  <c r="T42"/>
  <c r="U41"/>
  <c r="T250" i="8"/>
  <c r="U249"/>
  <c r="T40"/>
  <c r="U39"/>
  <c r="T40" i="7"/>
  <c r="U39"/>
  <c r="T248"/>
  <c r="U247"/>
  <c r="T244" i="3"/>
  <c r="U243"/>
  <c r="T35"/>
  <c r="U34"/>
  <c r="AP28" i="2"/>
  <c r="AE29"/>
  <c r="AA30"/>
  <c r="AB29"/>
  <c r="AY24"/>
  <c r="AX23"/>
  <c r="BF23" s="1"/>
  <c r="AY233"/>
  <c r="AX232"/>
  <c r="BF232" s="1"/>
  <c r="T241"/>
  <c r="U240"/>
  <c r="AL236"/>
  <c r="AQ235"/>
  <c r="AR235" s="1"/>
  <c r="BC232"/>
  <c r="BB232"/>
  <c r="BH232" s="1"/>
  <c r="AA239"/>
  <c r="AB238"/>
  <c r="AP237"/>
  <c r="AE238"/>
  <c r="AT234"/>
  <c r="AV234" s="1"/>
  <c r="BE234"/>
  <c r="AZ234"/>
  <c r="BA234" s="1"/>
  <c r="BG234" s="1"/>
  <c r="AS234"/>
  <c r="AU234" s="1"/>
  <c r="AW234" s="1"/>
  <c r="T33"/>
  <c r="U32"/>
  <c r="BB233"/>
  <c r="BH233" s="1"/>
  <c r="BC233"/>
  <c r="AQ26"/>
  <c r="AR26" s="1"/>
  <c r="AL27"/>
  <c r="BC23"/>
  <c r="BB23"/>
  <c r="BH23" s="1"/>
  <c r="BE25"/>
  <c r="AZ25"/>
  <c r="BA25" s="1"/>
  <c r="BG25" s="1"/>
  <c r="AT25"/>
  <c r="AV25" s="1"/>
  <c r="AS25"/>
  <c r="AU24"/>
  <c r="AW24" s="1"/>
  <c r="T240" i="4"/>
  <c r="T29"/>
  <c r="AC15" i="13"/>
  <c r="AB16"/>
  <c r="V25"/>
  <c r="T25" s="1"/>
  <c r="U25"/>
  <c r="B19"/>
  <c r="AH18"/>
  <c r="F13"/>
  <c r="C13"/>
  <c r="W25"/>
  <c r="Y25"/>
  <c r="H13"/>
  <c r="E13"/>
  <c r="Z25"/>
  <c r="X25"/>
  <c r="D13"/>
  <c r="BB41" i="5" l="1"/>
  <c r="BH41" s="1"/>
  <c r="BC41"/>
  <c r="BB251"/>
  <c r="BH251" s="1"/>
  <c r="BC251"/>
  <c r="AE257"/>
  <c r="AA48"/>
  <c r="AB47"/>
  <c r="AA257"/>
  <c r="AB256"/>
  <c r="AU42"/>
  <c r="AW42" s="1"/>
  <c r="AL45"/>
  <c r="AQ44"/>
  <c r="AR44" s="1"/>
  <c r="AX40"/>
  <c r="BF40" s="1"/>
  <c r="AY41"/>
  <c r="AL254"/>
  <c r="AQ253"/>
  <c r="AR253" s="1"/>
  <c r="AP45"/>
  <c r="AE46"/>
  <c r="T261"/>
  <c r="U260"/>
  <c r="BE43"/>
  <c r="AZ43"/>
  <c r="BA43" s="1"/>
  <c r="BG43" s="1"/>
  <c r="AT43"/>
  <c r="AV43" s="1"/>
  <c r="AS43"/>
  <c r="AU43" s="1"/>
  <c r="AW43" s="1"/>
  <c r="AT252"/>
  <c r="AV252" s="1"/>
  <c r="BE252"/>
  <c r="AZ252"/>
  <c r="BA252" s="1"/>
  <c r="BG252" s="1"/>
  <c r="AS252"/>
  <c r="AU252" s="1"/>
  <c r="AW252" s="1"/>
  <c r="T51"/>
  <c r="U50"/>
  <c r="AH255"/>
  <c r="AP254"/>
  <c r="AY251"/>
  <c r="AX250"/>
  <c r="BF250" s="1"/>
  <c r="AP47" i="11"/>
  <c r="AE48"/>
  <c r="AE257"/>
  <c r="AP256"/>
  <c r="AP47" i="10"/>
  <c r="AE48"/>
  <c r="AE257"/>
  <c r="AP256"/>
  <c r="AE257" i="9"/>
  <c r="AP256"/>
  <c r="AE49"/>
  <c r="AP48"/>
  <c r="AE257" i="8"/>
  <c r="AP256"/>
  <c r="AP47"/>
  <c r="AE48"/>
  <c r="AE49" i="7"/>
  <c r="AE259"/>
  <c r="AZ44" i="4"/>
  <c r="AS44"/>
  <c r="AU44" s="1"/>
  <c r="AW44" s="1"/>
  <c r="AT44"/>
  <c r="AV44" s="1"/>
  <c r="AQ255"/>
  <c r="AR255" s="1"/>
  <c r="AL256"/>
  <c r="AL46"/>
  <c r="AQ45"/>
  <c r="AR45" s="1"/>
  <c r="AS254"/>
  <c r="AU254" s="1"/>
  <c r="AW254" s="1"/>
  <c r="AT254"/>
  <c r="AV254" s="1"/>
  <c r="AZ254"/>
  <c r="AE257"/>
  <c r="AP256"/>
  <c r="AE48"/>
  <c r="AP47"/>
  <c r="AZ45" i="3"/>
  <c r="AS45"/>
  <c r="AU45" s="1"/>
  <c r="AW45" s="1"/>
  <c r="AT45"/>
  <c r="AV45" s="1"/>
  <c r="AT253"/>
  <c r="AV253" s="1"/>
  <c r="AZ253"/>
  <c r="AS253"/>
  <c r="AE48"/>
  <c r="AP47"/>
  <c r="AQ46"/>
  <c r="AR46" s="1"/>
  <c r="AL47"/>
  <c r="AL255"/>
  <c r="AQ254"/>
  <c r="AR254" s="1"/>
  <c r="AP255"/>
  <c r="AE256"/>
  <c r="T47" i="11"/>
  <c r="U46"/>
  <c r="T257"/>
  <c r="U256"/>
  <c r="T45" i="10"/>
  <c r="U44"/>
  <c r="T255"/>
  <c r="U254"/>
  <c r="T43" i="9"/>
  <c r="U42"/>
  <c r="T253"/>
  <c r="U252"/>
  <c r="T251" i="8"/>
  <c r="U250"/>
  <c r="T41"/>
  <c r="U40"/>
  <c r="T249" i="7"/>
  <c r="U248"/>
  <c r="T41"/>
  <c r="U40"/>
  <c r="T245" i="3"/>
  <c r="U244"/>
  <c r="T36"/>
  <c r="U35"/>
  <c r="BB24" i="2"/>
  <c r="BH24" s="1"/>
  <c r="BC24"/>
  <c r="AT26"/>
  <c r="AV26" s="1"/>
  <c r="BE26"/>
  <c r="AZ26"/>
  <c r="BA26" s="1"/>
  <c r="BG26" s="1"/>
  <c r="AS26"/>
  <c r="AU26" s="1"/>
  <c r="AW26" s="1"/>
  <c r="BE235"/>
  <c r="AZ235"/>
  <c r="BA235" s="1"/>
  <c r="BG235" s="1"/>
  <c r="AT235"/>
  <c r="AV235" s="1"/>
  <c r="AS235"/>
  <c r="T242"/>
  <c r="U241"/>
  <c r="AY25"/>
  <c r="AX24"/>
  <c r="BF24" s="1"/>
  <c r="AQ27"/>
  <c r="AR27" s="1"/>
  <c r="AL28"/>
  <c r="AE30"/>
  <c r="AP29"/>
  <c r="BB234"/>
  <c r="BH234" s="1"/>
  <c r="BC234"/>
  <c r="AP238"/>
  <c r="AE239"/>
  <c r="AX233"/>
  <c r="BF233" s="1"/>
  <c r="AY234"/>
  <c r="AA31"/>
  <c r="AB30"/>
  <c r="T34"/>
  <c r="U33"/>
  <c r="AA240"/>
  <c r="AB239"/>
  <c r="AL237"/>
  <c r="AQ236"/>
  <c r="AR236" s="1"/>
  <c r="AU25"/>
  <c r="AW25" s="1"/>
  <c r="T241" i="4"/>
  <c r="T30"/>
  <c r="G13" i="13"/>
  <c r="K13" s="1"/>
  <c r="L13" s="1"/>
  <c r="AC16"/>
  <c r="AI15" s="1"/>
  <c r="AB17"/>
  <c r="U26"/>
  <c r="V26"/>
  <c r="T26" s="1"/>
  <c r="AH19"/>
  <c r="B20"/>
  <c r="AI14"/>
  <c r="X26"/>
  <c r="W26"/>
  <c r="Z26"/>
  <c r="Y26"/>
  <c r="I14"/>
  <c r="I15"/>
  <c r="BE253" i="5" l="1"/>
  <c r="AZ253"/>
  <c r="BA253" s="1"/>
  <c r="BG253" s="1"/>
  <c r="AT253"/>
  <c r="AV253" s="1"/>
  <c r="AS253"/>
  <c r="AT44"/>
  <c r="AV44" s="1"/>
  <c r="AZ44"/>
  <c r="BA44" s="1"/>
  <c r="BG44" s="1"/>
  <c r="BE44"/>
  <c r="AS44"/>
  <c r="AA258"/>
  <c r="AB257"/>
  <c r="AH256"/>
  <c r="AP255"/>
  <c r="BB252"/>
  <c r="BH252" s="1"/>
  <c r="BC252"/>
  <c r="BC43"/>
  <c r="BB43"/>
  <c r="BH43" s="1"/>
  <c r="AE258"/>
  <c r="T52"/>
  <c r="U51"/>
  <c r="AE47"/>
  <c r="AP46"/>
  <c r="AX41"/>
  <c r="BF41" s="1"/>
  <c r="AY42"/>
  <c r="BB42"/>
  <c r="BH42" s="1"/>
  <c r="BC42"/>
  <c r="AB48"/>
  <c r="AA49"/>
  <c r="AX251"/>
  <c r="BF251" s="1"/>
  <c r="AY252"/>
  <c r="T262"/>
  <c r="U261"/>
  <c r="AL255"/>
  <c r="AQ254"/>
  <c r="AR254" s="1"/>
  <c r="AQ45"/>
  <c r="AR45" s="1"/>
  <c r="AL46"/>
  <c r="AE258" i="11"/>
  <c r="AP257"/>
  <c r="AE49"/>
  <c r="AP48"/>
  <c r="AE258" i="10"/>
  <c r="AP257"/>
  <c r="AE49"/>
  <c r="AP48"/>
  <c r="AE258" i="9"/>
  <c r="AP257"/>
  <c r="AE50"/>
  <c r="AP49"/>
  <c r="AE49" i="8"/>
  <c r="AP48"/>
  <c r="AE258"/>
  <c r="AP257"/>
  <c r="AE260" i="7"/>
  <c r="AE50"/>
  <c r="AE258" i="4"/>
  <c r="AP257"/>
  <c r="AP48"/>
  <c r="AE49"/>
  <c r="AQ46"/>
  <c r="AR46" s="1"/>
  <c r="AL47"/>
  <c r="AZ255"/>
  <c r="AS255"/>
  <c r="AU255" s="1"/>
  <c r="AW255" s="1"/>
  <c r="AT255"/>
  <c r="AV255" s="1"/>
  <c r="AS45"/>
  <c r="AT45"/>
  <c r="AV45" s="1"/>
  <c r="AZ45"/>
  <c r="AQ256"/>
  <c r="AR256" s="1"/>
  <c r="AL257"/>
  <c r="AQ255" i="3"/>
  <c r="AR255" s="1"/>
  <c r="AL256"/>
  <c r="AE49"/>
  <c r="AP48"/>
  <c r="AZ254"/>
  <c r="AS254"/>
  <c r="AU254" s="1"/>
  <c r="AW254" s="1"/>
  <c r="AT254"/>
  <c r="AV254" s="1"/>
  <c r="AS46"/>
  <c r="AU46" s="1"/>
  <c r="AW46" s="1"/>
  <c r="AT46"/>
  <c r="AV46" s="1"/>
  <c r="AZ46"/>
  <c r="AE257"/>
  <c r="AP256"/>
  <c r="AQ47"/>
  <c r="AR47" s="1"/>
  <c r="AL48"/>
  <c r="AU253"/>
  <c r="AW253" s="1"/>
  <c r="T258" i="11"/>
  <c r="U257"/>
  <c r="T48"/>
  <c r="U47"/>
  <c r="T46" i="10"/>
  <c r="U45"/>
  <c r="U255"/>
  <c r="T256"/>
  <c r="T254" i="9"/>
  <c r="U253"/>
  <c r="T44"/>
  <c r="U43"/>
  <c r="T42" i="8"/>
  <c r="U41"/>
  <c r="T252"/>
  <c r="U251"/>
  <c r="T42" i="7"/>
  <c r="U41"/>
  <c r="T250"/>
  <c r="U249"/>
  <c r="T246" i="3"/>
  <c r="U245"/>
  <c r="T37"/>
  <c r="U36"/>
  <c r="AL238" i="2"/>
  <c r="AQ237"/>
  <c r="AR237" s="1"/>
  <c r="AL29"/>
  <c r="AQ28"/>
  <c r="AR28" s="1"/>
  <c r="BE236"/>
  <c r="AZ236"/>
  <c r="BA236" s="1"/>
  <c r="BG236" s="1"/>
  <c r="AT236"/>
  <c r="AV236" s="1"/>
  <c r="AS236"/>
  <c r="AA32"/>
  <c r="AB31"/>
  <c r="AE31"/>
  <c r="AP30"/>
  <c r="AY26"/>
  <c r="AX25"/>
  <c r="BF25" s="1"/>
  <c r="BB26"/>
  <c r="BH26" s="1"/>
  <c r="BC26"/>
  <c r="AU235"/>
  <c r="AW235" s="1"/>
  <c r="AX234"/>
  <c r="BF234" s="1"/>
  <c r="AY235"/>
  <c r="BC25"/>
  <c r="BB25"/>
  <c r="BH25" s="1"/>
  <c r="AA241"/>
  <c r="AB240"/>
  <c r="AE240"/>
  <c r="AP239"/>
  <c r="T243"/>
  <c r="U242"/>
  <c r="T35"/>
  <c r="U34"/>
  <c r="BE27"/>
  <c r="AZ27"/>
  <c r="BA27" s="1"/>
  <c r="BG27" s="1"/>
  <c r="AT27"/>
  <c r="AV27" s="1"/>
  <c r="AS27"/>
  <c r="T242" i="4"/>
  <c r="T31"/>
  <c r="AC17" i="13"/>
  <c r="AI16" s="1"/>
  <c r="AB18"/>
  <c r="U27"/>
  <c r="V27"/>
  <c r="T27" s="1"/>
  <c r="AH20"/>
  <c r="B21"/>
  <c r="F14"/>
  <c r="Y27"/>
  <c r="D15"/>
  <c r="H15"/>
  <c r="D14"/>
  <c r="C15"/>
  <c r="I16"/>
  <c r="W27"/>
  <c r="E15"/>
  <c r="C14"/>
  <c r="E14"/>
  <c r="F15"/>
  <c r="Z27"/>
  <c r="H14"/>
  <c r="X27"/>
  <c r="AT45" i="5" l="1"/>
  <c r="AV45" s="1"/>
  <c r="BE45"/>
  <c r="AZ45"/>
  <c r="BA45" s="1"/>
  <c r="BG45" s="1"/>
  <c r="AS45"/>
  <c r="AU45" s="1"/>
  <c r="AW45" s="1"/>
  <c r="AA50"/>
  <c r="AB49"/>
  <c r="AY43"/>
  <c r="AX42"/>
  <c r="BF42" s="1"/>
  <c r="AE259"/>
  <c r="AA259"/>
  <c r="AB258"/>
  <c r="AL47"/>
  <c r="AQ46"/>
  <c r="AR46" s="1"/>
  <c r="AE48"/>
  <c r="AP47"/>
  <c r="AL256"/>
  <c r="AQ255"/>
  <c r="AR255" s="1"/>
  <c r="AX252"/>
  <c r="BF252" s="1"/>
  <c r="AY253"/>
  <c r="T53"/>
  <c r="U52"/>
  <c r="AH257"/>
  <c r="AP256"/>
  <c r="BE254"/>
  <c r="AZ254"/>
  <c r="BA254" s="1"/>
  <c r="BG254" s="1"/>
  <c r="AT254"/>
  <c r="AV254" s="1"/>
  <c r="AS254"/>
  <c r="T263"/>
  <c r="U262"/>
  <c r="AU44"/>
  <c r="AW44" s="1"/>
  <c r="AU253"/>
  <c r="AW253" s="1"/>
  <c r="AE259" i="11"/>
  <c r="AP258"/>
  <c r="AP49"/>
  <c r="AE50"/>
  <c r="AP49" i="10"/>
  <c r="AE50"/>
  <c r="AE259"/>
  <c r="AP258"/>
  <c r="AE259" i="9"/>
  <c r="AP258"/>
  <c r="AE51"/>
  <c r="AP50"/>
  <c r="AE259" i="8"/>
  <c r="AP258"/>
  <c r="AP49"/>
  <c r="AE50"/>
  <c r="AE261" i="7"/>
  <c r="AE51"/>
  <c r="AZ46" i="4"/>
  <c r="AT46"/>
  <c r="AV46" s="1"/>
  <c r="AS46"/>
  <c r="AE259"/>
  <c r="AP258"/>
  <c r="AQ47"/>
  <c r="AR47" s="1"/>
  <c r="AL48"/>
  <c r="AS256"/>
  <c r="AT256"/>
  <c r="AV256" s="1"/>
  <c r="AZ256"/>
  <c r="AQ257"/>
  <c r="AR257" s="1"/>
  <c r="AL258"/>
  <c r="AE50"/>
  <c r="AP49"/>
  <c r="AU45"/>
  <c r="AW45" s="1"/>
  <c r="AP257" i="3"/>
  <c r="AE258"/>
  <c r="AT255"/>
  <c r="AV255" s="1"/>
  <c r="AZ255"/>
  <c r="AS255"/>
  <c r="AL257"/>
  <c r="AQ256"/>
  <c r="AR256" s="1"/>
  <c r="AZ47"/>
  <c r="AS47"/>
  <c r="AU47" s="1"/>
  <c r="AW47" s="1"/>
  <c r="AT47"/>
  <c r="AV47" s="1"/>
  <c r="AE50"/>
  <c r="AP49"/>
  <c r="AQ48"/>
  <c r="AR48" s="1"/>
  <c r="AL49"/>
  <c r="AU236" i="2"/>
  <c r="AW236" s="1"/>
  <c r="T259" i="11"/>
  <c r="U258"/>
  <c r="T49"/>
  <c r="U48"/>
  <c r="T257" i="10"/>
  <c r="U256"/>
  <c r="T47"/>
  <c r="U46"/>
  <c r="T45" i="9"/>
  <c r="U44"/>
  <c r="T255"/>
  <c r="U254"/>
  <c r="T253" i="8"/>
  <c r="U252"/>
  <c r="T43"/>
  <c r="U42"/>
  <c r="T43" i="7"/>
  <c r="U42"/>
  <c r="T251"/>
  <c r="U250"/>
  <c r="T247" i="3"/>
  <c r="U246"/>
  <c r="T38"/>
  <c r="U37"/>
  <c r="BB235" i="2"/>
  <c r="BH235" s="1"/>
  <c r="BC235"/>
  <c r="AY27"/>
  <c r="AX26"/>
  <c r="BF26" s="1"/>
  <c r="AA33"/>
  <c r="AB32"/>
  <c r="AL239"/>
  <c r="AQ238"/>
  <c r="AR238" s="1"/>
  <c r="T244"/>
  <c r="U243"/>
  <c r="AA242"/>
  <c r="AB241"/>
  <c r="AT237"/>
  <c r="AV237" s="1"/>
  <c r="BE237"/>
  <c r="AZ237"/>
  <c r="BA237" s="1"/>
  <c r="BG237" s="1"/>
  <c r="AS237"/>
  <c r="AU237" s="1"/>
  <c r="AW237" s="1"/>
  <c r="T36"/>
  <c r="U35"/>
  <c r="AY236"/>
  <c r="AX235"/>
  <c r="BF235" s="1"/>
  <c r="AP31"/>
  <c r="AE32"/>
  <c r="AL30"/>
  <c r="AQ29"/>
  <c r="AR29" s="1"/>
  <c r="AU27"/>
  <c r="AW27" s="1"/>
  <c r="AE241"/>
  <c r="AP240"/>
  <c r="BC236"/>
  <c r="BB236"/>
  <c r="BH236" s="1"/>
  <c r="AT28"/>
  <c r="AV28" s="1"/>
  <c r="BE28"/>
  <c r="AZ28"/>
  <c r="BA28" s="1"/>
  <c r="BG28" s="1"/>
  <c r="AS28"/>
  <c r="T243" i="4"/>
  <c r="T32"/>
  <c r="G14" i="13"/>
  <c r="K14" s="1"/>
  <c r="L14" s="1"/>
  <c r="M14"/>
  <c r="M13"/>
  <c r="G15"/>
  <c r="K15"/>
  <c r="AC18"/>
  <c r="AI17" s="1"/>
  <c r="AB19"/>
  <c r="B22"/>
  <c r="AH21"/>
  <c r="U28"/>
  <c r="V28"/>
  <c r="T28" s="1"/>
  <c r="E16"/>
  <c r="F17"/>
  <c r="W28"/>
  <c r="Z28"/>
  <c r="Y28"/>
  <c r="D16"/>
  <c r="C16"/>
  <c r="H16"/>
  <c r="F16"/>
  <c r="X28"/>
  <c r="BB45" i="5" l="1"/>
  <c r="BH45" s="1"/>
  <c r="BC45"/>
  <c r="BB44"/>
  <c r="BH44" s="1"/>
  <c r="BC44"/>
  <c r="T54"/>
  <c r="U53"/>
  <c r="AL257"/>
  <c r="AQ256"/>
  <c r="AR256" s="1"/>
  <c r="AL48"/>
  <c r="AQ47"/>
  <c r="AR47" s="1"/>
  <c r="AE260"/>
  <c r="AA51"/>
  <c r="AB50"/>
  <c r="AU254"/>
  <c r="AW254" s="1"/>
  <c r="AP48"/>
  <c r="AE49"/>
  <c r="AA260"/>
  <c r="AB259"/>
  <c r="AY44"/>
  <c r="AX43"/>
  <c r="BF43" s="1"/>
  <c r="BB253"/>
  <c r="BH253" s="1"/>
  <c r="BC253"/>
  <c r="T264"/>
  <c r="U263"/>
  <c r="AT255"/>
  <c r="AV255" s="1"/>
  <c r="BE255"/>
  <c r="AZ255"/>
  <c r="BA255" s="1"/>
  <c r="BG255" s="1"/>
  <c r="AS255"/>
  <c r="AU255" s="1"/>
  <c r="AW255" s="1"/>
  <c r="BE46"/>
  <c r="AZ46"/>
  <c r="BA46" s="1"/>
  <c r="BG46" s="1"/>
  <c r="AT46"/>
  <c r="AV46" s="1"/>
  <c r="AS46"/>
  <c r="AU46" s="1"/>
  <c r="AW46" s="1"/>
  <c r="AH258"/>
  <c r="AP257"/>
  <c r="AY254"/>
  <c r="AX253"/>
  <c r="BF253" s="1"/>
  <c r="AE51" i="11"/>
  <c r="AP50"/>
  <c r="AE260"/>
  <c r="AP259"/>
  <c r="AE51" i="10"/>
  <c r="AP50"/>
  <c r="AE260"/>
  <c r="AP259"/>
  <c r="AE52" i="9"/>
  <c r="AP51"/>
  <c r="AE260"/>
  <c r="AP259"/>
  <c r="AE51" i="8"/>
  <c r="AP50"/>
  <c r="AE260"/>
  <c r="AP259"/>
  <c r="AE52" i="7"/>
  <c r="AE262"/>
  <c r="AQ258" i="4"/>
  <c r="AR258" s="1"/>
  <c r="AL259"/>
  <c r="AE51"/>
  <c r="AP50"/>
  <c r="AS47"/>
  <c r="AU47" s="1"/>
  <c r="AW47" s="1"/>
  <c r="AT47"/>
  <c r="AV47" s="1"/>
  <c r="AZ47"/>
  <c r="AE260"/>
  <c r="AP259"/>
  <c r="AZ257"/>
  <c r="AS257"/>
  <c r="AU257" s="1"/>
  <c r="AW257" s="1"/>
  <c r="AT257"/>
  <c r="AV257" s="1"/>
  <c r="AQ48"/>
  <c r="AR48" s="1"/>
  <c r="AL49"/>
  <c r="AU256"/>
  <c r="AW256" s="1"/>
  <c r="AU46"/>
  <c r="AW46" s="1"/>
  <c r="AE51" i="3"/>
  <c r="AP50"/>
  <c r="AZ256"/>
  <c r="AS256"/>
  <c r="AU256" s="1"/>
  <c r="AW256" s="1"/>
  <c r="AT256"/>
  <c r="AV256" s="1"/>
  <c r="AS48"/>
  <c r="AU48" s="1"/>
  <c r="AW48" s="1"/>
  <c r="AT48"/>
  <c r="AV48" s="1"/>
  <c r="AZ48"/>
  <c r="AQ49"/>
  <c r="AR49" s="1"/>
  <c r="AL50"/>
  <c r="AQ257"/>
  <c r="AR257" s="1"/>
  <c r="AL258"/>
  <c r="AE259"/>
  <c r="AP258"/>
  <c r="AU255"/>
  <c r="AW255" s="1"/>
  <c r="T260" i="11"/>
  <c r="U259"/>
  <c r="T50"/>
  <c r="U49"/>
  <c r="T258" i="10"/>
  <c r="U257"/>
  <c r="T48"/>
  <c r="U47"/>
  <c r="T46" i="9"/>
  <c r="U45"/>
  <c r="T256"/>
  <c r="U255"/>
  <c r="T44" i="8"/>
  <c r="U43"/>
  <c r="T254"/>
  <c r="U253"/>
  <c r="T44" i="7"/>
  <c r="U43"/>
  <c r="T252"/>
  <c r="U251"/>
  <c r="T39" i="3"/>
  <c r="U38"/>
  <c r="T248"/>
  <c r="U247"/>
  <c r="BB237" i="2"/>
  <c r="BH237" s="1"/>
  <c r="BC237"/>
  <c r="T245"/>
  <c r="U244"/>
  <c r="BE29"/>
  <c r="AZ29"/>
  <c r="BA29" s="1"/>
  <c r="BG29" s="1"/>
  <c r="AT29"/>
  <c r="AV29" s="1"/>
  <c r="AS29"/>
  <c r="AU29" s="1"/>
  <c r="AW29" s="1"/>
  <c r="T37"/>
  <c r="U36"/>
  <c r="AL31"/>
  <c r="AQ30"/>
  <c r="AR30" s="1"/>
  <c r="AA34"/>
  <c r="AB33"/>
  <c r="BC27"/>
  <c r="BB27"/>
  <c r="BH27" s="1"/>
  <c r="AL240"/>
  <c r="AQ239"/>
  <c r="AR239" s="1"/>
  <c r="AY28"/>
  <c r="AX27"/>
  <c r="BF27" s="1"/>
  <c r="AU28"/>
  <c r="AW28" s="1"/>
  <c r="AY237"/>
  <c r="AX236"/>
  <c r="BF236" s="1"/>
  <c r="AP241"/>
  <c r="AE242"/>
  <c r="AP32"/>
  <c r="AE33"/>
  <c r="AA243"/>
  <c r="AB242"/>
  <c r="AT238"/>
  <c r="AV238" s="1"/>
  <c r="BE238"/>
  <c r="AZ238"/>
  <c r="BA238" s="1"/>
  <c r="BG238" s="1"/>
  <c r="AS238"/>
  <c r="AU238" s="1"/>
  <c r="AW238" s="1"/>
  <c r="T244" i="4"/>
  <c r="T33"/>
  <c r="M15" i="13"/>
  <c r="K16"/>
  <c r="G16"/>
  <c r="L15"/>
  <c r="G17"/>
  <c r="AH22"/>
  <c r="B23"/>
  <c r="U29"/>
  <c r="V29"/>
  <c r="T29" s="1"/>
  <c r="AC19"/>
  <c r="AB20"/>
  <c r="E17"/>
  <c r="Y29"/>
  <c r="C17"/>
  <c r="H17"/>
  <c r="X29"/>
  <c r="D17"/>
  <c r="W29"/>
  <c r="I17"/>
  <c r="Z29"/>
  <c r="T265" i="5" l="1"/>
  <c r="U264"/>
  <c r="AX44"/>
  <c r="BF44" s="1"/>
  <c r="AY45"/>
  <c r="AE261"/>
  <c r="AT256"/>
  <c r="AV256" s="1"/>
  <c r="BE256"/>
  <c r="AZ256"/>
  <c r="BA256" s="1"/>
  <c r="BG256" s="1"/>
  <c r="AS256"/>
  <c r="T55"/>
  <c r="U54"/>
  <c r="AY255"/>
  <c r="AX254"/>
  <c r="BF254" s="1"/>
  <c r="AP49"/>
  <c r="AE50"/>
  <c r="AA52"/>
  <c r="AB51"/>
  <c r="AL49"/>
  <c r="AQ48"/>
  <c r="AR48" s="1"/>
  <c r="BC46"/>
  <c r="BB46"/>
  <c r="BH46" s="1"/>
  <c r="BB255"/>
  <c r="BH255" s="1"/>
  <c r="BC255"/>
  <c r="AA261"/>
  <c r="AB260"/>
  <c r="BE47"/>
  <c r="AZ47"/>
  <c r="BA47" s="1"/>
  <c r="BG47" s="1"/>
  <c r="AT47"/>
  <c r="AV47" s="1"/>
  <c r="AS47"/>
  <c r="AU47" s="1"/>
  <c r="AW47" s="1"/>
  <c r="AH259"/>
  <c r="AP258"/>
  <c r="BC254"/>
  <c r="BB254"/>
  <c r="BH254" s="1"/>
  <c r="AL258"/>
  <c r="AQ257"/>
  <c r="AR257" s="1"/>
  <c r="AE261" i="11"/>
  <c r="AP260"/>
  <c r="AP51"/>
  <c r="AE52"/>
  <c r="AP51" i="10"/>
  <c r="AE52"/>
  <c r="AE261"/>
  <c r="AP260"/>
  <c r="AE261" i="9"/>
  <c r="AP260"/>
  <c r="AE53"/>
  <c r="AP52"/>
  <c r="AE261" i="8"/>
  <c r="AP260"/>
  <c r="AP51"/>
  <c r="AE52"/>
  <c r="AE263" i="7"/>
  <c r="AE53"/>
  <c r="AS258" i="4"/>
  <c r="AU258" s="1"/>
  <c r="AW258" s="1"/>
  <c r="AT258"/>
  <c r="AV258" s="1"/>
  <c r="AZ258"/>
  <c r="AQ259"/>
  <c r="AR259" s="1"/>
  <c r="AL260"/>
  <c r="AT48"/>
  <c r="AV48" s="1"/>
  <c r="AZ48"/>
  <c r="AS48"/>
  <c r="AU48" s="1"/>
  <c r="AW48" s="1"/>
  <c r="AE261"/>
  <c r="AP260"/>
  <c r="AE52"/>
  <c r="AP51"/>
  <c r="AL50"/>
  <c r="AQ49"/>
  <c r="AR49" s="1"/>
  <c r="AL259" i="3"/>
  <c r="AQ258"/>
  <c r="AR258" s="1"/>
  <c r="AE52"/>
  <c r="AP51"/>
  <c r="AP259"/>
  <c r="AE260"/>
  <c r="AZ49"/>
  <c r="AS49"/>
  <c r="AU49" s="1"/>
  <c r="AW49" s="1"/>
  <c r="AT49"/>
  <c r="AV49" s="1"/>
  <c r="AQ50"/>
  <c r="AR50" s="1"/>
  <c r="AL51"/>
  <c r="AT257"/>
  <c r="AV257" s="1"/>
  <c r="AZ257"/>
  <c r="AS257"/>
  <c r="T51" i="11"/>
  <c r="U50"/>
  <c r="T261"/>
  <c r="U260"/>
  <c r="T259" i="10"/>
  <c r="U258"/>
  <c r="U48"/>
  <c r="T49"/>
  <c r="T47" i="9"/>
  <c r="U46"/>
  <c r="T257"/>
  <c r="U256"/>
  <c r="T45" i="8"/>
  <c r="U44"/>
  <c r="T255"/>
  <c r="U254"/>
  <c r="T45" i="7"/>
  <c r="U44"/>
  <c r="T253"/>
  <c r="U252"/>
  <c r="T40" i="3"/>
  <c r="U39"/>
  <c r="T249"/>
  <c r="U248"/>
  <c r="BE30" i="2"/>
  <c r="AZ30"/>
  <c r="BA30" s="1"/>
  <c r="BG30" s="1"/>
  <c r="AT30"/>
  <c r="AV30" s="1"/>
  <c r="AS30"/>
  <c r="T38"/>
  <c r="U37"/>
  <c r="AE34"/>
  <c r="AP33"/>
  <c r="AX28"/>
  <c r="BF28" s="1"/>
  <c r="AY29"/>
  <c r="AL32"/>
  <c r="AQ31"/>
  <c r="AR31" s="1"/>
  <c r="AA244"/>
  <c r="AB243"/>
  <c r="BB238"/>
  <c r="BH238" s="1"/>
  <c r="BC238"/>
  <c r="AP242"/>
  <c r="AE243"/>
  <c r="BB28"/>
  <c r="BH28" s="1"/>
  <c r="BC28"/>
  <c r="AL241"/>
  <c r="AQ240"/>
  <c r="AR240" s="1"/>
  <c r="AA35"/>
  <c r="AB34"/>
  <c r="T246"/>
  <c r="U245"/>
  <c r="BB29"/>
  <c r="BH29" s="1"/>
  <c r="BC29"/>
  <c r="AX237"/>
  <c r="BF237" s="1"/>
  <c r="AY238"/>
  <c r="BE239"/>
  <c r="AZ239"/>
  <c r="BA239" s="1"/>
  <c r="BG239" s="1"/>
  <c r="AT239"/>
  <c r="AV239" s="1"/>
  <c r="AS239"/>
  <c r="T245" i="4"/>
  <c r="T34"/>
  <c r="M16" i="13"/>
  <c r="K17"/>
  <c r="L16"/>
  <c r="AH23"/>
  <c r="B24"/>
  <c r="AC20"/>
  <c r="AB21"/>
  <c r="V30"/>
  <c r="T30" s="1"/>
  <c r="U30"/>
  <c r="AI18"/>
  <c r="Z30"/>
  <c r="X30"/>
  <c r="Y30"/>
  <c r="W30"/>
  <c r="E18"/>
  <c r="AL259" i="5" l="1"/>
  <c r="AQ258"/>
  <c r="AR258" s="1"/>
  <c r="AH260"/>
  <c r="AP259"/>
  <c r="AQ49"/>
  <c r="AR49" s="1"/>
  <c r="AL50"/>
  <c r="AX45"/>
  <c r="BF45" s="1"/>
  <c r="AY46"/>
  <c r="T266"/>
  <c r="U265"/>
  <c r="BE257"/>
  <c r="AZ257"/>
  <c r="BA257" s="1"/>
  <c r="BG257" s="1"/>
  <c r="AT257"/>
  <c r="AV257" s="1"/>
  <c r="AS257"/>
  <c r="AT48"/>
  <c r="AV48" s="1"/>
  <c r="AZ48"/>
  <c r="BA48" s="1"/>
  <c r="BG48" s="1"/>
  <c r="BE48"/>
  <c r="AS48"/>
  <c r="AU48" s="1"/>
  <c r="AW48" s="1"/>
  <c r="AE51"/>
  <c r="AP50"/>
  <c r="AA262"/>
  <c r="AB261"/>
  <c r="AA53"/>
  <c r="AB52"/>
  <c r="AX255"/>
  <c r="BF255" s="1"/>
  <c r="AY256"/>
  <c r="AE262"/>
  <c r="AU256"/>
  <c r="AW256" s="1"/>
  <c r="BC47"/>
  <c r="BB47"/>
  <c r="BH47" s="1"/>
  <c r="T56"/>
  <c r="U55"/>
  <c r="AE262" i="11"/>
  <c r="AP261"/>
  <c r="AE53"/>
  <c r="AP52"/>
  <c r="AE53" i="10"/>
  <c r="AP52"/>
  <c r="AE262"/>
  <c r="AP261"/>
  <c r="AE262" i="9"/>
  <c r="AP261"/>
  <c r="AE54"/>
  <c r="AP53"/>
  <c r="AE53" i="8"/>
  <c r="AP52"/>
  <c r="AE262"/>
  <c r="AP261"/>
  <c r="AE264" i="7"/>
  <c r="AE54"/>
  <c r="AZ49" i="4"/>
  <c r="AS49"/>
  <c r="AT49"/>
  <c r="AV49" s="1"/>
  <c r="AQ260"/>
  <c r="AR260" s="1"/>
  <c r="AL261"/>
  <c r="AE53"/>
  <c r="AP52"/>
  <c r="AE262"/>
  <c r="AP261"/>
  <c r="AQ50"/>
  <c r="AR50" s="1"/>
  <c r="AL51"/>
  <c r="AZ259"/>
  <c r="AS259"/>
  <c r="AU259" s="1"/>
  <c r="AW259" s="1"/>
  <c r="AT259"/>
  <c r="AV259" s="1"/>
  <c r="AQ51" i="3"/>
  <c r="AR51" s="1"/>
  <c r="AL52"/>
  <c r="AE261"/>
  <c r="AP260"/>
  <c r="AE53"/>
  <c r="AP52"/>
  <c r="AQ259"/>
  <c r="AR259" s="1"/>
  <c r="AL260"/>
  <c r="AU257"/>
  <c r="AW257" s="1"/>
  <c r="AS50"/>
  <c r="AT50"/>
  <c r="AV50" s="1"/>
  <c r="AZ50"/>
  <c r="AZ258"/>
  <c r="AS258"/>
  <c r="AT258"/>
  <c r="AV258" s="1"/>
  <c r="T52" i="11"/>
  <c r="U51"/>
  <c r="T262"/>
  <c r="U261"/>
  <c r="U259" i="10"/>
  <c r="T260"/>
  <c r="T50"/>
  <c r="U49"/>
  <c r="T258" i="9"/>
  <c r="U257"/>
  <c r="T48"/>
  <c r="U47"/>
  <c r="T46" i="8"/>
  <c r="U45"/>
  <c r="U255"/>
  <c r="T256"/>
  <c r="T46" i="7"/>
  <c r="U45"/>
  <c r="T254"/>
  <c r="U253"/>
  <c r="T41" i="3"/>
  <c r="U40"/>
  <c r="T250"/>
  <c r="U249"/>
  <c r="T247" i="2"/>
  <c r="U246"/>
  <c r="AL242"/>
  <c r="AQ241"/>
  <c r="AR241" s="1"/>
  <c r="AA245"/>
  <c r="AB244"/>
  <c r="AT31"/>
  <c r="AV31" s="1"/>
  <c r="BE31"/>
  <c r="AZ31"/>
  <c r="BA31" s="1"/>
  <c r="BG31" s="1"/>
  <c r="AS31"/>
  <c r="AU31" s="1"/>
  <c r="AW31" s="1"/>
  <c r="T39"/>
  <c r="U38"/>
  <c r="BE240"/>
  <c r="AZ240"/>
  <c r="BA240" s="1"/>
  <c r="BG240" s="1"/>
  <c r="AT240"/>
  <c r="AV240" s="1"/>
  <c r="AS240"/>
  <c r="AE244"/>
  <c r="AP243"/>
  <c r="AY30"/>
  <c r="AX29"/>
  <c r="BF29" s="1"/>
  <c r="AX238"/>
  <c r="BF238" s="1"/>
  <c r="AY239"/>
  <c r="AA36"/>
  <c r="AB35"/>
  <c r="AL33"/>
  <c r="AQ32"/>
  <c r="AR32" s="1"/>
  <c r="AE35"/>
  <c r="AP34"/>
  <c r="AU239"/>
  <c r="AW239" s="1"/>
  <c r="AU30"/>
  <c r="AW30" s="1"/>
  <c r="T246" i="4"/>
  <c r="T35"/>
  <c r="L17" i="13"/>
  <c r="U31"/>
  <c r="V31"/>
  <c r="T31" s="1"/>
  <c r="AC21"/>
  <c r="AB22"/>
  <c r="AH24"/>
  <c r="B25"/>
  <c r="AI19"/>
  <c r="Z31"/>
  <c r="I18"/>
  <c r="X31"/>
  <c r="H18"/>
  <c r="Y31"/>
  <c r="C18"/>
  <c r="W31"/>
  <c r="F18"/>
  <c r="D18"/>
  <c r="E19"/>
  <c r="T57" i="5" l="1"/>
  <c r="U56"/>
  <c r="T267"/>
  <c r="U266"/>
  <c r="AT49"/>
  <c r="AV49" s="1"/>
  <c r="AZ49"/>
  <c r="BA49" s="1"/>
  <c r="BG49" s="1"/>
  <c r="BE49"/>
  <c r="AS49"/>
  <c r="AU49" s="1"/>
  <c r="AW49" s="1"/>
  <c r="AL260"/>
  <c r="AQ259"/>
  <c r="AR259" s="1"/>
  <c r="BB256"/>
  <c r="BH256" s="1"/>
  <c r="BC256"/>
  <c r="AA263"/>
  <c r="AB262"/>
  <c r="AQ50"/>
  <c r="AR50" s="1"/>
  <c r="AL51"/>
  <c r="BE258"/>
  <c r="AZ258"/>
  <c r="BA258" s="1"/>
  <c r="BG258" s="1"/>
  <c r="AT258"/>
  <c r="AV258" s="1"/>
  <c r="AS258"/>
  <c r="AX256"/>
  <c r="BF256" s="1"/>
  <c r="AY257"/>
  <c r="BB48"/>
  <c r="BH48" s="1"/>
  <c r="BC48"/>
  <c r="AH261"/>
  <c r="AP260"/>
  <c r="AU257"/>
  <c r="AW257" s="1"/>
  <c r="AE263"/>
  <c r="AA54"/>
  <c r="AB53"/>
  <c r="AE52"/>
  <c r="AP51"/>
  <c r="AY47"/>
  <c r="AX46"/>
  <c r="BF46" s="1"/>
  <c r="AE263" i="11"/>
  <c r="AP262"/>
  <c r="AP53"/>
  <c r="AE54"/>
  <c r="AP53" i="10"/>
  <c r="AE54"/>
  <c r="AE263"/>
  <c r="AP262"/>
  <c r="AE263" i="9"/>
  <c r="AP262"/>
  <c r="AE55"/>
  <c r="AP54"/>
  <c r="AP53" i="8"/>
  <c r="AE54"/>
  <c r="AE263"/>
  <c r="AP262"/>
  <c r="AE265" i="7"/>
  <c r="AE55"/>
  <c r="AE263" i="4"/>
  <c r="AP262"/>
  <c r="AU49"/>
  <c r="AW49" s="1"/>
  <c r="AZ50"/>
  <c r="AT50"/>
  <c r="AV50" s="1"/>
  <c r="AS50"/>
  <c r="AU50" s="1"/>
  <c r="AW50" s="1"/>
  <c r="AE54"/>
  <c r="AP53"/>
  <c r="AS260"/>
  <c r="AT260"/>
  <c r="AV260" s="1"/>
  <c r="AZ260"/>
  <c r="AL52"/>
  <c r="AQ51"/>
  <c r="AR51" s="1"/>
  <c r="AQ261"/>
  <c r="AR261" s="1"/>
  <c r="AL262"/>
  <c r="AP261" i="3"/>
  <c r="AE262"/>
  <c r="AZ51"/>
  <c r="AS51"/>
  <c r="AU51" s="1"/>
  <c r="AW51" s="1"/>
  <c r="AT51"/>
  <c r="AV51" s="1"/>
  <c r="AU50"/>
  <c r="AW50" s="1"/>
  <c r="AT259"/>
  <c r="AV259" s="1"/>
  <c r="AZ259"/>
  <c r="AS259"/>
  <c r="AU259" s="1"/>
  <c r="AW259" s="1"/>
  <c r="AQ52"/>
  <c r="AR52" s="1"/>
  <c r="AL53"/>
  <c r="AL261"/>
  <c r="AQ260"/>
  <c r="AR260" s="1"/>
  <c r="AU258"/>
  <c r="AW258" s="1"/>
  <c r="AE54"/>
  <c r="AP53"/>
  <c r="T53" i="11"/>
  <c r="U52"/>
  <c r="T263"/>
  <c r="U262"/>
  <c r="T51" i="10"/>
  <c r="U50"/>
  <c r="T261"/>
  <c r="U260"/>
  <c r="T49" i="9"/>
  <c r="U48"/>
  <c r="T259"/>
  <c r="U258"/>
  <c r="T257" i="8"/>
  <c r="U256"/>
  <c r="T47"/>
  <c r="U46"/>
  <c r="T47" i="7"/>
  <c r="U46"/>
  <c r="T255"/>
  <c r="U254"/>
  <c r="T42" i="3"/>
  <c r="U41"/>
  <c r="T251"/>
  <c r="U250"/>
  <c r="AP35" i="2"/>
  <c r="AE36"/>
  <c r="AA37"/>
  <c r="AB36"/>
  <c r="AY31"/>
  <c r="AX30"/>
  <c r="BF30" s="1"/>
  <c r="AT241"/>
  <c r="AV241" s="1"/>
  <c r="BE241"/>
  <c r="AZ241"/>
  <c r="BA241" s="1"/>
  <c r="BG241" s="1"/>
  <c r="AS241"/>
  <c r="T248"/>
  <c r="U247"/>
  <c r="AA246"/>
  <c r="AB245"/>
  <c r="AU240"/>
  <c r="AW240" s="1"/>
  <c r="BB239"/>
  <c r="BH239" s="1"/>
  <c r="BC239"/>
  <c r="AL34"/>
  <c r="AQ33"/>
  <c r="AR33" s="1"/>
  <c r="AE245"/>
  <c r="AP244"/>
  <c r="BB31"/>
  <c r="BH31" s="1"/>
  <c r="BC31"/>
  <c r="BC30"/>
  <c r="BB30"/>
  <c r="BH30" s="1"/>
  <c r="AT32"/>
  <c r="AV32" s="1"/>
  <c r="BE32"/>
  <c r="AZ32"/>
  <c r="BA32" s="1"/>
  <c r="BG32" s="1"/>
  <c r="AS32"/>
  <c r="AU32" s="1"/>
  <c r="AW32" s="1"/>
  <c r="AY240"/>
  <c r="AX239"/>
  <c r="BF239" s="1"/>
  <c r="T40"/>
  <c r="U39"/>
  <c r="AL243"/>
  <c r="AQ242"/>
  <c r="AR242" s="1"/>
  <c r="T247" i="4"/>
  <c r="T36"/>
  <c r="M17" i="13"/>
  <c r="G18"/>
  <c r="K18"/>
  <c r="L18" s="1"/>
  <c r="AH25"/>
  <c r="B26"/>
  <c r="AC22"/>
  <c r="AB23"/>
  <c r="U32"/>
  <c r="V32"/>
  <c r="T32" s="1"/>
  <c r="H19"/>
  <c r="W32"/>
  <c r="F19"/>
  <c r="I19"/>
  <c r="C19"/>
  <c r="Y32"/>
  <c r="D19"/>
  <c r="Z32"/>
  <c r="X32"/>
  <c r="AA55" i="5" l="1"/>
  <c r="AB54"/>
  <c r="T268"/>
  <c r="U267"/>
  <c r="AP52"/>
  <c r="AE53"/>
  <c r="AE264"/>
  <c r="AL52"/>
  <c r="AQ51"/>
  <c r="AR51" s="1"/>
  <c r="BB49"/>
  <c r="BH49" s="1"/>
  <c r="BC49"/>
  <c r="AU258"/>
  <c r="AW258" s="1"/>
  <c r="AY48"/>
  <c r="AX47"/>
  <c r="BF47" s="1"/>
  <c r="AY258"/>
  <c r="AX257"/>
  <c r="BF257" s="1"/>
  <c r="AT259"/>
  <c r="AV259" s="1"/>
  <c r="BE259"/>
  <c r="AZ259"/>
  <c r="BA259" s="1"/>
  <c r="BG259" s="1"/>
  <c r="AS259"/>
  <c r="AU259" s="1"/>
  <c r="AW259" s="1"/>
  <c r="BB257"/>
  <c r="BH257" s="1"/>
  <c r="BC257"/>
  <c r="BE50"/>
  <c r="AZ50"/>
  <c r="BA50" s="1"/>
  <c r="BG50" s="1"/>
  <c r="AT50"/>
  <c r="AV50" s="1"/>
  <c r="AS50"/>
  <c r="T58"/>
  <c r="U57"/>
  <c r="AH262"/>
  <c r="AP261"/>
  <c r="AA264"/>
  <c r="AB263"/>
  <c r="AL261"/>
  <c r="AQ260"/>
  <c r="AR260" s="1"/>
  <c r="AE55" i="11"/>
  <c r="AP54"/>
  <c r="AE264"/>
  <c r="AP263"/>
  <c r="AE264" i="10"/>
  <c r="AP263"/>
  <c r="AE55"/>
  <c r="AP54"/>
  <c r="AE264" i="9"/>
  <c r="AP263"/>
  <c r="AE56"/>
  <c r="AP55"/>
  <c r="AE264" i="8"/>
  <c r="AP263"/>
  <c r="AE55"/>
  <c r="AP54"/>
  <c r="AE56" i="7"/>
  <c r="AE266"/>
  <c r="AQ262" i="4"/>
  <c r="AR262" s="1"/>
  <c r="AL263"/>
  <c r="AE264"/>
  <c r="AP263"/>
  <c r="AQ52"/>
  <c r="AR52" s="1"/>
  <c r="AL53"/>
  <c r="AU260"/>
  <c r="AW260" s="1"/>
  <c r="AS51"/>
  <c r="AU51" s="1"/>
  <c r="AW51" s="1"/>
  <c r="AT51"/>
  <c r="AV51" s="1"/>
  <c r="AZ51"/>
  <c r="AZ261"/>
  <c r="AS261"/>
  <c r="AU261" s="1"/>
  <c r="AW261" s="1"/>
  <c r="AT261"/>
  <c r="AV261" s="1"/>
  <c r="AE55"/>
  <c r="AP54"/>
  <c r="AQ53" i="3"/>
  <c r="AR53" s="1"/>
  <c r="AL54"/>
  <c r="AE263"/>
  <c r="AP262"/>
  <c r="AQ261"/>
  <c r="AR261" s="1"/>
  <c r="AL262"/>
  <c r="AE55"/>
  <c r="AP54"/>
  <c r="AZ260"/>
  <c r="AS260"/>
  <c r="AT260"/>
  <c r="AV260" s="1"/>
  <c r="AS52"/>
  <c r="AU52" s="1"/>
  <c r="AW52" s="1"/>
  <c r="AT52"/>
  <c r="AV52" s="1"/>
  <c r="AZ52"/>
  <c r="AU241" i="2"/>
  <c r="AW241" s="1"/>
  <c r="BC241" s="1"/>
  <c r="T264" i="11"/>
  <c r="U263"/>
  <c r="T54"/>
  <c r="U53"/>
  <c r="T262" i="10"/>
  <c r="U261"/>
  <c r="T52"/>
  <c r="U51"/>
  <c r="T260" i="9"/>
  <c r="U259"/>
  <c r="T50"/>
  <c r="U49"/>
  <c r="T48" i="8"/>
  <c r="U47"/>
  <c r="T258"/>
  <c r="U257"/>
  <c r="T48" i="7"/>
  <c r="U47"/>
  <c r="T256"/>
  <c r="U255"/>
  <c r="T252" i="3"/>
  <c r="U251"/>
  <c r="T43"/>
  <c r="U42"/>
  <c r="AT242" i="2"/>
  <c r="AV242" s="1"/>
  <c r="BE242"/>
  <c r="AZ242"/>
  <c r="BA242" s="1"/>
  <c r="BG242" s="1"/>
  <c r="AS242"/>
  <c r="T41"/>
  <c r="U40"/>
  <c r="AP245"/>
  <c r="AE246"/>
  <c r="AX31"/>
  <c r="BF31" s="1"/>
  <c r="AY32"/>
  <c r="BB32"/>
  <c r="BH32" s="1"/>
  <c r="BC32"/>
  <c r="AA247"/>
  <c r="AB246"/>
  <c r="BB241"/>
  <c r="BH241" s="1"/>
  <c r="AP36"/>
  <c r="AE37"/>
  <c r="AY241"/>
  <c r="AX240"/>
  <c r="BF240" s="1"/>
  <c r="AL35"/>
  <c r="AQ34"/>
  <c r="AR34" s="1"/>
  <c r="T249"/>
  <c r="U248"/>
  <c r="AA38"/>
  <c r="AB37"/>
  <c r="AL244"/>
  <c r="AQ243"/>
  <c r="AR243" s="1"/>
  <c r="BE33"/>
  <c r="AZ33"/>
  <c r="BA33" s="1"/>
  <c r="BG33" s="1"/>
  <c r="AT33"/>
  <c r="AV33" s="1"/>
  <c r="AS33"/>
  <c r="AU33" s="1"/>
  <c r="AW33" s="1"/>
  <c r="BC240"/>
  <c r="BB240"/>
  <c r="BH240" s="1"/>
  <c r="T248" i="4"/>
  <c r="T37"/>
  <c r="M18" i="13"/>
  <c r="G19"/>
  <c r="K19"/>
  <c r="L19" s="1"/>
  <c r="AC23"/>
  <c r="AB24"/>
  <c r="U33"/>
  <c r="V33"/>
  <c r="T33" s="1"/>
  <c r="AH26"/>
  <c r="B27"/>
  <c r="X33"/>
  <c r="Z33"/>
  <c r="W33"/>
  <c r="Y33"/>
  <c r="AT260" i="5" l="1"/>
  <c r="AV260" s="1"/>
  <c r="BE260"/>
  <c r="AZ260"/>
  <c r="BA260" s="1"/>
  <c r="BG260" s="1"/>
  <c r="AS260"/>
  <c r="T59"/>
  <c r="U58"/>
  <c r="AY259"/>
  <c r="AX258"/>
  <c r="BF258" s="1"/>
  <c r="AE265"/>
  <c r="AA56"/>
  <c r="AB55"/>
  <c r="AA265"/>
  <c r="AB264"/>
  <c r="BB259"/>
  <c r="BH259" s="1"/>
  <c r="BC259"/>
  <c r="BC258"/>
  <c r="BB258"/>
  <c r="BH258" s="1"/>
  <c r="AL53"/>
  <c r="AQ52"/>
  <c r="AR52" s="1"/>
  <c r="AX48"/>
  <c r="BF48" s="1"/>
  <c r="AY49"/>
  <c r="BE51"/>
  <c r="AZ51"/>
  <c r="BA51" s="1"/>
  <c r="BG51" s="1"/>
  <c r="AT51"/>
  <c r="AV51" s="1"/>
  <c r="AS51"/>
  <c r="AP53"/>
  <c r="AE54"/>
  <c r="T269"/>
  <c r="U268"/>
  <c r="AL262"/>
  <c r="AQ261"/>
  <c r="AR261" s="1"/>
  <c r="AH263"/>
  <c r="AP262"/>
  <c r="AU50"/>
  <c r="AW50" s="1"/>
  <c r="AP55" i="11"/>
  <c r="AE56"/>
  <c r="AE265"/>
  <c r="AP264"/>
  <c r="AE265" i="10"/>
  <c r="AP264"/>
  <c r="AP55"/>
  <c r="AE56"/>
  <c r="AE57" i="9"/>
  <c r="AP56"/>
  <c r="AE265"/>
  <c r="AP264"/>
  <c r="AP55" i="8"/>
  <c r="AE56"/>
  <c r="AE265"/>
  <c r="AP264"/>
  <c r="AE57" i="7"/>
  <c r="AE267"/>
  <c r="AE56" i="4"/>
  <c r="AP55"/>
  <c r="AE265"/>
  <c r="AP264"/>
  <c r="AS262"/>
  <c r="AU262" s="1"/>
  <c r="AW262" s="1"/>
  <c r="AT262"/>
  <c r="AV262" s="1"/>
  <c r="AZ262"/>
  <c r="AQ263"/>
  <c r="AR263" s="1"/>
  <c r="AL264"/>
  <c r="AZ52"/>
  <c r="AT52"/>
  <c r="AV52" s="1"/>
  <c r="AS52"/>
  <c r="AL54"/>
  <c r="AQ53"/>
  <c r="AR53" s="1"/>
  <c r="AT261" i="3"/>
  <c r="AV261" s="1"/>
  <c r="AZ261"/>
  <c r="AS261"/>
  <c r="AU261" s="1"/>
  <c r="AW261" s="1"/>
  <c r="AL263"/>
  <c r="AQ262"/>
  <c r="AR262" s="1"/>
  <c r="AP263"/>
  <c r="AE264"/>
  <c r="AZ53"/>
  <c r="AS53"/>
  <c r="AU53" s="1"/>
  <c r="AW53" s="1"/>
  <c r="AT53"/>
  <c r="AV53" s="1"/>
  <c r="AE56"/>
  <c r="AP55"/>
  <c r="AQ54"/>
  <c r="AR54" s="1"/>
  <c r="AL55"/>
  <c r="AU260"/>
  <c r="AW260" s="1"/>
  <c r="T55" i="11"/>
  <c r="U54"/>
  <c r="T265"/>
  <c r="U264"/>
  <c r="T263" i="10"/>
  <c r="U262"/>
  <c r="T53"/>
  <c r="U52"/>
  <c r="T261" i="9"/>
  <c r="U260"/>
  <c r="T51"/>
  <c r="U50"/>
  <c r="T259" i="8"/>
  <c r="U258"/>
  <c r="T49"/>
  <c r="U48"/>
  <c r="T257" i="7"/>
  <c r="U256"/>
  <c r="T49"/>
  <c r="U48"/>
  <c r="T253" i="3"/>
  <c r="U252"/>
  <c r="T44"/>
  <c r="U43"/>
  <c r="AL245" i="2"/>
  <c r="AQ244"/>
  <c r="AR244" s="1"/>
  <c r="AP246"/>
  <c r="AE247"/>
  <c r="T42"/>
  <c r="U41"/>
  <c r="BB33"/>
  <c r="BH33" s="1"/>
  <c r="BC33"/>
  <c r="BE243"/>
  <c r="AZ243"/>
  <c r="BA243" s="1"/>
  <c r="BG243" s="1"/>
  <c r="AT243"/>
  <c r="AV243" s="1"/>
  <c r="AS243"/>
  <c r="AL36"/>
  <c r="AQ35"/>
  <c r="AR35" s="1"/>
  <c r="AA248"/>
  <c r="AB247"/>
  <c r="AA39"/>
  <c r="AB38"/>
  <c r="BE34"/>
  <c r="AZ34"/>
  <c r="BA34" s="1"/>
  <c r="BG34" s="1"/>
  <c r="AT34"/>
  <c r="AV34" s="1"/>
  <c r="AS34"/>
  <c r="AE38"/>
  <c r="AP37"/>
  <c r="AX32"/>
  <c r="BF32" s="1"/>
  <c r="AY33"/>
  <c r="T250"/>
  <c r="U249"/>
  <c r="AX241"/>
  <c r="BF241" s="1"/>
  <c r="AY242"/>
  <c r="AU242"/>
  <c r="AW242" s="1"/>
  <c r="T249" i="4"/>
  <c r="T38"/>
  <c r="AC24" i="13"/>
  <c r="AB25"/>
  <c r="U34"/>
  <c r="V34"/>
  <c r="T34" s="1"/>
  <c r="AH27"/>
  <c r="B28"/>
  <c r="X34"/>
  <c r="W34"/>
  <c r="Y34"/>
  <c r="Z34"/>
  <c r="BB50" i="5" l="1"/>
  <c r="BH50" s="1"/>
  <c r="BC50"/>
  <c r="AL263"/>
  <c r="AQ262"/>
  <c r="AR262" s="1"/>
  <c r="AE55"/>
  <c r="AP54"/>
  <c r="AT52"/>
  <c r="AV52" s="1"/>
  <c r="AZ52"/>
  <c r="BA52" s="1"/>
  <c r="BG52" s="1"/>
  <c r="BE52"/>
  <c r="AS52"/>
  <c r="AU52" s="1"/>
  <c r="AW52" s="1"/>
  <c r="T60"/>
  <c r="U59"/>
  <c r="BE261"/>
  <c r="AZ261"/>
  <c r="BA261" s="1"/>
  <c r="BG261" s="1"/>
  <c r="AT261"/>
  <c r="AV261" s="1"/>
  <c r="AS261"/>
  <c r="AU261" s="1"/>
  <c r="AW261" s="1"/>
  <c r="T270"/>
  <c r="U269"/>
  <c r="AA266"/>
  <c r="AB265"/>
  <c r="AH264"/>
  <c r="AP263"/>
  <c r="AX49"/>
  <c r="BF49" s="1"/>
  <c r="AY50"/>
  <c r="AE266"/>
  <c r="AU51"/>
  <c r="AW51" s="1"/>
  <c r="AQ53"/>
  <c r="AR53" s="1"/>
  <c r="AL54"/>
  <c r="AA57"/>
  <c r="AB56"/>
  <c r="AX259"/>
  <c r="BF259" s="1"/>
  <c r="AY260"/>
  <c r="AU260"/>
  <c r="AW260" s="1"/>
  <c r="AE266" i="11"/>
  <c r="AP265"/>
  <c r="AE57"/>
  <c r="AP56"/>
  <c r="AE266" i="10"/>
  <c r="AP265"/>
  <c r="AE57"/>
  <c r="AP56"/>
  <c r="AE266" i="9"/>
  <c r="AP265"/>
  <c r="AE58"/>
  <c r="AP57"/>
  <c r="AE266" i="8"/>
  <c r="AP265"/>
  <c r="AE57"/>
  <c r="AP56"/>
  <c r="AE268" i="7"/>
  <c r="AE58"/>
  <c r="AE57" i="4"/>
  <c r="AP56"/>
  <c r="AU52"/>
  <c r="AW52" s="1"/>
  <c r="AQ54"/>
  <c r="AR54" s="1"/>
  <c r="AL55"/>
  <c r="AZ263"/>
  <c r="AS263"/>
  <c r="AU263" s="1"/>
  <c r="AW263" s="1"/>
  <c r="AT263"/>
  <c r="AV263" s="1"/>
  <c r="AE266"/>
  <c r="AP265"/>
  <c r="AS53"/>
  <c r="AU53" s="1"/>
  <c r="AW53" s="1"/>
  <c r="AT53"/>
  <c r="AV53" s="1"/>
  <c r="AZ53"/>
  <c r="AQ264"/>
  <c r="AR264" s="1"/>
  <c r="AL265"/>
  <c r="AE57" i="3"/>
  <c r="AP56"/>
  <c r="AZ262"/>
  <c r="AS262"/>
  <c r="AU262" s="1"/>
  <c r="AW262" s="1"/>
  <c r="AT262"/>
  <c r="AV262" s="1"/>
  <c r="AS54"/>
  <c r="AU54" s="1"/>
  <c r="AW54" s="1"/>
  <c r="AT54"/>
  <c r="AV54" s="1"/>
  <c r="AZ54"/>
  <c r="AE265"/>
  <c r="AP264"/>
  <c r="AQ55"/>
  <c r="AR55" s="1"/>
  <c r="AL56"/>
  <c r="AQ263"/>
  <c r="AR263" s="1"/>
  <c r="AL264"/>
  <c r="AU243" i="2"/>
  <c r="AW243" s="1"/>
  <c r="BC243" s="1"/>
  <c r="T266" i="11"/>
  <c r="U265"/>
  <c r="T56"/>
  <c r="U55"/>
  <c r="T54" i="10"/>
  <c r="U53"/>
  <c r="T264"/>
  <c r="U263"/>
  <c r="T262" i="9"/>
  <c r="U261"/>
  <c r="T52"/>
  <c r="U51"/>
  <c r="U259" i="8"/>
  <c r="T260"/>
  <c r="T50"/>
  <c r="U49"/>
  <c r="T258" i="7"/>
  <c r="U257"/>
  <c r="T50"/>
  <c r="U49"/>
  <c r="T45" i="3"/>
  <c r="U44"/>
  <c r="T254"/>
  <c r="U253"/>
  <c r="BB242" i="2"/>
  <c r="BH242" s="1"/>
  <c r="BC242"/>
  <c r="T43"/>
  <c r="U42"/>
  <c r="AL246"/>
  <c r="AQ245"/>
  <c r="AR245" s="1"/>
  <c r="AA40"/>
  <c r="AB39"/>
  <c r="AL37"/>
  <c r="AQ36"/>
  <c r="AR36" s="1"/>
  <c r="AY34"/>
  <c r="AX33"/>
  <c r="BF33" s="1"/>
  <c r="AT35"/>
  <c r="AV35" s="1"/>
  <c r="BE35"/>
  <c r="AZ35"/>
  <c r="BA35" s="1"/>
  <c r="BG35" s="1"/>
  <c r="AS35"/>
  <c r="AU35" s="1"/>
  <c r="AW35" s="1"/>
  <c r="AU34"/>
  <c r="AW34" s="1"/>
  <c r="BE244"/>
  <c r="AZ244"/>
  <c r="BA244" s="1"/>
  <c r="BG244" s="1"/>
  <c r="AT244"/>
  <c r="AV244" s="1"/>
  <c r="AS244"/>
  <c r="AX242"/>
  <c r="BF242" s="1"/>
  <c r="AY243"/>
  <c r="T251"/>
  <c r="U250"/>
  <c r="AE39"/>
  <c r="AP38"/>
  <c r="AA249"/>
  <c r="AB248"/>
  <c r="AE248"/>
  <c r="AP247"/>
  <c r="T250" i="4"/>
  <c r="T39"/>
  <c r="AC25" i="13"/>
  <c r="AB26"/>
  <c r="AH28"/>
  <c r="B29"/>
  <c r="U35"/>
  <c r="V35"/>
  <c r="T35" s="1"/>
  <c r="Y35"/>
  <c r="X35"/>
  <c r="Z35"/>
  <c r="W35"/>
  <c r="BC51" i="5" l="1"/>
  <c r="BB51"/>
  <c r="BH51" s="1"/>
  <c r="AA267"/>
  <c r="AB266"/>
  <c r="BB261"/>
  <c r="BH261" s="1"/>
  <c r="BC261"/>
  <c r="AE56"/>
  <c r="AP55"/>
  <c r="AT53"/>
  <c r="AV53" s="1"/>
  <c r="BE53"/>
  <c r="AZ53"/>
  <c r="BA53" s="1"/>
  <c r="BG53" s="1"/>
  <c r="AS53"/>
  <c r="AY51"/>
  <c r="AX50"/>
  <c r="BF50" s="1"/>
  <c r="BB52"/>
  <c r="BH52" s="1"/>
  <c r="BC52"/>
  <c r="AX260"/>
  <c r="BF260" s="1"/>
  <c r="AY261"/>
  <c r="AL55"/>
  <c r="AQ54"/>
  <c r="AR54" s="1"/>
  <c r="AE267"/>
  <c r="AH265"/>
  <c r="AP264"/>
  <c r="T271"/>
  <c r="U270"/>
  <c r="T61"/>
  <c r="U60"/>
  <c r="AL264"/>
  <c r="AQ263"/>
  <c r="AR263" s="1"/>
  <c r="BB260"/>
  <c r="BH260" s="1"/>
  <c r="BC260"/>
  <c r="AA58"/>
  <c r="AB57"/>
  <c r="BE262"/>
  <c r="AZ262"/>
  <c r="BA262" s="1"/>
  <c r="BG262" s="1"/>
  <c r="AT262"/>
  <c r="AV262" s="1"/>
  <c r="AS262"/>
  <c r="AP57" i="11"/>
  <c r="AE58"/>
  <c r="AE267"/>
  <c r="AP266"/>
  <c r="AP57" i="10"/>
  <c r="AE58"/>
  <c r="AE267"/>
  <c r="AP266"/>
  <c r="AE267" i="9"/>
  <c r="AP266"/>
  <c r="AE59"/>
  <c r="AP58"/>
  <c r="AE267" i="8"/>
  <c r="AP266"/>
  <c r="AP57"/>
  <c r="AE58"/>
  <c r="AE59" i="7"/>
  <c r="AE269"/>
  <c r="AS264" i="4"/>
  <c r="AT264"/>
  <c r="AV264" s="1"/>
  <c r="AZ264"/>
  <c r="AZ54"/>
  <c r="AT54"/>
  <c r="AV54" s="1"/>
  <c r="AS54"/>
  <c r="AU54" s="1"/>
  <c r="AW54" s="1"/>
  <c r="AQ265"/>
  <c r="AR265" s="1"/>
  <c r="AL266"/>
  <c r="AL56"/>
  <c r="AQ55"/>
  <c r="AR55" s="1"/>
  <c r="AE58"/>
  <c r="AP57"/>
  <c r="AE267"/>
  <c r="AP266"/>
  <c r="AZ55" i="3"/>
  <c r="AS55"/>
  <c r="AU55" s="1"/>
  <c r="AW55" s="1"/>
  <c r="AT55"/>
  <c r="AV55" s="1"/>
  <c r="AP265"/>
  <c r="AE266"/>
  <c r="AQ56"/>
  <c r="AR56" s="1"/>
  <c r="AL57"/>
  <c r="AT263"/>
  <c r="AV263" s="1"/>
  <c r="AZ263"/>
  <c r="AS263"/>
  <c r="AU263" s="1"/>
  <c r="AW263" s="1"/>
  <c r="AE58"/>
  <c r="AP57"/>
  <c r="AL265"/>
  <c r="AQ264"/>
  <c r="AR264" s="1"/>
  <c r="BB243" i="2"/>
  <c r="BH243" s="1"/>
  <c r="T267" i="11"/>
  <c r="U266"/>
  <c r="T57"/>
  <c r="U56"/>
  <c r="T55" i="10"/>
  <c r="U54"/>
  <c r="T265"/>
  <c r="U264"/>
  <c r="T263" i="9"/>
  <c r="U262"/>
  <c r="T53"/>
  <c r="U52"/>
  <c r="T51" i="8"/>
  <c r="U50"/>
  <c r="T261"/>
  <c r="U260"/>
  <c r="T51" i="7"/>
  <c r="U50"/>
  <c r="T259"/>
  <c r="U258"/>
  <c r="T46" i="3"/>
  <c r="U45"/>
  <c r="T255"/>
  <c r="U254"/>
  <c r="AT36" i="2"/>
  <c r="AV36" s="1"/>
  <c r="BE36"/>
  <c r="AZ36"/>
  <c r="BA36" s="1"/>
  <c r="BG36" s="1"/>
  <c r="AS36"/>
  <c r="AT245"/>
  <c r="AV245" s="1"/>
  <c r="BE245"/>
  <c r="AZ245"/>
  <c r="BA245" s="1"/>
  <c r="BG245" s="1"/>
  <c r="AS245"/>
  <c r="T44"/>
  <c r="U43"/>
  <c r="AE249"/>
  <c r="AP248"/>
  <c r="AP39"/>
  <c r="AE40"/>
  <c r="AY244"/>
  <c r="AX243"/>
  <c r="BF243" s="1"/>
  <c r="AY35"/>
  <c r="AX34"/>
  <c r="BF34" s="1"/>
  <c r="AA41"/>
  <c r="AB40"/>
  <c r="T252"/>
  <c r="U251"/>
  <c r="BB35"/>
  <c r="BH35" s="1"/>
  <c r="BC35"/>
  <c r="AA250"/>
  <c r="AB249"/>
  <c r="BC34"/>
  <c r="BB34"/>
  <c r="BH34" s="1"/>
  <c r="AL38"/>
  <c r="AQ37"/>
  <c r="AR37" s="1"/>
  <c r="AL247"/>
  <c r="AQ246"/>
  <c r="AR246" s="1"/>
  <c r="AU244"/>
  <c r="AW244" s="1"/>
  <c r="T251" i="4"/>
  <c r="T40"/>
  <c r="V36" i="13"/>
  <c r="T36" s="1"/>
  <c r="U36"/>
  <c r="AH29"/>
  <c r="B30"/>
  <c r="AC26"/>
  <c r="AB27"/>
  <c r="Y36"/>
  <c r="Z36"/>
  <c r="W36"/>
  <c r="X36"/>
  <c r="T272" i="5" l="1"/>
  <c r="U271"/>
  <c r="AE268"/>
  <c r="AY52"/>
  <c r="AX51"/>
  <c r="BF51" s="1"/>
  <c r="AY262"/>
  <c r="AX261"/>
  <c r="BF261" s="1"/>
  <c r="AA59"/>
  <c r="AB58"/>
  <c r="AL265"/>
  <c r="AQ264"/>
  <c r="AR264" s="1"/>
  <c r="AH266"/>
  <c r="AP265"/>
  <c r="AL56"/>
  <c r="AQ55"/>
  <c r="AR55" s="1"/>
  <c r="AP56"/>
  <c r="AE57"/>
  <c r="AA268"/>
  <c r="AB267"/>
  <c r="AT263"/>
  <c r="AV263" s="1"/>
  <c r="BE263"/>
  <c r="AZ263"/>
  <c r="BA263" s="1"/>
  <c r="BG263" s="1"/>
  <c r="AS263"/>
  <c r="AU263" s="1"/>
  <c r="AW263" s="1"/>
  <c r="T62"/>
  <c r="U61"/>
  <c r="BE54"/>
  <c r="AZ54"/>
  <c r="BA54" s="1"/>
  <c r="BG54" s="1"/>
  <c r="AT54"/>
  <c r="AV54" s="1"/>
  <c r="AS54"/>
  <c r="AU262"/>
  <c r="AW262" s="1"/>
  <c r="AU53"/>
  <c r="AW53" s="1"/>
  <c r="AE59" i="11"/>
  <c r="AP58"/>
  <c r="AE268"/>
  <c r="AP267"/>
  <c r="AE59" i="10"/>
  <c r="AP58"/>
  <c r="AE268"/>
  <c r="AP267"/>
  <c r="AE268" i="9"/>
  <c r="AP267"/>
  <c r="AE60"/>
  <c r="AP59"/>
  <c r="AE59" i="8"/>
  <c r="AP58"/>
  <c r="AE268"/>
  <c r="AP267"/>
  <c r="AE270" i="7"/>
  <c r="AE60"/>
  <c r="AE59" i="4"/>
  <c r="AP58"/>
  <c r="AU264"/>
  <c r="AW264" s="1"/>
  <c r="AE268"/>
  <c r="AP267"/>
  <c r="AQ56"/>
  <c r="AR56" s="1"/>
  <c r="AL57"/>
  <c r="AZ265"/>
  <c r="AS265"/>
  <c r="AT265"/>
  <c r="AV265" s="1"/>
  <c r="AS55"/>
  <c r="AT55"/>
  <c r="AV55" s="1"/>
  <c r="AZ55"/>
  <c r="AQ266"/>
  <c r="AR266" s="1"/>
  <c r="AL267"/>
  <c r="AZ264" i="3"/>
  <c r="AS264"/>
  <c r="AU264" s="1"/>
  <c r="AW264" s="1"/>
  <c r="AT264"/>
  <c r="AV264" s="1"/>
  <c r="AS56"/>
  <c r="AT56"/>
  <c r="AV56" s="1"/>
  <c r="AZ56"/>
  <c r="AE59"/>
  <c r="AP58"/>
  <c r="AQ57"/>
  <c r="AR57" s="1"/>
  <c r="AL58"/>
  <c r="AE267"/>
  <c r="AP266"/>
  <c r="AQ265"/>
  <c r="AR265" s="1"/>
  <c r="AL266"/>
  <c r="T268" i="11"/>
  <c r="U267"/>
  <c r="T58"/>
  <c r="U57"/>
  <c r="T266" i="10"/>
  <c r="U265"/>
  <c r="T56"/>
  <c r="U55"/>
  <c r="T54" i="9"/>
  <c r="U53"/>
  <c r="T264"/>
  <c r="U263"/>
  <c r="T52" i="8"/>
  <c r="U51"/>
  <c r="T262"/>
  <c r="U261"/>
  <c r="T260" i="7"/>
  <c r="U259"/>
  <c r="T52"/>
  <c r="U51"/>
  <c r="T47" i="3"/>
  <c r="U46"/>
  <c r="T256"/>
  <c r="U255"/>
  <c r="AL248" i="2"/>
  <c r="AQ247"/>
  <c r="AR247" s="1"/>
  <c r="T45"/>
  <c r="U44"/>
  <c r="T253"/>
  <c r="U252"/>
  <c r="AX35"/>
  <c r="BF35" s="1"/>
  <c r="AY36"/>
  <c r="AP40"/>
  <c r="AE41"/>
  <c r="AT246"/>
  <c r="AV246" s="1"/>
  <c r="BE246"/>
  <c r="AZ246"/>
  <c r="BA246" s="1"/>
  <c r="BG246" s="1"/>
  <c r="AS246"/>
  <c r="BC244"/>
  <c r="BB244"/>
  <c r="BH244" s="1"/>
  <c r="AL39"/>
  <c r="AQ38"/>
  <c r="AR38" s="1"/>
  <c r="AA251"/>
  <c r="AB250"/>
  <c r="BE37"/>
  <c r="AZ37"/>
  <c r="BA37" s="1"/>
  <c r="BG37" s="1"/>
  <c r="AT37"/>
  <c r="AV37" s="1"/>
  <c r="AS37"/>
  <c r="AA42"/>
  <c r="AB41"/>
  <c r="AY245"/>
  <c r="AX244"/>
  <c r="BF244" s="1"/>
  <c r="AP249"/>
  <c r="AE250"/>
  <c r="AU245"/>
  <c r="AW245" s="1"/>
  <c r="AU36"/>
  <c r="AW36" s="1"/>
  <c r="T252" i="4"/>
  <c r="T41"/>
  <c r="AH30" i="13"/>
  <c r="B31"/>
  <c r="AC27"/>
  <c r="AB28"/>
  <c r="U37"/>
  <c r="V37"/>
  <c r="T37" s="1"/>
  <c r="Z37"/>
  <c r="W37"/>
  <c r="Y37"/>
  <c r="X37"/>
  <c r="BC262" i="5" l="1"/>
  <c r="BB262"/>
  <c r="BH262" s="1"/>
  <c r="BB263"/>
  <c r="BH263" s="1"/>
  <c r="BC263"/>
  <c r="BE55"/>
  <c r="AZ55"/>
  <c r="BA55" s="1"/>
  <c r="BG55" s="1"/>
  <c r="AT55"/>
  <c r="AV55" s="1"/>
  <c r="AS55"/>
  <c r="AT264"/>
  <c r="AV264" s="1"/>
  <c r="BE264"/>
  <c r="AZ264"/>
  <c r="BA264" s="1"/>
  <c r="BG264" s="1"/>
  <c r="AS264"/>
  <c r="AE269"/>
  <c r="T273"/>
  <c r="U272"/>
  <c r="BB53"/>
  <c r="BH53" s="1"/>
  <c r="BC53"/>
  <c r="T63"/>
  <c r="U62"/>
  <c r="AH267"/>
  <c r="AP266"/>
  <c r="AA60"/>
  <c r="AB59"/>
  <c r="AX52"/>
  <c r="BF52" s="1"/>
  <c r="AY53"/>
  <c r="AP57"/>
  <c r="AE58"/>
  <c r="AA269"/>
  <c r="AB268"/>
  <c r="AL57"/>
  <c r="AQ56"/>
  <c r="AR56" s="1"/>
  <c r="AL266"/>
  <c r="AQ265"/>
  <c r="AR265" s="1"/>
  <c r="AY263"/>
  <c r="AX262"/>
  <c r="BF262" s="1"/>
  <c r="AU54"/>
  <c r="AW54" s="1"/>
  <c r="AE269" i="11"/>
  <c r="AP268"/>
  <c r="AP59"/>
  <c r="AE60"/>
  <c r="AP59" i="10"/>
  <c r="AE60"/>
  <c r="AE269"/>
  <c r="AP268"/>
  <c r="AE61" i="9"/>
  <c r="AP60"/>
  <c r="AE269"/>
  <c r="AP268"/>
  <c r="AP59" i="8"/>
  <c r="AE60"/>
  <c r="AE269"/>
  <c r="AP268"/>
  <c r="AE61" i="7"/>
  <c r="AE271"/>
  <c r="AL58" i="4"/>
  <c r="AQ57"/>
  <c r="AR57" s="1"/>
  <c r="AE60"/>
  <c r="AP59"/>
  <c r="AS266"/>
  <c r="AU266" s="1"/>
  <c r="AW266" s="1"/>
  <c r="AT266"/>
  <c r="AV266" s="1"/>
  <c r="AZ266"/>
  <c r="AE269"/>
  <c r="AP268"/>
  <c r="AU55"/>
  <c r="AW55" s="1"/>
  <c r="AQ267"/>
  <c r="AR267" s="1"/>
  <c r="AL268"/>
  <c r="AZ56"/>
  <c r="AT56"/>
  <c r="AV56" s="1"/>
  <c r="AS56"/>
  <c r="AU56" s="1"/>
  <c r="AW56" s="1"/>
  <c r="AU265"/>
  <c r="AW265" s="1"/>
  <c r="AT265" i="3"/>
  <c r="AV265" s="1"/>
  <c r="AZ265"/>
  <c r="AS265"/>
  <c r="AP267"/>
  <c r="AE268"/>
  <c r="AE60"/>
  <c r="AP59"/>
  <c r="AU56"/>
  <c r="AW56" s="1"/>
  <c r="AL267"/>
  <c r="AQ266"/>
  <c r="AR266" s="1"/>
  <c r="AZ57"/>
  <c r="AS57"/>
  <c r="AU57" s="1"/>
  <c r="AW57" s="1"/>
  <c r="AT57"/>
  <c r="AV57" s="1"/>
  <c r="AQ58"/>
  <c r="AR58" s="1"/>
  <c r="AL59"/>
  <c r="T269" i="11"/>
  <c r="U268"/>
  <c r="T59"/>
  <c r="U58"/>
  <c r="T267" i="10"/>
  <c r="U266"/>
  <c r="U56"/>
  <c r="T57"/>
  <c r="T265" i="9"/>
  <c r="U264"/>
  <c r="T55"/>
  <c r="U54"/>
  <c r="T263" i="8"/>
  <c r="U262"/>
  <c r="T53"/>
  <c r="U52"/>
  <c r="T53" i="7"/>
  <c r="U52"/>
  <c r="T261"/>
  <c r="U260"/>
  <c r="T48" i="3"/>
  <c r="U47"/>
  <c r="T257"/>
  <c r="U256"/>
  <c r="BB245" i="2"/>
  <c r="BH245" s="1"/>
  <c r="BC245"/>
  <c r="AX245"/>
  <c r="BF245" s="1"/>
  <c r="AY246"/>
  <c r="AA252"/>
  <c r="AB251"/>
  <c r="AL249"/>
  <c r="AQ248"/>
  <c r="AR248" s="1"/>
  <c r="BB36"/>
  <c r="BH36" s="1"/>
  <c r="BC36"/>
  <c r="AX36"/>
  <c r="BF36" s="1"/>
  <c r="AY37"/>
  <c r="T254"/>
  <c r="U253"/>
  <c r="BE247"/>
  <c r="AZ247"/>
  <c r="BA247" s="1"/>
  <c r="BG247" s="1"/>
  <c r="AT247"/>
  <c r="AV247" s="1"/>
  <c r="AS247"/>
  <c r="AU37"/>
  <c r="AW37" s="1"/>
  <c r="AA43"/>
  <c r="AB42"/>
  <c r="AL40"/>
  <c r="AQ39"/>
  <c r="AR39" s="1"/>
  <c r="T46"/>
  <c r="U45"/>
  <c r="AP250"/>
  <c r="AE251"/>
  <c r="BE38"/>
  <c r="AZ38"/>
  <c r="BA38" s="1"/>
  <c r="BG38" s="1"/>
  <c r="AT38"/>
  <c r="AV38" s="1"/>
  <c r="AS38"/>
  <c r="AU38" s="1"/>
  <c r="AW38" s="1"/>
  <c r="AE42"/>
  <c r="AP41"/>
  <c r="AU246"/>
  <c r="AW246" s="1"/>
  <c r="T253" i="4"/>
  <c r="T42"/>
  <c r="U38" i="13"/>
  <c r="V38"/>
  <c r="T38" s="1"/>
  <c r="AH31"/>
  <c r="B32"/>
  <c r="AC28"/>
  <c r="AB29"/>
  <c r="X38"/>
  <c r="Z38"/>
  <c r="Y38"/>
  <c r="W38"/>
  <c r="AX263" i="5" l="1"/>
  <c r="BF263" s="1"/>
  <c r="AY264"/>
  <c r="AL58"/>
  <c r="AQ57"/>
  <c r="AR57" s="1"/>
  <c r="AA61"/>
  <c r="AB60"/>
  <c r="AT56"/>
  <c r="AV56" s="1"/>
  <c r="AZ56"/>
  <c r="BA56" s="1"/>
  <c r="BG56" s="1"/>
  <c r="BE56"/>
  <c r="AS56"/>
  <c r="AU56" s="1"/>
  <c r="AW56" s="1"/>
  <c r="AE59"/>
  <c r="AP58"/>
  <c r="AE270"/>
  <c r="BC54"/>
  <c r="BB54"/>
  <c r="BH54" s="1"/>
  <c r="AL267"/>
  <c r="AQ266"/>
  <c r="AR266" s="1"/>
  <c r="AA270"/>
  <c r="AB269"/>
  <c r="AH268"/>
  <c r="AP267"/>
  <c r="T274"/>
  <c r="U273"/>
  <c r="BE265"/>
  <c r="AZ265"/>
  <c r="BA265" s="1"/>
  <c r="BG265" s="1"/>
  <c r="AT265"/>
  <c r="AV265" s="1"/>
  <c r="AS265"/>
  <c r="AU265" s="1"/>
  <c r="AW265" s="1"/>
  <c r="AX53"/>
  <c r="BF53" s="1"/>
  <c r="AY54"/>
  <c r="T64"/>
  <c r="U63"/>
  <c r="AU264"/>
  <c r="AW264" s="1"/>
  <c r="AU55"/>
  <c r="AW55" s="1"/>
  <c r="AE270" i="11"/>
  <c r="AP269"/>
  <c r="AE61"/>
  <c r="AP60"/>
  <c r="AE270" i="10"/>
  <c r="AP269"/>
  <c r="AE61"/>
  <c r="AP60"/>
  <c r="AE270" i="9"/>
  <c r="AP269"/>
  <c r="AE62"/>
  <c r="AP61"/>
  <c r="AE61" i="8"/>
  <c r="AP60"/>
  <c r="AE270"/>
  <c r="AP269"/>
  <c r="AE272" i="7"/>
  <c r="AE62"/>
  <c r="AZ267" i="4"/>
  <c r="AS267"/>
  <c r="AU267" s="1"/>
  <c r="AW267" s="1"/>
  <c r="AT267"/>
  <c r="AV267" s="1"/>
  <c r="AQ58"/>
  <c r="AR58" s="1"/>
  <c r="AL59"/>
  <c r="AQ268"/>
  <c r="AR268" s="1"/>
  <c r="AL269"/>
  <c r="AE270"/>
  <c r="AP269"/>
  <c r="AS57"/>
  <c r="AT57"/>
  <c r="AV57" s="1"/>
  <c r="AZ57"/>
  <c r="AP60"/>
  <c r="AE61"/>
  <c r="AQ267" i="3"/>
  <c r="AR267" s="1"/>
  <c r="AL268"/>
  <c r="AE269"/>
  <c r="AP268"/>
  <c r="AS58"/>
  <c r="AT58"/>
  <c r="AV58" s="1"/>
  <c r="AZ58"/>
  <c r="AZ266"/>
  <c r="AS266"/>
  <c r="AT266"/>
  <c r="AV266" s="1"/>
  <c r="AE61"/>
  <c r="AP60"/>
  <c r="AQ59"/>
  <c r="AR59" s="1"/>
  <c r="AL60"/>
  <c r="AU265"/>
  <c r="AW265" s="1"/>
  <c r="AU247" i="2"/>
  <c r="AW247" s="1"/>
  <c r="BB247" s="1"/>
  <c r="BH247" s="1"/>
  <c r="T270" i="11"/>
  <c r="U269"/>
  <c r="T60"/>
  <c r="U59"/>
  <c r="T58" i="10"/>
  <c r="U57"/>
  <c r="T268"/>
  <c r="U267"/>
  <c r="T266" i="9"/>
  <c r="U265"/>
  <c r="T56"/>
  <c r="U55"/>
  <c r="T54" i="8"/>
  <c r="U53"/>
  <c r="T264"/>
  <c r="U263"/>
  <c r="T54" i="7"/>
  <c r="U53"/>
  <c r="T262"/>
  <c r="U261"/>
  <c r="T258" i="3"/>
  <c r="U257"/>
  <c r="T49"/>
  <c r="U48"/>
  <c r="BC38" i="2"/>
  <c r="BB38"/>
  <c r="BH38" s="1"/>
  <c r="AE252"/>
  <c r="AP251"/>
  <c r="T47"/>
  <c r="U46"/>
  <c r="AA44"/>
  <c r="AB43"/>
  <c r="T255"/>
  <c r="U254"/>
  <c r="AA253"/>
  <c r="AB252"/>
  <c r="AE43"/>
  <c r="AP42"/>
  <c r="AL41"/>
  <c r="AQ40"/>
  <c r="AR40" s="1"/>
  <c r="BC247"/>
  <c r="AL250"/>
  <c r="AQ249"/>
  <c r="AR249" s="1"/>
  <c r="BB246"/>
  <c r="BH246" s="1"/>
  <c r="BC246"/>
  <c r="AT39"/>
  <c r="AV39" s="1"/>
  <c r="BE39"/>
  <c r="AZ39"/>
  <c r="BA39" s="1"/>
  <c r="BG39" s="1"/>
  <c r="AS39"/>
  <c r="BB37"/>
  <c r="BH37" s="1"/>
  <c r="BC37"/>
  <c r="AY38"/>
  <c r="AX37"/>
  <c r="BF37" s="1"/>
  <c r="BE248"/>
  <c r="AZ248"/>
  <c r="BA248" s="1"/>
  <c r="BG248" s="1"/>
  <c r="AT248"/>
  <c r="AV248" s="1"/>
  <c r="AS248"/>
  <c r="AX246"/>
  <c r="BF246" s="1"/>
  <c r="AY247"/>
  <c r="T254" i="4"/>
  <c r="T43"/>
  <c r="U39" i="13"/>
  <c r="V39"/>
  <c r="T39" s="1"/>
  <c r="AC29"/>
  <c r="AB30"/>
  <c r="AH32"/>
  <c r="B33"/>
  <c r="Y39"/>
  <c r="X39"/>
  <c r="Z39"/>
  <c r="W39"/>
  <c r="BB265" i="5" l="1"/>
  <c r="BH265" s="1"/>
  <c r="BC265"/>
  <c r="AH269"/>
  <c r="AP268"/>
  <c r="AL268"/>
  <c r="AQ267"/>
  <c r="AR267" s="1"/>
  <c r="AA62"/>
  <c r="AB61"/>
  <c r="BE266"/>
  <c r="AZ266"/>
  <c r="BA266" s="1"/>
  <c r="BG266" s="1"/>
  <c r="AT266"/>
  <c r="AV266" s="1"/>
  <c r="AS266"/>
  <c r="AE271"/>
  <c r="BB56"/>
  <c r="BH56" s="1"/>
  <c r="BC56"/>
  <c r="AX264"/>
  <c r="BF264" s="1"/>
  <c r="AY265"/>
  <c r="BB264"/>
  <c r="BH264" s="1"/>
  <c r="BC264"/>
  <c r="AY55"/>
  <c r="AX54"/>
  <c r="BF54" s="1"/>
  <c r="T275"/>
  <c r="U274"/>
  <c r="AA271"/>
  <c r="AB270"/>
  <c r="AE60"/>
  <c r="AP59"/>
  <c r="AQ58"/>
  <c r="AR58" s="1"/>
  <c r="AL59"/>
  <c r="BC55"/>
  <c r="BB55"/>
  <c r="BH55" s="1"/>
  <c r="T65"/>
  <c r="U64"/>
  <c r="AT57"/>
  <c r="AV57" s="1"/>
  <c r="AZ57"/>
  <c r="BA57" s="1"/>
  <c r="BG57" s="1"/>
  <c r="BE57"/>
  <c r="AS57"/>
  <c r="AP61" i="11"/>
  <c r="AE62"/>
  <c r="AE271"/>
  <c r="AP270"/>
  <c r="AE271" i="10"/>
  <c r="AP270"/>
  <c r="AP61"/>
  <c r="AE62"/>
  <c r="AE63" i="9"/>
  <c r="AP62"/>
  <c r="AE271"/>
  <c r="AP270"/>
  <c r="AP61" i="8"/>
  <c r="AE62"/>
  <c r="AE271"/>
  <c r="AP270"/>
  <c r="AE273" i="7"/>
  <c r="AE63"/>
  <c r="AQ269" i="4"/>
  <c r="AR269" s="1"/>
  <c r="AL270"/>
  <c r="AE271"/>
  <c r="AP270"/>
  <c r="AU57"/>
  <c r="AW57" s="1"/>
  <c r="AE62"/>
  <c r="AP61"/>
  <c r="AZ58"/>
  <c r="AT58"/>
  <c r="AV58" s="1"/>
  <c r="AS58"/>
  <c r="AS268"/>
  <c r="AU268" s="1"/>
  <c r="AW268" s="1"/>
  <c r="AT268"/>
  <c r="AV268" s="1"/>
  <c r="AZ268"/>
  <c r="AQ59"/>
  <c r="AR59" s="1"/>
  <c r="AL60"/>
  <c r="AZ59" i="3"/>
  <c r="AS59"/>
  <c r="AU59" s="1"/>
  <c r="AW59" s="1"/>
  <c r="AT59"/>
  <c r="AV59" s="1"/>
  <c r="AP269"/>
  <c r="AE270"/>
  <c r="AQ60"/>
  <c r="AR60" s="1"/>
  <c r="AL61"/>
  <c r="AE62"/>
  <c r="AP61"/>
  <c r="AT267"/>
  <c r="AV267" s="1"/>
  <c r="AZ267"/>
  <c r="AS267"/>
  <c r="AL269"/>
  <c r="AQ268"/>
  <c r="AR268" s="1"/>
  <c r="AU266"/>
  <c r="AW266" s="1"/>
  <c r="AU58"/>
  <c r="AW58" s="1"/>
  <c r="T271" i="11"/>
  <c r="U270"/>
  <c r="T61"/>
  <c r="U60"/>
  <c r="T269" i="10"/>
  <c r="U268"/>
  <c r="T59"/>
  <c r="U58"/>
  <c r="T57" i="9"/>
  <c r="U56"/>
  <c r="T267"/>
  <c r="U266"/>
  <c r="T265" i="8"/>
  <c r="U264"/>
  <c r="T55"/>
  <c r="U54"/>
  <c r="T55" i="7"/>
  <c r="U54"/>
  <c r="T263"/>
  <c r="U262"/>
  <c r="T259" i="3"/>
  <c r="U258"/>
  <c r="T50"/>
  <c r="U49"/>
  <c r="AL251" i="2"/>
  <c r="AQ250"/>
  <c r="AR250" s="1"/>
  <c r="AL42"/>
  <c r="AQ41"/>
  <c r="AR41" s="1"/>
  <c r="AA254"/>
  <c r="AB253"/>
  <c r="T48"/>
  <c r="U47"/>
  <c r="AY248"/>
  <c r="AX247"/>
  <c r="BF247" s="1"/>
  <c r="AT249"/>
  <c r="AV249" s="1"/>
  <c r="BE249"/>
  <c r="AZ249"/>
  <c r="BA249" s="1"/>
  <c r="BG249" s="1"/>
  <c r="AS249"/>
  <c r="AU249" s="1"/>
  <c r="AW249" s="1"/>
  <c r="AT40"/>
  <c r="AV40" s="1"/>
  <c r="BE40"/>
  <c r="AZ40"/>
  <c r="BA40" s="1"/>
  <c r="BG40" s="1"/>
  <c r="AS40"/>
  <c r="AU40" s="1"/>
  <c r="AW40" s="1"/>
  <c r="T256"/>
  <c r="U255"/>
  <c r="AY39"/>
  <c r="AX38"/>
  <c r="BF38" s="1"/>
  <c r="AP43"/>
  <c r="AE44"/>
  <c r="AE253"/>
  <c r="AP252"/>
  <c r="AA45"/>
  <c r="AB44"/>
  <c r="AU248"/>
  <c r="AW248" s="1"/>
  <c r="AU39"/>
  <c r="AW39" s="1"/>
  <c r="T255" i="4"/>
  <c r="T44"/>
  <c r="AC30" i="13"/>
  <c r="AB31"/>
  <c r="U40"/>
  <c r="V40"/>
  <c r="T40" s="1"/>
  <c r="AH33"/>
  <c r="B34"/>
  <c r="Z40"/>
  <c r="X40"/>
  <c r="W40"/>
  <c r="Y40"/>
  <c r="AY56" i="5" l="1"/>
  <c r="AX55"/>
  <c r="BF55" s="1"/>
  <c r="AL269"/>
  <c r="AQ268"/>
  <c r="AR268" s="1"/>
  <c r="T66"/>
  <c r="U65"/>
  <c r="BE58"/>
  <c r="AZ58"/>
  <c r="BA58" s="1"/>
  <c r="BG58" s="1"/>
  <c r="AT58"/>
  <c r="AV58" s="1"/>
  <c r="AS58"/>
  <c r="AA272"/>
  <c r="AB271"/>
  <c r="AY266"/>
  <c r="AX265"/>
  <c r="BF265" s="1"/>
  <c r="AE272"/>
  <c r="AT267"/>
  <c r="AV267" s="1"/>
  <c r="BE267"/>
  <c r="AZ267"/>
  <c r="BA267" s="1"/>
  <c r="BG267" s="1"/>
  <c r="AS267"/>
  <c r="AL60"/>
  <c r="AQ59"/>
  <c r="AR59" s="1"/>
  <c r="T276"/>
  <c r="U275"/>
  <c r="AA63"/>
  <c r="AB62"/>
  <c r="AH270"/>
  <c r="AP269"/>
  <c r="AP60"/>
  <c r="AE61"/>
  <c r="AU57"/>
  <c r="AW57" s="1"/>
  <c r="AU266"/>
  <c r="AW266" s="1"/>
  <c r="AE272" i="11"/>
  <c r="AP271"/>
  <c r="AE63"/>
  <c r="AP62"/>
  <c r="AE272" i="10"/>
  <c r="AP271"/>
  <c r="AE63"/>
  <c r="AP62"/>
  <c r="AE64" i="9"/>
  <c r="AP63"/>
  <c r="AE272"/>
  <c r="AP271"/>
  <c r="AE63" i="8"/>
  <c r="AP62"/>
  <c r="AE272"/>
  <c r="AP271"/>
  <c r="AE64" i="7"/>
  <c r="AE274"/>
  <c r="AP62" i="4"/>
  <c r="AE63"/>
  <c r="AZ269"/>
  <c r="AS269"/>
  <c r="AU269" s="1"/>
  <c r="AW269" s="1"/>
  <c r="AT269"/>
  <c r="AV269" s="1"/>
  <c r="AE272"/>
  <c r="AP271"/>
  <c r="AQ270"/>
  <c r="AR270" s="1"/>
  <c r="AL271"/>
  <c r="AU58"/>
  <c r="AW58" s="1"/>
  <c r="AS59"/>
  <c r="AU59" s="1"/>
  <c r="AW59" s="1"/>
  <c r="AT59"/>
  <c r="AV59" s="1"/>
  <c r="AZ59"/>
  <c r="AQ60"/>
  <c r="AR60" s="1"/>
  <c r="AL61"/>
  <c r="AE63" i="3"/>
  <c r="AP62"/>
  <c r="AE271"/>
  <c r="AP270"/>
  <c r="AQ269"/>
  <c r="AR269" s="1"/>
  <c r="AL270"/>
  <c r="AS60"/>
  <c r="AT60"/>
  <c r="AV60" s="1"/>
  <c r="AZ60"/>
  <c r="AZ268"/>
  <c r="AS268"/>
  <c r="AU268" s="1"/>
  <c r="AW268" s="1"/>
  <c r="AT268"/>
  <c r="AV268" s="1"/>
  <c r="AQ61"/>
  <c r="AR61" s="1"/>
  <c r="AL62"/>
  <c r="AU267"/>
  <c r="AW267" s="1"/>
  <c r="T272" i="11"/>
  <c r="U271"/>
  <c r="T62"/>
  <c r="U61"/>
  <c r="T270" i="10"/>
  <c r="U269"/>
  <c r="T60"/>
  <c r="U59"/>
  <c r="T58" i="9"/>
  <c r="U57"/>
  <c r="T268"/>
  <c r="U267"/>
  <c r="T266" i="8"/>
  <c r="U265"/>
  <c r="T56"/>
  <c r="U55"/>
  <c r="T56" i="7"/>
  <c r="U55"/>
  <c r="T264"/>
  <c r="U263"/>
  <c r="T51" i="3"/>
  <c r="U50"/>
  <c r="T260"/>
  <c r="U259"/>
  <c r="AA46" i="2"/>
  <c r="AB45"/>
  <c r="AA255"/>
  <c r="AB254"/>
  <c r="AL252"/>
  <c r="AQ251"/>
  <c r="AR251" s="1"/>
  <c r="AP44"/>
  <c r="AE45"/>
  <c r="AY249"/>
  <c r="AX248"/>
  <c r="BF248" s="1"/>
  <c r="AT250"/>
  <c r="AV250" s="1"/>
  <c r="BE250"/>
  <c r="AZ250"/>
  <c r="BA250" s="1"/>
  <c r="BG250" s="1"/>
  <c r="AS250"/>
  <c r="BC248"/>
  <c r="BB248"/>
  <c r="BH248" s="1"/>
  <c r="AP253"/>
  <c r="AE254"/>
  <c r="AX39"/>
  <c r="BF39" s="1"/>
  <c r="AY40"/>
  <c r="BB40"/>
  <c r="BH40" s="1"/>
  <c r="BC40"/>
  <c r="BB249"/>
  <c r="BH249" s="1"/>
  <c r="BC249"/>
  <c r="T49"/>
  <c r="U48"/>
  <c r="AL43"/>
  <c r="AQ42"/>
  <c r="AR42" s="1"/>
  <c r="BB39"/>
  <c r="BH39" s="1"/>
  <c r="BC39"/>
  <c r="T257"/>
  <c r="U256"/>
  <c r="BE41"/>
  <c r="AZ41"/>
  <c r="BA41" s="1"/>
  <c r="BG41" s="1"/>
  <c r="AT41"/>
  <c r="AV41" s="1"/>
  <c r="AS41"/>
  <c r="AU41" s="1"/>
  <c r="AW41" s="1"/>
  <c r="T256" i="4"/>
  <c r="T45"/>
  <c r="B35" i="13"/>
  <c r="AH34"/>
  <c r="U41"/>
  <c r="V41"/>
  <c r="T41" s="1"/>
  <c r="AC31"/>
  <c r="AB32"/>
  <c r="Z41"/>
  <c r="X41"/>
  <c r="W41"/>
  <c r="Y41"/>
  <c r="BB57" i="5" l="1"/>
  <c r="BH57" s="1"/>
  <c r="BC57"/>
  <c r="AH271"/>
  <c r="AP270"/>
  <c r="T67"/>
  <c r="U66"/>
  <c r="AX56"/>
  <c r="BF56" s="1"/>
  <c r="AY57"/>
  <c r="AU267"/>
  <c r="AW267" s="1"/>
  <c r="BC266"/>
  <c r="BB266"/>
  <c r="BH266" s="1"/>
  <c r="AL61"/>
  <c r="AQ60"/>
  <c r="AR60" s="1"/>
  <c r="AY267"/>
  <c r="AX266"/>
  <c r="BF266" s="1"/>
  <c r="AA64"/>
  <c r="AB63"/>
  <c r="BE59"/>
  <c r="AZ59"/>
  <c r="BA59" s="1"/>
  <c r="BG59" s="1"/>
  <c r="AT59"/>
  <c r="AV59" s="1"/>
  <c r="AS59"/>
  <c r="AL270"/>
  <c r="AQ269"/>
  <c r="AR269" s="1"/>
  <c r="AU58"/>
  <c r="AW58" s="1"/>
  <c r="AP61"/>
  <c r="AE62"/>
  <c r="T277"/>
  <c r="U276"/>
  <c r="AE273"/>
  <c r="AA273"/>
  <c r="AB272"/>
  <c r="AT268"/>
  <c r="AV268" s="1"/>
  <c r="BE268"/>
  <c r="AZ268"/>
  <c r="BA268" s="1"/>
  <c r="BG268" s="1"/>
  <c r="AS268"/>
  <c r="AU268" s="1"/>
  <c r="AW268" s="1"/>
  <c r="AP63" i="11"/>
  <c r="AE64"/>
  <c r="AE273"/>
  <c r="AP272"/>
  <c r="AE273" i="10"/>
  <c r="AP272"/>
  <c r="AP63"/>
  <c r="AE64"/>
  <c r="AE65" i="9"/>
  <c r="AP64"/>
  <c r="AE273"/>
  <c r="AP272"/>
  <c r="AE273" i="8"/>
  <c r="AP272"/>
  <c r="AP63"/>
  <c r="AE64"/>
  <c r="AE275" i="7"/>
  <c r="AE65"/>
  <c r="AS270" i="4"/>
  <c r="AU270" s="1"/>
  <c r="AW270" s="1"/>
  <c r="AT270"/>
  <c r="AV270" s="1"/>
  <c r="AZ270"/>
  <c r="AQ271"/>
  <c r="AR271" s="1"/>
  <c r="AL272"/>
  <c r="AE64"/>
  <c r="AP63"/>
  <c r="AZ60"/>
  <c r="AS60"/>
  <c r="AU60" s="1"/>
  <c r="AW60" s="1"/>
  <c r="AT60"/>
  <c r="AV60" s="1"/>
  <c r="AE273"/>
  <c r="AP272"/>
  <c r="AQ61"/>
  <c r="AR61" s="1"/>
  <c r="AL62"/>
  <c r="AT269" i="3"/>
  <c r="AV269" s="1"/>
  <c r="AZ269"/>
  <c r="AS269"/>
  <c r="AZ61"/>
  <c r="AS61"/>
  <c r="AU61" s="1"/>
  <c r="AW61" s="1"/>
  <c r="AT61"/>
  <c r="AV61" s="1"/>
  <c r="AL271"/>
  <c r="AQ270"/>
  <c r="AR270" s="1"/>
  <c r="AP271"/>
  <c r="AE272"/>
  <c r="AE64"/>
  <c r="AP63"/>
  <c r="AQ62"/>
  <c r="AR62" s="1"/>
  <c r="AL63"/>
  <c r="AU60"/>
  <c r="AW60" s="1"/>
  <c r="AU250" i="2"/>
  <c r="AW250" s="1"/>
  <c r="T63" i="11"/>
  <c r="U62"/>
  <c r="T273"/>
  <c r="U272"/>
  <c r="T61" i="10"/>
  <c r="U60"/>
  <c r="T271"/>
  <c r="U270"/>
  <c r="T269" i="9"/>
  <c r="U268"/>
  <c r="T59"/>
  <c r="U58"/>
  <c r="T267" i="8"/>
  <c r="U266"/>
  <c r="T57"/>
  <c r="U56"/>
  <c r="T57" i="7"/>
  <c r="U56"/>
  <c r="T265"/>
  <c r="U264"/>
  <c r="T52" i="3"/>
  <c r="U51"/>
  <c r="T261"/>
  <c r="U260"/>
  <c r="BE42" i="2"/>
  <c r="AZ42"/>
  <c r="BA42" s="1"/>
  <c r="BG42" s="1"/>
  <c r="AT42"/>
  <c r="AV42" s="1"/>
  <c r="AS42"/>
  <c r="T50"/>
  <c r="U49"/>
  <c r="AX249"/>
  <c r="BF249" s="1"/>
  <c r="AY250"/>
  <c r="AL253"/>
  <c r="AQ252"/>
  <c r="AR252" s="1"/>
  <c r="AA47"/>
  <c r="AB46"/>
  <c r="AP254"/>
  <c r="AE255"/>
  <c r="BB250"/>
  <c r="BH250" s="1"/>
  <c r="BC250"/>
  <c r="BE251"/>
  <c r="AZ251"/>
  <c r="BA251" s="1"/>
  <c r="BG251" s="1"/>
  <c r="AT251"/>
  <c r="AV251" s="1"/>
  <c r="AS251"/>
  <c r="BB41"/>
  <c r="BH41" s="1"/>
  <c r="BC41"/>
  <c r="AA256"/>
  <c r="AB255"/>
  <c r="T258"/>
  <c r="U257"/>
  <c r="AL44"/>
  <c r="AQ43"/>
  <c r="AR43" s="1"/>
  <c r="AX40"/>
  <c r="BF40" s="1"/>
  <c r="AY41"/>
  <c r="AE46"/>
  <c r="AP45"/>
  <c r="T257" i="4"/>
  <c r="T46"/>
  <c r="U42" i="13"/>
  <c r="V42"/>
  <c r="T42" s="1"/>
  <c r="AC32"/>
  <c r="AB33"/>
  <c r="AH35"/>
  <c r="B36"/>
  <c r="Z42"/>
  <c r="X42"/>
  <c r="W42"/>
  <c r="Y42"/>
  <c r="AA274" i="5" l="1"/>
  <c r="AB273"/>
  <c r="BB58"/>
  <c r="BH58" s="1"/>
  <c r="BC58"/>
  <c r="AA65"/>
  <c r="AB64"/>
  <c r="AQ61"/>
  <c r="AR61" s="1"/>
  <c r="AL62"/>
  <c r="AX57"/>
  <c r="BF57" s="1"/>
  <c r="AY58"/>
  <c r="T68"/>
  <c r="U67"/>
  <c r="BB268"/>
  <c r="BH268" s="1"/>
  <c r="BC268"/>
  <c r="AT60"/>
  <c r="AV60" s="1"/>
  <c r="AZ60"/>
  <c r="BA60" s="1"/>
  <c r="BG60" s="1"/>
  <c r="BE60"/>
  <c r="AS60"/>
  <c r="AU60" s="1"/>
  <c r="AW60" s="1"/>
  <c r="BB267"/>
  <c r="BH267" s="1"/>
  <c r="BC267"/>
  <c r="AU59"/>
  <c r="AW59" s="1"/>
  <c r="AE274"/>
  <c r="AE63"/>
  <c r="AP62"/>
  <c r="AL271"/>
  <c r="AQ270"/>
  <c r="AR270" s="1"/>
  <c r="AX267"/>
  <c r="BF267" s="1"/>
  <c r="AY268"/>
  <c r="AH272"/>
  <c r="AP271"/>
  <c r="T278"/>
  <c r="U277"/>
  <c r="AT269"/>
  <c r="AV269" s="1"/>
  <c r="BE269"/>
  <c r="AZ269"/>
  <c r="BA269" s="1"/>
  <c r="BG269" s="1"/>
  <c r="AS269"/>
  <c r="AU269" s="1"/>
  <c r="AW269" s="1"/>
  <c r="AE274" i="11"/>
  <c r="AP273"/>
  <c r="AE65"/>
  <c r="AP64"/>
  <c r="AE274" i="10"/>
  <c r="AP273"/>
  <c r="AE65"/>
  <c r="AP64"/>
  <c r="AE274" i="9"/>
  <c r="AP273"/>
  <c r="AE66"/>
  <c r="AP65"/>
  <c r="AE65" i="8"/>
  <c r="AP64"/>
  <c r="AE274"/>
  <c r="AP273"/>
  <c r="AE276" i="7"/>
  <c r="AE66"/>
  <c r="AE274" i="4"/>
  <c r="AP273"/>
  <c r="AZ271"/>
  <c r="AS271"/>
  <c r="AU271" s="1"/>
  <c r="AW271" s="1"/>
  <c r="AT271"/>
  <c r="AV271" s="1"/>
  <c r="AQ272"/>
  <c r="AR272" s="1"/>
  <c r="AL273"/>
  <c r="AS61"/>
  <c r="AU61" s="1"/>
  <c r="AW61" s="1"/>
  <c r="AT61"/>
  <c r="AV61" s="1"/>
  <c r="AZ61"/>
  <c r="AP64"/>
  <c r="AE65"/>
  <c r="AQ62"/>
  <c r="AR62" s="1"/>
  <c r="AL63"/>
  <c r="AQ63" i="3"/>
  <c r="AR63" s="1"/>
  <c r="AL64"/>
  <c r="AE65"/>
  <c r="AP64"/>
  <c r="AQ271"/>
  <c r="AR271" s="1"/>
  <c r="AL272"/>
  <c r="AZ270"/>
  <c r="AS270"/>
  <c r="AU270" s="1"/>
  <c r="AW270" s="1"/>
  <c r="AT270"/>
  <c r="AV270" s="1"/>
  <c r="AS62"/>
  <c r="AU62" s="1"/>
  <c r="AW62" s="1"/>
  <c r="AT62"/>
  <c r="AV62" s="1"/>
  <c r="AZ62"/>
  <c r="AE273"/>
  <c r="AP272"/>
  <c r="AU269"/>
  <c r="AW269" s="1"/>
  <c r="AU251" i="2"/>
  <c r="AW251" s="1"/>
  <c r="T64" i="11"/>
  <c r="U63"/>
  <c r="T274"/>
  <c r="U273"/>
  <c r="T272" i="10"/>
  <c r="U271"/>
  <c r="T62"/>
  <c r="U61"/>
  <c r="T270" i="9"/>
  <c r="U269"/>
  <c r="T60"/>
  <c r="U59"/>
  <c r="T58" i="8"/>
  <c r="U57"/>
  <c r="T268"/>
  <c r="U267"/>
  <c r="T266" i="7"/>
  <c r="U265"/>
  <c r="T58"/>
  <c r="U57"/>
  <c r="T262" i="3"/>
  <c r="U261"/>
  <c r="T53"/>
  <c r="U52"/>
  <c r="AE47" i="2"/>
  <c r="AP46"/>
  <c r="AL45"/>
  <c r="AQ44"/>
  <c r="AR44" s="1"/>
  <c r="BB251"/>
  <c r="BH251" s="1"/>
  <c r="BC251"/>
  <c r="AX250"/>
  <c r="BF250" s="1"/>
  <c r="AY251"/>
  <c r="T51"/>
  <c r="U50"/>
  <c r="AT43"/>
  <c r="AV43" s="1"/>
  <c r="BE43"/>
  <c r="AZ43"/>
  <c r="BA43" s="1"/>
  <c r="BG43" s="1"/>
  <c r="AS43"/>
  <c r="AU43" s="1"/>
  <c r="AW43" s="1"/>
  <c r="T259"/>
  <c r="U258"/>
  <c r="AL254"/>
  <c r="AQ253"/>
  <c r="AR253" s="1"/>
  <c r="AE256"/>
  <c r="AP255"/>
  <c r="BE252"/>
  <c r="AZ252"/>
  <c r="BA252" s="1"/>
  <c r="BG252" s="1"/>
  <c r="AT252"/>
  <c r="AV252" s="1"/>
  <c r="AS252"/>
  <c r="AY42"/>
  <c r="AX41"/>
  <c r="BF41" s="1"/>
  <c r="AA257"/>
  <c r="AB256"/>
  <c r="AA48"/>
  <c r="AB47"/>
  <c r="AU42"/>
  <c r="AW42" s="1"/>
  <c r="T258" i="4"/>
  <c r="T47"/>
  <c r="U43" i="13"/>
  <c r="V43"/>
  <c r="T43" s="1"/>
  <c r="AC33"/>
  <c r="AB34"/>
  <c r="AH36"/>
  <c r="B37"/>
  <c r="X43"/>
  <c r="W43"/>
  <c r="Y43"/>
  <c r="Z43"/>
  <c r="T279" i="5" l="1"/>
  <c r="U278"/>
  <c r="AE64"/>
  <c r="AP63"/>
  <c r="AA66"/>
  <c r="AB65"/>
  <c r="AA275"/>
  <c r="AB274"/>
  <c r="AY269"/>
  <c r="AX268"/>
  <c r="BF268" s="1"/>
  <c r="BC59"/>
  <c r="BB59"/>
  <c r="BH59" s="1"/>
  <c r="AY59"/>
  <c r="AX58"/>
  <c r="BF58" s="1"/>
  <c r="BB269"/>
  <c r="BH269" s="1"/>
  <c r="BC269"/>
  <c r="AH273"/>
  <c r="AP272"/>
  <c r="AQ271"/>
  <c r="AR271" s="1"/>
  <c r="AL272"/>
  <c r="BB60"/>
  <c r="BH60" s="1"/>
  <c r="BC60"/>
  <c r="T69"/>
  <c r="U68"/>
  <c r="AT61"/>
  <c r="AV61" s="1"/>
  <c r="BE61"/>
  <c r="AZ61"/>
  <c r="BA61" s="1"/>
  <c r="BG61" s="1"/>
  <c r="AS61"/>
  <c r="AU61" s="1"/>
  <c r="AW61" s="1"/>
  <c r="AZ270"/>
  <c r="BA270" s="1"/>
  <c r="BG270" s="1"/>
  <c r="AT270"/>
  <c r="AV270" s="1"/>
  <c r="BE270"/>
  <c r="AS270"/>
  <c r="AU270" s="1"/>
  <c r="AW270" s="1"/>
  <c r="AE275"/>
  <c r="AL63"/>
  <c r="AQ62"/>
  <c r="AR62" s="1"/>
  <c r="AP65" i="11"/>
  <c r="AE66"/>
  <c r="AE275"/>
  <c r="AP274"/>
  <c r="AE275" i="10"/>
  <c r="AP274"/>
  <c r="AP65"/>
  <c r="AE66"/>
  <c r="AE67" i="9"/>
  <c r="AP66"/>
  <c r="AE275"/>
  <c r="AP274"/>
  <c r="AP65" i="8"/>
  <c r="AE66"/>
  <c r="AE275"/>
  <c r="AP274"/>
  <c r="AE277" i="7"/>
  <c r="AE67"/>
  <c r="AZ62" i="4"/>
  <c r="AS62"/>
  <c r="AU62" s="1"/>
  <c r="AW62" s="1"/>
  <c r="AT62"/>
  <c r="AV62" s="1"/>
  <c r="AE275"/>
  <c r="AP274"/>
  <c r="AQ63"/>
  <c r="AR63" s="1"/>
  <c r="AL64"/>
  <c r="AE66"/>
  <c r="AP65"/>
  <c r="AS272"/>
  <c r="AT272"/>
  <c r="AV272" s="1"/>
  <c r="AZ272"/>
  <c r="AQ273"/>
  <c r="AR273" s="1"/>
  <c r="AL274"/>
  <c r="AP273" i="3"/>
  <c r="AE274"/>
  <c r="AT271"/>
  <c r="AV271" s="1"/>
  <c r="AZ271"/>
  <c r="AS271"/>
  <c r="AU271" s="1"/>
  <c r="AW271" s="1"/>
  <c r="AZ63"/>
  <c r="AS63"/>
  <c r="AT63"/>
  <c r="AV63" s="1"/>
  <c r="AL273"/>
  <c r="AQ272"/>
  <c r="AR272" s="1"/>
  <c r="AQ64"/>
  <c r="AR64" s="1"/>
  <c r="AL65"/>
  <c r="AE66"/>
  <c r="AP65"/>
  <c r="T275" i="11"/>
  <c r="U274"/>
  <c r="T65"/>
  <c r="U64"/>
  <c r="T273" i="10"/>
  <c r="U272"/>
  <c r="T63"/>
  <c r="U62"/>
  <c r="T61" i="9"/>
  <c r="U60"/>
  <c r="T271"/>
  <c r="U270"/>
  <c r="T269" i="8"/>
  <c r="U268"/>
  <c r="T59"/>
  <c r="U58"/>
  <c r="T59" i="7"/>
  <c r="U58"/>
  <c r="T267"/>
  <c r="U266"/>
  <c r="T263" i="3"/>
  <c r="U262"/>
  <c r="T54"/>
  <c r="U53"/>
  <c r="BC42" i="2"/>
  <c r="BB42"/>
  <c r="BH42" s="1"/>
  <c r="AA258"/>
  <c r="AB257"/>
  <c r="AE257"/>
  <c r="AP256"/>
  <c r="T52"/>
  <c r="U51"/>
  <c r="AP47"/>
  <c r="AE48"/>
  <c r="AU252"/>
  <c r="AW252" s="1"/>
  <c r="AA49"/>
  <c r="AB48"/>
  <c r="AY43"/>
  <c r="AX42"/>
  <c r="BF42" s="1"/>
  <c r="AL255"/>
  <c r="AQ254"/>
  <c r="AR254" s="1"/>
  <c r="BB43"/>
  <c r="BH43" s="1"/>
  <c r="BC43"/>
  <c r="AL46"/>
  <c r="AQ45"/>
  <c r="AR45" s="1"/>
  <c r="AT253"/>
  <c r="AV253" s="1"/>
  <c r="BE253"/>
  <c r="AZ253"/>
  <c r="BA253" s="1"/>
  <c r="BG253" s="1"/>
  <c r="AS253"/>
  <c r="AU253" s="1"/>
  <c r="AW253" s="1"/>
  <c r="T260"/>
  <c r="U259"/>
  <c r="AY252"/>
  <c r="AX251"/>
  <c r="BF251" s="1"/>
  <c r="AT44"/>
  <c r="AV44" s="1"/>
  <c r="BE44"/>
  <c r="AZ44"/>
  <c r="BA44" s="1"/>
  <c r="BG44" s="1"/>
  <c r="AS44"/>
  <c r="AU44" s="1"/>
  <c r="AW44" s="1"/>
  <c r="T259" i="4"/>
  <c r="T48"/>
  <c r="AC34" i="13"/>
  <c r="AB35"/>
  <c r="U44"/>
  <c r="V44"/>
  <c r="T44" s="1"/>
  <c r="B38"/>
  <c r="AH37"/>
  <c r="Z44"/>
  <c r="X44"/>
  <c r="W44"/>
  <c r="Y44"/>
  <c r="AL64" i="5" l="1"/>
  <c r="AQ63"/>
  <c r="AR63" s="1"/>
  <c r="AL273"/>
  <c r="AQ272"/>
  <c r="AR272" s="1"/>
  <c r="T280"/>
  <c r="U279"/>
  <c r="BE62"/>
  <c r="AZ62"/>
  <c r="BA62" s="1"/>
  <c r="BG62" s="1"/>
  <c r="AT62"/>
  <c r="AV62" s="1"/>
  <c r="AS62"/>
  <c r="BC270"/>
  <c r="BB270"/>
  <c r="BH270" s="1"/>
  <c r="BB61"/>
  <c r="BH61" s="1"/>
  <c r="BC61"/>
  <c r="AH274"/>
  <c r="AP273"/>
  <c r="AY60"/>
  <c r="AX59"/>
  <c r="BF59" s="1"/>
  <c r="AX269"/>
  <c r="BF269" s="1"/>
  <c r="AY270"/>
  <c r="AA67"/>
  <c r="AB66"/>
  <c r="AE276"/>
  <c r="T70"/>
  <c r="U69"/>
  <c r="BE271"/>
  <c r="AZ271"/>
  <c r="BA271" s="1"/>
  <c r="BG271" s="1"/>
  <c r="AT271"/>
  <c r="AV271" s="1"/>
  <c r="AS271"/>
  <c r="AU271" s="1"/>
  <c r="AW271" s="1"/>
  <c r="AA276"/>
  <c r="AB275"/>
  <c r="AP64"/>
  <c r="AE65"/>
  <c r="AE67" i="11"/>
  <c r="AP66"/>
  <c r="AE276"/>
  <c r="AP275"/>
  <c r="AE276" i="10"/>
  <c r="AP275"/>
  <c r="AE67"/>
  <c r="AP66"/>
  <c r="AE276" i="9"/>
  <c r="AP275"/>
  <c r="AE68"/>
  <c r="AP67"/>
  <c r="AE276" i="8"/>
  <c r="AP275"/>
  <c r="AE67"/>
  <c r="AP66"/>
  <c r="AE68" i="7"/>
  <c r="AE278"/>
  <c r="AQ274" i="4"/>
  <c r="AR274" s="1"/>
  <c r="AL275"/>
  <c r="AS63"/>
  <c r="AU63" s="1"/>
  <c r="AW63" s="1"/>
  <c r="AT63"/>
  <c r="AV63" s="1"/>
  <c r="AZ63"/>
  <c r="AQ64"/>
  <c r="AR64" s="1"/>
  <c r="AL65"/>
  <c r="AE67"/>
  <c r="AP66"/>
  <c r="AE276"/>
  <c r="AP275"/>
  <c r="AZ273"/>
  <c r="AS273"/>
  <c r="AU273" s="1"/>
  <c r="AW273" s="1"/>
  <c r="AT273"/>
  <c r="AV273" s="1"/>
  <c r="AU272"/>
  <c r="AW272" s="1"/>
  <c r="AE67" i="3"/>
  <c r="AP66"/>
  <c r="AS64"/>
  <c r="AU64" s="1"/>
  <c r="AW64" s="1"/>
  <c r="AT64"/>
  <c r="AV64" s="1"/>
  <c r="AZ64"/>
  <c r="AU63"/>
  <c r="AW63" s="1"/>
  <c r="AQ65"/>
  <c r="AR65" s="1"/>
  <c r="AL66"/>
  <c r="AE275"/>
  <c r="AP274"/>
  <c r="AQ273"/>
  <c r="AR273" s="1"/>
  <c r="AL274"/>
  <c r="AZ272"/>
  <c r="AS272"/>
  <c r="AU272" s="1"/>
  <c r="AW272" s="1"/>
  <c r="AT272"/>
  <c r="AV272" s="1"/>
  <c r="T66" i="11"/>
  <c r="U65"/>
  <c r="T276"/>
  <c r="U275"/>
  <c r="T274" i="10"/>
  <c r="U273"/>
  <c r="U63"/>
  <c r="T64"/>
  <c r="T62" i="9"/>
  <c r="U61"/>
  <c r="T272"/>
  <c r="U271"/>
  <c r="T270" i="8"/>
  <c r="U269"/>
  <c r="T60"/>
  <c r="U59"/>
  <c r="T60" i="7"/>
  <c r="U59"/>
  <c r="T268"/>
  <c r="U267"/>
  <c r="T264" i="3"/>
  <c r="U263"/>
  <c r="T55"/>
  <c r="U54"/>
  <c r="AL47" i="2"/>
  <c r="AQ46"/>
  <c r="AR46" s="1"/>
  <c r="AL256"/>
  <c r="AQ255"/>
  <c r="AR255" s="1"/>
  <c r="AA50"/>
  <c r="AB49"/>
  <c r="AP257"/>
  <c r="AE258"/>
  <c r="AY253"/>
  <c r="AX252"/>
  <c r="BF252" s="1"/>
  <c r="BB253"/>
  <c r="BH253" s="1"/>
  <c r="BC253"/>
  <c r="BE45"/>
  <c r="AZ45"/>
  <c r="BA45" s="1"/>
  <c r="BG45" s="1"/>
  <c r="AT45"/>
  <c r="AV45" s="1"/>
  <c r="AS45"/>
  <c r="AT254"/>
  <c r="AV254" s="1"/>
  <c r="BE254"/>
  <c r="AZ254"/>
  <c r="BA254" s="1"/>
  <c r="BG254" s="1"/>
  <c r="AS254"/>
  <c r="BB44"/>
  <c r="BH44" s="1"/>
  <c r="BC44"/>
  <c r="T261"/>
  <c r="U260"/>
  <c r="AX43"/>
  <c r="BF43" s="1"/>
  <c r="AY44"/>
  <c r="AP48"/>
  <c r="AE49"/>
  <c r="T53"/>
  <c r="U52"/>
  <c r="AA259"/>
  <c r="AB258"/>
  <c r="BC252"/>
  <c r="BB252"/>
  <c r="BH252" s="1"/>
  <c r="T260" i="4"/>
  <c r="T49"/>
  <c r="AH38" i="13"/>
  <c r="B39"/>
  <c r="AC35"/>
  <c r="AB36"/>
  <c r="U45"/>
  <c r="V45"/>
  <c r="T45" s="1"/>
  <c r="X45"/>
  <c r="W45"/>
  <c r="Z45"/>
  <c r="Y45"/>
  <c r="AA277" i="5" l="1"/>
  <c r="AB276"/>
  <c r="AX270"/>
  <c r="BF270" s="1"/>
  <c r="AY271"/>
  <c r="T281"/>
  <c r="U280"/>
  <c r="AL65"/>
  <c r="AQ64"/>
  <c r="AR64" s="1"/>
  <c r="T71"/>
  <c r="U70"/>
  <c r="AA68"/>
  <c r="AB67"/>
  <c r="AX60"/>
  <c r="BF60" s="1"/>
  <c r="AY61"/>
  <c r="BE63"/>
  <c r="AZ63"/>
  <c r="BA63" s="1"/>
  <c r="BG63" s="1"/>
  <c r="AT63"/>
  <c r="AV63" s="1"/>
  <c r="AS63"/>
  <c r="AL274"/>
  <c r="AQ273"/>
  <c r="AR273" s="1"/>
  <c r="AU62"/>
  <c r="AW62" s="1"/>
  <c r="AP65"/>
  <c r="AE66"/>
  <c r="BB271"/>
  <c r="BH271" s="1"/>
  <c r="BC271"/>
  <c r="AE277"/>
  <c r="AH275"/>
  <c r="AP274"/>
  <c r="BE272"/>
  <c r="AZ272"/>
  <c r="BA272" s="1"/>
  <c r="BG272" s="1"/>
  <c r="AT272"/>
  <c r="AV272" s="1"/>
  <c r="AS272"/>
  <c r="AU272" s="1"/>
  <c r="AW272" s="1"/>
  <c r="AP67" i="11"/>
  <c r="AE68"/>
  <c r="AE277"/>
  <c r="AP276"/>
  <c r="AE277" i="10"/>
  <c r="AP276"/>
  <c r="AP67"/>
  <c r="AE68"/>
  <c r="AE69" i="9"/>
  <c r="AP68"/>
  <c r="AE277"/>
  <c r="AP276"/>
  <c r="AE277" i="8"/>
  <c r="AP276"/>
  <c r="AP67"/>
  <c r="AE68"/>
  <c r="AE279" i="7"/>
  <c r="AE69"/>
  <c r="AS274" i="4"/>
  <c r="AU274" s="1"/>
  <c r="AW274" s="1"/>
  <c r="AT274"/>
  <c r="AV274" s="1"/>
  <c r="AZ274"/>
  <c r="AE68"/>
  <c r="AP67"/>
  <c r="AQ275"/>
  <c r="AR275" s="1"/>
  <c r="AL276"/>
  <c r="AZ64"/>
  <c r="AS64"/>
  <c r="AT64"/>
  <c r="AV64" s="1"/>
  <c r="AE277"/>
  <c r="AP276"/>
  <c r="AQ65"/>
  <c r="AR65" s="1"/>
  <c r="AL66"/>
  <c r="AP275" i="3"/>
  <c r="AE276"/>
  <c r="AZ65"/>
  <c r="AS65"/>
  <c r="AU65" s="1"/>
  <c r="AW65" s="1"/>
  <c r="AT65"/>
  <c r="AV65" s="1"/>
  <c r="AE68"/>
  <c r="AP67"/>
  <c r="AQ66"/>
  <c r="AR66" s="1"/>
  <c r="AL67"/>
  <c r="AT273"/>
  <c r="AV273" s="1"/>
  <c r="AZ273"/>
  <c r="AS273"/>
  <c r="AU273" s="1"/>
  <c r="AW273" s="1"/>
  <c r="AL275"/>
  <c r="AQ274"/>
  <c r="AR274" s="1"/>
  <c r="T277" i="11"/>
  <c r="U276"/>
  <c r="T67"/>
  <c r="U66"/>
  <c r="T275" i="10"/>
  <c r="U274"/>
  <c r="T65"/>
  <c r="U64"/>
  <c r="T273" i="9"/>
  <c r="U272"/>
  <c r="T63"/>
  <c r="U62"/>
  <c r="T271" i="8"/>
  <c r="U270"/>
  <c r="T61"/>
  <c r="U60"/>
  <c r="T61" i="7"/>
  <c r="U60"/>
  <c r="T269"/>
  <c r="U268"/>
  <c r="T265" i="3"/>
  <c r="U264"/>
  <c r="T56"/>
  <c r="U55"/>
  <c r="AA260" i="2"/>
  <c r="AB259"/>
  <c r="AE50"/>
  <c r="AP49"/>
  <c r="AX253"/>
  <c r="BF253" s="1"/>
  <c r="AY254"/>
  <c r="AA51"/>
  <c r="AB50"/>
  <c r="AL48"/>
  <c r="AQ47"/>
  <c r="AR47" s="1"/>
  <c r="BE46"/>
  <c r="AZ46"/>
  <c r="BA46" s="1"/>
  <c r="BG46" s="1"/>
  <c r="AT46"/>
  <c r="AV46" s="1"/>
  <c r="AS46"/>
  <c r="AX44"/>
  <c r="BF44" s="1"/>
  <c r="AY45"/>
  <c r="T262"/>
  <c r="U261"/>
  <c r="AL257"/>
  <c r="AQ256"/>
  <c r="AR256" s="1"/>
  <c r="T54"/>
  <c r="U53"/>
  <c r="AP258"/>
  <c r="AE259"/>
  <c r="BE255"/>
  <c r="AZ255"/>
  <c r="BA255" s="1"/>
  <c r="BG255" s="1"/>
  <c r="AT255"/>
  <c r="AV255" s="1"/>
  <c r="AS255"/>
  <c r="AU254"/>
  <c r="AW254" s="1"/>
  <c r="AU45"/>
  <c r="AW45" s="1"/>
  <c r="T261" i="4"/>
  <c r="T50"/>
  <c r="AC36" i="13"/>
  <c r="AB37"/>
  <c r="U46"/>
  <c r="V46"/>
  <c r="T46" s="1"/>
  <c r="AH39"/>
  <c r="B40"/>
  <c r="Z46"/>
  <c r="Y46"/>
  <c r="W46"/>
  <c r="X46"/>
  <c r="AE67" i="5" l="1"/>
  <c r="AP66"/>
  <c r="AL275"/>
  <c r="AQ274"/>
  <c r="AR274" s="1"/>
  <c r="AA69"/>
  <c r="AB68"/>
  <c r="AT64"/>
  <c r="AV64" s="1"/>
  <c r="BE64"/>
  <c r="AZ64"/>
  <c r="BA64" s="1"/>
  <c r="BG64" s="1"/>
  <c r="AS64"/>
  <c r="AU64" s="1"/>
  <c r="AW64" s="1"/>
  <c r="T282"/>
  <c r="U281"/>
  <c r="AA278"/>
  <c r="AB277"/>
  <c r="AH276"/>
  <c r="AP275"/>
  <c r="AT273"/>
  <c r="AV273" s="1"/>
  <c r="BE273"/>
  <c r="AZ273"/>
  <c r="BA273" s="1"/>
  <c r="BG273" s="1"/>
  <c r="AS273"/>
  <c r="AU273" s="1"/>
  <c r="AW273" s="1"/>
  <c r="T72"/>
  <c r="U71"/>
  <c r="BC272"/>
  <c r="BB272"/>
  <c r="BH272" s="1"/>
  <c r="BC62"/>
  <c r="BB62"/>
  <c r="BH62" s="1"/>
  <c r="AE278"/>
  <c r="AX61"/>
  <c r="BF61" s="1"/>
  <c r="AY62"/>
  <c r="AL66"/>
  <c r="AQ65"/>
  <c r="AR65" s="1"/>
  <c r="AY272"/>
  <c r="AX271"/>
  <c r="BF271" s="1"/>
  <c r="AU63"/>
  <c r="AW63" s="1"/>
  <c r="AE278" i="11"/>
  <c r="AP277"/>
  <c r="AE69"/>
  <c r="AP68"/>
  <c r="AE69" i="10"/>
  <c r="AP68"/>
  <c r="AE278"/>
  <c r="AP277"/>
  <c r="AE278" i="9"/>
  <c r="AP277"/>
  <c r="AE70"/>
  <c r="AP69"/>
  <c r="AE69" i="8"/>
  <c r="AP68"/>
  <c r="AE278"/>
  <c r="AP277"/>
  <c r="AE280" i="7"/>
  <c r="AE70"/>
  <c r="AE278" i="4"/>
  <c r="AP277"/>
  <c r="AU64"/>
  <c r="AW64" s="1"/>
  <c r="AZ275"/>
  <c r="AS275"/>
  <c r="AT275"/>
  <c r="AV275" s="1"/>
  <c r="AS65"/>
  <c r="AU65" s="1"/>
  <c r="AW65" s="1"/>
  <c r="AT65"/>
  <c r="AV65" s="1"/>
  <c r="AZ65"/>
  <c r="AQ276"/>
  <c r="AR276" s="1"/>
  <c r="AL277"/>
  <c r="AQ66"/>
  <c r="AR66" s="1"/>
  <c r="AL67"/>
  <c r="AE69"/>
  <c r="AP68"/>
  <c r="AS66" i="3"/>
  <c r="AU66" s="1"/>
  <c r="AW66" s="1"/>
  <c r="AT66"/>
  <c r="AV66" s="1"/>
  <c r="AZ66"/>
  <c r="AQ67"/>
  <c r="AR67" s="1"/>
  <c r="AL68"/>
  <c r="AE277"/>
  <c r="AP276"/>
  <c r="AQ275"/>
  <c r="AR275" s="1"/>
  <c r="AL276"/>
  <c r="AE69"/>
  <c r="AP68"/>
  <c r="AZ274"/>
  <c r="AS274"/>
  <c r="AT274"/>
  <c r="AV274" s="1"/>
  <c r="T278" i="11"/>
  <c r="U277"/>
  <c r="T68"/>
  <c r="U67"/>
  <c r="T66" i="10"/>
  <c r="U65"/>
  <c r="T276"/>
  <c r="U275"/>
  <c r="T274" i="9"/>
  <c r="U273"/>
  <c r="T64"/>
  <c r="U63"/>
  <c r="T272" i="8"/>
  <c r="U271"/>
  <c r="T62"/>
  <c r="U61"/>
  <c r="T62" i="7"/>
  <c r="U61"/>
  <c r="T270"/>
  <c r="U269"/>
  <c r="T266" i="3"/>
  <c r="U265"/>
  <c r="T57"/>
  <c r="U56"/>
  <c r="BE256" i="2"/>
  <c r="AZ256"/>
  <c r="BA256" s="1"/>
  <c r="BG256" s="1"/>
  <c r="AT256"/>
  <c r="AV256" s="1"/>
  <c r="AS256"/>
  <c r="T263"/>
  <c r="U262"/>
  <c r="AL49"/>
  <c r="AQ48"/>
  <c r="AR48" s="1"/>
  <c r="AA261"/>
  <c r="AB260"/>
  <c r="AE260"/>
  <c r="AP259"/>
  <c r="T55"/>
  <c r="U54"/>
  <c r="AT47"/>
  <c r="AV47" s="1"/>
  <c r="BE47"/>
  <c r="AZ47"/>
  <c r="BA47" s="1"/>
  <c r="BG47" s="1"/>
  <c r="AS47"/>
  <c r="AX254"/>
  <c r="BF254" s="1"/>
  <c r="AY255"/>
  <c r="AU255"/>
  <c r="AW255" s="1"/>
  <c r="AU46"/>
  <c r="AW46" s="1"/>
  <c r="BB254"/>
  <c r="BH254" s="1"/>
  <c r="BC254"/>
  <c r="AA52"/>
  <c r="AB51"/>
  <c r="AE51"/>
  <c r="AP50"/>
  <c r="BB45"/>
  <c r="BH45" s="1"/>
  <c r="BC45"/>
  <c r="AL258"/>
  <c r="AQ257"/>
  <c r="AR257" s="1"/>
  <c r="AY46"/>
  <c r="AX45"/>
  <c r="BF45" s="1"/>
  <c r="T262" i="4"/>
  <c r="T51"/>
  <c r="AH40" i="13"/>
  <c r="B41"/>
  <c r="AC37"/>
  <c r="AB38"/>
  <c r="U47"/>
  <c r="V47"/>
  <c r="T47" s="1"/>
  <c r="X47"/>
  <c r="Z47"/>
  <c r="Y47"/>
  <c r="W47"/>
  <c r="BC63" i="5" l="1"/>
  <c r="BB63"/>
  <c r="BH63" s="1"/>
  <c r="AQ66"/>
  <c r="AR66" s="1"/>
  <c r="AL67"/>
  <c r="BB273"/>
  <c r="BH273" s="1"/>
  <c r="BC273"/>
  <c r="AA70"/>
  <c r="AB69"/>
  <c r="AE68"/>
  <c r="AP67"/>
  <c r="AT65"/>
  <c r="AV65" s="1"/>
  <c r="AZ65"/>
  <c r="BA65" s="1"/>
  <c r="BG65" s="1"/>
  <c r="BE65"/>
  <c r="AS65"/>
  <c r="AU65" s="1"/>
  <c r="AW65" s="1"/>
  <c r="AE279"/>
  <c r="T73"/>
  <c r="U72"/>
  <c r="AA279"/>
  <c r="AB278"/>
  <c r="BB64"/>
  <c r="BH64" s="1"/>
  <c r="BC64"/>
  <c r="AX272"/>
  <c r="BF272" s="1"/>
  <c r="AY273"/>
  <c r="T283"/>
  <c r="U282"/>
  <c r="AL276"/>
  <c r="AQ275"/>
  <c r="AR275" s="1"/>
  <c r="AY63"/>
  <c r="AX62"/>
  <c r="BF62" s="1"/>
  <c r="AH277"/>
  <c r="AP276"/>
  <c r="BE274"/>
  <c r="AT274"/>
  <c r="AV274" s="1"/>
  <c r="AZ274"/>
  <c r="BA274" s="1"/>
  <c r="BG274" s="1"/>
  <c r="AS274"/>
  <c r="AU274" s="1"/>
  <c r="AW274" s="1"/>
  <c r="AP69" i="11"/>
  <c r="AE70"/>
  <c r="AE279"/>
  <c r="AP278"/>
  <c r="AE279" i="10"/>
  <c r="AP278"/>
  <c r="AP69"/>
  <c r="AE70"/>
  <c r="AE279" i="9"/>
  <c r="AP278"/>
  <c r="AE71"/>
  <c r="AP70"/>
  <c r="AP69" i="8"/>
  <c r="AE70"/>
  <c r="AE279"/>
  <c r="AP278"/>
  <c r="AE71" i="7"/>
  <c r="AE281"/>
  <c r="AZ66" i="4"/>
  <c r="AS66"/>
  <c r="AU66" s="1"/>
  <c r="AW66" s="1"/>
  <c r="AT66"/>
  <c r="AV66" s="1"/>
  <c r="AS276"/>
  <c r="AU276" s="1"/>
  <c r="AW276" s="1"/>
  <c r="AT276"/>
  <c r="AV276" s="1"/>
  <c r="AZ276"/>
  <c r="AE279"/>
  <c r="AP278"/>
  <c r="AQ67"/>
  <c r="AR67" s="1"/>
  <c r="AL68"/>
  <c r="AQ277"/>
  <c r="AR277" s="1"/>
  <c r="AL278"/>
  <c r="AU275"/>
  <c r="AW275" s="1"/>
  <c r="AE70"/>
  <c r="AP69"/>
  <c r="AT275" i="3"/>
  <c r="AV275" s="1"/>
  <c r="AZ275"/>
  <c r="AS275"/>
  <c r="AU275" s="1"/>
  <c r="AW275" s="1"/>
  <c r="AZ67"/>
  <c r="AS67"/>
  <c r="AT67"/>
  <c r="AV67" s="1"/>
  <c r="AL277"/>
  <c r="AQ276"/>
  <c r="AR276" s="1"/>
  <c r="AQ68"/>
  <c r="AR68" s="1"/>
  <c r="AL69"/>
  <c r="AE70"/>
  <c r="AP69"/>
  <c r="AP277"/>
  <c r="AE278"/>
  <c r="AU274"/>
  <c r="AW274" s="1"/>
  <c r="T279" i="11"/>
  <c r="U278"/>
  <c r="T69"/>
  <c r="U68"/>
  <c r="T277" i="10"/>
  <c r="U276"/>
  <c r="T67"/>
  <c r="U66"/>
  <c r="T65" i="9"/>
  <c r="U64"/>
  <c r="T275"/>
  <c r="U274"/>
  <c r="T63" i="8"/>
  <c r="U62"/>
  <c r="U272"/>
  <c r="T273"/>
  <c r="T63" i="7"/>
  <c r="U62"/>
  <c r="T271"/>
  <c r="U270"/>
  <c r="T267" i="3"/>
  <c r="U266"/>
  <c r="T58"/>
  <c r="U57"/>
  <c r="AL259" i="2"/>
  <c r="AQ258"/>
  <c r="AR258" s="1"/>
  <c r="AP51"/>
  <c r="AE52"/>
  <c r="AT48"/>
  <c r="AV48" s="1"/>
  <c r="BE48"/>
  <c r="AZ48"/>
  <c r="BA48" s="1"/>
  <c r="BG48" s="1"/>
  <c r="AS48"/>
  <c r="T264"/>
  <c r="U263"/>
  <c r="AT257"/>
  <c r="AV257" s="1"/>
  <c r="BE257"/>
  <c r="AZ257"/>
  <c r="BA257" s="1"/>
  <c r="BG257" s="1"/>
  <c r="AS257"/>
  <c r="AU257" s="1"/>
  <c r="AW257" s="1"/>
  <c r="AY256"/>
  <c r="AX255"/>
  <c r="BF255" s="1"/>
  <c r="T56"/>
  <c r="U55"/>
  <c r="AA262"/>
  <c r="AB261"/>
  <c r="AY47"/>
  <c r="AX46"/>
  <c r="BF46" s="1"/>
  <c r="AA53"/>
  <c r="AB52"/>
  <c r="BB255"/>
  <c r="BH255" s="1"/>
  <c r="BC255"/>
  <c r="BC46"/>
  <c r="BB46"/>
  <c r="BH46" s="1"/>
  <c r="AE261"/>
  <c r="AP260"/>
  <c r="AL50"/>
  <c r="AQ49"/>
  <c r="AR49" s="1"/>
  <c r="AU47"/>
  <c r="AW47" s="1"/>
  <c r="AU256"/>
  <c r="AW256" s="1"/>
  <c r="T263" i="4"/>
  <c r="T52"/>
  <c r="AC38" i="13"/>
  <c r="AB39"/>
  <c r="U48"/>
  <c r="V48"/>
  <c r="T48" s="1"/>
  <c r="AH41"/>
  <c r="B42"/>
  <c r="Y48"/>
  <c r="Z48"/>
  <c r="X48"/>
  <c r="W48"/>
  <c r="AH278" i="5" l="1"/>
  <c r="AP277"/>
  <c r="AL277"/>
  <c r="AQ276"/>
  <c r="AR276" s="1"/>
  <c r="AX273"/>
  <c r="BF273" s="1"/>
  <c r="AY274"/>
  <c r="T74"/>
  <c r="U73"/>
  <c r="AP68"/>
  <c r="AE69"/>
  <c r="BB274"/>
  <c r="BH274" s="1"/>
  <c r="BC274"/>
  <c r="BE275"/>
  <c r="AZ275"/>
  <c r="BA275" s="1"/>
  <c r="BG275" s="1"/>
  <c r="AT275"/>
  <c r="AV275" s="1"/>
  <c r="AS275"/>
  <c r="AU275" s="1"/>
  <c r="AW275" s="1"/>
  <c r="T284"/>
  <c r="U283"/>
  <c r="BB65"/>
  <c r="BH65" s="1"/>
  <c r="BC65"/>
  <c r="AY64"/>
  <c r="AX63"/>
  <c r="BF63" s="1"/>
  <c r="AA71"/>
  <c r="AB70"/>
  <c r="BE66"/>
  <c r="AZ66"/>
  <c r="BA66" s="1"/>
  <c r="BG66" s="1"/>
  <c r="AT66"/>
  <c r="AV66" s="1"/>
  <c r="AS66"/>
  <c r="AA280"/>
  <c r="AB279"/>
  <c r="AE280"/>
  <c r="AL68"/>
  <c r="AQ67"/>
  <c r="AR67" s="1"/>
  <c r="AE71" i="11"/>
  <c r="AP70"/>
  <c r="AE280"/>
  <c r="AP279"/>
  <c r="AE280" i="10"/>
  <c r="AP279"/>
  <c r="AE71"/>
  <c r="AP70"/>
  <c r="AE72" i="9"/>
  <c r="AP71"/>
  <c r="AE280"/>
  <c r="AP279"/>
  <c r="AE280" i="8"/>
  <c r="AP279"/>
  <c r="AE71"/>
  <c r="AP70"/>
  <c r="AE72" i="7"/>
  <c r="AE282"/>
  <c r="AQ278" i="4"/>
  <c r="AR278" s="1"/>
  <c r="AL279"/>
  <c r="AS67"/>
  <c r="AU67" s="1"/>
  <c r="AW67" s="1"/>
  <c r="AT67"/>
  <c r="AV67" s="1"/>
  <c r="AZ67"/>
  <c r="AE71"/>
  <c r="AP70"/>
  <c r="AQ68"/>
  <c r="AR68" s="1"/>
  <c r="AL69"/>
  <c r="AE280"/>
  <c r="AP279"/>
  <c r="AZ277"/>
  <c r="AS277"/>
  <c r="AU277" s="1"/>
  <c r="AW277" s="1"/>
  <c r="AT277"/>
  <c r="AV277" s="1"/>
  <c r="AS68" i="3"/>
  <c r="AT68"/>
  <c r="AV68" s="1"/>
  <c r="AZ68"/>
  <c r="AU67"/>
  <c r="AW67" s="1"/>
  <c r="AQ69"/>
  <c r="AR69" s="1"/>
  <c r="AL70"/>
  <c r="AE279"/>
  <c r="AP278"/>
  <c r="AQ277"/>
  <c r="AR277" s="1"/>
  <c r="AL278"/>
  <c r="AE71"/>
  <c r="AP70"/>
  <c r="AZ276"/>
  <c r="AS276"/>
  <c r="AU276" s="1"/>
  <c r="AW276" s="1"/>
  <c r="AT276"/>
  <c r="AV276" s="1"/>
  <c r="T280" i="11"/>
  <c r="U279"/>
  <c r="T70"/>
  <c r="U69"/>
  <c r="U67" i="10"/>
  <c r="T68"/>
  <c r="U277"/>
  <c r="T278"/>
  <c r="T66" i="9"/>
  <c r="U65"/>
  <c r="T276"/>
  <c r="U275"/>
  <c r="T274" i="8"/>
  <c r="U273"/>
  <c r="T64"/>
  <c r="U63"/>
  <c r="T272" i="7"/>
  <c r="U271"/>
  <c r="T64"/>
  <c r="U63"/>
  <c r="T268" i="3"/>
  <c r="U267"/>
  <c r="T59"/>
  <c r="U58"/>
  <c r="AL51" i="2"/>
  <c r="AQ50"/>
  <c r="AR50" s="1"/>
  <c r="AA54"/>
  <c r="AB53"/>
  <c r="AA263"/>
  <c r="AB262"/>
  <c r="T265"/>
  <c r="U264"/>
  <c r="AL260"/>
  <c r="AQ259"/>
  <c r="AR259" s="1"/>
  <c r="BE49"/>
  <c r="AZ49"/>
  <c r="BA49" s="1"/>
  <c r="BG49" s="1"/>
  <c r="AT49"/>
  <c r="AV49" s="1"/>
  <c r="AS49"/>
  <c r="T57"/>
  <c r="U56"/>
  <c r="AT258"/>
  <c r="AV258" s="1"/>
  <c r="BE258"/>
  <c r="AZ258"/>
  <c r="BA258" s="1"/>
  <c r="BG258" s="1"/>
  <c r="AS258"/>
  <c r="AU258" s="1"/>
  <c r="AW258" s="1"/>
  <c r="BB47"/>
  <c r="BH47" s="1"/>
  <c r="BC47"/>
  <c r="AP261"/>
  <c r="AE262"/>
  <c r="AX47"/>
  <c r="BF47" s="1"/>
  <c r="AY48"/>
  <c r="BB257"/>
  <c r="BH257" s="1"/>
  <c r="BC257"/>
  <c r="BC256"/>
  <c r="BB256"/>
  <c r="BH256" s="1"/>
  <c r="AY257"/>
  <c r="AX256"/>
  <c r="BF256" s="1"/>
  <c r="AP52"/>
  <c r="AE53"/>
  <c r="AU48"/>
  <c r="AW48" s="1"/>
  <c r="T264" i="4"/>
  <c r="T53"/>
  <c r="AC39" i="13"/>
  <c r="AB40"/>
  <c r="B43"/>
  <c r="AH42"/>
  <c r="U49"/>
  <c r="V49"/>
  <c r="T49" s="1"/>
  <c r="W49"/>
  <c r="Y49"/>
  <c r="Z49"/>
  <c r="X49"/>
  <c r="AE281" i="5" l="1"/>
  <c r="AA72"/>
  <c r="AB71"/>
  <c r="BB275"/>
  <c r="BH275" s="1"/>
  <c r="BC275"/>
  <c r="AH279"/>
  <c r="AP278"/>
  <c r="T285"/>
  <c r="U284"/>
  <c r="AY275"/>
  <c r="AX274"/>
  <c r="BF274" s="1"/>
  <c r="AU66"/>
  <c r="AW66" s="1"/>
  <c r="AL69"/>
  <c r="AQ68"/>
  <c r="AR68" s="1"/>
  <c r="AA281"/>
  <c r="AB280"/>
  <c r="AX64"/>
  <c r="BF64" s="1"/>
  <c r="AY65"/>
  <c r="AP69"/>
  <c r="AE70"/>
  <c r="T75"/>
  <c r="U74"/>
  <c r="AL278"/>
  <c r="AQ277"/>
  <c r="AR277" s="1"/>
  <c r="BE67"/>
  <c r="AZ67"/>
  <c r="BA67" s="1"/>
  <c r="BG67" s="1"/>
  <c r="AT67"/>
  <c r="AV67" s="1"/>
  <c r="AS67"/>
  <c r="BE276"/>
  <c r="AZ276"/>
  <c r="BA276" s="1"/>
  <c r="BG276" s="1"/>
  <c r="AT276"/>
  <c r="AV276" s="1"/>
  <c r="AS276"/>
  <c r="AU276" s="1"/>
  <c r="AW276" s="1"/>
  <c r="AE281" i="11"/>
  <c r="AP280"/>
  <c r="AP71"/>
  <c r="AE72"/>
  <c r="AP71" i="10"/>
  <c r="AE72"/>
  <c r="AE281"/>
  <c r="AP280"/>
  <c r="AE281" i="9"/>
  <c r="AP280"/>
  <c r="AE73"/>
  <c r="AP72"/>
  <c r="AP71" i="8"/>
  <c r="AE72"/>
  <c r="AE281"/>
  <c r="AP280"/>
  <c r="AE73" i="7"/>
  <c r="AE283"/>
  <c r="AS278" i="4"/>
  <c r="AU278" s="1"/>
  <c r="AW278" s="1"/>
  <c r="AT278"/>
  <c r="AV278" s="1"/>
  <c r="AZ278"/>
  <c r="AZ68"/>
  <c r="AS68"/>
  <c r="AU68" s="1"/>
  <c r="AW68" s="1"/>
  <c r="AT68"/>
  <c r="AV68" s="1"/>
  <c r="AQ279"/>
  <c r="AR279" s="1"/>
  <c r="AL280"/>
  <c r="AQ69"/>
  <c r="AR69" s="1"/>
  <c r="AL70"/>
  <c r="AE281"/>
  <c r="AP280"/>
  <c r="AE72"/>
  <c r="AP71"/>
  <c r="AE72" i="3"/>
  <c r="AP71"/>
  <c r="AT277"/>
  <c r="AV277" s="1"/>
  <c r="AZ277"/>
  <c r="AS277"/>
  <c r="AU68"/>
  <c r="AW68" s="1"/>
  <c r="AL279"/>
  <c r="AQ278"/>
  <c r="AR278" s="1"/>
  <c r="AP279"/>
  <c r="AE280"/>
  <c r="AZ69"/>
  <c r="AS69"/>
  <c r="AU69" s="1"/>
  <c r="AW69" s="1"/>
  <c r="AT69"/>
  <c r="AV69" s="1"/>
  <c r="AQ70"/>
  <c r="AR70" s="1"/>
  <c r="AL71"/>
  <c r="T71" i="11"/>
  <c r="U70"/>
  <c r="T281"/>
  <c r="U280"/>
  <c r="T69" i="10"/>
  <c r="U68"/>
  <c r="T279"/>
  <c r="U278"/>
  <c r="T67" i="9"/>
  <c r="U66"/>
  <c r="T277"/>
  <c r="U276"/>
  <c r="T65" i="8"/>
  <c r="U64"/>
  <c r="T275"/>
  <c r="U274"/>
  <c r="T273" i="7"/>
  <c r="U272"/>
  <c r="T65"/>
  <c r="U64"/>
  <c r="T269" i="3"/>
  <c r="U268"/>
  <c r="T60"/>
  <c r="U59"/>
  <c r="BB48" i="2"/>
  <c r="BH48" s="1"/>
  <c r="BC48"/>
  <c r="AX257"/>
  <c r="BF257" s="1"/>
  <c r="AY258"/>
  <c r="AA264"/>
  <c r="AB263"/>
  <c r="AL52"/>
  <c r="AQ51"/>
  <c r="AR51" s="1"/>
  <c r="AP262"/>
  <c r="AE263"/>
  <c r="BB258"/>
  <c r="BH258" s="1"/>
  <c r="BC258"/>
  <c r="AL261"/>
  <c r="AQ260"/>
  <c r="AR260" s="1"/>
  <c r="BE50"/>
  <c r="AZ50"/>
  <c r="BA50" s="1"/>
  <c r="BG50" s="1"/>
  <c r="AT50"/>
  <c r="AV50" s="1"/>
  <c r="AS50"/>
  <c r="BE259"/>
  <c r="AZ259"/>
  <c r="BA259" s="1"/>
  <c r="BG259" s="1"/>
  <c r="AT259"/>
  <c r="AV259" s="1"/>
  <c r="AS259"/>
  <c r="T266"/>
  <c r="U265"/>
  <c r="AA55"/>
  <c r="AB54"/>
  <c r="AU49"/>
  <c r="AW49" s="1"/>
  <c r="AE54"/>
  <c r="AP53"/>
  <c r="AX48"/>
  <c r="BF48" s="1"/>
  <c r="AY49"/>
  <c r="T58"/>
  <c r="U57"/>
  <c r="T265" i="4"/>
  <c r="T54"/>
  <c r="U50" i="13"/>
  <c r="V50"/>
  <c r="T50" s="1"/>
  <c r="AC40"/>
  <c r="AB41"/>
  <c r="AH43"/>
  <c r="B44"/>
  <c r="W50"/>
  <c r="Z50"/>
  <c r="X50"/>
  <c r="Y50"/>
  <c r="AA282" i="5" l="1"/>
  <c r="AB281"/>
  <c r="T286"/>
  <c r="U285"/>
  <c r="AE282"/>
  <c r="AL279"/>
  <c r="AQ278"/>
  <c r="AR278" s="1"/>
  <c r="AE71"/>
  <c r="AP70"/>
  <c r="BB66"/>
  <c r="BH66" s="1"/>
  <c r="BC66"/>
  <c r="BC276"/>
  <c r="BB276"/>
  <c r="BH276" s="1"/>
  <c r="AT277"/>
  <c r="AV277" s="1"/>
  <c r="BE277"/>
  <c r="AZ277"/>
  <c r="BA277" s="1"/>
  <c r="BG277" s="1"/>
  <c r="AS277"/>
  <c r="AU277" s="1"/>
  <c r="AW277" s="1"/>
  <c r="T76"/>
  <c r="U75"/>
  <c r="AL70"/>
  <c r="AQ69"/>
  <c r="AR69" s="1"/>
  <c r="AH280"/>
  <c r="AP279"/>
  <c r="AA73"/>
  <c r="AB72"/>
  <c r="AU67"/>
  <c r="AW67" s="1"/>
  <c r="AX65"/>
  <c r="BF65" s="1"/>
  <c r="AY66"/>
  <c r="AT68"/>
  <c r="AV68" s="1"/>
  <c r="BE68"/>
  <c r="AZ68"/>
  <c r="BA68" s="1"/>
  <c r="BG68" s="1"/>
  <c r="AS68"/>
  <c r="AU68" s="1"/>
  <c r="AW68" s="1"/>
  <c r="AY276"/>
  <c r="AX275"/>
  <c r="BF275" s="1"/>
  <c r="AE73" i="11"/>
  <c r="AP72"/>
  <c r="AE282"/>
  <c r="AP281"/>
  <c r="AE282" i="10"/>
  <c r="AP281"/>
  <c r="AE73"/>
  <c r="AP72"/>
  <c r="AE282" i="9"/>
  <c r="AP281"/>
  <c r="AE74"/>
  <c r="AP73"/>
  <c r="AE73" i="8"/>
  <c r="AP72"/>
  <c r="AE282"/>
  <c r="AP281"/>
  <c r="AE284" i="7"/>
  <c r="AE74"/>
  <c r="AP72" i="4"/>
  <c r="AE73"/>
  <c r="AQ280"/>
  <c r="AR280" s="1"/>
  <c r="AL281"/>
  <c r="AE282"/>
  <c r="AP281"/>
  <c r="AS69"/>
  <c r="AT69"/>
  <c r="AV69" s="1"/>
  <c r="AZ69"/>
  <c r="AQ70"/>
  <c r="AR70" s="1"/>
  <c r="AL71"/>
  <c r="AZ279"/>
  <c r="AS279"/>
  <c r="AT279"/>
  <c r="AV279" s="1"/>
  <c r="AQ71" i="3"/>
  <c r="AR71" s="1"/>
  <c r="AL72"/>
  <c r="AZ278"/>
  <c r="AS278"/>
  <c r="AU278" s="1"/>
  <c r="AW278" s="1"/>
  <c r="AT278"/>
  <c r="AV278" s="1"/>
  <c r="AE281"/>
  <c r="AP280"/>
  <c r="AE73"/>
  <c r="AP72"/>
  <c r="AS70"/>
  <c r="AU70" s="1"/>
  <c r="AW70" s="1"/>
  <c r="AT70"/>
  <c r="AV70" s="1"/>
  <c r="AZ70"/>
  <c r="AQ279"/>
  <c r="AR279" s="1"/>
  <c r="AL280"/>
  <c r="AU277"/>
  <c r="AW277" s="1"/>
  <c r="T72" i="11"/>
  <c r="U71"/>
  <c r="T282"/>
  <c r="U281"/>
  <c r="T70" i="10"/>
  <c r="U69"/>
  <c r="T280"/>
  <c r="U279"/>
  <c r="T278" i="9"/>
  <c r="U277"/>
  <c r="T68"/>
  <c r="U67"/>
  <c r="T66" i="8"/>
  <c r="U65"/>
  <c r="T276"/>
  <c r="U275"/>
  <c r="T66" i="7"/>
  <c r="U65"/>
  <c r="T274"/>
  <c r="U273"/>
  <c r="T270" i="3"/>
  <c r="U269"/>
  <c r="T61"/>
  <c r="U60"/>
  <c r="T59" i="2"/>
  <c r="U58"/>
  <c r="AE55"/>
  <c r="AP54"/>
  <c r="AL262"/>
  <c r="AQ261"/>
  <c r="AR261" s="1"/>
  <c r="AA265"/>
  <c r="AB264"/>
  <c r="AA56"/>
  <c r="AB55"/>
  <c r="BE260"/>
  <c r="AZ260"/>
  <c r="BA260" s="1"/>
  <c r="BG260" s="1"/>
  <c r="AT260"/>
  <c r="AV260" s="1"/>
  <c r="AS260"/>
  <c r="AE264"/>
  <c r="AP263"/>
  <c r="AU259"/>
  <c r="AW259" s="1"/>
  <c r="AU50"/>
  <c r="AW50" s="1"/>
  <c r="T267"/>
  <c r="U266"/>
  <c r="AL53"/>
  <c r="AQ52"/>
  <c r="AR52" s="1"/>
  <c r="AY50"/>
  <c r="AX49"/>
  <c r="BF49" s="1"/>
  <c r="BB49"/>
  <c r="BH49" s="1"/>
  <c r="BC49"/>
  <c r="AT51"/>
  <c r="AV51" s="1"/>
  <c r="BE51"/>
  <c r="AZ51"/>
  <c r="BA51" s="1"/>
  <c r="BG51" s="1"/>
  <c r="AS51"/>
  <c r="AX258"/>
  <c r="BF258" s="1"/>
  <c r="AY259"/>
  <c r="T266" i="4"/>
  <c r="T55"/>
  <c r="AC41" i="13"/>
  <c r="AB42"/>
  <c r="U51"/>
  <c r="V51"/>
  <c r="T51" s="1"/>
  <c r="AH44"/>
  <c r="B45"/>
  <c r="Z51"/>
  <c r="X51"/>
  <c r="W51"/>
  <c r="Y51"/>
  <c r="BC67" i="5" l="1"/>
  <c r="BB67"/>
  <c r="BH67" s="1"/>
  <c r="AH281"/>
  <c r="AP280"/>
  <c r="AT278"/>
  <c r="AV278" s="1"/>
  <c r="BE278"/>
  <c r="AZ278"/>
  <c r="BA278" s="1"/>
  <c r="BG278" s="1"/>
  <c r="AS278"/>
  <c r="AA283"/>
  <c r="AB282"/>
  <c r="AE72"/>
  <c r="AP71"/>
  <c r="BB68"/>
  <c r="BH68" s="1"/>
  <c r="BC68"/>
  <c r="AY67"/>
  <c r="AX66"/>
  <c r="BF66" s="1"/>
  <c r="AA74"/>
  <c r="AB73"/>
  <c r="AQ70"/>
  <c r="AR70" s="1"/>
  <c r="AL71"/>
  <c r="BB277"/>
  <c r="BH277" s="1"/>
  <c r="BC277"/>
  <c r="AE283"/>
  <c r="T287"/>
  <c r="U286"/>
  <c r="AY277"/>
  <c r="AX276"/>
  <c r="BF276" s="1"/>
  <c r="AT69"/>
  <c r="AV69" s="1"/>
  <c r="AZ69"/>
  <c r="BA69" s="1"/>
  <c r="BG69" s="1"/>
  <c r="BE69"/>
  <c r="AS69"/>
  <c r="AU69" s="1"/>
  <c r="AW69" s="1"/>
  <c r="U76"/>
  <c r="T77"/>
  <c r="AL280"/>
  <c r="AQ279"/>
  <c r="AR279" s="1"/>
  <c r="AE283" i="11"/>
  <c r="AP282"/>
  <c r="AP73"/>
  <c r="AE74"/>
  <c r="AE283" i="10"/>
  <c r="AP282"/>
  <c r="AP73"/>
  <c r="AE74"/>
  <c r="AE75" i="9"/>
  <c r="AP74"/>
  <c r="AE283"/>
  <c r="AP282"/>
  <c r="AE283" i="8"/>
  <c r="AP282"/>
  <c r="AP73"/>
  <c r="AE74"/>
  <c r="AE285" i="7"/>
  <c r="AE75"/>
  <c r="AL72" i="4"/>
  <c r="AQ71"/>
  <c r="AR71" s="1"/>
  <c r="AE283"/>
  <c r="AP282"/>
  <c r="AE74"/>
  <c r="AP73"/>
  <c r="AS280"/>
  <c r="AU280" s="1"/>
  <c r="AW280" s="1"/>
  <c r="AT280"/>
  <c r="AV280" s="1"/>
  <c r="AZ280"/>
  <c r="AZ70"/>
  <c r="AS70"/>
  <c r="AU70" s="1"/>
  <c r="AW70" s="1"/>
  <c r="AT70"/>
  <c r="AV70" s="1"/>
  <c r="AQ281"/>
  <c r="AR281" s="1"/>
  <c r="AL282"/>
  <c r="AU279"/>
  <c r="AW279" s="1"/>
  <c r="AU69"/>
  <c r="AW69" s="1"/>
  <c r="AT279" i="3"/>
  <c r="AV279" s="1"/>
  <c r="AZ279"/>
  <c r="AS279"/>
  <c r="AZ71"/>
  <c r="AS71"/>
  <c r="AU71" s="1"/>
  <c r="AW71" s="1"/>
  <c r="AT71"/>
  <c r="AV71" s="1"/>
  <c r="AL281"/>
  <c r="AQ280"/>
  <c r="AR280" s="1"/>
  <c r="AE74"/>
  <c r="AP73"/>
  <c r="AP281"/>
  <c r="AE282"/>
  <c r="AQ72"/>
  <c r="AR72" s="1"/>
  <c r="AL73"/>
  <c r="T73" i="11"/>
  <c r="U72"/>
  <c r="T283"/>
  <c r="U282"/>
  <c r="T281" i="10"/>
  <c r="U280"/>
  <c r="T71"/>
  <c r="U70"/>
  <c r="T69" i="9"/>
  <c r="U68"/>
  <c r="T279"/>
  <c r="U278"/>
  <c r="T277" i="8"/>
  <c r="U276"/>
  <c r="T67"/>
  <c r="U66"/>
  <c r="T275" i="7"/>
  <c r="U274"/>
  <c r="T67"/>
  <c r="U66"/>
  <c r="T62" i="3"/>
  <c r="U61"/>
  <c r="T271"/>
  <c r="U270"/>
  <c r="AY51" i="2"/>
  <c r="AX50"/>
  <c r="BF50" s="1"/>
  <c r="T60"/>
  <c r="U59"/>
  <c r="AY260"/>
  <c r="AX259"/>
  <c r="BF259" s="1"/>
  <c r="BB259"/>
  <c r="BH259" s="1"/>
  <c r="BC259"/>
  <c r="AA57"/>
  <c r="AB56"/>
  <c r="AL263"/>
  <c r="AQ262"/>
  <c r="AR262" s="1"/>
  <c r="AL54"/>
  <c r="AQ53"/>
  <c r="AR53" s="1"/>
  <c r="BC50"/>
  <c r="BB50"/>
  <c r="BH50" s="1"/>
  <c r="AT261"/>
  <c r="AV261" s="1"/>
  <c r="BE261"/>
  <c r="AZ261"/>
  <c r="BA261" s="1"/>
  <c r="BG261" s="1"/>
  <c r="AS261"/>
  <c r="AU260"/>
  <c r="AW260" s="1"/>
  <c r="AT52"/>
  <c r="AV52" s="1"/>
  <c r="BE52"/>
  <c r="AZ52"/>
  <c r="BA52" s="1"/>
  <c r="BG52" s="1"/>
  <c r="AS52"/>
  <c r="AU52" s="1"/>
  <c r="AW52" s="1"/>
  <c r="T268"/>
  <c r="U267"/>
  <c r="AE265"/>
  <c r="AP264"/>
  <c r="AA266"/>
  <c r="AB265"/>
  <c r="AP55"/>
  <c r="AE56"/>
  <c r="AU51"/>
  <c r="AW51" s="1"/>
  <c r="T267" i="4"/>
  <c r="T56"/>
  <c r="AC42" i="13"/>
  <c r="AB43"/>
  <c r="AH45"/>
  <c r="B46"/>
  <c r="V52"/>
  <c r="T52" s="1"/>
  <c r="U52"/>
  <c r="W52"/>
  <c r="Z52"/>
  <c r="Y52"/>
  <c r="X52"/>
  <c r="AL281" i="5" l="1"/>
  <c r="AQ280"/>
  <c r="AR280" s="1"/>
  <c r="BB69"/>
  <c r="BH69" s="1"/>
  <c r="BC69"/>
  <c r="T288"/>
  <c r="U287"/>
  <c r="AA75"/>
  <c r="AB74"/>
  <c r="AA284"/>
  <c r="AB283"/>
  <c r="BE279"/>
  <c r="AZ279"/>
  <c r="BA279" s="1"/>
  <c r="BG279" s="1"/>
  <c r="AT279"/>
  <c r="AV279" s="1"/>
  <c r="AS279"/>
  <c r="T78"/>
  <c r="U77"/>
  <c r="BE70"/>
  <c r="AZ70"/>
  <c r="BA70" s="1"/>
  <c r="BG70" s="1"/>
  <c r="AT70"/>
  <c r="AV70" s="1"/>
  <c r="AS70"/>
  <c r="AU70" s="1"/>
  <c r="AW70" s="1"/>
  <c r="AY68"/>
  <c r="AX67"/>
  <c r="BF67" s="1"/>
  <c r="AP72"/>
  <c r="AE73"/>
  <c r="AH282"/>
  <c r="AP281"/>
  <c r="AX277"/>
  <c r="BF277" s="1"/>
  <c r="AY278"/>
  <c r="AE284"/>
  <c r="AL72"/>
  <c r="AQ71"/>
  <c r="AR71" s="1"/>
  <c r="AU278"/>
  <c r="AW278" s="1"/>
  <c r="AE284" i="11"/>
  <c r="AP283"/>
  <c r="AE75"/>
  <c r="AP74"/>
  <c r="AE284" i="10"/>
  <c r="AP283"/>
  <c r="AE75"/>
  <c r="AP74"/>
  <c r="AE76" i="9"/>
  <c r="AP75"/>
  <c r="AE284"/>
  <c r="AP283"/>
  <c r="AE75" i="8"/>
  <c r="AP74"/>
  <c r="AE284"/>
  <c r="AP283"/>
  <c r="AE76" i="7"/>
  <c r="AE286"/>
  <c r="AZ281" i="4"/>
  <c r="AS281"/>
  <c r="AU281" s="1"/>
  <c r="AW281" s="1"/>
  <c r="AT281"/>
  <c r="AV281" s="1"/>
  <c r="AP74"/>
  <c r="AE75"/>
  <c r="AQ72"/>
  <c r="AR72" s="1"/>
  <c r="AL73"/>
  <c r="AQ282"/>
  <c r="AR282" s="1"/>
  <c r="AL283"/>
  <c r="AZ71"/>
  <c r="AS71"/>
  <c r="AT71"/>
  <c r="AV71" s="1"/>
  <c r="AE284"/>
  <c r="AP283"/>
  <c r="AQ281" i="3"/>
  <c r="AR281" s="1"/>
  <c r="AL282"/>
  <c r="AE283"/>
  <c r="AP282"/>
  <c r="AZ280"/>
  <c r="AS280"/>
  <c r="AU280" s="1"/>
  <c r="AW280" s="1"/>
  <c r="AT280"/>
  <c r="AV280" s="1"/>
  <c r="AS72"/>
  <c r="AU72" s="1"/>
  <c r="AW72" s="1"/>
  <c r="AT72"/>
  <c r="AV72" s="1"/>
  <c r="AZ72"/>
  <c r="AE75"/>
  <c r="AP74"/>
  <c r="AQ73"/>
  <c r="AR73" s="1"/>
  <c r="AL74"/>
  <c r="AU279"/>
  <c r="AW279" s="1"/>
  <c r="T284" i="11"/>
  <c r="U283"/>
  <c r="T74"/>
  <c r="U73"/>
  <c r="T282" i="10"/>
  <c r="U281"/>
  <c r="T72"/>
  <c r="U71"/>
  <c r="T70" i="9"/>
  <c r="U69"/>
  <c r="T280"/>
  <c r="U279"/>
  <c r="T278" i="8"/>
  <c r="U277"/>
  <c r="T68"/>
  <c r="U67"/>
  <c r="T276" i="7"/>
  <c r="U275"/>
  <c r="T68"/>
  <c r="U67"/>
  <c r="T272" i="3"/>
  <c r="U271"/>
  <c r="T63"/>
  <c r="U62"/>
  <c r="AT262" i="2"/>
  <c r="AV262" s="1"/>
  <c r="BE262"/>
  <c r="AZ262"/>
  <c r="BA262" s="1"/>
  <c r="BG262" s="1"/>
  <c r="AS262"/>
  <c r="AX51"/>
  <c r="BF51" s="1"/>
  <c r="AY52"/>
  <c r="AU261"/>
  <c r="AW261" s="1"/>
  <c r="AP265"/>
  <c r="AE266"/>
  <c r="BB52"/>
  <c r="BH52" s="1"/>
  <c r="BC52"/>
  <c r="BC260"/>
  <c r="BB260"/>
  <c r="BH260" s="1"/>
  <c r="AL55"/>
  <c r="AQ54"/>
  <c r="AR54" s="1"/>
  <c r="AA58"/>
  <c r="AB57"/>
  <c r="AY261"/>
  <c r="AX260"/>
  <c r="BF260" s="1"/>
  <c r="AP56"/>
  <c r="AE57"/>
  <c r="T269"/>
  <c r="U268"/>
  <c r="BE53"/>
  <c r="AZ53"/>
  <c r="BA53" s="1"/>
  <c r="BG53" s="1"/>
  <c r="AT53"/>
  <c r="AV53" s="1"/>
  <c r="AS53"/>
  <c r="T61"/>
  <c r="U60"/>
  <c r="BB51"/>
  <c r="BH51" s="1"/>
  <c r="BC51"/>
  <c r="AA267"/>
  <c r="AB266"/>
  <c r="AL264"/>
  <c r="AQ263"/>
  <c r="AR263" s="1"/>
  <c r="T268" i="4"/>
  <c r="T57"/>
  <c r="AH46" i="13"/>
  <c r="B47"/>
  <c r="U53"/>
  <c r="V53"/>
  <c r="T53" s="1"/>
  <c r="AC43"/>
  <c r="AB44"/>
  <c r="Z53"/>
  <c r="Y53"/>
  <c r="X53"/>
  <c r="W53"/>
  <c r="AL73" i="5" l="1"/>
  <c r="AQ72"/>
  <c r="AR72" s="1"/>
  <c r="T289"/>
  <c r="U288"/>
  <c r="AL282"/>
  <c r="AQ281"/>
  <c r="AR281" s="1"/>
  <c r="BE71"/>
  <c r="AZ71"/>
  <c r="BA71" s="1"/>
  <c r="BG71" s="1"/>
  <c r="AT71"/>
  <c r="AV71" s="1"/>
  <c r="AS71"/>
  <c r="AX278"/>
  <c r="BF278" s="1"/>
  <c r="AY279"/>
  <c r="AP73"/>
  <c r="AE74"/>
  <c r="BB70"/>
  <c r="BH70" s="1"/>
  <c r="BC70"/>
  <c r="AA285"/>
  <c r="AB284"/>
  <c r="BE280"/>
  <c r="AZ280"/>
  <c r="BA280" s="1"/>
  <c r="BG280" s="1"/>
  <c r="AT280"/>
  <c r="AV280" s="1"/>
  <c r="AS280"/>
  <c r="BB278"/>
  <c r="BH278" s="1"/>
  <c r="BC278"/>
  <c r="AE285"/>
  <c r="AH283"/>
  <c r="AP282"/>
  <c r="AX68"/>
  <c r="BF68" s="1"/>
  <c r="AY69"/>
  <c r="AU279"/>
  <c r="AW279" s="1"/>
  <c r="T79"/>
  <c r="U78"/>
  <c r="AA76"/>
  <c r="AB75"/>
  <c r="AP75" i="11"/>
  <c r="AE76"/>
  <c r="AE285"/>
  <c r="AP284"/>
  <c r="AE285" i="10"/>
  <c r="AP284"/>
  <c r="AP75"/>
  <c r="AE76"/>
  <c r="AE77" i="9"/>
  <c r="AP76"/>
  <c r="AE285"/>
  <c r="AP284"/>
  <c r="AE285" i="8"/>
  <c r="AP284"/>
  <c r="AP75"/>
  <c r="AE76"/>
  <c r="AE77" i="7"/>
  <c r="AE287"/>
  <c r="AS282" i="4"/>
  <c r="AU282" s="1"/>
  <c r="AW282" s="1"/>
  <c r="AT282"/>
  <c r="AV282" s="1"/>
  <c r="AZ282"/>
  <c r="AU71"/>
  <c r="AW71" s="1"/>
  <c r="AQ283"/>
  <c r="AR283" s="1"/>
  <c r="AL284"/>
  <c r="AE76"/>
  <c r="AP75"/>
  <c r="AE285"/>
  <c r="AP284"/>
  <c r="AT72"/>
  <c r="AV72" s="1"/>
  <c r="AZ72"/>
  <c r="AS72"/>
  <c r="AL74"/>
  <c r="AQ73"/>
  <c r="AR73" s="1"/>
  <c r="AT281" i="3"/>
  <c r="AV281" s="1"/>
  <c r="AZ281"/>
  <c r="AS281"/>
  <c r="AU281" s="1"/>
  <c r="AW281" s="1"/>
  <c r="AE76"/>
  <c r="AP75"/>
  <c r="AL283"/>
  <c r="AQ282"/>
  <c r="AR282" s="1"/>
  <c r="AZ73"/>
  <c r="AS73"/>
  <c r="AU73" s="1"/>
  <c r="AW73" s="1"/>
  <c r="AT73"/>
  <c r="AV73" s="1"/>
  <c r="AP283"/>
  <c r="AE284"/>
  <c r="AQ74"/>
  <c r="AR74" s="1"/>
  <c r="AL75"/>
  <c r="T285" i="11"/>
  <c r="U284"/>
  <c r="T75"/>
  <c r="U74"/>
  <c r="T283" i="10"/>
  <c r="U282"/>
  <c r="T73"/>
  <c r="U72"/>
  <c r="T281" i="9"/>
  <c r="U280"/>
  <c r="T71"/>
  <c r="U70"/>
  <c r="T69" i="8"/>
  <c r="U68"/>
  <c r="T279"/>
  <c r="U278"/>
  <c r="T69" i="7"/>
  <c r="U68"/>
  <c r="T277"/>
  <c r="U276"/>
  <c r="T273" i="3"/>
  <c r="U272"/>
  <c r="T64"/>
  <c r="U63"/>
  <c r="BE263" i="2"/>
  <c r="AZ263"/>
  <c r="BA263" s="1"/>
  <c r="BG263" s="1"/>
  <c r="AT263"/>
  <c r="AV263" s="1"/>
  <c r="AS263"/>
  <c r="T62"/>
  <c r="U61"/>
  <c r="AE58"/>
  <c r="AP57"/>
  <c r="AP266"/>
  <c r="AE267"/>
  <c r="AA268"/>
  <c r="AB267"/>
  <c r="T270"/>
  <c r="U269"/>
  <c r="AX261"/>
  <c r="BF261" s="1"/>
  <c r="AY262"/>
  <c r="AL56"/>
  <c r="AQ55"/>
  <c r="AR55" s="1"/>
  <c r="AX52"/>
  <c r="BF52" s="1"/>
  <c r="AY53"/>
  <c r="BE54"/>
  <c r="AZ54"/>
  <c r="BA54" s="1"/>
  <c r="BG54" s="1"/>
  <c r="AT54"/>
  <c r="AV54" s="1"/>
  <c r="AS54"/>
  <c r="BB261"/>
  <c r="BH261" s="1"/>
  <c r="BC261"/>
  <c r="AL265"/>
  <c r="AQ264"/>
  <c r="AR264" s="1"/>
  <c r="AA59"/>
  <c r="AB58"/>
  <c r="AU53"/>
  <c r="AW53" s="1"/>
  <c r="AU262"/>
  <c r="AW262" s="1"/>
  <c r="T269" i="4"/>
  <c r="T58"/>
  <c r="U54" i="13"/>
  <c r="V54"/>
  <c r="T54" s="1"/>
  <c r="AH47"/>
  <c r="B48"/>
  <c r="AC44"/>
  <c r="AB45"/>
  <c r="X54"/>
  <c r="Y54"/>
  <c r="Z54"/>
  <c r="W54"/>
  <c r="T80" i="5" l="1"/>
  <c r="U79"/>
  <c r="AY280"/>
  <c r="AX279"/>
  <c r="BF279" s="1"/>
  <c r="AL74"/>
  <c r="AQ73"/>
  <c r="AR73" s="1"/>
  <c r="AE286"/>
  <c r="AA286"/>
  <c r="AB285"/>
  <c r="AL283"/>
  <c r="AQ282"/>
  <c r="AR282" s="1"/>
  <c r="AT72"/>
  <c r="AV72" s="1"/>
  <c r="BE72"/>
  <c r="AZ72"/>
  <c r="BA72" s="1"/>
  <c r="BG72" s="1"/>
  <c r="AS72"/>
  <c r="AU72" s="1"/>
  <c r="AW72" s="1"/>
  <c r="AX69"/>
  <c r="BF69" s="1"/>
  <c r="AY70"/>
  <c r="AE75"/>
  <c r="AP74"/>
  <c r="AT281"/>
  <c r="AV281" s="1"/>
  <c r="BE281"/>
  <c r="AZ281"/>
  <c r="BA281" s="1"/>
  <c r="BG281" s="1"/>
  <c r="AS281"/>
  <c r="AU281" s="1"/>
  <c r="AW281" s="1"/>
  <c r="T290"/>
  <c r="U289"/>
  <c r="AU280"/>
  <c r="AW280" s="1"/>
  <c r="AU71"/>
  <c r="AW71" s="1"/>
  <c r="AA77"/>
  <c r="AB76"/>
  <c r="BB279"/>
  <c r="BH279" s="1"/>
  <c r="BC279"/>
  <c r="AH284"/>
  <c r="AP283"/>
  <c r="AP285" i="11"/>
  <c r="AE286"/>
  <c r="AE77"/>
  <c r="AP76"/>
  <c r="AE286" i="10"/>
  <c r="AP285"/>
  <c r="AE77"/>
  <c r="AP76"/>
  <c r="AE78" i="9"/>
  <c r="AP77"/>
  <c r="AE286"/>
  <c r="AP285"/>
  <c r="AE77" i="8"/>
  <c r="AP76"/>
  <c r="AE286"/>
  <c r="AP285"/>
  <c r="AE78" i="7"/>
  <c r="AE288"/>
  <c r="AZ283" i="4"/>
  <c r="AS283"/>
  <c r="AU283" s="1"/>
  <c r="AW283" s="1"/>
  <c r="AT283"/>
  <c r="AV283" s="1"/>
  <c r="AQ74"/>
  <c r="AR74" s="1"/>
  <c r="AL75"/>
  <c r="AE286"/>
  <c r="AP285"/>
  <c r="AQ284"/>
  <c r="AR284" s="1"/>
  <c r="AL285"/>
  <c r="AZ73"/>
  <c r="AS73"/>
  <c r="AT73"/>
  <c r="AV73" s="1"/>
  <c r="AP76"/>
  <c r="AE77"/>
  <c r="AU72"/>
  <c r="AW72" s="1"/>
  <c r="AZ282" i="3"/>
  <c r="AS282"/>
  <c r="AU282" s="1"/>
  <c r="AW282" s="1"/>
  <c r="AT282"/>
  <c r="AV282" s="1"/>
  <c r="AE285"/>
  <c r="AP284"/>
  <c r="AS74"/>
  <c r="AT74"/>
  <c r="AV74" s="1"/>
  <c r="AZ74"/>
  <c r="AQ75"/>
  <c r="AR75" s="1"/>
  <c r="AL76"/>
  <c r="AQ283"/>
  <c r="AR283" s="1"/>
  <c r="AL284"/>
  <c r="AE77"/>
  <c r="AP76"/>
  <c r="T286" i="11"/>
  <c r="U285"/>
  <c r="T76"/>
  <c r="U75"/>
  <c r="T284" i="10"/>
  <c r="U283"/>
  <c r="T74"/>
  <c r="U73"/>
  <c r="T72" i="9"/>
  <c r="U71"/>
  <c r="T282"/>
  <c r="U281"/>
  <c r="T70" i="8"/>
  <c r="U69"/>
  <c r="T280"/>
  <c r="U279"/>
  <c r="T70" i="7"/>
  <c r="U69"/>
  <c r="T278"/>
  <c r="U277"/>
  <c r="T65" i="3"/>
  <c r="U64"/>
  <c r="T274"/>
  <c r="U273"/>
  <c r="BB53" i="2"/>
  <c r="BH53" s="1"/>
  <c r="BC53"/>
  <c r="AL266"/>
  <c r="AQ265"/>
  <c r="AR265" s="1"/>
  <c r="T63"/>
  <c r="U62"/>
  <c r="BB262"/>
  <c r="BH262" s="1"/>
  <c r="BC262"/>
  <c r="BE264"/>
  <c r="AZ264"/>
  <c r="BA264" s="1"/>
  <c r="BG264" s="1"/>
  <c r="AT264"/>
  <c r="AV264" s="1"/>
  <c r="AS264"/>
  <c r="AY54"/>
  <c r="AX53"/>
  <c r="BF53" s="1"/>
  <c r="AX262"/>
  <c r="BF262" s="1"/>
  <c r="AY263"/>
  <c r="T271"/>
  <c r="U270"/>
  <c r="AU54"/>
  <c r="AW54" s="1"/>
  <c r="AA60"/>
  <c r="AB59"/>
  <c r="AL57"/>
  <c r="AQ56"/>
  <c r="AR56" s="1"/>
  <c r="AE268"/>
  <c r="AP267"/>
  <c r="AT55"/>
  <c r="AV55" s="1"/>
  <c r="BE55"/>
  <c r="AZ55"/>
  <c r="BA55" s="1"/>
  <c r="BG55" s="1"/>
  <c r="AS55"/>
  <c r="AU55" s="1"/>
  <c r="AW55" s="1"/>
  <c r="AA269"/>
  <c r="AB268"/>
  <c r="AE59"/>
  <c r="AP58"/>
  <c r="AU263"/>
  <c r="AW263" s="1"/>
  <c r="T270" i="4"/>
  <c r="T59"/>
  <c r="U55" i="13"/>
  <c r="V55"/>
  <c r="T55" s="1"/>
  <c r="AH48"/>
  <c r="B49"/>
  <c r="AC45"/>
  <c r="AB46"/>
  <c r="X55"/>
  <c r="Y55"/>
  <c r="W55"/>
  <c r="Z55"/>
  <c r="BC280" i="5" l="1"/>
  <c r="BB280"/>
  <c r="BH280" s="1"/>
  <c r="BB281"/>
  <c r="BH281" s="1"/>
  <c r="BC281"/>
  <c r="BB72"/>
  <c r="BH72" s="1"/>
  <c r="BC72"/>
  <c r="AT282"/>
  <c r="AV282" s="1"/>
  <c r="BE282"/>
  <c r="AZ282"/>
  <c r="BA282" s="1"/>
  <c r="BG282" s="1"/>
  <c r="AS282"/>
  <c r="AU282" s="1"/>
  <c r="AW282" s="1"/>
  <c r="AE287"/>
  <c r="U80"/>
  <c r="T81"/>
  <c r="BC71"/>
  <c r="BB71"/>
  <c r="BH71" s="1"/>
  <c r="T291"/>
  <c r="U290"/>
  <c r="AA287"/>
  <c r="AB286"/>
  <c r="AQ74"/>
  <c r="AR74" s="1"/>
  <c r="AL75"/>
  <c r="AH285"/>
  <c r="AP284"/>
  <c r="AB77"/>
  <c r="AA78"/>
  <c r="AY71"/>
  <c r="AX70"/>
  <c r="BF70" s="1"/>
  <c r="AT73"/>
  <c r="AV73" s="1"/>
  <c r="AZ73"/>
  <c r="BA73" s="1"/>
  <c r="BG73" s="1"/>
  <c r="BE73"/>
  <c r="AS73"/>
  <c r="AU73" s="1"/>
  <c r="AW73" s="1"/>
  <c r="AE76"/>
  <c r="AP75"/>
  <c r="AL284"/>
  <c r="AQ283"/>
  <c r="AR283" s="1"/>
  <c r="AY281"/>
  <c r="AX280"/>
  <c r="BF280" s="1"/>
  <c r="AP286" i="11"/>
  <c r="AE287"/>
  <c r="AP77"/>
  <c r="AE78"/>
  <c r="AP77" i="10"/>
  <c r="AE78"/>
  <c r="AE287"/>
  <c r="AP286"/>
  <c r="AE79" i="9"/>
  <c r="AP78"/>
  <c r="AE287"/>
  <c r="AP286"/>
  <c r="AE78" i="8"/>
  <c r="AP77"/>
  <c r="AE287"/>
  <c r="AP286"/>
  <c r="AE79" i="7"/>
  <c r="AE289"/>
  <c r="AE78" i="4"/>
  <c r="AP77"/>
  <c r="AE287"/>
  <c r="AP286"/>
  <c r="AU73"/>
  <c r="AW73" s="1"/>
  <c r="AS284"/>
  <c r="AU284" s="1"/>
  <c r="AW284" s="1"/>
  <c r="AT284"/>
  <c r="AV284" s="1"/>
  <c r="AZ284"/>
  <c r="AT74"/>
  <c r="AV74" s="1"/>
  <c r="AZ74"/>
  <c r="AS74"/>
  <c r="AU74" s="1"/>
  <c r="AW74" s="1"/>
  <c r="AQ285"/>
  <c r="AR285" s="1"/>
  <c r="AL286"/>
  <c r="AL76"/>
  <c r="AQ75"/>
  <c r="AR75" s="1"/>
  <c r="AQ76" i="3"/>
  <c r="AR76" s="1"/>
  <c r="AL77"/>
  <c r="AT283"/>
  <c r="AV283" s="1"/>
  <c r="AZ283"/>
  <c r="AS283"/>
  <c r="AL285"/>
  <c r="AQ284"/>
  <c r="AR284" s="1"/>
  <c r="AE78"/>
  <c r="AP77"/>
  <c r="AZ75"/>
  <c r="AS75"/>
  <c r="AT75"/>
  <c r="AV75" s="1"/>
  <c r="AP285"/>
  <c r="AE286"/>
  <c r="AU74"/>
  <c r="AW74" s="1"/>
  <c r="AU264" i="2"/>
  <c r="AW264" s="1"/>
  <c r="BC264" s="1"/>
  <c r="T287" i="11"/>
  <c r="U286"/>
  <c r="T77"/>
  <c r="U76"/>
  <c r="T75" i="10"/>
  <c r="U74"/>
  <c r="T285"/>
  <c r="U284"/>
  <c r="T283" i="9"/>
  <c r="U282"/>
  <c r="T73"/>
  <c r="U72"/>
  <c r="T71" i="8"/>
  <c r="U70"/>
  <c r="T281"/>
  <c r="U280"/>
  <c r="T71" i="7"/>
  <c r="U70"/>
  <c r="T279"/>
  <c r="U278"/>
  <c r="T66" i="3"/>
  <c r="U65"/>
  <c r="T275"/>
  <c r="U274"/>
  <c r="AT56" i="2"/>
  <c r="AV56" s="1"/>
  <c r="BE56"/>
  <c r="AZ56"/>
  <c r="BA56" s="1"/>
  <c r="BG56" s="1"/>
  <c r="AS56"/>
  <c r="BC54"/>
  <c r="BB54"/>
  <c r="BH54" s="1"/>
  <c r="AY264"/>
  <c r="AX263"/>
  <c r="BF263" s="1"/>
  <c r="BB264"/>
  <c r="BH264" s="1"/>
  <c r="T64"/>
  <c r="U63"/>
  <c r="AP59"/>
  <c r="AE60"/>
  <c r="AE269"/>
  <c r="AP268"/>
  <c r="AA61"/>
  <c r="AB60"/>
  <c r="T272"/>
  <c r="U271"/>
  <c r="AY55"/>
  <c r="AX54"/>
  <c r="BF54" s="1"/>
  <c r="BB55"/>
  <c r="BH55" s="1"/>
  <c r="BC55"/>
  <c r="AL267"/>
  <c r="AQ266"/>
  <c r="AR266" s="1"/>
  <c r="BB263"/>
  <c r="BH263" s="1"/>
  <c r="BC263"/>
  <c r="AA270"/>
  <c r="AB269"/>
  <c r="AL58"/>
  <c r="AQ57"/>
  <c r="AR57" s="1"/>
  <c r="AT265"/>
  <c r="AV265" s="1"/>
  <c r="BE265"/>
  <c r="AZ265"/>
  <c r="BA265" s="1"/>
  <c r="BG265" s="1"/>
  <c r="AS265"/>
  <c r="AU265" s="1"/>
  <c r="AW265" s="1"/>
  <c r="T271" i="4"/>
  <c r="T60"/>
  <c r="U56" i="13"/>
  <c r="V56"/>
  <c r="T56" s="1"/>
  <c r="B50"/>
  <c r="AH49"/>
  <c r="AC46"/>
  <c r="AB47"/>
  <c r="W56"/>
  <c r="Z56"/>
  <c r="Y56"/>
  <c r="X56"/>
  <c r="AL285" i="5" l="1"/>
  <c r="AQ284"/>
  <c r="AR284" s="1"/>
  <c r="AY72"/>
  <c r="AX71"/>
  <c r="BF71" s="1"/>
  <c r="AH286"/>
  <c r="AP285"/>
  <c r="AA288"/>
  <c r="AB287"/>
  <c r="BE283"/>
  <c r="AZ283"/>
  <c r="BA283" s="1"/>
  <c r="BG283" s="1"/>
  <c r="AT283"/>
  <c r="AV283" s="1"/>
  <c r="AS283"/>
  <c r="BB73"/>
  <c r="BH73" s="1"/>
  <c r="BC73"/>
  <c r="T292"/>
  <c r="U291"/>
  <c r="T82"/>
  <c r="U81"/>
  <c r="BB282"/>
  <c r="BH282" s="1"/>
  <c r="BC282"/>
  <c r="AX281"/>
  <c r="BF281" s="1"/>
  <c r="AY282"/>
  <c r="AP76"/>
  <c r="AE77"/>
  <c r="BE74"/>
  <c r="AZ74"/>
  <c r="BA74" s="1"/>
  <c r="BG74" s="1"/>
  <c r="AT74"/>
  <c r="AV74" s="1"/>
  <c r="AS74"/>
  <c r="AA79"/>
  <c r="AB78"/>
  <c r="AL76"/>
  <c r="AQ75"/>
  <c r="AR75" s="1"/>
  <c r="AE288"/>
  <c r="AE79" i="11"/>
  <c r="AP78"/>
  <c r="AP287"/>
  <c r="AE288"/>
  <c r="AE79" i="10"/>
  <c r="AP78"/>
  <c r="AE288"/>
  <c r="AP287"/>
  <c r="AE288" i="9"/>
  <c r="AP287"/>
  <c r="AE80"/>
  <c r="AP79"/>
  <c r="AP78" i="8"/>
  <c r="AE79"/>
  <c r="AE288"/>
  <c r="AP287"/>
  <c r="AE80" i="7"/>
  <c r="AE290"/>
  <c r="AQ286" i="4"/>
  <c r="AR286" s="1"/>
  <c r="AL287"/>
  <c r="AP78"/>
  <c r="AE79"/>
  <c r="AQ76"/>
  <c r="AR76" s="1"/>
  <c r="AL77"/>
  <c r="AZ75"/>
  <c r="AS75"/>
  <c r="AU75" s="1"/>
  <c r="AW75" s="1"/>
  <c r="AT75"/>
  <c r="AV75" s="1"/>
  <c r="AE288"/>
  <c r="AP287"/>
  <c r="AZ285"/>
  <c r="AS285"/>
  <c r="AT285"/>
  <c r="AV285" s="1"/>
  <c r="AQ285" i="3"/>
  <c r="AR285" s="1"/>
  <c r="AL286"/>
  <c r="AS76"/>
  <c r="AU76" s="1"/>
  <c r="AW76" s="1"/>
  <c r="AT76"/>
  <c r="AV76" s="1"/>
  <c r="AZ76"/>
  <c r="AZ284"/>
  <c r="AS284"/>
  <c r="AU284" s="1"/>
  <c r="AW284" s="1"/>
  <c r="AT284"/>
  <c r="AV284" s="1"/>
  <c r="AQ77"/>
  <c r="AR77" s="1"/>
  <c r="AL78"/>
  <c r="AE287"/>
  <c r="AP286"/>
  <c r="AE79"/>
  <c r="AP78"/>
  <c r="AU75"/>
  <c r="AW75" s="1"/>
  <c r="AU283"/>
  <c r="AW283" s="1"/>
  <c r="T78" i="11"/>
  <c r="U77"/>
  <c r="T288"/>
  <c r="U287"/>
  <c r="U75" i="10"/>
  <c r="T76"/>
  <c r="T286"/>
  <c r="U285"/>
  <c r="T74" i="9"/>
  <c r="U73"/>
  <c r="T284"/>
  <c r="U283"/>
  <c r="T282" i="8"/>
  <c r="U281"/>
  <c r="T72"/>
  <c r="U71"/>
  <c r="T72" i="7"/>
  <c r="U71"/>
  <c r="T280"/>
  <c r="U279"/>
  <c r="T67" i="3"/>
  <c r="U66"/>
  <c r="T276"/>
  <c r="U275"/>
  <c r="AL59" i="2"/>
  <c r="AQ58"/>
  <c r="AR58" s="1"/>
  <c r="BE57"/>
  <c r="AZ57"/>
  <c r="BA57" s="1"/>
  <c r="BG57" s="1"/>
  <c r="AT57"/>
  <c r="AV57" s="1"/>
  <c r="AS57"/>
  <c r="AA62"/>
  <c r="AB61"/>
  <c r="BB265"/>
  <c r="BH265" s="1"/>
  <c r="BC265"/>
  <c r="AA271"/>
  <c r="AB270"/>
  <c r="AL268"/>
  <c r="AQ267"/>
  <c r="AR267" s="1"/>
  <c r="AX55"/>
  <c r="BF55" s="1"/>
  <c r="AY56"/>
  <c r="AP60"/>
  <c r="AE61"/>
  <c r="T65"/>
  <c r="U64"/>
  <c r="AY265"/>
  <c r="AX264"/>
  <c r="BF264" s="1"/>
  <c r="AT266"/>
  <c r="AV266" s="1"/>
  <c r="BE266"/>
  <c r="AZ266"/>
  <c r="BA266" s="1"/>
  <c r="BG266" s="1"/>
  <c r="AS266"/>
  <c r="T273"/>
  <c r="U272"/>
  <c r="AP269"/>
  <c r="AE270"/>
  <c r="AU56"/>
  <c r="AW56" s="1"/>
  <c r="T272" i="4"/>
  <c r="T61"/>
  <c r="AC47" i="13"/>
  <c r="AB48"/>
  <c r="B51"/>
  <c r="AH50"/>
  <c r="U57"/>
  <c r="V57"/>
  <c r="T57" s="1"/>
  <c r="W57"/>
  <c r="Y57"/>
  <c r="X57"/>
  <c r="Z57"/>
  <c r="AL77" i="5" l="1"/>
  <c r="AQ76"/>
  <c r="AR76" s="1"/>
  <c r="AH287"/>
  <c r="AP286"/>
  <c r="AL286"/>
  <c r="AQ285"/>
  <c r="AR285" s="1"/>
  <c r="BE75"/>
  <c r="AZ75"/>
  <c r="BA75" s="1"/>
  <c r="BG75" s="1"/>
  <c r="AT75"/>
  <c r="AV75" s="1"/>
  <c r="AS75"/>
  <c r="AP77"/>
  <c r="AE78"/>
  <c r="T83"/>
  <c r="U82"/>
  <c r="BE284"/>
  <c r="AZ284"/>
  <c r="BA284" s="1"/>
  <c r="BG284" s="1"/>
  <c r="AT284"/>
  <c r="AV284" s="1"/>
  <c r="AS284"/>
  <c r="AU284" s="1"/>
  <c r="AW284" s="1"/>
  <c r="AU74"/>
  <c r="AW74" s="1"/>
  <c r="AE289"/>
  <c r="AA80"/>
  <c r="AB79"/>
  <c r="T293"/>
  <c r="U292"/>
  <c r="AA289"/>
  <c r="AB288"/>
  <c r="AX72"/>
  <c r="BF72" s="1"/>
  <c r="AY73"/>
  <c r="AX282"/>
  <c r="BF282" s="1"/>
  <c r="AY283"/>
  <c r="AU283"/>
  <c r="AW283" s="1"/>
  <c r="AP79" i="11"/>
  <c r="AE80"/>
  <c r="AP288"/>
  <c r="AE289"/>
  <c r="AP79" i="10"/>
  <c r="AE80"/>
  <c r="AE289"/>
  <c r="AP288"/>
  <c r="AE81" i="9"/>
  <c r="AP80"/>
  <c r="AE289"/>
  <c r="AP288"/>
  <c r="AP288" i="8"/>
  <c r="AE289"/>
  <c r="AE80"/>
  <c r="AP79"/>
  <c r="AE291" i="7"/>
  <c r="AE81"/>
  <c r="AL78" i="4"/>
  <c r="AQ77"/>
  <c r="AR77" s="1"/>
  <c r="AS286"/>
  <c r="AU286" s="1"/>
  <c r="AW286" s="1"/>
  <c r="AT286"/>
  <c r="AV286" s="1"/>
  <c r="AZ286"/>
  <c r="AE80"/>
  <c r="AP79"/>
  <c r="AQ287"/>
  <c r="AR287" s="1"/>
  <c r="AL288"/>
  <c r="AE289"/>
  <c r="AP288"/>
  <c r="AT76"/>
  <c r="AV76" s="1"/>
  <c r="AZ76"/>
  <c r="AS76"/>
  <c r="AU285"/>
  <c r="AW285" s="1"/>
  <c r="AP287" i="3"/>
  <c r="AE288"/>
  <c r="AT285"/>
  <c r="AV285" s="1"/>
  <c r="AZ285"/>
  <c r="AS285"/>
  <c r="AU285" s="1"/>
  <c r="AW285" s="1"/>
  <c r="AL287"/>
  <c r="AQ286"/>
  <c r="AR286" s="1"/>
  <c r="AE80"/>
  <c r="AP79"/>
  <c r="AZ77"/>
  <c r="AS77"/>
  <c r="AT77"/>
  <c r="AV77" s="1"/>
  <c r="AQ78"/>
  <c r="AR78" s="1"/>
  <c r="AL79"/>
  <c r="AU266" i="2"/>
  <c r="AW266" s="1"/>
  <c r="BC266" s="1"/>
  <c r="T79" i="11"/>
  <c r="U78"/>
  <c r="T289"/>
  <c r="U288"/>
  <c r="T287" i="10"/>
  <c r="U286"/>
  <c r="T77"/>
  <c r="U76"/>
  <c r="T75" i="9"/>
  <c r="U74"/>
  <c r="T285"/>
  <c r="U284"/>
  <c r="T283" i="8"/>
  <c r="U282"/>
  <c r="T73"/>
  <c r="U72"/>
  <c r="T73" i="7"/>
  <c r="U72"/>
  <c r="T281"/>
  <c r="U280"/>
  <c r="T68" i="3"/>
  <c r="U67"/>
  <c r="T277"/>
  <c r="U276"/>
  <c r="BB56" i="2"/>
  <c r="BH56" s="1"/>
  <c r="BC56"/>
  <c r="AL269"/>
  <c r="AQ268"/>
  <c r="AR268" s="1"/>
  <c r="AL60"/>
  <c r="AQ59"/>
  <c r="AR59" s="1"/>
  <c r="AX265"/>
  <c r="BF265" s="1"/>
  <c r="AY266"/>
  <c r="AE62"/>
  <c r="AP61"/>
  <c r="BE267"/>
  <c r="AZ267"/>
  <c r="BA267" s="1"/>
  <c r="BG267" s="1"/>
  <c r="AT267"/>
  <c r="AV267" s="1"/>
  <c r="AS267"/>
  <c r="BE58"/>
  <c r="AZ58"/>
  <c r="BA58" s="1"/>
  <c r="BG58" s="1"/>
  <c r="AT58"/>
  <c r="AV58" s="1"/>
  <c r="AS58"/>
  <c r="AU57"/>
  <c r="AW57" s="1"/>
  <c r="BB266"/>
  <c r="BH266" s="1"/>
  <c r="T66"/>
  <c r="U65"/>
  <c r="AA272"/>
  <c r="AB271"/>
  <c r="AA63"/>
  <c r="AB62"/>
  <c r="AP270"/>
  <c r="AE271"/>
  <c r="T274"/>
  <c r="U273"/>
  <c r="AX56"/>
  <c r="BF56" s="1"/>
  <c r="AY57"/>
  <c r="T273" i="4"/>
  <c r="T62"/>
  <c r="AH51" i="13"/>
  <c r="B52"/>
  <c r="U58"/>
  <c r="V58"/>
  <c r="T58" s="1"/>
  <c r="AC48"/>
  <c r="AB49"/>
  <c r="W58"/>
  <c r="Y58"/>
  <c r="Z58"/>
  <c r="X58"/>
  <c r="AY284" i="5" l="1"/>
  <c r="AX283"/>
  <c r="BF283" s="1"/>
  <c r="T294"/>
  <c r="U293"/>
  <c r="AE290"/>
  <c r="T84"/>
  <c r="U83"/>
  <c r="AL287"/>
  <c r="AQ286"/>
  <c r="AR286" s="1"/>
  <c r="AL78"/>
  <c r="AQ77"/>
  <c r="AR77" s="1"/>
  <c r="BB283"/>
  <c r="BH283" s="1"/>
  <c r="BC283"/>
  <c r="AT285"/>
  <c r="AV285" s="1"/>
  <c r="BE285"/>
  <c r="AZ285"/>
  <c r="BA285" s="1"/>
  <c r="BG285" s="1"/>
  <c r="AS285"/>
  <c r="AT76"/>
  <c r="AV76" s="1"/>
  <c r="BE76"/>
  <c r="AZ76"/>
  <c r="BA76" s="1"/>
  <c r="BG76" s="1"/>
  <c r="AS76"/>
  <c r="AU75"/>
  <c r="AW75" s="1"/>
  <c r="AX73"/>
  <c r="BF73" s="1"/>
  <c r="AY74"/>
  <c r="AA81"/>
  <c r="AB80"/>
  <c r="BC284"/>
  <c r="BB284"/>
  <c r="BH284" s="1"/>
  <c r="AH288"/>
  <c r="AP287"/>
  <c r="AA290"/>
  <c r="AB289"/>
  <c r="BB74"/>
  <c r="BH74" s="1"/>
  <c r="BC74"/>
  <c r="AE79"/>
  <c r="AP78"/>
  <c r="AP289" i="11"/>
  <c r="AE290"/>
  <c r="AE81"/>
  <c r="AP80"/>
  <c r="AE290" i="10"/>
  <c r="AP289"/>
  <c r="AE81"/>
  <c r="AP80"/>
  <c r="AE290" i="9"/>
  <c r="AP289"/>
  <c r="AE82"/>
  <c r="AP81"/>
  <c r="AE81" i="8"/>
  <c r="AP80"/>
  <c r="AE290"/>
  <c r="AP289"/>
  <c r="AE292" i="7"/>
  <c r="AE82"/>
  <c r="AQ288" i="4"/>
  <c r="AR288" s="1"/>
  <c r="AL289"/>
  <c r="AQ78"/>
  <c r="AR78" s="1"/>
  <c r="AL79"/>
  <c r="AP80"/>
  <c r="AE81"/>
  <c r="AZ77"/>
  <c r="AS77"/>
  <c r="AU77" s="1"/>
  <c r="AW77" s="1"/>
  <c r="AT77"/>
  <c r="AV77" s="1"/>
  <c r="AE290"/>
  <c r="AP289"/>
  <c r="AZ287"/>
  <c r="AS287"/>
  <c r="AU287" s="1"/>
  <c r="AW287" s="1"/>
  <c r="AT287"/>
  <c r="AV287" s="1"/>
  <c r="AU76"/>
  <c r="AW76" s="1"/>
  <c r="AQ79" i="3"/>
  <c r="AR79" s="1"/>
  <c r="AL80"/>
  <c r="AQ287"/>
  <c r="AR287" s="1"/>
  <c r="AL288"/>
  <c r="AZ286"/>
  <c r="AS286"/>
  <c r="AT286"/>
  <c r="AV286" s="1"/>
  <c r="AS78"/>
  <c r="AU78" s="1"/>
  <c r="AW78" s="1"/>
  <c r="AT78"/>
  <c r="AV78" s="1"/>
  <c r="AZ78"/>
  <c r="AE81"/>
  <c r="AP80"/>
  <c r="AE289"/>
  <c r="AP288"/>
  <c r="AU77"/>
  <c r="AW77" s="1"/>
  <c r="T290" i="11"/>
  <c r="U289"/>
  <c r="T80"/>
  <c r="U79"/>
  <c r="T78" i="10"/>
  <c r="U77"/>
  <c r="T288"/>
  <c r="U287"/>
  <c r="T76" i="9"/>
  <c r="U75"/>
  <c r="T286"/>
  <c r="U285"/>
  <c r="T284" i="8"/>
  <c r="U283"/>
  <c r="T74"/>
  <c r="U73"/>
  <c r="T74" i="7"/>
  <c r="U73"/>
  <c r="T282"/>
  <c r="U281"/>
  <c r="T69" i="3"/>
  <c r="U68"/>
  <c r="T278"/>
  <c r="U277"/>
  <c r="AA273" i="2"/>
  <c r="AB272"/>
  <c r="AE63"/>
  <c r="AP62"/>
  <c r="AL61"/>
  <c r="AQ60"/>
  <c r="AR60" s="1"/>
  <c r="AE272"/>
  <c r="AP271"/>
  <c r="T67"/>
  <c r="U66"/>
  <c r="AT59"/>
  <c r="AV59" s="1"/>
  <c r="BE59"/>
  <c r="AZ59"/>
  <c r="BA59" s="1"/>
  <c r="BG59" s="1"/>
  <c r="AS59"/>
  <c r="AU59" s="1"/>
  <c r="AW59" s="1"/>
  <c r="AU58"/>
  <c r="AW58" s="1"/>
  <c r="AU267"/>
  <c r="AW267" s="1"/>
  <c r="AY58"/>
  <c r="AX57"/>
  <c r="BF57" s="1"/>
  <c r="T275"/>
  <c r="U274"/>
  <c r="AA64"/>
  <c r="AB63"/>
  <c r="BB57"/>
  <c r="BH57" s="1"/>
  <c r="BC57"/>
  <c r="AL270"/>
  <c r="AQ269"/>
  <c r="AR269" s="1"/>
  <c r="AX266"/>
  <c r="BF266" s="1"/>
  <c r="AY267"/>
  <c r="BE268"/>
  <c r="AZ268"/>
  <c r="BA268" s="1"/>
  <c r="BG268" s="1"/>
  <c r="AT268"/>
  <c r="AV268" s="1"/>
  <c r="AS268"/>
  <c r="T274" i="4"/>
  <c r="T63"/>
  <c r="AC49" i="13"/>
  <c r="AB50"/>
  <c r="U59"/>
  <c r="V59"/>
  <c r="T59" s="1"/>
  <c r="AH52"/>
  <c r="B53"/>
  <c r="X59"/>
  <c r="W59"/>
  <c r="Y59"/>
  <c r="Z59"/>
  <c r="BC75" i="5" l="1"/>
  <c r="BB75"/>
  <c r="BH75" s="1"/>
  <c r="AL79"/>
  <c r="AQ78"/>
  <c r="AR78" s="1"/>
  <c r="AY285"/>
  <c r="AX284"/>
  <c r="BF284" s="1"/>
  <c r="AE80"/>
  <c r="AP79"/>
  <c r="AA291"/>
  <c r="AB290"/>
  <c r="AT77"/>
  <c r="AV77" s="1"/>
  <c r="AZ77"/>
  <c r="BA77" s="1"/>
  <c r="BG77" s="1"/>
  <c r="BE77"/>
  <c r="AS77"/>
  <c r="AU77" s="1"/>
  <c r="AW77" s="1"/>
  <c r="AY75"/>
  <c r="AX74"/>
  <c r="BF74" s="1"/>
  <c r="AL288"/>
  <c r="AQ287"/>
  <c r="AR287" s="1"/>
  <c r="AE291"/>
  <c r="T295"/>
  <c r="U294"/>
  <c r="AH289"/>
  <c r="AP288"/>
  <c r="AB81"/>
  <c r="AA82"/>
  <c r="AT286"/>
  <c r="AV286" s="1"/>
  <c r="BE286"/>
  <c r="AZ286"/>
  <c r="BA286" s="1"/>
  <c r="BG286" s="1"/>
  <c r="AS286"/>
  <c r="AU286" s="1"/>
  <c r="AW286" s="1"/>
  <c r="T85"/>
  <c r="U84"/>
  <c r="AU76"/>
  <c r="AW76" s="1"/>
  <c r="AU285"/>
  <c r="AW285" s="1"/>
  <c r="AP81" i="11"/>
  <c r="AE82"/>
  <c r="AP290"/>
  <c r="AE291"/>
  <c r="AP81" i="10"/>
  <c r="AE82"/>
  <c r="AE291"/>
  <c r="AP290"/>
  <c r="AE83" i="9"/>
  <c r="AP82"/>
  <c r="AE291"/>
  <c r="AP290"/>
  <c r="AE291" i="8"/>
  <c r="AP290"/>
  <c r="AE82"/>
  <c r="AP81"/>
  <c r="AE293" i="7"/>
  <c r="AE83"/>
  <c r="AT78" i="4"/>
  <c r="AV78" s="1"/>
  <c r="AZ78"/>
  <c r="AS78"/>
  <c r="AU78" s="1"/>
  <c r="AW78" s="1"/>
  <c r="AE291"/>
  <c r="AP290"/>
  <c r="AL80"/>
  <c r="AQ79"/>
  <c r="AR79" s="1"/>
  <c r="AS288"/>
  <c r="AT288"/>
  <c r="AV288" s="1"/>
  <c r="AZ288"/>
  <c r="AE82"/>
  <c r="AP81"/>
  <c r="AQ289"/>
  <c r="AR289" s="1"/>
  <c r="AL290"/>
  <c r="AE82" i="3"/>
  <c r="AP81"/>
  <c r="AZ79"/>
  <c r="AS79"/>
  <c r="AU79" s="1"/>
  <c r="AW79" s="1"/>
  <c r="AT79"/>
  <c r="AV79" s="1"/>
  <c r="AQ80"/>
  <c r="AR80" s="1"/>
  <c r="AL81"/>
  <c r="AP289"/>
  <c r="AE290"/>
  <c r="AT287"/>
  <c r="AV287" s="1"/>
  <c r="AZ287"/>
  <c r="AS287"/>
  <c r="AU287" s="1"/>
  <c r="AW287" s="1"/>
  <c r="AL289"/>
  <c r="AQ288"/>
  <c r="AR288" s="1"/>
  <c r="AU286"/>
  <c r="AW286" s="1"/>
  <c r="T291" i="11"/>
  <c r="U290"/>
  <c r="T81"/>
  <c r="U80"/>
  <c r="T289" i="10"/>
  <c r="U288"/>
  <c r="T79"/>
  <c r="U78"/>
  <c r="T287" i="9"/>
  <c r="U286"/>
  <c r="T77"/>
  <c r="U76"/>
  <c r="T75" i="8"/>
  <c r="U74"/>
  <c r="T285"/>
  <c r="U284"/>
  <c r="T75" i="7"/>
  <c r="U74"/>
  <c r="T283"/>
  <c r="U282"/>
  <c r="T70" i="3"/>
  <c r="U69"/>
  <c r="T279"/>
  <c r="U278"/>
  <c r="BB267" i="2"/>
  <c r="BH267" s="1"/>
  <c r="BC267"/>
  <c r="T68"/>
  <c r="U67"/>
  <c r="AL62"/>
  <c r="AQ61"/>
  <c r="AR61" s="1"/>
  <c r="AA274"/>
  <c r="AB273"/>
  <c r="AY268"/>
  <c r="AX267"/>
  <c r="BF267" s="1"/>
  <c r="AY59"/>
  <c r="AX58"/>
  <c r="BF58" s="1"/>
  <c r="AT60"/>
  <c r="AV60" s="1"/>
  <c r="BE60"/>
  <c r="AZ60"/>
  <c r="BA60" s="1"/>
  <c r="BG60" s="1"/>
  <c r="AS60"/>
  <c r="AU60" s="1"/>
  <c r="AW60" s="1"/>
  <c r="AU268"/>
  <c r="AW268" s="1"/>
  <c r="AL271"/>
  <c r="AQ270"/>
  <c r="AR270" s="1"/>
  <c r="AA65"/>
  <c r="AB64"/>
  <c r="BB59"/>
  <c r="BH59" s="1"/>
  <c r="BC59"/>
  <c r="AE273"/>
  <c r="AP272"/>
  <c r="AP63"/>
  <c r="AE64"/>
  <c r="AT269"/>
  <c r="AV269" s="1"/>
  <c r="BE269"/>
  <c r="AZ269"/>
  <c r="BA269" s="1"/>
  <c r="BG269" s="1"/>
  <c r="AS269"/>
  <c r="T276"/>
  <c r="U275"/>
  <c r="BC58"/>
  <c r="BB58"/>
  <c r="BH58" s="1"/>
  <c r="T275" i="4"/>
  <c r="T64"/>
  <c r="AC50" i="13"/>
  <c r="AB51"/>
  <c r="AH53"/>
  <c r="B54"/>
  <c r="U60"/>
  <c r="V60"/>
  <c r="T60" s="1"/>
  <c r="Y60"/>
  <c r="W60"/>
  <c r="Z60"/>
  <c r="X60"/>
  <c r="T296" i="5" l="1"/>
  <c r="U295"/>
  <c r="AL289"/>
  <c r="AQ288"/>
  <c r="AR288" s="1"/>
  <c r="AA292"/>
  <c r="AB291"/>
  <c r="AX285"/>
  <c r="BF285" s="1"/>
  <c r="AY286"/>
  <c r="BE287"/>
  <c r="AZ287"/>
  <c r="BA287" s="1"/>
  <c r="BG287" s="1"/>
  <c r="AT287"/>
  <c r="AV287" s="1"/>
  <c r="AS287"/>
  <c r="AU287" s="1"/>
  <c r="AW287" s="1"/>
  <c r="BB77"/>
  <c r="BH77" s="1"/>
  <c r="BC77"/>
  <c r="BB76"/>
  <c r="BH76" s="1"/>
  <c r="BC76"/>
  <c r="BB286"/>
  <c r="BH286" s="1"/>
  <c r="BC286"/>
  <c r="AA83"/>
  <c r="AB82"/>
  <c r="AY76"/>
  <c r="AX75"/>
  <c r="BF75" s="1"/>
  <c r="AP80"/>
  <c r="AE81"/>
  <c r="AL80"/>
  <c r="AQ79"/>
  <c r="AR79" s="1"/>
  <c r="BB285"/>
  <c r="BH285" s="1"/>
  <c r="BC285"/>
  <c r="T86"/>
  <c r="U85"/>
  <c r="AH290"/>
  <c r="AP289"/>
  <c r="AE292"/>
  <c r="BE78"/>
  <c r="AZ78"/>
  <c r="BA78" s="1"/>
  <c r="BG78" s="1"/>
  <c r="AT78"/>
  <c r="AV78" s="1"/>
  <c r="AS78"/>
  <c r="AE292" i="11"/>
  <c r="AP291"/>
  <c r="AE83"/>
  <c r="AP82"/>
  <c r="AE292" i="10"/>
  <c r="AP291"/>
  <c r="AE83"/>
  <c r="AP82"/>
  <c r="AE292" i="9"/>
  <c r="AP291"/>
  <c r="AE84"/>
  <c r="AP83"/>
  <c r="AE292" i="8"/>
  <c r="AP291"/>
  <c r="AE83"/>
  <c r="AP82"/>
  <c r="AE294" i="7"/>
  <c r="AE84"/>
  <c r="AQ80" i="4"/>
  <c r="AR80" s="1"/>
  <c r="AL81"/>
  <c r="AZ289"/>
  <c r="AS289"/>
  <c r="AU289" s="1"/>
  <c r="AW289" s="1"/>
  <c r="AT289"/>
  <c r="AV289" s="1"/>
  <c r="AZ79"/>
  <c r="AS79"/>
  <c r="AU79" s="1"/>
  <c r="AW79" s="1"/>
  <c r="AT79"/>
  <c r="AV79" s="1"/>
  <c r="AQ290"/>
  <c r="AR290" s="1"/>
  <c r="AL291"/>
  <c r="AE292"/>
  <c r="AP291"/>
  <c r="AP82"/>
  <c r="AE83"/>
  <c r="AU288"/>
  <c r="AW288" s="1"/>
  <c r="AZ288" i="3"/>
  <c r="AS288"/>
  <c r="AU288" s="1"/>
  <c r="AW288" s="1"/>
  <c r="AT288"/>
  <c r="AV288" s="1"/>
  <c r="AE291"/>
  <c r="AP290"/>
  <c r="AS80"/>
  <c r="AT80"/>
  <c r="AV80" s="1"/>
  <c r="AZ80"/>
  <c r="AE83"/>
  <c r="AP82"/>
  <c r="AQ289"/>
  <c r="AR289" s="1"/>
  <c r="AL290"/>
  <c r="AQ81"/>
  <c r="AR81" s="1"/>
  <c r="AL82"/>
  <c r="T82" i="11"/>
  <c r="U81"/>
  <c r="T292"/>
  <c r="U291"/>
  <c r="U289" i="10"/>
  <c r="T290"/>
  <c r="T80"/>
  <c r="U79"/>
  <c r="T288" i="9"/>
  <c r="U287"/>
  <c r="T78"/>
  <c r="U77"/>
  <c r="T76" i="8"/>
  <c r="U75"/>
  <c r="T286"/>
  <c r="U285"/>
  <c r="T76" i="7"/>
  <c r="U75"/>
  <c r="T284"/>
  <c r="U283"/>
  <c r="T280" i="3"/>
  <c r="U279"/>
  <c r="T71"/>
  <c r="U70"/>
  <c r="T277" i="2"/>
  <c r="U276"/>
  <c r="AP273"/>
  <c r="AE274"/>
  <c r="AA66"/>
  <c r="AB65"/>
  <c r="BB60"/>
  <c r="BH60" s="1"/>
  <c r="BC60"/>
  <c r="BC268"/>
  <c r="BB268"/>
  <c r="BH268" s="1"/>
  <c r="AY269"/>
  <c r="AX268"/>
  <c r="BF268" s="1"/>
  <c r="AL63"/>
  <c r="AQ62"/>
  <c r="AR62" s="1"/>
  <c r="AL272"/>
  <c r="AQ271"/>
  <c r="AR271" s="1"/>
  <c r="BE61"/>
  <c r="AZ61"/>
  <c r="BA61" s="1"/>
  <c r="BG61" s="1"/>
  <c r="AT61"/>
  <c r="AV61" s="1"/>
  <c r="AS61"/>
  <c r="AU61" s="1"/>
  <c r="AW61" s="1"/>
  <c r="T69"/>
  <c r="U68"/>
  <c r="AP64"/>
  <c r="AE65"/>
  <c r="AT270"/>
  <c r="AV270" s="1"/>
  <c r="BE270"/>
  <c r="AZ270"/>
  <c r="BA270" s="1"/>
  <c r="BG270" s="1"/>
  <c r="AS270"/>
  <c r="AX59"/>
  <c r="BF59" s="1"/>
  <c r="AY60"/>
  <c r="AA275"/>
  <c r="AB274"/>
  <c r="AU269"/>
  <c r="AW269" s="1"/>
  <c r="T276" i="4"/>
  <c r="T65"/>
  <c r="AH54" i="13"/>
  <c r="B55"/>
  <c r="AC51"/>
  <c r="AB52"/>
  <c r="U61"/>
  <c r="V61"/>
  <c r="T61" s="1"/>
  <c r="X61"/>
  <c r="Y61"/>
  <c r="Z61"/>
  <c r="W61"/>
  <c r="AH291" i="5" l="1"/>
  <c r="AP290"/>
  <c r="AP81"/>
  <c r="AE82"/>
  <c r="BB287"/>
  <c r="BH287" s="1"/>
  <c r="BC287"/>
  <c r="AX286"/>
  <c r="BF286" s="1"/>
  <c r="AY287"/>
  <c r="BE288"/>
  <c r="AZ288"/>
  <c r="BA288" s="1"/>
  <c r="BG288" s="1"/>
  <c r="AT288"/>
  <c r="AV288" s="1"/>
  <c r="AS288"/>
  <c r="T297"/>
  <c r="U296"/>
  <c r="T87"/>
  <c r="U86"/>
  <c r="AL81"/>
  <c r="AQ80"/>
  <c r="AR80" s="1"/>
  <c r="AX76"/>
  <c r="BF76" s="1"/>
  <c r="AY77"/>
  <c r="AA293"/>
  <c r="AB292"/>
  <c r="AE293"/>
  <c r="BE79"/>
  <c r="AZ79"/>
  <c r="BA79" s="1"/>
  <c r="BG79" s="1"/>
  <c r="AT79"/>
  <c r="AV79" s="1"/>
  <c r="AS79"/>
  <c r="AU79" s="1"/>
  <c r="AW79" s="1"/>
  <c r="AA84"/>
  <c r="AB83"/>
  <c r="AL290"/>
  <c r="AQ289"/>
  <c r="AR289" s="1"/>
  <c r="AU78"/>
  <c r="AW78" s="1"/>
  <c r="AE293" i="11"/>
  <c r="AP292"/>
  <c r="AP83"/>
  <c r="AE84"/>
  <c r="AP83" i="10"/>
  <c r="AE84"/>
  <c r="AE293"/>
  <c r="AP292"/>
  <c r="AE85" i="9"/>
  <c r="AP84"/>
  <c r="AE293"/>
  <c r="AP292"/>
  <c r="AE84" i="8"/>
  <c r="AP83"/>
  <c r="AE293"/>
  <c r="AP292"/>
  <c r="AE85" i="7"/>
  <c r="AE295"/>
  <c r="AT80" i="4"/>
  <c r="AV80" s="1"/>
  <c r="AZ80"/>
  <c r="AS80"/>
  <c r="AU80" s="1"/>
  <c r="AW80" s="1"/>
  <c r="AS290"/>
  <c r="AT290"/>
  <c r="AV290" s="1"/>
  <c r="AZ290"/>
  <c r="AL82"/>
  <c r="AQ81"/>
  <c r="AR81" s="1"/>
  <c r="AQ291"/>
  <c r="AR291" s="1"/>
  <c r="AL292"/>
  <c r="AE84"/>
  <c r="AP83"/>
  <c r="AE293"/>
  <c r="AP292"/>
  <c r="AL291" i="3"/>
  <c r="AQ290"/>
  <c r="AR290" s="1"/>
  <c r="AZ81"/>
  <c r="AS81"/>
  <c r="AU81" s="1"/>
  <c r="AW81" s="1"/>
  <c r="AT81"/>
  <c r="AV81" s="1"/>
  <c r="AE84"/>
  <c r="AP83"/>
  <c r="AP291"/>
  <c r="AE292"/>
  <c r="AU80"/>
  <c r="AW80" s="1"/>
  <c r="AQ82"/>
  <c r="AR82" s="1"/>
  <c r="AL83"/>
  <c r="AT289"/>
  <c r="AV289" s="1"/>
  <c r="AZ289"/>
  <c r="AS289"/>
  <c r="T293" i="11"/>
  <c r="U292"/>
  <c r="T83"/>
  <c r="U82"/>
  <c r="T81" i="10"/>
  <c r="U80"/>
  <c r="T291"/>
  <c r="U290"/>
  <c r="T289" i="9"/>
  <c r="U288"/>
  <c r="T79"/>
  <c r="U78"/>
  <c r="T287" i="8"/>
  <c r="U286"/>
  <c r="T77"/>
  <c r="U76"/>
  <c r="T77" i="7"/>
  <c r="U76"/>
  <c r="T285"/>
  <c r="U284"/>
  <c r="T281" i="3"/>
  <c r="U280"/>
  <c r="T72"/>
  <c r="U71"/>
  <c r="AA276" i="2"/>
  <c r="AB275"/>
  <c r="BB61"/>
  <c r="BH61" s="1"/>
  <c r="BC61"/>
  <c r="BE271"/>
  <c r="AZ271"/>
  <c r="BA271" s="1"/>
  <c r="BG271" s="1"/>
  <c r="AT271"/>
  <c r="AV271" s="1"/>
  <c r="AS271"/>
  <c r="AP274"/>
  <c r="AE275"/>
  <c r="T278"/>
  <c r="U277"/>
  <c r="AE66"/>
  <c r="AP65"/>
  <c r="T70"/>
  <c r="U69"/>
  <c r="AL64"/>
  <c r="AQ63"/>
  <c r="AR63" s="1"/>
  <c r="AA67"/>
  <c r="AB66"/>
  <c r="AU270"/>
  <c r="AW270" s="1"/>
  <c r="BB269"/>
  <c r="BH269" s="1"/>
  <c r="BC269"/>
  <c r="BE62"/>
  <c r="AZ62"/>
  <c r="BA62" s="1"/>
  <c r="BG62" s="1"/>
  <c r="AT62"/>
  <c r="AV62" s="1"/>
  <c r="AS62"/>
  <c r="AU62" s="1"/>
  <c r="AW62" s="1"/>
  <c r="AX60"/>
  <c r="BF60" s="1"/>
  <c r="AY61"/>
  <c r="AL273"/>
  <c r="AQ272"/>
  <c r="AR272" s="1"/>
  <c r="AX269"/>
  <c r="BF269" s="1"/>
  <c r="AY270"/>
  <c r="T277" i="4"/>
  <c r="T66"/>
  <c r="AH55" i="13"/>
  <c r="B56"/>
  <c r="V62"/>
  <c r="T62" s="1"/>
  <c r="U62"/>
  <c r="AC52"/>
  <c r="AB53"/>
  <c r="X62"/>
  <c r="Z62"/>
  <c r="W62"/>
  <c r="Y62"/>
  <c r="AL291" i="5" l="1"/>
  <c r="AQ290"/>
  <c r="AR290" s="1"/>
  <c r="AE294"/>
  <c r="T298"/>
  <c r="U297"/>
  <c r="AH292"/>
  <c r="AP291"/>
  <c r="AT289"/>
  <c r="AV289" s="1"/>
  <c r="BE289"/>
  <c r="AZ289"/>
  <c r="BA289" s="1"/>
  <c r="BG289" s="1"/>
  <c r="AS289"/>
  <c r="BC79"/>
  <c r="BB79"/>
  <c r="BH79" s="1"/>
  <c r="AX77"/>
  <c r="BF77" s="1"/>
  <c r="AY78"/>
  <c r="BB78"/>
  <c r="BH78" s="1"/>
  <c r="BC78"/>
  <c r="AA85"/>
  <c r="AB84"/>
  <c r="AA294"/>
  <c r="AB293"/>
  <c r="AL82"/>
  <c r="AQ81"/>
  <c r="AR81" s="1"/>
  <c r="AT80"/>
  <c r="AV80" s="1"/>
  <c r="BE80"/>
  <c r="AZ80"/>
  <c r="BA80" s="1"/>
  <c r="BG80" s="1"/>
  <c r="AS80"/>
  <c r="T88"/>
  <c r="U87"/>
  <c r="AY288"/>
  <c r="AX287"/>
  <c r="BF287" s="1"/>
  <c r="AE83"/>
  <c r="AP82"/>
  <c r="AU288"/>
  <c r="AW288" s="1"/>
  <c r="AE294" i="11"/>
  <c r="AP293"/>
  <c r="AE85"/>
  <c r="AP84"/>
  <c r="AE294" i="10"/>
  <c r="AP293"/>
  <c r="AE85"/>
  <c r="AP84"/>
  <c r="AE86" i="9"/>
  <c r="AP85"/>
  <c r="AE294"/>
  <c r="AP293"/>
  <c r="AE294" i="8"/>
  <c r="AP293"/>
  <c r="AE85"/>
  <c r="AP84"/>
  <c r="AE86" i="7"/>
  <c r="AE296"/>
  <c r="AZ291" i="4"/>
  <c r="AS291"/>
  <c r="AU291" s="1"/>
  <c r="AW291" s="1"/>
  <c r="AT291"/>
  <c r="AV291" s="1"/>
  <c r="AE294"/>
  <c r="AP293"/>
  <c r="AQ292"/>
  <c r="AR292" s="1"/>
  <c r="AL293"/>
  <c r="AQ82"/>
  <c r="AR82" s="1"/>
  <c r="AL83"/>
  <c r="AU290"/>
  <c r="AW290" s="1"/>
  <c r="AP84"/>
  <c r="AE85"/>
  <c r="AZ81"/>
  <c r="AS81"/>
  <c r="AT81"/>
  <c r="AV81" s="1"/>
  <c r="AQ291" i="3"/>
  <c r="AR291" s="1"/>
  <c r="AL292"/>
  <c r="AU289"/>
  <c r="AW289" s="1"/>
  <c r="AS82"/>
  <c r="AU82" s="1"/>
  <c r="AW82" s="1"/>
  <c r="AT82"/>
  <c r="AV82" s="1"/>
  <c r="AZ82"/>
  <c r="AZ290"/>
  <c r="AS290"/>
  <c r="AU290" s="1"/>
  <c r="AW290" s="1"/>
  <c r="AT290"/>
  <c r="AV290" s="1"/>
  <c r="AQ83"/>
  <c r="AR83" s="1"/>
  <c r="AL84"/>
  <c r="AE293"/>
  <c r="AP292"/>
  <c r="AE85"/>
  <c r="AP84"/>
  <c r="T294" i="11"/>
  <c r="U293"/>
  <c r="T84"/>
  <c r="U83"/>
  <c r="T292" i="10"/>
  <c r="U291"/>
  <c r="T82"/>
  <c r="U81"/>
  <c r="T80" i="9"/>
  <c r="U79"/>
  <c r="T290"/>
  <c r="U289"/>
  <c r="T288" i="8"/>
  <c r="U287"/>
  <c r="T78"/>
  <c r="U77"/>
  <c r="T286" i="7"/>
  <c r="U285"/>
  <c r="T78"/>
  <c r="U77"/>
  <c r="T282" i="3"/>
  <c r="U281"/>
  <c r="T73"/>
  <c r="U72"/>
  <c r="BE272" i="2"/>
  <c r="AZ272"/>
  <c r="BA272" s="1"/>
  <c r="BG272" s="1"/>
  <c r="AT272"/>
  <c r="AV272" s="1"/>
  <c r="AS272"/>
  <c r="BC62"/>
  <c r="BB62"/>
  <c r="BH62" s="1"/>
  <c r="AA68"/>
  <c r="AB67"/>
  <c r="AA277"/>
  <c r="AB276"/>
  <c r="AE67"/>
  <c r="AP66"/>
  <c r="AE276"/>
  <c r="AP275"/>
  <c r="AX270"/>
  <c r="BF270" s="1"/>
  <c r="AY271"/>
  <c r="AY62"/>
  <c r="AX61"/>
  <c r="BF61" s="1"/>
  <c r="BB270"/>
  <c r="BH270" s="1"/>
  <c r="BC270"/>
  <c r="AQ64"/>
  <c r="AR64" s="1"/>
  <c r="AL65"/>
  <c r="T279"/>
  <c r="U278"/>
  <c r="AL274"/>
  <c r="AQ273"/>
  <c r="AR273" s="1"/>
  <c r="AT63"/>
  <c r="AV63" s="1"/>
  <c r="AZ63"/>
  <c r="BA63" s="1"/>
  <c r="BG63" s="1"/>
  <c r="BE63"/>
  <c r="AS63"/>
  <c r="AU63" s="1"/>
  <c r="AW63" s="1"/>
  <c r="T71"/>
  <c r="U70"/>
  <c r="AU271"/>
  <c r="AW271" s="1"/>
  <c r="T278" i="4"/>
  <c r="T67"/>
  <c r="U63" i="13"/>
  <c r="V63"/>
  <c r="T63" s="1"/>
  <c r="AC53"/>
  <c r="AB54"/>
  <c r="AH56"/>
  <c r="B57"/>
  <c r="W63"/>
  <c r="Z63"/>
  <c r="Y63"/>
  <c r="X63"/>
  <c r="BC288" i="5" l="1"/>
  <c r="BB288"/>
  <c r="BH288" s="1"/>
  <c r="AY289"/>
  <c r="AX288"/>
  <c r="BF288" s="1"/>
  <c r="AT81"/>
  <c r="AV81" s="1"/>
  <c r="BE81"/>
  <c r="AZ81"/>
  <c r="BA81" s="1"/>
  <c r="BG81" s="1"/>
  <c r="AS81"/>
  <c r="AY79"/>
  <c r="AX78"/>
  <c r="BF78" s="1"/>
  <c r="T299"/>
  <c r="U298"/>
  <c r="AL292"/>
  <c r="AQ291"/>
  <c r="AR291" s="1"/>
  <c r="AU80"/>
  <c r="AW80" s="1"/>
  <c r="AU289"/>
  <c r="AW289" s="1"/>
  <c r="T89"/>
  <c r="U88"/>
  <c r="AA295"/>
  <c r="AB294"/>
  <c r="AT290"/>
  <c r="AV290" s="1"/>
  <c r="BE290"/>
  <c r="AZ290"/>
  <c r="BA290" s="1"/>
  <c r="BG290" s="1"/>
  <c r="AS290"/>
  <c r="AU290" s="1"/>
  <c r="AW290" s="1"/>
  <c r="AE84"/>
  <c r="AP83"/>
  <c r="AL83"/>
  <c r="AQ82"/>
  <c r="AR82" s="1"/>
  <c r="AA86"/>
  <c r="AB85"/>
  <c r="AH293"/>
  <c r="AP292"/>
  <c r="AE295"/>
  <c r="AP85" i="11"/>
  <c r="AE86"/>
  <c r="AE295"/>
  <c r="AP294"/>
  <c r="AP85" i="10"/>
  <c r="AE86"/>
  <c r="AE295"/>
  <c r="AP294"/>
  <c r="AE295" i="9"/>
  <c r="AP294"/>
  <c r="AE87"/>
  <c r="AP86"/>
  <c r="AE295" i="8"/>
  <c r="AP294"/>
  <c r="AE86"/>
  <c r="AP85"/>
  <c r="AE87" i="7"/>
  <c r="AE297"/>
  <c r="AE86" i="4"/>
  <c r="AP85"/>
  <c r="AT82"/>
  <c r="AV82" s="1"/>
  <c r="AZ82"/>
  <c r="AS82"/>
  <c r="AU82" s="1"/>
  <c r="AW82" s="1"/>
  <c r="AE295"/>
  <c r="AP294"/>
  <c r="AL84"/>
  <c r="AQ83"/>
  <c r="AR83" s="1"/>
  <c r="AS292"/>
  <c r="AU292" s="1"/>
  <c r="AW292" s="1"/>
  <c r="AT292"/>
  <c r="AV292" s="1"/>
  <c r="AZ292"/>
  <c r="AQ293"/>
  <c r="AR293" s="1"/>
  <c r="AL294"/>
  <c r="AU81"/>
  <c r="AW81" s="1"/>
  <c r="AE86" i="3"/>
  <c r="AP85"/>
  <c r="AP293"/>
  <c r="AE294"/>
  <c r="AT291"/>
  <c r="AV291" s="1"/>
  <c r="AZ291"/>
  <c r="AS291"/>
  <c r="AL293"/>
  <c r="AQ292"/>
  <c r="AR292" s="1"/>
  <c r="AZ83"/>
  <c r="AS83"/>
  <c r="AT83"/>
  <c r="AV83" s="1"/>
  <c r="AQ84"/>
  <c r="AR84" s="1"/>
  <c r="AL85"/>
  <c r="T85" i="11"/>
  <c r="U84"/>
  <c r="T295"/>
  <c r="U294"/>
  <c r="T293" i="10"/>
  <c r="U292"/>
  <c r="T83"/>
  <c r="U82"/>
  <c r="T81" i="9"/>
  <c r="U80"/>
  <c r="T291"/>
  <c r="U290"/>
  <c r="T289" i="8"/>
  <c r="U288"/>
  <c r="T79"/>
  <c r="U78"/>
  <c r="T287" i="7"/>
  <c r="U286"/>
  <c r="T79"/>
  <c r="U78"/>
  <c r="T283" i="3"/>
  <c r="U282"/>
  <c r="T74"/>
  <c r="U73"/>
  <c r="AT64" i="2"/>
  <c r="AV64" s="1"/>
  <c r="AZ64"/>
  <c r="BA64" s="1"/>
  <c r="BG64" s="1"/>
  <c r="BE64"/>
  <c r="AS64"/>
  <c r="AY63"/>
  <c r="AX62"/>
  <c r="BF62" s="1"/>
  <c r="AE277"/>
  <c r="AP276"/>
  <c r="AA278"/>
  <c r="AB277"/>
  <c r="AL275"/>
  <c r="AQ274"/>
  <c r="AR274" s="1"/>
  <c r="AQ65"/>
  <c r="AR65" s="1"/>
  <c r="AL66"/>
  <c r="BB63"/>
  <c r="BH63" s="1"/>
  <c r="BC63"/>
  <c r="T280"/>
  <c r="U279"/>
  <c r="AP67"/>
  <c r="AE68"/>
  <c r="AA69"/>
  <c r="AB68"/>
  <c r="BB271"/>
  <c r="BH271" s="1"/>
  <c r="BC271"/>
  <c r="AT273"/>
  <c r="AV273" s="1"/>
  <c r="BE273"/>
  <c r="AZ273"/>
  <c r="BA273" s="1"/>
  <c r="BG273" s="1"/>
  <c r="AS273"/>
  <c r="T72"/>
  <c r="U71"/>
  <c r="AY272"/>
  <c r="AX271"/>
  <c r="BF271" s="1"/>
  <c r="AU272"/>
  <c r="AW272" s="1"/>
  <c r="T279" i="4"/>
  <c r="T68"/>
  <c r="U64" i="13"/>
  <c r="V64"/>
  <c r="T64" s="1"/>
  <c r="AC54"/>
  <c r="AB55"/>
  <c r="AH57"/>
  <c r="B58"/>
  <c r="X64"/>
  <c r="Y64"/>
  <c r="Z64"/>
  <c r="W64"/>
  <c r="AH294" i="5" l="1"/>
  <c r="AP293"/>
  <c r="AL84"/>
  <c r="AQ83"/>
  <c r="AR83" s="1"/>
  <c r="AA296"/>
  <c r="AB295"/>
  <c r="BB289"/>
  <c r="BH289" s="1"/>
  <c r="BC289"/>
  <c r="AY80"/>
  <c r="AX79"/>
  <c r="BF79" s="1"/>
  <c r="BE82"/>
  <c r="AZ82"/>
  <c r="BA82" s="1"/>
  <c r="BG82" s="1"/>
  <c r="AT82"/>
  <c r="AV82" s="1"/>
  <c r="AS82"/>
  <c r="AU82" s="1"/>
  <c r="AW82" s="1"/>
  <c r="BB290"/>
  <c r="BH290" s="1"/>
  <c r="BC290"/>
  <c r="T90"/>
  <c r="U89"/>
  <c r="AL293"/>
  <c r="AQ292"/>
  <c r="AR292" s="1"/>
  <c r="AA87"/>
  <c r="AB86"/>
  <c r="AP84"/>
  <c r="AE85"/>
  <c r="BE291"/>
  <c r="AZ291"/>
  <c r="BA291" s="1"/>
  <c r="BG291" s="1"/>
  <c r="AT291"/>
  <c r="AV291" s="1"/>
  <c r="AS291"/>
  <c r="AU291" s="1"/>
  <c r="AW291" s="1"/>
  <c r="T300"/>
  <c r="U299"/>
  <c r="AX289"/>
  <c r="BF289" s="1"/>
  <c r="AY290"/>
  <c r="AE296"/>
  <c r="BB80"/>
  <c r="BH80" s="1"/>
  <c r="BC80"/>
  <c r="AU81"/>
  <c r="AW81" s="1"/>
  <c r="AE87" i="11"/>
  <c r="AP86"/>
  <c r="AE296"/>
  <c r="AP295"/>
  <c r="AE296" i="10"/>
  <c r="AP295"/>
  <c r="AE87"/>
  <c r="AP86"/>
  <c r="AE88" i="9"/>
  <c r="AP87"/>
  <c r="AE296"/>
  <c r="AP295"/>
  <c r="AE87" i="8"/>
  <c r="AP86"/>
  <c r="AE296"/>
  <c r="AP295"/>
  <c r="AE298" i="7"/>
  <c r="AE88"/>
  <c r="AZ293" i="4"/>
  <c r="AS293"/>
  <c r="AU293" s="1"/>
  <c r="AW293" s="1"/>
  <c r="AT293"/>
  <c r="AV293" s="1"/>
  <c r="AQ84"/>
  <c r="AR84" s="1"/>
  <c r="AL85"/>
  <c r="AP86"/>
  <c r="AE87"/>
  <c r="AQ294"/>
  <c r="AR294" s="1"/>
  <c r="AL295"/>
  <c r="AZ83"/>
  <c r="AS83"/>
  <c r="AU83" s="1"/>
  <c r="AW83" s="1"/>
  <c r="AT83"/>
  <c r="AV83" s="1"/>
  <c r="AE296"/>
  <c r="AP295"/>
  <c r="AS84" i="3"/>
  <c r="AU84" s="1"/>
  <c r="AW84" s="1"/>
  <c r="AT84"/>
  <c r="AV84" s="1"/>
  <c r="AZ84"/>
  <c r="AQ293"/>
  <c r="AR293" s="1"/>
  <c r="AL294"/>
  <c r="AE87"/>
  <c r="AP86"/>
  <c r="AU83"/>
  <c r="AW83" s="1"/>
  <c r="AQ85"/>
  <c r="AR85" s="1"/>
  <c r="AL86"/>
  <c r="AZ292"/>
  <c r="AS292"/>
  <c r="AU292" s="1"/>
  <c r="AW292" s="1"/>
  <c r="AT292"/>
  <c r="AV292" s="1"/>
  <c r="AE295"/>
  <c r="AP294"/>
  <c r="AU291"/>
  <c r="AW291" s="1"/>
  <c r="T86" i="11"/>
  <c r="U85"/>
  <c r="T296"/>
  <c r="U295"/>
  <c r="U293" i="10"/>
  <c r="T294"/>
  <c r="T84"/>
  <c r="U83"/>
  <c r="T82" i="9"/>
  <c r="U81"/>
  <c r="T292"/>
  <c r="U291"/>
  <c r="T290" i="8"/>
  <c r="U289"/>
  <c r="T80"/>
  <c r="U79"/>
  <c r="T80" i="7"/>
  <c r="U79"/>
  <c r="T288"/>
  <c r="U287"/>
  <c r="T284" i="3"/>
  <c r="U283"/>
  <c r="T75"/>
  <c r="U74"/>
  <c r="AY273" i="2"/>
  <c r="AX272"/>
  <c r="BF272" s="1"/>
  <c r="AE69"/>
  <c r="AP68"/>
  <c r="T281"/>
  <c r="U280"/>
  <c r="BE65"/>
  <c r="AZ65"/>
  <c r="BA65" s="1"/>
  <c r="BG65" s="1"/>
  <c r="AT65"/>
  <c r="AV65" s="1"/>
  <c r="AS65"/>
  <c r="AA279"/>
  <c r="AB278"/>
  <c r="AX63"/>
  <c r="BF63" s="1"/>
  <c r="AY64"/>
  <c r="AU273"/>
  <c r="AW273" s="1"/>
  <c r="T73"/>
  <c r="U72"/>
  <c r="AA70"/>
  <c r="AB69"/>
  <c r="AL67"/>
  <c r="AQ66"/>
  <c r="AR66" s="1"/>
  <c r="BC272"/>
  <c r="BB272"/>
  <c r="BH272" s="1"/>
  <c r="AL276"/>
  <c r="AQ275"/>
  <c r="AR275" s="1"/>
  <c r="AP277"/>
  <c r="AE278"/>
  <c r="AT274"/>
  <c r="AV274" s="1"/>
  <c r="BE274"/>
  <c r="AZ274"/>
  <c r="BA274" s="1"/>
  <c r="BG274" s="1"/>
  <c r="AS274"/>
  <c r="AU274" s="1"/>
  <c r="AW274" s="1"/>
  <c r="AU64"/>
  <c r="AW64" s="1"/>
  <c r="T280" i="4"/>
  <c r="T69"/>
  <c r="AH58" i="13"/>
  <c r="B59"/>
  <c r="AC55"/>
  <c r="AB56"/>
  <c r="U65"/>
  <c r="V65"/>
  <c r="T65" s="1"/>
  <c r="W65"/>
  <c r="Z65"/>
  <c r="Y65"/>
  <c r="X65"/>
  <c r="BB291" i="5" l="1"/>
  <c r="BH291" s="1"/>
  <c r="BC291"/>
  <c r="AP85"/>
  <c r="AE86"/>
  <c r="BE292"/>
  <c r="AZ292"/>
  <c r="BA292" s="1"/>
  <c r="BG292" s="1"/>
  <c r="AT292"/>
  <c r="AV292" s="1"/>
  <c r="AS292"/>
  <c r="T91"/>
  <c r="U90"/>
  <c r="AX80"/>
  <c r="BF80" s="1"/>
  <c r="AY81"/>
  <c r="AA297"/>
  <c r="AB296"/>
  <c r="AH295"/>
  <c r="AP294"/>
  <c r="AX290"/>
  <c r="BF290" s="1"/>
  <c r="AY291"/>
  <c r="T301"/>
  <c r="U300"/>
  <c r="AA88"/>
  <c r="AB87"/>
  <c r="BB82"/>
  <c r="BH82" s="1"/>
  <c r="BC82"/>
  <c r="BB81"/>
  <c r="BH81" s="1"/>
  <c r="BC81"/>
  <c r="AE297"/>
  <c r="AL85"/>
  <c r="AQ84"/>
  <c r="AR84" s="1"/>
  <c r="AL294"/>
  <c r="AQ293"/>
  <c r="AR293" s="1"/>
  <c r="BE83"/>
  <c r="AZ83"/>
  <c r="BA83" s="1"/>
  <c r="BG83" s="1"/>
  <c r="AT83"/>
  <c r="AV83" s="1"/>
  <c r="AS83"/>
  <c r="AU83" s="1"/>
  <c r="AW83" s="1"/>
  <c r="AE88" i="11"/>
  <c r="AP87"/>
  <c r="AE297"/>
  <c r="AP296"/>
  <c r="AE297" i="10"/>
  <c r="AP296"/>
  <c r="AE88"/>
  <c r="AP87"/>
  <c r="AE89" i="9"/>
  <c r="AP88"/>
  <c r="AE297"/>
  <c r="AP296"/>
  <c r="AE297" i="8"/>
  <c r="AP296"/>
  <c r="AE88"/>
  <c r="AP87"/>
  <c r="AE89" i="7"/>
  <c r="AE299"/>
  <c r="AT84" i="4"/>
  <c r="AV84" s="1"/>
  <c r="AZ84"/>
  <c r="AS84"/>
  <c r="AU84" s="1"/>
  <c r="AW84" s="1"/>
  <c r="AL86"/>
  <c r="AQ85"/>
  <c r="AR85" s="1"/>
  <c r="AE297"/>
  <c r="AP296"/>
  <c r="AS294"/>
  <c r="AT294"/>
  <c r="AV294" s="1"/>
  <c r="AZ294"/>
  <c r="AQ295"/>
  <c r="AR295" s="1"/>
  <c r="AL296"/>
  <c r="AE88"/>
  <c r="AP87"/>
  <c r="AP295" i="3"/>
  <c r="AE296"/>
  <c r="AT293"/>
  <c r="AV293" s="1"/>
  <c r="AZ293"/>
  <c r="AS293"/>
  <c r="AZ85"/>
  <c r="AS85"/>
  <c r="AT85"/>
  <c r="AV85" s="1"/>
  <c r="AL295"/>
  <c r="AQ294"/>
  <c r="AR294" s="1"/>
  <c r="AL87"/>
  <c r="AQ86"/>
  <c r="AR86" s="1"/>
  <c r="AP87"/>
  <c r="AE88"/>
  <c r="T297" i="11"/>
  <c r="U296"/>
  <c r="T87"/>
  <c r="U86"/>
  <c r="T85" i="10"/>
  <c r="U84"/>
  <c r="T295"/>
  <c r="U294"/>
  <c r="T293" i="9"/>
  <c r="U292"/>
  <c r="T83"/>
  <c r="U82"/>
  <c r="T291" i="8"/>
  <c r="U290"/>
  <c r="T81"/>
  <c r="U80"/>
  <c r="T289" i="7"/>
  <c r="U288"/>
  <c r="T81"/>
  <c r="U80"/>
  <c r="T285" i="3"/>
  <c r="U284"/>
  <c r="T76"/>
  <c r="U75"/>
  <c r="BB274" i="2"/>
  <c r="BH274" s="1"/>
  <c r="BC274"/>
  <c r="AP278"/>
  <c r="AE279"/>
  <c r="T74"/>
  <c r="U73"/>
  <c r="T282"/>
  <c r="U281"/>
  <c r="AX273"/>
  <c r="BF273" s="1"/>
  <c r="AY274"/>
  <c r="BB64"/>
  <c r="BH64" s="1"/>
  <c r="BC64"/>
  <c r="AL277"/>
  <c r="AQ276"/>
  <c r="AR276" s="1"/>
  <c r="AL68"/>
  <c r="AQ67"/>
  <c r="AR67" s="1"/>
  <c r="BE275"/>
  <c r="AZ275"/>
  <c r="BA275" s="1"/>
  <c r="BG275" s="1"/>
  <c r="AT275"/>
  <c r="AV275" s="1"/>
  <c r="AS275"/>
  <c r="BE66"/>
  <c r="AZ66"/>
  <c r="BA66" s="1"/>
  <c r="BG66" s="1"/>
  <c r="AT66"/>
  <c r="AV66" s="1"/>
  <c r="AS66"/>
  <c r="AX64"/>
  <c r="BF64" s="1"/>
  <c r="AY65"/>
  <c r="AE70"/>
  <c r="AP69"/>
  <c r="AU65"/>
  <c r="AW65" s="1"/>
  <c r="AA71"/>
  <c r="AB70"/>
  <c r="BB273"/>
  <c r="BH273" s="1"/>
  <c r="BC273"/>
  <c r="AA280"/>
  <c r="AB279"/>
  <c r="T281" i="4"/>
  <c r="T70"/>
  <c r="B60" i="13"/>
  <c r="AH59"/>
  <c r="AC56"/>
  <c r="AB57"/>
  <c r="U66"/>
  <c r="V66"/>
  <c r="T66" s="1"/>
  <c r="X66"/>
  <c r="Y66"/>
  <c r="W66"/>
  <c r="Z66"/>
  <c r="AL295" i="5" l="1"/>
  <c r="AQ294"/>
  <c r="AR294" s="1"/>
  <c r="AE298"/>
  <c r="AX81"/>
  <c r="BF81" s="1"/>
  <c r="AY82"/>
  <c r="T92"/>
  <c r="U91"/>
  <c r="BC83"/>
  <c r="BB83"/>
  <c r="BH83" s="1"/>
  <c r="AT293"/>
  <c r="AV293" s="1"/>
  <c r="BE293"/>
  <c r="AZ293"/>
  <c r="BA293" s="1"/>
  <c r="BG293" s="1"/>
  <c r="AS293"/>
  <c r="AU293" s="1"/>
  <c r="AW293" s="1"/>
  <c r="AA298"/>
  <c r="AB297"/>
  <c r="AL86"/>
  <c r="AQ85"/>
  <c r="AR85" s="1"/>
  <c r="AA89"/>
  <c r="AB88"/>
  <c r="AY292"/>
  <c r="AX291"/>
  <c r="BF291" s="1"/>
  <c r="AT84"/>
  <c r="AV84" s="1"/>
  <c r="BE84"/>
  <c r="AZ84"/>
  <c r="BA84" s="1"/>
  <c r="BG84" s="1"/>
  <c r="AS84"/>
  <c r="AU84" s="1"/>
  <c r="AW84" s="1"/>
  <c r="T302"/>
  <c r="U301"/>
  <c r="AH296"/>
  <c r="AP295"/>
  <c r="AE87"/>
  <c r="AP86"/>
  <c r="AU292"/>
  <c r="AW292" s="1"/>
  <c r="AE298" i="11"/>
  <c r="AP297"/>
  <c r="AE89"/>
  <c r="AP88"/>
  <c r="AE298" i="10"/>
  <c r="AP297"/>
  <c r="AE89"/>
  <c r="AP88"/>
  <c r="AE298" i="9"/>
  <c r="AP297"/>
  <c r="AE90"/>
  <c r="AP89"/>
  <c r="AE298" i="8"/>
  <c r="AP297"/>
  <c r="AE89"/>
  <c r="AP88"/>
  <c r="AE300" i="7"/>
  <c r="AE90"/>
  <c r="AZ295" i="4"/>
  <c r="AS295"/>
  <c r="AT295"/>
  <c r="AV295" s="1"/>
  <c r="AE298"/>
  <c r="AP297"/>
  <c r="AQ296"/>
  <c r="AR296" s="1"/>
  <c r="AL297"/>
  <c r="AQ86"/>
  <c r="AR86" s="1"/>
  <c r="AL87"/>
  <c r="AP88"/>
  <c r="AE89"/>
  <c r="AZ85"/>
  <c r="AS85"/>
  <c r="AU85" s="1"/>
  <c r="AW85" s="1"/>
  <c r="AT85"/>
  <c r="AV85" s="1"/>
  <c r="AU294"/>
  <c r="AW294" s="1"/>
  <c r="AS86" i="3"/>
  <c r="AU86" s="1"/>
  <c r="AW86" s="1"/>
  <c r="AT86"/>
  <c r="AV86" s="1"/>
  <c r="AZ86"/>
  <c r="AQ295"/>
  <c r="AR295" s="1"/>
  <c r="AL296"/>
  <c r="AE297"/>
  <c r="AP296"/>
  <c r="AE89"/>
  <c r="AP88"/>
  <c r="AZ294"/>
  <c r="AS294"/>
  <c r="AU294" s="1"/>
  <c r="AW294" s="1"/>
  <c r="AT294"/>
  <c r="AV294" s="1"/>
  <c r="AQ87"/>
  <c r="AR87" s="1"/>
  <c r="AL88"/>
  <c r="AU85"/>
  <c r="AW85" s="1"/>
  <c r="AU293"/>
  <c r="AW293" s="1"/>
  <c r="T298" i="11"/>
  <c r="U297"/>
  <c r="T88"/>
  <c r="U87"/>
  <c r="T296" i="10"/>
  <c r="U295"/>
  <c r="T86"/>
  <c r="U85"/>
  <c r="T84" i="9"/>
  <c r="U83"/>
  <c r="T294"/>
  <c r="U293"/>
  <c r="T292" i="8"/>
  <c r="U291"/>
  <c r="T82"/>
  <c r="U81"/>
  <c r="T290" i="7"/>
  <c r="U289"/>
  <c r="T82"/>
  <c r="U81"/>
  <c r="T77" i="3"/>
  <c r="U76"/>
  <c r="T286"/>
  <c r="U285"/>
  <c r="AP70" i="2"/>
  <c r="AE71"/>
  <c r="AL69"/>
  <c r="AQ68"/>
  <c r="AR68" s="1"/>
  <c r="T75"/>
  <c r="U74"/>
  <c r="AT67"/>
  <c r="AV67" s="1"/>
  <c r="BE67"/>
  <c r="AZ67"/>
  <c r="BA67" s="1"/>
  <c r="BG67" s="1"/>
  <c r="AS67"/>
  <c r="AU67" s="1"/>
  <c r="AW67" s="1"/>
  <c r="AU66"/>
  <c r="AW66" s="1"/>
  <c r="AU275"/>
  <c r="AW275" s="1"/>
  <c r="BB65"/>
  <c r="BH65" s="1"/>
  <c r="BC65"/>
  <c r="AL278"/>
  <c r="AQ277"/>
  <c r="AR277" s="1"/>
  <c r="AA281"/>
  <c r="AB280"/>
  <c r="AA72"/>
  <c r="AB71"/>
  <c r="AY66"/>
  <c r="AX65"/>
  <c r="BF65" s="1"/>
  <c r="BE276"/>
  <c r="AZ276"/>
  <c r="BA276" s="1"/>
  <c r="BG276" s="1"/>
  <c r="AT276"/>
  <c r="AV276" s="1"/>
  <c r="AS276"/>
  <c r="AU276" s="1"/>
  <c r="AW276" s="1"/>
  <c r="AX274"/>
  <c r="BF274" s="1"/>
  <c r="AY275"/>
  <c r="T283"/>
  <c r="U282"/>
  <c r="AE280"/>
  <c r="AP279"/>
  <c r="T282" i="4"/>
  <c r="T71"/>
  <c r="U67" i="13"/>
  <c r="V67"/>
  <c r="T67" s="1"/>
  <c r="AH60"/>
  <c r="B61"/>
  <c r="AC57"/>
  <c r="AB58"/>
  <c r="X67"/>
  <c r="W67"/>
  <c r="Y67"/>
  <c r="Z67"/>
  <c r="AE88" i="5" l="1"/>
  <c r="AP87"/>
  <c r="AL296"/>
  <c r="AQ295"/>
  <c r="AR295" s="1"/>
  <c r="AY293"/>
  <c r="AX292"/>
  <c r="BF292" s="1"/>
  <c r="AQ86"/>
  <c r="AR86" s="1"/>
  <c r="AL87"/>
  <c r="AY83"/>
  <c r="AX82"/>
  <c r="BF82" s="1"/>
  <c r="AT294"/>
  <c r="AV294" s="1"/>
  <c r="BE294"/>
  <c r="AZ294"/>
  <c r="BA294" s="1"/>
  <c r="BG294" s="1"/>
  <c r="AS294"/>
  <c r="AU294" s="1"/>
  <c r="AW294" s="1"/>
  <c r="BC292"/>
  <c r="BB292"/>
  <c r="BH292" s="1"/>
  <c r="AH297"/>
  <c r="AP296"/>
  <c r="BB84"/>
  <c r="BH84" s="1"/>
  <c r="BC84"/>
  <c r="AT85"/>
  <c r="AV85" s="1"/>
  <c r="AZ85"/>
  <c r="BA85" s="1"/>
  <c r="BG85" s="1"/>
  <c r="BE85"/>
  <c r="AS85"/>
  <c r="BB293"/>
  <c r="BH293" s="1"/>
  <c r="BC293"/>
  <c r="U92"/>
  <c r="T93"/>
  <c r="T303"/>
  <c r="U302"/>
  <c r="AA90"/>
  <c r="AB89"/>
  <c r="AA299"/>
  <c r="AB298"/>
  <c r="AE299"/>
  <c r="AE299" i="11"/>
  <c r="AP298"/>
  <c r="AP89"/>
  <c r="AE90"/>
  <c r="AE90" i="10"/>
  <c r="AP89"/>
  <c r="AE299"/>
  <c r="AP298"/>
  <c r="AE91" i="9"/>
  <c r="AP90"/>
  <c r="AE299"/>
  <c r="AP298"/>
  <c r="AE90" i="8"/>
  <c r="AP89"/>
  <c r="AE299"/>
  <c r="AP298"/>
  <c r="AE91" i="7"/>
  <c r="AE301"/>
  <c r="AL88" i="4"/>
  <c r="AQ87"/>
  <c r="AR87" s="1"/>
  <c r="AS296"/>
  <c r="AU296" s="1"/>
  <c r="AW296" s="1"/>
  <c r="AT296"/>
  <c r="AV296" s="1"/>
  <c r="AZ296"/>
  <c r="AE299"/>
  <c r="AP298"/>
  <c r="AQ297"/>
  <c r="AR297" s="1"/>
  <c r="AL298"/>
  <c r="AE90"/>
  <c r="AP89"/>
  <c r="AT86"/>
  <c r="AV86" s="1"/>
  <c r="AZ86"/>
  <c r="AS86"/>
  <c r="AU86" s="1"/>
  <c r="AW86" s="1"/>
  <c r="AU295"/>
  <c r="AW295" s="1"/>
  <c r="AT87" i="3"/>
  <c r="AV87" s="1"/>
  <c r="AZ87"/>
  <c r="AS87"/>
  <c r="AP89"/>
  <c r="AE90"/>
  <c r="AT295"/>
  <c r="AV295" s="1"/>
  <c r="AZ295"/>
  <c r="AS295"/>
  <c r="AL89"/>
  <c r="AQ88"/>
  <c r="AR88" s="1"/>
  <c r="AL297"/>
  <c r="AQ296"/>
  <c r="AR296" s="1"/>
  <c r="AP297"/>
  <c r="AE298"/>
  <c r="T89" i="11"/>
  <c r="U88"/>
  <c r="T299"/>
  <c r="U298"/>
  <c r="T297" i="10"/>
  <c r="U296"/>
  <c r="T87"/>
  <c r="U86"/>
  <c r="T295" i="9"/>
  <c r="U294"/>
  <c r="T85"/>
  <c r="U84"/>
  <c r="T293" i="8"/>
  <c r="U292"/>
  <c r="T83"/>
  <c r="U82"/>
  <c r="T83" i="7"/>
  <c r="U82"/>
  <c r="T291"/>
  <c r="U290"/>
  <c r="T78" i="3"/>
  <c r="U77"/>
  <c r="T287"/>
  <c r="U286"/>
  <c r="AE281" i="2"/>
  <c r="AP280"/>
  <c r="AY276"/>
  <c r="AX275"/>
  <c r="BF275" s="1"/>
  <c r="AT277"/>
  <c r="AV277" s="1"/>
  <c r="BE277"/>
  <c r="AZ277"/>
  <c r="BA277" s="1"/>
  <c r="BG277" s="1"/>
  <c r="AS277"/>
  <c r="AU277" s="1"/>
  <c r="AW277" s="1"/>
  <c r="BB275"/>
  <c r="BH275" s="1"/>
  <c r="BC275"/>
  <c r="T76"/>
  <c r="U75"/>
  <c r="T284"/>
  <c r="U283"/>
  <c r="AY67"/>
  <c r="AX66"/>
  <c r="BF66" s="1"/>
  <c r="AA282"/>
  <c r="AB281"/>
  <c r="AP71"/>
  <c r="AE72"/>
  <c r="BC276"/>
  <c r="BB276"/>
  <c r="BH276" s="1"/>
  <c r="BB67"/>
  <c r="BH67" s="1"/>
  <c r="BC67"/>
  <c r="AL70"/>
  <c r="AQ69"/>
  <c r="AR69" s="1"/>
  <c r="AA73"/>
  <c r="AB72"/>
  <c r="AL279"/>
  <c r="AQ278"/>
  <c r="AR278" s="1"/>
  <c r="BC66"/>
  <c r="BB66"/>
  <c r="BH66" s="1"/>
  <c r="BE68"/>
  <c r="AT68"/>
  <c r="AV68" s="1"/>
  <c r="AZ68"/>
  <c r="BA68" s="1"/>
  <c r="BG68" s="1"/>
  <c r="AS68"/>
  <c r="AU68" s="1"/>
  <c r="AW68" s="1"/>
  <c r="T283" i="4"/>
  <c r="T72"/>
  <c r="AC58" i="13"/>
  <c r="AB59"/>
  <c r="U68"/>
  <c r="V68"/>
  <c r="T68" s="1"/>
  <c r="AH61"/>
  <c r="B62"/>
  <c r="W68"/>
  <c r="Z68"/>
  <c r="Y68"/>
  <c r="X68"/>
  <c r="AA91" i="5" l="1"/>
  <c r="AB90"/>
  <c r="AH298"/>
  <c r="AP297"/>
  <c r="AY84"/>
  <c r="AX83"/>
  <c r="BF83" s="1"/>
  <c r="AX293"/>
  <c r="BF293" s="1"/>
  <c r="AY294"/>
  <c r="AP88"/>
  <c r="AE89"/>
  <c r="AE300"/>
  <c r="T304"/>
  <c r="U303"/>
  <c r="BB294"/>
  <c r="BH294" s="1"/>
  <c r="BC294"/>
  <c r="AA300"/>
  <c r="AB299"/>
  <c r="BE86"/>
  <c r="AZ86"/>
  <c r="BA86" s="1"/>
  <c r="BG86" s="1"/>
  <c r="AT86"/>
  <c r="AV86" s="1"/>
  <c r="AS86"/>
  <c r="AL297"/>
  <c r="AQ296"/>
  <c r="AR296" s="1"/>
  <c r="T94"/>
  <c r="U93"/>
  <c r="AL88"/>
  <c r="AQ87"/>
  <c r="AR87" s="1"/>
  <c r="BE295"/>
  <c r="AZ295"/>
  <c r="BA295" s="1"/>
  <c r="BG295" s="1"/>
  <c r="AT295"/>
  <c r="AV295" s="1"/>
  <c r="AS295"/>
  <c r="AU85"/>
  <c r="AW85" s="1"/>
  <c r="AE91" i="11"/>
  <c r="AP90"/>
  <c r="AE300"/>
  <c r="AP299"/>
  <c r="AE300" i="10"/>
  <c r="AP299"/>
  <c r="AP90"/>
  <c r="AE91"/>
  <c r="AE92" i="9"/>
  <c r="AP91"/>
  <c r="AE300"/>
  <c r="AP299"/>
  <c r="AE300" i="8"/>
  <c r="AP299"/>
  <c r="AE91"/>
  <c r="AP90"/>
  <c r="AE302" i="7"/>
  <c r="AE92"/>
  <c r="AP90" i="4"/>
  <c r="AE91"/>
  <c r="AE300"/>
  <c r="AP299"/>
  <c r="AZ297"/>
  <c r="AS297"/>
  <c r="AT297"/>
  <c r="AV297" s="1"/>
  <c r="AQ298"/>
  <c r="AR298" s="1"/>
  <c r="AL299"/>
  <c r="AQ88"/>
  <c r="AR88" s="1"/>
  <c r="AL89"/>
  <c r="AZ87"/>
  <c r="AS87"/>
  <c r="AU87" s="1"/>
  <c r="AW87" s="1"/>
  <c r="AT87"/>
  <c r="AV87" s="1"/>
  <c r="AQ297" i="3"/>
  <c r="AR297" s="1"/>
  <c r="AL298"/>
  <c r="AE299"/>
  <c r="AP298"/>
  <c r="AZ296"/>
  <c r="AS296"/>
  <c r="AU296" s="1"/>
  <c r="AW296" s="1"/>
  <c r="AT296"/>
  <c r="AV296" s="1"/>
  <c r="AQ89"/>
  <c r="AR89" s="1"/>
  <c r="AL90"/>
  <c r="AS88"/>
  <c r="AU88" s="1"/>
  <c r="AW88" s="1"/>
  <c r="AZ88"/>
  <c r="AT88"/>
  <c r="AV88" s="1"/>
  <c r="AE91"/>
  <c r="AP90"/>
  <c r="AU295"/>
  <c r="AW295" s="1"/>
  <c r="AU87"/>
  <c r="AW87" s="1"/>
  <c r="T90" i="11"/>
  <c r="U89"/>
  <c r="T300"/>
  <c r="U299"/>
  <c r="T298" i="10"/>
  <c r="U297"/>
  <c r="U87"/>
  <c r="T88"/>
  <c r="T296" i="9"/>
  <c r="U295"/>
  <c r="T86"/>
  <c r="U85"/>
  <c r="T294" i="8"/>
  <c r="U293"/>
  <c r="T84"/>
  <c r="U83"/>
  <c r="T84" i="7"/>
  <c r="U83"/>
  <c r="T292"/>
  <c r="U291"/>
  <c r="T288" i="3"/>
  <c r="U287"/>
  <c r="T79"/>
  <c r="U78"/>
  <c r="AA74" i="2"/>
  <c r="AB73"/>
  <c r="AX67"/>
  <c r="BF67" s="1"/>
  <c r="AY68"/>
  <c r="AP281"/>
  <c r="AE282"/>
  <c r="BB68"/>
  <c r="BH68" s="1"/>
  <c r="BC68"/>
  <c r="AE73"/>
  <c r="AP72"/>
  <c r="T285"/>
  <c r="U284"/>
  <c r="AL280"/>
  <c r="AQ279"/>
  <c r="AR279" s="1"/>
  <c r="AL71"/>
  <c r="AQ70"/>
  <c r="AR70" s="1"/>
  <c r="AA283"/>
  <c r="AB282"/>
  <c r="T77"/>
  <c r="U76"/>
  <c r="AY277"/>
  <c r="AX276"/>
  <c r="BF276" s="1"/>
  <c r="AT278"/>
  <c r="AV278" s="1"/>
  <c r="BE278"/>
  <c r="AZ278"/>
  <c r="BA278" s="1"/>
  <c r="BG278" s="1"/>
  <c r="AS278"/>
  <c r="BE69"/>
  <c r="AZ69"/>
  <c r="BA69" s="1"/>
  <c r="BG69" s="1"/>
  <c r="AT69"/>
  <c r="AV69" s="1"/>
  <c r="AS69"/>
  <c r="BB277"/>
  <c r="BH277" s="1"/>
  <c r="BC277"/>
  <c r="T284" i="4"/>
  <c r="T73"/>
  <c r="AC59" i="13"/>
  <c r="AB60"/>
  <c r="AH62"/>
  <c r="B63"/>
  <c r="U69"/>
  <c r="V69"/>
  <c r="T69" s="1"/>
  <c r="X69"/>
  <c r="Y69"/>
  <c r="Z69"/>
  <c r="W69"/>
  <c r="AL89" i="5" l="1"/>
  <c r="AQ88"/>
  <c r="AR88" s="1"/>
  <c r="BE296"/>
  <c r="AZ296"/>
  <c r="BA296" s="1"/>
  <c r="BG296" s="1"/>
  <c r="AT296"/>
  <c r="AV296" s="1"/>
  <c r="AS296"/>
  <c r="AU296" s="1"/>
  <c r="AW296" s="1"/>
  <c r="T305"/>
  <c r="U304"/>
  <c r="AX84"/>
  <c r="BF84" s="1"/>
  <c r="AY85"/>
  <c r="AA92"/>
  <c r="AB91"/>
  <c r="BE87"/>
  <c r="AZ87"/>
  <c r="BA87" s="1"/>
  <c r="BG87" s="1"/>
  <c r="AT87"/>
  <c r="AV87" s="1"/>
  <c r="AS87"/>
  <c r="AU87" s="1"/>
  <c r="AW87" s="1"/>
  <c r="T95"/>
  <c r="U94"/>
  <c r="AA301"/>
  <c r="AB300"/>
  <c r="AP89"/>
  <c r="AE90"/>
  <c r="BB85"/>
  <c r="BH85" s="1"/>
  <c r="BC85"/>
  <c r="AE301"/>
  <c r="AH299"/>
  <c r="AP298"/>
  <c r="AL298"/>
  <c r="AQ297"/>
  <c r="AR297" s="1"/>
  <c r="AX294"/>
  <c r="BF294" s="1"/>
  <c r="AY295"/>
  <c r="AU295"/>
  <c r="AW295" s="1"/>
  <c r="AU86"/>
  <c r="AW86" s="1"/>
  <c r="AE301" i="11"/>
  <c r="AP300"/>
  <c r="AP91"/>
  <c r="AE92"/>
  <c r="AE92" i="10"/>
  <c r="AP91"/>
  <c r="AE301"/>
  <c r="AP300"/>
  <c r="AE301" i="9"/>
  <c r="AP300"/>
  <c r="AE93"/>
  <c r="AP92"/>
  <c r="AE92" i="8"/>
  <c r="AP91"/>
  <c r="AE301"/>
  <c r="AP300"/>
  <c r="AE93" i="7"/>
  <c r="AE303"/>
  <c r="AQ299" i="4"/>
  <c r="AR299" s="1"/>
  <c r="AL300"/>
  <c r="AT88"/>
  <c r="AV88" s="1"/>
  <c r="AZ88"/>
  <c r="AS88"/>
  <c r="AU88" s="1"/>
  <c r="AW88" s="1"/>
  <c r="AE92"/>
  <c r="AP91"/>
  <c r="AL90"/>
  <c r="AQ89"/>
  <c r="AR89" s="1"/>
  <c r="AE301"/>
  <c r="AP300"/>
  <c r="AS298"/>
  <c r="AU298" s="1"/>
  <c r="AW298" s="1"/>
  <c r="AT298"/>
  <c r="AV298" s="1"/>
  <c r="AZ298"/>
  <c r="AU297"/>
  <c r="AW297" s="1"/>
  <c r="AP91" i="3"/>
  <c r="AE92"/>
  <c r="AT89"/>
  <c r="AV89" s="1"/>
  <c r="AZ89"/>
  <c r="AS89"/>
  <c r="AT297"/>
  <c r="AV297" s="1"/>
  <c r="AZ297"/>
  <c r="AS297"/>
  <c r="AL91"/>
  <c r="AQ90"/>
  <c r="AR90" s="1"/>
  <c r="AL299"/>
  <c r="AQ298"/>
  <c r="AR298" s="1"/>
  <c r="AP299"/>
  <c r="AE300"/>
  <c r="T301" i="11"/>
  <c r="U300"/>
  <c r="T91"/>
  <c r="U90"/>
  <c r="T299" i="10"/>
  <c r="U298"/>
  <c r="T89"/>
  <c r="U88"/>
  <c r="T297" i="9"/>
  <c r="U296"/>
  <c r="T87"/>
  <c r="U86"/>
  <c r="T85" i="8"/>
  <c r="U84"/>
  <c r="T295"/>
  <c r="U294"/>
  <c r="T293" i="7"/>
  <c r="U292"/>
  <c r="T85"/>
  <c r="U84"/>
  <c r="T289" i="3"/>
  <c r="U288"/>
  <c r="T80"/>
  <c r="U79"/>
  <c r="AT70" i="2"/>
  <c r="AV70" s="1"/>
  <c r="BE70"/>
  <c r="AZ70"/>
  <c r="BA70" s="1"/>
  <c r="BG70" s="1"/>
  <c r="AS70"/>
  <c r="AE74"/>
  <c r="AP73"/>
  <c r="AA75"/>
  <c r="AB74"/>
  <c r="AA284"/>
  <c r="AB283"/>
  <c r="AL281"/>
  <c r="AQ280"/>
  <c r="AR280" s="1"/>
  <c r="AP282"/>
  <c r="AE283"/>
  <c r="AX277"/>
  <c r="BF277" s="1"/>
  <c r="AY278"/>
  <c r="BE279"/>
  <c r="AZ279"/>
  <c r="BA279" s="1"/>
  <c r="BG279" s="1"/>
  <c r="AT279"/>
  <c r="AV279" s="1"/>
  <c r="AS279"/>
  <c r="T286"/>
  <c r="U285"/>
  <c r="T78"/>
  <c r="U77"/>
  <c r="AL72"/>
  <c r="AQ71"/>
  <c r="AR71" s="1"/>
  <c r="AY69"/>
  <c r="AX68"/>
  <c r="BF68" s="1"/>
  <c r="AU69"/>
  <c r="AW69" s="1"/>
  <c r="AU278"/>
  <c r="AW278" s="1"/>
  <c r="T285" i="4"/>
  <c r="T74"/>
  <c r="AH63" i="13"/>
  <c r="B64"/>
  <c r="V70"/>
  <c r="T70" s="1"/>
  <c r="U70"/>
  <c r="AC60"/>
  <c r="AB61"/>
  <c r="W70"/>
  <c r="X70"/>
  <c r="Y70"/>
  <c r="Z70"/>
  <c r="AH300" i="5" l="1"/>
  <c r="AP299"/>
  <c r="AA302"/>
  <c r="AB301"/>
  <c r="BC87"/>
  <c r="BB87"/>
  <c r="BH87" s="1"/>
  <c r="AL90"/>
  <c r="AQ89"/>
  <c r="AR89" s="1"/>
  <c r="AY296"/>
  <c r="AX295"/>
  <c r="BF295" s="1"/>
  <c r="T96"/>
  <c r="U95"/>
  <c r="BC296"/>
  <c r="BB296"/>
  <c r="BH296" s="1"/>
  <c r="AT88"/>
  <c r="AV88" s="1"/>
  <c r="BE88"/>
  <c r="AZ88"/>
  <c r="BA88" s="1"/>
  <c r="BG88" s="1"/>
  <c r="AS88"/>
  <c r="AU88" s="1"/>
  <c r="AW88" s="1"/>
  <c r="BB295"/>
  <c r="BH295" s="1"/>
  <c r="BC295"/>
  <c r="AL299"/>
  <c r="AQ298"/>
  <c r="AR298" s="1"/>
  <c r="AE302"/>
  <c r="AX85"/>
  <c r="BF85" s="1"/>
  <c r="AY86"/>
  <c r="T306"/>
  <c r="U305"/>
  <c r="BB86"/>
  <c r="BH86" s="1"/>
  <c r="BC86"/>
  <c r="AT297"/>
  <c r="AV297" s="1"/>
  <c r="BE297"/>
  <c r="AZ297"/>
  <c r="BA297" s="1"/>
  <c r="BG297" s="1"/>
  <c r="AS297"/>
  <c r="AE91"/>
  <c r="AP90"/>
  <c r="AA93"/>
  <c r="AB92"/>
  <c r="AE302" i="11"/>
  <c r="AP301"/>
  <c r="AE93"/>
  <c r="AP92"/>
  <c r="AE302" i="10"/>
  <c r="AP301"/>
  <c r="AE93"/>
  <c r="AP92"/>
  <c r="AE94" i="9"/>
  <c r="AP93"/>
  <c r="AE302"/>
  <c r="AP301"/>
  <c r="AE93" i="8"/>
  <c r="AP92"/>
  <c r="AE302"/>
  <c r="AP301"/>
  <c r="AE304" i="7"/>
  <c r="AE94"/>
  <c r="AZ89" i="4"/>
  <c r="AS89"/>
  <c r="AU89" s="1"/>
  <c r="AW89" s="1"/>
  <c r="AT89"/>
  <c r="AV89" s="1"/>
  <c r="AZ299"/>
  <c r="AS299"/>
  <c r="AT299"/>
  <c r="AV299" s="1"/>
  <c r="AE302"/>
  <c r="AP301"/>
  <c r="AP92"/>
  <c r="AE93"/>
  <c r="AQ300"/>
  <c r="AR300" s="1"/>
  <c r="AL301"/>
  <c r="AQ90"/>
  <c r="AR90" s="1"/>
  <c r="AL91"/>
  <c r="AQ91" i="3"/>
  <c r="AR91" s="1"/>
  <c r="AL92"/>
  <c r="AS90"/>
  <c r="AZ90"/>
  <c r="AT90"/>
  <c r="AV90" s="1"/>
  <c r="AE93"/>
  <c r="AP92"/>
  <c r="AE301"/>
  <c r="AP300"/>
  <c r="AQ299"/>
  <c r="AR299" s="1"/>
  <c r="AL300"/>
  <c r="AU89"/>
  <c r="AW89" s="1"/>
  <c r="AZ298"/>
  <c r="AS298"/>
  <c r="AT298"/>
  <c r="AV298" s="1"/>
  <c r="AU297"/>
  <c r="AW297" s="1"/>
  <c r="T302" i="11"/>
  <c r="U301"/>
  <c r="T92"/>
  <c r="U91"/>
  <c r="T300" i="10"/>
  <c r="U299"/>
  <c r="T90"/>
  <c r="U89"/>
  <c r="T88" i="9"/>
  <c r="U87"/>
  <c r="T298"/>
  <c r="U297"/>
  <c r="T296" i="8"/>
  <c r="U295"/>
  <c r="T86"/>
  <c r="U85"/>
  <c r="T86" i="7"/>
  <c r="U85"/>
  <c r="T294"/>
  <c r="U293"/>
  <c r="T81" i="3"/>
  <c r="U80"/>
  <c r="T290"/>
  <c r="U289"/>
  <c r="AY70" i="2"/>
  <c r="AX69"/>
  <c r="BF69" s="1"/>
  <c r="T287"/>
  <c r="U286"/>
  <c r="AA285"/>
  <c r="AB284"/>
  <c r="AP74"/>
  <c r="AE75"/>
  <c r="AE284"/>
  <c r="AP283"/>
  <c r="BC69"/>
  <c r="BB69"/>
  <c r="BH69" s="1"/>
  <c r="AL73"/>
  <c r="AQ72"/>
  <c r="AR72" s="1"/>
  <c r="AL282"/>
  <c r="AQ281"/>
  <c r="AR281" s="1"/>
  <c r="AA76"/>
  <c r="AB75"/>
  <c r="BB278"/>
  <c r="BH278" s="1"/>
  <c r="BC278"/>
  <c r="AT71"/>
  <c r="AV71" s="1"/>
  <c r="BE71"/>
  <c r="AZ71"/>
  <c r="BA71" s="1"/>
  <c r="BG71" s="1"/>
  <c r="AS71"/>
  <c r="AU71" s="1"/>
  <c r="AW71" s="1"/>
  <c r="T79"/>
  <c r="U78"/>
  <c r="AX278"/>
  <c r="BF278" s="1"/>
  <c r="AY279"/>
  <c r="BE280"/>
  <c r="AZ280"/>
  <c r="BA280" s="1"/>
  <c r="BG280" s="1"/>
  <c r="AT280"/>
  <c r="AV280" s="1"/>
  <c r="AS280"/>
  <c r="AU279"/>
  <c r="AW279" s="1"/>
  <c r="AU70"/>
  <c r="AW70" s="1"/>
  <c r="T286" i="4"/>
  <c r="T75"/>
  <c r="U71" i="13"/>
  <c r="V71"/>
  <c r="T71" s="1"/>
  <c r="AC61"/>
  <c r="AB62"/>
  <c r="AH64"/>
  <c r="B65"/>
  <c r="Y71"/>
  <c r="W71"/>
  <c r="X71"/>
  <c r="Z71"/>
  <c r="AE92" i="5" l="1"/>
  <c r="AP91"/>
  <c r="AE303"/>
  <c r="AY297"/>
  <c r="AX296"/>
  <c r="BF296" s="1"/>
  <c r="AH301"/>
  <c r="AP300"/>
  <c r="AL300"/>
  <c r="AQ299"/>
  <c r="AR299" s="1"/>
  <c r="AB93"/>
  <c r="AA94"/>
  <c r="AY87"/>
  <c r="AX86"/>
  <c r="BF86" s="1"/>
  <c r="AT298"/>
  <c r="AV298" s="1"/>
  <c r="BE298"/>
  <c r="AZ298"/>
  <c r="BA298" s="1"/>
  <c r="BG298" s="1"/>
  <c r="AS298"/>
  <c r="AU298" s="1"/>
  <c r="AW298" s="1"/>
  <c r="BB88"/>
  <c r="BH88" s="1"/>
  <c r="BC88"/>
  <c r="U96"/>
  <c r="T97"/>
  <c r="AQ90"/>
  <c r="AR90" s="1"/>
  <c r="AL91"/>
  <c r="AA303"/>
  <c r="AB302"/>
  <c r="T307"/>
  <c r="U306"/>
  <c r="AT89"/>
  <c r="AV89" s="1"/>
  <c r="AZ89"/>
  <c r="BA89" s="1"/>
  <c r="BG89" s="1"/>
  <c r="BE89"/>
  <c r="AS89"/>
  <c r="AU89" s="1"/>
  <c r="AW89" s="1"/>
  <c r="AU297"/>
  <c r="AW297" s="1"/>
  <c r="AE303" i="11"/>
  <c r="AP302"/>
  <c r="AP93"/>
  <c r="AE94"/>
  <c r="AE303" i="10"/>
  <c r="AP302"/>
  <c r="AE94"/>
  <c r="AP93"/>
  <c r="AE303" i="9"/>
  <c r="AP302"/>
  <c r="AE95"/>
  <c r="AP94"/>
  <c r="AE94" i="8"/>
  <c r="AP93"/>
  <c r="AE303"/>
  <c r="AP302"/>
  <c r="AE305" i="7"/>
  <c r="AE95"/>
  <c r="AT90" i="4"/>
  <c r="AV90" s="1"/>
  <c r="AZ90"/>
  <c r="AS90"/>
  <c r="AU299"/>
  <c r="AW299" s="1"/>
  <c r="AL92"/>
  <c r="AQ91"/>
  <c r="AR91" s="1"/>
  <c r="AE94"/>
  <c r="AP93"/>
  <c r="AS300"/>
  <c r="AU300" s="1"/>
  <c r="AW300" s="1"/>
  <c r="AT300"/>
  <c r="AV300" s="1"/>
  <c r="AZ300"/>
  <c r="AE303"/>
  <c r="AP302"/>
  <c r="AQ301"/>
  <c r="AR301" s="1"/>
  <c r="AL302"/>
  <c r="AL301" i="3"/>
  <c r="AQ300"/>
  <c r="AR300" s="1"/>
  <c r="AT91"/>
  <c r="AV91" s="1"/>
  <c r="AZ91"/>
  <c r="AS91"/>
  <c r="AU91" s="1"/>
  <c r="AW91" s="1"/>
  <c r="AP301"/>
  <c r="AE302"/>
  <c r="AL93"/>
  <c r="AQ92"/>
  <c r="AR92" s="1"/>
  <c r="AU298"/>
  <c r="AW298" s="1"/>
  <c r="AP93"/>
  <c r="AE94"/>
  <c r="AU90"/>
  <c r="AW90" s="1"/>
  <c r="AT299"/>
  <c r="AV299" s="1"/>
  <c r="AZ299"/>
  <c r="AS299"/>
  <c r="T303" i="11"/>
  <c r="U302"/>
  <c r="T93"/>
  <c r="U92"/>
  <c r="T301" i="10"/>
  <c r="U300"/>
  <c r="T91"/>
  <c r="U90"/>
  <c r="T89" i="9"/>
  <c r="U88"/>
  <c r="T299"/>
  <c r="U298"/>
  <c r="T297" i="8"/>
  <c r="U296"/>
  <c r="T87"/>
  <c r="U86"/>
  <c r="T87" i="7"/>
  <c r="U86"/>
  <c r="T295"/>
  <c r="U294"/>
  <c r="T82" i="3"/>
  <c r="U81"/>
  <c r="T291"/>
  <c r="U290"/>
  <c r="BB71" i="2"/>
  <c r="BH71" s="1"/>
  <c r="BC71"/>
  <c r="AT281"/>
  <c r="AV281" s="1"/>
  <c r="BE281"/>
  <c r="AZ281"/>
  <c r="BA281" s="1"/>
  <c r="BG281" s="1"/>
  <c r="AS281"/>
  <c r="AP75"/>
  <c r="AE76"/>
  <c r="AX70"/>
  <c r="BF70" s="1"/>
  <c r="AY71"/>
  <c r="AY280"/>
  <c r="AX279"/>
  <c r="BF279" s="1"/>
  <c r="T80"/>
  <c r="U79"/>
  <c r="AA77"/>
  <c r="AB76"/>
  <c r="AL74"/>
  <c r="AQ73"/>
  <c r="AR73" s="1"/>
  <c r="AE285"/>
  <c r="AP284"/>
  <c r="AA286"/>
  <c r="AB285"/>
  <c r="AU280"/>
  <c r="AW280" s="1"/>
  <c r="BB279"/>
  <c r="BH279" s="1"/>
  <c r="BC279"/>
  <c r="BE72"/>
  <c r="AZ72"/>
  <c r="BA72" s="1"/>
  <c r="BG72" s="1"/>
  <c r="AT72"/>
  <c r="AV72" s="1"/>
  <c r="AS72"/>
  <c r="T288"/>
  <c r="U287"/>
  <c r="BB70"/>
  <c r="BH70" s="1"/>
  <c r="BC70"/>
  <c r="AL283"/>
  <c r="AQ282"/>
  <c r="AR282" s="1"/>
  <c r="T287" i="4"/>
  <c r="T76"/>
  <c r="V72" i="13"/>
  <c r="T72" s="1"/>
  <c r="U72"/>
  <c r="AH65"/>
  <c r="B66"/>
  <c r="AC62"/>
  <c r="AB63"/>
  <c r="Z72"/>
  <c r="X72"/>
  <c r="W72"/>
  <c r="Y72"/>
  <c r="AL92" i="5" l="1"/>
  <c r="AQ91"/>
  <c r="AR91" s="1"/>
  <c r="AY88"/>
  <c r="AX87"/>
  <c r="BF87" s="1"/>
  <c r="AL301"/>
  <c r="AQ300"/>
  <c r="AR300" s="1"/>
  <c r="AX297"/>
  <c r="BF297" s="1"/>
  <c r="AY298"/>
  <c r="AP92"/>
  <c r="AE93"/>
  <c r="BB89"/>
  <c r="BH89" s="1"/>
  <c r="BC89"/>
  <c r="AA304"/>
  <c r="AB303"/>
  <c r="T98"/>
  <c r="U97"/>
  <c r="BB298"/>
  <c r="BH298" s="1"/>
  <c r="BC298"/>
  <c r="BE299"/>
  <c r="AZ299"/>
  <c r="BA299" s="1"/>
  <c r="BG299" s="1"/>
  <c r="AT299"/>
  <c r="AV299" s="1"/>
  <c r="AS299"/>
  <c r="AU299" s="1"/>
  <c r="AW299" s="1"/>
  <c r="BB297"/>
  <c r="BH297" s="1"/>
  <c r="BC297"/>
  <c r="AH302"/>
  <c r="AP301"/>
  <c r="T308"/>
  <c r="U307"/>
  <c r="BE90"/>
  <c r="AZ90"/>
  <c r="BA90" s="1"/>
  <c r="BG90" s="1"/>
  <c r="AT90"/>
  <c r="AV90" s="1"/>
  <c r="AS90"/>
  <c r="AU90" s="1"/>
  <c r="AW90" s="1"/>
  <c r="AA95"/>
  <c r="AB94"/>
  <c r="AE304"/>
  <c r="AE304" i="11"/>
  <c r="AP303"/>
  <c r="AE95"/>
  <c r="AP94"/>
  <c r="AP94" i="10"/>
  <c r="AE95"/>
  <c r="AE304"/>
  <c r="AP303"/>
  <c r="AE96" i="9"/>
  <c r="AP95"/>
  <c r="AE304"/>
  <c r="AP303"/>
  <c r="AE95" i="8"/>
  <c r="AP94"/>
  <c r="AE304"/>
  <c r="AP303"/>
  <c r="AE96" i="7"/>
  <c r="AE306"/>
  <c r="AQ92" i="4"/>
  <c r="AR92" s="1"/>
  <c r="AL93"/>
  <c r="AZ301"/>
  <c r="AS301"/>
  <c r="AT301"/>
  <c r="AV301" s="1"/>
  <c r="AE304"/>
  <c r="AP303"/>
  <c r="AZ91"/>
  <c r="AS91"/>
  <c r="AT91"/>
  <c r="AV91" s="1"/>
  <c r="AQ302"/>
  <c r="AR302" s="1"/>
  <c r="AL303"/>
  <c r="AP94"/>
  <c r="AE95"/>
  <c r="AU90"/>
  <c r="AW90" s="1"/>
  <c r="AE95" i="3"/>
  <c r="AP94"/>
  <c r="AQ301"/>
  <c r="AR301" s="1"/>
  <c r="AL302"/>
  <c r="AE303"/>
  <c r="AP302"/>
  <c r="AZ300"/>
  <c r="AS300"/>
  <c r="AT300"/>
  <c r="AV300" s="1"/>
  <c r="AQ93"/>
  <c r="AR93" s="1"/>
  <c r="AL94"/>
  <c r="AS92"/>
  <c r="AU92" s="1"/>
  <c r="AW92" s="1"/>
  <c r="AZ92"/>
  <c r="AT92"/>
  <c r="AV92" s="1"/>
  <c r="AU299"/>
  <c r="AW299" s="1"/>
  <c r="AU281" i="2"/>
  <c r="AW281" s="1"/>
  <c r="T94" i="11"/>
  <c r="U93"/>
  <c r="T304"/>
  <c r="U303"/>
  <c r="T302" i="10"/>
  <c r="U301"/>
  <c r="T92"/>
  <c r="U91"/>
  <c r="T90" i="9"/>
  <c r="U89"/>
  <c r="T300"/>
  <c r="U299"/>
  <c r="T88" i="8"/>
  <c r="U87"/>
  <c r="T298"/>
  <c r="U297"/>
  <c r="T296" i="7"/>
  <c r="U295"/>
  <c r="T88"/>
  <c r="U87"/>
  <c r="T83" i="3"/>
  <c r="U82"/>
  <c r="T292"/>
  <c r="U291"/>
  <c r="AT282" i="2"/>
  <c r="AV282" s="1"/>
  <c r="BE282"/>
  <c r="AZ282"/>
  <c r="BA282" s="1"/>
  <c r="BG282" s="1"/>
  <c r="AS282"/>
  <c r="T81"/>
  <c r="U80"/>
  <c r="AA287"/>
  <c r="AB286"/>
  <c r="AL75"/>
  <c r="AQ74"/>
  <c r="AR74" s="1"/>
  <c r="AX71"/>
  <c r="BF71" s="1"/>
  <c r="AY72"/>
  <c r="BB281"/>
  <c r="BH281" s="1"/>
  <c r="BC281"/>
  <c r="AU72"/>
  <c r="AW72" s="1"/>
  <c r="T289"/>
  <c r="U288"/>
  <c r="BE73"/>
  <c r="AZ73"/>
  <c r="BA73" s="1"/>
  <c r="BG73" s="1"/>
  <c r="AT73"/>
  <c r="AV73" s="1"/>
  <c r="AS73"/>
  <c r="AY281"/>
  <c r="AX280"/>
  <c r="BF280" s="1"/>
  <c r="AL284"/>
  <c r="AQ283"/>
  <c r="AR283" s="1"/>
  <c r="BC280"/>
  <c r="BB280"/>
  <c r="BH280" s="1"/>
  <c r="AP285"/>
  <c r="AE286"/>
  <c r="AA78"/>
  <c r="AB77"/>
  <c r="AE77"/>
  <c r="AP76"/>
  <c r="T288" i="4"/>
  <c r="T77"/>
  <c r="AH66" i="13"/>
  <c r="B67"/>
  <c r="AC63"/>
  <c r="AB64"/>
  <c r="U73"/>
  <c r="V73"/>
  <c r="T73" s="1"/>
  <c r="X73"/>
  <c r="Z73"/>
  <c r="Y73"/>
  <c r="W73"/>
  <c r="AE305" i="5" l="1"/>
  <c r="AA305"/>
  <c r="AB304"/>
  <c r="AL302"/>
  <c r="AQ301"/>
  <c r="AR301" s="1"/>
  <c r="AL93"/>
  <c r="AQ92"/>
  <c r="AR92" s="1"/>
  <c r="BB90"/>
  <c r="BH90" s="1"/>
  <c r="BC90"/>
  <c r="AH303"/>
  <c r="AP302"/>
  <c r="AP93"/>
  <c r="AE94"/>
  <c r="BE300"/>
  <c r="AZ300"/>
  <c r="BA300" s="1"/>
  <c r="BG300" s="1"/>
  <c r="AT300"/>
  <c r="AV300" s="1"/>
  <c r="AS300"/>
  <c r="BE91"/>
  <c r="AZ91"/>
  <c r="BA91" s="1"/>
  <c r="BG91" s="1"/>
  <c r="AT91"/>
  <c r="AV91" s="1"/>
  <c r="AS91"/>
  <c r="AA96"/>
  <c r="AB95"/>
  <c r="BB299"/>
  <c r="BH299" s="1"/>
  <c r="BC299"/>
  <c r="T99"/>
  <c r="U98"/>
  <c r="AX88"/>
  <c r="BF88" s="1"/>
  <c r="AY89"/>
  <c r="T309"/>
  <c r="U308"/>
  <c r="AX298"/>
  <c r="BF298" s="1"/>
  <c r="AY299"/>
  <c r="AP95" i="11"/>
  <c r="AE96"/>
  <c r="AE305"/>
  <c r="AP304"/>
  <c r="AE305" i="10"/>
  <c r="AP304"/>
  <c r="AE96"/>
  <c r="AP95"/>
  <c r="AE97" i="9"/>
  <c r="AP96"/>
  <c r="AE305"/>
  <c r="AP304"/>
  <c r="AE96" i="8"/>
  <c r="AP95"/>
  <c r="AE305"/>
  <c r="AP304"/>
  <c r="AE97" i="7"/>
  <c r="AE307"/>
  <c r="AE96" i="4"/>
  <c r="AP95"/>
  <c r="AE305"/>
  <c r="AP304"/>
  <c r="AS302"/>
  <c r="AU302" s="1"/>
  <c r="AW302" s="1"/>
  <c r="AT302"/>
  <c r="AV302" s="1"/>
  <c r="AZ302"/>
  <c r="AT92"/>
  <c r="AV92" s="1"/>
  <c r="AZ92"/>
  <c r="AS92"/>
  <c r="AU92" s="1"/>
  <c r="AW92" s="1"/>
  <c r="AQ303"/>
  <c r="AR303" s="1"/>
  <c r="AL304"/>
  <c r="AL94"/>
  <c r="AQ93"/>
  <c r="AR93" s="1"/>
  <c r="AU91"/>
  <c r="AW91" s="1"/>
  <c r="AU301"/>
  <c r="AW301" s="1"/>
  <c r="AT301" i="3"/>
  <c r="AV301" s="1"/>
  <c r="AZ301"/>
  <c r="AS301"/>
  <c r="AP95"/>
  <c r="AE96"/>
  <c r="AT93"/>
  <c r="AV93" s="1"/>
  <c r="AZ93"/>
  <c r="AS93"/>
  <c r="AU93" s="1"/>
  <c r="AW93" s="1"/>
  <c r="AP303"/>
  <c r="AE304"/>
  <c r="AL303"/>
  <c r="AQ302"/>
  <c r="AR302" s="1"/>
  <c r="AL95"/>
  <c r="AQ94"/>
  <c r="AR94" s="1"/>
  <c r="AU300"/>
  <c r="AW300" s="1"/>
  <c r="T305" i="11"/>
  <c r="U304"/>
  <c r="T95"/>
  <c r="U94"/>
  <c r="T303" i="10"/>
  <c r="U302"/>
  <c r="T93"/>
  <c r="U92"/>
  <c r="T91" i="9"/>
  <c r="U90"/>
  <c r="T301"/>
  <c r="U300"/>
  <c r="T89" i="8"/>
  <c r="U88"/>
  <c r="T299"/>
  <c r="U298"/>
  <c r="T297" i="7"/>
  <c r="U296"/>
  <c r="T89"/>
  <c r="U88"/>
  <c r="T84" i="3"/>
  <c r="U83"/>
  <c r="T293"/>
  <c r="U292"/>
  <c r="T290" i="2"/>
  <c r="U289"/>
  <c r="AY73"/>
  <c r="AX72"/>
  <c r="BF72" s="1"/>
  <c r="T82"/>
  <c r="U81"/>
  <c r="AE78"/>
  <c r="AP77"/>
  <c r="AL285"/>
  <c r="AQ284"/>
  <c r="AR284" s="1"/>
  <c r="AL76"/>
  <c r="AQ75"/>
  <c r="AR75" s="1"/>
  <c r="AP286"/>
  <c r="AE287"/>
  <c r="BE283"/>
  <c r="AZ283"/>
  <c r="BA283" s="1"/>
  <c r="BG283" s="1"/>
  <c r="AT283"/>
  <c r="AV283" s="1"/>
  <c r="AS283"/>
  <c r="AT74"/>
  <c r="AV74" s="1"/>
  <c r="BE74"/>
  <c r="AZ74"/>
  <c r="BA74" s="1"/>
  <c r="BG74" s="1"/>
  <c r="AS74"/>
  <c r="AU73"/>
  <c r="AW73" s="1"/>
  <c r="AA79"/>
  <c r="AB78"/>
  <c r="AX281"/>
  <c r="BF281" s="1"/>
  <c r="AY282"/>
  <c r="BB72"/>
  <c r="BH72" s="1"/>
  <c r="BC72"/>
  <c r="AA288"/>
  <c r="AB287"/>
  <c r="AU282"/>
  <c r="AW282" s="1"/>
  <c r="T289" i="4"/>
  <c r="T78"/>
  <c r="U74" i="13"/>
  <c r="V74"/>
  <c r="T74" s="1"/>
  <c r="AH67"/>
  <c r="B68"/>
  <c r="AC64"/>
  <c r="AB65"/>
  <c r="Y74"/>
  <c r="X74"/>
  <c r="Z74"/>
  <c r="W74"/>
  <c r="AL303" i="5" l="1"/>
  <c r="AQ302"/>
  <c r="AR302" s="1"/>
  <c r="AE306"/>
  <c r="AE95"/>
  <c r="AP94"/>
  <c r="AT301"/>
  <c r="AV301" s="1"/>
  <c r="BE301"/>
  <c r="AZ301"/>
  <c r="BA301" s="1"/>
  <c r="BG301" s="1"/>
  <c r="AS301"/>
  <c r="AU301" s="1"/>
  <c r="AW301" s="1"/>
  <c r="AU91"/>
  <c r="AW91" s="1"/>
  <c r="AU300"/>
  <c r="AW300" s="1"/>
  <c r="AX89"/>
  <c r="BF89" s="1"/>
  <c r="AY90"/>
  <c r="T100"/>
  <c r="U99"/>
  <c r="AA97"/>
  <c r="AB96"/>
  <c r="AH304"/>
  <c r="AP303"/>
  <c r="AL94"/>
  <c r="AQ93"/>
  <c r="AR93" s="1"/>
  <c r="AA306"/>
  <c r="AB305"/>
  <c r="AY300"/>
  <c r="AX299"/>
  <c r="BF299" s="1"/>
  <c r="T310"/>
  <c r="U309"/>
  <c r="AT92"/>
  <c r="AV92" s="1"/>
  <c r="BE92"/>
  <c r="AZ92"/>
  <c r="BA92" s="1"/>
  <c r="BG92" s="1"/>
  <c r="AS92"/>
  <c r="AE306" i="11"/>
  <c r="AP305"/>
  <c r="AE97"/>
  <c r="AP96"/>
  <c r="AE306" i="10"/>
  <c r="AP305"/>
  <c r="AE97"/>
  <c r="AP96"/>
  <c r="AE306" i="9"/>
  <c r="AP305"/>
  <c r="AE98"/>
  <c r="AP97"/>
  <c r="AE97" i="8"/>
  <c r="AP96"/>
  <c r="AE306"/>
  <c r="AP305"/>
  <c r="AE308" i="7"/>
  <c r="AE98"/>
  <c r="AZ303" i="4"/>
  <c r="AS303"/>
  <c r="AT303"/>
  <c r="AV303" s="1"/>
  <c r="AP96"/>
  <c r="AE97"/>
  <c r="AQ304"/>
  <c r="AR304" s="1"/>
  <c r="AL305"/>
  <c r="AQ94"/>
  <c r="AR94" s="1"/>
  <c r="AL95"/>
  <c r="AE306"/>
  <c r="AP305"/>
  <c r="AZ93"/>
  <c r="AS93"/>
  <c r="AU93" s="1"/>
  <c r="AW93" s="1"/>
  <c r="AT93"/>
  <c r="AV93" s="1"/>
  <c r="AQ303" i="3"/>
  <c r="AR303" s="1"/>
  <c r="AL304"/>
  <c r="AZ302"/>
  <c r="AS302"/>
  <c r="AU302" s="1"/>
  <c r="AW302" s="1"/>
  <c r="AT302"/>
  <c r="AV302" s="1"/>
  <c r="AE97"/>
  <c r="AP96"/>
  <c r="AQ95"/>
  <c r="AR95" s="1"/>
  <c r="AL96"/>
  <c r="AS94"/>
  <c r="AZ94"/>
  <c r="AT94"/>
  <c r="AV94" s="1"/>
  <c r="AE305"/>
  <c r="AP304"/>
  <c r="AU301"/>
  <c r="AW301" s="1"/>
  <c r="T96" i="11"/>
  <c r="U95"/>
  <c r="T306"/>
  <c r="U305"/>
  <c r="T94" i="10"/>
  <c r="U93"/>
  <c r="T304"/>
  <c r="U303"/>
  <c r="T92" i="9"/>
  <c r="U91"/>
  <c r="T302"/>
  <c r="U301"/>
  <c r="T90" i="8"/>
  <c r="U89"/>
  <c r="T300"/>
  <c r="U299"/>
  <c r="T90" i="7"/>
  <c r="U89"/>
  <c r="T298"/>
  <c r="U297"/>
  <c r="T85" i="3"/>
  <c r="U84"/>
  <c r="T294"/>
  <c r="U293"/>
  <c r="AX282" i="2"/>
  <c r="BF282" s="1"/>
  <c r="AY283"/>
  <c r="BC73"/>
  <c r="BB73"/>
  <c r="BH73" s="1"/>
  <c r="AL77"/>
  <c r="AQ76"/>
  <c r="AR76" s="1"/>
  <c r="AP78"/>
  <c r="AE79"/>
  <c r="T291"/>
  <c r="U290"/>
  <c r="BB282"/>
  <c r="BH282" s="1"/>
  <c r="BC282"/>
  <c r="AA80"/>
  <c r="AB79"/>
  <c r="AT75"/>
  <c r="AV75" s="1"/>
  <c r="BE75"/>
  <c r="AZ75"/>
  <c r="BA75" s="1"/>
  <c r="BG75" s="1"/>
  <c r="AS75"/>
  <c r="T83"/>
  <c r="U82"/>
  <c r="AL286"/>
  <c r="AQ285"/>
  <c r="AR285" s="1"/>
  <c r="AA289"/>
  <c r="AB288"/>
  <c r="AE288"/>
  <c r="AP287"/>
  <c r="BE284"/>
  <c r="AZ284"/>
  <c r="BA284" s="1"/>
  <c r="BG284" s="1"/>
  <c r="AT284"/>
  <c r="AV284" s="1"/>
  <c r="AS284"/>
  <c r="AY74"/>
  <c r="AX73"/>
  <c r="BF73" s="1"/>
  <c r="AU74"/>
  <c r="AW74" s="1"/>
  <c r="AU283"/>
  <c r="AW283" s="1"/>
  <c r="T290" i="4"/>
  <c r="T79"/>
  <c r="AH68" i="13"/>
  <c r="B69"/>
  <c r="U75"/>
  <c r="V75"/>
  <c r="T75" s="1"/>
  <c r="AC65"/>
  <c r="AB66"/>
  <c r="X75"/>
  <c r="Z75"/>
  <c r="W75"/>
  <c r="Y75"/>
  <c r="AE96" i="5" l="1"/>
  <c r="AP95"/>
  <c r="AL304"/>
  <c r="AQ303"/>
  <c r="AR303" s="1"/>
  <c r="AY301"/>
  <c r="AX300"/>
  <c r="BF300" s="1"/>
  <c r="AL95"/>
  <c r="AQ94"/>
  <c r="AR94" s="1"/>
  <c r="AB97"/>
  <c r="AA98"/>
  <c r="AY91"/>
  <c r="AX90"/>
  <c r="BF90" s="1"/>
  <c r="BB301"/>
  <c r="BH301" s="1"/>
  <c r="BC301"/>
  <c r="AT302"/>
  <c r="AV302" s="1"/>
  <c r="BE302"/>
  <c r="AZ302"/>
  <c r="BA302" s="1"/>
  <c r="BG302" s="1"/>
  <c r="AS302"/>
  <c r="AU302" s="1"/>
  <c r="AW302" s="1"/>
  <c r="AU92"/>
  <c r="AW92" s="1"/>
  <c r="AT93"/>
  <c r="AV93" s="1"/>
  <c r="BE93"/>
  <c r="AZ93"/>
  <c r="BA93" s="1"/>
  <c r="BG93" s="1"/>
  <c r="AS93"/>
  <c r="AU93" s="1"/>
  <c r="AW93" s="1"/>
  <c r="T101"/>
  <c r="U100"/>
  <c r="BC91"/>
  <c r="BB91"/>
  <c r="BH91" s="1"/>
  <c r="T311"/>
  <c r="U310"/>
  <c r="AA307"/>
  <c r="AB306"/>
  <c r="AH305"/>
  <c r="AP304"/>
  <c r="BC300"/>
  <c r="BB300"/>
  <c r="BH300" s="1"/>
  <c r="AE307"/>
  <c r="AE307" i="11"/>
  <c r="AP306"/>
  <c r="AP97"/>
  <c r="AE98"/>
  <c r="AE98" i="10"/>
  <c r="AP97"/>
  <c r="AE307"/>
  <c r="AP306"/>
  <c r="AE99" i="9"/>
  <c r="AP98"/>
  <c r="AE307"/>
  <c r="AP306"/>
  <c r="AE98" i="8"/>
  <c r="AP97"/>
  <c r="AE307"/>
  <c r="AP306"/>
  <c r="AE309" i="7"/>
  <c r="AE99"/>
  <c r="AE307" i="4"/>
  <c r="AP306"/>
  <c r="AT94"/>
  <c r="AV94" s="1"/>
  <c r="AZ94"/>
  <c r="AS94"/>
  <c r="AQ305"/>
  <c r="AR305" s="1"/>
  <c r="AL306"/>
  <c r="AU303"/>
  <c r="AW303" s="1"/>
  <c r="AL96"/>
  <c r="AQ95"/>
  <c r="AR95" s="1"/>
  <c r="AS304"/>
  <c r="AT304"/>
  <c r="AV304" s="1"/>
  <c r="AZ304"/>
  <c r="AE98"/>
  <c r="AP97"/>
  <c r="AT95" i="3"/>
  <c r="AV95" s="1"/>
  <c r="AZ95"/>
  <c r="AS95"/>
  <c r="AP97"/>
  <c r="AE98"/>
  <c r="AT303"/>
  <c r="AV303" s="1"/>
  <c r="AZ303"/>
  <c r="AS303"/>
  <c r="AU303" s="1"/>
  <c r="AW303" s="1"/>
  <c r="AL97"/>
  <c r="AQ96"/>
  <c r="AR96" s="1"/>
  <c r="AL305"/>
  <c r="AQ304"/>
  <c r="AR304" s="1"/>
  <c r="AP305"/>
  <c r="AE306"/>
  <c r="AU94"/>
  <c r="AW94" s="1"/>
  <c r="AU284" i="2"/>
  <c r="AW284" s="1"/>
  <c r="T97" i="11"/>
  <c r="U96"/>
  <c r="T307"/>
  <c r="U306"/>
  <c r="T305" i="10"/>
  <c r="U304"/>
  <c r="T95"/>
  <c r="U94"/>
  <c r="T93" i="9"/>
  <c r="U92"/>
  <c r="T303"/>
  <c r="U302"/>
  <c r="T91" i="8"/>
  <c r="U90"/>
  <c r="T301"/>
  <c r="U300"/>
  <c r="T91" i="7"/>
  <c r="U90"/>
  <c r="T299"/>
  <c r="U298"/>
  <c r="T86" i="3"/>
  <c r="U85"/>
  <c r="T295"/>
  <c r="U294"/>
  <c r="AX74" i="2"/>
  <c r="BF74" s="1"/>
  <c r="AY75"/>
  <c r="AA290"/>
  <c r="AB289"/>
  <c r="T292"/>
  <c r="U291"/>
  <c r="AL78"/>
  <c r="AQ77"/>
  <c r="AR77" s="1"/>
  <c r="AA81"/>
  <c r="AB80"/>
  <c r="BE76"/>
  <c r="AZ76"/>
  <c r="BA76" s="1"/>
  <c r="BG76" s="1"/>
  <c r="AT76"/>
  <c r="AV76" s="1"/>
  <c r="AS76"/>
  <c r="AU76" s="1"/>
  <c r="AW76" s="1"/>
  <c r="AY284"/>
  <c r="AX283"/>
  <c r="BF283" s="1"/>
  <c r="BB74"/>
  <c r="BH74" s="1"/>
  <c r="BC74"/>
  <c r="AE289"/>
  <c r="AP288"/>
  <c r="AL287"/>
  <c r="AQ286"/>
  <c r="AR286" s="1"/>
  <c r="AU75"/>
  <c r="AW75" s="1"/>
  <c r="BB283"/>
  <c r="BH283" s="1"/>
  <c r="BC283"/>
  <c r="BC284"/>
  <c r="BB284"/>
  <c r="BH284" s="1"/>
  <c r="AT285"/>
  <c r="AV285" s="1"/>
  <c r="BE285"/>
  <c r="AZ285"/>
  <c r="BA285" s="1"/>
  <c r="BG285" s="1"/>
  <c r="AS285"/>
  <c r="T84"/>
  <c r="U83"/>
  <c r="AP79"/>
  <c r="AE80"/>
  <c r="T291" i="4"/>
  <c r="T80"/>
  <c r="AH69" i="13"/>
  <c r="B70"/>
  <c r="AC66"/>
  <c r="AB67"/>
  <c r="U76"/>
  <c r="V76"/>
  <c r="T76" s="1"/>
  <c r="Y76"/>
  <c r="X76"/>
  <c r="Z76"/>
  <c r="W76"/>
  <c r="T312" i="5" l="1"/>
  <c r="U311"/>
  <c r="AX301"/>
  <c r="BF301" s="1"/>
  <c r="AY302"/>
  <c r="AP96"/>
  <c r="AE97"/>
  <c r="AH306"/>
  <c r="AP305"/>
  <c r="BB302"/>
  <c r="BH302" s="1"/>
  <c r="BC302"/>
  <c r="AA99"/>
  <c r="AB98"/>
  <c r="AE308"/>
  <c r="BB93"/>
  <c r="BH93" s="1"/>
  <c r="BC93"/>
  <c r="BB92"/>
  <c r="BH92" s="1"/>
  <c r="BC92"/>
  <c r="AY92"/>
  <c r="AX91"/>
  <c r="BF91" s="1"/>
  <c r="AL96"/>
  <c r="AQ95"/>
  <c r="AR95" s="1"/>
  <c r="AL305"/>
  <c r="AQ304"/>
  <c r="AR304" s="1"/>
  <c r="AA308"/>
  <c r="AB307"/>
  <c r="T102"/>
  <c r="U101"/>
  <c r="BE94"/>
  <c r="AZ94"/>
  <c r="BA94" s="1"/>
  <c r="BG94" s="1"/>
  <c r="AT94"/>
  <c r="AV94" s="1"/>
  <c r="AS94"/>
  <c r="BE303"/>
  <c r="AZ303"/>
  <c r="BA303" s="1"/>
  <c r="BG303" s="1"/>
  <c r="AT303"/>
  <c r="AV303" s="1"/>
  <c r="AS303"/>
  <c r="AE308" i="11"/>
  <c r="AP307"/>
  <c r="AE99"/>
  <c r="AP98"/>
  <c r="AP98" i="10"/>
  <c r="AE99"/>
  <c r="AE308"/>
  <c r="AP307"/>
  <c r="AE100" i="9"/>
  <c r="AP99"/>
  <c r="AE308"/>
  <c r="AP307"/>
  <c r="AE99" i="8"/>
  <c r="AP98"/>
  <c r="AE308"/>
  <c r="AP307"/>
  <c r="AE310" i="7"/>
  <c r="AE100"/>
  <c r="AZ95" i="4"/>
  <c r="AS95"/>
  <c r="AU95" s="1"/>
  <c r="AW95" s="1"/>
  <c r="AT95"/>
  <c r="AV95" s="1"/>
  <c r="AZ305"/>
  <c r="AS305"/>
  <c r="AU305" s="1"/>
  <c r="AW305" s="1"/>
  <c r="AT305"/>
  <c r="AV305" s="1"/>
  <c r="AP98"/>
  <c r="AE99"/>
  <c r="AQ306"/>
  <c r="AR306" s="1"/>
  <c r="AL307"/>
  <c r="AU304"/>
  <c r="AW304" s="1"/>
  <c r="AE308"/>
  <c r="AP307"/>
  <c r="AQ96"/>
  <c r="AR96" s="1"/>
  <c r="AL97"/>
  <c r="AU94"/>
  <c r="AW94" s="1"/>
  <c r="AQ305" i="3"/>
  <c r="AR305" s="1"/>
  <c r="AL306"/>
  <c r="AE307"/>
  <c r="AP306"/>
  <c r="AZ304"/>
  <c r="AS304"/>
  <c r="AT304"/>
  <c r="AV304" s="1"/>
  <c r="AE99"/>
  <c r="AP98"/>
  <c r="AQ97"/>
  <c r="AR97" s="1"/>
  <c r="AL98"/>
  <c r="AS96"/>
  <c r="AU96" s="1"/>
  <c r="AW96" s="1"/>
  <c r="AZ96"/>
  <c r="AT96"/>
  <c r="AV96" s="1"/>
  <c r="AU95"/>
  <c r="AW95" s="1"/>
  <c r="T98" i="11"/>
  <c r="U97"/>
  <c r="T308"/>
  <c r="U307"/>
  <c r="U305" i="10"/>
  <c r="T306"/>
  <c r="T96"/>
  <c r="U95"/>
  <c r="T94" i="9"/>
  <c r="U93"/>
  <c r="T304"/>
  <c r="U303"/>
  <c r="T302" i="8"/>
  <c r="U301"/>
  <c r="T92"/>
  <c r="U91"/>
  <c r="T92" i="7"/>
  <c r="U91"/>
  <c r="T300"/>
  <c r="U299"/>
  <c r="T296" i="3"/>
  <c r="U295"/>
  <c r="T87"/>
  <c r="U86"/>
  <c r="AE81" i="2"/>
  <c r="AP80"/>
  <c r="T85"/>
  <c r="U84"/>
  <c r="BE77"/>
  <c r="AZ77"/>
  <c r="BA77" s="1"/>
  <c r="BG77" s="1"/>
  <c r="AT77"/>
  <c r="AV77" s="1"/>
  <c r="AS77"/>
  <c r="AU77" s="1"/>
  <c r="AW77" s="1"/>
  <c r="T293"/>
  <c r="U292"/>
  <c r="AL288"/>
  <c r="AQ287"/>
  <c r="AR287" s="1"/>
  <c r="AA82"/>
  <c r="AB81"/>
  <c r="AX75"/>
  <c r="BF75" s="1"/>
  <c r="AY76"/>
  <c r="AT286"/>
  <c r="AV286" s="1"/>
  <c r="BE286"/>
  <c r="AZ286"/>
  <c r="BA286" s="1"/>
  <c r="BG286" s="1"/>
  <c r="AS286"/>
  <c r="AU286" s="1"/>
  <c r="AW286" s="1"/>
  <c r="BB76"/>
  <c r="BH76" s="1"/>
  <c r="BC76"/>
  <c r="AA291"/>
  <c r="AB290"/>
  <c r="BB75"/>
  <c r="BH75" s="1"/>
  <c r="BC75"/>
  <c r="AP289"/>
  <c r="AE290"/>
  <c r="AY285"/>
  <c r="AX284"/>
  <c r="BF284" s="1"/>
  <c r="AL79"/>
  <c r="AQ78"/>
  <c r="AR78" s="1"/>
  <c r="AU285"/>
  <c r="AW285" s="1"/>
  <c r="T292" i="4"/>
  <c r="T81"/>
  <c r="AC67" i="13"/>
  <c r="AB68"/>
  <c r="U77"/>
  <c r="V77"/>
  <c r="T77" s="1"/>
  <c r="AH70"/>
  <c r="B71"/>
  <c r="Y77"/>
  <c r="Z77"/>
  <c r="X77"/>
  <c r="W77"/>
  <c r="BE304" i="5" l="1"/>
  <c r="AZ304"/>
  <c r="BA304" s="1"/>
  <c r="BG304" s="1"/>
  <c r="AT304"/>
  <c r="AV304" s="1"/>
  <c r="AS304"/>
  <c r="AU304" s="1"/>
  <c r="AW304" s="1"/>
  <c r="AX302"/>
  <c r="BF302" s="1"/>
  <c r="AY303"/>
  <c r="T313"/>
  <c r="U312"/>
  <c r="AA309"/>
  <c r="AB308"/>
  <c r="AL97"/>
  <c r="AQ96"/>
  <c r="AR96" s="1"/>
  <c r="AE309"/>
  <c r="AU303"/>
  <c r="AW303" s="1"/>
  <c r="AU94"/>
  <c r="AW94" s="1"/>
  <c r="BE95"/>
  <c r="AZ95"/>
  <c r="BA95" s="1"/>
  <c r="BG95" s="1"/>
  <c r="AT95"/>
  <c r="AV95" s="1"/>
  <c r="AS95"/>
  <c r="AU95" s="1"/>
  <c r="AW95" s="1"/>
  <c r="AP97"/>
  <c r="AE98"/>
  <c r="T103"/>
  <c r="U102"/>
  <c r="AL306"/>
  <c r="AQ305"/>
  <c r="AR305" s="1"/>
  <c r="AX92"/>
  <c r="BF92" s="1"/>
  <c r="AY93"/>
  <c r="AA100"/>
  <c r="AB99"/>
  <c r="AH307"/>
  <c r="AP306"/>
  <c r="AP99" i="11"/>
  <c r="AE100"/>
  <c r="AE309"/>
  <c r="AP308"/>
  <c r="AE309" i="10"/>
  <c r="AP308"/>
  <c r="AE100"/>
  <c r="AP99"/>
  <c r="AE309" i="9"/>
  <c r="AP308"/>
  <c r="AE101"/>
  <c r="AP100"/>
  <c r="AE309" i="8"/>
  <c r="AP308"/>
  <c r="AE100"/>
  <c r="AP99"/>
  <c r="AE311" i="7"/>
  <c r="AE101"/>
  <c r="AL98" i="4"/>
  <c r="AQ97"/>
  <c r="AR97" s="1"/>
  <c r="AE309"/>
  <c r="AP308"/>
  <c r="AQ307"/>
  <c r="AR307" s="1"/>
  <c r="AL308"/>
  <c r="AP99"/>
  <c r="AE100"/>
  <c r="AT96"/>
  <c r="AV96" s="1"/>
  <c r="AZ96"/>
  <c r="AS96"/>
  <c r="AU96" s="1"/>
  <c r="AW96" s="1"/>
  <c r="AS306"/>
  <c r="AU306" s="1"/>
  <c r="AW306" s="1"/>
  <c r="AT306"/>
  <c r="AV306" s="1"/>
  <c r="AZ306"/>
  <c r="AL99" i="3"/>
  <c r="AQ98"/>
  <c r="AR98" s="1"/>
  <c r="AT305"/>
  <c r="AV305" s="1"/>
  <c r="AZ305"/>
  <c r="AS305"/>
  <c r="AL307"/>
  <c r="AQ306"/>
  <c r="AR306" s="1"/>
  <c r="AT97"/>
  <c r="AV97" s="1"/>
  <c r="AZ97"/>
  <c r="AS97"/>
  <c r="AP99"/>
  <c r="AE100"/>
  <c r="AP307"/>
  <c r="AE308"/>
  <c r="AU304"/>
  <c r="AW304" s="1"/>
  <c r="T309" i="11"/>
  <c r="U308"/>
  <c r="T99"/>
  <c r="U98"/>
  <c r="T97" i="10"/>
  <c r="U96"/>
  <c r="T307"/>
  <c r="U306"/>
  <c r="T305" i="9"/>
  <c r="U304"/>
  <c r="T95"/>
  <c r="U94"/>
  <c r="T93" i="8"/>
  <c r="U92"/>
  <c r="T303"/>
  <c r="U302"/>
  <c r="T301" i="7"/>
  <c r="U300"/>
  <c r="T93"/>
  <c r="U92"/>
  <c r="T297" i="3"/>
  <c r="U296"/>
  <c r="T88"/>
  <c r="U87"/>
  <c r="AL80" i="2"/>
  <c r="AQ79"/>
  <c r="AR79" s="1"/>
  <c r="AL289"/>
  <c r="AQ288"/>
  <c r="AR288" s="1"/>
  <c r="BC77"/>
  <c r="BB77"/>
  <c r="BH77" s="1"/>
  <c r="AE82"/>
  <c r="AP81"/>
  <c r="AA292"/>
  <c r="AB291"/>
  <c r="AT78"/>
  <c r="AV78" s="1"/>
  <c r="BE78"/>
  <c r="AZ78"/>
  <c r="BA78" s="1"/>
  <c r="BG78" s="1"/>
  <c r="AS78"/>
  <c r="AU78" s="1"/>
  <c r="AW78" s="1"/>
  <c r="AP290"/>
  <c r="AE291"/>
  <c r="BB286"/>
  <c r="BH286" s="1"/>
  <c r="BC286"/>
  <c r="AY77"/>
  <c r="AX76"/>
  <c r="BF76" s="1"/>
  <c r="BE287"/>
  <c r="AZ287"/>
  <c r="BA287" s="1"/>
  <c r="BG287" s="1"/>
  <c r="AT287"/>
  <c r="AV287" s="1"/>
  <c r="AS287"/>
  <c r="AU287" s="1"/>
  <c r="AW287" s="1"/>
  <c r="T294"/>
  <c r="U293"/>
  <c r="BB285"/>
  <c r="BH285" s="1"/>
  <c r="BC285"/>
  <c r="AX285"/>
  <c r="BF285" s="1"/>
  <c r="AY286"/>
  <c r="AA83"/>
  <c r="AB82"/>
  <c r="T86"/>
  <c r="U85"/>
  <c r="T293" i="4"/>
  <c r="T82"/>
  <c r="AC68" i="13"/>
  <c r="AB69"/>
  <c r="AH71"/>
  <c r="B72"/>
  <c r="U78"/>
  <c r="V78"/>
  <c r="T78" s="1"/>
  <c r="Z78"/>
  <c r="Y78"/>
  <c r="W78"/>
  <c r="X78"/>
  <c r="AH308" i="5" l="1"/>
  <c r="AP307"/>
  <c r="BC95"/>
  <c r="BB95"/>
  <c r="BH95" s="1"/>
  <c r="BB94"/>
  <c r="BH94" s="1"/>
  <c r="BC94"/>
  <c r="AT96"/>
  <c r="AV96" s="1"/>
  <c r="BE96"/>
  <c r="AZ96"/>
  <c r="BA96" s="1"/>
  <c r="BG96" s="1"/>
  <c r="AS96"/>
  <c r="AU96" s="1"/>
  <c r="AW96" s="1"/>
  <c r="AX93"/>
  <c r="BF93" s="1"/>
  <c r="AY94"/>
  <c r="AE310"/>
  <c r="AA310"/>
  <c r="AB309"/>
  <c r="AY304"/>
  <c r="AX303"/>
  <c r="BF303" s="1"/>
  <c r="AA101"/>
  <c r="AB100"/>
  <c r="AL307"/>
  <c r="AQ306"/>
  <c r="AR306" s="1"/>
  <c r="AE99"/>
  <c r="AP98"/>
  <c r="T314"/>
  <c r="U313"/>
  <c r="AT305"/>
  <c r="AV305" s="1"/>
  <c r="BE305"/>
  <c r="AZ305"/>
  <c r="BA305" s="1"/>
  <c r="BG305" s="1"/>
  <c r="AS305"/>
  <c r="AU305" s="1"/>
  <c r="AW305" s="1"/>
  <c r="T104"/>
  <c r="U103"/>
  <c r="BB303"/>
  <c r="BH303" s="1"/>
  <c r="BC303"/>
  <c r="AL98"/>
  <c r="AQ97"/>
  <c r="AR97" s="1"/>
  <c r="BC304"/>
  <c r="BB304"/>
  <c r="BH304" s="1"/>
  <c r="AE310" i="11"/>
  <c r="AP309"/>
  <c r="AE101"/>
  <c r="AP100"/>
  <c r="AE310" i="10"/>
  <c r="AP309"/>
  <c r="AE101"/>
  <c r="AP100"/>
  <c r="AE102" i="9"/>
  <c r="AP101"/>
  <c r="AE310"/>
  <c r="AP309"/>
  <c r="AE310" i="8"/>
  <c r="AP309"/>
  <c r="AE101"/>
  <c r="AP100"/>
  <c r="AE102" i="7"/>
  <c r="AE312"/>
  <c r="AZ307" i="4"/>
  <c r="AS307"/>
  <c r="AU307" s="1"/>
  <c r="AW307" s="1"/>
  <c r="AT307"/>
  <c r="AV307" s="1"/>
  <c r="AL99"/>
  <c r="AQ98"/>
  <c r="AR98" s="1"/>
  <c r="AE101"/>
  <c r="AP100"/>
  <c r="AQ308"/>
  <c r="AR308" s="1"/>
  <c r="AL309"/>
  <c r="AZ97"/>
  <c r="AS97"/>
  <c r="AT97"/>
  <c r="AV97" s="1"/>
  <c r="AE310"/>
  <c r="AP309"/>
  <c r="AE309" i="3"/>
  <c r="AP308"/>
  <c r="AZ306"/>
  <c r="AS306"/>
  <c r="AU306" s="1"/>
  <c r="AW306" s="1"/>
  <c r="AT306"/>
  <c r="AV306" s="1"/>
  <c r="AE101"/>
  <c r="AP100"/>
  <c r="AQ99"/>
  <c r="AR99" s="1"/>
  <c r="AL100"/>
  <c r="AQ307"/>
  <c r="AR307" s="1"/>
  <c r="AL308"/>
  <c r="AS98"/>
  <c r="AU98" s="1"/>
  <c r="AW98" s="1"/>
  <c r="AZ98"/>
  <c r="AT98"/>
  <c r="AV98" s="1"/>
  <c r="AU97"/>
  <c r="AW97" s="1"/>
  <c r="AU305"/>
  <c r="AW305" s="1"/>
  <c r="T100" i="11"/>
  <c r="U99"/>
  <c r="T310"/>
  <c r="U309"/>
  <c r="T98" i="10"/>
  <c r="U97"/>
  <c r="T308"/>
  <c r="U307"/>
  <c r="T306" i="9"/>
  <c r="U305"/>
  <c r="T96"/>
  <c r="U95"/>
  <c r="T304" i="8"/>
  <c r="U303"/>
  <c r="T94"/>
  <c r="U93"/>
  <c r="T94" i="7"/>
  <c r="U93"/>
  <c r="T302"/>
  <c r="U301"/>
  <c r="T298" i="3"/>
  <c r="U297"/>
  <c r="T89"/>
  <c r="U88"/>
  <c r="T295" i="2"/>
  <c r="U294"/>
  <c r="AA293"/>
  <c r="AB292"/>
  <c r="AL81"/>
  <c r="AQ80"/>
  <c r="AR80" s="1"/>
  <c r="T87"/>
  <c r="U86"/>
  <c r="BB78"/>
  <c r="BH78" s="1"/>
  <c r="BC78"/>
  <c r="AT79"/>
  <c r="AV79" s="1"/>
  <c r="BE79"/>
  <c r="AZ79"/>
  <c r="BA79" s="1"/>
  <c r="BG79" s="1"/>
  <c r="AS79"/>
  <c r="AX286"/>
  <c r="BF286" s="1"/>
  <c r="AY287"/>
  <c r="AY78"/>
  <c r="AX77"/>
  <c r="BF77" s="1"/>
  <c r="AP82"/>
  <c r="AE83"/>
  <c r="AL290"/>
  <c r="AQ289"/>
  <c r="AR289" s="1"/>
  <c r="AA84"/>
  <c r="AB83"/>
  <c r="BB287"/>
  <c r="BH287" s="1"/>
  <c r="BC287"/>
  <c r="AE292"/>
  <c r="AP291"/>
  <c r="BE288"/>
  <c r="AZ288"/>
  <c r="BA288" s="1"/>
  <c r="BG288" s="1"/>
  <c r="AT288"/>
  <c r="AV288" s="1"/>
  <c r="AS288"/>
  <c r="T294" i="4"/>
  <c r="T83"/>
  <c r="AH72" i="13"/>
  <c r="B73"/>
  <c r="U79"/>
  <c r="V79"/>
  <c r="T79" s="1"/>
  <c r="AC69"/>
  <c r="AB70"/>
  <c r="W79"/>
  <c r="X79"/>
  <c r="Y79"/>
  <c r="Z79"/>
  <c r="AL99" i="5" l="1"/>
  <c r="AQ98"/>
  <c r="AR98" s="1"/>
  <c r="T315"/>
  <c r="U314"/>
  <c r="AL308"/>
  <c r="AQ307"/>
  <c r="AR307" s="1"/>
  <c r="AY305"/>
  <c r="AX304"/>
  <c r="BF304" s="1"/>
  <c r="AH309"/>
  <c r="AP308"/>
  <c r="AT97"/>
  <c r="AV97" s="1"/>
  <c r="BE97"/>
  <c r="AZ97"/>
  <c r="BA97" s="1"/>
  <c r="BG97" s="1"/>
  <c r="AS97"/>
  <c r="AU97" s="1"/>
  <c r="AW97" s="1"/>
  <c r="AT306"/>
  <c r="AV306" s="1"/>
  <c r="BE306"/>
  <c r="AZ306"/>
  <c r="BA306" s="1"/>
  <c r="BG306" s="1"/>
  <c r="AS306"/>
  <c r="AU306" s="1"/>
  <c r="AW306" s="1"/>
  <c r="AE311"/>
  <c r="BB96"/>
  <c r="BH96" s="1"/>
  <c r="BC96"/>
  <c r="BB305"/>
  <c r="BH305" s="1"/>
  <c r="BC305"/>
  <c r="AE100"/>
  <c r="AP99"/>
  <c r="AA102"/>
  <c r="AB101"/>
  <c r="AA311"/>
  <c r="AB310"/>
  <c r="T105"/>
  <c r="U104"/>
  <c r="AY95"/>
  <c r="AX94"/>
  <c r="BF94" s="1"/>
  <c r="AE311" i="11"/>
  <c r="AP310"/>
  <c r="AP101"/>
  <c r="AE102"/>
  <c r="AE102" i="10"/>
  <c r="AP101"/>
  <c r="AE311"/>
  <c r="AP310"/>
  <c r="AP310" i="9"/>
  <c r="AE311"/>
  <c r="AE103"/>
  <c r="AP102"/>
  <c r="AE311" i="8"/>
  <c r="AP310"/>
  <c r="AE102"/>
  <c r="AP101"/>
  <c r="AE313" i="7"/>
  <c r="AE103"/>
  <c r="AE311" i="4"/>
  <c r="AP310"/>
  <c r="AQ309"/>
  <c r="AR309" s="1"/>
  <c r="AL310"/>
  <c r="AQ99"/>
  <c r="AR99" s="1"/>
  <c r="AL100"/>
  <c r="AP101"/>
  <c r="AE102"/>
  <c r="AT98"/>
  <c r="AV98" s="1"/>
  <c r="AZ98"/>
  <c r="AS98"/>
  <c r="AS308"/>
  <c r="AU308" s="1"/>
  <c r="AW308" s="1"/>
  <c r="AT308"/>
  <c r="AV308" s="1"/>
  <c r="AZ308"/>
  <c r="AU97"/>
  <c r="AW97" s="1"/>
  <c r="AP101" i="3"/>
  <c r="AE102"/>
  <c r="AP309"/>
  <c r="AE310"/>
  <c r="AT307"/>
  <c r="AV307" s="1"/>
  <c r="AZ307"/>
  <c r="AS307"/>
  <c r="AT99"/>
  <c r="AV99" s="1"/>
  <c r="AZ99"/>
  <c r="AS99"/>
  <c r="AL309"/>
  <c r="AQ308"/>
  <c r="AR308" s="1"/>
  <c r="AL101"/>
  <c r="AQ100"/>
  <c r="AR100" s="1"/>
  <c r="AU288" i="2"/>
  <c r="AW288" s="1"/>
  <c r="T101" i="11"/>
  <c r="U100"/>
  <c r="T311"/>
  <c r="U310"/>
  <c r="T309" i="10"/>
  <c r="U308"/>
  <c r="T99"/>
  <c r="U98"/>
  <c r="T97" i="9"/>
  <c r="U96"/>
  <c r="T307"/>
  <c r="U306"/>
  <c r="T305" i="8"/>
  <c r="U304"/>
  <c r="T95"/>
  <c r="U94"/>
  <c r="T303" i="7"/>
  <c r="U302"/>
  <c r="T95"/>
  <c r="U94"/>
  <c r="T90" i="3"/>
  <c r="U89"/>
  <c r="T299"/>
  <c r="U298"/>
  <c r="AE293" i="2"/>
  <c r="AP292"/>
  <c r="AA85"/>
  <c r="AB84"/>
  <c r="T296"/>
  <c r="U295"/>
  <c r="BC288"/>
  <c r="BB288"/>
  <c r="BH288" s="1"/>
  <c r="AP83"/>
  <c r="AE84"/>
  <c r="AY288"/>
  <c r="AX287"/>
  <c r="BF287" s="1"/>
  <c r="AL82"/>
  <c r="AQ81"/>
  <c r="AR81" s="1"/>
  <c r="AL291"/>
  <c r="AQ290"/>
  <c r="AR290" s="1"/>
  <c r="AX78"/>
  <c r="BF78" s="1"/>
  <c r="AY79"/>
  <c r="BE80"/>
  <c r="AZ80"/>
  <c r="BA80" s="1"/>
  <c r="BG80" s="1"/>
  <c r="AT80"/>
  <c r="AV80" s="1"/>
  <c r="AS80"/>
  <c r="AT289"/>
  <c r="AV289" s="1"/>
  <c r="BE289"/>
  <c r="AZ289"/>
  <c r="BA289" s="1"/>
  <c r="BG289" s="1"/>
  <c r="AS289"/>
  <c r="T88"/>
  <c r="U87"/>
  <c r="AA294"/>
  <c r="AB293"/>
  <c r="AU79"/>
  <c r="AW79" s="1"/>
  <c r="T295" i="4"/>
  <c r="T84"/>
  <c r="AC70" i="13"/>
  <c r="AB71"/>
  <c r="U80"/>
  <c r="V80"/>
  <c r="T80" s="1"/>
  <c r="AH73"/>
  <c r="B74"/>
  <c r="X80"/>
  <c r="Z80"/>
  <c r="W80"/>
  <c r="Y80"/>
  <c r="AE312" i="5" l="1"/>
  <c r="AL100"/>
  <c r="AQ99"/>
  <c r="AR99" s="1"/>
  <c r="AP100"/>
  <c r="AE101"/>
  <c r="AH310"/>
  <c r="AP309"/>
  <c r="AL309"/>
  <c r="AQ308"/>
  <c r="AR308" s="1"/>
  <c r="BE98"/>
  <c r="AZ98"/>
  <c r="BA98" s="1"/>
  <c r="BG98" s="1"/>
  <c r="AT98"/>
  <c r="AV98" s="1"/>
  <c r="AS98"/>
  <c r="AA312"/>
  <c r="AB311"/>
  <c r="AY96"/>
  <c r="AX95"/>
  <c r="BF95" s="1"/>
  <c r="BB306"/>
  <c r="BH306" s="1"/>
  <c r="BC306"/>
  <c r="BB97"/>
  <c r="BH97" s="1"/>
  <c r="BC97"/>
  <c r="BE307"/>
  <c r="AZ307"/>
  <c r="BA307" s="1"/>
  <c r="BG307" s="1"/>
  <c r="AT307"/>
  <c r="AV307" s="1"/>
  <c r="AS307"/>
  <c r="AU307" s="1"/>
  <c r="AW307" s="1"/>
  <c r="T316"/>
  <c r="U315"/>
  <c r="T106"/>
  <c r="U105"/>
  <c r="AA103"/>
  <c r="AB102"/>
  <c r="AX305"/>
  <c r="BF305" s="1"/>
  <c r="AY306"/>
  <c r="AE312" i="11"/>
  <c r="AP311"/>
  <c r="AE103"/>
  <c r="AP102"/>
  <c r="AE312" i="10"/>
  <c r="AP311"/>
  <c r="AP102"/>
  <c r="AE103"/>
  <c r="AE104" i="9"/>
  <c r="AP103"/>
  <c r="AP311"/>
  <c r="AE312"/>
  <c r="AE312" i="8"/>
  <c r="AP311"/>
  <c r="AE103"/>
  <c r="AP102"/>
  <c r="AE314" i="7"/>
  <c r="AE104"/>
  <c r="AT99" i="4"/>
  <c r="AV99" s="1"/>
  <c r="AS99"/>
  <c r="AZ99"/>
  <c r="AE312"/>
  <c r="AP311"/>
  <c r="AL101"/>
  <c r="AQ100"/>
  <c r="AR100" s="1"/>
  <c r="AZ309"/>
  <c r="AS309"/>
  <c r="AU309" s="1"/>
  <c r="AW309" s="1"/>
  <c r="AT309"/>
  <c r="AV309" s="1"/>
  <c r="AE103"/>
  <c r="AP102"/>
  <c r="AQ310"/>
  <c r="AR310" s="1"/>
  <c r="AL311"/>
  <c r="AU98"/>
  <c r="AW98" s="1"/>
  <c r="AS100" i="3"/>
  <c r="AU100" s="1"/>
  <c r="AW100" s="1"/>
  <c r="AZ100"/>
  <c r="AT100"/>
  <c r="AV100" s="1"/>
  <c r="AQ309"/>
  <c r="AR309" s="1"/>
  <c r="AL310"/>
  <c r="AE311"/>
  <c r="AP310"/>
  <c r="AE103"/>
  <c r="AP102"/>
  <c r="AZ308"/>
  <c r="AS308"/>
  <c r="AU308" s="1"/>
  <c r="AW308" s="1"/>
  <c r="AT308"/>
  <c r="AV308" s="1"/>
  <c r="AQ101"/>
  <c r="AR101" s="1"/>
  <c r="AL102"/>
  <c r="AU99"/>
  <c r="AW99" s="1"/>
  <c r="AU307"/>
  <c r="AW307" s="1"/>
  <c r="AU289" i="2"/>
  <c r="AW289" s="1"/>
  <c r="T102" i="11"/>
  <c r="U101"/>
  <c r="T312"/>
  <c r="U311"/>
  <c r="U309" i="10"/>
  <c r="T310"/>
  <c r="T100"/>
  <c r="U99"/>
  <c r="T98" i="9"/>
  <c r="U97"/>
  <c r="T308"/>
  <c r="U307"/>
  <c r="T96" i="8"/>
  <c r="U95"/>
  <c r="T306"/>
  <c r="U305"/>
  <c r="T304" i="7"/>
  <c r="U303"/>
  <c r="T96"/>
  <c r="U95"/>
  <c r="T91" i="3"/>
  <c r="U90"/>
  <c r="T300"/>
  <c r="U299"/>
  <c r="AT290" i="2"/>
  <c r="AV290" s="1"/>
  <c r="BE290"/>
  <c r="AZ290"/>
  <c r="BA290" s="1"/>
  <c r="BG290" s="1"/>
  <c r="AS290"/>
  <c r="T297"/>
  <c r="U296"/>
  <c r="AP293"/>
  <c r="AE294"/>
  <c r="AL83"/>
  <c r="AQ82"/>
  <c r="AR82" s="1"/>
  <c r="AA295"/>
  <c r="AB294"/>
  <c r="BB289"/>
  <c r="BH289" s="1"/>
  <c r="BC289"/>
  <c r="AX79"/>
  <c r="BF79" s="1"/>
  <c r="AY80"/>
  <c r="BE81"/>
  <c r="AZ81"/>
  <c r="BA81" s="1"/>
  <c r="BG81" s="1"/>
  <c r="AT81"/>
  <c r="AV81" s="1"/>
  <c r="AS81"/>
  <c r="AU81" s="1"/>
  <c r="AW81" s="1"/>
  <c r="AE85"/>
  <c r="AP84"/>
  <c r="AA86"/>
  <c r="AB85"/>
  <c r="AU80"/>
  <c r="AW80" s="1"/>
  <c r="BB79"/>
  <c r="BH79" s="1"/>
  <c r="BC79"/>
  <c r="T89"/>
  <c r="U88"/>
  <c r="AL292"/>
  <c r="AQ291"/>
  <c r="AR291" s="1"/>
  <c r="AY289"/>
  <c r="AX288"/>
  <c r="BF288" s="1"/>
  <c r="T296" i="4"/>
  <c r="T85"/>
  <c r="U81" i="13"/>
  <c r="V81"/>
  <c r="T81" s="1"/>
  <c r="AH74"/>
  <c r="B75"/>
  <c r="AC71"/>
  <c r="AB72"/>
  <c r="W81"/>
  <c r="X81"/>
  <c r="Z81"/>
  <c r="Y81"/>
  <c r="AA104" i="5" l="1"/>
  <c r="AB103"/>
  <c r="AX96"/>
  <c r="BF96" s="1"/>
  <c r="AY97"/>
  <c r="AL310"/>
  <c r="AQ309"/>
  <c r="AR309" s="1"/>
  <c r="AE313"/>
  <c r="T107"/>
  <c r="U106"/>
  <c r="BB307"/>
  <c r="BH307" s="1"/>
  <c r="BC307"/>
  <c r="BE308"/>
  <c r="AZ308"/>
  <c r="BA308" s="1"/>
  <c r="BG308" s="1"/>
  <c r="AT308"/>
  <c r="AV308" s="1"/>
  <c r="AS308"/>
  <c r="AU308" s="1"/>
  <c r="AW308" s="1"/>
  <c r="AP101"/>
  <c r="AE102"/>
  <c r="AU98"/>
  <c r="AW98" s="1"/>
  <c r="T317"/>
  <c r="U316"/>
  <c r="AA313"/>
  <c r="AB312"/>
  <c r="AH311"/>
  <c r="AP310"/>
  <c r="AL101"/>
  <c r="AQ100"/>
  <c r="AR100" s="1"/>
  <c r="AX306"/>
  <c r="BF306" s="1"/>
  <c r="AY307"/>
  <c r="BE99"/>
  <c r="AZ99"/>
  <c r="BA99" s="1"/>
  <c r="BG99" s="1"/>
  <c r="AT99"/>
  <c r="AV99" s="1"/>
  <c r="AS99"/>
  <c r="AP103" i="11"/>
  <c r="AE104"/>
  <c r="AE313"/>
  <c r="AP312"/>
  <c r="AE104" i="10"/>
  <c r="AP103"/>
  <c r="AE313"/>
  <c r="AP312"/>
  <c r="AE313" i="9"/>
  <c r="AP312"/>
  <c r="AE105"/>
  <c r="AP104"/>
  <c r="AE313" i="8"/>
  <c r="AP312"/>
  <c r="AE104"/>
  <c r="AP103"/>
  <c r="AE315" i="7"/>
  <c r="AE105"/>
  <c r="AQ311" i="4"/>
  <c r="AR311" s="1"/>
  <c r="AL312"/>
  <c r="AE313"/>
  <c r="AP312"/>
  <c r="AP103"/>
  <c r="AE104"/>
  <c r="AL102"/>
  <c r="AQ101"/>
  <c r="AR101" s="1"/>
  <c r="AU99"/>
  <c r="AW99" s="1"/>
  <c r="AS310"/>
  <c r="AU310" s="1"/>
  <c r="AW310" s="1"/>
  <c r="AT310"/>
  <c r="AV310" s="1"/>
  <c r="AZ310"/>
  <c r="AZ100"/>
  <c r="AS100"/>
  <c r="AU100" s="1"/>
  <c r="AW100" s="1"/>
  <c r="AT100"/>
  <c r="AV100" s="1"/>
  <c r="AT101" i="3"/>
  <c r="AV101" s="1"/>
  <c r="AZ101"/>
  <c r="AS101"/>
  <c r="AP103"/>
  <c r="AE104"/>
  <c r="AT309"/>
  <c r="AV309" s="1"/>
  <c r="AZ309"/>
  <c r="AS309"/>
  <c r="AL103"/>
  <c r="AQ102"/>
  <c r="AR102" s="1"/>
  <c r="AL311"/>
  <c r="AQ310"/>
  <c r="AR310" s="1"/>
  <c r="AP311"/>
  <c r="AE312"/>
  <c r="T103" i="11"/>
  <c r="U102"/>
  <c r="T313"/>
  <c r="U312"/>
  <c r="T311" i="10"/>
  <c r="U310"/>
  <c r="T101"/>
  <c r="U100"/>
  <c r="T99" i="9"/>
  <c r="U98"/>
  <c r="T309"/>
  <c r="U308"/>
  <c r="T97" i="8"/>
  <c r="U96"/>
  <c r="T307"/>
  <c r="U306"/>
  <c r="T97" i="7"/>
  <c r="U96"/>
  <c r="T305"/>
  <c r="U304"/>
  <c r="T301" i="3"/>
  <c r="U300"/>
  <c r="T92"/>
  <c r="U91"/>
  <c r="BE291" i="2"/>
  <c r="AZ291"/>
  <c r="BA291" s="1"/>
  <c r="BG291" s="1"/>
  <c r="AT291"/>
  <c r="AV291" s="1"/>
  <c r="AS291"/>
  <c r="T90"/>
  <c r="U89"/>
  <c r="BC81"/>
  <c r="BB81"/>
  <c r="BH81" s="1"/>
  <c r="AY81"/>
  <c r="AX80"/>
  <c r="BF80" s="1"/>
  <c r="AP294"/>
  <c r="AE295"/>
  <c r="T298"/>
  <c r="U297"/>
  <c r="AX289"/>
  <c r="BF289" s="1"/>
  <c r="AY290"/>
  <c r="BB80"/>
  <c r="BH80" s="1"/>
  <c r="BC80"/>
  <c r="AE86"/>
  <c r="AP85"/>
  <c r="AL84"/>
  <c r="AQ83"/>
  <c r="AR83" s="1"/>
  <c r="AT82"/>
  <c r="AV82" s="1"/>
  <c r="BE82"/>
  <c r="AZ82"/>
  <c r="BA82" s="1"/>
  <c r="BG82" s="1"/>
  <c r="AS82"/>
  <c r="AL293"/>
  <c r="AQ292"/>
  <c r="AR292" s="1"/>
  <c r="AA87"/>
  <c r="AB86"/>
  <c r="AA296"/>
  <c r="AB295"/>
  <c r="AU290"/>
  <c r="AW290" s="1"/>
  <c r="T297" i="4"/>
  <c r="T86"/>
  <c r="AH75" i="13"/>
  <c r="B76"/>
  <c r="U82"/>
  <c r="V82"/>
  <c r="T82" s="1"/>
  <c r="AC72"/>
  <c r="AB73"/>
  <c r="Y82"/>
  <c r="X82"/>
  <c r="W82"/>
  <c r="Z82"/>
  <c r="AT100" i="5" l="1"/>
  <c r="AV100" s="1"/>
  <c r="BE100"/>
  <c r="AZ100"/>
  <c r="BA100" s="1"/>
  <c r="BG100" s="1"/>
  <c r="AS100"/>
  <c r="T318"/>
  <c r="U317"/>
  <c r="BC308"/>
  <c r="BB308"/>
  <c r="BH308" s="1"/>
  <c r="T108"/>
  <c r="U107"/>
  <c r="AL311"/>
  <c r="AQ310"/>
  <c r="AR310" s="1"/>
  <c r="AA105"/>
  <c r="AB104"/>
  <c r="AH312"/>
  <c r="AP311"/>
  <c r="AT309"/>
  <c r="AV309" s="1"/>
  <c r="BE309"/>
  <c r="AZ309"/>
  <c r="BA309" s="1"/>
  <c r="BG309" s="1"/>
  <c r="AS309"/>
  <c r="AU309" s="1"/>
  <c r="AW309" s="1"/>
  <c r="AY308"/>
  <c r="AX307"/>
  <c r="BF307" s="1"/>
  <c r="AE103"/>
  <c r="AP102"/>
  <c r="AE314"/>
  <c r="AU99"/>
  <c r="AW99" s="1"/>
  <c r="AL102"/>
  <c r="AQ101"/>
  <c r="AR101" s="1"/>
  <c r="AA314"/>
  <c r="AB313"/>
  <c r="BB98"/>
  <c r="BH98" s="1"/>
  <c r="BC98"/>
  <c r="AX97"/>
  <c r="BF97" s="1"/>
  <c r="AY98"/>
  <c r="AE105" i="11"/>
  <c r="AP104"/>
  <c r="AE314"/>
  <c r="AP313"/>
  <c r="AE314" i="10"/>
  <c r="AP313"/>
  <c r="AE105"/>
  <c r="AP104"/>
  <c r="AP105" i="9"/>
  <c r="AE106"/>
  <c r="AP313"/>
  <c r="AE314"/>
  <c r="AE105" i="8"/>
  <c r="AP104"/>
  <c r="AE314"/>
  <c r="AP313"/>
  <c r="AE316" i="7"/>
  <c r="AE106"/>
  <c r="AT101" i="4"/>
  <c r="AV101" s="1"/>
  <c r="AZ101"/>
  <c r="AS101"/>
  <c r="AU101" s="1"/>
  <c r="AW101" s="1"/>
  <c r="AZ311"/>
  <c r="AS311"/>
  <c r="AT311"/>
  <c r="AV311" s="1"/>
  <c r="AP104"/>
  <c r="AE105"/>
  <c r="AQ312"/>
  <c r="AR312" s="1"/>
  <c r="AL313"/>
  <c r="AE314"/>
  <c r="AP313"/>
  <c r="AL103"/>
  <c r="AQ102"/>
  <c r="AR102" s="1"/>
  <c r="AQ311" i="3"/>
  <c r="AR311" s="1"/>
  <c r="AL312"/>
  <c r="AE313"/>
  <c r="AP312"/>
  <c r="AZ310"/>
  <c r="AS310"/>
  <c r="AU310" s="1"/>
  <c r="AW310" s="1"/>
  <c r="AT310"/>
  <c r="AV310" s="1"/>
  <c r="AQ103"/>
  <c r="AR103" s="1"/>
  <c r="AL104"/>
  <c r="AU101"/>
  <c r="AW101" s="1"/>
  <c r="AS102"/>
  <c r="AZ102"/>
  <c r="AT102"/>
  <c r="AV102" s="1"/>
  <c r="AE105"/>
  <c r="AP104"/>
  <c r="AU309"/>
  <c r="AW309" s="1"/>
  <c r="T104" i="11"/>
  <c r="U103"/>
  <c r="T314"/>
  <c r="U313"/>
  <c r="T102" i="10"/>
  <c r="U101"/>
  <c r="T312"/>
  <c r="U311"/>
  <c r="T310" i="9"/>
  <c r="U309"/>
  <c r="T100"/>
  <c r="U99"/>
  <c r="T98" i="8"/>
  <c r="U97"/>
  <c r="T308"/>
  <c r="U307"/>
  <c r="T98" i="7"/>
  <c r="U97"/>
  <c r="T306"/>
  <c r="U305"/>
  <c r="T93" i="3"/>
  <c r="U92"/>
  <c r="T302"/>
  <c r="U301"/>
  <c r="AA297" i="2"/>
  <c r="AB296"/>
  <c r="AL294"/>
  <c r="AQ293"/>
  <c r="AR293" s="1"/>
  <c r="AP86"/>
  <c r="AE87"/>
  <c r="AE296"/>
  <c r="AP295"/>
  <c r="T91"/>
  <c r="U90"/>
  <c r="BE292"/>
  <c r="AZ292"/>
  <c r="BA292" s="1"/>
  <c r="BG292" s="1"/>
  <c r="AT292"/>
  <c r="AV292" s="1"/>
  <c r="AS292"/>
  <c r="AU292" s="1"/>
  <c r="AW292" s="1"/>
  <c r="AX290"/>
  <c r="BF290" s="1"/>
  <c r="AY291"/>
  <c r="T299"/>
  <c r="U298"/>
  <c r="AY82"/>
  <c r="AX81"/>
  <c r="BF81" s="1"/>
  <c r="BB290"/>
  <c r="BH290" s="1"/>
  <c r="BC290"/>
  <c r="AA88"/>
  <c r="AB87"/>
  <c r="AL85"/>
  <c r="AQ84"/>
  <c r="AR84" s="1"/>
  <c r="AT83"/>
  <c r="AV83" s="1"/>
  <c r="BE83"/>
  <c r="AZ83"/>
  <c r="BA83" s="1"/>
  <c r="BG83" s="1"/>
  <c r="AS83"/>
  <c r="AU83" s="1"/>
  <c r="AW83" s="1"/>
  <c r="AU82"/>
  <c r="AW82" s="1"/>
  <c r="AU291"/>
  <c r="AW291" s="1"/>
  <c r="T298" i="4"/>
  <c r="T87"/>
  <c r="AH76" i="13"/>
  <c r="B77"/>
  <c r="U83"/>
  <c r="V83"/>
  <c r="T83" s="1"/>
  <c r="AC73"/>
  <c r="AB74"/>
  <c r="X83"/>
  <c r="Y83"/>
  <c r="W83"/>
  <c r="Z83"/>
  <c r="AY99" i="5" l="1"/>
  <c r="AX98"/>
  <c r="BF98" s="1"/>
  <c r="BC99"/>
  <c r="BB99"/>
  <c r="BH99" s="1"/>
  <c r="AE104"/>
  <c r="AP103"/>
  <c r="AH313"/>
  <c r="AP312"/>
  <c r="AL312"/>
  <c r="AQ311"/>
  <c r="AR311" s="1"/>
  <c r="T319"/>
  <c r="U318"/>
  <c r="AQ102"/>
  <c r="AR102" s="1"/>
  <c r="AL103"/>
  <c r="BB309"/>
  <c r="BH309" s="1"/>
  <c r="BC309"/>
  <c r="AT310"/>
  <c r="AV310" s="1"/>
  <c r="BE310"/>
  <c r="AZ310"/>
  <c r="BA310" s="1"/>
  <c r="BG310" s="1"/>
  <c r="AS310"/>
  <c r="U108"/>
  <c r="T109"/>
  <c r="AT101"/>
  <c r="AV101" s="1"/>
  <c r="AZ101"/>
  <c r="BA101" s="1"/>
  <c r="BG101" s="1"/>
  <c r="BE101"/>
  <c r="AS101"/>
  <c r="AU101" s="1"/>
  <c r="AW101" s="1"/>
  <c r="AY309"/>
  <c r="AX308"/>
  <c r="BF308" s="1"/>
  <c r="AA106"/>
  <c r="AB105"/>
  <c r="AA315"/>
  <c r="AB314"/>
  <c r="AE315"/>
  <c r="AU100"/>
  <c r="AW100" s="1"/>
  <c r="AE315" i="11"/>
  <c r="AP314"/>
  <c r="AP105"/>
  <c r="AE106"/>
  <c r="AE315" i="10"/>
  <c r="AP314"/>
  <c r="AE106"/>
  <c r="AP105"/>
  <c r="AE107" i="9"/>
  <c r="AP106"/>
  <c r="AE315"/>
  <c r="AP314"/>
  <c r="AE106" i="8"/>
  <c r="AP105"/>
  <c r="AE315"/>
  <c r="AP314"/>
  <c r="AE107" i="7"/>
  <c r="AE317"/>
  <c r="AU311" i="4"/>
  <c r="AW311" s="1"/>
  <c r="AL104"/>
  <c r="AQ103"/>
  <c r="AR103" s="1"/>
  <c r="AP105"/>
  <c r="AE106"/>
  <c r="AZ102"/>
  <c r="AS102"/>
  <c r="AU102" s="1"/>
  <c r="AW102" s="1"/>
  <c r="AT102"/>
  <c r="AV102" s="1"/>
  <c r="AS312"/>
  <c r="AT312"/>
  <c r="AV312" s="1"/>
  <c r="AZ312"/>
  <c r="AE315"/>
  <c r="AP314"/>
  <c r="AQ313"/>
  <c r="AR313" s="1"/>
  <c r="AL314"/>
  <c r="AT311" i="3"/>
  <c r="AV311" s="1"/>
  <c r="AZ311"/>
  <c r="AS311"/>
  <c r="AU311" s="1"/>
  <c r="AW311" s="1"/>
  <c r="AE106"/>
  <c r="AP105"/>
  <c r="AT103"/>
  <c r="AV103" s="1"/>
  <c r="AZ103"/>
  <c r="AS103"/>
  <c r="AL313"/>
  <c r="AQ312"/>
  <c r="AR312" s="1"/>
  <c r="AU102"/>
  <c r="AW102" s="1"/>
  <c r="AL105"/>
  <c r="AQ104"/>
  <c r="AR104" s="1"/>
  <c r="AP313"/>
  <c r="AE314"/>
  <c r="T105" i="11"/>
  <c r="U104"/>
  <c r="T315"/>
  <c r="U314"/>
  <c r="T103" i="10"/>
  <c r="U102"/>
  <c r="T313"/>
  <c r="U312"/>
  <c r="T101" i="9"/>
  <c r="U100"/>
  <c r="T311"/>
  <c r="U310"/>
  <c r="T99" i="8"/>
  <c r="U98"/>
  <c r="T309"/>
  <c r="U308"/>
  <c r="T99" i="7"/>
  <c r="U98"/>
  <c r="T307"/>
  <c r="U306"/>
  <c r="T94" i="3"/>
  <c r="U93"/>
  <c r="T303"/>
  <c r="U302"/>
  <c r="BB82" i="2"/>
  <c r="BH82" s="1"/>
  <c r="BC82"/>
  <c r="AA89"/>
  <c r="AB88"/>
  <c r="AX82"/>
  <c r="BF82" s="1"/>
  <c r="AY83"/>
  <c r="AY292"/>
  <c r="AX291"/>
  <c r="BF291" s="1"/>
  <c r="T92"/>
  <c r="U91"/>
  <c r="AA298"/>
  <c r="AB297"/>
  <c r="BB291"/>
  <c r="BH291" s="1"/>
  <c r="BC291"/>
  <c r="T300"/>
  <c r="U299"/>
  <c r="AP87"/>
  <c r="AE88"/>
  <c r="AL86"/>
  <c r="AQ85"/>
  <c r="AR85" s="1"/>
  <c r="BC292"/>
  <c r="BB292"/>
  <c r="BH292" s="1"/>
  <c r="AE297"/>
  <c r="AP296"/>
  <c r="AL295"/>
  <c r="AQ294"/>
  <c r="AR294" s="1"/>
  <c r="BB83"/>
  <c r="BH83" s="1"/>
  <c r="BC83"/>
  <c r="BE84"/>
  <c r="AZ84"/>
  <c r="BA84" s="1"/>
  <c r="BG84" s="1"/>
  <c r="AT84"/>
  <c r="AV84" s="1"/>
  <c r="AS84"/>
  <c r="AT293"/>
  <c r="AV293" s="1"/>
  <c r="BE293"/>
  <c r="AZ293"/>
  <c r="BA293" s="1"/>
  <c r="BG293" s="1"/>
  <c r="AS293"/>
  <c r="T299" i="4"/>
  <c r="T88"/>
  <c r="U84" i="13"/>
  <c r="V84"/>
  <c r="T84" s="1"/>
  <c r="AC74"/>
  <c r="AB75"/>
  <c r="AH77"/>
  <c r="B78"/>
  <c r="X84"/>
  <c r="Z84"/>
  <c r="Y84"/>
  <c r="W84"/>
  <c r="BB100" i="5" l="1"/>
  <c r="BH100" s="1"/>
  <c r="BC100"/>
  <c r="AA316"/>
  <c r="AB315"/>
  <c r="AX309"/>
  <c r="BF309" s="1"/>
  <c r="AY310"/>
  <c r="AL313"/>
  <c r="AQ312"/>
  <c r="AR312" s="1"/>
  <c r="AP104"/>
  <c r="AE105"/>
  <c r="AY100"/>
  <c r="AX99"/>
  <c r="BF99" s="1"/>
  <c r="AU310"/>
  <c r="AW310" s="1"/>
  <c r="BE102"/>
  <c r="AZ102"/>
  <c r="BA102" s="1"/>
  <c r="BG102" s="1"/>
  <c r="AT102"/>
  <c r="AV102" s="1"/>
  <c r="AS102"/>
  <c r="AU102" s="1"/>
  <c r="AW102" s="1"/>
  <c r="BE311"/>
  <c r="AZ311"/>
  <c r="BA311" s="1"/>
  <c r="BG311" s="1"/>
  <c r="AT311"/>
  <c r="AV311" s="1"/>
  <c r="AS311"/>
  <c r="AU311" s="1"/>
  <c r="AW311" s="1"/>
  <c r="AA107"/>
  <c r="AB106"/>
  <c r="T110"/>
  <c r="U109"/>
  <c r="AL104"/>
  <c r="AQ103"/>
  <c r="AR103" s="1"/>
  <c r="T320"/>
  <c r="U319"/>
  <c r="AH314"/>
  <c r="AP313"/>
  <c r="AE316"/>
  <c r="BB101"/>
  <c r="BH101" s="1"/>
  <c r="BC101"/>
  <c r="AE107" i="11"/>
  <c r="AP106"/>
  <c r="AE316"/>
  <c r="AP315"/>
  <c r="AP106" i="10"/>
  <c r="AE107"/>
  <c r="AE316"/>
  <c r="AP315"/>
  <c r="AP315" i="9"/>
  <c r="AE316"/>
  <c r="AP107"/>
  <c r="AE108"/>
  <c r="AE316" i="8"/>
  <c r="AP315"/>
  <c r="AE107"/>
  <c r="AP106"/>
  <c r="AE318" i="7"/>
  <c r="AE108"/>
  <c r="AP106" i="4"/>
  <c r="AE107"/>
  <c r="AZ313"/>
  <c r="AS313"/>
  <c r="AT313"/>
  <c r="AV313" s="1"/>
  <c r="AL105"/>
  <c r="AQ104"/>
  <c r="AR104" s="1"/>
  <c r="AQ314"/>
  <c r="AR314" s="1"/>
  <c r="AL315"/>
  <c r="AT103"/>
  <c r="AV103" s="1"/>
  <c r="AS103"/>
  <c r="AU103" s="1"/>
  <c r="AW103" s="1"/>
  <c r="AZ103"/>
  <c r="AE316"/>
  <c r="AP315"/>
  <c r="AU312"/>
  <c r="AW312" s="1"/>
  <c r="AQ105" i="3"/>
  <c r="AR105" s="1"/>
  <c r="AL106"/>
  <c r="AQ313"/>
  <c r="AR313" s="1"/>
  <c r="AL314"/>
  <c r="AE315"/>
  <c r="AP314"/>
  <c r="AS104"/>
  <c r="AZ104"/>
  <c r="AT104"/>
  <c r="AV104" s="1"/>
  <c r="AZ312"/>
  <c r="AS312"/>
  <c r="AU312" s="1"/>
  <c r="AW312" s="1"/>
  <c r="AT312"/>
  <c r="AV312" s="1"/>
  <c r="AE107"/>
  <c r="AP106"/>
  <c r="AU103"/>
  <c r="AW103" s="1"/>
  <c r="T316" i="11"/>
  <c r="U315"/>
  <c r="T106"/>
  <c r="U105"/>
  <c r="T314" i="10"/>
  <c r="U313"/>
  <c r="T104"/>
  <c r="U103"/>
  <c r="T102" i="9"/>
  <c r="U101"/>
  <c r="T312"/>
  <c r="U311"/>
  <c r="T310" i="8"/>
  <c r="U309"/>
  <c r="T100"/>
  <c r="U99"/>
  <c r="T308" i="7"/>
  <c r="U307"/>
  <c r="T100"/>
  <c r="U99"/>
  <c r="T304" i="3"/>
  <c r="U303"/>
  <c r="T95"/>
  <c r="U94"/>
  <c r="AP297" i="2"/>
  <c r="AE298"/>
  <c r="AL87"/>
  <c r="AQ86"/>
  <c r="AR86" s="1"/>
  <c r="T93"/>
  <c r="U92"/>
  <c r="BE85"/>
  <c r="AZ85"/>
  <c r="BA85" s="1"/>
  <c r="BG85" s="1"/>
  <c r="AT85"/>
  <c r="AV85" s="1"/>
  <c r="AS85"/>
  <c r="AU85" s="1"/>
  <c r="AW85" s="1"/>
  <c r="AX83"/>
  <c r="BF83" s="1"/>
  <c r="AY84"/>
  <c r="AU293"/>
  <c r="AW293" s="1"/>
  <c r="AU84"/>
  <c r="AW84" s="1"/>
  <c r="AL296"/>
  <c r="AQ295"/>
  <c r="AR295" s="1"/>
  <c r="AY293"/>
  <c r="AX292"/>
  <c r="BF292" s="1"/>
  <c r="AA90"/>
  <c r="AB89"/>
  <c r="AT294"/>
  <c r="AV294" s="1"/>
  <c r="BE294"/>
  <c r="AZ294"/>
  <c r="BA294" s="1"/>
  <c r="BG294" s="1"/>
  <c r="AS294"/>
  <c r="AU294" s="1"/>
  <c r="AW294" s="1"/>
  <c r="AE89"/>
  <c r="AP88"/>
  <c r="T301"/>
  <c r="U300"/>
  <c r="AA299"/>
  <c r="AB298"/>
  <c r="T300" i="4"/>
  <c r="T89"/>
  <c r="AH78" i="13"/>
  <c r="B79"/>
  <c r="U85"/>
  <c r="V85"/>
  <c r="T85" s="1"/>
  <c r="AC75"/>
  <c r="AB76"/>
  <c r="W85"/>
  <c r="Z85"/>
  <c r="X85"/>
  <c r="Y85"/>
  <c r="T321" i="5" l="1"/>
  <c r="U320"/>
  <c r="BB311"/>
  <c r="BH311" s="1"/>
  <c r="BC311"/>
  <c r="BB102"/>
  <c r="BH102" s="1"/>
  <c r="BC102"/>
  <c r="BB310"/>
  <c r="BH310" s="1"/>
  <c r="BC310"/>
  <c r="AE317"/>
  <c r="AA108"/>
  <c r="AB107"/>
  <c r="AP105"/>
  <c r="AE106"/>
  <c r="AX310"/>
  <c r="BF310" s="1"/>
  <c r="AY311"/>
  <c r="AL105"/>
  <c r="AQ104"/>
  <c r="AR104" s="1"/>
  <c r="AX100"/>
  <c r="BF100" s="1"/>
  <c r="AY101"/>
  <c r="AL314"/>
  <c r="AQ313"/>
  <c r="AR313" s="1"/>
  <c r="AA317"/>
  <c r="AB316"/>
  <c r="AH315"/>
  <c r="AP314"/>
  <c r="BE103"/>
  <c r="AZ103"/>
  <c r="BA103" s="1"/>
  <c r="BG103" s="1"/>
  <c r="AT103"/>
  <c r="AV103" s="1"/>
  <c r="AS103"/>
  <c r="T111"/>
  <c r="U110"/>
  <c r="BE312"/>
  <c r="AZ312"/>
  <c r="BA312" s="1"/>
  <c r="BG312" s="1"/>
  <c r="AT312"/>
  <c r="AV312" s="1"/>
  <c r="AS312"/>
  <c r="AU312" s="1"/>
  <c r="AW312" s="1"/>
  <c r="AP107" i="11"/>
  <c r="AE108"/>
  <c r="AE317"/>
  <c r="AP316"/>
  <c r="AE108" i="10"/>
  <c r="AP107"/>
  <c r="AE317"/>
  <c r="AP316"/>
  <c r="AE317" i="9"/>
  <c r="AP316"/>
  <c r="AE109"/>
  <c r="AP108"/>
  <c r="AE108" i="8"/>
  <c r="AP107"/>
  <c r="AE317"/>
  <c r="AP316"/>
  <c r="AE319" i="7"/>
  <c r="AE109"/>
  <c r="AE317" i="4"/>
  <c r="AP316"/>
  <c r="AZ104"/>
  <c r="AS104"/>
  <c r="AU104" s="1"/>
  <c r="AW104" s="1"/>
  <c r="AT104"/>
  <c r="AV104" s="1"/>
  <c r="AS314"/>
  <c r="AU314" s="1"/>
  <c r="AW314" s="1"/>
  <c r="AT314"/>
  <c r="AV314" s="1"/>
  <c r="AZ314"/>
  <c r="AP107"/>
  <c r="AE108"/>
  <c r="AQ315"/>
  <c r="AR315" s="1"/>
  <c r="AL316"/>
  <c r="AL106"/>
  <c r="AQ105"/>
  <c r="AR105" s="1"/>
  <c r="AU313"/>
  <c r="AW313" s="1"/>
  <c r="AZ105" i="3"/>
  <c r="AT105"/>
  <c r="AV105" s="1"/>
  <c r="AS105"/>
  <c r="AP315"/>
  <c r="AE316"/>
  <c r="AQ106"/>
  <c r="AR106" s="1"/>
  <c r="AL107"/>
  <c r="AT313"/>
  <c r="AV313" s="1"/>
  <c r="AZ313"/>
  <c r="AS313"/>
  <c r="AU313" s="1"/>
  <c r="AW313" s="1"/>
  <c r="AE108"/>
  <c r="AP107"/>
  <c r="AL315"/>
  <c r="AQ314"/>
  <c r="AR314" s="1"/>
  <c r="AU104"/>
  <c r="AW104" s="1"/>
  <c r="T317" i="11"/>
  <c r="U316"/>
  <c r="T107"/>
  <c r="U106"/>
  <c r="T315" i="10"/>
  <c r="U314"/>
  <c r="T105"/>
  <c r="U104"/>
  <c r="T313" i="9"/>
  <c r="U312"/>
  <c r="T103"/>
  <c r="U102"/>
  <c r="T101" i="8"/>
  <c r="U100"/>
  <c r="T311"/>
  <c r="U310"/>
  <c r="T309" i="7"/>
  <c r="U308"/>
  <c r="T101"/>
  <c r="U100"/>
  <c r="T96" i="3"/>
  <c r="U95"/>
  <c r="T305"/>
  <c r="U304"/>
  <c r="BB294" i="2"/>
  <c r="BH294" s="1"/>
  <c r="BC294"/>
  <c r="BE295"/>
  <c r="AZ295"/>
  <c r="BA295" s="1"/>
  <c r="BG295" s="1"/>
  <c r="AT295"/>
  <c r="AV295" s="1"/>
  <c r="AS295"/>
  <c r="AY85"/>
  <c r="AX84"/>
  <c r="BF84" s="1"/>
  <c r="T94"/>
  <c r="U93"/>
  <c r="AE90"/>
  <c r="AP89"/>
  <c r="AX293"/>
  <c r="BF293" s="1"/>
  <c r="AY294"/>
  <c r="BB293"/>
  <c r="BH293" s="1"/>
  <c r="BC293"/>
  <c r="AP298"/>
  <c r="AE299"/>
  <c r="AA300"/>
  <c r="AB299"/>
  <c r="BB84"/>
  <c r="BH84" s="1"/>
  <c r="BC84"/>
  <c r="BC85"/>
  <c r="BB85"/>
  <c r="BH85" s="1"/>
  <c r="AL88"/>
  <c r="AQ87"/>
  <c r="AR87" s="1"/>
  <c r="T302"/>
  <c r="U301"/>
  <c r="AA91"/>
  <c r="AB90"/>
  <c r="AL297"/>
  <c r="AQ296"/>
  <c r="AR296" s="1"/>
  <c r="AT86"/>
  <c r="AV86" s="1"/>
  <c r="BE86"/>
  <c r="AZ86"/>
  <c r="BA86" s="1"/>
  <c r="BG86" s="1"/>
  <c r="AS86"/>
  <c r="AU86" s="1"/>
  <c r="AW86" s="1"/>
  <c r="T301" i="4"/>
  <c r="T90"/>
  <c r="AC76" i="13"/>
  <c r="AB77"/>
  <c r="V86"/>
  <c r="T86" s="1"/>
  <c r="U86"/>
  <c r="AH79"/>
  <c r="B80"/>
  <c r="X86"/>
  <c r="Z86"/>
  <c r="Y86"/>
  <c r="W86"/>
  <c r="AX101" i="5" l="1"/>
  <c r="BF101" s="1"/>
  <c r="AY102"/>
  <c r="AY312"/>
  <c r="AX311"/>
  <c r="BF311" s="1"/>
  <c r="T322"/>
  <c r="U321"/>
  <c r="BC312"/>
  <c r="BB312"/>
  <c r="BH312" s="1"/>
  <c r="AH316"/>
  <c r="AP315"/>
  <c r="AL315"/>
  <c r="AQ314"/>
  <c r="AR314" s="1"/>
  <c r="AL106"/>
  <c r="AQ105"/>
  <c r="AR105" s="1"/>
  <c r="AE318"/>
  <c r="AT313"/>
  <c r="AV313" s="1"/>
  <c r="BE313"/>
  <c r="AZ313"/>
  <c r="BA313" s="1"/>
  <c r="BG313" s="1"/>
  <c r="AS313"/>
  <c r="AU313" s="1"/>
  <c r="AW313" s="1"/>
  <c r="AT104"/>
  <c r="AV104" s="1"/>
  <c r="BE104"/>
  <c r="AZ104"/>
  <c r="BA104" s="1"/>
  <c r="BG104" s="1"/>
  <c r="AS104"/>
  <c r="AU104" s="1"/>
  <c r="AW104" s="1"/>
  <c r="AE107"/>
  <c r="AP106"/>
  <c r="AU103"/>
  <c r="AW103" s="1"/>
  <c r="T112"/>
  <c r="U111"/>
  <c r="AA318"/>
  <c r="AB317"/>
  <c r="AA109"/>
  <c r="AB108"/>
  <c r="AE109" i="11"/>
  <c r="AP108"/>
  <c r="AE318"/>
  <c r="AP317"/>
  <c r="AE318" i="10"/>
  <c r="AP317"/>
  <c r="AP108"/>
  <c r="AE109"/>
  <c r="AP109" i="9"/>
  <c r="AE110"/>
  <c r="AP317"/>
  <c r="AE318"/>
  <c r="AE318" i="8"/>
  <c r="AP317"/>
  <c r="AE109"/>
  <c r="AP108"/>
  <c r="AE110" i="7"/>
  <c r="AE320"/>
  <c r="AL107" i="4"/>
  <c r="AQ106"/>
  <c r="AR106" s="1"/>
  <c r="AZ315"/>
  <c r="AS315"/>
  <c r="AT315"/>
  <c r="AV315" s="1"/>
  <c r="AE318"/>
  <c r="AP317"/>
  <c r="AT105"/>
  <c r="AV105" s="1"/>
  <c r="AS105"/>
  <c r="AZ105"/>
  <c r="AL317"/>
  <c r="AQ316"/>
  <c r="AR316" s="1"/>
  <c r="AP108"/>
  <c r="AE109"/>
  <c r="AL316" i="3"/>
  <c r="AQ315"/>
  <c r="AR315" s="1"/>
  <c r="AP316"/>
  <c r="AE317"/>
  <c r="AZ314"/>
  <c r="AS314"/>
  <c r="AT314"/>
  <c r="AV314" s="1"/>
  <c r="AS106"/>
  <c r="AT106"/>
  <c r="AV106" s="1"/>
  <c r="AZ106"/>
  <c r="AE109"/>
  <c r="AP108"/>
  <c r="AQ107"/>
  <c r="AR107" s="1"/>
  <c r="AL108"/>
  <c r="AU105"/>
  <c r="AW105" s="1"/>
  <c r="T318" i="11"/>
  <c r="U317"/>
  <c r="T108"/>
  <c r="U107"/>
  <c r="T106" i="10"/>
  <c r="U105"/>
  <c r="T316"/>
  <c r="U315"/>
  <c r="T314" i="9"/>
  <c r="U313"/>
  <c r="T104"/>
  <c r="U103"/>
  <c r="T102" i="8"/>
  <c r="U101"/>
  <c r="T312"/>
  <c r="U311"/>
  <c r="T102" i="7"/>
  <c r="U101"/>
  <c r="T310"/>
  <c r="U309"/>
  <c r="T97" i="3"/>
  <c r="U96"/>
  <c r="T306"/>
  <c r="U305"/>
  <c r="AL298" i="2"/>
  <c r="AQ297"/>
  <c r="AR297" s="1"/>
  <c r="T95"/>
  <c r="U94"/>
  <c r="BB86"/>
  <c r="BH86" s="1"/>
  <c r="BC86"/>
  <c r="BE296"/>
  <c r="AZ296"/>
  <c r="BA296" s="1"/>
  <c r="BG296" s="1"/>
  <c r="AT296"/>
  <c r="AV296" s="1"/>
  <c r="AS296"/>
  <c r="AL89"/>
  <c r="AQ88"/>
  <c r="AR88" s="1"/>
  <c r="AU295"/>
  <c r="AW295" s="1"/>
  <c r="AA92"/>
  <c r="AB91"/>
  <c r="AT87"/>
  <c r="AV87" s="1"/>
  <c r="BE87"/>
  <c r="AZ87"/>
  <c r="BA87" s="1"/>
  <c r="BG87" s="1"/>
  <c r="AS87"/>
  <c r="AE300"/>
  <c r="AP299"/>
  <c r="AX294"/>
  <c r="BF294" s="1"/>
  <c r="AY295"/>
  <c r="AY86"/>
  <c r="AX85"/>
  <c r="BF85" s="1"/>
  <c r="T303"/>
  <c r="U302"/>
  <c r="AA301"/>
  <c r="AB300"/>
  <c r="AP90"/>
  <c r="AE91"/>
  <c r="T302" i="4"/>
  <c r="T91"/>
  <c r="AC77" i="13"/>
  <c r="AB78"/>
  <c r="B81"/>
  <c r="AH80"/>
  <c r="V87"/>
  <c r="T87" s="1"/>
  <c r="U87"/>
  <c r="Y87"/>
  <c r="Z87"/>
  <c r="W87"/>
  <c r="X87"/>
  <c r="T113" i="5" l="1"/>
  <c r="U112"/>
  <c r="BB104"/>
  <c r="BH104" s="1"/>
  <c r="BC104"/>
  <c r="BB313"/>
  <c r="BH313" s="1"/>
  <c r="BC313"/>
  <c r="AT314"/>
  <c r="AV314" s="1"/>
  <c r="BE314"/>
  <c r="AZ314"/>
  <c r="BA314" s="1"/>
  <c r="BG314" s="1"/>
  <c r="AS314"/>
  <c r="AU314" s="1"/>
  <c r="AW314" s="1"/>
  <c r="T323"/>
  <c r="U322"/>
  <c r="AB109"/>
  <c r="AA110"/>
  <c r="AE108"/>
  <c r="AP107"/>
  <c r="AQ106"/>
  <c r="AR106" s="1"/>
  <c r="AL107"/>
  <c r="AH317"/>
  <c r="AP316"/>
  <c r="AY103"/>
  <c r="AX102"/>
  <c r="BF102" s="1"/>
  <c r="AT105"/>
  <c r="AV105" s="1"/>
  <c r="AZ105"/>
  <c r="BA105" s="1"/>
  <c r="BG105" s="1"/>
  <c r="BE105"/>
  <c r="AS105"/>
  <c r="AY313"/>
  <c r="AX312"/>
  <c r="BF312" s="1"/>
  <c r="AA319"/>
  <c r="AB318"/>
  <c r="BC103"/>
  <c r="BB103"/>
  <c r="BH103" s="1"/>
  <c r="AE319"/>
  <c r="AL316"/>
  <c r="AQ315"/>
  <c r="AR315" s="1"/>
  <c r="AP109" i="11"/>
  <c r="AE110"/>
  <c r="AE319"/>
  <c r="AP318"/>
  <c r="AE319" i="10"/>
  <c r="AP318"/>
  <c r="AE110"/>
  <c r="AP109"/>
  <c r="AE111" i="9"/>
  <c r="AP110"/>
  <c r="AE319"/>
  <c r="AP318"/>
  <c r="AE319" i="8"/>
  <c r="AP318"/>
  <c r="AE110"/>
  <c r="AP109"/>
  <c r="AE111" i="7"/>
  <c r="AE321"/>
  <c r="AQ317" i="4"/>
  <c r="AR317" s="1"/>
  <c r="AL318"/>
  <c r="AL108"/>
  <c r="AQ107"/>
  <c r="AR107" s="1"/>
  <c r="AU315"/>
  <c r="AW315" s="1"/>
  <c r="AS316"/>
  <c r="AU316" s="1"/>
  <c r="AW316" s="1"/>
  <c r="AT316"/>
  <c r="AV316" s="1"/>
  <c r="AZ316"/>
  <c r="AZ106"/>
  <c r="AT106"/>
  <c r="AV106" s="1"/>
  <c r="AS106"/>
  <c r="AU106" s="1"/>
  <c r="AW106" s="1"/>
  <c r="AE319"/>
  <c r="AP318"/>
  <c r="AU105"/>
  <c r="AW105" s="1"/>
  <c r="AP109"/>
  <c r="AE110"/>
  <c r="AZ107" i="3"/>
  <c r="AS107"/>
  <c r="AU107" s="1"/>
  <c r="AW107" s="1"/>
  <c r="AT107"/>
  <c r="AV107" s="1"/>
  <c r="AL317"/>
  <c r="AQ316"/>
  <c r="AR316" s="1"/>
  <c r="AQ108"/>
  <c r="AR108" s="1"/>
  <c r="AL109"/>
  <c r="AT315"/>
  <c r="AV315" s="1"/>
  <c r="AZ315"/>
  <c r="AS315"/>
  <c r="AE110"/>
  <c r="AP109"/>
  <c r="AP317"/>
  <c r="AE318"/>
  <c r="AU106"/>
  <c r="AW106" s="1"/>
  <c r="AU314"/>
  <c r="AW314" s="1"/>
  <c r="T319" i="11"/>
  <c r="U318"/>
  <c r="T109"/>
  <c r="U108"/>
  <c r="T107" i="10"/>
  <c r="U106"/>
  <c r="T317"/>
  <c r="U316"/>
  <c r="T315" i="9"/>
  <c r="U314"/>
  <c r="T105"/>
  <c r="U104"/>
  <c r="T103" i="8"/>
  <c r="U102"/>
  <c r="T313"/>
  <c r="U312"/>
  <c r="T103" i="7"/>
  <c r="U102"/>
  <c r="T311"/>
  <c r="U310"/>
  <c r="T307" i="3"/>
  <c r="U306"/>
  <c r="T98"/>
  <c r="U97"/>
  <c r="AP91" i="2"/>
  <c r="AE92"/>
  <c r="AX86"/>
  <c r="BF86" s="1"/>
  <c r="AY87"/>
  <c r="AE301"/>
  <c r="AP300"/>
  <c r="BE88"/>
  <c r="AZ88"/>
  <c r="BA88" s="1"/>
  <c r="BG88" s="1"/>
  <c r="AT88"/>
  <c r="AV88" s="1"/>
  <c r="AS88"/>
  <c r="AL299"/>
  <c r="AQ298"/>
  <c r="AR298" s="1"/>
  <c r="AA302"/>
  <c r="AB301"/>
  <c r="BB295"/>
  <c r="BH295" s="1"/>
  <c r="BC295"/>
  <c r="AT297"/>
  <c r="AV297" s="1"/>
  <c r="BE297"/>
  <c r="AZ297"/>
  <c r="BA297" s="1"/>
  <c r="BG297" s="1"/>
  <c r="AS297"/>
  <c r="T304"/>
  <c r="U303"/>
  <c r="AA93"/>
  <c r="AB92"/>
  <c r="T96"/>
  <c r="U95"/>
  <c r="AU296"/>
  <c r="AW296" s="1"/>
  <c r="AY296"/>
  <c r="AX295"/>
  <c r="BF295" s="1"/>
  <c r="AL90"/>
  <c r="AQ89"/>
  <c r="AR89" s="1"/>
  <c r="AU87"/>
  <c r="AW87" s="1"/>
  <c r="T303" i="4"/>
  <c r="T92"/>
  <c r="AH81" i="13"/>
  <c r="B82"/>
  <c r="AC78"/>
  <c r="AB79"/>
  <c r="U88"/>
  <c r="V88"/>
  <c r="T88" s="1"/>
  <c r="W88"/>
  <c r="X88"/>
  <c r="Y88"/>
  <c r="Z88"/>
  <c r="AQ316" i="5" l="1"/>
  <c r="AR316" s="1"/>
  <c r="AL317"/>
  <c r="AX313"/>
  <c r="BF313" s="1"/>
  <c r="AY314"/>
  <c r="AH318"/>
  <c r="AP317"/>
  <c r="AP108"/>
  <c r="AE109"/>
  <c r="T114"/>
  <c r="U113"/>
  <c r="BE315"/>
  <c r="AZ315"/>
  <c r="BA315" s="1"/>
  <c r="BG315" s="1"/>
  <c r="AT315"/>
  <c r="AV315" s="1"/>
  <c r="AS315"/>
  <c r="AE320"/>
  <c r="AA320"/>
  <c r="AB319"/>
  <c r="AY104"/>
  <c r="AX103"/>
  <c r="BF103" s="1"/>
  <c r="BE106"/>
  <c r="AZ106"/>
  <c r="BA106" s="1"/>
  <c r="BG106" s="1"/>
  <c r="AT106"/>
  <c r="AV106" s="1"/>
  <c r="AS106"/>
  <c r="AU106" s="1"/>
  <c r="AW106" s="1"/>
  <c r="BB314"/>
  <c r="BH314" s="1"/>
  <c r="BC314"/>
  <c r="AL108"/>
  <c r="AQ107"/>
  <c r="AR107" s="1"/>
  <c r="AA111"/>
  <c r="AB110"/>
  <c r="T324"/>
  <c r="U323"/>
  <c r="AU105"/>
  <c r="AW105" s="1"/>
  <c r="AE320" i="11"/>
  <c r="AP319"/>
  <c r="AE111"/>
  <c r="AP110"/>
  <c r="AP110" i="10"/>
  <c r="AE111"/>
  <c r="AE320"/>
  <c r="AP319"/>
  <c r="AP319" i="9"/>
  <c r="AE320"/>
  <c r="AP111"/>
  <c r="AE112"/>
  <c r="AE111" i="8"/>
  <c r="AP110"/>
  <c r="AE320"/>
  <c r="AP319"/>
  <c r="AE112" i="7"/>
  <c r="AE322"/>
  <c r="AZ317" i="4"/>
  <c r="AS317"/>
  <c r="AU317" s="1"/>
  <c r="AW317" s="1"/>
  <c r="AT317"/>
  <c r="AV317" s="1"/>
  <c r="AP110"/>
  <c r="AE111"/>
  <c r="AE320"/>
  <c r="AP319"/>
  <c r="AQ318"/>
  <c r="AR318" s="1"/>
  <c r="AL319"/>
  <c r="AL109"/>
  <c r="AQ108"/>
  <c r="AR108" s="1"/>
  <c r="AT107"/>
  <c r="AV107" s="1"/>
  <c r="AZ107"/>
  <c r="AS107"/>
  <c r="AL318" i="3"/>
  <c r="AQ317"/>
  <c r="AR317" s="1"/>
  <c r="AZ316"/>
  <c r="AT316"/>
  <c r="AV316" s="1"/>
  <c r="AS316"/>
  <c r="AU316" s="1"/>
  <c r="AW316" s="1"/>
  <c r="AE111"/>
  <c r="AP110"/>
  <c r="AS108"/>
  <c r="AU108" s="1"/>
  <c r="AW108" s="1"/>
  <c r="AT108"/>
  <c r="AV108" s="1"/>
  <c r="AZ108"/>
  <c r="AE319"/>
  <c r="AP318"/>
  <c r="AQ109"/>
  <c r="AR109" s="1"/>
  <c r="AL110"/>
  <c r="AU315"/>
  <c r="AW315" s="1"/>
  <c r="T110" i="11"/>
  <c r="U109"/>
  <c r="T320"/>
  <c r="U319"/>
  <c r="T108" i="10"/>
  <c r="U107"/>
  <c r="T318"/>
  <c r="U317"/>
  <c r="T316" i="9"/>
  <c r="U315"/>
  <c r="T106"/>
  <c r="U105"/>
  <c r="T314" i="8"/>
  <c r="U313"/>
  <c r="T104"/>
  <c r="U103"/>
  <c r="T104" i="7"/>
  <c r="U103"/>
  <c r="T312"/>
  <c r="U311"/>
  <c r="T308" i="3"/>
  <c r="U307"/>
  <c r="T99"/>
  <c r="U98"/>
  <c r="BE89" i="2"/>
  <c r="AZ89"/>
  <c r="BA89" s="1"/>
  <c r="BG89" s="1"/>
  <c r="AT89"/>
  <c r="AV89" s="1"/>
  <c r="AS89"/>
  <c r="BC296"/>
  <c r="BB296"/>
  <c r="BH296" s="1"/>
  <c r="T305"/>
  <c r="U304"/>
  <c r="AA303"/>
  <c r="AB302"/>
  <c r="AP301"/>
  <c r="AE302"/>
  <c r="BB87"/>
  <c r="BH87" s="1"/>
  <c r="BC87"/>
  <c r="AY297"/>
  <c r="AX296"/>
  <c r="BF296" s="1"/>
  <c r="T97"/>
  <c r="U96"/>
  <c r="AE93"/>
  <c r="AP92"/>
  <c r="AU88"/>
  <c r="AW88" s="1"/>
  <c r="AL300"/>
  <c r="AQ299"/>
  <c r="AR299" s="1"/>
  <c r="AL91"/>
  <c r="AQ90"/>
  <c r="AR90" s="1"/>
  <c r="AA94"/>
  <c r="AB93"/>
  <c r="AT298"/>
  <c r="AV298" s="1"/>
  <c r="BE298"/>
  <c r="AZ298"/>
  <c r="BA298" s="1"/>
  <c r="BG298" s="1"/>
  <c r="AS298"/>
  <c r="AX87"/>
  <c r="BF87" s="1"/>
  <c r="AY88"/>
  <c r="AU297"/>
  <c r="AW297" s="1"/>
  <c r="T304" i="4"/>
  <c r="T93"/>
  <c r="AH82" i="13"/>
  <c r="B83"/>
  <c r="AC79"/>
  <c r="AB80"/>
  <c r="V89"/>
  <c r="T89" s="1"/>
  <c r="U89"/>
  <c r="Z89"/>
  <c r="X89"/>
  <c r="W89"/>
  <c r="Y89"/>
  <c r="BE107" i="5" l="1"/>
  <c r="AZ107"/>
  <c r="BA107" s="1"/>
  <c r="BG107" s="1"/>
  <c r="AT107"/>
  <c r="AV107" s="1"/>
  <c r="AS107"/>
  <c r="BB106"/>
  <c r="BH106" s="1"/>
  <c r="BC106"/>
  <c r="AE321"/>
  <c r="T115"/>
  <c r="U114"/>
  <c r="AH319"/>
  <c r="AP318"/>
  <c r="BE316"/>
  <c r="AZ316"/>
  <c r="BA316" s="1"/>
  <c r="BG316" s="1"/>
  <c r="AT316"/>
  <c r="AV316" s="1"/>
  <c r="AS316"/>
  <c r="AU316" s="1"/>
  <c r="AW316" s="1"/>
  <c r="AQ317"/>
  <c r="AR317" s="1"/>
  <c r="AL318"/>
  <c r="BB105"/>
  <c r="BH105" s="1"/>
  <c r="BC105"/>
  <c r="AU315"/>
  <c r="AW315" s="1"/>
  <c r="AA112"/>
  <c r="AB111"/>
  <c r="AA321"/>
  <c r="AB320"/>
  <c r="T325"/>
  <c r="U324"/>
  <c r="AL109"/>
  <c r="AQ108"/>
  <c r="AR108" s="1"/>
  <c r="AX104"/>
  <c r="BF104" s="1"/>
  <c r="AY105"/>
  <c r="AE110"/>
  <c r="AP109"/>
  <c r="AX314"/>
  <c r="BF314" s="1"/>
  <c r="AY315"/>
  <c r="AE321" i="11"/>
  <c r="AP320"/>
  <c r="AP111"/>
  <c r="AE112"/>
  <c r="AE112" i="10"/>
  <c r="AP111"/>
  <c r="AE321"/>
  <c r="AP320"/>
  <c r="AE321" i="9"/>
  <c r="AP320"/>
  <c r="AE113"/>
  <c r="AP112"/>
  <c r="AE112" i="8"/>
  <c r="AP111"/>
  <c r="AE321"/>
  <c r="AP320"/>
  <c r="AE323" i="7"/>
  <c r="AE113"/>
  <c r="AQ319" i="4"/>
  <c r="AR319" s="1"/>
  <c r="AL320"/>
  <c r="AL110"/>
  <c r="AQ109"/>
  <c r="AR109" s="1"/>
  <c r="AU107"/>
  <c r="AW107" s="1"/>
  <c r="AZ108"/>
  <c r="AT108"/>
  <c r="AV108" s="1"/>
  <c r="AS108"/>
  <c r="AP111"/>
  <c r="AE112"/>
  <c r="AZ318"/>
  <c r="AS318"/>
  <c r="AU318" s="1"/>
  <c r="AW318" s="1"/>
  <c r="AT318"/>
  <c r="AV318" s="1"/>
  <c r="AE321"/>
  <c r="AP320"/>
  <c r="AE320" i="3"/>
  <c r="AP319"/>
  <c r="AZ109"/>
  <c r="AS109"/>
  <c r="AT109"/>
  <c r="AV109" s="1"/>
  <c r="AQ318"/>
  <c r="AR318" s="1"/>
  <c r="AL319"/>
  <c r="AQ110"/>
  <c r="AR110" s="1"/>
  <c r="AL111"/>
  <c r="AE112"/>
  <c r="AP111"/>
  <c r="AT317"/>
  <c r="AV317" s="1"/>
  <c r="AZ317"/>
  <c r="AS317"/>
  <c r="AU317" s="1"/>
  <c r="AW317" s="1"/>
  <c r="AU298" i="2"/>
  <c r="AW298" s="1"/>
  <c r="T111" i="11"/>
  <c r="U110"/>
  <c r="T321"/>
  <c r="U320"/>
  <c r="T109" i="10"/>
  <c r="U108"/>
  <c r="T319"/>
  <c r="U318"/>
  <c r="T317" i="9"/>
  <c r="U316"/>
  <c r="T107"/>
  <c r="U106"/>
  <c r="T105" i="8"/>
  <c r="U104"/>
  <c r="T315"/>
  <c r="U314"/>
  <c r="T105" i="7"/>
  <c r="U104"/>
  <c r="T313"/>
  <c r="U312"/>
  <c r="T100" i="3"/>
  <c r="U99"/>
  <c r="T309"/>
  <c r="U308"/>
  <c r="BE299" i="2"/>
  <c r="AZ299"/>
  <c r="BA299" s="1"/>
  <c r="BG299" s="1"/>
  <c r="AT299"/>
  <c r="AV299" s="1"/>
  <c r="AS299"/>
  <c r="AP302"/>
  <c r="AE303"/>
  <c r="AL92"/>
  <c r="AQ91"/>
  <c r="AR91" s="1"/>
  <c r="T98"/>
  <c r="U97"/>
  <c r="AA304"/>
  <c r="AB303"/>
  <c r="AY89"/>
  <c r="AX88"/>
  <c r="BF88" s="1"/>
  <c r="AT90"/>
  <c r="AV90" s="1"/>
  <c r="BE90"/>
  <c r="AZ90"/>
  <c r="BA90" s="1"/>
  <c r="BG90" s="1"/>
  <c r="AS90"/>
  <c r="AU90" s="1"/>
  <c r="AW90" s="1"/>
  <c r="BB88"/>
  <c r="BH88" s="1"/>
  <c r="BC88"/>
  <c r="T306"/>
  <c r="U305"/>
  <c r="BB298"/>
  <c r="BH298" s="1"/>
  <c r="BC298"/>
  <c r="AE94"/>
  <c r="AP93"/>
  <c r="BB297"/>
  <c r="BH297" s="1"/>
  <c r="BC297"/>
  <c r="AA95"/>
  <c r="AB94"/>
  <c r="AL301"/>
  <c r="AQ300"/>
  <c r="AR300" s="1"/>
  <c r="AX297"/>
  <c r="BF297" s="1"/>
  <c r="AY298"/>
  <c r="AU89"/>
  <c r="AW89" s="1"/>
  <c r="T305" i="4"/>
  <c r="T94"/>
  <c r="AC80" i="13"/>
  <c r="AB81"/>
  <c r="V90"/>
  <c r="T90" s="1"/>
  <c r="U90"/>
  <c r="AH83"/>
  <c r="B84"/>
  <c r="X90"/>
  <c r="Z90"/>
  <c r="Y90"/>
  <c r="W90"/>
  <c r="AY316" i="5" l="1"/>
  <c r="AX315"/>
  <c r="BF315" s="1"/>
  <c r="AX105"/>
  <c r="BF105" s="1"/>
  <c r="AY106"/>
  <c r="AA322"/>
  <c r="AB321"/>
  <c r="BC316"/>
  <c r="BB316"/>
  <c r="BH316" s="1"/>
  <c r="T116"/>
  <c r="U115"/>
  <c r="AP110"/>
  <c r="AE111"/>
  <c r="AL110"/>
  <c r="AQ109"/>
  <c r="AR109" s="1"/>
  <c r="BB315"/>
  <c r="BH315" s="1"/>
  <c r="BC315"/>
  <c r="BE317"/>
  <c r="AZ317"/>
  <c r="BA317" s="1"/>
  <c r="BG317" s="1"/>
  <c r="AT317"/>
  <c r="AV317" s="1"/>
  <c r="AS317"/>
  <c r="AU317" s="1"/>
  <c r="AW317" s="1"/>
  <c r="AT108"/>
  <c r="AV108" s="1"/>
  <c r="BE108"/>
  <c r="AZ108"/>
  <c r="BA108" s="1"/>
  <c r="BG108" s="1"/>
  <c r="AS108"/>
  <c r="T326"/>
  <c r="U325"/>
  <c r="AA113"/>
  <c r="AB112"/>
  <c r="AL319"/>
  <c r="AQ318"/>
  <c r="AR318" s="1"/>
  <c r="AH320"/>
  <c r="AP319"/>
  <c r="AE322"/>
  <c r="AU107"/>
  <c r="AW107" s="1"/>
  <c r="AE113" i="11"/>
  <c r="AP112"/>
  <c r="AE322"/>
  <c r="AP321"/>
  <c r="AP112" i="10"/>
  <c r="AE113"/>
  <c r="AE322"/>
  <c r="AP321"/>
  <c r="AP113" i="9"/>
  <c r="AE114"/>
  <c r="AP321"/>
  <c r="AE322"/>
  <c r="AE322" i="8"/>
  <c r="AP321"/>
  <c r="AE113"/>
  <c r="AP112"/>
  <c r="AE114" i="7"/>
  <c r="AE324"/>
  <c r="AP112" i="4"/>
  <c r="AE113"/>
  <c r="AT109"/>
  <c r="AV109" s="1"/>
  <c r="AZ109"/>
  <c r="AS109"/>
  <c r="AU109" s="1"/>
  <c r="AW109" s="1"/>
  <c r="AS319"/>
  <c r="AT319"/>
  <c r="AV319" s="1"/>
  <c r="AZ319"/>
  <c r="AQ320"/>
  <c r="AR320" s="1"/>
  <c r="AL321"/>
  <c r="AU108"/>
  <c r="AW108" s="1"/>
  <c r="AE322"/>
  <c r="AP321"/>
  <c r="AL111"/>
  <c r="AQ110"/>
  <c r="AR110" s="1"/>
  <c r="AQ111" i="3"/>
  <c r="AR111" s="1"/>
  <c r="AL112"/>
  <c r="AE113"/>
  <c r="AP112"/>
  <c r="AZ318"/>
  <c r="AS318"/>
  <c r="AU318" s="1"/>
  <c r="AW318" s="1"/>
  <c r="AT318"/>
  <c r="AV318" s="1"/>
  <c r="AQ319"/>
  <c r="AR319" s="1"/>
  <c r="AL320"/>
  <c r="AE321"/>
  <c r="AP320"/>
  <c r="AS110"/>
  <c r="AU110" s="1"/>
  <c r="AW110" s="1"/>
  <c r="AT110"/>
  <c r="AV110" s="1"/>
  <c r="AZ110"/>
  <c r="AU109"/>
  <c r="AW109" s="1"/>
  <c r="T112" i="11"/>
  <c r="U111"/>
  <c r="T322"/>
  <c r="U321"/>
  <c r="T110" i="10"/>
  <c r="U109"/>
  <c r="T320"/>
  <c r="U319"/>
  <c r="T318" i="9"/>
  <c r="U317"/>
  <c r="T108"/>
  <c r="U107"/>
  <c r="T316" i="8"/>
  <c r="U315"/>
  <c r="T106"/>
  <c r="U105"/>
  <c r="T106" i="7"/>
  <c r="U105"/>
  <c r="T314"/>
  <c r="U313"/>
  <c r="T101" i="3"/>
  <c r="U100"/>
  <c r="T310"/>
  <c r="U309"/>
  <c r="BC89" i="2"/>
  <c r="BB89"/>
  <c r="BH89" s="1"/>
  <c r="AL302"/>
  <c r="AQ301"/>
  <c r="AR301" s="1"/>
  <c r="T99"/>
  <c r="U98"/>
  <c r="BE300"/>
  <c r="AZ300"/>
  <c r="BA300" s="1"/>
  <c r="BG300" s="1"/>
  <c r="AT300"/>
  <c r="AV300" s="1"/>
  <c r="AS300"/>
  <c r="T307"/>
  <c r="U306"/>
  <c r="AY90"/>
  <c r="AX89"/>
  <c r="BF89" s="1"/>
  <c r="AE304"/>
  <c r="AP303"/>
  <c r="AA96"/>
  <c r="AB95"/>
  <c r="AP94"/>
  <c r="AE95"/>
  <c r="BB90"/>
  <c r="BH90" s="1"/>
  <c r="BC90"/>
  <c r="AL93"/>
  <c r="AQ92"/>
  <c r="AR92" s="1"/>
  <c r="AX298"/>
  <c r="BF298" s="1"/>
  <c r="AY299"/>
  <c r="AA305"/>
  <c r="AB304"/>
  <c r="AT91"/>
  <c r="AV91" s="1"/>
  <c r="BE91"/>
  <c r="AZ91"/>
  <c r="BA91" s="1"/>
  <c r="BG91" s="1"/>
  <c r="AS91"/>
  <c r="AU91" s="1"/>
  <c r="AW91" s="1"/>
  <c r="AU299"/>
  <c r="AW299" s="1"/>
  <c r="T306" i="4"/>
  <c r="T95"/>
  <c r="AH84" i="13"/>
  <c r="B85"/>
  <c r="U91"/>
  <c r="V91"/>
  <c r="T91" s="1"/>
  <c r="AC81"/>
  <c r="AB82"/>
  <c r="Y91"/>
  <c r="W91"/>
  <c r="Z91"/>
  <c r="X91"/>
  <c r="BC107" i="5" l="1"/>
  <c r="BB107"/>
  <c r="BH107" s="1"/>
  <c r="AH321"/>
  <c r="AP320"/>
  <c r="AA114"/>
  <c r="AB113"/>
  <c r="BB317"/>
  <c r="BH317" s="1"/>
  <c r="BC317"/>
  <c r="AE112"/>
  <c r="AP111"/>
  <c r="U116"/>
  <c r="T117"/>
  <c r="AA323"/>
  <c r="AB322"/>
  <c r="AY317"/>
  <c r="AX316"/>
  <c r="BF316" s="1"/>
  <c r="AU108"/>
  <c r="AW108" s="1"/>
  <c r="T327"/>
  <c r="U326"/>
  <c r="AL111"/>
  <c r="AQ110"/>
  <c r="AR110" s="1"/>
  <c r="AE323"/>
  <c r="AL320"/>
  <c r="AQ319"/>
  <c r="AR319" s="1"/>
  <c r="AT109"/>
  <c r="AV109" s="1"/>
  <c r="BE109"/>
  <c r="AZ109"/>
  <c r="BA109" s="1"/>
  <c r="BG109" s="1"/>
  <c r="AS109"/>
  <c r="AU109" s="1"/>
  <c r="AW109" s="1"/>
  <c r="BE318"/>
  <c r="AZ318"/>
  <c r="BA318" s="1"/>
  <c r="BG318" s="1"/>
  <c r="AT318"/>
  <c r="AV318" s="1"/>
  <c r="AS318"/>
  <c r="AY107"/>
  <c r="AX106"/>
  <c r="BF106" s="1"/>
  <c r="AP113" i="11"/>
  <c r="AE114"/>
  <c r="AP322"/>
  <c r="AE323"/>
  <c r="AE114" i="10"/>
  <c r="AP113"/>
  <c r="AE323"/>
  <c r="AP322"/>
  <c r="AE323" i="9"/>
  <c r="AP322"/>
  <c r="AE115"/>
  <c r="AP114"/>
  <c r="AE114" i="8"/>
  <c r="AP113"/>
  <c r="AE323"/>
  <c r="AP322"/>
  <c r="AE115" i="7"/>
  <c r="AE325"/>
  <c r="AZ320" i="4"/>
  <c r="AS320"/>
  <c r="AU320" s="1"/>
  <c r="AW320" s="1"/>
  <c r="AT320"/>
  <c r="AV320" s="1"/>
  <c r="AL112"/>
  <c r="AQ111"/>
  <c r="AR111" s="1"/>
  <c r="AQ321"/>
  <c r="AR321" s="1"/>
  <c r="AL322"/>
  <c r="AP113"/>
  <c r="AE114"/>
  <c r="AZ110"/>
  <c r="AT110"/>
  <c r="AV110" s="1"/>
  <c r="AS110"/>
  <c r="AU110" s="1"/>
  <c r="AW110" s="1"/>
  <c r="AU319"/>
  <c r="AW319" s="1"/>
  <c r="AE323"/>
  <c r="AP322"/>
  <c r="AQ320" i="3"/>
  <c r="AR320" s="1"/>
  <c r="AL321"/>
  <c r="AZ111"/>
  <c r="AS111"/>
  <c r="AU111" s="1"/>
  <c r="AW111" s="1"/>
  <c r="AT111"/>
  <c r="AV111" s="1"/>
  <c r="AE322"/>
  <c r="AP321"/>
  <c r="AQ112"/>
  <c r="AR112" s="1"/>
  <c r="AL113"/>
  <c r="AE114"/>
  <c r="AP113"/>
  <c r="AS319"/>
  <c r="AT319"/>
  <c r="AV319" s="1"/>
  <c r="AZ319"/>
  <c r="T113" i="11"/>
  <c r="U112"/>
  <c r="T323"/>
  <c r="U322"/>
  <c r="T321" i="10"/>
  <c r="U320"/>
  <c r="T111"/>
  <c r="U110"/>
  <c r="T319" i="9"/>
  <c r="U318"/>
  <c r="T109"/>
  <c r="U108"/>
  <c r="T317" i="8"/>
  <c r="U316"/>
  <c r="T107"/>
  <c r="U106"/>
  <c r="T107" i="7"/>
  <c r="U106"/>
  <c r="T315"/>
  <c r="U314"/>
  <c r="T102" i="3"/>
  <c r="U101"/>
  <c r="T311"/>
  <c r="U310"/>
  <c r="AA306" i="2"/>
  <c r="AB305"/>
  <c r="AL94"/>
  <c r="AQ93"/>
  <c r="AR93" s="1"/>
  <c r="AE305"/>
  <c r="AP304"/>
  <c r="T100"/>
  <c r="U99"/>
  <c r="BB91"/>
  <c r="BH91" s="1"/>
  <c r="BC91"/>
  <c r="BE92"/>
  <c r="AZ92"/>
  <c r="BA92" s="1"/>
  <c r="BG92" s="1"/>
  <c r="AT92"/>
  <c r="AV92" s="1"/>
  <c r="AS92"/>
  <c r="AU92" s="1"/>
  <c r="AW92" s="1"/>
  <c r="AP95"/>
  <c r="AE96"/>
  <c r="BB299"/>
  <c r="BH299" s="1"/>
  <c r="BC299"/>
  <c r="AA97"/>
  <c r="AB96"/>
  <c r="AX90"/>
  <c r="BF90" s="1"/>
  <c r="AY91"/>
  <c r="AL303"/>
  <c r="AQ302"/>
  <c r="AR302" s="1"/>
  <c r="AU300"/>
  <c r="AW300" s="1"/>
  <c r="AY300"/>
  <c r="AX299"/>
  <c r="BF299" s="1"/>
  <c r="T308"/>
  <c r="U307"/>
  <c r="AT301"/>
  <c r="AV301" s="1"/>
  <c r="BE301"/>
  <c r="AZ301"/>
  <c r="BA301" s="1"/>
  <c r="BG301" s="1"/>
  <c r="AS301"/>
  <c r="AU301" s="1"/>
  <c r="AW301" s="1"/>
  <c r="T307" i="4"/>
  <c r="T96"/>
  <c r="AC82" i="13"/>
  <c r="AB83"/>
  <c r="AH85"/>
  <c r="B86"/>
  <c r="U92"/>
  <c r="V92"/>
  <c r="T92" s="1"/>
  <c r="X92"/>
  <c r="Y92"/>
  <c r="Z92"/>
  <c r="W92"/>
  <c r="AE113" i="5" l="1"/>
  <c r="AP112"/>
  <c r="AA115"/>
  <c r="AB114"/>
  <c r="AQ320"/>
  <c r="AR320" s="1"/>
  <c r="AL321"/>
  <c r="AQ111"/>
  <c r="AR111" s="1"/>
  <c r="AL112"/>
  <c r="BB108"/>
  <c r="BH108" s="1"/>
  <c r="BC108"/>
  <c r="AA324"/>
  <c r="AB323"/>
  <c r="BB109"/>
  <c r="BH109" s="1"/>
  <c r="BC109"/>
  <c r="AT319"/>
  <c r="AV319" s="1"/>
  <c r="AZ319"/>
  <c r="BA319" s="1"/>
  <c r="BG319" s="1"/>
  <c r="BE319"/>
  <c r="AS319"/>
  <c r="AU319" s="1"/>
  <c r="AW319" s="1"/>
  <c r="AT110"/>
  <c r="AV110" s="1"/>
  <c r="AZ110"/>
  <c r="BA110" s="1"/>
  <c r="BG110" s="1"/>
  <c r="BE110"/>
  <c r="AS110"/>
  <c r="AU110" s="1"/>
  <c r="AW110" s="1"/>
  <c r="T328"/>
  <c r="U327"/>
  <c r="AH322"/>
  <c r="AP321"/>
  <c r="AU318"/>
  <c r="AW318" s="1"/>
  <c r="AY108"/>
  <c r="AX107"/>
  <c r="BF107" s="1"/>
  <c r="AE324"/>
  <c r="AY318"/>
  <c r="AX317"/>
  <c r="BF317" s="1"/>
  <c r="T118"/>
  <c r="U117"/>
  <c r="AE324" i="11"/>
  <c r="AP323"/>
  <c r="AE115"/>
  <c r="AP114"/>
  <c r="AE324" i="10"/>
  <c r="AP323"/>
  <c r="AP114"/>
  <c r="AE115"/>
  <c r="AP115" i="9"/>
  <c r="AE116"/>
  <c r="AP323"/>
  <c r="AE324"/>
  <c r="AE324" i="8"/>
  <c r="AP323"/>
  <c r="AE115"/>
  <c r="AP114"/>
  <c r="AE326" i="7"/>
  <c r="AE116"/>
  <c r="AP114" i="4"/>
  <c r="AE115"/>
  <c r="AQ322"/>
  <c r="AR322" s="1"/>
  <c r="AL323"/>
  <c r="AE324"/>
  <c r="AP323"/>
  <c r="AL113"/>
  <c r="AQ112"/>
  <c r="AR112" s="1"/>
  <c r="AT111"/>
  <c r="AV111" s="1"/>
  <c r="AZ111"/>
  <c r="AS111"/>
  <c r="AU111" s="1"/>
  <c r="AW111" s="1"/>
  <c r="AS321"/>
  <c r="AT321"/>
  <c r="AV321" s="1"/>
  <c r="AZ321"/>
  <c r="AS112" i="3"/>
  <c r="AU112" s="1"/>
  <c r="AW112" s="1"/>
  <c r="AT112"/>
  <c r="AV112" s="1"/>
  <c r="AZ112"/>
  <c r="AZ320"/>
  <c r="AS320"/>
  <c r="AU320" s="1"/>
  <c r="AW320" s="1"/>
  <c r="AT320"/>
  <c r="AV320" s="1"/>
  <c r="AE115"/>
  <c r="AP114"/>
  <c r="AQ113"/>
  <c r="AR113" s="1"/>
  <c r="AL114"/>
  <c r="AQ321"/>
  <c r="AR321" s="1"/>
  <c r="AL322"/>
  <c r="AE323"/>
  <c r="AP322"/>
  <c r="AU319"/>
  <c r="AW319" s="1"/>
  <c r="T324" i="11"/>
  <c r="U323"/>
  <c r="T114"/>
  <c r="U113"/>
  <c r="T112" i="10"/>
  <c r="U111"/>
  <c r="U321"/>
  <c r="T322"/>
  <c r="T320" i="9"/>
  <c r="U319"/>
  <c r="T110"/>
  <c r="U109"/>
  <c r="T108" i="8"/>
  <c r="U107"/>
  <c r="T318"/>
  <c r="U317"/>
  <c r="T108" i="7"/>
  <c r="U107"/>
  <c r="T316"/>
  <c r="U315"/>
  <c r="T103" i="3"/>
  <c r="U102"/>
  <c r="T312"/>
  <c r="U311"/>
  <c r="AX91" i="2"/>
  <c r="BF91" s="1"/>
  <c r="AY92"/>
  <c r="T309"/>
  <c r="U308"/>
  <c r="AT302"/>
  <c r="AV302" s="1"/>
  <c r="BE302"/>
  <c r="AZ302"/>
  <c r="BA302" s="1"/>
  <c r="BG302" s="1"/>
  <c r="AS302"/>
  <c r="AE97"/>
  <c r="AP96"/>
  <c r="AP305"/>
  <c r="AE306"/>
  <c r="AA307"/>
  <c r="AB306"/>
  <c r="BB301"/>
  <c r="BH301" s="1"/>
  <c r="BC301"/>
  <c r="AY301"/>
  <c r="AX300"/>
  <c r="BF300" s="1"/>
  <c r="BC300"/>
  <c r="BB300"/>
  <c r="BH300" s="1"/>
  <c r="BB92"/>
  <c r="BH92" s="1"/>
  <c r="BC92"/>
  <c r="T101"/>
  <c r="U100"/>
  <c r="AL95"/>
  <c r="AQ94"/>
  <c r="AR94" s="1"/>
  <c r="AL304"/>
  <c r="AQ303"/>
  <c r="AR303" s="1"/>
  <c r="AA98"/>
  <c r="AB97"/>
  <c r="BE93"/>
  <c r="AZ93"/>
  <c r="BA93" s="1"/>
  <c r="BG93" s="1"/>
  <c r="AT93"/>
  <c r="AV93" s="1"/>
  <c r="AS93"/>
  <c r="AU93" s="1"/>
  <c r="AW93" s="1"/>
  <c r="T308" i="4"/>
  <c r="T97"/>
  <c r="AH86" i="13"/>
  <c r="B87"/>
  <c r="U93"/>
  <c r="V93"/>
  <c r="T93" s="1"/>
  <c r="AC83"/>
  <c r="AB84"/>
  <c r="X93"/>
  <c r="Z93"/>
  <c r="Y93"/>
  <c r="W93"/>
  <c r="AY319" i="5" l="1"/>
  <c r="AX318"/>
  <c r="BF318" s="1"/>
  <c r="AX108"/>
  <c r="BF108" s="1"/>
  <c r="AY109"/>
  <c r="AT320"/>
  <c r="AV320" s="1"/>
  <c r="BE320"/>
  <c r="AZ320"/>
  <c r="BA320" s="1"/>
  <c r="BG320" s="1"/>
  <c r="AS320"/>
  <c r="AP113"/>
  <c r="AE114"/>
  <c r="BB110"/>
  <c r="BH110" s="1"/>
  <c r="BC110"/>
  <c r="AL322"/>
  <c r="AQ321"/>
  <c r="AR321" s="1"/>
  <c r="AH323"/>
  <c r="AP322"/>
  <c r="BC319"/>
  <c r="BB319"/>
  <c r="BH319" s="1"/>
  <c r="T119"/>
  <c r="U118"/>
  <c r="AE325"/>
  <c r="T329"/>
  <c r="U328"/>
  <c r="AA325"/>
  <c r="AB324"/>
  <c r="BE111"/>
  <c r="AZ111"/>
  <c r="BA111" s="1"/>
  <c r="BG111" s="1"/>
  <c r="AT111"/>
  <c r="AV111" s="1"/>
  <c r="AS111"/>
  <c r="AA116"/>
  <c r="AB115"/>
  <c r="BC318"/>
  <c r="BB318"/>
  <c r="BH318" s="1"/>
  <c r="AL113"/>
  <c r="AQ112"/>
  <c r="AR112" s="1"/>
  <c r="AP324" i="11"/>
  <c r="AE325"/>
  <c r="AP115"/>
  <c r="AE116"/>
  <c r="AE116" i="10"/>
  <c r="AP115"/>
  <c r="AE325"/>
  <c r="AP324"/>
  <c r="AE325" i="9"/>
  <c r="AP324"/>
  <c r="AE117"/>
  <c r="AP116"/>
  <c r="AP324" i="8"/>
  <c r="AE325"/>
  <c r="AE116"/>
  <c r="AP115"/>
  <c r="AE117" i="7"/>
  <c r="AE327"/>
  <c r="AZ322" i="4"/>
  <c r="AS322"/>
  <c r="AU322" s="1"/>
  <c r="AW322" s="1"/>
  <c r="AT322"/>
  <c r="AV322" s="1"/>
  <c r="AQ323"/>
  <c r="AR323" s="1"/>
  <c r="AL324"/>
  <c r="AL114"/>
  <c r="AQ113"/>
  <c r="AR113" s="1"/>
  <c r="AE325"/>
  <c r="AP324"/>
  <c r="AZ112"/>
  <c r="AT112"/>
  <c r="AV112" s="1"/>
  <c r="AS112"/>
  <c r="AU112" s="1"/>
  <c r="AW112" s="1"/>
  <c r="AP115"/>
  <c r="AE116"/>
  <c r="AU321"/>
  <c r="AW321" s="1"/>
  <c r="AE324" i="3"/>
  <c r="AP323"/>
  <c r="AZ113"/>
  <c r="AS113"/>
  <c r="AU113" s="1"/>
  <c r="AW113" s="1"/>
  <c r="AT113"/>
  <c r="AV113" s="1"/>
  <c r="AQ114"/>
  <c r="AR114" s="1"/>
  <c r="AL115"/>
  <c r="AS321"/>
  <c r="AU321" s="1"/>
  <c r="AW321" s="1"/>
  <c r="AT321"/>
  <c r="AV321" s="1"/>
  <c r="AZ321"/>
  <c r="AE116"/>
  <c r="AP115"/>
  <c r="AQ322"/>
  <c r="AR322" s="1"/>
  <c r="AL323"/>
  <c r="T115" i="11"/>
  <c r="U114"/>
  <c r="T325"/>
  <c r="U324"/>
  <c r="T113" i="10"/>
  <c r="U112"/>
  <c r="T323"/>
  <c r="U322"/>
  <c r="T111" i="9"/>
  <c r="U110"/>
  <c r="T321"/>
  <c r="U320"/>
  <c r="T109" i="8"/>
  <c r="U108"/>
  <c r="T319"/>
  <c r="U318"/>
  <c r="T317" i="7"/>
  <c r="U316"/>
  <c r="T109"/>
  <c r="U108"/>
  <c r="T104" i="3"/>
  <c r="U103"/>
  <c r="T313"/>
  <c r="U312"/>
  <c r="AL305" i="2"/>
  <c r="AQ304"/>
  <c r="AR304" s="1"/>
  <c r="AP306"/>
  <c r="AE307"/>
  <c r="AU302"/>
  <c r="AW302" s="1"/>
  <c r="BE303"/>
  <c r="AZ303"/>
  <c r="BA303" s="1"/>
  <c r="BG303" s="1"/>
  <c r="AT303"/>
  <c r="AV303" s="1"/>
  <c r="AS303"/>
  <c r="AU303" s="1"/>
  <c r="AW303" s="1"/>
  <c r="AX301"/>
  <c r="BF301" s="1"/>
  <c r="AY302"/>
  <c r="AA308"/>
  <c r="AB307"/>
  <c r="AE98"/>
  <c r="AP97"/>
  <c r="AY93"/>
  <c r="AX92"/>
  <c r="BF92" s="1"/>
  <c r="AA99"/>
  <c r="AB98"/>
  <c r="AL96"/>
  <c r="AQ95"/>
  <c r="AR95" s="1"/>
  <c r="T310"/>
  <c r="U309"/>
  <c r="BC93"/>
  <c r="BB93"/>
  <c r="BH93" s="1"/>
  <c r="AT94"/>
  <c r="AV94" s="1"/>
  <c r="BE94"/>
  <c r="AZ94"/>
  <c r="BA94" s="1"/>
  <c r="BG94" s="1"/>
  <c r="AS94"/>
  <c r="AU94" s="1"/>
  <c r="AW94" s="1"/>
  <c r="T102"/>
  <c r="U101"/>
  <c r="T309" i="4"/>
  <c r="T98"/>
  <c r="AH87" i="13"/>
  <c r="B88"/>
  <c r="AC84"/>
  <c r="AB85"/>
  <c r="U94"/>
  <c r="V94"/>
  <c r="T94" s="1"/>
  <c r="Z94"/>
  <c r="X94"/>
  <c r="Y94"/>
  <c r="W94"/>
  <c r="BE112" i="5" l="1"/>
  <c r="AZ112"/>
  <c r="BA112" s="1"/>
  <c r="BG112" s="1"/>
  <c r="AT112"/>
  <c r="AV112" s="1"/>
  <c r="AS112"/>
  <c r="BE321"/>
  <c r="AZ321"/>
  <c r="BA321" s="1"/>
  <c r="BG321" s="1"/>
  <c r="AT321"/>
  <c r="AV321" s="1"/>
  <c r="AS321"/>
  <c r="AP114"/>
  <c r="AE115"/>
  <c r="AL323"/>
  <c r="AQ322"/>
  <c r="AR322" s="1"/>
  <c r="AX319"/>
  <c r="BF319" s="1"/>
  <c r="AY320"/>
  <c r="AA326"/>
  <c r="AB325"/>
  <c r="AE326"/>
  <c r="T120"/>
  <c r="U119"/>
  <c r="AH324"/>
  <c r="AP323"/>
  <c r="AL114"/>
  <c r="AQ113"/>
  <c r="AR113" s="1"/>
  <c r="AA117"/>
  <c r="AB116"/>
  <c r="T330"/>
  <c r="U329"/>
  <c r="AX109"/>
  <c r="BF109" s="1"/>
  <c r="AY110"/>
  <c r="AU111"/>
  <c r="AW111" s="1"/>
  <c r="AU320"/>
  <c r="AW320" s="1"/>
  <c r="AE326" i="11"/>
  <c r="AP325"/>
  <c r="AE117"/>
  <c r="AP116"/>
  <c r="AE326" i="10"/>
  <c r="AP325"/>
  <c r="AP116"/>
  <c r="AE117"/>
  <c r="AP325" i="9"/>
  <c r="AE326"/>
  <c r="AP117"/>
  <c r="AE118"/>
  <c r="AE117" i="8"/>
  <c r="AP116"/>
  <c r="AE326"/>
  <c r="AP325"/>
  <c r="AE118" i="7"/>
  <c r="AE328"/>
  <c r="AL115" i="4"/>
  <c r="AQ114"/>
  <c r="AR114" s="1"/>
  <c r="AT113"/>
  <c r="AV113" s="1"/>
  <c r="AZ113"/>
  <c r="AS113"/>
  <c r="AU113" s="1"/>
  <c r="AW113" s="1"/>
  <c r="AP116"/>
  <c r="AE117"/>
  <c r="AE326"/>
  <c r="AP325"/>
  <c r="AS323"/>
  <c r="AU323" s="1"/>
  <c r="AW323" s="1"/>
  <c r="AT323"/>
  <c r="AV323" s="1"/>
  <c r="AZ323"/>
  <c r="AQ324"/>
  <c r="AR324" s="1"/>
  <c r="AL325"/>
  <c r="AZ322" i="3"/>
  <c r="AS322"/>
  <c r="AU322" s="1"/>
  <c r="AW322" s="1"/>
  <c r="AT322"/>
  <c r="AV322" s="1"/>
  <c r="AE117"/>
  <c r="AP116"/>
  <c r="AE325"/>
  <c r="AP324"/>
  <c r="AQ323"/>
  <c r="AR323" s="1"/>
  <c r="AL324"/>
  <c r="AS114"/>
  <c r="AU114" s="1"/>
  <c r="AW114" s="1"/>
  <c r="AT114"/>
  <c r="AV114" s="1"/>
  <c r="AZ114"/>
  <c r="AQ115"/>
  <c r="AR115" s="1"/>
  <c r="AL116"/>
  <c r="T116" i="11"/>
  <c r="U115"/>
  <c r="T326"/>
  <c r="U325"/>
  <c r="T324" i="10"/>
  <c r="U323"/>
  <c r="T114"/>
  <c r="U113"/>
  <c r="T322" i="9"/>
  <c r="U321"/>
  <c r="T112"/>
  <c r="U111"/>
  <c r="T110" i="8"/>
  <c r="U109"/>
  <c r="U319"/>
  <c r="T320"/>
  <c r="T318" i="7"/>
  <c r="U317"/>
  <c r="T110"/>
  <c r="U109"/>
  <c r="T105" i="3"/>
  <c r="U104"/>
  <c r="T314"/>
  <c r="U313"/>
  <c r="AT95" i="2"/>
  <c r="AV95" s="1"/>
  <c r="BE95"/>
  <c r="AZ95"/>
  <c r="BA95" s="1"/>
  <c r="BG95" s="1"/>
  <c r="AS95"/>
  <c r="BB303"/>
  <c r="BH303" s="1"/>
  <c r="BC303"/>
  <c r="BB302"/>
  <c r="BH302" s="1"/>
  <c r="BC302"/>
  <c r="AL306"/>
  <c r="AQ305"/>
  <c r="AR305" s="1"/>
  <c r="T103"/>
  <c r="U102"/>
  <c r="AX302"/>
  <c r="BF302" s="1"/>
  <c r="AY303"/>
  <c r="BB94"/>
  <c r="BH94" s="1"/>
  <c r="BC94"/>
  <c r="T311"/>
  <c r="U310"/>
  <c r="AA100"/>
  <c r="AB99"/>
  <c r="AP98"/>
  <c r="AE99"/>
  <c r="BE304"/>
  <c r="AZ304"/>
  <c r="BA304" s="1"/>
  <c r="BG304" s="1"/>
  <c r="AT304"/>
  <c r="AV304" s="1"/>
  <c r="AS304"/>
  <c r="AL97"/>
  <c r="AQ96"/>
  <c r="AR96" s="1"/>
  <c r="AY94"/>
  <c r="AX93"/>
  <c r="BF93" s="1"/>
  <c r="AA309"/>
  <c r="AB308"/>
  <c r="AE308"/>
  <c r="AP307"/>
  <c r="T310" i="4"/>
  <c r="T99"/>
  <c r="AH88" i="13"/>
  <c r="B89"/>
  <c r="AC85"/>
  <c r="AB86"/>
  <c r="U95"/>
  <c r="V95"/>
  <c r="T95" s="1"/>
  <c r="X95"/>
  <c r="W95"/>
  <c r="Z95"/>
  <c r="Y95"/>
  <c r="BB111" i="5" l="1"/>
  <c r="BH111" s="1"/>
  <c r="BC111"/>
  <c r="BB320"/>
  <c r="BH320" s="1"/>
  <c r="BC320"/>
  <c r="AA118"/>
  <c r="AB117"/>
  <c r="AH325"/>
  <c r="AP324"/>
  <c r="AE327"/>
  <c r="AX320"/>
  <c r="BF320" s="1"/>
  <c r="AY321"/>
  <c r="AE116"/>
  <c r="AP115"/>
  <c r="T121"/>
  <c r="U120"/>
  <c r="AA327"/>
  <c r="AB326"/>
  <c r="AL324"/>
  <c r="AQ323"/>
  <c r="AR323" s="1"/>
  <c r="AT113"/>
  <c r="AV113" s="1"/>
  <c r="AZ113"/>
  <c r="BA113" s="1"/>
  <c r="BG113" s="1"/>
  <c r="BE113"/>
  <c r="AS113"/>
  <c r="AU113" s="1"/>
  <c r="AW113" s="1"/>
  <c r="AX110"/>
  <c r="BF110" s="1"/>
  <c r="AY111"/>
  <c r="T331"/>
  <c r="U330"/>
  <c r="AQ114"/>
  <c r="AR114" s="1"/>
  <c r="AL115"/>
  <c r="BE322"/>
  <c r="AZ322"/>
  <c r="BA322" s="1"/>
  <c r="BG322" s="1"/>
  <c r="AT322"/>
  <c r="AV322" s="1"/>
  <c r="AS322"/>
  <c r="AU321"/>
  <c r="AW321" s="1"/>
  <c r="AU112"/>
  <c r="AW112" s="1"/>
  <c r="AE118" i="11"/>
  <c r="AP117"/>
  <c r="AP326"/>
  <c r="AE327"/>
  <c r="AE327" i="10"/>
  <c r="AP326"/>
  <c r="AE118"/>
  <c r="AP117"/>
  <c r="AE119" i="9"/>
  <c r="AP118"/>
  <c r="AE327"/>
  <c r="AP326"/>
  <c r="AP326" i="8"/>
  <c r="AE327"/>
  <c r="AE118"/>
  <c r="AP117"/>
  <c r="AE119" i="7"/>
  <c r="AE329"/>
  <c r="AE327" i="4"/>
  <c r="AP326"/>
  <c r="AZ324"/>
  <c r="AS324"/>
  <c r="AU324" s="1"/>
  <c r="AW324" s="1"/>
  <c r="AT324"/>
  <c r="AV324" s="1"/>
  <c r="AQ325"/>
  <c r="AR325" s="1"/>
  <c r="AL326"/>
  <c r="AL116"/>
  <c r="AQ115"/>
  <c r="AR115" s="1"/>
  <c r="AP117"/>
  <c r="AE118"/>
  <c r="AZ114"/>
  <c r="AT114"/>
  <c r="AV114" s="1"/>
  <c r="AS114"/>
  <c r="AU114" s="1"/>
  <c r="AW114" s="1"/>
  <c r="AE118" i="3"/>
  <c r="AP117"/>
  <c r="AZ115"/>
  <c r="AS115"/>
  <c r="AU115" s="1"/>
  <c r="AW115" s="1"/>
  <c r="AT115"/>
  <c r="AV115" s="1"/>
  <c r="AE326"/>
  <c r="AP325"/>
  <c r="AS323"/>
  <c r="AU323" s="1"/>
  <c r="AW323" s="1"/>
  <c r="AT323"/>
  <c r="AV323" s="1"/>
  <c r="AZ323"/>
  <c r="AQ324"/>
  <c r="AR324" s="1"/>
  <c r="AL325"/>
  <c r="AQ116"/>
  <c r="AR116" s="1"/>
  <c r="AL117"/>
  <c r="AU304" i="2"/>
  <c r="AW304" s="1"/>
  <c r="T327" i="11"/>
  <c r="U326"/>
  <c r="T117"/>
  <c r="U116"/>
  <c r="T325" i="10"/>
  <c r="U324"/>
  <c r="T115"/>
  <c r="U114"/>
  <c r="T323" i="9"/>
  <c r="U322"/>
  <c r="T113"/>
  <c r="U112"/>
  <c r="T321" i="8"/>
  <c r="U320"/>
  <c r="T111"/>
  <c r="U110"/>
  <c r="T319" i="7"/>
  <c r="U318"/>
  <c r="T111"/>
  <c r="U110"/>
  <c r="T106" i="3"/>
  <c r="U105"/>
  <c r="T315"/>
  <c r="U314"/>
  <c r="AA310" i="2"/>
  <c r="AB309"/>
  <c r="AL98"/>
  <c r="AQ97"/>
  <c r="AR97" s="1"/>
  <c r="AA101"/>
  <c r="AB100"/>
  <c r="AL307"/>
  <c r="AQ306"/>
  <c r="AR306" s="1"/>
  <c r="BE96"/>
  <c r="AZ96"/>
  <c r="BA96" s="1"/>
  <c r="BG96" s="1"/>
  <c r="AT96"/>
  <c r="AV96" s="1"/>
  <c r="AS96"/>
  <c r="AU96" s="1"/>
  <c r="AW96" s="1"/>
  <c r="T312"/>
  <c r="U311"/>
  <c r="AT305"/>
  <c r="AV305" s="1"/>
  <c r="BE305"/>
  <c r="AZ305"/>
  <c r="BA305" s="1"/>
  <c r="BG305" s="1"/>
  <c r="AS305"/>
  <c r="AU305" s="1"/>
  <c r="AW305" s="1"/>
  <c r="AE309"/>
  <c r="AP308"/>
  <c r="AX94"/>
  <c r="BF94" s="1"/>
  <c r="AY95"/>
  <c r="AY304"/>
  <c r="AX303"/>
  <c r="BF303" s="1"/>
  <c r="T104"/>
  <c r="U103"/>
  <c r="BC304"/>
  <c r="BB304"/>
  <c r="BH304" s="1"/>
  <c r="AP99"/>
  <c r="AE100"/>
  <c r="AU95"/>
  <c r="AW95" s="1"/>
  <c r="T311" i="4"/>
  <c r="T100"/>
  <c r="AC86" i="13"/>
  <c r="AB87"/>
  <c r="U96"/>
  <c r="V96"/>
  <c r="T96" s="1"/>
  <c r="AH89"/>
  <c r="B90"/>
  <c r="Y96"/>
  <c r="W96"/>
  <c r="X96"/>
  <c r="Z96"/>
  <c r="BC321" i="5" l="1"/>
  <c r="BB321"/>
  <c r="BH321" s="1"/>
  <c r="BC113"/>
  <c r="BB113"/>
  <c r="BH113" s="1"/>
  <c r="BE323"/>
  <c r="AZ323"/>
  <c r="BA323" s="1"/>
  <c r="BG323" s="1"/>
  <c r="AT323"/>
  <c r="AV323" s="1"/>
  <c r="AS323"/>
  <c r="AE117"/>
  <c r="AP116"/>
  <c r="AE328"/>
  <c r="AA119"/>
  <c r="AB118"/>
  <c r="BC112"/>
  <c r="BB112"/>
  <c r="BH112" s="1"/>
  <c r="AA328"/>
  <c r="AB327"/>
  <c r="AT114"/>
  <c r="AV114" s="1"/>
  <c r="BE114"/>
  <c r="AZ114"/>
  <c r="BA114" s="1"/>
  <c r="BG114" s="1"/>
  <c r="AS114"/>
  <c r="AU114" s="1"/>
  <c r="AW114" s="1"/>
  <c r="AY112"/>
  <c r="AX111"/>
  <c r="BF111" s="1"/>
  <c r="T122"/>
  <c r="U121"/>
  <c r="AH326"/>
  <c r="AP325"/>
  <c r="AL116"/>
  <c r="AQ115"/>
  <c r="AR115" s="1"/>
  <c r="T332"/>
  <c r="U331"/>
  <c r="AL325"/>
  <c r="AQ324"/>
  <c r="AR324" s="1"/>
  <c r="AY322"/>
  <c r="AX321"/>
  <c r="BF321" s="1"/>
  <c r="AU322"/>
  <c r="AW322" s="1"/>
  <c r="AE119" i="11"/>
  <c r="AP118"/>
  <c r="AE328"/>
  <c r="AP327"/>
  <c r="AE328" i="10"/>
  <c r="AP327"/>
  <c r="AP118"/>
  <c r="AE119"/>
  <c r="AP119" i="9"/>
  <c r="AE120"/>
  <c r="AP327"/>
  <c r="AE328"/>
  <c r="AE328" i="8"/>
  <c r="AP327"/>
  <c r="AE119"/>
  <c r="AP118"/>
  <c r="AE120" i="7"/>
  <c r="AE330"/>
  <c r="AE328" i="4"/>
  <c r="AP327"/>
  <c r="AP118"/>
  <c r="AE119"/>
  <c r="AL117"/>
  <c r="AQ116"/>
  <c r="AR116" s="1"/>
  <c r="AS325"/>
  <c r="AT325"/>
  <c r="AV325" s="1"/>
  <c r="AZ325"/>
  <c r="AT115"/>
  <c r="AV115" s="1"/>
  <c r="AZ115"/>
  <c r="AS115"/>
  <c r="AU115" s="1"/>
  <c r="AW115" s="1"/>
  <c r="AQ326"/>
  <c r="AR326" s="1"/>
  <c r="AL327"/>
  <c r="AQ117" i="3"/>
  <c r="AR117" s="1"/>
  <c r="AL118"/>
  <c r="AE119"/>
  <c r="AP118"/>
  <c r="AQ325"/>
  <c r="AR325" s="1"/>
  <c r="AL326"/>
  <c r="AE327"/>
  <c r="AP326"/>
  <c r="AZ324"/>
  <c r="AS324"/>
  <c r="AU324" s="1"/>
  <c r="AW324" s="1"/>
  <c r="AT324"/>
  <c r="AV324" s="1"/>
  <c r="AS116"/>
  <c r="AU116" s="1"/>
  <c r="AW116" s="1"/>
  <c r="AT116"/>
  <c r="AV116" s="1"/>
  <c r="AZ116"/>
  <c r="T328" i="11"/>
  <c r="U327"/>
  <c r="T118"/>
  <c r="U117"/>
  <c r="U325" i="10"/>
  <c r="T326"/>
  <c r="T116"/>
  <c r="U115"/>
  <c r="T324" i="9"/>
  <c r="U323"/>
  <c r="T114"/>
  <c r="U113"/>
  <c r="T322" i="8"/>
  <c r="U321"/>
  <c r="T112"/>
  <c r="U111"/>
  <c r="T320" i="7"/>
  <c r="U319"/>
  <c r="T112"/>
  <c r="U111"/>
  <c r="T107" i="3"/>
  <c r="U106"/>
  <c r="T316"/>
  <c r="U315"/>
  <c r="BB95" i="2"/>
  <c r="BH95" s="1"/>
  <c r="BC95"/>
  <c r="T313"/>
  <c r="U312"/>
  <c r="AA102"/>
  <c r="AB101"/>
  <c r="AA311"/>
  <c r="AB310"/>
  <c r="T105"/>
  <c r="U104"/>
  <c r="AX95"/>
  <c r="BF95" s="1"/>
  <c r="AY96"/>
  <c r="BB305"/>
  <c r="BH305" s="1"/>
  <c r="BC305"/>
  <c r="AL308"/>
  <c r="AQ307"/>
  <c r="AR307" s="1"/>
  <c r="AL99"/>
  <c r="AQ98"/>
  <c r="AR98" s="1"/>
  <c r="AE101"/>
  <c r="AP100"/>
  <c r="AY305"/>
  <c r="AX304"/>
  <c r="BF304" s="1"/>
  <c r="AP309"/>
  <c r="AE310"/>
  <c r="BB96"/>
  <c r="BH96" s="1"/>
  <c r="BC96"/>
  <c r="AT306"/>
  <c r="AV306" s="1"/>
  <c r="BE306"/>
  <c r="AZ306"/>
  <c r="BA306" s="1"/>
  <c r="BG306" s="1"/>
  <c r="AS306"/>
  <c r="BE97"/>
  <c r="AZ97"/>
  <c r="BA97" s="1"/>
  <c r="BG97" s="1"/>
  <c r="AT97"/>
  <c r="AV97" s="1"/>
  <c r="AS97"/>
  <c r="AU97" s="1"/>
  <c r="AW97" s="1"/>
  <c r="T312" i="4"/>
  <c r="T101"/>
  <c r="U97" i="13"/>
  <c r="V97"/>
  <c r="T97" s="1"/>
  <c r="AH90"/>
  <c r="B91"/>
  <c r="AC87"/>
  <c r="AB88"/>
  <c r="Z97"/>
  <c r="W97"/>
  <c r="X97"/>
  <c r="Y97"/>
  <c r="AY323" i="5" l="1"/>
  <c r="AX322"/>
  <c r="BF322" s="1"/>
  <c r="T123"/>
  <c r="U122"/>
  <c r="AA329"/>
  <c r="AB328"/>
  <c r="AA120"/>
  <c r="AB119"/>
  <c r="AP117"/>
  <c r="AE118"/>
  <c r="AL117"/>
  <c r="AQ116"/>
  <c r="AR116" s="1"/>
  <c r="BB114"/>
  <c r="BH114" s="1"/>
  <c r="BC114"/>
  <c r="BB322"/>
  <c r="BH322" s="1"/>
  <c r="BC322"/>
  <c r="AL326"/>
  <c r="AQ325"/>
  <c r="AR325" s="1"/>
  <c r="BE115"/>
  <c r="AZ115"/>
  <c r="BA115" s="1"/>
  <c r="BG115" s="1"/>
  <c r="AT115"/>
  <c r="AV115" s="1"/>
  <c r="AS115"/>
  <c r="AY113"/>
  <c r="AX112"/>
  <c r="BF112" s="1"/>
  <c r="AE329"/>
  <c r="AT324"/>
  <c r="AV324" s="1"/>
  <c r="BE324"/>
  <c r="AZ324"/>
  <c r="BA324" s="1"/>
  <c r="BG324" s="1"/>
  <c r="AS324"/>
  <c r="AU324" s="1"/>
  <c r="AW324" s="1"/>
  <c r="T333"/>
  <c r="U332"/>
  <c r="AH327"/>
  <c r="AP326"/>
  <c r="AU323"/>
  <c r="AW323" s="1"/>
  <c r="AE120" i="11"/>
  <c r="AP119"/>
  <c r="AP328"/>
  <c r="AE329"/>
  <c r="AE329" i="10"/>
  <c r="AP328"/>
  <c r="AE120"/>
  <c r="AP119"/>
  <c r="AE329" i="9"/>
  <c r="AP328"/>
  <c r="AE121"/>
  <c r="AP120"/>
  <c r="AE120" i="8"/>
  <c r="AP119"/>
  <c r="AP328"/>
  <c r="AE329"/>
  <c r="AE121" i="7"/>
  <c r="AE331"/>
  <c r="AQ327" i="4"/>
  <c r="AR327" s="1"/>
  <c r="AL328"/>
  <c r="AE329"/>
  <c r="AP328"/>
  <c r="AL118"/>
  <c r="AQ117"/>
  <c r="AR117" s="1"/>
  <c r="AZ116"/>
  <c r="AT116"/>
  <c r="AV116" s="1"/>
  <c r="AS116"/>
  <c r="AU116" s="1"/>
  <c r="AW116" s="1"/>
  <c r="AP119"/>
  <c r="AE120"/>
  <c r="AZ326"/>
  <c r="AS326"/>
  <c r="AU326" s="1"/>
  <c r="AW326" s="1"/>
  <c r="AT326"/>
  <c r="AV326" s="1"/>
  <c r="AU325"/>
  <c r="AW325" s="1"/>
  <c r="AE120" i="3"/>
  <c r="AP119"/>
  <c r="AE328"/>
  <c r="AP327"/>
  <c r="AS325"/>
  <c r="AU325" s="1"/>
  <c r="AW325" s="1"/>
  <c r="AT325"/>
  <c r="AV325" s="1"/>
  <c r="AZ325"/>
  <c r="AZ117"/>
  <c r="AS117"/>
  <c r="AU117" s="1"/>
  <c r="AW117" s="1"/>
  <c r="AT117"/>
  <c r="AV117" s="1"/>
  <c r="AQ326"/>
  <c r="AR326" s="1"/>
  <c r="AL327"/>
  <c r="AQ118"/>
  <c r="AR118" s="1"/>
  <c r="AL119"/>
  <c r="T329" i="11"/>
  <c r="U328"/>
  <c r="T119"/>
  <c r="U118"/>
  <c r="T117" i="10"/>
  <c r="U116"/>
  <c r="T327"/>
  <c r="U326"/>
  <c r="T325" i="9"/>
  <c r="U324"/>
  <c r="T115"/>
  <c r="U114"/>
  <c r="T323" i="8"/>
  <c r="U322"/>
  <c r="T113"/>
  <c r="U112"/>
  <c r="T321" i="7"/>
  <c r="U320"/>
  <c r="T113"/>
  <c r="U112"/>
  <c r="T108" i="3"/>
  <c r="U107"/>
  <c r="T317"/>
  <c r="U316"/>
  <c r="AE102" i="2"/>
  <c r="AP101"/>
  <c r="AL309"/>
  <c r="AQ308"/>
  <c r="AR308" s="1"/>
  <c r="AP310"/>
  <c r="AE311"/>
  <c r="BE307"/>
  <c r="AZ307"/>
  <c r="BA307" s="1"/>
  <c r="BG307" s="1"/>
  <c r="AT307"/>
  <c r="AV307" s="1"/>
  <c r="AS307"/>
  <c r="AY97"/>
  <c r="AX96"/>
  <c r="BF96" s="1"/>
  <c r="T106"/>
  <c r="U105"/>
  <c r="AA103"/>
  <c r="AB102"/>
  <c r="AX305"/>
  <c r="BF305" s="1"/>
  <c r="AY306"/>
  <c r="AL100"/>
  <c r="AQ99"/>
  <c r="AR99" s="1"/>
  <c r="T314"/>
  <c r="U313"/>
  <c r="BC97"/>
  <c r="BB97"/>
  <c r="BH97" s="1"/>
  <c r="AT98"/>
  <c r="AV98" s="1"/>
  <c r="BE98"/>
  <c r="AZ98"/>
  <c r="BA98" s="1"/>
  <c r="BG98" s="1"/>
  <c r="AS98"/>
  <c r="AU98" s="1"/>
  <c r="AW98" s="1"/>
  <c r="AA312"/>
  <c r="AB311"/>
  <c r="AU306"/>
  <c r="AW306" s="1"/>
  <c r="T313" i="4"/>
  <c r="T102"/>
  <c r="AC88" i="13"/>
  <c r="AB89"/>
  <c r="B92"/>
  <c r="AH91"/>
  <c r="V98"/>
  <c r="T98" s="1"/>
  <c r="U98"/>
  <c r="Y98"/>
  <c r="Z98"/>
  <c r="X98"/>
  <c r="W98"/>
  <c r="BC323" i="5" l="1"/>
  <c r="BB323"/>
  <c r="BH323" s="1"/>
  <c r="BE116"/>
  <c r="AZ116"/>
  <c r="BA116" s="1"/>
  <c r="BG116" s="1"/>
  <c r="AT116"/>
  <c r="AV116" s="1"/>
  <c r="AS116"/>
  <c r="AU116" s="1"/>
  <c r="AW116" s="1"/>
  <c r="AY324"/>
  <c r="AX323"/>
  <c r="BF323" s="1"/>
  <c r="AL327"/>
  <c r="AQ326"/>
  <c r="AR326" s="1"/>
  <c r="AA330"/>
  <c r="AB329"/>
  <c r="AH328"/>
  <c r="AP327"/>
  <c r="BB324"/>
  <c r="BH324" s="1"/>
  <c r="BC324"/>
  <c r="AE330"/>
  <c r="AT325"/>
  <c r="AV325" s="1"/>
  <c r="BE325"/>
  <c r="AZ325"/>
  <c r="BA325" s="1"/>
  <c r="BG325" s="1"/>
  <c r="AS325"/>
  <c r="AU325" s="1"/>
  <c r="AW325" s="1"/>
  <c r="AP118"/>
  <c r="AE119"/>
  <c r="T124"/>
  <c r="U123"/>
  <c r="AU115"/>
  <c r="AW115" s="1"/>
  <c r="T334"/>
  <c r="U333"/>
  <c r="AX113"/>
  <c r="BF113" s="1"/>
  <c r="AY114"/>
  <c r="AL118"/>
  <c r="AQ117"/>
  <c r="AR117" s="1"/>
  <c r="AA121"/>
  <c r="AB120"/>
  <c r="AE121" i="11"/>
  <c r="AP120"/>
  <c r="AE330"/>
  <c r="AP329"/>
  <c r="AE330" i="10"/>
  <c r="AP329"/>
  <c r="AP120"/>
  <c r="AE121"/>
  <c r="AP329" i="9"/>
  <c r="AE330"/>
  <c r="AP121"/>
  <c r="AE122"/>
  <c r="AE330" i="8"/>
  <c r="AP329"/>
  <c r="AE121"/>
  <c r="AP120"/>
  <c r="AE332" i="7"/>
  <c r="AE122"/>
  <c r="AL119" i="4"/>
  <c r="AQ118"/>
  <c r="AR118" s="1"/>
  <c r="AS327"/>
  <c r="AU327" s="1"/>
  <c r="AW327" s="1"/>
  <c r="AT327"/>
  <c r="AV327" s="1"/>
  <c r="AZ327"/>
  <c r="AT117"/>
  <c r="AV117" s="1"/>
  <c r="AZ117"/>
  <c r="AS117"/>
  <c r="AU117" s="1"/>
  <c r="AW117" s="1"/>
  <c r="AQ328"/>
  <c r="AR328" s="1"/>
  <c r="AL329"/>
  <c r="AE121"/>
  <c r="AP120"/>
  <c r="AE330"/>
  <c r="AP329"/>
  <c r="AQ119" i="3"/>
  <c r="AR119" s="1"/>
  <c r="AL120"/>
  <c r="AZ326"/>
  <c r="AS326"/>
  <c r="AT326"/>
  <c r="AV326" s="1"/>
  <c r="AE329"/>
  <c r="AP328"/>
  <c r="AS118"/>
  <c r="AU118" s="1"/>
  <c r="AW118" s="1"/>
  <c r="AT118"/>
  <c r="AV118" s="1"/>
  <c r="AZ118"/>
  <c r="AE121"/>
  <c r="AP120"/>
  <c r="AQ327"/>
  <c r="AR327" s="1"/>
  <c r="AL328"/>
  <c r="AU307" i="2"/>
  <c r="AW307" s="1"/>
  <c r="T330" i="11"/>
  <c r="U329"/>
  <c r="T120"/>
  <c r="U119"/>
  <c r="T118" i="10"/>
  <c r="U117"/>
  <c r="T328"/>
  <c r="U327"/>
  <c r="T326" i="9"/>
  <c r="U325"/>
  <c r="T116"/>
  <c r="U115"/>
  <c r="T324" i="8"/>
  <c r="U323"/>
  <c r="T114"/>
  <c r="U113"/>
  <c r="T114" i="7"/>
  <c r="U113"/>
  <c r="T322"/>
  <c r="U321"/>
  <c r="T318" i="3"/>
  <c r="U317"/>
  <c r="T109"/>
  <c r="U108"/>
  <c r="BB306" i="2"/>
  <c r="BH306" s="1"/>
  <c r="BC306"/>
  <c r="AT99"/>
  <c r="AV99" s="1"/>
  <c r="BE99"/>
  <c r="AZ99"/>
  <c r="BA99" s="1"/>
  <c r="BG99" s="1"/>
  <c r="AS99"/>
  <c r="AU99" s="1"/>
  <c r="AW99" s="1"/>
  <c r="T107"/>
  <c r="U106"/>
  <c r="AP102"/>
  <c r="AE103"/>
  <c r="BB98"/>
  <c r="BH98" s="1"/>
  <c r="BC98"/>
  <c r="T315"/>
  <c r="U314"/>
  <c r="BB307"/>
  <c r="BH307" s="1"/>
  <c r="BC307"/>
  <c r="AE312"/>
  <c r="AP311"/>
  <c r="AA313"/>
  <c r="AB312"/>
  <c r="AX306"/>
  <c r="BF306" s="1"/>
  <c r="AY307"/>
  <c r="AY98"/>
  <c r="AX97"/>
  <c r="BF97" s="1"/>
  <c r="AL310"/>
  <c r="AQ309"/>
  <c r="AR309" s="1"/>
  <c r="AL101"/>
  <c r="AQ100"/>
  <c r="AR100" s="1"/>
  <c r="AA104"/>
  <c r="AB103"/>
  <c r="BE308"/>
  <c r="AZ308"/>
  <c r="BA308" s="1"/>
  <c r="BG308" s="1"/>
  <c r="AT308"/>
  <c r="AV308" s="1"/>
  <c r="AS308"/>
  <c r="T314" i="4"/>
  <c r="T103"/>
  <c r="AH92" i="13"/>
  <c r="B93"/>
  <c r="AC89"/>
  <c r="AB90"/>
  <c r="U99"/>
  <c r="V99"/>
  <c r="T99" s="1"/>
  <c r="X99"/>
  <c r="Y99"/>
  <c r="Z99"/>
  <c r="W99"/>
  <c r="AX114" i="5" l="1"/>
  <c r="BF114" s="1"/>
  <c r="AY115"/>
  <c r="T335"/>
  <c r="U334"/>
  <c r="T125"/>
  <c r="U124"/>
  <c r="AH329"/>
  <c r="AP328"/>
  <c r="AL328"/>
  <c r="AQ327"/>
  <c r="AR327" s="1"/>
  <c r="AL119"/>
  <c r="AQ118"/>
  <c r="AR118" s="1"/>
  <c r="BB325"/>
  <c r="BH325" s="1"/>
  <c r="BC325"/>
  <c r="AE331"/>
  <c r="BE326"/>
  <c r="AZ326"/>
  <c r="BA326" s="1"/>
  <c r="BG326" s="1"/>
  <c r="AT326"/>
  <c r="AV326" s="1"/>
  <c r="AS326"/>
  <c r="BC116"/>
  <c r="BB116"/>
  <c r="BH116" s="1"/>
  <c r="AT117"/>
  <c r="AV117" s="1"/>
  <c r="BE117"/>
  <c r="AZ117"/>
  <c r="BA117" s="1"/>
  <c r="BG117" s="1"/>
  <c r="AS117"/>
  <c r="AA331"/>
  <c r="AB330"/>
  <c r="AX324"/>
  <c r="BF324" s="1"/>
  <c r="AY325"/>
  <c r="AA122"/>
  <c r="AB121"/>
  <c r="BC115"/>
  <c r="BB115"/>
  <c r="BH115" s="1"/>
  <c r="AE120"/>
  <c r="AP119"/>
  <c r="AE331" i="11"/>
  <c r="AP330"/>
  <c r="AE122"/>
  <c r="AP121"/>
  <c r="AE331" i="10"/>
  <c r="AP330"/>
  <c r="AE122"/>
  <c r="AP121"/>
  <c r="AE123" i="9"/>
  <c r="AP122"/>
  <c r="AE331"/>
  <c r="AP330"/>
  <c r="AE122" i="8"/>
  <c r="AP121"/>
  <c r="AP330"/>
  <c r="AE331"/>
  <c r="AE333" i="7"/>
  <c r="AE123"/>
  <c r="AL120" i="4"/>
  <c r="AQ119"/>
  <c r="AR119" s="1"/>
  <c r="AE331"/>
  <c r="AP330"/>
  <c r="AZ118"/>
  <c r="AT118"/>
  <c r="AV118" s="1"/>
  <c r="AS118"/>
  <c r="AZ328"/>
  <c r="AS328"/>
  <c r="AU328" s="1"/>
  <c r="AW328" s="1"/>
  <c r="AT328"/>
  <c r="AV328" s="1"/>
  <c r="AP121"/>
  <c r="AE122"/>
  <c r="AQ329"/>
  <c r="AR329" s="1"/>
  <c r="AL330"/>
  <c r="AE122" i="3"/>
  <c r="AP121"/>
  <c r="AQ328"/>
  <c r="AR328" s="1"/>
  <c r="AL329"/>
  <c r="AZ119"/>
  <c r="AS119"/>
  <c r="AU119" s="1"/>
  <c r="AW119" s="1"/>
  <c r="AT119"/>
  <c r="AV119" s="1"/>
  <c r="AS327"/>
  <c r="AU327" s="1"/>
  <c r="AW327" s="1"/>
  <c r="AT327"/>
  <c r="AV327" s="1"/>
  <c r="AZ327"/>
  <c r="AE330"/>
  <c r="AP329"/>
  <c r="AQ120"/>
  <c r="AR120" s="1"/>
  <c r="AL121"/>
  <c r="AU326"/>
  <c r="AW326" s="1"/>
  <c r="T331" i="11"/>
  <c r="U330"/>
  <c r="T121"/>
  <c r="U120"/>
  <c r="T329" i="10"/>
  <c r="U328"/>
  <c r="T119"/>
  <c r="U118"/>
  <c r="T117" i="9"/>
  <c r="U116"/>
  <c r="T327"/>
  <c r="U326"/>
  <c r="T325" i="8"/>
  <c r="U324"/>
  <c r="T115"/>
  <c r="U114"/>
  <c r="T115" i="7"/>
  <c r="U114"/>
  <c r="T323"/>
  <c r="U322"/>
  <c r="T110" i="3"/>
  <c r="U109"/>
  <c r="T319"/>
  <c r="U318"/>
  <c r="AL102" i="2"/>
  <c r="AQ101"/>
  <c r="AR101" s="1"/>
  <c r="AX98"/>
  <c r="BF98" s="1"/>
  <c r="AY99"/>
  <c r="AA314"/>
  <c r="AB313"/>
  <c r="BE100"/>
  <c r="AZ100"/>
  <c r="BA100" s="1"/>
  <c r="BG100" s="1"/>
  <c r="AT100"/>
  <c r="AV100" s="1"/>
  <c r="AS100"/>
  <c r="T316"/>
  <c r="U315"/>
  <c r="BB99"/>
  <c r="BH99" s="1"/>
  <c r="BC99"/>
  <c r="AA105"/>
  <c r="AB104"/>
  <c r="AL311"/>
  <c r="AQ310"/>
  <c r="AR310" s="1"/>
  <c r="AE313"/>
  <c r="AP312"/>
  <c r="AP103"/>
  <c r="AE104"/>
  <c r="T108"/>
  <c r="U107"/>
  <c r="AT309"/>
  <c r="AV309" s="1"/>
  <c r="BE309"/>
  <c r="AZ309"/>
  <c r="BA309" s="1"/>
  <c r="BG309" s="1"/>
  <c r="AS309"/>
  <c r="AU309" s="1"/>
  <c r="AW309" s="1"/>
  <c r="AY308"/>
  <c r="AX307"/>
  <c r="BF307" s="1"/>
  <c r="AU308"/>
  <c r="AW308" s="1"/>
  <c r="T315" i="4"/>
  <c r="T104"/>
  <c r="U100" i="13"/>
  <c r="V100"/>
  <c r="T100" s="1"/>
  <c r="AH93"/>
  <c r="B94"/>
  <c r="AC90"/>
  <c r="AB91"/>
  <c r="Y100"/>
  <c r="X100"/>
  <c r="Z100"/>
  <c r="W100"/>
  <c r="AE121" i="5" l="1"/>
  <c r="AP120"/>
  <c r="AA123"/>
  <c r="AB122"/>
  <c r="AA332"/>
  <c r="AB331"/>
  <c r="AE332"/>
  <c r="AQ119"/>
  <c r="AR119" s="1"/>
  <c r="AL120"/>
  <c r="AH330"/>
  <c r="AP329"/>
  <c r="AT118"/>
  <c r="AV118" s="1"/>
  <c r="AZ118"/>
  <c r="BA118" s="1"/>
  <c r="BG118" s="1"/>
  <c r="BE118"/>
  <c r="AS118"/>
  <c r="T126"/>
  <c r="U125"/>
  <c r="AY116"/>
  <c r="AX115"/>
  <c r="BF115" s="1"/>
  <c r="AU326"/>
  <c r="AW326" s="1"/>
  <c r="AL329"/>
  <c r="AQ328"/>
  <c r="AR328" s="1"/>
  <c r="T336"/>
  <c r="U335"/>
  <c r="AX325"/>
  <c r="BF325" s="1"/>
  <c r="AY326"/>
  <c r="BE327"/>
  <c r="AZ327"/>
  <c r="BA327" s="1"/>
  <c r="BG327" s="1"/>
  <c r="AT327"/>
  <c r="AV327" s="1"/>
  <c r="AS327"/>
  <c r="AU327" s="1"/>
  <c r="AW327" s="1"/>
  <c r="AU117"/>
  <c r="AW117" s="1"/>
  <c r="AE123" i="11"/>
  <c r="AP122"/>
  <c r="AE332"/>
  <c r="AP331"/>
  <c r="AP122" i="10"/>
  <c r="AE123"/>
  <c r="AE332"/>
  <c r="AP331"/>
  <c r="AP331" i="9"/>
  <c r="AE332"/>
  <c r="AP123"/>
  <c r="AE124"/>
  <c r="AE123" i="8"/>
  <c r="AP122"/>
  <c r="AE332"/>
  <c r="AP331"/>
  <c r="AE334" i="7"/>
  <c r="AE124"/>
  <c r="AS329" i="4"/>
  <c r="AU329" s="1"/>
  <c r="AW329" s="1"/>
  <c r="AT329"/>
  <c r="AV329" s="1"/>
  <c r="AZ329"/>
  <c r="AL121"/>
  <c r="AQ120"/>
  <c r="AR120" s="1"/>
  <c r="AQ330"/>
  <c r="AR330" s="1"/>
  <c r="AL331"/>
  <c r="AT119"/>
  <c r="AV119" s="1"/>
  <c r="AZ119"/>
  <c r="AS119"/>
  <c r="AU119" s="1"/>
  <c r="AW119" s="1"/>
  <c r="AU118"/>
  <c r="AW118" s="1"/>
  <c r="AE123"/>
  <c r="AP122"/>
  <c r="AE332"/>
  <c r="AP331"/>
  <c r="AZ328" i="3"/>
  <c r="AS328"/>
  <c r="AT328"/>
  <c r="AV328" s="1"/>
  <c r="AE123"/>
  <c r="AP122"/>
  <c r="AS120"/>
  <c r="AT120"/>
  <c r="AV120" s="1"/>
  <c r="AZ120"/>
  <c r="AQ329"/>
  <c r="AR329" s="1"/>
  <c r="AL330"/>
  <c r="AQ121"/>
  <c r="AR121" s="1"/>
  <c r="AL122"/>
  <c r="AE331"/>
  <c r="AP330"/>
  <c r="T122" i="11"/>
  <c r="U121"/>
  <c r="T332"/>
  <c r="U331"/>
  <c r="T330" i="10"/>
  <c r="U329"/>
  <c r="T120"/>
  <c r="U119"/>
  <c r="T118" i="9"/>
  <c r="U117"/>
  <c r="T328"/>
  <c r="U327"/>
  <c r="T326" i="8"/>
  <c r="U325"/>
  <c r="T116"/>
  <c r="U115"/>
  <c r="T116" i="7"/>
  <c r="U115"/>
  <c r="T324"/>
  <c r="U323"/>
  <c r="T111" i="3"/>
  <c r="U110"/>
  <c r="T320"/>
  <c r="U319"/>
  <c r="BC308" i="2"/>
  <c r="BB308"/>
  <c r="BH308" s="1"/>
  <c r="AA315"/>
  <c r="AB314"/>
  <c r="AL103"/>
  <c r="AQ102"/>
  <c r="AR102" s="1"/>
  <c r="BB309"/>
  <c r="BH309" s="1"/>
  <c r="BC309"/>
  <c r="AL312"/>
  <c r="AQ311"/>
  <c r="AR311" s="1"/>
  <c r="BE101"/>
  <c r="AZ101"/>
  <c r="BA101" s="1"/>
  <c r="BG101" s="1"/>
  <c r="AT101"/>
  <c r="AV101" s="1"/>
  <c r="AS101"/>
  <c r="AU101" s="1"/>
  <c r="AW101" s="1"/>
  <c r="AU100"/>
  <c r="AW100" s="1"/>
  <c r="AY309"/>
  <c r="AX308"/>
  <c r="BF308" s="1"/>
  <c r="AE105"/>
  <c r="AP104"/>
  <c r="AT310"/>
  <c r="AV310" s="1"/>
  <c r="BE310"/>
  <c r="AZ310"/>
  <c r="BA310" s="1"/>
  <c r="BG310" s="1"/>
  <c r="AS310"/>
  <c r="AU310" s="1"/>
  <c r="AW310" s="1"/>
  <c r="T317"/>
  <c r="U316"/>
  <c r="T109"/>
  <c r="U108"/>
  <c r="AP313"/>
  <c r="AE314"/>
  <c r="AA106"/>
  <c r="AB105"/>
  <c r="AX99"/>
  <c r="BF99" s="1"/>
  <c r="AY100"/>
  <c r="T316" i="4"/>
  <c r="T105"/>
  <c r="AC91" i="13"/>
  <c r="AB92"/>
  <c r="AH94"/>
  <c r="B95"/>
  <c r="U101"/>
  <c r="V101"/>
  <c r="T101" s="1"/>
  <c r="Y101"/>
  <c r="W101"/>
  <c r="X101"/>
  <c r="Z101"/>
  <c r="BC327" i="5" l="1"/>
  <c r="BB327"/>
  <c r="BH327" s="1"/>
  <c r="AY327"/>
  <c r="AX326"/>
  <c r="BF326" s="1"/>
  <c r="T337"/>
  <c r="U336"/>
  <c r="T127"/>
  <c r="U126"/>
  <c r="BE119"/>
  <c r="AZ119"/>
  <c r="BA119" s="1"/>
  <c r="BG119" s="1"/>
  <c r="AT119"/>
  <c r="AV119" s="1"/>
  <c r="AS119"/>
  <c r="AU119" s="1"/>
  <c r="AW119" s="1"/>
  <c r="AA333"/>
  <c r="AB332"/>
  <c r="AE122"/>
  <c r="AP121"/>
  <c r="BC117"/>
  <c r="BB117"/>
  <c r="BH117" s="1"/>
  <c r="BB326"/>
  <c r="BH326" s="1"/>
  <c r="BC326"/>
  <c r="AL121"/>
  <c r="AQ120"/>
  <c r="AR120" s="1"/>
  <c r="AL330"/>
  <c r="AQ329"/>
  <c r="AR329" s="1"/>
  <c r="AH331"/>
  <c r="AP330"/>
  <c r="AE333"/>
  <c r="AA124"/>
  <c r="AB123"/>
  <c r="AT328"/>
  <c r="AV328" s="1"/>
  <c r="BE328"/>
  <c r="AZ328"/>
  <c r="BA328" s="1"/>
  <c r="BG328" s="1"/>
  <c r="AS328"/>
  <c r="AY117"/>
  <c r="AX116"/>
  <c r="BF116" s="1"/>
  <c r="AU118"/>
  <c r="AW118" s="1"/>
  <c r="AE333" i="11"/>
  <c r="AP332"/>
  <c r="AE124"/>
  <c r="AP123"/>
  <c r="AE124" i="10"/>
  <c r="AP123"/>
  <c r="AE333"/>
  <c r="AP332"/>
  <c r="AE333" i="9"/>
  <c r="AP332"/>
  <c r="AE125"/>
  <c r="AP124"/>
  <c r="AP332" i="8"/>
  <c r="AE333"/>
  <c r="AE124"/>
  <c r="AP123"/>
  <c r="AE125" i="7"/>
  <c r="AE335"/>
  <c r="AQ331" i="4"/>
  <c r="AR331" s="1"/>
  <c r="AL332"/>
  <c r="AQ121"/>
  <c r="AR121" s="1"/>
  <c r="AL122"/>
  <c r="AP123"/>
  <c r="AE124"/>
  <c r="AZ120"/>
  <c r="AS120"/>
  <c r="AU120" s="1"/>
  <c r="AW120" s="1"/>
  <c r="AT120"/>
  <c r="AV120" s="1"/>
  <c r="AE333"/>
  <c r="AP332"/>
  <c r="AZ330"/>
  <c r="AS330"/>
  <c r="AU330" s="1"/>
  <c r="AW330" s="1"/>
  <c r="AT330"/>
  <c r="AV330" s="1"/>
  <c r="AZ121" i="3"/>
  <c r="AS121"/>
  <c r="AU121" s="1"/>
  <c r="AW121" s="1"/>
  <c r="AT121"/>
  <c r="AV121" s="1"/>
  <c r="AE124"/>
  <c r="AP123"/>
  <c r="AQ122"/>
  <c r="AR122" s="1"/>
  <c r="AL123"/>
  <c r="AS329"/>
  <c r="AT329"/>
  <c r="AV329" s="1"/>
  <c r="AZ329"/>
  <c r="AU120"/>
  <c r="AW120" s="1"/>
  <c r="AU328"/>
  <c r="AW328" s="1"/>
  <c r="AE332"/>
  <c r="AP331"/>
  <c r="AQ330"/>
  <c r="AR330" s="1"/>
  <c r="AL331"/>
  <c r="T123" i="11"/>
  <c r="U122"/>
  <c r="T333"/>
  <c r="U332"/>
  <c r="T331" i="10"/>
  <c r="U330"/>
  <c r="T121"/>
  <c r="U120"/>
  <c r="T119" i="9"/>
  <c r="U118"/>
  <c r="T329"/>
  <c r="U328"/>
  <c r="T327" i="8"/>
  <c r="U326"/>
  <c r="T117"/>
  <c r="U116"/>
  <c r="T117" i="7"/>
  <c r="U116"/>
  <c r="T325"/>
  <c r="U324"/>
  <c r="T112" i="3"/>
  <c r="U111"/>
  <c r="T321"/>
  <c r="U320"/>
  <c r="AL313" i="2"/>
  <c r="AQ312"/>
  <c r="AR312" s="1"/>
  <c r="AL104"/>
  <c r="AQ103"/>
  <c r="AR103" s="1"/>
  <c r="AE106"/>
  <c r="AP105"/>
  <c r="BC101"/>
  <c r="BB101"/>
  <c r="BH101" s="1"/>
  <c r="BE311"/>
  <c r="AZ311"/>
  <c r="BA311" s="1"/>
  <c r="BG311" s="1"/>
  <c r="AT311"/>
  <c r="AV311" s="1"/>
  <c r="AS311"/>
  <c r="AU311" s="1"/>
  <c r="AW311" s="1"/>
  <c r="AT102"/>
  <c r="AV102" s="1"/>
  <c r="BE102"/>
  <c r="AZ102"/>
  <c r="BA102" s="1"/>
  <c r="BG102" s="1"/>
  <c r="AS102"/>
  <c r="AU102" s="1"/>
  <c r="AW102" s="1"/>
  <c r="AY101"/>
  <c r="AX100"/>
  <c r="BF100" s="1"/>
  <c r="AP314"/>
  <c r="AE315"/>
  <c r="T110"/>
  <c r="U109"/>
  <c r="BB310"/>
  <c r="BH310" s="1"/>
  <c r="BC310"/>
  <c r="BB100"/>
  <c r="BH100" s="1"/>
  <c r="BC100"/>
  <c r="AA316"/>
  <c r="AB315"/>
  <c r="AA107"/>
  <c r="AB106"/>
  <c r="T318"/>
  <c r="U317"/>
  <c r="AX309"/>
  <c r="BF309" s="1"/>
  <c r="AY310"/>
  <c r="T317" i="4"/>
  <c r="T106"/>
  <c r="U102" i="13"/>
  <c r="V102"/>
  <c r="T102" s="1"/>
  <c r="AC92"/>
  <c r="AB93"/>
  <c r="B96"/>
  <c r="AH95"/>
  <c r="Z102"/>
  <c r="Y102"/>
  <c r="X102"/>
  <c r="W102"/>
  <c r="AX117" i="5" l="1"/>
  <c r="BF117" s="1"/>
  <c r="AY118"/>
  <c r="AL331"/>
  <c r="AQ330"/>
  <c r="AR330" s="1"/>
  <c r="AP122"/>
  <c r="AE123"/>
  <c r="T338"/>
  <c r="U337"/>
  <c r="AE334"/>
  <c r="AT329"/>
  <c r="AV329" s="1"/>
  <c r="BE329"/>
  <c r="AZ329"/>
  <c r="BA329" s="1"/>
  <c r="BG329" s="1"/>
  <c r="AS329"/>
  <c r="AU329" s="1"/>
  <c r="AW329" s="1"/>
  <c r="BB119"/>
  <c r="BH119" s="1"/>
  <c r="BC119"/>
  <c r="BB118"/>
  <c r="BH118" s="1"/>
  <c r="BC118"/>
  <c r="AA125"/>
  <c r="AB124"/>
  <c r="AH332"/>
  <c r="AP331"/>
  <c r="AL122"/>
  <c r="AQ121"/>
  <c r="AR121" s="1"/>
  <c r="AA334"/>
  <c r="AB333"/>
  <c r="AY328"/>
  <c r="AX327"/>
  <c r="BF327" s="1"/>
  <c r="BE120"/>
  <c r="AZ120"/>
  <c r="BA120" s="1"/>
  <c r="BG120" s="1"/>
  <c r="AT120"/>
  <c r="AV120" s="1"/>
  <c r="AS120"/>
  <c r="T128"/>
  <c r="U127"/>
  <c r="AU328"/>
  <c r="AW328" s="1"/>
  <c r="AE125" i="11"/>
  <c r="AP124"/>
  <c r="AE334"/>
  <c r="AP333"/>
  <c r="AP124" i="10"/>
  <c r="AE125"/>
  <c r="AE334"/>
  <c r="AP333"/>
  <c r="AP125" i="9"/>
  <c r="AE126"/>
  <c r="AP333"/>
  <c r="AE334"/>
  <c r="AE334" i="8"/>
  <c r="AP333"/>
  <c r="AE125"/>
  <c r="AP124"/>
  <c r="AE126" i="7"/>
  <c r="AE336"/>
  <c r="AE334" i="4"/>
  <c r="AP333"/>
  <c r="AS331"/>
  <c r="AU331" s="1"/>
  <c r="AW331" s="1"/>
  <c r="AT331"/>
  <c r="AV331" s="1"/>
  <c r="AZ331"/>
  <c r="AQ332"/>
  <c r="AR332" s="1"/>
  <c r="AL333"/>
  <c r="AT121"/>
  <c r="AV121" s="1"/>
  <c r="AZ121"/>
  <c r="AS121"/>
  <c r="AU121" s="1"/>
  <c r="AW121" s="1"/>
  <c r="AE125"/>
  <c r="AP124"/>
  <c r="AL123"/>
  <c r="AQ122"/>
  <c r="AR122" s="1"/>
  <c r="AE125" i="3"/>
  <c r="AP124"/>
  <c r="AU329"/>
  <c r="AW329" s="1"/>
  <c r="AZ330"/>
  <c r="AS330"/>
  <c r="AU330" s="1"/>
  <c r="AW330" s="1"/>
  <c r="AT330"/>
  <c r="AV330" s="1"/>
  <c r="AQ331"/>
  <c r="AR331" s="1"/>
  <c r="AL332"/>
  <c r="AS122"/>
  <c r="AU122" s="1"/>
  <c r="AW122" s="1"/>
  <c r="AT122"/>
  <c r="AV122" s="1"/>
  <c r="AZ122"/>
  <c r="AE333"/>
  <c r="AP332"/>
  <c r="AQ123"/>
  <c r="AR123" s="1"/>
  <c r="AL124"/>
  <c r="T124" i="11"/>
  <c r="U123"/>
  <c r="T334"/>
  <c r="U333"/>
  <c r="U331" i="10"/>
  <c r="T332"/>
  <c r="T122"/>
  <c r="U121"/>
  <c r="T330" i="9"/>
  <c r="U329"/>
  <c r="T120"/>
  <c r="U119"/>
  <c r="T328" i="8"/>
  <c r="U327"/>
  <c r="T118"/>
  <c r="U117"/>
  <c r="T326" i="7"/>
  <c r="U325"/>
  <c r="T118"/>
  <c r="U117"/>
  <c r="T113" i="3"/>
  <c r="U112"/>
  <c r="T322"/>
  <c r="U321"/>
  <c r="T111" i="2"/>
  <c r="U110"/>
  <c r="AY102"/>
  <c r="AX101"/>
  <c r="BF101" s="1"/>
  <c r="AP106"/>
  <c r="AE107"/>
  <c r="AL314"/>
  <c r="AQ313"/>
  <c r="AR313" s="1"/>
  <c r="AA108"/>
  <c r="AB107"/>
  <c r="BE312"/>
  <c r="AZ312"/>
  <c r="BA312" s="1"/>
  <c r="BG312" s="1"/>
  <c r="AT312"/>
  <c r="AV312" s="1"/>
  <c r="AS312"/>
  <c r="AL105"/>
  <c r="AQ104"/>
  <c r="AR104" s="1"/>
  <c r="AX310"/>
  <c r="BF310" s="1"/>
  <c r="AY311"/>
  <c r="T319"/>
  <c r="U318"/>
  <c r="AA317"/>
  <c r="AB316"/>
  <c r="AE316"/>
  <c r="AP315"/>
  <c r="BB102"/>
  <c r="BH102" s="1"/>
  <c r="BC102"/>
  <c r="BB311"/>
  <c r="BH311" s="1"/>
  <c r="BC311"/>
  <c r="AT103"/>
  <c r="AV103" s="1"/>
  <c r="BE103"/>
  <c r="AZ103"/>
  <c r="BA103" s="1"/>
  <c r="BG103" s="1"/>
  <c r="AS103"/>
  <c r="AU103" s="1"/>
  <c r="AW103" s="1"/>
  <c r="T318" i="4"/>
  <c r="T107"/>
  <c r="AC93" i="13"/>
  <c r="AB94"/>
  <c r="B97"/>
  <c r="AH96"/>
  <c r="U103"/>
  <c r="V103"/>
  <c r="T103" s="1"/>
  <c r="Z103"/>
  <c r="Y103"/>
  <c r="W103"/>
  <c r="X103"/>
  <c r="BB329" i="5" l="1"/>
  <c r="BH329" s="1"/>
  <c r="BC329"/>
  <c r="T339"/>
  <c r="U338"/>
  <c r="AL332"/>
  <c r="AQ331"/>
  <c r="AR331" s="1"/>
  <c r="BB328"/>
  <c r="BH328" s="1"/>
  <c r="BC328"/>
  <c r="BE121"/>
  <c r="AZ121"/>
  <c r="BA121" s="1"/>
  <c r="BG121" s="1"/>
  <c r="AT121"/>
  <c r="AV121" s="1"/>
  <c r="AS121"/>
  <c r="AU121" s="1"/>
  <c r="AW121" s="1"/>
  <c r="AU120"/>
  <c r="AW120" s="1"/>
  <c r="AE335"/>
  <c r="AX328"/>
  <c r="BF328" s="1"/>
  <c r="AY329"/>
  <c r="AL123"/>
  <c r="AQ122"/>
  <c r="AR122" s="1"/>
  <c r="AA126"/>
  <c r="AB125"/>
  <c r="BE330"/>
  <c r="AZ330"/>
  <c r="BA330" s="1"/>
  <c r="BG330" s="1"/>
  <c r="AT330"/>
  <c r="AV330" s="1"/>
  <c r="AS330"/>
  <c r="T129"/>
  <c r="U128"/>
  <c r="AA335"/>
  <c r="AB334"/>
  <c r="AH333"/>
  <c r="AP332"/>
  <c r="AP123"/>
  <c r="AE124"/>
  <c r="AX118"/>
  <c r="BF118" s="1"/>
  <c r="AY119"/>
  <c r="AE126" i="11"/>
  <c r="AP125"/>
  <c r="AE335"/>
  <c r="AP334"/>
  <c r="AE126" i="10"/>
  <c r="AP125"/>
  <c r="AE335"/>
  <c r="AP334"/>
  <c r="AE127" i="9"/>
  <c r="AP126"/>
  <c r="AE335"/>
  <c r="AP334"/>
  <c r="AE126" i="8"/>
  <c r="AP125"/>
  <c r="AP334"/>
  <c r="AE335"/>
  <c r="AE127" i="7"/>
  <c r="AE337"/>
  <c r="AZ122" i="4"/>
  <c r="AS122"/>
  <c r="AU122" s="1"/>
  <c r="AW122" s="1"/>
  <c r="AT122"/>
  <c r="AV122" s="1"/>
  <c r="AZ332"/>
  <c r="AS332"/>
  <c r="AU332" s="1"/>
  <c r="AW332" s="1"/>
  <c r="AT332"/>
  <c r="AV332" s="1"/>
  <c r="AP125"/>
  <c r="AE126"/>
  <c r="AQ333"/>
  <c r="AR333" s="1"/>
  <c r="AL334"/>
  <c r="AE335"/>
  <c r="AP334"/>
  <c r="AQ123"/>
  <c r="AR123" s="1"/>
  <c r="AL124"/>
  <c r="AE334" i="3"/>
  <c r="AP333"/>
  <c r="AE126"/>
  <c r="AP125"/>
  <c r="AZ123"/>
  <c r="AS123"/>
  <c r="AU123" s="1"/>
  <c r="AW123" s="1"/>
  <c r="AT123"/>
  <c r="AV123" s="1"/>
  <c r="AS331"/>
  <c r="AU331" s="1"/>
  <c r="AW331" s="1"/>
  <c r="AT331"/>
  <c r="AV331" s="1"/>
  <c r="AZ331"/>
  <c r="AQ124"/>
  <c r="AR124" s="1"/>
  <c r="AL125"/>
  <c r="AQ332"/>
  <c r="AR332" s="1"/>
  <c r="AL333"/>
  <c r="T335" i="11"/>
  <c r="U334"/>
  <c r="T125"/>
  <c r="U124"/>
  <c r="T333" i="10"/>
  <c r="U332"/>
  <c r="T123"/>
  <c r="U122"/>
  <c r="T121" i="9"/>
  <c r="U120"/>
  <c r="T331"/>
  <c r="U330"/>
  <c r="T329" i="8"/>
  <c r="U328"/>
  <c r="T119"/>
  <c r="U118"/>
  <c r="T327" i="7"/>
  <c r="U326"/>
  <c r="T119"/>
  <c r="U118"/>
  <c r="T323" i="3"/>
  <c r="U322"/>
  <c r="T114"/>
  <c r="U113"/>
  <c r="AE317" i="2"/>
  <c r="AP316"/>
  <c r="BE104"/>
  <c r="AZ104"/>
  <c r="BA104" s="1"/>
  <c r="BG104" s="1"/>
  <c r="AT104"/>
  <c r="AV104" s="1"/>
  <c r="AS104"/>
  <c r="AT313"/>
  <c r="AV313" s="1"/>
  <c r="BE313"/>
  <c r="AZ313"/>
  <c r="BA313" s="1"/>
  <c r="BG313" s="1"/>
  <c r="AS313"/>
  <c r="T112"/>
  <c r="U111"/>
  <c r="BB103"/>
  <c r="BH103" s="1"/>
  <c r="BC103"/>
  <c r="AA109"/>
  <c r="AB108"/>
  <c r="AA318"/>
  <c r="AB317"/>
  <c r="AY312"/>
  <c r="AX311"/>
  <c r="BF311" s="1"/>
  <c r="AP107"/>
  <c r="AE108"/>
  <c r="AU312"/>
  <c r="AW312" s="1"/>
  <c r="T320"/>
  <c r="U319"/>
  <c r="AL106"/>
  <c r="AQ105"/>
  <c r="AR105" s="1"/>
  <c r="AL315"/>
  <c r="AQ314"/>
  <c r="AR314" s="1"/>
  <c r="AX102"/>
  <c r="BF102" s="1"/>
  <c r="AY103"/>
  <c r="T319" i="4"/>
  <c r="T108"/>
  <c r="AH97" i="13"/>
  <c r="B98"/>
  <c r="U104"/>
  <c r="V104"/>
  <c r="T104" s="1"/>
  <c r="AC94"/>
  <c r="AB95"/>
  <c r="Z104"/>
  <c r="X104"/>
  <c r="Y104"/>
  <c r="W104"/>
  <c r="AY120" i="5" l="1"/>
  <c r="AX119"/>
  <c r="BF119" s="1"/>
  <c r="AA127"/>
  <c r="AB126"/>
  <c r="BC121"/>
  <c r="BB121"/>
  <c r="BH121" s="1"/>
  <c r="AA336"/>
  <c r="AB335"/>
  <c r="AX329"/>
  <c r="BF329" s="1"/>
  <c r="AY330"/>
  <c r="BB120"/>
  <c r="BH120" s="1"/>
  <c r="BC120"/>
  <c r="AL333"/>
  <c r="AQ332"/>
  <c r="AR332" s="1"/>
  <c r="AU330"/>
  <c r="AW330" s="1"/>
  <c r="AE125"/>
  <c r="AP124"/>
  <c r="T130"/>
  <c r="U129"/>
  <c r="AL124"/>
  <c r="AQ123"/>
  <c r="AR123" s="1"/>
  <c r="AE336"/>
  <c r="BE331"/>
  <c r="AZ331"/>
  <c r="BA331" s="1"/>
  <c r="BG331" s="1"/>
  <c r="AT331"/>
  <c r="AV331" s="1"/>
  <c r="AS331"/>
  <c r="T340"/>
  <c r="U339"/>
  <c r="AH334"/>
  <c r="AP333"/>
  <c r="AT122"/>
  <c r="AV122" s="1"/>
  <c r="BE122"/>
  <c r="AZ122"/>
  <c r="BA122" s="1"/>
  <c r="BG122" s="1"/>
  <c r="AS122"/>
  <c r="AU122" s="1"/>
  <c r="AW122" s="1"/>
  <c r="AE127" i="11"/>
  <c r="AP126"/>
  <c r="AE336"/>
  <c r="AP335"/>
  <c r="AE336" i="10"/>
  <c r="AP335"/>
  <c r="AP126"/>
  <c r="AE127"/>
  <c r="AP127" i="9"/>
  <c r="AE128"/>
  <c r="AP335"/>
  <c r="AE336"/>
  <c r="AE336" i="8"/>
  <c r="AP335"/>
  <c r="AE127"/>
  <c r="AP126"/>
  <c r="AE338" i="7"/>
  <c r="AE128"/>
  <c r="AE336" i="4"/>
  <c r="AP335"/>
  <c r="AE127"/>
  <c r="AP126"/>
  <c r="AT123"/>
  <c r="AV123" s="1"/>
  <c r="AZ123"/>
  <c r="AS123"/>
  <c r="AU123" s="1"/>
  <c r="AW123" s="1"/>
  <c r="AS333"/>
  <c r="AT333"/>
  <c r="AV333" s="1"/>
  <c r="AZ333"/>
  <c r="AL125"/>
  <c r="AQ124"/>
  <c r="AR124" s="1"/>
  <c r="AQ334"/>
  <c r="AR334" s="1"/>
  <c r="AL335"/>
  <c r="AS124" i="3"/>
  <c r="AT124"/>
  <c r="AV124" s="1"/>
  <c r="AZ124"/>
  <c r="AE335"/>
  <c r="AP334"/>
  <c r="AQ125"/>
  <c r="AR125" s="1"/>
  <c r="AL126"/>
  <c r="AZ332"/>
  <c r="AS332"/>
  <c r="AT332"/>
  <c r="AV332" s="1"/>
  <c r="AE127"/>
  <c r="AP126"/>
  <c r="AQ333"/>
  <c r="AR333" s="1"/>
  <c r="AL334"/>
  <c r="T126" i="11"/>
  <c r="U125"/>
  <c r="T336"/>
  <c r="U335"/>
  <c r="T334" i="10"/>
  <c r="U333"/>
  <c r="T124"/>
  <c r="U123"/>
  <c r="T122" i="9"/>
  <c r="U121"/>
  <c r="T332"/>
  <c r="U331"/>
  <c r="T330" i="8"/>
  <c r="U329"/>
  <c r="T120"/>
  <c r="U119"/>
  <c r="T120" i="7"/>
  <c r="U119"/>
  <c r="T328"/>
  <c r="U327"/>
  <c r="T324" i="3"/>
  <c r="U323"/>
  <c r="T115"/>
  <c r="U114"/>
  <c r="AX103" i="2"/>
  <c r="BF103" s="1"/>
  <c r="AY104"/>
  <c r="BE105"/>
  <c r="AZ105"/>
  <c r="BA105" s="1"/>
  <c r="BG105" s="1"/>
  <c r="AT105"/>
  <c r="AV105" s="1"/>
  <c r="AS105"/>
  <c r="T321"/>
  <c r="U320"/>
  <c r="AE318"/>
  <c r="AP317"/>
  <c r="AL316"/>
  <c r="AQ315"/>
  <c r="AR315" s="1"/>
  <c r="AA319"/>
  <c r="AB318"/>
  <c r="AU313"/>
  <c r="AW313" s="1"/>
  <c r="AU104"/>
  <c r="AW104" s="1"/>
  <c r="AT314"/>
  <c r="AV314" s="1"/>
  <c r="BE314"/>
  <c r="AZ314"/>
  <c r="BA314" s="1"/>
  <c r="BG314" s="1"/>
  <c r="AS314"/>
  <c r="AU314" s="1"/>
  <c r="AW314" s="1"/>
  <c r="AE109"/>
  <c r="AP108"/>
  <c r="T113"/>
  <c r="U112"/>
  <c r="AL107"/>
  <c r="AQ106"/>
  <c r="AR106" s="1"/>
  <c r="BC312"/>
  <c r="BB312"/>
  <c r="BH312" s="1"/>
  <c r="AY313"/>
  <c r="AX312"/>
  <c r="BF312" s="1"/>
  <c r="AA110"/>
  <c r="AB109"/>
  <c r="T320" i="4"/>
  <c r="T109"/>
  <c r="V105" i="13"/>
  <c r="T105" s="1"/>
  <c r="U105"/>
  <c r="AC95"/>
  <c r="AB96"/>
  <c r="AH98"/>
  <c r="B99"/>
  <c r="X105"/>
  <c r="Z105"/>
  <c r="Y105"/>
  <c r="W105"/>
  <c r="BB122" i="5" l="1"/>
  <c r="BH122" s="1"/>
  <c r="BC122"/>
  <c r="T341"/>
  <c r="U340"/>
  <c r="AL125"/>
  <c r="AQ124"/>
  <c r="AR124" s="1"/>
  <c r="AL334"/>
  <c r="AQ333"/>
  <c r="AR333" s="1"/>
  <c r="AY121"/>
  <c r="AX120"/>
  <c r="BF120" s="1"/>
  <c r="AT123"/>
  <c r="AV123" s="1"/>
  <c r="BE123"/>
  <c r="AZ123"/>
  <c r="BA123" s="1"/>
  <c r="BG123" s="1"/>
  <c r="AS123"/>
  <c r="AU123" s="1"/>
  <c r="AW123" s="1"/>
  <c r="T131"/>
  <c r="U130"/>
  <c r="AT332"/>
  <c r="AV332" s="1"/>
  <c r="BE332"/>
  <c r="AZ332"/>
  <c r="BA332" s="1"/>
  <c r="BG332" s="1"/>
  <c r="AS332"/>
  <c r="AY331"/>
  <c r="AX330"/>
  <c r="BF330" s="1"/>
  <c r="AE337"/>
  <c r="BB330"/>
  <c r="BH330" s="1"/>
  <c r="BC330"/>
  <c r="AA337"/>
  <c r="AB336"/>
  <c r="AA128"/>
  <c r="AB127"/>
  <c r="AH335"/>
  <c r="AP334"/>
  <c r="AE126"/>
  <c r="AP125"/>
  <c r="AU331"/>
  <c r="AW331" s="1"/>
  <c r="AE337" i="11"/>
  <c r="AP336"/>
  <c r="AE128"/>
  <c r="AP127"/>
  <c r="AE128" i="10"/>
  <c r="AP127"/>
  <c r="AE337"/>
  <c r="AP336"/>
  <c r="AE129" i="9"/>
  <c r="AP128"/>
  <c r="AE337"/>
  <c r="AP336"/>
  <c r="AP336" i="8"/>
  <c r="AE337"/>
  <c r="AE128"/>
  <c r="AP127"/>
  <c r="AE129" i="7"/>
  <c r="AE339"/>
  <c r="AQ335" i="4"/>
  <c r="AR335" s="1"/>
  <c r="AL336"/>
  <c r="AP127"/>
  <c r="AE128"/>
  <c r="AE337"/>
  <c r="AP336"/>
  <c r="AQ125"/>
  <c r="AR125" s="1"/>
  <c r="AL126"/>
  <c r="AZ124"/>
  <c r="AS124"/>
  <c r="AT124"/>
  <c r="AV124" s="1"/>
  <c r="AZ334"/>
  <c r="AS334"/>
  <c r="AU334" s="1"/>
  <c r="AW334" s="1"/>
  <c r="AT334"/>
  <c r="AV334" s="1"/>
  <c r="AU333"/>
  <c r="AW333" s="1"/>
  <c r="AS333" i="3"/>
  <c r="AT333"/>
  <c r="AV333" s="1"/>
  <c r="AZ333"/>
  <c r="AE336"/>
  <c r="AP335"/>
  <c r="AU332"/>
  <c r="AW332" s="1"/>
  <c r="AU124"/>
  <c r="AW124" s="1"/>
  <c r="AQ334"/>
  <c r="AR334" s="1"/>
  <c r="AL335"/>
  <c r="AE128"/>
  <c r="AP127"/>
  <c r="AZ125"/>
  <c r="AS125"/>
  <c r="AU125" s="1"/>
  <c r="AW125" s="1"/>
  <c r="AT125"/>
  <c r="AV125" s="1"/>
  <c r="AQ126"/>
  <c r="AR126" s="1"/>
  <c r="AL127"/>
  <c r="T127" i="11"/>
  <c r="U126"/>
  <c r="T337"/>
  <c r="U336"/>
  <c r="T335" i="10"/>
  <c r="U334"/>
  <c r="T125"/>
  <c r="U124"/>
  <c r="T123" i="9"/>
  <c r="U122"/>
  <c r="T333"/>
  <c r="U332"/>
  <c r="T331" i="8"/>
  <c r="U330"/>
  <c r="T121"/>
  <c r="U120"/>
  <c r="T121" i="7"/>
  <c r="U120"/>
  <c r="T329"/>
  <c r="U328"/>
  <c r="T116" i="3"/>
  <c r="U115"/>
  <c r="T325"/>
  <c r="U324"/>
  <c r="BB314" i="2"/>
  <c r="BH314" s="1"/>
  <c r="BC314"/>
  <c r="BB104"/>
  <c r="BH104" s="1"/>
  <c r="BC104"/>
  <c r="BE315"/>
  <c r="AZ315"/>
  <c r="BA315" s="1"/>
  <c r="BG315" s="1"/>
  <c r="AT315"/>
  <c r="AV315" s="1"/>
  <c r="AS315"/>
  <c r="AE110"/>
  <c r="AP109"/>
  <c r="AA320"/>
  <c r="AB319"/>
  <c r="AE319"/>
  <c r="AP318"/>
  <c r="AY105"/>
  <c r="AX104"/>
  <c r="BF104" s="1"/>
  <c r="AU105"/>
  <c r="AW105" s="1"/>
  <c r="AX313"/>
  <c r="BF313" s="1"/>
  <c r="AY314"/>
  <c r="AL108"/>
  <c r="AQ107"/>
  <c r="AR107" s="1"/>
  <c r="T322"/>
  <c r="U321"/>
  <c r="AA111"/>
  <c r="AB110"/>
  <c r="AT106"/>
  <c r="AV106" s="1"/>
  <c r="BE106"/>
  <c r="AZ106"/>
  <c r="BA106" s="1"/>
  <c r="BG106" s="1"/>
  <c r="AS106"/>
  <c r="AU106" s="1"/>
  <c r="AW106" s="1"/>
  <c r="T114"/>
  <c r="U113"/>
  <c r="BB313"/>
  <c r="BH313" s="1"/>
  <c r="BC313"/>
  <c r="AL317"/>
  <c r="AQ316"/>
  <c r="AR316" s="1"/>
  <c r="T321" i="4"/>
  <c r="T110"/>
  <c r="AH99" i="13"/>
  <c r="B100"/>
  <c r="U106"/>
  <c r="V106"/>
  <c r="T106" s="1"/>
  <c r="AC96"/>
  <c r="AB97"/>
  <c r="Z106"/>
  <c r="Y106"/>
  <c r="X106"/>
  <c r="W106"/>
  <c r="BC331" i="5" l="1"/>
  <c r="BB331"/>
  <c r="BH331" s="1"/>
  <c r="AH336"/>
  <c r="AP335"/>
  <c r="AA338"/>
  <c r="AB337"/>
  <c r="AT333"/>
  <c r="AV333" s="1"/>
  <c r="BE333"/>
  <c r="AZ333"/>
  <c r="BA333" s="1"/>
  <c r="BG333" s="1"/>
  <c r="AS333"/>
  <c r="AU333" s="1"/>
  <c r="AW333" s="1"/>
  <c r="AE338"/>
  <c r="AY122"/>
  <c r="AX121"/>
  <c r="BF121" s="1"/>
  <c r="AL126"/>
  <c r="AQ125"/>
  <c r="AR125" s="1"/>
  <c r="AU332"/>
  <c r="AW332" s="1"/>
  <c r="AP126"/>
  <c r="AE127"/>
  <c r="AA129"/>
  <c r="AB128"/>
  <c r="AY332"/>
  <c r="AX331"/>
  <c r="BF331" s="1"/>
  <c r="BB123"/>
  <c r="BH123" s="1"/>
  <c r="BC123"/>
  <c r="BE124"/>
  <c r="AZ124"/>
  <c r="BA124" s="1"/>
  <c r="BG124" s="1"/>
  <c r="AT124"/>
  <c r="AV124" s="1"/>
  <c r="AS124"/>
  <c r="AU124" s="1"/>
  <c r="AW124" s="1"/>
  <c r="T342"/>
  <c r="U341"/>
  <c r="T132"/>
  <c r="U131"/>
  <c r="AL335"/>
  <c r="AQ334"/>
  <c r="AR334" s="1"/>
  <c r="AE338" i="11"/>
  <c r="AP337"/>
  <c r="AE129"/>
  <c r="AP128"/>
  <c r="AP128" i="10"/>
  <c r="AE129"/>
  <c r="AE338"/>
  <c r="AP337"/>
  <c r="AP129" i="9"/>
  <c r="AE130"/>
  <c r="AP337"/>
  <c r="AE338"/>
  <c r="AE129" i="8"/>
  <c r="AP128"/>
  <c r="AE338"/>
  <c r="AP337"/>
  <c r="AE130" i="7"/>
  <c r="AE340"/>
  <c r="AE338" i="4"/>
  <c r="AP337"/>
  <c r="AS335"/>
  <c r="AU335" s="1"/>
  <c r="AW335" s="1"/>
  <c r="AT335"/>
  <c r="AV335" s="1"/>
  <c r="AZ335"/>
  <c r="AQ336"/>
  <c r="AR336" s="1"/>
  <c r="AL337"/>
  <c r="AT125"/>
  <c r="AV125" s="1"/>
  <c r="AZ125"/>
  <c r="AS125"/>
  <c r="AU125" s="1"/>
  <c r="AW125" s="1"/>
  <c r="AL127"/>
  <c r="AQ126"/>
  <c r="AR126" s="1"/>
  <c r="AE129"/>
  <c r="AP128"/>
  <c r="AU124"/>
  <c r="AW124" s="1"/>
  <c r="AS126" i="3"/>
  <c r="AU126" s="1"/>
  <c r="AW126" s="1"/>
  <c r="AT126"/>
  <c r="AV126" s="1"/>
  <c r="AZ126"/>
  <c r="AZ334"/>
  <c r="AS334"/>
  <c r="AU334" s="1"/>
  <c r="AW334" s="1"/>
  <c r="AT334"/>
  <c r="AV334" s="1"/>
  <c r="AE337"/>
  <c r="AP336"/>
  <c r="AU333"/>
  <c r="AW333" s="1"/>
  <c r="AQ127"/>
  <c r="AR127" s="1"/>
  <c r="AL128"/>
  <c r="AQ335"/>
  <c r="AR335" s="1"/>
  <c r="AL336"/>
  <c r="AE129"/>
  <c r="AP128"/>
  <c r="T128" i="11"/>
  <c r="U127"/>
  <c r="T338"/>
  <c r="U337"/>
  <c r="T336" i="10"/>
  <c r="U335"/>
  <c r="U125"/>
  <c r="T126"/>
  <c r="T124" i="9"/>
  <c r="U123"/>
  <c r="T334"/>
  <c r="U333"/>
  <c r="T332" i="8"/>
  <c r="U331"/>
  <c r="T122"/>
  <c r="U121"/>
  <c r="T330" i="7"/>
  <c r="U329"/>
  <c r="T122"/>
  <c r="U121"/>
  <c r="T326" i="3"/>
  <c r="U325"/>
  <c r="T117"/>
  <c r="U116"/>
  <c r="BE316" i="2"/>
  <c r="AZ316"/>
  <c r="BA316" s="1"/>
  <c r="BG316" s="1"/>
  <c r="AT316"/>
  <c r="AV316" s="1"/>
  <c r="AS316"/>
  <c r="AA112"/>
  <c r="AB111"/>
  <c r="AT107"/>
  <c r="AV107" s="1"/>
  <c r="BE107"/>
  <c r="AZ107"/>
  <c r="BA107" s="1"/>
  <c r="BG107" s="1"/>
  <c r="AS107"/>
  <c r="AU107" s="1"/>
  <c r="AW107" s="1"/>
  <c r="BC105"/>
  <c r="BB105"/>
  <c r="BH105" s="1"/>
  <c r="AE320"/>
  <c r="AP319"/>
  <c r="AP110"/>
  <c r="AE111"/>
  <c r="BB106"/>
  <c r="BH106" s="1"/>
  <c r="BC106"/>
  <c r="T323"/>
  <c r="U322"/>
  <c r="T115"/>
  <c r="U114"/>
  <c r="AX314"/>
  <c r="BF314" s="1"/>
  <c r="AY315"/>
  <c r="AY106"/>
  <c r="AX105"/>
  <c r="BF105" s="1"/>
  <c r="AA321"/>
  <c r="AB320"/>
  <c r="AQ317"/>
  <c r="AR317" s="1"/>
  <c r="AL318"/>
  <c r="AL109"/>
  <c r="AQ108"/>
  <c r="AR108" s="1"/>
  <c r="AU315"/>
  <c r="AW315" s="1"/>
  <c r="T322" i="4"/>
  <c r="T111"/>
  <c r="U107" i="13"/>
  <c r="V107"/>
  <c r="T107" s="1"/>
  <c r="AC97"/>
  <c r="AB98"/>
  <c r="AH100"/>
  <c r="B101"/>
  <c r="X107"/>
  <c r="Y107"/>
  <c r="W107"/>
  <c r="Z107"/>
  <c r="BE334" i="5" l="1"/>
  <c r="AZ334"/>
  <c r="BA334" s="1"/>
  <c r="BG334" s="1"/>
  <c r="AT334"/>
  <c r="AV334" s="1"/>
  <c r="AS334"/>
  <c r="T133"/>
  <c r="U132"/>
  <c r="BB124"/>
  <c r="BH124" s="1"/>
  <c r="BC124"/>
  <c r="BB332"/>
  <c r="BH332" s="1"/>
  <c r="BC332"/>
  <c r="AX122"/>
  <c r="BF122" s="1"/>
  <c r="AY123"/>
  <c r="AA339"/>
  <c r="AB338"/>
  <c r="T343"/>
  <c r="U342"/>
  <c r="AX332"/>
  <c r="BF332" s="1"/>
  <c r="AY333"/>
  <c r="BB333"/>
  <c r="BH333" s="1"/>
  <c r="BC333"/>
  <c r="AP127"/>
  <c r="AE128"/>
  <c r="AL127"/>
  <c r="AQ126"/>
  <c r="AR126" s="1"/>
  <c r="AH337"/>
  <c r="AP336"/>
  <c r="AL336"/>
  <c r="AQ335"/>
  <c r="AR335" s="1"/>
  <c r="AA130"/>
  <c r="AB129"/>
  <c r="BE125"/>
  <c r="AZ125"/>
  <c r="BA125" s="1"/>
  <c r="BG125" s="1"/>
  <c r="AT125"/>
  <c r="AV125" s="1"/>
  <c r="AS125"/>
  <c r="AE339"/>
  <c r="AE130" i="11"/>
  <c r="AP129"/>
  <c r="AE339"/>
  <c r="AP338"/>
  <c r="AE130" i="10"/>
  <c r="AP129"/>
  <c r="AE339"/>
  <c r="AP338"/>
  <c r="AE339" i="9"/>
  <c r="AP338"/>
  <c r="AE131"/>
  <c r="AP130"/>
  <c r="AP338" i="8"/>
  <c r="AE339"/>
  <c r="AE130"/>
  <c r="AP129"/>
  <c r="AE131" i="7"/>
  <c r="AE341"/>
  <c r="AP129" i="4"/>
  <c r="AE130"/>
  <c r="AZ336"/>
  <c r="AS336"/>
  <c r="AU336" s="1"/>
  <c r="AW336" s="1"/>
  <c r="AT336"/>
  <c r="AV336" s="1"/>
  <c r="AQ337"/>
  <c r="AR337" s="1"/>
  <c r="AL338"/>
  <c r="AQ127"/>
  <c r="AR127" s="1"/>
  <c r="AL128"/>
  <c r="AE339"/>
  <c r="AP338"/>
  <c r="AZ126"/>
  <c r="AS126"/>
  <c r="AT126"/>
  <c r="AV126" s="1"/>
  <c r="AQ128" i="3"/>
  <c r="AR128" s="1"/>
  <c r="AL129"/>
  <c r="AE338"/>
  <c r="AP337"/>
  <c r="AS335"/>
  <c r="AU335" s="1"/>
  <c r="AW335" s="1"/>
  <c r="AT335"/>
  <c r="AV335" s="1"/>
  <c r="AZ335"/>
  <c r="AE130"/>
  <c r="AP129"/>
  <c r="AQ336"/>
  <c r="AR336" s="1"/>
  <c r="AL337"/>
  <c r="AZ127"/>
  <c r="AS127"/>
  <c r="AU127" s="1"/>
  <c r="AW127" s="1"/>
  <c r="AT127"/>
  <c r="AV127" s="1"/>
  <c r="T129" i="11"/>
  <c r="U128"/>
  <c r="T339"/>
  <c r="U338"/>
  <c r="T127" i="10"/>
  <c r="U126"/>
  <c r="U336"/>
  <c r="T337"/>
  <c r="T335" i="9"/>
  <c r="U334"/>
  <c r="T125"/>
  <c r="U124"/>
  <c r="T123" i="8"/>
  <c r="U122"/>
  <c r="T333"/>
  <c r="U332"/>
  <c r="T331" i="7"/>
  <c r="U330"/>
  <c r="T123"/>
  <c r="U122"/>
  <c r="T118" i="3"/>
  <c r="U117"/>
  <c r="T327"/>
  <c r="U326"/>
  <c r="AL110" i="2"/>
  <c r="AQ109"/>
  <c r="AR109" s="1"/>
  <c r="AA322"/>
  <c r="AB321"/>
  <c r="AE321"/>
  <c r="AP320"/>
  <c r="AA113"/>
  <c r="AB112"/>
  <c r="BE108"/>
  <c r="AZ108"/>
  <c r="BA108" s="1"/>
  <c r="BG108" s="1"/>
  <c r="AT108"/>
  <c r="AV108" s="1"/>
  <c r="AS108"/>
  <c r="AY316"/>
  <c r="AX315"/>
  <c r="BF315" s="1"/>
  <c r="T116"/>
  <c r="U115"/>
  <c r="BB107"/>
  <c r="BH107" s="1"/>
  <c r="BC107"/>
  <c r="BB315"/>
  <c r="BH315" s="1"/>
  <c r="BC315"/>
  <c r="AT317"/>
  <c r="AV317" s="1"/>
  <c r="BE317"/>
  <c r="AZ317"/>
  <c r="BA317" s="1"/>
  <c r="BG317" s="1"/>
  <c r="AS317"/>
  <c r="AX106"/>
  <c r="BF106" s="1"/>
  <c r="AY107"/>
  <c r="T324"/>
  <c r="U323"/>
  <c r="AL319"/>
  <c r="AQ318"/>
  <c r="AR318" s="1"/>
  <c r="AP111"/>
  <c r="AE112"/>
  <c r="AU316"/>
  <c r="AW316" s="1"/>
  <c r="T323" i="4"/>
  <c r="T112"/>
  <c r="AH101" i="13"/>
  <c r="B102"/>
  <c r="AC98"/>
  <c r="AB99"/>
  <c r="U108"/>
  <c r="V108"/>
  <c r="T108" s="1"/>
  <c r="X108"/>
  <c r="Z108"/>
  <c r="W108"/>
  <c r="Y108"/>
  <c r="AE340" i="5" l="1"/>
  <c r="AL337"/>
  <c r="AQ336"/>
  <c r="AR336" s="1"/>
  <c r="AL128"/>
  <c r="AQ127"/>
  <c r="AR127" s="1"/>
  <c r="AX123"/>
  <c r="BF123" s="1"/>
  <c r="AY124"/>
  <c r="T134"/>
  <c r="U133"/>
  <c r="BE335"/>
  <c r="AZ335"/>
  <c r="BA335" s="1"/>
  <c r="BG335" s="1"/>
  <c r="AT335"/>
  <c r="AV335" s="1"/>
  <c r="AS335"/>
  <c r="AU335" s="1"/>
  <c r="AW335" s="1"/>
  <c r="AT126"/>
  <c r="AV126" s="1"/>
  <c r="BE126"/>
  <c r="AZ126"/>
  <c r="BA126" s="1"/>
  <c r="BG126" s="1"/>
  <c r="AS126"/>
  <c r="AU126" s="1"/>
  <c r="AW126" s="1"/>
  <c r="AA340"/>
  <c r="AB339"/>
  <c r="AA131"/>
  <c r="AB130"/>
  <c r="AH338"/>
  <c r="AP337"/>
  <c r="AE129"/>
  <c r="AP128"/>
  <c r="AX333"/>
  <c r="BF333" s="1"/>
  <c r="AY334"/>
  <c r="T344"/>
  <c r="U343"/>
  <c r="AU125"/>
  <c r="AW125" s="1"/>
  <c r="AU334"/>
  <c r="AW334" s="1"/>
  <c r="AE131" i="11"/>
  <c r="AP130"/>
  <c r="AE340"/>
  <c r="AP339"/>
  <c r="AE340" i="10"/>
  <c r="AP339"/>
  <c r="AP130"/>
  <c r="AE131"/>
  <c r="AP131" i="9"/>
  <c r="AE132"/>
  <c r="AP339"/>
  <c r="AE340"/>
  <c r="AE131" i="8"/>
  <c r="AP130"/>
  <c r="AE340"/>
  <c r="AP339"/>
  <c r="AE342" i="7"/>
  <c r="AE132"/>
  <c r="AE340" i="4"/>
  <c r="AP339"/>
  <c r="AU126"/>
  <c r="AW126" s="1"/>
  <c r="AE131"/>
  <c r="AP130"/>
  <c r="AT127"/>
  <c r="AV127" s="1"/>
  <c r="AZ127"/>
  <c r="AS127"/>
  <c r="AU127" s="1"/>
  <c r="AW127" s="1"/>
  <c r="AS337"/>
  <c r="AU337" s="1"/>
  <c r="AW337" s="1"/>
  <c r="AT337"/>
  <c r="AV337" s="1"/>
  <c r="AZ337"/>
  <c r="AL129"/>
  <c r="AQ128"/>
  <c r="AR128" s="1"/>
  <c r="AQ338"/>
  <c r="AR338" s="1"/>
  <c r="AL339"/>
  <c r="AS128" i="3"/>
  <c r="AU128" s="1"/>
  <c r="AW128" s="1"/>
  <c r="AT128"/>
  <c r="AV128" s="1"/>
  <c r="AZ128"/>
  <c r="AZ336"/>
  <c r="AS336"/>
  <c r="AU336" s="1"/>
  <c r="AW336" s="1"/>
  <c r="AT336"/>
  <c r="AV336" s="1"/>
  <c r="AQ129"/>
  <c r="AR129" s="1"/>
  <c r="AL130"/>
  <c r="AQ337"/>
  <c r="AR337" s="1"/>
  <c r="AL338"/>
  <c r="AE339"/>
  <c r="AP338"/>
  <c r="AE131"/>
  <c r="AP130"/>
  <c r="T340" i="11"/>
  <c r="U339"/>
  <c r="T130"/>
  <c r="U129"/>
  <c r="T128" i="10"/>
  <c r="U127"/>
  <c r="T338"/>
  <c r="U337"/>
  <c r="T336" i="9"/>
  <c r="U335"/>
  <c r="T126"/>
  <c r="U125"/>
  <c r="T124" i="8"/>
  <c r="U123"/>
  <c r="T334"/>
  <c r="U333"/>
  <c r="T332" i="7"/>
  <c r="U331"/>
  <c r="T124"/>
  <c r="U123"/>
  <c r="T119" i="3"/>
  <c r="U118"/>
  <c r="T328"/>
  <c r="U327"/>
  <c r="AY317" i="2"/>
  <c r="AX316"/>
  <c r="BF316" s="1"/>
  <c r="AE322"/>
  <c r="AP321"/>
  <c r="AL111"/>
  <c r="AQ110"/>
  <c r="AR110" s="1"/>
  <c r="AU317"/>
  <c r="AW317" s="1"/>
  <c r="AE113"/>
  <c r="AP112"/>
  <c r="BE109"/>
  <c r="AZ109"/>
  <c r="BA109" s="1"/>
  <c r="BG109" s="1"/>
  <c r="AT109"/>
  <c r="AV109" s="1"/>
  <c r="AS109"/>
  <c r="AU109" s="1"/>
  <c r="AW109" s="1"/>
  <c r="BC316"/>
  <c r="BB316"/>
  <c r="BH316" s="1"/>
  <c r="AL320"/>
  <c r="AQ319"/>
  <c r="AR319" s="1"/>
  <c r="AX107"/>
  <c r="BF107" s="1"/>
  <c r="AY108"/>
  <c r="T117"/>
  <c r="U116"/>
  <c r="AA114"/>
  <c r="AB113"/>
  <c r="AA323"/>
  <c r="AB322"/>
  <c r="BE318"/>
  <c r="AZ318"/>
  <c r="BA318" s="1"/>
  <c r="BG318" s="1"/>
  <c r="AT318"/>
  <c r="AV318" s="1"/>
  <c r="AS318"/>
  <c r="T325"/>
  <c r="U324"/>
  <c r="AU108"/>
  <c r="AW108" s="1"/>
  <c r="T324" i="4"/>
  <c r="T113"/>
  <c r="AC99" i="13"/>
  <c r="AB100"/>
  <c r="U109"/>
  <c r="V109"/>
  <c r="T109" s="1"/>
  <c r="AH102"/>
  <c r="B103"/>
  <c r="Z109"/>
  <c r="W109"/>
  <c r="Y109"/>
  <c r="X109"/>
  <c r="BC125" i="5" l="1"/>
  <c r="BB125"/>
  <c r="BH125" s="1"/>
  <c r="AY335"/>
  <c r="AX334"/>
  <c r="BF334" s="1"/>
  <c r="T135"/>
  <c r="U134"/>
  <c r="AL129"/>
  <c r="AQ128"/>
  <c r="AR128" s="1"/>
  <c r="AE341"/>
  <c r="BB334"/>
  <c r="BH334" s="1"/>
  <c r="BC334"/>
  <c r="T345"/>
  <c r="U344"/>
  <c r="AE130"/>
  <c r="AP129"/>
  <c r="AA132"/>
  <c r="AB131"/>
  <c r="AT127"/>
  <c r="AV127" s="1"/>
  <c r="BE127"/>
  <c r="AZ127"/>
  <c r="BA127" s="1"/>
  <c r="BG127" s="1"/>
  <c r="AS127"/>
  <c r="AU127" s="1"/>
  <c r="AW127" s="1"/>
  <c r="BB126"/>
  <c r="BH126" s="1"/>
  <c r="BC126"/>
  <c r="BC335"/>
  <c r="BB335"/>
  <c r="BH335" s="1"/>
  <c r="AL338"/>
  <c r="AQ337"/>
  <c r="AR337" s="1"/>
  <c r="AH339"/>
  <c r="AP338"/>
  <c r="AA341"/>
  <c r="AB340"/>
  <c r="AY125"/>
  <c r="AX124"/>
  <c r="BF124" s="1"/>
  <c r="AT336"/>
  <c r="AV336" s="1"/>
  <c r="BE336"/>
  <c r="AZ336"/>
  <c r="BA336" s="1"/>
  <c r="BG336" s="1"/>
  <c r="AS336"/>
  <c r="AU336" s="1"/>
  <c r="AW336" s="1"/>
  <c r="AE341" i="11"/>
  <c r="AP340"/>
  <c r="AE132"/>
  <c r="AP131"/>
  <c r="AE341" i="10"/>
  <c r="AP340"/>
  <c r="AE132"/>
  <c r="AP131"/>
  <c r="AE341" i="9"/>
  <c r="AP340"/>
  <c r="AE133"/>
  <c r="AP132"/>
  <c r="AP340" i="8"/>
  <c r="AE341"/>
  <c r="AE132"/>
  <c r="AP131"/>
  <c r="AE343" i="7"/>
  <c r="AE133"/>
  <c r="AQ129" i="4"/>
  <c r="AR129" s="1"/>
  <c r="AL130"/>
  <c r="AE341"/>
  <c r="AP340"/>
  <c r="AZ128"/>
  <c r="AS128"/>
  <c r="AT128"/>
  <c r="AV128" s="1"/>
  <c r="AZ338"/>
  <c r="AS338"/>
  <c r="AU338" s="1"/>
  <c r="AW338" s="1"/>
  <c r="AT338"/>
  <c r="AV338" s="1"/>
  <c r="AQ339"/>
  <c r="AR339" s="1"/>
  <c r="AL340"/>
  <c r="AP131"/>
  <c r="AE132"/>
  <c r="AE132" i="3"/>
  <c r="AP131"/>
  <c r="AQ130"/>
  <c r="AR130" s="1"/>
  <c r="AL131"/>
  <c r="AE340"/>
  <c r="AP339"/>
  <c r="AS337"/>
  <c r="AT337"/>
  <c r="AV337" s="1"/>
  <c r="AZ337"/>
  <c r="AQ338"/>
  <c r="AR338" s="1"/>
  <c r="AL339"/>
  <c r="AZ129"/>
  <c r="AS129"/>
  <c r="AT129"/>
  <c r="AV129" s="1"/>
  <c r="AU318" i="2"/>
  <c r="AW318" s="1"/>
  <c r="T341" i="11"/>
  <c r="U340"/>
  <c r="T131"/>
  <c r="U130"/>
  <c r="T339" i="10"/>
  <c r="U338"/>
  <c r="T129"/>
  <c r="U128"/>
  <c r="T127" i="9"/>
  <c r="U126"/>
  <c r="T337"/>
  <c r="U336"/>
  <c r="T335" i="8"/>
  <c r="U334"/>
  <c r="T125"/>
  <c r="U124"/>
  <c r="T333" i="7"/>
  <c r="U332"/>
  <c r="T125"/>
  <c r="U124"/>
  <c r="T329" i="3"/>
  <c r="U328"/>
  <c r="T120"/>
  <c r="U119"/>
  <c r="AA324" i="2"/>
  <c r="AB323"/>
  <c r="BE319"/>
  <c r="AZ319"/>
  <c r="BA319" s="1"/>
  <c r="BG319" s="1"/>
  <c r="AT319"/>
  <c r="AV319" s="1"/>
  <c r="AS319"/>
  <c r="BC109"/>
  <c r="BB109"/>
  <c r="BH109" s="1"/>
  <c r="AL112"/>
  <c r="AQ111"/>
  <c r="AR111" s="1"/>
  <c r="AX317"/>
  <c r="BF317" s="1"/>
  <c r="AY318"/>
  <c r="BB108"/>
  <c r="BH108" s="1"/>
  <c r="BC108"/>
  <c r="BC318"/>
  <c r="BB318"/>
  <c r="BH318" s="1"/>
  <c r="AT110"/>
  <c r="AV110" s="1"/>
  <c r="BE110"/>
  <c r="AZ110"/>
  <c r="BA110" s="1"/>
  <c r="BG110" s="1"/>
  <c r="AS110"/>
  <c r="T326"/>
  <c r="U325"/>
  <c r="AA115"/>
  <c r="AB114"/>
  <c r="BB317"/>
  <c r="BH317" s="1"/>
  <c r="BC317"/>
  <c r="AP322"/>
  <c r="AE323"/>
  <c r="AY109"/>
  <c r="AX108"/>
  <c r="BF108" s="1"/>
  <c r="T118"/>
  <c r="U117"/>
  <c r="AL321"/>
  <c r="AQ320"/>
  <c r="AR320" s="1"/>
  <c r="AE114"/>
  <c r="AP113"/>
  <c r="T325" i="4"/>
  <c r="T114"/>
  <c r="AC100" i="13"/>
  <c r="AB101"/>
  <c r="AH103"/>
  <c r="B104"/>
  <c r="U110"/>
  <c r="V110"/>
  <c r="T110" s="1"/>
  <c r="W110"/>
  <c r="Z110"/>
  <c r="X110"/>
  <c r="Y110"/>
  <c r="AA342" i="5" l="1"/>
  <c r="AB341"/>
  <c r="AL339"/>
  <c r="AQ338"/>
  <c r="AR338" s="1"/>
  <c r="AP130"/>
  <c r="AE131"/>
  <c r="BE128"/>
  <c r="AZ128"/>
  <c r="BA128" s="1"/>
  <c r="BG128" s="1"/>
  <c r="AT128"/>
  <c r="AV128" s="1"/>
  <c r="AS128"/>
  <c r="T136"/>
  <c r="U135"/>
  <c r="AT337"/>
  <c r="AV337" s="1"/>
  <c r="BE337"/>
  <c r="AZ337"/>
  <c r="BA337" s="1"/>
  <c r="BG337" s="1"/>
  <c r="AS337"/>
  <c r="AU337" s="1"/>
  <c r="AW337" s="1"/>
  <c r="T346"/>
  <c r="U345"/>
  <c r="AY126"/>
  <c r="AX125"/>
  <c r="BF125" s="1"/>
  <c r="AH340"/>
  <c r="AP339"/>
  <c r="AA133"/>
  <c r="AB132"/>
  <c r="AE342"/>
  <c r="AY336"/>
  <c r="AX335"/>
  <c r="BF335" s="1"/>
  <c r="BB336"/>
  <c r="BH336" s="1"/>
  <c r="BC336"/>
  <c r="BB127"/>
  <c r="BH127" s="1"/>
  <c r="BC127"/>
  <c r="AL130"/>
  <c r="AQ129"/>
  <c r="AR129" s="1"/>
  <c r="AE342" i="11"/>
  <c r="AP341"/>
  <c r="AE133"/>
  <c r="AP132"/>
  <c r="AP132" i="10"/>
  <c r="AE133"/>
  <c r="AE342"/>
  <c r="AP341"/>
  <c r="AP341" i="9"/>
  <c r="AE342"/>
  <c r="AP133"/>
  <c r="AE134"/>
  <c r="AE133" i="8"/>
  <c r="AP132"/>
  <c r="AE342"/>
  <c r="AP341"/>
  <c r="AE134" i="7"/>
  <c r="AE344"/>
  <c r="AS339" i="4"/>
  <c r="AU339" s="1"/>
  <c r="AW339" s="1"/>
  <c r="AT339"/>
  <c r="AV339" s="1"/>
  <c r="AZ339"/>
  <c r="AT129"/>
  <c r="AV129" s="1"/>
  <c r="AZ129"/>
  <c r="AS129"/>
  <c r="AQ340"/>
  <c r="AR340" s="1"/>
  <c r="AL341"/>
  <c r="AL131"/>
  <c r="AQ130"/>
  <c r="AR130" s="1"/>
  <c r="AE342"/>
  <c r="AP341"/>
  <c r="AE133"/>
  <c r="AP132"/>
  <c r="AU128"/>
  <c r="AW128" s="1"/>
  <c r="AQ339" i="3"/>
  <c r="AR339" s="1"/>
  <c r="AL340"/>
  <c r="AE341"/>
  <c r="AP340"/>
  <c r="AE133"/>
  <c r="AP132"/>
  <c r="AS130"/>
  <c r="AT130"/>
  <c r="AV130" s="1"/>
  <c r="AZ130"/>
  <c r="AZ338"/>
  <c r="AS338"/>
  <c r="AT338"/>
  <c r="AV338" s="1"/>
  <c r="AQ131"/>
  <c r="AR131" s="1"/>
  <c r="AL132"/>
  <c r="AU129"/>
  <c r="AW129" s="1"/>
  <c r="AU337"/>
  <c r="AW337" s="1"/>
  <c r="T132" i="11"/>
  <c r="U131"/>
  <c r="T342"/>
  <c r="U341"/>
  <c r="T340" i="10"/>
  <c r="U339"/>
  <c r="T130"/>
  <c r="U129"/>
  <c r="T128" i="9"/>
  <c r="U127"/>
  <c r="T338"/>
  <c r="U337"/>
  <c r="T126" i="8"/>
  <c r="U125"/>
  <c r="T336"/>
  <c r="U335"/>
  <c r="T126" i="7"/>
  <c r="U125"/>
  <c r="T334"/>
  <c r="U333"/>
  <c r="T330" i="3"/>
  <c r="U329"/>
  <c r="T121"/>
  <c r="U120"/>
  <c r="AP114" i="2"/>
  <c r="AE115"/>
  <c r="AP323"/>
  <c r="AE324"/>
  <c r="T327"/>
  <c r="U326"/>
  <c r="AL113"/>
  <c r="AQ112"/>
  <c r="AR112" s="1"/>
  <c r="AA325"/>
  <c r="AB324"/>
  <c r="AY110"/>
  <c r="AX109"/>
  <c r="BF109" s="1"/>
  <c r="AT111"/>
  <c r="AV111" s="1"/>
  <c r="BE111"/>
  <c r="AZ111"/>
  <c r="BA111" s="1"/>
  <c r="BG111" s="1"/>
  <c r="AS111"/>
  <c r="AU111" s="1"/>
  <c r="AW111" s="1"/>
  <c r="AU319"/>
  <c r="AW319" s="1"/>
  <c r="AL322"/>
  <c r="AQ321"/>
  <c r="AR321" s="1"/>
  <c r="BE320"/>
  <c r="AZ320"/>
  <c r="BA320" s="1"/>
  <c r="BG320" s="1"/>
  <c r="AT320"/>
  <c r="AV320" s="1"/>
  <c r="AS320"/>
  <c r="T119"/>
  <c r="U118"/>
  <c r="AA116"/>
  <c r="AB115"/>
  <c r="AY319"/>
  <c r="AX318"/>
  <c r="BF318" s="1"/>
  <c r="AU110"/>
  <c r="AW110" s="1"/>
  <c r="T326" i="4"/>
  <c r="T115"/>
  <c r="AH104" i="13"/>
  <c r="B105"/>
  <c r="U111"/>
  <c r="V111"/>
  <c r="T111" s="1"/>
  <c r="AC101"/>
  <c r="AB102"/>
  <c r="X111"/>
  <c r="W111"/>
  <c r="Y111"/>
  <c r="Z111"/>
  <c r="AX336" i="5" l="1"/>
  <c r="BF336" s="1"/>
  <c r="AY337"/>
  <c r="AA134"/>
  <c r="AB133"/>
  <c r="AX126"/>
  <c r="BF126" s="1"/>
  <c r="AY127"/>
  <c r="BB337"/>
  <c r="BH337" s="1"/>
  <c r="BC337"/>
  <c r="AA343"/>
  <c r="AB342"/>
  <c r="T347"/>
  <c r="U346"/>
  <c r="AP131"/>
  <c r="AE132"/>
  <c r="AU128"/>
  <c r="AW128" s="1"/>
  <c r="AL131"/>
  <c r="AQ130"/>
  <c r="AR130" s="1"/>
  <c r="AH341"/>
  <c r="AP340"/>
  <c r="T137"/>
  <c r="U136"/>
  <c r="AL340"/>
  <c r="AQ339"/>
  <c r="AR339" s="1"/>
  <c r="BE129"/>
  <c r="AZ129"/>
  <c r="BA129" s="1"/>
  <c r="BG129" s="1"/>
  <c r="AT129"/>
  <c r="AV129" s="1"/>
  <c r="AS129"/>
  <c r="AU129" s="1"/>
  <c r="AW129" s="1"/>
  <c r="AE343"/>
  <c r="BE338"/>
  <c r="AZ338"/>
  <c r="BA338" s="1"/>
  <c r="BG338" s="1"/>
  <c r="AT338"/>
  <c r="AV338" s="1"/>
  <c r="AS338"/>
  <c r="AU338" s="1"/>
  <c r="AW338" s="1"/>
  <c r="AE134" i="11"/>
  <c r="AP133"/>
  <c r="AE343"/>
  <c r="AP342"/>
  <c r="AE343" i="10"/>
  <c r="AP342"/>
  <c r="AE134"/>
  <c r="AP133"/>
  <c r="AE135" i="9"/>
  <c r="AP134"/>
  <c r="AE343"/>
  <c r="AP342"/>
  <c r="AE134" i="8"/>
  <c r="AP133"/>
  <c r="AP342"/>
  <c r="AE343"/>
  <c r="AE135" i="7"/>
  <c r="AE345"/>
  <c r="AZ340" i="4"/>
  <c r="AS340"/>
  <c r="AU340" s="1"/>
  <c r="AW340" s="1"/>
  <c r="AT340"/>
  <c r="AV340" s="1"/>
  <c r="AQ341"/>
  <c r="AR341" s="1"/>
  <c r="AL342"/>
  <c r="AP133"/>
  <c r="AE134"/>
  <c r="AQ131"/>
  <c r="AR131" s="1"/>
  <c r="AL132"/>
  <c r="AE343"/>
  <c r="AP342"/>
  <c r="AZ130"/>
  <c r="AS130"/>
  <c r="AT130"/>
  <c r="AV130" s="1"/>
  <c r="AU129"/>
  <c r="AW129" s="1"/>
  <c r="AS339" i="3"/>
  <c r="AU339" s="1"/>
  <c r="AW339" s="1"/>
  <c r="AT339"/>
  <c r="AV339" s="1"/>
  <c r="AZ339"/>
  <c r="AQ132"/>
  <c r="AR132" s="1"/>
  <c r="AL133"/>
  <c r="AQ340"/>
  <c r="AR340" s="1"/>
  <c r="AL341"/>
  <c r="AZ131"/>
  <c r="AS131"/>
  <c r="AU131" s="1"/>
  <c r="AW131" s="1"/>
  <c r="AT131"/>
  <c r="AV131" s="1"/>
  <c r="AE134"/>
  <c r="AP133"/>
  <c r="AE342"/>
  <c r="AP341"/>
  <c r="AU338"/>
  <c r="AW338" s="1"/>
  <c r="AU130"/>
  <c r="AW130" s="1"/>
  <c r="T133" i="11"/>
  <c r="U132"/>
  <c r="T343"/>
  <c r="U342"/>
  <c r="T341" i="10"/>
  <c r="U340"/>
  <c r="T131"/>
  <c r="U130"/>
  <c r="T339" i="9"/>
  <c r="U338"/>
  <c r="T129"/>
  <c r="U128"/>
  <c r="T127" i="8"/>
  <c r="U126"/>
  <c r="T337"/>
  <c r="U336"/>
  <c r="T127" i="7"/>
  <c r="U126"/>
  <c r="T335"/>
  <c r="U334"/>
  <c r="T331" i="3"/>
  <c r="U330"/>
  <c r="T122"/>
  <c r="U121"/>
  <c r="T120" i="2"/>
  <c r="U119"/>
  <c r="BB111"/>
  <c r="BH111" s="1"/>
  <c r="BC111"/>
  <c r="BE112"/>
  <c r="AZ112"/>
  <c r="BA112" s="1"/>
  <c r="BG112" s="1"/>
  <c r="AT112"/>
  <c r="AV112" s="1"/>
  <c r="AS112"/>
  <c r="AU112" s="1"/>
  <c r="AW112" s="1"/>
  <c r="T328"/>
  <c r="U327"/>
  <c r="AY320"/>
  <c r="AX319"/>
  <c r="BF319" s="1"/>
  <c r="BC319"/>
  <c r="BB319"/>
  <c r="BH319" s="1"/>
  <c r="AA326"/>
  <c r="AB325"/>
  <c r="AP115"/>
  <c r="AE116"/>
  <c r="AL323"/>
  <c r="AQ322"/>
  <c r="AR322" s="1"/>
  <c r="BB110"/>
  <c r="BH110" s="1"/>
  <c r="BC110"/>
  <c r="AA117"/>
  <c r="AB116"/>
  <c r="BE321"/>
  <c r="AZ321"/>
  <c r="BA321" s="1"/>
  <c r="BG321" s="1"/>
  <c r="AT321"/>
  <c r="AV321" s="1"/>
  <c r="AS321"/>
  <c r="AU321" s="1"/>
  <c r="AW321" s="1"/>
  <c r="AX110"/>
  <c r="BF110" s="1"/>
  <c r="AY111"/>
  <c r="AL114"/>
  <c r="AQ113"/>
  <c r="AR113" s="1"/>
  <c r="AE325"/>
  <c r="AP324"/>
  <c r="AU320"/>
  <c r="AW320" s="1"/>
  <c r="T327" i="4"/>
  <c r="T116"/>
  <c r="AC102" i="13"/>
  <c r="AB103"/>
  <c r="AH105"/>
  <c r="B106"/>
  <c r="U112"/>
  <c r="V112"/>
  <c r="T112" s="1"/>
  <c r="Z112"/>
  <c r="W112"/>
  <c r="X112"/>
  <c r="Y112"/>
  <c r="BC129" i="5" l="1"/>
  <c r="BB129"/>
  <c r="BH129" s="1"/>
  <c r="BE339"/>
  <c r="AZ339"/>
  <c r="BA339" s="1"/>
  <c r="BG339" s="1"/>
  <c r="AT339"/>
  <c r="AV339" s="1"/>
  <c r="AS339"/>
  <c r="AU339" s="1"/>
  <c r="AW339" s="1"/>
  <c r="T138"/>
  <c r="U137"/>
  <c r="AL132"/>
  <c r="AQ131"/>
  <c r="AR131" s="1"/>
  <c r="AA344"/>
  <c r="AB343"/>
  <c r="AE344"/>
  <c r="AT130"/>
  <c r="AV130" s="1"/>
  <c r="BE130"/>
  <c r="AZ130"/>
  <c r="BA130" s="1"/>
  <c r="BG130" s="1"/>
  <c r="AS130"/>
  <c r="AU130" s="1"/>
  <c r="AW130" s="1"/>
  <c r="AX127"/>
  <c r="BF127" s="1"/>
  <c r="AY128"/>
  <c r="AX337"/>
  <c r="BF337" s="1"/>
  <c r="AY338"/>
  <c r="BB338"/>
  <c r="BH338" s="1"/>
  <c r="BC338"/>
  <c r="AH342"/>
  <c r="AP341"/>
  <c r="AE133"/>
  <c r="AP132"/>
  <c r="T348"/>
  <c r="U347"/>
  <c r="AA135"/>
  <c r="AB134"/>
  <c r="AL341"/>
  <c r="AQ340"/>
  <c r="AR340" s="1"/>
  <c r="BB128"/>
  <c r="BH128" s="1"/>
  <c r="BC128"/>
  <c r="AE135" i="11"/>
  <c r="AP134"/>
  <c r="AE344"/>
  <c r="AP343"/>
  <c r="AP134" i="10"/>
  <c r="AE135"/>
  <c r="AE344"/>
  <c r="AP343"/>
  <c r="AP343" i="9"/>
  <c r="AE344"/>
  <c r="AP135"/>
  <c r="AE136"/>
  <c r="AE344" i="8"/>
  <c r="AP343"/>
  <c r="AE135"/>
  <c r="AP134"/>
  <c r="AE136" i="7"/>
  <c r="AE346"/>
  <c r="AT131" i="4"/>
  <c r="AV131" s="1"/>
  <c r="AZ131"/>
  <c r="AS131"/>
  <c r="AS341"/>
  <c r="AU341" s="1"/>
  <c r="AW341" s="1"/>
  <c r="AT341"/>
  <c r="AV341" s="1"/>
  <c r="AZ341"/>
  <c r="AL133"/>
  <c r="AQ132"/>
  <c r="AR132" s="1"/>
  <c r="AQ342"/>
  <c r="AR342" s="1"/>
  <c r="AL343"/>
  <c r="AE344"/>
  <c r="AP343"/>
  <c r="AE135"/>
  <c r="AP134"/>
  <c r="AU130"/>
  <c r="AW130" s="1"/>
  <c r="AS132" i="3"/>
  <c r="AU132" s="1"/>
  <c r="AW132" s="1"/>
  <c r="AT132"/>
  <c r="AV132" s="1"/>
  <c r="AZ132"/>
  <c r="AQ133"/>
  <c r="AR133" s="1"/>
  <c r="AL134"/>
  <c r="AE343"/>
  <c r="AP342"/>
  <c r="AE135"/>
  <c r="AP134"/>
  <c r="AZ340"/>
  <c r="AS340"/>
  <c r="AU340" s="1"/>
  <c r="AW340" s="1"/>
  <c r="AT340"/>
  <c r="AV340" s="1"/>
  <c r="AQ341"/>
  <c r="AR341" s="1"/>
  <c r="AL342"/>
  <c r="T344" i="11"/>
  <c r="U343"/>
  <c r="T134"/>
  <c r="U133"/>
  <c r="U341" i="10"/>
  <c r="T342"/>
  <c r="T132"/>
  <c r="U131"/>
  <c r="T130" i="9"/>
  <c r="U129"/>
  <c r="T340"/>
  <c r="U339"/>
  <c r="T338" i="8"/>
  <c r="U337"/>
  <c r="T128"/>
  <c r="U127"/>
  <c r="T128" i="7"/>
  <c r="U127"/>
  <c r="T336"/>
  <c r="U335"/>
  <c r="T123" i="3"/>
  <c r="U122"/>
  <c r="T332"/>
  <c r="U331"/>
  <c r="BB320" i="2"/>
  <c r="BH320" s="1"/>
  <c r="BC320"/>
  <c r="AL115"/>
  <c r="AQ114"/>
  <c r="AR114" s="1"/>
  <c r="AA118"/>
  <c r="AB117"/>
  <c r="AL324"/>
  <c r="AQ323"/>
  <c r="AR323" s="1"/>
  <c r="AA327"/>
  <c r="AB326"/>
  <c r="AY321"/>
  <c r="AX320"/>
  <c r="BF320" s="1"/>
  <c r="BB112"/>
  <c r="BH112" s="1"/>
  <c r="BC112"/>
  <c r="T121"/>
  <c r="U120"/>
  <c r="BE113"/>
  <c r="AZ113"/>
  <c r="BA113" s="1"/>
  <c r="BG113" s="1"/>
  <c r="AT113"/>
  <c r="AV113" s="1"/>
  <c r="AS113"/>
  <c r="AU113" s="1"/>
  <c r="AW113" s="1"/>
  <c r="BC321"/>
  <c r="BB321"/>
  <c r="BH321" s="1"/>
  <c r="AT322"/>
  <c r="AV322" s="1"/>
  <c r="BE322"/>
  <c r="AZ322"/>
  <c r="BA322" s="1"/>
  <c r="BG322" s="1"/>
  <c r="AS322"/>
  <c r="AU322" s="1"/>
  <c r="AW322" s="1"/>
  <c r="T329"/>
  <c r="U328"/>
  <c r="AE326"/>
  <c r="AP325"/>
  <c r="AX111"/>
  <c r="BF111" s="1"/>
  <c r="AY112"/>
  <c r="AE117"/>
  <c r="AP116"/>
  <c r="T328" i="4"/>
  <c r="T117"/>
  <c r="B107" i="13"/>
  <c r="AH106"/>
  <c r="U113"/>
  <c r="V113"/>
  <c r="T113" s="1"/>
  <c r="AC103"/>
  <c r="AB104"/>
  <c r="Y113"/>
  <c r="X113"/>
  <c r="W113"/>
  <c r="Z113"/>
  <c r="AA136" i="5" l="1"/>
  <c r="AB135"/>
  <c r="AY129"/>
  <c r="AX128"/>
  <c r="BF128" s="1"/>
  <c r="T349"/>
  <c r="U348"/>
  <c r="AH343"/>
  <c r="AP342"/>
  <c r="AE345"/>
  <c r="AL133"/>
  <c r="AQ132"/>
  <c r="AR132" s="1"/>
  <c r="BC339"/>
  <c r="BB339"/>
  <c r="BH339" s="1"/>
  <c r="AL342"/>
  <c r="AQ341"/>
  <c r="AR341" s="1"/>
  <c r="AY339"/>
  <c r="AX338"/>
  <c r="BF338" s="1"/>
  <c r="BB130"/>
  <c r="BH130" s="1"/>
  <c r="BC130"/>
  <c r="AT131"/>
  <c r="AV131" s="1"/>
  <c r="BE131"/>
  <c r="AZ131"/>
  <c r="BA131" s="1"/>
  <c r="BG131" s="1"/>
  <c r="AS131"/>
  <c r="AU131" s="1"/>
  <c r="AW131" s="1"/>
  <c r="T139"/>
  <c r="U138"/>
  <c r="AT340"/>
  <c r="AV340" s="1"/>
  <c r="BE340"/>
  <c r="AZ340"/>
  <c r="BA340" s="1"/>
  <c r="BG340" s="1"/>
  <c r="AS340"/>
  <c r="AE134"/>
  <c r="AP133"/>
  <c r="AA345"/>
  <c r="AB344"/>
  <c r="AE136" i="11"/>
  <c r="AP135"/>
  <c r="AE345"/>
  <c r="AP344"/>
  <c r="AE136" i="10"/>
  <c r="AP135"/>
  <c r="AE345"/>
  <c r="AP344"/>
  <c r="AE137" i="9"/>
  <c r="AP136"/>
  <c r="AE345"/>
  <c r="AP344"/>
  <c r="AE136" i="8"/>
  <c r="AP135"/>
  <c r="AP344"/>
  <c r="AE345"/>
  <c r="AE347" i="7"/>
  <c r="AE137"/>
  <c r="AQ133" i="4"/>
  <c r="AR133" s="1"/>
  <c r="AL134"/>
  <c r="AE345"/>
  <c r="AP344"/>
  <c r="AZ132"/>
  <c r="AS132"/>
  <c r="AU132" s="1"/>
  <c r="AW132" s="1"/>
  <c r="AT132"/>
  <c r="AV132" s="1"/>
  <c r="AZ342"/>
  <c r="AS342"/>
  <c r="AU342" s="1"/>
  <c r="AW342" s="1"/>
  <c r="AT342"/>
  <c r="AV342" s="1"/>
  <c r="AP135"/>
  <c r="AE136"/>
  <c r="AQ343"/>
  <c r="AR343" s="1"/>
  <c r="AL344"/>
  <c r="AU131"/>
  <c r="AW131" s="1"/>
  <c r="AE344" i="3"/>
  <c r="AP343"/>
  <c r="AS341"/>
  <c r="AU341" s="1"/>
  <c r="AW341" s="1"/>
  <c r="AT341"/>
  <c r="AV341" s="1"/>
  <c r="AZ341"/>
  <c r="AE136"/>
  <c r="AP135"/>
  <c r="AZ133"/>
  <c r="AS133"/>
  <c r="AU133" s="1"/>
  <c r="AW133" s="1"/>
  <c r="AT133"/>
  <c r="AV133" s="1"/>
  <c r="AQ342"/>
  <c r="AR342" s="1"/>
  <c r="AL343"/>
  <c r="AQ134"/>
  <c r="AR134" s="1"/>
  <c r="AL135"/>
  <c r="T345" i="11"/>
  <c r="U344"/>
  <c r="T135"/>
  <c r="U134"/>
  <c r="T343" i="10"/>
  <c r="U342"/>
  <c r="T133"/>
  <c r="U132"/>
  <c r="T131" i="9"/>
  <c r="U130"/>
  <c r="T341"/>
  <c r="U340"/>
  <c r="T339" i="8"/>
  <c r="U338"/>
  <c r="T129"/>
  <c r="U128"/>
  <c r="T337" i="7"/>
  <c r="U336"/>
  <c r="T129"/>
  <c r="U128"/>
  <c r="T333" i="3"/>
  <c r="U332"/>
  <c r="T124"/>
  <c r="U123"/>
  <c r="BC113" i="2"/>
  <c r="BB113"/>
  <c r="BH113" s="1"/>
  <c r="AA328"/>
  <c r="AB327"/>
  <c r="AA119"/>
  <c r="AB118"/>
  <c r="AY113"/>
  <c r="AX112"/>
  <c r="BF112" s="1"/>
  <c r="AE118"/>
  <c r="AP117"/>
  <c r="AP326"/>
  <c r="AE327"/>
  <c r="BB322"/>
  <c r="BH322" s="1"/>
  <c r="BC322"/>
  <c r="T122"/>
  <c r="U121"/>
  <c r="AY322"/>
  <c r="AX321"/>
  <c r="BF321" s="1"/>
  <c r="AL325"/>
  <c r="AQ324"/>
  <c r="AR324" s="1"/>
  <c r="AL116"/>
  <c r="AQ115"/>
  <c r="AR115" s="1"/>
  <c r="T330"/>
  <c r="U329"/>
  <c r="AT323"/>
  <c r="AV323" s="1"/>
  <c r="BE323"/>
  <c r="AZ323"/>
  <c r="BA323" s="1"/>
  <c r="BG323" s="1"/>
  <c r="AS323"/>
  <c r="AT114"/>
  <c r="AV114" s="1"/>
  <c r="BE114"/>
  <c r="AZ114"/>
  <c r="BA114" s="1"/>
  <c r="BG114" s="1"/>
  <c r="AS114"/>
  <c r="T329" i="4"/>
  <c r="T118"/>
  <c r="U114" i="13"/>
  <c r="V114"/>
  <c r="T114" s="1"/>
  <c r="AC104"/>
  <c r="AB105"/>
  <c r="AH107"/>
  <c r="B108"/>
  <c r="Y114"/>
  <c r="W114"/>
  <c r="X114"/>
  <c r="Z114"/>
  <c r="AP134" i="5" l="1"/>
  <c r="AE135"/>
  <c r="BB131"/>
  <c r="BH131" s="1"/>
  <c r="BC131"/>
  <c r="AT341"/>
  <c r="AV341" s="1"/>
  <c r="BE341"/>
  <c r="AZ341"/>
  <c r="BA341" s="1"/>
  <c r="BG341" s="1"/>
  <c r="AS341"/>
  <c r="BE132"/>
  <c r="AZ132"/>
  <c r="BA132" s="1"/>
  <c r="BG132" s="1"/>
  <c r="AT132"/>
  <c r="AV132" s="1"/>
  <c r="AS132"/>
  <c r="T350"/>
  <c r="U349"/>
  <c r="AA137"/>
  <c r="AB136"/>
  <c r="T140"/>
  <c r="U139"/>
  <c r="AY340"/>
  <c r="AX339"/>
  <c r="BF339" s="1"/>
  <c r="AA346"/>
  <c r="AB345"/>
  <c r="AE346"/>
  <c r="AY130"/>
  <c r="AX129"/>
  <c r="BF129" s="1"/>
  <c r="AL343"/>
  <c r="AQ342"/>
  <c r="AR342" s="1"/>
  <c r="AL134"/>
  <c r="AQ133"/>
  <c r="AR133" s="1"/>
  <c r="AH344"/>
  <c r="AP343"/>
  <c r="AU340"/>
  <c r="AW340" s="1"/>
  <c r="AE346" i="11"/>
  <c r="AP345"/>
  <c r="AE137"/>
  <c r="AP136"/>
  <c r="AE346" i="10"/>
  <c r="AP345"/>
  <c r="AP136"/>
  <c r="AE137"/>
  <c r="AP345" i="9"/>
  <c r="AE346"/>
  <c r="AP137"/>
  <c r="AE138"/>
  <c r="AE346" i="8"/>
  <c r="AP345"/>
  <c r="AE137"/>
  <c r="AP136"/>
  <c r="AE138" i="7"/>
  <c r="AE348"/>
  <c r="AQ344" i="4"/>
  <c r="AR344" s="1"/>
  <c r="AL345"/>
  <c r="AT133"/>
  <c r="AV133" s="1"/>
  <c r="AZ133"/>
  <c r="AS133"/>
  <c r="AU133" s="1"/>
  <c r="AW133" s="1"/>
  <c r="AL135"/>
  <c r="AQ134"/>
  <c r="AR134" s="1"/>
  <c r="AE137"/>
  <c r="AP136"/>
  <c r="AE346"/>
  <c r="AP345"/>
  <c r="AS343"/>
  <c r="AU343" s="1"/>
  <c r="AW343" s="1"/>
  <c r="AT343"/>
  <c r="AV343" s="1"/>
  <c r="AZ343"/>
  <c r="AS134" i="3"/>
  <c r="AT134"/>
  <c r="AV134" s="1"/>
  <c r="AZ134"/>
  <c r="AE345"/>
  <c r="AP344"/>
  <c r="AQ135"/>
  <c r="AR135" s="1"/>
  <c r="AL136"/>
  <c r="AZ342"/>
  <c r="AS342"/>
  <c r="AU342" s="1"/>
  <c r="AW342" s="1"/>
  <c r="AT342"/>
  <c r="AV342" s="1"/>
  <c r="AE137"/>
  <c r="AP136"/>
  <c r="AQ343"/>
  <c r="AR343" s="1"/>
  <c r="AL344"/>
  <c r="T136" i="11"/>
  <c r="U135"/>
  <c r="T346"/>
  <c r="U345"/>
  <c r="U133" i="10"/>
  <c r="T134"/>
  <c r="T344"/>
  <c r="U343"/>
  <c r="T132" i="9"/>
  <c r="U131"/>
  <c r="T342"/>
  <c r="U341"/>
  <c r="T340" i="8"/>
  <c r="U339"/>
  <c r="T130"/>
  <c r="U129"/>
  <c r="T130" i="7"/>
  <c r="U129"/>
  <c r="T338"/>
  <c r="U337"/>
  <c r="T125" i="3"/>
  <c r="U124"/>
  <c r="T334"/>
  <c r="U333"/>
  <c r="BE324" i="2"/>
  <c r="AZ324"/>
  <c r="BA324" s="1"/>
  <c r="BG324" s="1"/>
  <c r="AT324"/>
  <c r="AV324" s="1"/>
  <c r="AS324"/>
  <c r="AP118"/>
  <c r="AE119"/>
  <c r="AA120"/>
  <c r="AB119"/>
  <c r="AL117"/>
  <c r="AQ116"/>
  <c r="AR116" s="1"/>
  <c r="AX322"/>
  <c r="BF322" s="1"/>
  <c r="AY323"/>
  <c r="AU114"/>
  <c r="AW114" s="1"/>
  <c r="AU323"/>
  <c r="AW323" s="1"/>
  <c r="AT115"/>
  <c r="AV115" s="1"/>
  <c r="BE115"/>
  <c r="AZ115"/>
  <c r="BA115" s="1"/>
  <c r="BG115" s="1"/>
  <c r="AS115"/>
  <c r="T123"/>
  <c r="U122"/>
  <c r="AY114"/>
  <c r="AX113"/>
  <c r="BF113" s="1"/>
  <c r="AA329"/>
  <c r="AB328"/>
  <c r="T331"/>
  <c r="U330"/>
  <c r="AL326"/>
  <c r="AQ325"/>
  <c r="AR325" s="1"/>
  <c r="AP327"/>
  <c r="AE328"/>
  <c r="T330" i="4"/>
  <c r="T119"/>
  <c r="AC105" i="13"/>
  <c r="AB106"/>
  <c r="U115"/>
  <c r="V115"/>
  <c r="T115" s="1"/>
  <c r="B109"/>
  <c r="AH108"/>
  <c r="X115"/>
  <c r="Z115"/>
  <c r="W115"/>
  <c r="Y115"/>
  <c r="AH345" i="5" l="1"/>
  <c r="AP344"/>
  <c r="AL344"/>
  <c r="AQ343"/>
  <c r="AR343" s="1"/>
  <c r="AX340"/>
  <c r="BF340" s="1"/>
  <c r="AY341"/>
  <c r="T351"/>
  <c r="U350"/>
  <c r="BE342"/>
  <c r="AZ342"/>
  <c r="BA342" s="1"/>
  <c r="BG342" s="1"/>
  <c r="AT342"/>
  <c r="AV342" s="1"/>
  <c r="AS342"/>
  <c r="AU342" s="1"/>
  <c r="AW342" s="1"/>
  <c r="AE347"/>
  <c r="T141"/>
  <c r="U140"/>
  <c r="AP135"/>
  <c r="AE136"/>
  <c r="BB340"/>
  <c r="BH340" s="1"/>
  <c r="BC340"/>
  <c r="AL135"/>
  <c r="AQ134"/>
  <c r="AR134" s="1"/>
  <c r="AX130"/>
  <c r="BF130" s="1"/>
  <c r="AY131"/>
  <c r="AA347"/>
  <c r="AB346"/>
  <c r="BE133"/>
  <c r="AZ133"/>
  <c r="BA133" s="1"/>
  <c r="BG133" s="1"/>
  <c r="AT133"/>
  <c r="AV133" s="1"/>
  <c r="AS133"/>
  <c r="AU133" s="1"/>
  <c r="AW133" s="1"/>
  <c r="AA138"/>
  <c r="AB137"/>
  <c r="AU132"/>
  <c r="AW132" s="1"/>
  <c r="AU341"/>
  <c r="AW341" s="1"/>
  <c r="AE347" i="11"/>
  <c r="AP346"/>
  <c r="AE138"/>
  <c r="AP137"/>
  <c r="AE138" i="10"/>
  <c r="AP137"/>
  <c r="AE347"/>
  <c r="AP346"/>
  <c r="AE139" i="9"/>
  <c r="AP138"/>
  <c r="AP346"/>
  <c r="AE347"/>
  <c r="AE138" i="8"/>
  <c r="AP137"/>
  <c r="AP346"/>
  <c r="AE347"/>
  <c r="AE139" i="7"/>
  <c r="AE349"/>
  <c r="AP137" i="4"/>
  <c r="AE138"/>
  <c r="AZ344"/>
  <c r="AS344"/>
  <c r="AU344" s="1"/>
  <c r="AW344" s="1"/>
  <c r="AT344"/>
  <c r="AV344" s="1"/>
  <c r="AQ345"/>
  <c r="AR345" s="1"/>
  <c r="AL346"/>
  <c r="AE347"/>
  <c r="AP346"/>
  <c r="AQ135"/>
  <c r="AR135" s="1"/>
  <c r="AL136"/>
  <c r="AZ134"/>
  <c r="AS134"/>
  <c r="AT134"/>
  <c r="AV134" s="1"/>
  <c r="AQ344" i="3"/>
  <c r="AR344" s="1"/>
  <c r="AL345"/>
  <c r="AZ135"/>
  <c r="AS135"/>
  <c r="AT135"/>
  <c r="AV135" s="1"/>
  <c r="AU134"/>
  <c r="AW134" s="1"/>
  <c r="AE346"/>
  <c r="AP345"/>
  <c r="AE138"/>
  <c r="AP137"/>
  <c r="AQ136"/>
  <c r="AR136" s="1"/>
  <c r="AL137"/>
  <c r="AS343"/>
  <c r="AT343"/>
  <c r="AV343" s="1"/>
  <c r="AZ343"/>
  <c r="T137" i="11"/>
  <c r="U136"/>
  <c r="T347"/>
  <c r="U346"/>
  <c r="T135" i="10"/>
  <c r="U134"/>
  <c r="T345"/>
  <c r="U344"/>
  <c r="T133" i="9"/>
  <c r="U132"/>
  <c r="T343"/>
  <c r="U342"/>
  <c r="T341" i="8"/>
  <c r="U340"/>
  <c r="T131"/>
  <c r="U130"/>
  <c r="T131" i="7"/>
  <c r="U130"/>
  <c r="T339"/>
  <c r="U338"/>
  <c r="T335" i="3"/>
  <c r="U334"/>
  <c r="T126"/>
  <c r="U125"/>
  <c r="AL327" i="2"/>
  <c r="AQ326"/>
  <c r="AR326" s="1"/>
  <c r="BB114"/>
  <c r="BH114" s="1"/>
  <c r="BC114"/>
  <c r="AL118"/>
  <c r="AQ117"/>
  <c r="AR117" s="1"/>
  <c r="BE325"/>
  <c r="AZ325"/>
  <c r="BA325" s="1"/>
  <c r="BG325" s="1"/>
  <c r="AT325"/>
  <c r="AV325" s="1"/>
  <c r="AS325"/>
  <c r="AU325" s="1"/>
  <c r="AW325" s="1"/>
  <c r="T332"/>
  <c r="U331"/>
  <c r="AX114"/>
  <c r="BF114" s="1"/>
  <c r="AY115"/>
  <c r="BB323"/>
  <c r="BH323" s="1"/>
  <c r="BC323"/>
  <c r="BE116"/>
  <c r="AZ116"/>
  <c r="BA116" s="1"/>
  <c r="BG116" s="1"/>
  <c r="AT116"/>
  <c r="AV116" s="1"/>
  <c r="AS116"/>
  <c r="AU116" s="1"/>
  <c r="AW116" s="1"/>
  <c r="AP119"/>
  <c r="AE120"/>
  <c r="AU115"/>
  <c r="AW115" s="1"/>
  <c r="T124"/>
  <c r="U123"/>
  <c r="AA121"/>
  <c r="AB120"/>
  <c r="AE329"/>
  <c r="AP328"/>
  <c r="AA330"/>
  <c r="AB329"/>
  <c r="AX323"/>
  <c r="BF323" s="1"/>
  <c r="AY324"/>
  <c r="AU324"/>
  <c r="AW324" s="1"/>
  <c r="T331" i="4"/>
  <c r="T120"/>
  <c r="AH109" i="13"/>
  <c r="B110"/>
  <c r="AC106"/>
  <c r="AB107"/>
  <c r="U116"/>
  <c r="V116"/>
  <c r="T116" s="1"/>
  <c r="W116"/>
  <c r="Y116"/>
  <c r="X116"/>
  <c r="Z116"/>
  <c r="AA139" i="5" l="1"/>
  <c r="AB138"/>
  <c r="BB342"/>
  <c r="BH342" s="1"/>
  <c r="BC342"/>
  <c r="AH346"/>
  <c r="AP345"/>
  <c r="AX131"/>
  <c r="BF131" s="1"/>
  <c r="AY132"/>
  <c r="AE348"/>
  <c r="AX341"/>
  <c r="BF341" s="1"/>
  <c r="AY342"/>
  <c r="BB132"/>
  <c r="BH132" s="1"/>
  <c r="BC132"/>
  <c r="AA348"/>
  <c r="AB347"/>
  <c r="AL136"/>
  <c r="AQ135"/>
  <c r="AR135" s="1"/>
  <c r="T352"/>
  <c r="U351"/>
  <c r="AL345"/>
  <c r="AQ344"/>
  <c r="AR344" s="1"/>
  <c r="BB341"/>
  <c r="BH341" s="1"/>
  <c r="BC341"/>
  <c r="BC133"/>
  <c r="BB133"/>
  <c r="BH133" s="1"/>
  <c r="AT134"/>
  <c r="AV134" s="1"/>
  <c r="BE134"/>
  <c r="AZ134"/>
  <c r="BA134" s="1"/>
  <c r="BG134" s="1"/>
  <c r="AS134"/>
  <c r="AU134" s="1"/>
  <c r="AW134" s="1"/>
  <c r="AE137"/>
  <c r="AP136"/>
  <c r="T142"/>
  <c r="U141"/>
  <c r="BE343"/>
  <c r="AZ343"/>
  <c r="BA343" s="1"/>
  <c r="BG343" s="1"/>
  <c r="AT343"/>
  <c r="AV343" s="1"/>
  <c r="AS343"/>
  <c r="AP347" i="11"/>
  <c r="AE348"/>
  <c r="AE139"/>
  <c r="AP138"/>
  <c r="AE348" i="10"/>
  <c r="AP347"/>
  <c r="AP138"/>
  <c r="AE139"/>
  <c r="AP139" i="9"/>
  <c r="AE140"/>
  <c r="AP347"/>
  <c r="AE348"/>
  <c r="AE348" i="8"/>
  <c r="AP347"/>
  <c r="AE139"/>
  <c r="AP138"/>
  <c r="AE140" i="7"/>
  <c r="AE350"/>
  <c r="AL137" i="4"/>
  <c r="AQ136"/>
  <c r="AR136" s="1"/>
  <c r="AQ346"/>
  <c r="AR346" s="1"/>
  <c r="AL347"/>
  <c r="AE348"/>
  <c r="AP347"/>
  <c r="AT135"/>
  <c r="AV135" s="1"/>
  <c r="AZ135"/>
  <c r="AS135"/>
  <c r="AU135" s="1"/>
  <c r="AW135" s="1"/>
  <c r="AS345"/>
  <c r="AU345" s="1"/>
  <c r="AW345" s="1"/>
  <c r="AT345"/>
  <c r="AV345" s="1"/>
  <c r="AZ345"/>
  <c r="AE139"/>
  <c r="AP138"/>
  <c r="AU134"/>
  <c r="AW134" s="1"/>
  <c r="AE139" i="3"/>
  <c r="AP138"/>
  <c r="AU343"/>
  <c r="AW343" s="1"/>
  <c r="AS136"/>
  <c r="AU136" s="1"/>
  <c r="AW136" s="1"/>
  <c r="AT136"/>
  <c r="AV136" s="1"/>
  <c r="AZ136"/>
  <c r="AE347"/>
  <c r="AP346"/>
  <c r="AZ344"/>
  <c r="AS344"/>
  <c r="AU344" s="1"/>
  <c r="AW344" s="1"/>
  <c r="AT344"/>
  <c r="AV344" s="1"/>
  <c r="AU135"/>
  <c r="AW135" s="1"/>
  <c r="AQ137"/>
  <c r="AR137" s="1"/>
  <c r="AL138"/>
  <c r="AQ345"/>
  <c r="AR345" s="1"/>
  <c r="AL346"/>
  <c r="T138" i="11"/>
  <c r="U137"/>
  <c r="T348"/>
  <c r="U347"/>
  <c r="T136" i="10"/>
  <c r="U135"/>
  <c r="T346"/>
  <c r="U345"/>
  <c r="T134" i="9"/>
  <c r="U133"/>
  <c r="T344"/>
  <c r="U343"/>
  <c r="T342" i="8"/>
  <c r="U341"/>
  <c r="T132"/>
  <c r="U131"/>
  <c r="T340" i="7"/>
  <c r="U339"/>
  <c r="T132"/>
  <c r="U131"/>
  <c r="T127" i="3"/>
  <c r="U126"/>
  <c r="T336"/>
  <c r="U335"/>
  <c r="T125" i="2"/>
  <c r="U124"/>
  <c r="BB116"/>
  <c r="BH116" s="1"/>
  <c r="BC116"/>
  <c r="AL119"/>
  <c r="AQ118"/>
  <c r="AR118" s="1"/>
  <c r="AL328"/>
  <c r="AQ327"/>
  <c r="AR327" s="1"/>
  <c r="AE330"/>
  <c r="AP329"/>
  <c r="BC325"/>
  <c r="BB325"/>
  <c r="BH325" s="1"/>
  <c r="BE117"/>
  <c r="AZ117"/>
  <c r="BA117" s="1"/>
  <c r="BG117" s="1"/>
  <c r="AT117"/>
  <c r="AV117" s="1"/>
  <c r="AS117"/>
  <c r="AU117" s="1"/>
  <c r="AW117" s="1"/>
  <c r="AT326"/>
  <c r="AV326" s="1"/>
  <c r="BE326"/>
  <c r="AZ326"/>
  <c r="BA326" s="1"/>
  <c r="BG326" s="1"/>
  <c r="AS326"/>
  <c r="AU326" s="1"/>
  <c r="AW326" s="1"/>
  <c r="AY325"/>
  <c r="AX324"/>
  <c r="BF324" s="1"/>
  <c r="AE121"/>
  <c r="AP120"/>
  <c r="AX115"/>
  <c r="BF115" s="1"/>
  <c r="AY116"/>
  <c r="T333"/>
  <c r="U332"/>
  <c r="BB324"/>
  <c r="BH324" s="1"/>
  <c r="BC324"/>
  <c r="AA331"/>
  <c r="AB330"/>
  <c r="AA122"/>
  <c r="AB121"/>
  <c r="BB115"/>
  <c r="BH115" s="1"/>
  <c r="BC115"/>
  <c r="T332" i="4"/>
  <c r="T121"/>
  <c r="AC107" i="13"/>
  <c r="AB108"/>
  <c r="V117"/>
  <c r="T117" s="1"/>
  <c r="U117"/>
  <c r="AH110"/>
  <c r="B111"/>
  <c r="Z117"/>
  <c r="X117"/>
  <c r="W117"/>
  <c r="Y117"/>
  <c r="AL137" i="5" l="1"/>
  <c r="AQ136"/>
  <c r="AR136" s="1"/>
  <c r="AE349"/>
  <c r="AH347"/>
  <c r="AP346"/>
  <c r="AA140"/>
  <c r="AB139"/>
  <c r="T143"/>
  <c r="U142"/>
  <c r="AL346"/>
  <c r="AQ345"/>
  <c r="AR345" s="1"/>
  <c r="AT135"/>
  <c r="AV135" s="1"/>
  <c r="BE135"/>
  <c r="AZ135"/>
  <c r="BA135" s="1"/>
  <c r="BG135" s="1"/>
  <c r="AS135"/>
  <c r="AU135" s="1"/>
  <c r="AW135" s="1"/>
  <c r="BB134"/>
  <c r="BH134" s="1"/>
  <c r="BC134"/>
  <c r="AT344"/>
  <c r="AV344" s="1"/>
  <c r="BE344"/>
  <c r="AZ344"/>
  <c r="BA344" s="1"/>
  <c r="BG344" s="1"/>
  <c r="AS344"/>
  <c r="AU344" s="1"/>
  <c r="AW344" s="1"/>
  <c r="T353"/>
  <c r="U352"/>
  <c r="AA349"/>
  <c r="AB348"/>
  <c r="AE138"/>
  <c r="AP137"/>
  <c r="AY343"/>
  <c r="AX342"/>
  <c r="BF342" s="1"/>
  <c r="AY133"/>
  <c r="AX132"/>
  <c r="BF132" s="1"/>
  <c r="AU343"/>
  <c r="AW343" s="1"/>
  <c r="AE349" i="11"/>
  <c r="AP348"/>
  <c r="AE140"/>
  <c r="AP139"/>
  <c r="AE349" i="10"/>
  <c r="AP348"/>
  <c r="AE140"/>
  <c r="AP139"/>
  <c r="AE141" i="9"/>
  <c r="AP140"/>
  <c r="AP348"/>
  <c r="AE349"/>
  <c r="AE140" i="8"/>
  <c r="AP139"/>
  <c r="AP348"/>
  <c r="AE349"/>
  <c r="AE351" i="7"/>
  <c r="AE141"/>
  <c r="AE349" i="4"/>
  <c r="AP348"/>
  <c r="AQ137"/>
  <c r="AR137" s="1"/>
  <c r="AL138"/>
  <c r="AZ136"/>
  <c r="AS136"/>
  <c r="AT136"/>
  <c r="AV136" s="1"/>
  <c r="AP139"/>
  <c r="AE140"/>
  <c r="AZ346"/>
  <c r="AS346"/>
  <c r="AU346" s="1"/>
  <c r="AW346" s="1"/>
  <c r="AT346"/>
  <c r="AV346" s="1"/>
  <c r="AQ347"/>
  <c r="AR347" s="1"/>
  <c r="AL348"/>
  <c r="AQ346" i="3"/>
  <c r="AR346" s="1"/>
  <c r="AL347"/>
  <c r="AE140"/>
  <c r="AP139"/>
  <c r="AZ137"/>
  <c r="AS137"/>
  <c r="AU137" s="1"/>
  <c r="AW137" s="1"/>
  <c r="AT137"/>
  <c r="AV137" s="1"/>
  <c r="AQ138"/>
  <c r="AR138" s="1"/>
  <c r="AL139"/>
  <c r="AE348"/>
  <c r="AP347"/>
  <c r="AS345"/>
  <c r="AU345" s="1"/>
  <c r="AW345" s="1"/>
  <c r="AT345"/>
  <c r="AV345" s="1"/>
  <c r="AZ345"/>
  <c r="T139" i="11"/>
  <c r="U138"/>
  <c r="T349"/>
  <c r="U348"/>
  <c r="T137" i="10"/>
  <c r="U136"/>
  <c r="T347"/>
  <c r="U346"/>
  <c r="T345" i="9"/>
  <c r="U344"/>
  <c r="T135"/>
  <c r="U134"/>
  <c r="T343" i="8"/>
  <c r="U342"/>
  <c r="T133"/>
  <c r="U132"/>
  <c r="T341" i="7"/>
  <c r="U340"/>
  <c r="T133"/>
  <c r="U132"/>
  <c r="T128" i="3"/>
  <c r="U127"/>
  <c r="T337"/>
  <c r="U336"/>
  <c r="AA332" i="2"/>
  <c r="AB331"/>
  <c r="BB326"/>
  <c r="BH326" s="1"/>
  <c r="BC326"/>
  <c r="BC117"/>
  <c r="BB117"/>
  <c r="BH117" s="1"/>
  <c r="AT327"/>
  <c r="AV327" s="1"/>
  <c r="BE327"/>
  <c r="AZ327"/>
  <c r="BA327" s="1"/>
  <c r="BG327" s="1"/>
  <c r="AS327"/>
  <c r="T126"/>
  <c r="U125"/>
  <c r="AY326"/>
  <c r="AX325"/>
  <c r="BF325" s="1"/>
  <c r="AP330"/>
  <c r="AE331"/>
  <c r="AL120"/>
  <c r="AQ119"/>
  <c r="AR119" s="1"/>
  <c r="AA123"/>
  <c r="AB122"/>
  <c r="AY117"/>
  <c r="AX116"/>
  <c r="BF116" s="1"/>
  <c r="AT118"/>
  <c r="AV118" s="1"/>
  <c r="BE118"/>
  <c r="AZ118"/>
  <c r="BA118" s="1"/>
  <c r="BG118" s="1"/>
  <c r="AS118"/>
  <c r="AU118" s="1"/>
  <c r="AW118" s="1"/>
  <c r="T334"/>
  <c r="U333"/>
  <c r="AE122"/>
  <c r="AP121"/>
  <c r="AL329"/>
  <c r="AQ328"/>
  <c r="AR328" s="1"/>
  <c r="T333" i="4"/>
  <c r="T122"/>
  <c r="U118" i="13"/>
  <c r="V118"/>
  <c r="T118" s="1"/>
  <c r="AH111"/>
  <c r="B112"/>
  <c r="AC108"/>
  <c r="AB109"/>
  <c r="X118"/>
  <c r="Y118"/>
  <c r="W118"/>
  <c r="Z118"/>
  <c r="AY134" i="5" l="1"/>
  <c r="AX133"/>
  <c r="BF133" s="1"/>
  <c r="AP138"/>
  <c r="AE139"/>
  <c r="BB135"/>
  <c r="BH135" s="1"/>
  <c r="BC135"/>
  <c r="AT345"/>
  <c r="AV345" s="1"/>
  <c r="BE345"/>
  <c r="AZ345"/>
  <c r="BA345" s="1"/>
  <c r="BG345" s="1"/>
  <c r="AS345"/>
  <c r="AU345" s="1"/>
  <c r="AW345" s="1"/>
  <c r="T144"/>
  <c r="U143"/>
  <c r="AH348"/>
  <c r="AP347"/>
  <c r="AL138"/>
  <c r="AQ137"/>
  <c r="AR137" s="1"/>
  <c r="BE136"/>
  <c r="AZ136"/>
  <c r="BA136" s="1"/>
  <c r="BG136" s="1"/>
  <c r="AT136"/>
  <c r="AV136" s="1"/>
  <c r="AS136"/>
  <c r="AU136" s="1"/>
  <c r="AW136" s="1"/>
  <c r="BC343"/>
  <c r="BB343"/>
  <c r="BH343" s="1"/>
  <c r="AY344"/>
  <c r="AX343"/>
  <c r="BF343" s="1"/>
  <c r="AA350"/>
  <c r="AB349"/>
  <c r="BB344"/>
  <c r="BH344" s="1"/>
  <c r="BC344"/>
  <c r="AA141"/>
  <c r="AB140"/>
  <c r="T354"/>
  <c r="U353"/>
  <c r="AL347"/>
  <c r="AQ346"/>
  <c r="AR346" s="1"/>
  <c r="AE350"/>
  <c r="AE141" i="11"/>
  <c r="AP140"/>
  <c r="AE350"/>
  <c r="AP349"/>
  <c r="AP140" i="10"/>
  <c r="AE141"/>
  <c r="AE350"/>
  <c r="AP349"/>
  <c r="AP141" i="9"/>
  <c r="AE142"/>
  <c r="AP349"/>
  <c r="AE350"/>
  <c r="AE350" i="8"/>
  <c r="AP349"/>
  <c r="AE141"/>
  <c r="AP140"/>
  <c r="AE352" i="7"/>
  <c r="AE142"/>
  <c r="AT137" i="4"/>
  <c r="AV137" s="1"/>
  <c r="AZ137"/>
  <c r="AS137"/>
  <c r="AU137" s="1"/>
  <c r="AW137" s="1"/>
  <c r="AL139"/>
  <c r="AQ138"/>
  <c r="AR138" s="1"/>
  <c r="AS347"/>
  <c r="AU347" s="1"/>
  <c r="AW347" s="1"/>
  <c r="AT347"/>
  <c r="AV347" s="1"/>
  <c r="AZ347"/>
  <c r="AE350"/>
  <c r="AP349"/>
  <c r="AQ348"/>
  <c r="AR348" s="1"/>
  <c r="AL349"/>
  <c r="AE141"/>
  <c r="AP140"/>
  <c r="AU136"/>
  <c r="AW136" s="1"/>
  <c r="AE349" i="3"/>
  <c r="AP348"/>
  <c r="AS138"/>
  <c r="AU138" s="1"/>
  <c r="AW138" s="1"/>
  <c r="AT138"/>
  <c r="AV138" s="1"/>
  <c r="AZ138"/>
  <c r="AE141"/>
  <c r="AP140"/>
  <c r="AZ346"/>
  <c r="AS346"/>
  <c r="AU346" s="1"/>
  <c r="AW346" s="1"/>
  <c r="AT346"/>
  <c r="AV346" s="1"/>
  <c r="AQ139"/>
  <c r="AR139" s="1"/>
  <c r="AL140"/>
  <c r="AQ347"/>
  <c r="AR347" s="1"/>
  <c r="AL348"/>
  <c r="AU327" i="2"/>
  <c r="AW327" s="1"/>
  <c r="T140" i="11"/>
  <c r="U139"/>
  <c r="T350"/>
  <c r="U349"/>
  <c r="T348" i="10"/>
  <c r="U347"/>
  <c r="T138"/>
  <c r="U137"/>
  <c r="T136" i="9"/>
  <c r="U135"/>
  <c r="T346"/>
  <c r="U345"/>
  <c r="T344" i="8"/>
  <c r="U343"/>
  <c r="T134"/>
  <c r="U133"/>
  <c r="T342" i="7"/>
  <c r="U341"/>
  <c r="T134"/>
  <c r="U133"/>
  <c r="T129" i="3"/>
  <c r="U128"/>
  <c r="T338"/>
  <c r="U337"/>
  <c r="AL330" i="2"/>
  <c r="AQ329"/>
  <c r="AR329" s="1"/>
  <c r="AP331"/>
  <c r="AE332"/>
  <c r="AA333"/>
  <c r="AB332"/>
  <c r="BE328"/>
  <c r="AZ328"/>
  <c r="BA328" s="1"/>
  <c r="BG328" s="1"/>
  <c r="AT328"/>
  <c r="AV328" s="1"/>
  <c r="AS328"/>
  <c r="AU328" s="1"/>
  <c r="AW328" s="1"/>
  <c r="AY118"/>
  <c r="AX117"/>
  <c r="BF117" s="1"/>
  <c r="AL121"/>
  <c r="AQ120"/>
  <c r="AR120" s="1"/>
  <c r="AX326"/>
  <c r="BF326" s="1"/>
  <c r="AY327"/>
  <c r="BB327"/>
  <c r="BH327" s="1"/>
  <c r="BC327"/>
  <c r="BB118"/>
  <c r="BH118" s="1"/>
  <c r="BC118"/>
  <c r="AT119"/>
  <c r="AV119" s="1"/>
  <c r="BE119"/>
  <c r="AZ119"/>
  <c r="BA119" s="1"/>
  <c r="BG119" s="1"/>
  <c r="AS119"/>
  <c r="AU119" s="1"/>
  <c r="AW119" s="1"/>
  <c r="T127"/>
  <c r="U126"/>
  <c r="AP122"/>
  <c r="AE123"/>
  <c r="T335"/>
  <c r="U334"/>
  <c r="AA124"/>
  <c r="AB123"/>
  <c r="T334" i="4"/>
  <c r="T123"/>
  <c r="AC109" i="13"/>
  <c r="AB110"/>
  <c r="AH112"/>
  <c r="B113"/>
  <c r="V119"/>
  <c r="T119" s="1"/>
  <c r="U119"/>
  <c r="X119"/>
  <c r="Z119"/>
  <c r="Y119"/>
  <c r="W119"/>
  <c r="BB136" i="5" l="1"/>
  <c r="BH136" s="1"/>
  <c r="BC136"/>
  <c r="BE137"/>
  <c r="AZ137"/>
  <c r="BA137" s="1"/>
  <c r="BG137" s="1"/>
  <c r="AT137"/>
  <c r="AV137" s="1"/>
  <c r="AS137"/>
  <c r="AX134"/>
  <c r="BF134" s="1"/>
  <c r="AY135"/>
  <c r="AE351"/>
  <c r="AA142"/>
  <c r="AB141"/>
  <c r="AA351"/>
  <c r="AB350"/>
  <c r="AH349"/>
  <c r="AP348"/>
  <c r="BB345"/>
  <c r="BH345" s="1"/>
  <c r="BC345"/>
  <c r="AL348"/>
  <c r="AQ347"/>
  <c r="AR347" s="1"/>
  <c r="T145"/>
  <c r="U144"/>
  <c r="BE346"/>
  <c r="AZ346"/>
  <c r="BA346" s="1"/>
  <c r="BG346" s="1"/>
  <c r="AT346"/>
  <c r="AV346" s="1"/>
  <c r="AS346"/>
  <c r="AU346" s="1"/>
  <c r="AW346" s="1"/>
  <c r="T355"/>
  <c r="U354"/>
  <c r="AX344"/>
  <c r="BF344" s="1"/>
  <c r="AY345"/>
  <c r="AL139"/>
  <c r="AQ138"/>
  <c r="AR138" s="1"/>
  <c r="AP139"/>
  <c r="AE140"/>
  <c r="AE142" i="11"/>
  <c r="AP141"/>
  <c r="AE351"/>
  <c r="AP350"/>
  <c r="AE142" i="10"/>
  <c r="AP141"/>
  <c r="AP350"/>
  <c r="AE351"/>
  <c r="AP350" i="9"/>
  <c r="AE351"/>
  <c r="AE143"/>
  <c r="AP142"/>
  <c r="AP350" i="8"/>
  <c r="AE351"/>
  <c r="AE142"/>
  <c r="AP141"/>
  <c r="AE353" i="7"/>
  <c r="AE143"/>
  <c r="AL350" i="4"/>
  <c r="AQ349"/>
  <c r="AR349" s="1"/>
  <c r="AP350"/>
  <c r="AE351"/>
  <c r="AP141"/>
  <c r="AE142"/>
  <c r="AQ139"/>
  <c r="AR139" s="1"/>
  <c r="AL140"/>
  <c r="AZ348"/>
  <c r="AS348"/>
  <c r="AU348" s="1"/>
  <c r="AW348" s="1"/>
  <c r="AT348"/>
  <c r="AV348" s="1"/>
  <c r="AZ138"/>
  <c r="AS138"/>
  <c r="AU138" s="1"/>
  <c r="AW138" s="1"/>
  <c r="AT138"/>
  <c r="AV138" s="1"/>
  <c r="AS347" i="3"/>
  <c r="AT347"/>
  <c r="AV347" s="1"/>
  <c r="AZ347"/>
  <c r="AE142"/>
  <c r="AP141"/>
  <c r="AE350"/>
  <c r="AP349"/>
  <c r="AQ348"/>
  <c r="AR348" s="1"/>
  <c r="AL349"/>
  <c r="AZ139"/>
  <c r="AS139"/>
  <c r="AT139"/>
  <c r="AV139" s="1"/>
  <c r="AQ140"/>
  <c r="AR140" s="1"/>
  <c r="AL141"/>
  <c r="T351" i="11"/>
  <c r="U350"/>
  <c r="T141"/>
  <c r="U140"/>
  <c r="T349" i="10"/>
  <c r="U348"/>
  <c r="T139"/>
  <c r="U138"/>
  <c r="T137" i="9"/>
  <c r="U136"/>
  <c r="T347"/>
  <c r="U346"/>
  <c r="T135" i="8"/>
  <c r="U134"/>
  <c r="T345"/>
  <c r="U344"/>
  <c r="T343" i="7"/>
  <c r="U342"/>
  <c r="T135"/>
  <c r="U134"/>
  <c r="T130" i="3"/>
  <c r="U129"/>
  <c r="T339"/>
  <c r="U338"/>
  <c r="AA125" i="2"/>
  <c r="AB124"/>
  <c r="AP123"/>
  <c r="AE124"/>
  <c r="T128"/>
  <c r="U127"/>
  <c r="AL122"/>
  <c r="AQ121"/>
  <c r="AR121" s="1"/>
  <c r="AA334"/>
  <c r="AB333"/>
  <c r="AL331"/>
  <c r="AQ330"/>
  <c r="AR330" s="1"/>
  <c r="T336"/>
  <c r="U335"/>
  <c r="BE120"/>
  <c r="AZ120"/>
  <c r="BA120" s="1"/>
  <c r="BG120" s="1"/>
  <c r="AT120"/>
  <c r="AV120" s="1"/>
  <c r="AS120"/>
  <c r="BB328"/>
  <c r="BH328" s="1"/>
  <c r="BC328"/>
  <c r="BE329"/>
  <c r="AZ329"/>
  <c r="BA329" s="1"/>
  <c r="BG329" s="1"/>
  <c r="AT329"/>
  <c r="AV329" s="1"/>
  <c r="AS329"/>
  <c r="AX118"/>
  <c r="BF118" s="1"/>
  <c r="AY119"/>
  <c r="BB119"/>
  <c r="BH119" s="1"/>
  <c r="BC119"/>
  <c r="AX327"/>
  <c r="BF327" s="1"/>
  <c r="AY328"/>
  <c r="AE333"/>
  <c r="AP332"/>
  <c r="T335" i="4"/>
  <c r="T124"/>
  <c r="AC110" i="13"/>
  <c r="AB111"/>
  <c r="V120"/>
  <c r="T120" s="1"/>
  <c r="U120"/>
  <c r="AH113"/>
  <c r="B114"/>
  <c r="X120"/>
  <c r="Y120"/>
  <c r="Z120"/>
  <c r="W120"/>
  <c r="AL140" i="5" l="1"/>
  <c r="AQ139"/>
  <c r="AR139" s="1"/>
  <c r="T146"/>
  <c r="U145"/>
  <c r="AA352"/>
  <c r="AB351"/>
  <c r="AE352"/>
  <c r="AT138"/>
  <c r="AV138" s="1"/>
  <c r="BE138"/>
  <c r="AZ138"/>
  <c r="BA138" s="1"/>
  <c r="BG138" s="1"/>
  <c r="AS138"/>
  <c r="AU138" s="1"/>
  <c r="AW138" s="1"/>
  <c r="AU137"/>
  <c r="AW137" s="1"/>
  <c r="BB346"/>
  <c r="BH346" s="1"/>
  <c r="BC346"/>
  <c r="AL349"/>
  <c r="AQ348"/>
  <c r="AR348" s="1"/>
  <c r="AH350"/>
  <c r="AP349"/>
  <c r="AA143"/>
  <c r="AB142"/>
  <c r="AE141"/>
  <c r="AP140"/>
  <c r="AX345"/>
  <c r="BF345" s="1"/>
  <c r="AY346"/>
  <c r="T356"/>
  <c r="U355"/>
  <c r="BE347"/>
  <c r="AZ347"/>
  <c r="BA347" s="1"/>
  <c r="BG347" s="1"/>
  <c r="AT347"/>
  <c r="AV347" s="1"/>
  <c r="AS347"/>
  <c r="AU347" s="1"/>
  <c r="AW347" s="1"/>
  <c r="AX135"/>
  <c r="BF135" s="1"/>
  <c r="AY136"/>
  <c r="AE352" i="11"/>
  <c r="AP351"/>
  <c r="AE143"/>
  <c r="AP142"/>
  <c r="AP142" i="10"/>
  <c r="AE143"/>
  <c r="AE352"/>
  <c r="AP351"/>
  <c r="AE352" i="9"/>
  <c r="AP351"/>
  <c r="AP143"/>
  <c r="AE144"/>
  <c r="AE352" i="8"/>
  <c r="AP351"/>
  <c r="AE143"/>
  <c r="AP142"/>
  <c r="AE144" i="7"/>
  <c r="AE354"/>
  <c r="AT139" i="4"/>
  <c r="AV139" s="1"/>
  <c r="AZ139"/>
  <c r="AS139"/>
  <c r="AU139" s="1"/>
  <c r="AW139" s="1"/>
  <c r="AP351"/>
  <c r="AE352"/>
  <c r="AL141"/>
  <c r="AQ140"/>
  <c r="AR140" s="1"/>
  <c r="AE143"/>
  <c r="AP142"/>
  <c r="AL351"/>
  <c r="AQ350"/>
  <c r="AR350" s="1"/>
  <c r="AS349"/>
  <c r="AT349"/>
  <c r="AV349" s="1"/>
  <c r="AZ349"/>
  <c r="AQ141" i="3"/>
  <c r="AR141" s="1"/>
  <c r="AL142"/>
  <c r="AE351"/>
  <c r="AP350"/>
  <c r="AU347"/>
  <c r="AW347" s="1"/>
  <c r="AZ348"/>
  <c r="AS348"/>
  <c r="AT348"/>
  <c r="AV348" s="1"/>
  <c r="AE143"/>
  <c r="AP142"/>
  <c r="AS140"/>
  <c r="AU140" s="1"/>
  <c r="AW140" s="1"/>
  <c r="AT140"/>
  <c r="AV140" s="1"/>
  <c r="AZ140"/>
  <c r="AQ349"/>
  <c r="AR349" s="1"/>
  <c r="AL350"/>
  <c r="AU139"/>
  <c r="AW139" s="1"/>
  <c r="T352" i="11"/>
  <c r="U351"/>
  <c r="T142"/>
  <c r="U141"/>
  <c r="T350" i="10"/>
  <c r="U349"/>
  <c r="T140"/>
  <c r="U139"/>
  <c r="T138" i="9"/>
  <c r="U137"/>
  <c r="T348"/>
  <c r="U347"/>
  <c r="T136" i="8"/>
  <c r="U135"/>
  <c r="T346"/>
  <c r="U345"/>
  <c r="T344" i="7"/>
  <c r="U343"/>
  <c r="T136"/>
  <c r="U135"/>
  <c r="T131" i="3"/>
  <c r="U130"/>
  <c r="T340"/>
  <c r="U339"/>
  <c r="AE334" i="2"/>
  <c r="AP333"/>
  <c r="AT330"/>
  <c r="AV330" s="1"/>
  <c r="BE330"/>
  <c r="AZ330"/>
  <c r="BA330" s="1"/>
  <c r="BG330" s="1"/>
  <c r="AS330"/>
  <c r="AU330" s="1"/>
  <c r="AW330" s="1"/>
  <c r="BE121"/>
  <c r="AZ121"/>
  <c r="BA121" s="1"/>
  <c r="BG121" s="1"/>
  <c r="AT121"/>
  <c r="AV121" s="1"/>
  <c r="AS121"/>
  <c r="T129"/>
  <c r="U128"/>
  <c r="AA126"/>
  <c r="AB125"/>
  <c r="T337"/>
  <c r="U336"/>
  <c r="AA335"/>
  <c r="AB334"/>
  <c r="AU329"/>
  <c r="AW329" s="1"/>
  <c r="AY329"/>
  <c r="AX328"/>
  <c r="BF328" s="1"/>
  <c r="AX119"/>
  <c r="BF119" s="1"/>
  <c r="AY120"/>
  <c r="AL332"/>
  <c r="AQ331"/>
  <c r="AR331" s="1"/>
  <c r="AL123"/>
  <c r="AQ122"/>
  <c r="AR122" s="1"/>
  <c r="AE125"/>
  <c r="AP124"/>
  <c r="AU120"/>
  <c r="AW120" s="1"/>
  <c r="T336" i="4"/>
  <c r="T125"/>
  <c r="AC111" i="13"/>
  <c r="AB112"/>
  <c r="B115"/>
  <c r="AH114"/>
  <c r="U121"/>
  <c r="V121"/>
  <c r="T121" s="1"/>
  <c r="Y121"/>
  <c r="X121"/>
  <c r="Z121"/>
  <c r="W121"/>
  <c r="BC347" i="5" l="1"/>
  <c r="BB347"/>
  <c r="BH347" s="1"/>
  <c r="AA144"/>
  <c r="AB143"/>
  <c r="AL350"/>
  <c r="AQ349"/>
  <c r="AR349" s="1"/>
  <c r="BB138"/>
  <c r="BH138" s="1"/>
  <c r="BC138"/>
  <c r="AL141"/>
  <c r="AQ140"/>
  <c r="AR140" s="1"/>
  <c r="AY347"/>
  <c r="AX346"/>
  <c r="BF346" s="1"/>
  <c r="AT348"/>
  <c r="AV348" s="1"/>
  <c r="BE348"/>
  <c r="AZ348"/>
  <c r="BA348" s="1"/>
  <c r="BG348" s="1"/>
  <c r="AS348"/>
  <c r="BC137"/>
  <c r="BB137"/>
  <c r="BH137" s="1"/>
  <c r="AA353"/>
  <c r="AB352"/>
  <c r="AT139"/>
  <c r="AV139" s="1"/>
  <c r="BE139"/>
  <c r="AZ139"/>
  <c r="BA139" s="1"/>
  <c r="BG139" s="1"/>
  <c r="AS139"/>
  <c r="AY137"/>
  <c r="AX136"/>
  <c r="BF136" s="1"/>
  <c r="T357"/>
  <c r="U356"/>
  <c r="AE142"/>
  <c r="AP141"/>
  <c r="AH351"/>
  <c r="AP350"/>
  <c r="T147"/>
  <c r="U146"/>
  <c r="AE353"/>
  <c r="AE353" i="11"/>
  <c r="AP352"/>
  <c r="AE144"/>
  <c r="AP143"/>
  <c r="AE144" i="10"/>
  <c r="AP143"/>
  <c r="AE353"/>
  <c r="AP352"/>
  <c r="AP352" i="9"/>
  <c r="AE353"/>
  <c r="AE145"/>
  <c r="AP144"/>
  <c r="AE144" i="8"/>
  <c r="AP143"/>
  <c r="AP352"/>
  <c r="AE353"/>
  <c r="AE145" i="7"/>
  <c r="AE355"/>
  <c r="AL352" i="4"/>
  <c r="AQ351"/>
  <c r="AR351" s="1"/>
  <c r="AQ141"/>
  <c r="AR141" s="1"/>
  <c r="AL142"/>
  <c r="AZ350"/>
  <c r="AT350"/>
  <c r="AV350" s="1"/>
  <c r="AS350"/>
  <c r="AU350" s="1"/>
  <c r="AW350" s="1"/>
  <c r="AZ140"/>
  <c r="AS140"/>
  <c r="AT140"/>
  <c r="AV140" s="1"/>
  <c r="AP143"/>
  <c r="AE144"/>
  <c r="AE353"/>
  <c r="AP352"/>
  <c r="AU349"/>
  <c r="AW349" s="1"/>
  <c r="AS349" i="3"/>
  <c r="AU349" s="1"/>
  <c r="AW349" s="1"/>
  <c r="AT349"/>
  <c r="AV349" s="1"/>
  <c r="AZ349"/>
  <c r="AZ141"/>
  <c r="AS141"/>
  <c r="AU141" s="1"/>
  <c r="AW141" s="1"/>
  <c r="AT141"/>
  <c r="AV141" s="1"/>
  <c r="AL351"/>
  <c r="AQ350"/>
  <c r="AR350" s="1"/>
  <c r="AE144"/>
  <c r="AP143"/>
  <c r="AQ142"/>
  <c r="AR142" s="1"/>
  <c r="AL143"/>
  <c r="AE352"/>
  <c r="AP351"/>
  <c r="AU348"/>
  <c r="AW348" s="1"/>
  <c r="T353" i="11"/>
  <c r="U352"/>
  <c r="T143"/>
  <c r="U142"/>
  <c r="T351" i="10"/>
  <c r="U350"/>
  <c r="T141"/>
  <c r="U140"/>
  <c r="T349" i="9"/>
  <c r="U348"/>
  <c r="T139"/>
  <c r="U138"/>
  <c r="T137" i="8"/>
  <c r="U136"/>
  <c r="T347"/>
  <c r="U346"/>
  <c r="T345" i="7"/>
  <c r="U344"/>
  <c r="T137"/>
  <c r="U136"/>
  <c r="T341" i="3"/>
  <c r="U340"/>
  <c r="T132"/>
  <c r="U131"/>
  <c r="AT122" i="2"/>
  <c r="AV122" s="1"/>
  <c r="BE122"/>
  <c r="AZ122"/>
  <c r="BA122" s="1"/>
  <c r="BG122" s="1"/>
  <c r="AS122"/>
  <c r="AY121"/>
  <c r="AX120"/>
  <c r="BF120" s="1"/>
  <c r="BC329"/>
  <c r="BB329"/>
  <c r="BH329" s="1"/>
  <c r="AP334"/>
  <c r="AE335"/>
  <c r="AE126"/>
  <c r="AP125"/>
  <c r="AL333"/>
  <c r="AQ332"/>
  <c r="AR332" s="1"/>
  <c r="AY330"/>
  <c r="AX329"/>
  <c r="BF329" s="1"/>
  <c r="AA127"/>
  <c r="AB126"/>
  <c r="BB330"/>
  <c r="BH330" s="1"/>
  <c r="BC330"/>
  <c r="AU121"/>
  <c r="AW121" s="1"/>
  <c r="AT331"/>
  <c r="AV331" s="1"/>
  <c r="BE331"/>
  <c r="AZ331"/>
  <c r="BA331" s="1"/>
  <c r="BG331" s="1"/>
  <c r="AS331"/>
  <c r="AA336"/>
  <c r="AB335"/>
  <c r="T130"/>
  <c r="U129"/>
  <c r="BB120"/>
  <c r="BH120" s="1"/>
  <c r="BC120"/>
  <c r="AL124"/>
  <c r="AQ123"/>
  <c r="AR123" s="1"/>
  <c r="T338"/>
  <c r="U337"/>
  <c r="T337" i="4"/>
  <c r="T126"/>
  <c r="V122" i="13"/>
  <c r="T122" s="1"/>
  <c r="U122"/>
  <c r="AC112"/>
  <c r="AB113"/>
  <c r="AH115"/>
  <c r="B116"/>
  <c r="Y122"/>
  <c r="X122"/>
  <c r="W122"/>
  <c r="Z122"/>
  <c r="T358" i="5" l="1"/>
  <c r="U357"/>
  <c r="AY138"/>
  <c r="AX137"/>
  <c r="BF137" s="1"/>
  <c r="AL142"/>
  <c r="AQ141"/>
  <c r="AR141" s="1"/>
  <c r="AL351"/>
  <c r="AQ350"/>
  <c r="AR350" s="1"/>
  <c r="AE354"/>
  <c r="T148"/>
  <c r="U147"/>
  <c r="AP142"/>
  <c r="AE143"/>
  <c r="BE140"/>
  <c r="AZ140"/>
  <c r="BA140" s="1"/>
  <c r="BG140" s="1"/>
  <c r="AT140"/>
  <c r="AV140" s="1"/>
  <c r="AS140"/>
  <c r="AT349"/>
  <c r="AV349" s="1"/>
  <c r="BE349"/>
  <c r="AZ349"/>
  <c r="BA349" s="1"/>
  <c r="BG349" s="1"/>
  <c r="AS349"/>
  <c r="AA354"/>
  <c r="AB353"/>
  <c r="AY348"/>
  <c r="AX347"/>
  <c r="BF347" s="1"/>
  <c r="AA145"/>
  <c r="AB144"/>
  <c r="AH352"/>
  <c r="AP351"/>
  <c r="AU139"/>
  <c r="AW139" s="1"/>
  <c r="AU348"/>
  <c r="AW348" s="1"/>
  <c r="AE354" i="11"/>
  <c r="AP353"/>
  <c r="AE145"/>
  <c r="AP144"/>
  <c r="AE354" i="10"/>
  <c r="AP353"/>
  <c r="AP144"/>
  <c r="AE145"/>
  <c r="AP145" i="9"/>
  <c r="AE146"/>
  <c r="AE354"/>
  <c r="AP353"/>
  <c r="AE145" i="8"/>
  <c r="AP144"/>
  <c r="AE354"/>
  <c r="AP353"/>
  <c r="AE146" i="7"/>
  <c r="AE356"/>
  <c r="AL353" i="4"/>
  <c r="AQ352"/>
  <c r="AR352" s="1"/>
  <c r="AE145"/>
  <c r="AP144"/>
  <c r="AT351"/>
  <c r="AV351" s="1"/>
  <c r="AZ351"/>
  <c r="AS351"/>
  <c r="AP353"/>
  <c r="AE354"/>
  <c r="AT141"/>
  <c r="AV141" s="1"/>
  <c r="AZ141"/>
  <c r="AS141"/>
  <c r="AU141" s="1"/>
  <c r="AW141" s="1"/>
  <c r="AL143"/>
  <c r="AQ142"/>
  <c r="AR142" s="1"/>
  <c r="AU140"/>
  <c r="AW140" s="1"/>
  <c r="AP352" i="3"/>
  <c r="AE353"/>
  <c r="AS142"/>
  <c r="AU142" s="1"/>
  <c r="AW142" s="1"/>
  <c r="AT142"/>
  <c r="AV142" s="1"/>
  <c r="AZ142"/>
  <c r="AQ351"/>
  <c r="AR351" s="1"/>
  <c r="AL352"/>
  <c r="AQ143"/>
  <c r="AR143" s="1"/>
  <c r="AL144"/>
  <c r="AZ350"/>
  <c r="AS350"/>
  <c r="AU350" s="1"/>
  <c r="AW350" s="1"/>
  <c r="AT350"/>
  <c r="AV350" s="1"/>
  <c r="AE145"/>
  <c r="AP144"/>
  <c r="T144" i="11"/>
  <c r="U143"/>
  <c r="T354"/>
  <c r="U353"/>
  <c r="T352" i="10"/>
  <c r="U351"/>
  <c r="U141"/>
  <c r="T142"/>
  <c r="T350" i="9"/>
  <c r="U349"/>
  <c r="T140"/>
  <c r="U139"/>
  <c r="T138" i="8"/>
  <c r="U137"/>
  <c r="T348"/>
  <c r="U347"/>
  <c r="T346" i="7"/>
  <c r="U345"/>
  <c r="T138"/>
  <c r="U137"/>
  <c r="T133" i="3"/>
  <c r="U132"/>
  <c r="T342"/>
  <c r="U341"/>
  <c r="AL125" i="2"/>
  <c r="AQ124"/>
  <c r="AR124" s="1"/>
  <c r="BC121"/>
  <c r="BB121"/>
  <c r="BH121" s="1"/>
  <c r="AA128"/>
  <c r="AB127"/>
  <c r="AL334"/>
  <c r="AQ333"/>
  <c r="AR333" s="1"/>
  <c r="AY122"/>
  <c r="AX121"/>
  <c r="BF121" s="1"/>
  <c r="AU331"/>
  <c r="AW331" s="1"/>
  <c r="AT123"/>
  <c r="AV123" s="1"/>
  <c r="BE123"/>
  <c r="AZ123"/>
  <c r="BA123" s="1"/>
  <c r="BG123" s="1"/>
  <c r="AS123"/>
  <c r="AA337"/>
  <c r="AB336"/>
  <c r="BE332"/>
  <c r="AZ332"/>
  <c r="BA332" s="1"/>
  <c r="BG332" s="1"/>
  <c r="AT332"/>
  <c r="AV332" s="1"/>
  <c r="AS332"/>
  <c r="AP335"/>
  <c r="AE336"/>
  <c r="T339"/>
  <c r="U338"/>
  <c r="AX330"/>
  <c r="BF330" s="1"/>
  <c r="AY331"/>
  <c r="AP126"/>
  <c r="AE127"/>
  <c r="T131"/>
  <c r="U130"/>
  <c r="AU122"/>
  <c r="AW122" s="1"/>
  <c r="T338" i="4"/>
  <c r="T127"/>
  <c r="V123" i="13"/>
  <c r="T123" s="1"/>
  <c r="U123"/>
  <c r="AH116"/>
  <c r="B117"/>
  <c r="AC113"/>
  <c r="AB114"/>
  <c r="W123"/>
  <c r="Y123"/>
  <c r="Z123"/>
  <c r="X123"/>
  <c r="AL143" i="5" l="1"/>
  <c r="AQ142"/>
  <c r="AR142" s="1"/>
  <c r="AH353"/>
  <c r="AP352"/>
  <c r="AX348"/>
  <c r="BF348" s="1"/>
  <c r="AY349"/>
  <c r="AE355"/>
  <c r="BE141"/>
  <c r="AZ141"/>
  <c r="BA141" s="1"/>
  <c r="BG141" s="1"/>
  <c r="AT141"/>
  <c r="AV141" s="1"/>
  <c r="AS141"/>
  <c r="AU141" s="1"/>
  <c r="AW141" s="1"/>
  <c r="BB139"/>
  <c r="BH139" s="1"/>
  <c r="BC139"/>
  <c r="AA146"/>
  <c r="AB145"/>
  <c r="AA355"/>
  <c r="AB354"/>
  <c r="BE350"/>
  <c r="AZ350"/>
  <c r="BA350" s="1"/>
  <c r="BG350" s="1"/>
  <c r="AT350"/>
  <c r="AV350" s="1"/>
  <c r="AS350"/>
  <c r="T359"/>
  <c r="U358"/>
  <c r="BB348"/>
  <c r="BH348" s="1"/>
  <c r="BC348"/>
  <c r="AP143"/>
  <c r="AE144"/>
  <c r="T149"/>
  <c r="U148"/>
  <c r="AL352"/>
  <c r="AQ351"/>
  <c r="AR351" s="1"/>
  <c r="AX138"/>
  <c r="BF138" s="1"/>
  <c r="AY139"/>
  <c r="AU349"/>
  <c r="AW349" s="1"/>
  <c r="AU140"/>
  <c r="AW140" s="1"/>
  <c r="AE355" i="11"/>
  <c r="AP354"/>
  <c r="AE146"/>
  <c r="AP145"/>
  <c r="AE355" i="10"/>
  <c r="AP354"/>
  <c r="AE146"/>
  <c r="AP145"/>
  <c r="AE147" i="9"/>
  <c r="AP146"/>
  <c r="AP354"/>
  <c r="AE355"/>
  <c r="AP145" i="8"/>
  <c r="AE146"/>
  <c r="AP354"/>
  <c r="AE355"/>
  <c r="AE147" i="7"/>
  <c r="AE357"/>
  <c r="AQ143" i="4"/>
  <c r="AR143" s="1"/>
  <c r="AL144"/>
  <c r="AQ353"/>
  <c r="AR353" s="1"/>
  <c r="AL354"/>
  <c r="AZ142"/>
  <c r="AS142"/>
  <c r="AT142"/>
  <c r="AV142" s="1"/>
  <c r="AE355"/>
  <c r="AP354"/>
  <c r="AZ352"/>
  <c r="AT352"/>
  <c r="AV352" s="1"/>
  <c r="AS352"/>
  <c r="AU352" s="1"/>
  <c r="AW352" s="1"/>
  <c r="AP145"/>
  <c r="AE146"/>
  <c r="AU351"/>
  <c r="AW351" s="1"/>
  <c r="AZ143" i="3"/>
  <c r="AS143"/>
  <c r="AU143" s="1"/>
  <c r="AW143" s="1"/>
  <c r="AT143"/>
  <c r="AV143" s="1"/>
  <c r="AS351"/>
  <c r="AU351" s="1"/>
  <c r="AW351" s="1"/>
  <c r="AT351"/>
  <c r="AV351" s="1"/>
  <c r="AZ351"/>
  <c r="AQ144"/>
  <c r="AR144" s="1"/>
  <c r="AL145"/>
  <c r="AQ352"/>
  <c r="AR352" s="1"/>
  <c r="AL353"/>
  <c r="AE146"/>
  <c r="AP145"/>
  <c r="AE354"/>
  <c r="AP353"/>
  <c r="AU332" i="2"/>
  <c r="AW332" s="1"/>
  <c r="BB332" s="1"/>
  <c r="BH332" s="1"/>
  <c r="T145" i="11"/>
  <c r="U144"/>
  <c r="T355"/>
  <c r="U354"/>
  <c r="U352" i="10"/>
  <c r="T353"/>
  <c r="T143"/>
  <c r="U142"/>
  <c r="T351" i="9"/>
  <c r="U350"/>
  <c r="T141"/>
  <c r="U140"/>
  <c r="T139" i="8"/>
  <c r="U138"/>
  <c r="T349"/>
  <c r="U348"/>
  <c r="T139" i="7"/>
  <c r="U138"/>
  <c r="T347"/>
  <c r="U346"/>
  <c r="T134" i="3"/>
  <c r="U133"/>
  <c r="T343"/>
  <c r="U342"/>
  <c r="BC332" i="2"/>
  <c r="AX122"/>
  <c r="BF122" s="1"/>
  <c r="AY123"/>
  <c r="AA129"/>
  <c r="AB128"/>
  <c r="AL126"/>
  <c r="AQ125"/>
  <c r="AR125" s="1"/>
  <c r="BB122"/>
  <c r="BH122" s="1"/>
  <c r="BC122"/>
  <c r="AP127"/>
  <c r="AE128"/>
  <c r="BE124"/>
  <c r="AZ124"/>
  <c r="BA124" s="1"/>
  <c r="BG124" s="1"/>
  <c r="AT124"/>
  <c r="AV124" s="1"/>
  <c r="AS124"/>
  <c r="T132"/>
  <c r="U131"/>
  <c r="AE337"/>
  <c r="AP336"/>
  <c r="BB331"/>
  <c r="BH331" s="1"/>
  <c r="BC331"/>
  <c r="AL335"/>
  <c r="AQ334"/>
  <c r="AR334" s="1"/>
  <c r="AU123"/>
  <c r="AW123" s="1"/>
  <c r="AX331"/>
  <c r="BF331" s="1"/>
  <c r="AY332"/>
  <c r="T340"/>
  <c r="U339"/>
  <c r="AA338"/>
  <c r="AB337"/>
  <c r="BE333"/>
  <c r="AZ333"/>
  <c r="BA333" s="1"/>
  <c r="BG333" s="1"/>
  <c r="AT333"/>
  <c r="AV333" s="1"/>
  <c r="AS333"/>
  <c r="T339" i="4"/>
  <c r="T128"/>
  <c r="AC114" i="13"/>
  <c r="AB115"/>
  <c r="AH117"/>
  <c r="B118"/>
  <c r="U124"/>
  <c r="V124"/>
  <c r="T124" s="1"/>
  <c r="Z124"/>
  <c r="W124"/>
  <c r="Y124"/>
  <c r="X124"/>
  <c r="BE351" i="5" l="1"/>
  <c r="AZ351"/>
  <c r="BA351" s="1"/>
  <c r="BG351" s="1"/>
  <c r="AT351"/>
  <c r="AV351" s="1"/>
  <c r="AS351"/>
  <c r="T150"/>
  <c r="U149"/>
  <c r="AT142"/>
  <c r="AV142" s="1"/>
  <c r="BE142"/>
  <c r="AZ142"/>
  <c r="BA142" s="1"/>
  <c r="BG142" s="1"/>
  <c r="AS142"/>
  <c r="AU142" s="1"/>
  <c r="AW142" s="1"/>
  <c r="AU350"/>
  <c r="AW350" s="1"/>
  <c r="BB349"/>
  <c r="BH349" s="1"/>
  <c r="BC349"/>
  <c r="AE145"/>
  <c r="AP144"/>
  <c r="AA356"/>
  <c r="AB355"/>
  <c r="AL144"/>
  <c r="AQ143"/>
  <c r="AR143" s="1"/>
  <c r="BB140"/>
  <c r="BH140" s="1"/>
  <c r="BC140"/>
  <c r="AX349"/>
  <c r="BF349" s="1"/>
  <c r="AY350"/>
  <c r="T360"/>
  <c r="U359"/>
  <c r="AA147"/>
  <c r="AB146"/>
  <c r="AE356"/>
  <c r="AH354"/>
  <c r="AP353"/>
  <c r="AL353"/>
  <c r="AQ352"/>
  <c r="AR352" s="1"/>
  <c r="AX139"/>
  <c r="BF139" s="1"/>
  <c r="AY140"/>
  <c r="BC141"/>
  <c r="BB141"/>
  <c r="BH141" s="1"/>
  <c r="AE147" i="11"/>
  <c r="AP146"/>
  <c r="AE356"/>
  <c r="AP355"/>
  <c r="AP146" i="10"/>
  <c r="AE147"/>
  <c r="AE356"/>
  <c r="AP355"/>
  <c r="AP147" i="9"/>
  <c r="AE148"/>
  <c r="AE356"/>
  <c r="AP355"/>
  <c r="AE356" i="8"/>
  <c r="AP355"/>
  <c r="AE147"/>
  <c r="AP146"/>
  <c r="AE148" i="7"/>
  <c r="AE358"/>
  <c r="AE147" i="4"/>
  <c r="AP146"/>
  <c r="AT143"/>
  <c r="AV143" s="1"/>
  <c r="AZ143"/>
  <c r="AS143"/>
  <c r="AL145"/>
  <c r="AQ144"/>
  <c r="AR144" s="1"/>
  <c r="AT353"/>
  <c r="AV353" s="1"/>
  <c r="AZ353"/>
  <c r="AS353"/>
  <c r="AP355"/>
  <c r="AE356"/>
  <c r="AL355"/>
  <c r="AQ354"/>
  <c r="AR354" s="1"/>
  <c r="AU142"/>
  <c r="AW142" s="1"/>
  <c r="AE147" i="3"/>
  <c r="AP146"/>
  <c r="AS144"/>
  <c r="AU144" s="1"/>
  <c r="AW144" s="1"/>
  <c r="AT144"/>
  <c r="AV144" s="1"/>
  <c r="AZ144"/>
  <c r="AQ145"/>
  <c r="AR145" s="1"/>
  <c r="AL146"/>
  <c r="AE355"/>
  <c r="AP354"/>
  <c r="AZ352"/>
  <c r="AS352"/>
  <c r="AT352"/>
  <c r="AV352" s="1"/>
  <c r="AL354"/>
  <c r="AQ353"/>
  <c r="AR353" s="1"/>
  <c r="AU333" i="2"/>
  <c r="AW333" s="1"/>
  <c r="BC333" s="1"/>
  <c r="T146" i="11"/>
  <c r="U145"/>
  <c r="T356"/>
  <c r="U355"/>
  <c r="T144" i="10"/>
  <c r="U143"/>
  <c r="T354"/>
  <c r="U353"/>
  <c r="T142" i="9"/>
  <c r="U141"/>
  <c r="T352"/>
  <c r="U351"/>
  <c r="T350" i="8"/>
  <c r="U349"/>
  <c r="T140"/>
  <c r="U139"/>
  <c r="T348" i="7"/>
  <c r="U347"/>
  <c r="T140"/>
  <c r="U139"/>
  <c r="T135" i="3"/>
  <c r="U134"/>
  <c r="T344"/>
  <c r="U343"/>
  <c r="BB333" i="2"/>
  <c r="BH333" s="1"/>
  <c r="T341"/>
  <c r="U340"/>
  <c r="AT334"/>
  <c r="AV334" s="1"/>
  <c r="BE334"/>
  <c r="AZ334"/>
  <c r="BA334" s="1"/>
  <c r="BG334" s="1"/>
  <c r="AS334"/>
  <c r="AU334" s="1"/>
  <c r="AW334" s="1"/>
  <c r="T133"/>
  <c r="U132"/>
  <c r="AA130"/>
  <c r="AB129"/>
  <c r="BB123"/>
  <c r="BH123" s="1"/>
  <c r="BC123"/>
  <c r="AL127"/>
  <c r="AQ126"/>
  <c r="AR126" s="1"/>
  <c r="AA339"/>
  <c r="AB338"/>
  <c r="AY333"/>
  <c r="AX332"/>
  <c r="BF332" s="1"/>
  <c r="AL336"/>
  <c r="AQ335"/>
  <c r="AR335" s="1"/>
  <c r="AE338"/>
  <c r="AP337"/>
  <c r="AE129"/>
  <c r="AP128"/>
  <c r="BE125"/>
  <c r="AZ125"/>
  <c r="BA125" s="1"/>
  <c r="BG125" s="1"/>
  <c r="AT125"/>
  <c r="AV125" s="1"/>
  <c r="AS125"/>
  <c r="AX123"/>
  <c r="BF123" s="1"/>
  <c r="AY124"/>
  <c r="AU124"/>
  <c r="AW124" s="1"/>
  <c r="T340" i="4"/>
  <c r="T129"/>
  <c r="U125" i="13"/>
  <c r="V125"/>
  <c r="T125" s="1"/>
  <c r="AH118"/>
  <c r="B119"/>
  <c r="AC115"/>
  <c r="AB116"/>
  <c r="Y125"/>
  <c r="Z125"/>
  <c r="X125"/>
  <c r="W125"/>
  <c r="AY141" i="5" l="1"/>
  <c r="AX140"/>
  <c r="BF140" s="1"/>
  <c r="T361"/>
  <c r="U360"/>
  <c r="T151"/>
  <c r="U150"/>
  <c r="AL354"/>
  <c r="AQ353"/>
  <c r="AR353" s="1"/>
  <c r="AE357"/>
  <c r="AT352"/>
  <c r="AV352" s="1"/>
  <c r="BE352"/>
  <c r="AZ352"/>
  <c r="BA352" s="1"/>
  <c r="BG352" s="1"/>
  <c r="AS352"/>
  <c r="AL145"/>
  <c r="AQ144"/>
  <c r="AR144" s="1"/>
  <c r="AE146"/>
  <c r="AP145"/>
  <c r="BB142"/>
  <c r="BH142" s="1"/>
  <c r="BC142"/>
  <c r="AA357"/>
  <c r="AB356"/>
  <c r="AH355"/>
  <c r="AP354"/>
  <c r="AA148"/>
  <c r="AB147"/>
  <c r="AY351"/>
  <c r="AX350"/>
  <c r="BF350" s="1"/>
  <c r="AT143"/>
  <c r="AV143" s="1"/>
  <c r="BE143"/>
  <c r="AZ143"/>
  <c r="BA143" s="1"/>
  <c r="BG143" s="1"/>
  <c r="AS143"/>
  <c r="AU143" s="1"/>
  <c r="AW143" s="1"/>
  <c r="BB350"/>
  <c r="BH350" s="1"/>
  <c r="BC350"/>
  <c r="AU351"/>
  <c r="AW351" s="1"/>
  <c r="AE148" i="11"/>
  <c r="AP147"/>
  <c r="AE357"/>
  <c r="AP356"/>
  <c r="AE148" i="10"/>
  <c r="AP147"/>
  <c r="AE357"/>
  <c r="AP356"/>
  <c r="AP356" i="9"/>
  <c r="AE357"/>
  <c r="AE149"/>
  <c r="AP148"/>
  <c r="AP147" i="8"/>
  <c r="AE148"/>
  <c r="AP356"/>
  <c r="AE357"/>
  <c r="AE359" i="7"/>
  <c r="AE149"/>
  <c r="AQ355" i="4"/>
  <c r="AR355" s="1"/>
  <c r="AL356"/>
  <c r="AQ145"/>
  <c r="AR145" s="1"/>
  <c r="AL146"/>
  <c r="AP147"/>
  <c r="AE148"/>
  <c r="AZ354"/>
  <c r="AS354"/>
  <c r="AU354" s="1"/>
  <c r="AW354" s="1"/>
  <c r="AT354"/>
  <c r="AV354" s="1"/>
  <c r="AZ144"/>
  <c r="AS144"/>
  <c r="AU144" s="1"/>
  <c r="AW144" s="1"/>
  <c r="AT144"/>
  <c r="AV144" s="1"/>
  <c r="AE357"/>
  <c r="AP356"/>
  <c r="AU353"/>
  <c r="AW353" s="1"/>
  <c r="AU143"/>
  <c r="AW143" s="1"/>
  <c r="AS353" i="3"/>
  <c r="AU353" s="1"/>
  <c r="AW353" s="1"/>
  <c r="AT353"/>
  <c r="AV353" s="1"/>
  <c r="AZ353"/>
  <c r="AZ145"/>
  <c r="AS145"/>
  <c r="AU145" s="1"/>
  <c r="AW145" s="1"/>
  <c r="AT145"/>
  <c r="AV145" s="1"/>
  <c r="AE148"/>
  <c r="AP147"/>
  <c r="AQ146"/>
  <c r="AR146" s="1"/>
  <c r="AL147"/>
  <c r="AQ354"/>
  <c r="AR354" s="1"/>
  <c r="AL355"/>
  <c r="AE356"/>
  <c r="AP355"/>
  <c r="AU352"/>
  <c r="AW352" s="1"/>
  <c r="T147" i="11"/>
  <c r="U146"/>
  <c r="T357"/>
  <c r="U356"/>
  <c r="T355" i="10"/>
  <c r="U354"/>
  <c r="T145"/>
  <c r="U144"/>
  <c r="T353" i="9"/>
  <c r="U352"/>
  <c r="T143"/>
  <c r="U142"/>
  <c r="T351" i="8"/>
  <c r="U350"/>
  <c r="T141"/>
  <c r="U140"/>
  <c r="T141" i="7"/>
  <c r="U140"/>
  <c r="T349"/>
  <c r="U348"/>
  <c r="T136" i="3"/>
  <c r="U135"/>
  <c r="T345"/>
  <c r="U344"/>
  <c r="AP338" i="2"/>
  <c r="AE339"/>
  <c r="AY334"/>
  <c r="AX333"/>
  <c r="BF333" s="1"/>
  <c r="AL128"/>
  <c r="AQ127"/>
  <c r="AR127" s="1"/>
  <c r="AA131"/>
  <c r="AB130"/>
  <c r="BB334"/>
  <c r="BH334" s="1"/>
  <c r="BC334"/>
  <c r="AY125"/>
  <c r="AX124"/>
  <c r="BF124" s="1"/>
  <c r="AT126"/>
  <c r="AV126" s="1"/>
  <c r="BE126"/>
  <c r="AZ126"/>
  <c r="BA126" s="1"/>
  <c r="BG126" s="1"/>
  <c r="AS126"/>
  <c r="AU126" s="1"/>
  <c r="AW126" s="1"/>
  <c r="T134"/>
  <c r="U133"/>
  <c r="AE130"/>
  <c r="AP129"/>
  <c r="AL337"/>
  <c r="AQ336"/>
  <c r="AR336" s="1"/>
  <c r="AA340"/>
  <c r="AB339"/>
  <c r="T342"/>
  <c r="U341"/>
  <c r="BB124"/>
  <c r="BH124" s="1"/>
  <c r="BC124"/>
  <c r="AT335"/>
  <c r="AV335" s="1"/>
  <c r="BE335"/>
  <c r="AZ335"/>
  <c r="BA335" s="1"/>
  <c r="BG335" s="1"/>
  <c r="AS335"/>
  <c r="AU125"/>
  <c r="AW125" s="1"/>
  <c r="T341" i="4"/>
  <c r="T130"/>
  <c r="U126" i="13"/>
  <c r="V126"/>
  <c r="T126" s="1"/>
  <c r="AH119"/>
  <c r="B120"/>
  <c r="AC116"/>
  <c r="AB117"/>
  <c r="Y126"/>
  <c r="Z126"/>
  <c r="W126"/>
  <c r="X126"/>
  <c r="BE144" i="5" l="1"/>
  <c r="AZ144"/>
  <c r="BA144" s="1"/>
  <c r="BG144" s="1"/>
  <c r="AT144"/>
  <c r="AV144" s="1"/>
  <c r="AS144"/>
  <c r="AT353"/>
  <c r="AV353" s="1"/>
  <c r="BE353"/>
  <c r="AZ353"/>
  <c r="BA353" s="1"/>
  <c r="BG353" s="1"/>
  <c r="AS353"/>
  <c r="T152"/>
  <c r="U151"/>
  <c r="AY352"/>
  <c r="AX351"/>
  <c r="BF351" s="1"/>
  <c r="AH356"/>
  <c r="AP355"/>
  <c r="AL146"/>
  <c r="AQ145"/>
  <c r="AR145" s="1"/>
  <c r="AA149"/>
  <c r="AB148"/>
  <c r="AA358"/>
  <c r="AB357"/>
  <c r="AP146"/>
  <c r="AE147"/>
  <c r="T362"/>
  <c r="U361"/>
  <c r="BC351"/>
  <c r="BB351"/>
  <c r="BH351" s="1"/>
  <c r="AL355"/>
  <c r="AQ354"/>
  <c r="AR354" s="1"/>
  <c r="AY142"/>
  <c r="AX141"/>
  <c r="BF141" s="1"/>
  <c r="BB143"/>
  <c r="BH143" s="1"/>
  <c r="BC143"/>
  <c r="AE358"/>
  <c r="AU352"/>
  <c r="AW352" s="1"/>
  <c r="AE149" i="11"/>
  <c r="AP148"/>
  <c r="AE358"/>
  <c r="AP357"/>
  <c r="AE358" i="10"/>
  <c r="AP357"/>
  <c r="AP148"/>
  <c r="AE149"/>
  <c r="AP149" i="9"/>
  <c r="AE150"/>
  <c r="AE358"/>
  <c r="AP357"/>
  <c r="AE358" i="8"/>
  <c r="AP357"/>
  <c r="AE149"/>
  <c r="AP148"/>
  <c r="AE150" i="7"/>
  <c r="AE360"/>
  <c r="AT355" i="4"/>
  <c r="AV355" s="1"/>
  <c r="AZ355"/>
  <c r="AS355"/>
  <c r="AU355" s="1"/>
  <c r="AW355" s="1"/>
  <c r="AE149"/>
  <c r="AP148"/>
  <c r="AL357"/>
  <c r="AQ356"/>
  <c r="AR356" s="1"/>
  <c r="AP357"/>
  <c r="AE358"/>
  <c r="AT145"/>
  <c r="AV145" s="1"/>
  <c r="AZ145"/>
  <c r="AS145"/>
  <c r="AU145" s="1"/>
  <c r="AW145" s="1"/>
  <c r="AL147"/>
  <c r="AQ146"/>
  <c r="AR146" s="1"/>
  <c r="AZ354" i="3"/>
  <c r="AS354"/>
  <c r="AT354"/>
  <c r="AV354" s="1"/>
  <c r="AE149"/>
  <c r="AP148"/>
  <c r="AQ355"/>
  <c r="AR355" s="1"/>
  <c r="AL356"/>
  <c r="AE357"/>
  <c r="AP356"/>
  <c r="AS146"/>
  <c r="AT146"/>
  <c r="AV146" s="1"/>
  <c r="AZ146"/>
  <c r="AQ147"/>
  <c r="AR147" s="1"/>
  <c r="AL148"/>
  <c r="T148" i="11"/>
  <c r="U147"/>
  <c r="T358"/>
  <c r="U357"/>
  <c r="T356" i="10"/>
  <c r="U355"/>
  <c r="T146"/>
  <c r="U145"/>
  <c r="T354" i="9"/>
  <c r="U353"/>
  <c r="T144"/>
  <c r="U143"/>
  <c r="T352" i="8"/>
  <c r="U351"/>
  <c r="T142"/>
  <c r="U141"/>
  <c r="T142" i="7"/>
  <c r="U141"/>
  <c r="T350"/>
  <c r="U349"/>
  <c r="U345" i="3"/>
  <c r="T346"/>
  <c r="T137"/>
  <c r="U136"/>
  <c r="T135" i="2"/>
  <c r="U134"/>
  <c r="AL129"/>
  <c r="AQ128"/>
  <c r="AR128" s="1"/>
  <c r="T343"/>
  <c r="U342"/>
  <c r="AL338"/>
  <c r="AQ337"/>
  <c r="AR337" s="1"/>
  <c r="AT127"/>
  <c r="AV127" s="1"/>
  <c r="BE127"/>
  <c r="AZ127"/>
  <c r="BA127" s="1"/>
  <c r="BG127" s="1"/>
  <c r="AS127"/>
  <c r="AU127" s="1"/>
  <c r="AW127" s="1"/>
  <c r="AP339"/>
  <c r="AE340"/>
  <c r="AU335"/>
  <c r="AW335" s="1"/>
  <c r="BC125"/>
  <c r="BB125"/>
  <c r="BH125" s="1"/>
  <c r="BE336"/>
  <c r="AZ336"/>
  <c r="BA336" s="1"/>
  <c r="BG336" s="1"/>
  <c r="AT336"/>
  <c r="AV336" s="1"/>
  <c r="AS336"/>
  <c r="AY126"/>
  <c r="AX125"/>
  <c r="BF125" s="1"/>
  <c r="AA132"/>
  <c r="AB131"/>
  <c r="AX334"/>
  <c r="BF334" s="1"/>
  <c r="AY335"/>
  <c r="AA341"/>
  <c r="AB340"/>
  <c r="AP130"/>
  <c r="AE131"/>
  <c r="BB126"/>
  <c r="BH126" s="1"/>
  <c r="BC126"/>
  <c r="T342" i="4"/>
  <c r="T131"/>
  <c r="U127" i="13"/>
  <c r="V127"/>
  <c r="T127" s="1"/>
  <c r="AH120"/>
  <c r="B121"/>
  <c r="AC117"/>
  <c r="AB118"/>
  <c r="W127"/>
  <c r="X127"/>
  <c r="Y127"/>
  <c r="Z127"/>
  <c r="BB352" i="5" l="1"/>
  <c r="BH352" s="1"/>
  <c r="BC352"/>
  <c r="AL356"/>
  <c r="AQ355"/>
  <c r="AR355" s="1"/>
  <c r="BE145"/>
  <c r="AZ145"/>
  <c r="BA145" s="1"/>
  <c r="BG145" s="1"/>
  <c r="AT145"/>
  <c r="AV145" s="1"/>
  <c r="AS145"/>
  <c r="T153"/>
  <c r="U152"/>
  <c r="BE354"/>
  <c r="AZ354"/>
  <c r="BA354" s="1"/>
  <c r="BG354" s="1"/>
  <c r="AT354"/>
  <c r="AV354" s="1"/>
  <c r="AS354"/>
  <c r="AU354" s="1"/>
  <c r="AW354" s="1"/>
  <c r="AA150"/>
  <c r="AB149"/>
  <c r="AH357"/>
  <c r="AP356"/>
  <c r="AX142"/>
  <c r="BF142" s="1"/>
  <c r="AY143"/>
  <c r="AP147"/>
  <c r="AE148"/>
  <c r="AE359"/>
  <c r="T363"/>
  <c r="U362"/>
  <c r="AA359"/>
  <c r="AB358"/>
  <c r="AL147"/>
  <c r="AQ146"/>
  <c r="AR146" s="1"/>
  <c r="AX352"/>
  <c r="BF352" s="1"/>
  <c r="AY353"/>
  <c r="AU353"/>
  <c r="AW353" s="1"/>
  <c r="AU144"/>
  <c r="AW144" s="1"/>
  <c r="AE150" i="11"/>
  <c r="AP149"/>
  <c r="AE359"/>
  <c r="AP358"/>
  <c r="AE150" i="10"/>
  <c r="AP149"/>
  <c r="AE359"/>
  <c r="AP358"/>
  <c r="AE151" i="9"/>
  <c r="AP150"/>
  <c r="AP358"/>
  <c r="AE359"/>
  <c r="AP149" i="8"/>
  <c r="AE150"/>
  <c r="AP358"/>
  <c r="AE359"/>
  <c r="AE151" i="7"/>
  <c r="AE361"/>
  <c r="AP149" i="4"/>
  <c r="AE150"/>
  <c r="AE359"/>
  <c r="AP358"/>
  <c r="AQ147"/>
  <c r="AR147" s="1"/>
  <c r="AL148"/>
  <c r="AQ357"/>
  <c r="AR357" s="1"/>
  <c r="AL358"/>
  <c r="AZ146"/>
  <c r="AS146"/>
  <c r="AU146" s="1"/>
  <c r="AW146" s="1"/>
  <c r="AT146"/>
  <c r="AV146" s="1"/>
  <c r="AZ356"/>
  <c r="AS356"/>
  <c r="AU356" s="1"/>
  <c r="AW356" s="1"/>
  <c r="AT356"/>
  <c r="AV356" s="1"/>
  <c r="AU354" i="3"/>
  <c r="AW354" s="1"/>
  <c r="AE358"/>
  <c r="AP357"/>
  <c r="AZ147"/>
  <c r="AS147"/>
  <c r="AT147"/>
  <c r="AV147" s="1"/>
  <c r="AS355"/>
  <c r="AT355"/>
  <c r="AV355" s="1"/>
  <c r="AZ355"/>
  <c r="AE150"/>
  <c r="AP149"/>
  <c r="AQ148"/>
  <c r="AR148" s="1"/>
  <c r="AL149"/>
  <c r="AQ356"/>
  <c r="AR356" s="1"/>
  <c r="AL357"/>
  <c r="AU146"/>
  <c r="AW146" s="1"/>
  <c r="AU336" i="2"/>
  <c r="AW336" s="1"/>
  <c r="T149" i="11"/>
  <c r="U148"/>
  <c r="T359"/>
  <c r="U358"/>
  <c r="T147" i="10"/>
  <c r="U146"/>
  <c r="U356"/>
  <c r="T357"/>
  <c r="T355" i="9"/>
  <c r="U354"/>
  <c r="T145"/>
  <c r="U144"/>
  <c r="T143" i="8"/>
  <c r="U142"/>
  <c r="T353"/>
  <c r="U352"/>
  <c r="T143" i="7"/>
  <c r="U142"/>
  <c r="T351"/>
  <c r="U350"/>
  <c r="T138" i="3"/>
  <c r="U137"/>
  <c r="T347"/>
  <c r="U346"/>
  <c r="AP131" i="2"/>
  <c r="AE132"/>
  <c r="AX335"/>
  <c r="BF335" s="1"/>
  <c r="AY336"/>
  <c r="BB335"/>
  <c r="BH335" s="1"/>
  <c r="BC335"/>
  <c r="AL339"/>
  <c r="AQ338"/>
  <c r="AR338" s="1"/>
  <c r="BE128"/>
  <c r="AZ128"/>
  <c r="BA128" s="1"/>
  <c r="BG128" s="1"/>
  <c r="AT128"/>
  <c r="AV128" s="1"/>
  <c r="AS128"/>
  <c r="T136"/>
  <c r="U135"/>
  <c r="AA342"/>
  <c r="AB341"/>
  <c r="AA133"/>
  <c r="AB132"/>
  <c r="BB127"/>
  <c r="BH127" s="1"/>
  <c r="BC127"/>
  <c r="BE337"/>
  <c r="AZ337"/>
  <c r="BA337" s="1"/>
  <c r="BG337" s="1"/>
  <c r="AT337"/>
  <c r="AV337" s="1"/>
  <c r="AS337"/>
  <c r="T344"/>
  <c r="U343"/>
  <c r="BB336"/>
  <c r="BH336" s="1"/>
  <c r="BC336"/>
  <c r="AX126"/>
  <c r="BF126" s="1"/>
  <c r="AY127"/>
  <c r="AE341"/>
  <c r="AP340"/>
  <c r="AL130"/>
  <c r="AQ129"/>
  <c r="AR129" s="1"/>
  <c r="T343" i="4"/>
  <c r="T132"/>
  <c r="AC118" i="13"/>
  <c r="AB119"/>
  <c r="AH121"/>
  <c r="B122"/>
  <c r="U128"/>
  <c r="V128"/>
  <c r="T128" s="1"/>
  <c r="X128"/>
  <c r="W128"/>
  <c r="Y128"/>
  <c r="Z128"/>
  <c r="AA360" i="5" l="1"/>
  <c r="AB359"/>
  <c r="AX143"/>
  <c r="BF143" s="1"/>
  <c r="AY144"/>
  <c r="T154"/>
  <c r="U153"/>
  <c r="AX353"/>
  <c r="BF353" s="1"/>
  <c r="AY354"/>
  <c r="T364"/>
  <c r="U363"/>
  <c r="AH358"/>
  <c r="AP357"/>
  <c r="BB353"/>
  <c r="BH353" s="1"/>
  <c r="BC353"/>
  <c r="AL148"/>
  <c r="AQ147"/>
  <c r="AR147" s="1"/>
  <c r="AE149"/>
  <c r="AP148"/>
  <c r="BB354"/>
  <c r="BH354" s="1"/>
  <c r="BC354"/>
  <c r="AL357"/>
  <c r="AQ356"/>
  <c r="AR356" s="1"/>
  <c r="BB144"/>
  <c r="BH144" s="1"/>
  <c r="BC144"/>
  <c r="AT146"/>
  <c r="AV146" s="1"/>
  <c r="BE146"/>
  <c r="AZ146"/>
  <c r="BA146" s="1"/>
  <c r="BG146" s="1"/>
  <c r="AS146"/>
  <c r="AE360"/>
  <c r="AA151"/>
  <c r="AB150"/>
  <c r="BE355"/>
  <c r="AZ355"/>
  <c r="BA355" s="1"/>
  <c r="BG355" s="1"/>
  <c r="AT355"/>
  <c r="AV355" s="1"/>
  <c r="AS355"/>
  <c r="AU145"/>
  <c r="AW145" s="1"/>
  <c r="AE360" i="11"/>
  <c r="AP359"/>
  <c r="AP150"/>
  <c r="AE151"/>
  <c r="AE360" i="10"/>
  <c r="AP359"/>
  <c r="AP150"/>
  <c r="AE151"/>
  <c r="AE360" i="9"/>
  <c r="AP359"/>
  <c r="AP151"/>
  <c r="AE152"/>
  <c r="AE360" i="8"/>
  <c r="AP359"/>
  <c r="AE151"/>
  <c r="AP150"/>
  <c r="AE152" i="7"/>
  <c r="AE362"/>
  <c r="AT357" i="4"/>
  <c r="AV357" s="1"/>
  <c r="AZ357"/>
  <c r="AS357"/>
  <c r="AL359"/>
  <c r="AQ358"/>
  <c r="AR358" s="1"/>
  <c r="AE151"/>
  <c r="AP150"/>
  <c r="AT147"/>
  <c r="AV147" s="1"/>
  <c r="AZ147"/>
  <c r="AS147"/>
  <c r="AP359"/>
  <c r="AE360"/>
  <c r="AL149"/>
  <c r="AQ148"/>
  <c r="AR148" s="1"/>
  <c r="AZ356" i="3"/>
  <c r="AS356"/>
  <c r="AU356" s="1"/>
  <c r="AW356" s="1"/>
  <c r="AT356"/>
  <c r="AV356" s="1"/>
  <c r="AQ357"/>
  <c r="AR357" s="1"/>
  <c r="AL358"/>
  <c r="AE359"/>
  <c r="AP358"/>
  <c r="AU147"/>
  <c r="AW147" s="1"/>
  <c r="AS148"/>
  <c r="AU148" s="1"/>
  <c r="AT148"/>
  <c r="AV148" s="1"/>
  <c r="AZ148"/>
  <c r="AQ149"/>
  <c r="AR149" s="1"/>
  <c r="AL150"/>
  <c r="AE151"/>
  <c r="AP150"/>
  <c r="AU355"/>
  <c r="AW355" s="1"/>
  <c r="AU337" i="2"/>
  <c r="AW337" s="1"/>
  <c r="T360" i="11"/>
  <c r="U359"/>
  <c r="T150"/>
  <c r="U149"/>
  <c r="T148" i="10"/>
  <c r="U147"/>
  <c r="T358"/>
  <c r="U357"/>
  <c r="T146" i="9"/>
  <c r="U145"/>
  <c r="T356"/>
  <c r="U355"/>
  <c r="T354" i="8"/>
  <c r="U353"/>
  <c r="T144"/>
  <c r="U143"/>
  <c r="T144" i="7"/>
  <c r="U143"/>
  <c r="T352"/>
  <c r="U351"/>
  <c r="T139" i="3"/>
  <c r="U138"/>
  <c r="T348"/>
  <c r="U347"/>
  <c r="AE342" i="2"/>
  <c r="AP341"/>
  <c r="BC337"/>
  <c r="BB337"/>
  <c r="BH337" s="1"/>
  <c r="T137"/>
  <c r="U136"/>
  <c r="T345"/>
  <c r="U344"/>
  <c r="AA134"/>
  <c r="AB133"/>
  <c r="AE133"/>
  <c r="AP132"/>
  <c r="AL131"/>
  <c r="AQ130"/>
  <c r="AR130" s="1"/>
  <c r="AL340"/>
  <c r="AQ339"/>
  <c r="AR339" s="1"/>
  <c r="BE129"/>
  <c r="AZ129"/>
  <c r="BA129" s="1"/>
  <c r="BG129" s="1"/>
  <c r="AT129"/>
  <c r="AV129" s="1"/>
  <c r="AS129"/>
  <c r="AU129" s="1"/>
  <c r="AW129" s="1"/>
  <c r="AX127"/>
  <c r="BF127" s="1"/>
  <c r="AY128"/>
  <c r="AA343"/>
  <c r="AB342"/>
  <c r="AT338"/>
  <c r="AV338" s="1"/>
  <c r="BE338"/>
  <c r="AZ338"/>
  <c r="BA338" s="1"/>
  <c r="BG338" s="1"/>
  <c r="AS338"/>
  <c r="AY337"/>
  <c r="AX336"/>
  <c r="BF336" s="1"/>
  <c r="AU128"/>
  <c r="AW128" s="1"/>
  <c r="T344" i="4"/>
  <c r="T133"/>
  <c r="AH122" i="13"/>
  <c r="B123"/>
  <c r="U129"/>
  <c r="V129"/>
  <c r="T129" s="1"/>
  <c r="AC119"/>
  <c r="AB120"/>
  <c r="Y129"/>
  <c r="X129"/>
  <c r="W129"/>
  <c r="Z129"/>
  <c r="AA152" i="5" l="1"/>
  <c r="AB151"/>
  <c r="AL149"/>
  <c r="AQ148"/>
  <c r="AR148" s="1"/>
  <c r="AH359"/>
  <c r="AP358"/>
  <c r="AY355"/>
  <c r="AX354"/>
  <c r="BF354" s="1"/>
  <c r="T155"/>
  <c r="U154"/>
  <c r="AA361"/>
  <c r="AB360"/>
  <c r="AT147"/>
  <c r="AV147" s="1"/>
  <c r="BE147"/>
  <c r="AZ147"/>
  <c r="BA147" s="1"/>
  <c r="BG147" s="1"/>
  <c r="AS147"/>
  <c r="AU147" s="1"/>
  <c r="AW147" s="1"/>
  <c r="T365"/>
  <c r="U364"/>
  <c r="AU355"/>
  <c r="AW355" s="1"/>
  <c r="AU146"/>
  <c r="AW146" s="1"/>
  <c r="BC145"/>
  <c r="BB145"/>
  <c r="BH145" s="1"/>
  <c r="AE361"/>
  <c r="AL358"/>
  <c r="AQ357"/>
  <c r="AR357" s="1"/>
  <c r="AE150"/>
  <c r="AP149"/>
  <c r="AT356"/>
  <c r="AV356" s="1"/>
  <c r="BE356"/>
  <c r="AZ356"/>
  <c r="BA356" s="1"/>
  <c r="BG356" s="1"/>
  <c r="AS356"/>
  <c r="AY145"/>
  <c r="AX144"/>
  <c r="BF144" s="1"/>
  <c r="AE152" i="11"/>
  <c r="AP151"/>
  <c r="AE361"/>
  <c r="AP360"/>
  <c r="AE152" i="10"/>
  <c r="AP151"/>
  <c r="AE361"/>
  <c r="AP360"/>
  <c r="AE153" i="9"/>
  <c r="AP152"/>
  <c r="AP360"/>
  <c r="AE361"/>
  <c r="AP360" i="8"/>
  <c r="AE361"/>
  <c r="AP151"/>
  <c r="AE152"/>
  <c r="AE153" i="7"/>
  <c r="AE363"/>
  <c r="AQ359" i="4"/>
  <c r="AR359" s="1"/>
  <c r="AL360"/>
  <c r="AE361"/>
  <c r="AP360"/>
  <c r="AZ358"/>
  <c r="AS358"/>
  <c r="AU358" s="1"/>
  <c r="AW358" s="1"/>
  <c r="AT358"/>
  <c r="AV358" s="1"/>
  <c r="AQ149"/>
  <c r="AR149" s="1"/>
  <c r="AL150"/>
  <c r="AP151"/>
  <c r="AE152"/>
  <c r="AZ148"/>
  <c r="AS148"/>
  <c r="AU148" s="1"/>
  <c r="AW148" s="1"/>
  <c r="AT148"/>
  <c r="AV148" s="1"/>
  <c r="AU147"/>
  <c r="AW147" s="1"/>
  <c r="AU357"/>
  <c r="AW357" s="1"/>
  <c r="AQ150" i="3"/>
  <c r="AR150" s="1"/>
  <c r="AL151"/>
  <c r="AQ358"/>
  <c r="AR358" s="1"/>
  <c r="AL359"/>
  <c r="AE152"/>
  <c r="AP151"/>
  <c r="AE360"/>
  <c r="AP359"/>
  <c r="AW148"/>
  <c r="AZ149"/>
  <c r="AS149"/>
  <c r="AU149" s="1"/>
  <c r="AW149" s="1"/>
  <c r="AT149"/>
  <c r="AV149" s="1"/>
  <c r="AS357"/>
  <c r="AU357" s="1"/>
  <c r="AW357" s="1"/>
  <c r="AT357"/>
  <c r="AV357" s="1"/>
  <c r="AZ357"/>
  <c r="T361" i="11"/>
  <c r="U360"/>
  <c r="T151"/>
  <c r="U150"/>
  <c r="T149" i="10"/>
  <c r="U148"/>
  <c r="T359"/>
  <c r="U358"/>
  <c r="T147" i="9"/>
  <c r="U146"/>
  <c r="T357"/>
  <c r="U356"/>
  <c r="T145" i="8"/>
  <c r="U144"/>
  <c r="T355"/>
  <c r="U354"/>
  <c r="T353" i="7"/>
  <c r="U352"/>
  <c r="T145"/>
  <c r="U144"/>
  <c r="T140" i="3"/>
  <c r="U139"/>
  <c r="T349"/>
  <c r="U348"/>
  <c r="BB128" i="2"/>
  <c r="BH128" s="1"/>
  <c r="BC128"/>
  <c r="AA344"/>
  <c r="AB343"/>
  <c r="AL341"/>
  <c r="AQ340"/>
  <c r="AR340" s="1"/>
  <c r="AE134"/>
  <c r="AP133"/>
  <c r="T138"/>
  <c r="U137"/>
  <c r="AP342"/>
  <c r="AE343"/>
  <c r="BC129"/>
  <c r="BB129"/>
  <c r="BH129" s="1"/>
  <c r="AT339"/>
  <c r="AV339" s="1"/>
  <c r="BE339"/>
  <c r="AZ339"/>
  <c r="BA339" s="1"/>
  <c r="BG339" s="1"/>
  <c r="AS339"/>
  <c r="AU339" s="1"/>
  <c r="AW339" s="1"/>
  <c r="AU338"/>
  <c r="AW338" s="1"/>
  <c r="AY338"/>
  <c r="AX337"/>
  <c r="BF337" s="1"/>
  <c r="AL132"/>
  <c r="AQ131"/>
  <c r="AR131" s="1"/>
  <c r="AA135"/>
  <c r="AB134"/>
  <c r="AY129"/>
  <c r="AX128"/>
  <c r="BF128" s="1"/>
  <c r="AT130"/>
  <c r="AV130" s="1"/>
  <c r="BE130"/>
  <c r="AZ130"/>
  <c r="BA130" s="1"/>
  <c r="BG130" s="1"/>
  <c r="AS130"/>
  <c r="AU130" s="1"/>
  <c r="AW130" s="1"/>
  <c r="T346"/>
  <c r="U345"/>
  <c r="T345" i="4"/>
  <c r="T134"/>
  <c r="AH123" i="13"/>
  <c r="B124"/>
  <c r="AC120"/>
  <c r="AB121"/>
  <c r="U130"/>
  <c r="V130"/>
  <c r="T130" s="1"/>
  <c r="Y130"/>
  <c r="W130"/>
  <c r="X130"/>
  <c r="Z130"/>
  <c r="AP150" i="5" l="1"/>
  <c r="AE151"/>
  <c r="BC355"/>
  <c r="BB355"/>
  <c r="BH355" s="1"/>
  <c r="BB147"/>
  <c r="BH147" s="1"/>
  <c r="BC147"/>
  <c r="T156"/>
  <c r="U155"/>
  <c r="AH360"/>
  <c r="AP359"/>
  <c r="AA153"/>
  <c r="AB152"/>
  <c r="AE362"/>
  <c r="BB146"/>
  <c r="BH146" s="1"/>
  <c r="BC146"/>
  <c r="T366"/>
  <c r="U365"/>
  <c r="AU356"/>
  <c r="AW356" s="1"/>
  <c r="AY146"/>
  <c r="AX145"/>
  <c r="BF145" s="1"/>
  <c r="AL359"/>
  <c r="AQ358"/>
  <c r="AR358" s="1"/>
  <c r="AY356"/>
  <c r="AX355"/>
  <c r="BF355" s="1"/>
  <c r="AL150"/>
  <c r="AQ149"/>
  <c r="AR149" s="1"/>
  <c r="AT357"/>
  <c r="AV357" s="1"/>
  <c r="BE357"/>
  <c r="AZ357"/>
  <c r="BA357" s="1"/>
  <c r="BG357" s="1"/>
  <c r="AS357"/>
  <c r="AU357" s="1"/>
  <c r="AW357" s="1"/>
  <c r="AA362"/>
  <c r="AB361"/>
  <c r="BE148"/>
  <c r="AZ148"/>
  <c r="BA148" s="1"/>
  <c r="BG148" s="1"/>
  <c r="AT148"/>
  <c r="AV148" s="1"/>
  <c r="AS148"/>
  <c r="AU148" s="1"/>
  <c r="AW148" s="1"/>
  <c r="AE362" i="11"/>
  <c r="AP361"/>
  <c r="AP152"/>
  <c r="AE153"/>
  <c r="AE362" i="10"/>
  <c r="AP361"/>
  <c r="AP152"/>
  <c r="AE153"/>
  <c r="AE362" i="9"/>
  <c r="AP361"/>
  <c r="AP153"/>
  <c r="AE154"/>
  <c r="AE153" i="8"/>
  <c r="AP152"/>
  <c r="AE362"/>
  <c r="AP361"/>
  <c r="AE154" i="7"/>
  <c r="AE364"/>
  <c r="AT149" i="4"/>
  <c r="AV149" s="1"/>
  <c r="AZ149"/>
  <c r="AS149"/>
  <c r="AU149" s="1"/>
  <c r="AW149" s="1"/>
  <c r="AT359"/>
  <c r="AV359" s="1"/>
  <c r="AZ359"/>
  <c r="AS359"/>
  <c r="AU359" s="1"/>
  <c r="AW359" s="1"/>
  <c r="AL151"/>
  <c r="AQ150"/>
  <c r="AR150" s="1"/>
  <c r="AL361"/>
  <c r="AQ360"/>
  <c r="AR360" s="1"/>
  <c r="AP361"/>
  <c r="AE362"/>
  <c r="AE153"/>
  <c r="AP152"/>
  <c r="AE153" i="3"/>
  <c r="AP152"/>
  <c r="AS150"/>
  <c r="AU150" s="1"/>
  <c r="AW150" s="1"/>
  <c r="AT150"/>
  <c r="AV150" s="1"/>
  <c r="AZ150"/>
  <c r="AQ151"/>
  <c r="AR151" s="1"/>
  <c r="AL152"/>
  <c r="AE361"/>
  <c r="AP360"/>
  <c r="AZ358"/>
  <c r="AS358"/>
  <c r="AU358" s="1"/>
  <c r="AW358" s="1"/>
  <c r="AT358"/>
  <c r="AV358" s="1"/>
  <c r="AQ359"/>
  <c r="AR359" s="1"/>
  <c r="AL360"/>
  <c r="T362" i="11"/>
  <c r="U361"/>
  <c r="T152"/>
  <c r="U151"/>
  <c r="U149" i="10"/>
  <c r="T150"/>
  <c r="T360"/>
  <c r="U359"/>
  <c r="T358" i="9"/>
  <c r="U357"/>
  <c r="T148"/>
  <c r="U147"/>
  <c r="T146" i="8"/>
  <c r="U145"/>
  <c r="T356"/>
  <c r="U355"/>
  <c r="T354" i="7"/>
  <c r="U353"/>
  <c r="T146"/>
  <c r="U145"/>
  <c r="U349" i="3"/>
  <c r="T350"/>
  <c r="T141"/>
  <c r="U140"/>
  <c r="T347" i="2"/>
  <c r="U346"/>
  <c r="AA136"/>
  <c r="AB135"/>
  <c r="AX338"/>
  <c r="BF338" s="1"/>
  <c r="AY339"/>
  <c r="AP343"/>
  <c r="AE344"/>
  <c r="T139"/>
  <c r="U138"/>
  <c r="AL342"/>
  <c r="AQ341"/>
  <c r="AR341" s="1"/>
  <c r="BE340"/>
  <c r="AZ340"/>
  <c r="BA340" s="1"/>
  <c r="BG340" s="1"/>
  <c r="AT340"/>
  <c r="AV340" s="1"/>
  <c r="AS340"/>
  <c r="AU340" s="1"/>
  <c r="AW340" s="1"/>
  <c r="AY130"/>
  <c r="AX129"/>
  <c r="BF129" s="1"/>
  <c r="AL133"/>
  <c r="AQ132"/>
  <c r="AR132" s="1"/>
  <c r="BB339"/>
  <c r="BH339" s="1"/>
  <c r="BC339"/>
  <c r="AP134"/>
  <c r="AE135"/>
  <c r="AA345"/>
  <c r="AB344"/>
  <c r="BB130"/>
  <c r="BH130" s="1"/>
  <c r="BC130"/>
  <c r="AT131"/>
  <c r="AV131" s="1"/>
  <c r="BE131"/>
  <c r="AZ131"/>
  <c r="BA131" s="1"/>
  <c r="BG131" s="1"/>
  <c r="AS131"/>
  <c r="AU131" s="1"/>
  <c r="AW131" s="1"/>
  <c r="BB338"/>
  <c r="BH338" s="1"/>
  <c r="BC338"/>
  <c r="T346" i="4"/>
  <c r="T135"/>
  <c r="AH124" i="13"/>
  <c r="B125"/>
  <c r="U131"/>
  <c r="V131"/>
  <c r="T131" s="1"/>
  <c r="AC121"/>
  <c r="AB122"/>
  <c r="Y131"/>
  <c r="X131"/>
  <c r="Z131"/>
  <c r="W131"/>
  <c r="BB357" i="5" l="1"/>
  <c r="BH357" s="1"/>
  <c r="BC357"/>
  <c r="BE149"/>
  <c r="AZ149"/>
  <c r="BA149" s="1"/>
  <c r="BG149" s="1"/>
  <c r="AT149"/>
  <c r="AV149" s="1"/>
  <c r="AS149"/>
  <c r="BE358"/>
  <c r="AZ358"/>
  <c r="BA358" s="1"/>
  <c r="BG358" s="1"/>
  <c r="AT358"/>
  <c r="AV358" s="1"/>
  <c r="AS358"/>
  <c r="BB356"/>
  <c r="BH356" s="1"/>
  <c r="BC356"/>
  <c r="AA363"/>
  <c r="AB362"/>
  <c r="AX356"/>
  <c r="BF356" s="1"/>
  <c r="AY357"/>
  <c r="AX146"/>
  <c r="BF146" s="1"/>
  <c r="AY147"/>
  <c r="T367"/>
  <c r="U366"/>
  <c r="AH361"/>
  <c r="AP360"/>
  <c r="AP151"/>
  <c r="AE152"/>
  <c r="BB148"/>
  <c r="BH148" s="1"/>
  <c r="BC148"/>
  <c r="AE363"/>
  <c r="T157"/>
  <c r="U156"/>
  <c r="AL151"/>
  <c r="AQ150"/>
  <c r="AR150" s="1"/>
  <c r="AL360"/>
  <c r="AQ359"/>
  <c r="AR359" s="1"/>
  <c r="AA154"/>
  <c r="AB153"/>
  <c r="AE363" i="11"/>
  <c r="AP362"/>
  <c r="AE154"/>
  <c r="AP153"/>
  <c r="AE363" i="10"/>
  <c r="AP362"/>
  <c r="AE154"/>
  <c r="AP153"/>
  <c r="AP362" i="9"/>
  <c r="AE363"/>
  <c r="AE155"/>
  <c r="AP154"/>
  <c r="AP362" i="8"/>
  <c r="AE363"/>
  <c r="AP153"/>
  <c r="AE154"/>
  <c r="AE155" i="7"/>
  <c r="AE365"/>
  <c r="AP153" i="4"/>
  <c r="AE154"/>
  <c r="AZ150"/>
  <c r="AS150"/>
  <c r="AT150"/>
  <c r="AV150" s="1"/>
  <c r="AE363"/>
  <c r="AP362"/>
  <c r="AQ361"/>
  <c r="AR361" s="1"/>
  <c r="AL362"/>
  <c r="AZ360"/>
  <c r="AS360"/>
  <c r="AU360" s="1"/>
  <c r="AW360" s="1"/>
  <c r="AT360"/>
  <c r="AV360" s="1"/>
  <c r="AQ151"/>
  <c r="AR151" s="1"/>
  <c r="AL152"/>
  <c r="AE362" i="3"/>
  <c r="AP361"/>
  <c r="AS359"/>
  <c r="AU359" s="1"/>
  <c r="AW359" s="1"/>
  <c r="AT359"/>
  <c r="AV359" s="1"/>
  <c r="AZ359"/>
  <c r="AZ151"/>
  <c r="AS151"/>
  <c r="AT151"/>
  <c r="AV151" s="1"/>
  <c r="AE154"/>
  <c r="AP153"/>
  <c r="AQ360"/>
  <c r="AR360" s="1"/>
  <c r="AL361"/>
  <c r="AQ152"/>
  <c r="AR152" s="1"/>
  <c r="AL153"/>
  <c r="T363" i="11"/>
  <c r="U362"/>
  <c r="T153"/>
  <c r="U152"/>
  <c r="T361" i="10"/>
  <c r="U360"/>
  <c r="T151"/>
  <c r="U150"/>
  <c r="T359" i="9"/>
  <c r="U358"/>
  <c r="T149"/>
  <c r="U148"/>
  <c r="T357" i="8"/>
  <c r="U356"/>
  <c r="T147"/>
  <c r="U146"/>
  <c r="T355" i="7"/>
  <c r="U354"/>
  <c r="T147"/>
  <c r="U146"/>
  <c r="T142" i="3"/>
  <c r="U141"/>
  <c r="T351"/>
  <c r="U350"/>
  <c r="AL134" i="2"/>
  <c r="AQ133"/>
  <c r="AR133" s="1"/>
  <c r="AL343"/>
  <c r="AQ342"/>
  <c r="AR342" s="1"/>
  <c r="AE345"/>
  <c r="AP344"/>
  <c r="T348"/>
  <c r="U347"/>
  <c r="BB131"/>
  <c r="BH131" s="1"/>
  <c r="BC131"/>
  <c r="AP135"/>
  <c r="AE136"/>
  <c r="BE132"/>
  <c r="AZ132"/>
  <c r="BA132" s="1"/>
  <c r="BG132" s="1"/>
  <c r="AT132"/>
  <c r="AV132" s="1"/>
  <c r="AS132"/>
  <c r="AU132" s="1"/>
  <c r="AW132" s="1"/>
  <c r="BB340"/>
  <c r="BH340" s="1"/>
  <c r="BC340"/>
  <c r="BE341"/>
  <c r="AZ341"/>
  <c r="BA341" s="1"/>
  <c r="BG341" s="1"/>
  <c r="AT341"/>
  <c r="AV341" s="1"/>
  <c r="AS341"/>
  <c r="T140"/>
  <c r="U139"/>
  <c r="AA346"/>
  <c r="AB345"/>
  <c r="AX130"/>
  <c r="BF130" s="1"/>
  <c r="AY131"/>
  <c r="AX339"/>
  <c r="BF339" s="1"/>
  <c r="AY340"/>
  <c r="AA137"/>
  <c r="AB136"/>
  <c r="T347" i="4"/>
  <c r="T136"/>
  <c r="AC122" i="13"/>
  <c r="AB123"/>
  <c r="AH125"/>
  <c r="B126"/>
  <c r="U132"/>
  <c r="V132"/>
  <c r="T132" s="1"/>
  <c r="Z132"/>
  <c r="W132"/>
  <c r="Y132"/>
  <c r="X132"/>
  <c r="AA155" i="5" l="1"/>
  <c r="AB154"/>
  <c r="AL152"/>
  <c r="AQ151"/>
  <c r="AR151" s="1"/>
  <c r="AE153"/>
  <c r="AP152"/>
  <c r="AA364"/>
  <c r="AB363"/>
  <c r="AT150"/>
  <c r="AV150" s="1"/>
  <c r="BE150"/>
  <c r="AZ150"/>
  <c r="BA150" s="1"/>
  <c r="BG150" s="1"/>
  <c r="AS150"/>
  <c r="T158"/>
  <c r="U157"/>
  <c r="AH362"/>
  <c r="AP361"/>
  <c r="AX147"/>
  <c r="BF147" s="1"/>
  <c r="AY148"/>
  <c r="AU358"/>
  <c r="AW358" s="1"/>
  <c r="AU149"/>
  <c r="AW149" s="1"/>
  <c r="AL361"/>
  <c r="AQ360"/>
  <c r="AR360" s="1"/>
  <c r="T368"/>
  <c r="U367"/>
  <c r="BE359"/>
  <c r="AZ359"/>
  <c r="BA359" s="1"/>
  <c r="BG359" s="1"/>
  <c r="AT359"/>
  <c r="AV359" s="1"/>
  <c r="AS359"/>
  <c r="AU359" s="1"/>
  <c r="AW359" s="1"/>
  <c r="AE364"/>
  <c r="AX357"/>
  <c r="BF357" s="1"/>
  <c r="AY358"/>
  <c r="AE364" i="11"/>
  <c r="AP363"/>
  <c r="AP154"/>
  <c r="AE155"/>
  <c r="AE364" i="10"/>
  <c r="AP363"/>
  <c r="AP154"/>
  <c r="AE155"/>
  <c r="AP155" i="9"/>
  <c r="AE156"/>
  <c r="AE364"/>
  <c r="AP363"/>
  <c r="AE155" i="8"/>
  <c r="AP154"/>
  <c r="AE364"/>
  <c r="AP363"/>
  <c r="AE156" i="7"/>
  <c r="AE366"/>
  <c r="AT151" i="4"/>
  <c r="AV151" s="1"/>
  <c r="AZ151"/>
  <c r="AS151"/>
  <c r="AT361"/>
  <c r="AV361" s="1"/>
  <c r="AZ361"/>
  <c r="AS361"/>
  <c r="AU150"/>
  <c r="AW150" s="1"/>
  <c r="AL153"/>
  <c r="AQ152"/>
  <c r="AR152" s="1"/>
  <c r="AL363"/>
  <c r="AQ362"/>
  <c r="AR362" s="1"/>
  <c r="AE155"/>
  <c r="AP154"/>
  <c r="AP363"/>
  <c r="AE364"/>
  <c r="AZ360" i="3"/>
  <c r="AS360"/>
  <c r="AU360" s="1"/>
  <c r="AW360" s="1"/>
  <c r="AT360"/>
  <c r="AV360" s="1"/>
  <c r="AU151"/>
  <c r="AW151" s="1"/>
  <c r="AS152"/>
  <c r="AU152" s="1"/>
  <c r="AW152" s="1"/>
  <c r="AT152"/>
  <c r="AV152" s="1"/>
  <c r="AZ152"/>
  <c r="AE155"/>
  <c r="AP154"/>
  <c r="AE363"/>
  <c r="AP362"/>
  <c r="AQ361"/>
  <c r="AR361" s="1"/>
  <c r="AL362"/>
  <c r="AQ153"/>
  <c r="AR153" s="1"/>
  <c r="AL154"/>
  <c r="T154" i="11"/>
  <c r="U153"/>
  <c r="T364"/>
  <c r="U363"/>
  <c r="T152" i="10"/>
  <c r="U151"/>
  <c r="T362"/>
  <c r="U361"/>
  <c r="T360" i="9"/>
  <c r="U359"/>
  <c r="T150"/>
  <c r="U149"/>
  <c r="T358" i="8"/>
  <c r="U357"/>
  <c r="T148"/>
  <c r="U147"/>
  <c r="T148" i="7"/>
  <c r="U147"/>
  <c r="T356"/>
  <c r="U355"/>
  <c r="T143" i="3"/>
  <c r="U142"/>
  <c r="T352"/>
  <c r="U351"/>
  <c r="AA138" i="2"/>
  <c r="AB137"/>
  <c r="BB132"/>
  <c r="BH132" s="1"/>
  <c r="BC132"/>
  <c r="AE137"/>
  <c r="AP136"/>
  <c r="AE346"/>
  <c r="AP345"/>
  <c r="AL135"/>
  <c r="AQ134"/>
  <c r="AR134" s="1"/>
  <c r="AX131"/>
  <c r="BF131" s="1"/>
  <c r="AY132"/>
  <c r="BE133"/>
  <c r="AZ133"/>
  <c r="BA133" s="1"/>
  <c r="BG133" s="1"/>
  <c r="AT133"/>
  <c r="AV133" s="1"/>
  <c r="AS133"/>
  <c r="AA347"/>
  <c r="AB346"/>
  <c r="T349"/>
  <c r="U348"/>
  <c r="AL344"/>
  <c r="AQ343"/>
  <c r="AR343" s="1"/>
  <c r="AU341"/>
  <c r="AW341" s="1"/>
  <c r="AY341"/>
  <c r="AX340"/>
  <c r="BF340" s="1"/>
  <c r="T141"/>
  <c r="U140"/>
  <c r="AT342"/>
  <c r="AV342" s="1"/>
  <c r="BE342"/>
  <c r="AZ342"/>
  <c r="BA342" s="1"/>
  <c r="BG342" s="1"/>
  <c r="AS342"/>
  <c r="T348" i="4"/>
  <c r="T137"/>
  <c r="AH126" i="13"/>
  <c r="B127"/>
  <c r="U133"/>
  <c r="V133"/>
  <c r="T133" s="1"/>
  <c r="AC123"/>
  <c r="AB124"/>
  <c r="Z133"/>
  <c r="X133"/>
  <c r="Y133"/>
  <c r="W133"/>
  <c r="AY359" i="5" l="1"/>
  <c r="AX358"/>
  <c r="BF358" s="1"/>
  <c r="BC149"/>
  <c r="BB149"/>
  <c r="BH149" s="1"/>
  <c r="T159"/>
  <c r="U158"/>
  <c r="AE154"/>
  <c r="AP153"/>
  <c r="AA156"/>
  <c r="AB155"/>
  <c r="AE365"/>
  <c r="AT360"/>
  <c r="AV360" s="1"/>
  <c r="BE360"/>
  <c r="AZ360"/>
  <c r="BA360" s="1"/>
  <c r="BG360" s="1"/>
  <c r="AS360"/>
  <c r="AY149"/>
  <c r="AX148"/>
  <c r="BF148" s="1"/>
  <c r="AA365"/>
  <c r="AB364"/>
  <c r="AL153"/>
  <c r="AQ152"/>
  <c r="AR152" s="1"/>
  <c r="BC359"/>
  <c r="BB359"/>
  <c r="BH359" s="1"/>
  <c r="AL362"/>
  <c r="AQ361"/>
  <c r="AR361" s="1"/>
  <c r="T369"/>
  <c r="U368"/>
  <c r="BB358"/>
  <c r="BH358" s="1"/>
  <c r="BC358"/>
  <c r="AH363"/>
  <c r="AP362"/>
  <c r="AT151"/>
  <c r="AV151" s="1"/>
  <c r="BE151"/>
  <c r="AZ151"/>
  <c r="BA151" s="1"/>
  <c r="BG151" s="1"/>
  <c r="AS151"/>
  <c r="AU150"/>
  <c r="AW150" s="1"/>
  <c r="AE365" i="11"/>
  <c r="AP364"/>
  <c r="AE156"/>
  <c r="AP155"/>
  <c r="AE156" i="10"/>
  <c r="AP155"/>
  <c r="AE365"/>
  <c r="AP364"/>
  <c r="AE157" i="9"/>
  <c r="AP156"/>
  <c r="AP364"/>
  <c r="AE365"/>
  <c r="AP364" i="8"/>
  <c r="AE365"/>
  <c r="AP155"/>
  <c r="AE156"/>
  <c r="AE157" i="7"/>
  <c r="AE367"/>
  <c r="AZ362" i="4"/>
  <c r="AS362"/>
  <c r="AU362" s="1"/>
  <c r="AW362" s="1"/>
  <c r="AT362"/>
  <c r="AV362" s="1"/>
  <c r="AP155"/>
  <c r="AE156"/>
  <c r="AQ153"/>
  <c r="AR153" s="1"/>
  <c r="AL154"/>
  <c r="AZ152"/>
  <c r="AS152"/>
  <c r="AU152" s="1"/>
  <c r="AW152" s="1"/>
  <c r="AT152"/>
  <c r="AV152" s="1"/>
  <c r="AE365"/>
  <c r="AP364"/>
  <c r="AQ363"/>
  <c r="AR363" s="1"/>
  <c r="AL364"/>
  <c r="AU361"/>
  <c r="AW361" s="1"/>
  <c r="AU151"/>
  <c r="AW151" s="1"/>
  <c r="AS361" i="3"/>
  <c r="AT361"/>
  <c r="AV361" s="1"/>
  <c r="AZ361"/>
  <c r="AQ362"/>
  <c r="AR362" s="1"/>
  <c r="AL363"/>
  <c r="AE364"/>
  <c r="AP363"/>
  <c r="AE156"/>
  <c r="AP155"/>
  <c r="AZ153"/>
  <c r="AS153"/>
  <c r="AT153"/>
  <c r="AV153" s="1"/>
  <c r="AQ154"/>
  <c r="AR154" s="1"/>
  <c r="AL155"/>
  <c r="AU342" i="2"/>
  <c r="AW342" s="1"/>
  <c r="T155" i="11"/>
  <c r="U154"/>
  <c r="T365"/>
  <c r="U364"/>
  <c r="U152" i="10"/>
  <c r="T153"/>
  <c r="T363"/>
  <c r="U362"/>
  <c r="T361" i="9"/>
  <c r="U360"/>
  <c r="T151"/>
  <c r="U150"/>
  <c r="T359" i="8"/>
  <c r="U358"/>
  <c r="T149"/>
  <c r="U148"/>
  <c r="T357" i="7"/>
  <c r="U356"/>
  <c r="T149"/>
  <c r="U148"/>
  <c r="T353" i="3"/>
  <c r="U352"/>
  <c r="T144"/>
  <c r="U143"/>
  <c r="BB342" i="2"/>
  <c r="BH342" s="1"/>
  <c r="BC342"/>
  <c r="AY342"/>
  <c r="AX341"/>
  <c r="BF341" s="1"/>
  <c r="AA348"/>
  <c r="AB347"/>
  <c r="AL136"/>
  <c r="AQ135"/>
  <c r="AR135" s="1"/>
  <c r="AE138"/>
  <c r="AP137"/>
  <c r="AA139"/>
  <c r="AB138"/>
  <c r="AL345"/>
  <c r="AQ344"/>
  <c r="AR344" s="1"/>
  <c r="AT134"/>
  <c r="AV134" s="1"/>
  <c r="BE134"/>
  <c r="AZ134"/>
  <c r="BA134" s="1"/>
  <c r="BG134" s="1"/>
  <c r="AS134"/>
  <c r="AU134" s="1"/>
  <c r="AW134" s="1"/>
  <c r="T142"/>
  <c r="U141"/>
  <c r="AT343"/>
  <c r="AV343" s="1"/>
  <c r="BE343"/>
  <c r="AZ343"/>
  <c r="BA343" s="1"/>
  <c r="BG343" s="1"/>
  <c r="AS343"/>
  <c r="AU343" s="1"/>
  <c r="AW343" s="1"/>
  <c r="T350"/>
  <c r="U349"/>
  <c r="AP346"/>
  <c r="AE347"/>
  <c r="BC341"/>
  <c r="BB341"/>
  <c r="BH341" s="1"/>
  <c r="AY133"/>
  <c r="AX132"/>
  <c r="BF132" s="1"/>
  <c r="AU133"/>
  <c r="AW133" s="1"/>
  <c r="T349" i="4"/>
  <c r="T138"/>
  <c r="AC124" i="13"/>
  <c r="AB125"/>
  <c r="U134"/>
  <c r="V134"/>
  <c r="T134" s="1"/>
  <c r="AH127"/>
  <c r="B128"/>
  <c r="Y134"/>
  <c r="W134"/>
  <c r="X134"/>
  <c r="Z134"/>
  <c r="AH364" i="5" l="1"/>
  <c r="AP363"/>
  <c r="AE366"/>
  <c r="T160"/>
  <c r="U159"/>
  <c r="AY360"/>
  <c r="AX359"/>
  <c r="BF359" s="1"/>
  <c r="AU360"/>
  <c r="AW360" s="1"/>
  <c r="AL363"/>
  <c r="AQ362"/>
  <c r="AR362" s="1"/>
  <c r="AL154"/>
  <c r="AQ153"/>
  <c r="AR153" s="1"/>
  <c r="AY150"/>
  <c r="AX149"/>
  <c r="BF149" s="1"/>
  <c r="AA157"/>
  <c r="AB156"/>
  <c r="AU151"/>
  <c r="AW151" s="1"/>
  <c r="BB150"/>
  <c r="BH150" s="1"/>
  <c r="BC150"/>
  <c r="AT361"/>
  <c r="AV361" s="1"/>
  <c r="BE361"/>
  <c r="AZ361"/>
  <c r="BA361" s="1"/>
  <c r="BG361" s="1"/>
  <c r="AS361"/>
  <c r="AU361" s="1"/>
  <c r="AW361" s="1"/>
  <c r="BE152"/>
  <c r="AZ152"/>
  <c r="BA152" s="1"/>
  <c r="BG152" s="1"/>
  <c r="AT152"/>
  <c r="AV152" s="1"/>
  <c r="AS152"/>
  <c r="AU152" s="1"/>
  <c r="AW152" s="1"/>
  <c r="T370"/>
  <c r="U369"/>
  <c r="AA366"/>
  <c r="AB365"/>
  <c r="AP154"/>
  <c r="AE155"/>
  <c r="AP156" i="11"/>
  <c r="AE157"/>
  <c r="AE366"/>
  <c r="AP365"/>
  <c r="AP156" i="10"/>
  <c r="AE157"/>
  <c r="AE366"/>
  <c r="AP365"/>
  <c r="AE366" i="9"/>
  <c r="AP365"/>
  <c r="AP157"/>
  <c r="AE158"/>
  <c r="AE157" i="8"/>
  <c r="AP156"/>
  <c r="AE366"/>
  <c r="AP365"/>
  <c r="AE158" i="7"/>
  <c r="AE368"/>
  <c r="AP365" i="4"/>
  <c r="AE366"/>
  <c r="AT153"/>
  <c r="AV153" s="1"/>
  <c r="AZ153"/>
  <c r="AS153"/>
  <c r="AU153" s="1"/>
  <c r="AW153" s="1"/>
  <c r="AL155"/>
  <c r="AQ154"/>
  <c r="AR154" s="1"/>
  <c r="AT363"/>
  <c r="AV363" s="1"/>
  <c r="AZ363"/>
  <c r="AS363"/>
  <c r="AU363" s="1"/>
  <c r="AW363" s="1"/>
  <c r="AL365"/>
  <c r="AQ364"/>
  <c r="AR364" s="1"/>
  <c r="AE157"/>
  <c r="AP156"/>
  <c r="AQ363" i="3"/>
  <c r="AR363" s="1"/>
  <c r="AL364"/>
  <c r="AU361"/>
  <c r="AW361" s="1"/>
  <c r="AE365"/>
  <c r="AP364"/>
  <c r="AS154"/>
  <c r="AU154" s="1"/>
  <c r="AW154" s="1"/>
  <c r="AT154"/>
  <c r="AV154" s="1"/>
  <c r="AZ154"/>
  <c r="AU153"/>
  <c r="AW153" s="1"/>
  <c r="AQ155"/>
  <c r="AR155" s="1"/>
  <c r="AL156"/>
  <c r="AE157"/>
  <c r="AP156"/>
  <c r="AZ362"/>
  <c r="AS362"/>
  <c r="AU362" s="1"/>
  <c r="AW362" s="1"/>
  <c r="AT362"/>
  <c r="AV362" s="1"/>
  <c r="T366" i="11"/>
  <c r="U365"/>
  <c r="T156"/>
  <c r="U155"/>
  <c r="T364" i="10"/>
  <c r="U363"/>
  <c r="T154"/>
  <c r="U153"/>
  <c r="T152" i="9"/>
  <c r="U151"/>
  <c r="T362"/>
  <c r="U361"/>
  <c r="T150" i="8"/>
  <c r="U149"/>
  <c r="T360"/>
  <c r="U359"/>
  <c r="T150" i="7"/>
  <c r="U149"/>
  <c r="T358"/>
  <c r="U357"/>
  <c r="T354" i="3"/>
  <c r="U353"/>
  <c r="T145"/>
  <c r="U144"/>
  <c r="AY134" i="2"/>
  <c r="AX133"/>
  <c r="BF133" s="1"/>
  <c r="BB343"/>
  <c r="BH343" s="1"/>
  <c r="BC343"/>
  <c r="AL346"/>
  <c r="AQ345"/>
  <c r="AR345" s="1"/>
  <c r="AP138"/>
  <c r="AE139"/>
  <c r="AA349"/>
  <c r="AB348"/>
  <c r="AP347"/>
  <c r="AE348"/>
  <c r="T351"/>
  <c r="U350"/>
  <c r="BB134"/>
  <c r="BH134" s="1"/>
  <c r="BC134"/>
  <c r="BE344"/>
  <c r="AZ344"/>
  <c r="BA344" s="1"/>
  <c r="BG344" s="1"/>
  <c r="AT344"/>
  <c r="AV344" s="1"/>
  <c r="AS344"/>
  <c r="BC133"/>
  <c r="BB133"/>
  <c r="BH133" s="1"/>
  <c r="T143"/>
  <c r="U142"/>
  <c r="AA140"/>
  <c r="AB139"/>
  <c r="AL137"/>
  <c r="AQ136"/>
  <c r="AR136" s="1"/>
  <c r="AX342"/>
  <c r="BF342" s="1"/>
  <c r="AY343"/>
  <c r="AT135"/>
  <c r="AV135" s="1"/>
  <c r="BE135"/>
  <c r="AZ135"/>
  <c r="BA135" s="1"/>
  <c r="BG135" s="1"/>
  <c r="AS135"/>
  <c r="AU135" s="1"/>
  <c r="AW135" s="1"/>
  <c r="T350" i="4"/>
  <c r="T139"/>
  <c r="AC125" i="13"/>
  <c r="AB126"/>
  <c r="AH128"/>
  <c r="B129"/>
  <c r="V135"/>
  <c r="T135" s="1"/>
  <c r="U135"/>
  <c r="X135"/>
  <c r="W135"/>
  <c r="Z135"/>
  <c r="Y135"/>
  <c r="AA367" i="5" l="1"/>
  <c r="AB366"/>
  <c r="BB152"/>
  <c r="BH152" s="1"/>
  <c r="BC152"/>
  <c r="BB361"/>
  <c r="BH361" s="1"/>
  <c r="BC361"/>
  <c r="AA158"/>
  <c r="AB157"/>
  <c r="AL155"/>
  <c r="AQ154"/>
  <c r="AR154" s="1"/>
  <c r="T161"/>
  <c r="U160"/>
  <c r="AH365"/>
  <c r="AP364"/>
  <c r="T371"/>
  <c r="U370"/>
  <c r="BE153"/>
  <c r="AZ153"/>
  <c r="BA153" s="1"/>
  <c r="BG153" s="1"/>
  <c r="AT153"/>
  <c r="AV153" s="1"/>
  <c r="AS153"/>
  <c r="BB360"/>
  <c r="BH360" s="1"/>
  <c r="BC360"/>
  <c r="BB151"/>
  <c r="BH151" s="1"/>
  <c r="BC151"/>
  <c r="AX150"/>
  <c r="BF150" s="1"/>
  <c r="AY151"/>
  <c r="AL364"/>
  <c r="AQ363"/>
  <c r="AR363" s="1"/>
  <c r="AP155"/>
  <c r="AE156"/>
  <c r="BE362"/>
  <c r="AZ362"/>
  <c r="BA362" s="1"/>
  <c r="BG362" s="1"/>
  <c r="AT362"/>
  <c r="AV362" s="1"/>
  <c r="AS362"/>
  <c r="AX360"/>
  <c r="BF360" s="1"/>
  <c r="AY361"/>
  <c r="AE367"/>
  <c r="AE158" i="11"/>
  <c r="AP157"/>
  <c r="AE367"/>
  <c r="AP366"/>
  <c r="AE158" i="10"/>
  <c r="AP157"/>
  <c r="AE367"/>
  <c r="AP366"/>
  <c r="AP366" i="9"/>
  <c r="AE367"/>
  <c r="AE159"/>
  <c r="AP158"/>
  <c r="AP366" i="8"/>
  <c r="AE367"/>
  <c r="AP157"/>
  <c r="AE158"/>
  <c r="AE159" i="7"/>
  <c r="AE369"/>
  <c r="AQ155" i="4"/>
  <c r="AR155" s="1"/>
  <c r="AL156"/>
  <c r="AQ365"/>
  <c r="AR365" s="1"/>
  <c r="AL366"/>
  <c r="AZ154"/>
  <c r="AS154"/>
  <c r="AT154"/>
  <c r="AV154" s="1"/>
  <c r="AZ364"/>
  <c r="AS364"/>
  <c r="AU364" s="1"/>
  <c r="AW364" s="1"/>
  <c r="AT364"/>
  <c r="AV364" s="1"/>
  <c r="AP157"/>
  <c r="AE158"/>
  <c r="AE367"/>
  <c r="AP366"/>
  <c r="AQ156" i="3"/>
  <c r="AR156" s="1"/>
  <c r="AL157"/>
  <c r="AS363"/>
  <c r="AU363" s="1"/>
  <c r="AW363" s="1"/>
  <c r="AT363"/>
  <c r="AV363" s="1"/>
  <c r="AZ363"/>
  <c r="AE158"/>
  <c r="AP157"/>
  <c r="AQ364"/>
  <c r="AR364" s="1"/>
  <c r="AL365"/>
  <c r="AZ155"/>
  <c r="AS155"/>
  <c r="AU155" s="1"/>
  <c r="AW155" s="1"/>
  <c r="AT155"/>
  <c r="AV155" s="1"/>
  <c r="AE366"/>
  <c r="AP365"/>
  <c r="T367" i="11"/>
  <c r="U366"/>
  <c r="T157"/>
  <c r="U156"/>
  <c r="T365" i="10"/>
  <c r="U364"/>
  <c r="T155"/>
  <c r="U154"/>
  <c r="T363" i="9"/>
  <c r="U362"/>
  <c r="T153"/>
  <c r="U152"/>
  <c r="T151" i="8"/>
  <c r="U150"/>
  <c r="T361"/>
  <c r="U360"/>
  <c r="T359" i="7"/>
  <c r="U358"/>
  <c r="T151"/>
  <c r="U150"/>
  <c r="T146" i="3"/>
  <c r="U145"/>
  <c r="T355"/>
  <c r="U354"/>
  <c r="AL138" i="2"/>
  <c r="AQ137"/>
  <c r="AR137" s="1"/>
  <c r="T352"/>
  <c r="U351"/>
  <c r="AA350"/>
  <c r="AB349"/>
  <c r="AL347"/>
  <c r="AQ346"/>
  <c r="AR346" s="1"/>
  <c r="AX134"/>
  <c r="BF134" s="1"/>
  <c r="AY135"/>
  <c r="AU344"/>
  <c r="AW344" s="1"/>
  <c r="BE136"/>
  <c r="AZ136"/>
  <c r="BA136" s="1"/>
  <c r="BG136" s="1"/>
  <c r="AT136"/>
  <c r="AV136" s="1"/>
  <c r="AS136"/>
  <c r="AU136" s="1"/>
  <c r="AW136" s="1"/>
  <c r="BE345"/>
  <c r="AZ345"/>
  <c r="BA345" s="1"/>
  <c r="BG345" s="1"/>
  <c r="AT345"/>
  <c r="AV345" s="1"/>
  <c r="AS345"/>
  <c r="AU345" s="1"/>
  <c r="AW345" s="1"/>
  <c r="AA141"/>
  <c r="AB140"/>
  <c r="BB135"/>
  <c r="BH135" s="1"/>
  <c r="BC135"/>
  <c r="AX343"/>
  <c r="BF343" s="1"/>
  <c r="AY344"/>
  <c r="T144"/>
  <c r="U143"/>
  <c r="AE349"/>
  <c r="AP348"/>
  <c r="AP139"/>
  <c r="AE140"/>
  <c r="T351" i="4"/>
  <c r="T140"/>
  <c r="U136" i="13"/>
  <c r="V136"/>
  <c r="T136" s="1"/>
  <c r="AC126"/>
  <c r="AB127"/>
  <c r="AH129"/>
  <c r="B130"/>
  <c r="X136"/>
  <c r="Z136"/>
  <c r="W136"/>
  <c r="Y136"/>
  <c r="AL365" i="5" l="1"/>
  <c r="AQ364"/>
  <c r="AR364" s="1"/>
  <c r="AL156"/>
  <c r="AQ155"/>
  <c r="AR155" s="1"/>
  <c r="AA368"/>
  <c r="AB367"/>
  <c r="AX361"/>
  <c r="BF361" s="1"/>
  <c r="AY362"/>
  <c r="BE363"/>
  <c r="AZ363"/>
  <c r="BA363" s="1"/>
  <c r="BG363" s="1"/>
  <c r="AT363"/>
  <c r="AV363" s="1"/>
  <c r="AS363"/>
  <c r="AH366"/>
  <c r="AP365"/>
  <c r="AT154"/>
  <c r="AV154" s="1"/>
  <c r="BE154"/>
  <c r="AZ154"/>
  <c r="BA154" s="1"/>
  <c r="BG154" s="1"/>
  <c r="AS154"/>
  <c r="AU154" s="1"/>
  <c r="AW154" s="1"/>
  <c r="AU153"/>
  <c r="AW153" s="1"/>
  <c r="AE368"/>
  <c r="T162"/>
  <c r="U161"/>
  <c r="AA159"/>
  <c r="AB158"/>
  <c r="AE157"/>
  <c r="AP156"/>
  <c r="AX151"/>
  <c r="BF151" s="1"/>
  <c r="AY152"/>
  <c r="T372"/>
  <c r="U371"/>
  <c r="AU362"/>
  <c r="AW362" s="1"/>
  <c r="AE368" i="11"/>
  <c r="AP367"/>
  <c r="AP158"/>
  <c r="AE159"/>
  <c r="AE368" i="10"/>
  <c r="AP367"/>
  <c r="AP158"/>
  <c r="AE159"/>
  <c r="AP159" i="9"/>
  <c r="AE160"/>
  <c r="AE368"/>
  <c r="AP367"/>
  <c r="AE368" i="8"/>
  <c r="AP367"/>
  <c r="AE159"/>
  <c r="AP158"/>
  <c r="AE370" i="7"/>
  <c r="AE160"/>
  <c r="AP367" i="4"/>
  <c r="AE368"/>
  <c r="AL367"/>
  <c r="AQ366"/>
  <c r="AR366" s="1"/>
  <c r="AT155"/>
  <c r="AV155" s="1"/>
  <c r="AZ155"/>
  <c r="AS155"/>
  <c r="AL157"/>
  <c r="AQ156"/>
  <c r="AR156" s="1"/>
  <c r="AE159"/>
  <c r="AP158"/>
  <c r="AT365"/>
  <c r="AV365" s="1"/>
  <c r="AZ365"/>
  <c r="AS365"/>
  <c r="AU154"/>
  <c r="AW154" s="1"/>
  <c r="AE367" i="3"/>
  <c r="AP366"/>
  <c r="AQ365"/>
  <c r="AR365" s="1"/>
  <c r="AL366"/>
  <c r="AS156"/>
  <c r="AU156" s="1"/>
  <c r="AW156" s="1"/>
  <c r="AT156"/>
  <c r="AV156" s="1"/>
  <c r="AZ156"/>
  <c r="AE159"/>
  <c r="AP158"/>
  <c r="AQ157"/>
  <c r="AR157" s="1"/>
  <c r="AL158"/>
  <c r="AZ364"/>
  <c r="AS364"/>
  <c r="AU364" s="1"/>
  <c r="AW364" s="1"/>
  <c r="AT364"/>
  <c r="AV364" s="1"/>
  <c r="T368" i="11"/>
  <c r="U367"/>
  <c r="T158"/>
  <c r="U157"/>
  <c r="T156" i="10"/>
  <c r="U155"/>
  <c r="T366"/>
  <c r="U365"/>
  <c r="T364" i="9"/>
  <c r="U363"/>
  <c r="T154"/>
  <c r="U153"/>
  <c r="T362" i="8"/>
  <c r="U361"/>
  <c r="T152"/>
  <c r="U151"/>
  <c r="T360" i="7"/>
  <c r="U359"/>
  <c r="T152"/>
  <c r="U151"/>
  <c r="T356" i="3"/>
  <c r="U355"/>
  <c r="T147"/>
  <c r="U146"/>
  <c r="AE141" i="2"/>
  <c r="AP140"/>
  <c r="AA142"/>
  <c r="AB141"/>
  <c r="AT346"/>
  <c r="AV346" s="1"/>
  <c r="BE346"/>
  <c r="AZ346"/>
  <c r="BA346" s="1"/>
  <c r="BG346" s="1"/>
  <c r="AS346"/>
  <c r="AL139"/>
  <c r="AQ138"/>
  <c r="AR138" s="1"/>
  <c r="AE350"/>
  <c r="AP349"/>
  <c r="AY345"/>
  <c r="AX344"/>
  <c r="BF344" s="1"/>
  <c r="AA351"/>
  <c r="AB350"/>
  <c r="BE137"/>
  <c r="AZ137"/>
  <c r="BA137" s="1"/>
  <c r="BG137" s="1"/>
  <c r="AT137"/>
  <c r="AV137" s="1"/>
  <c r="AS137"/>
  <c r="T145"/>
  <c r="U144"/>
  <c r="AX135"/>
  <c r="BF135" s="1"/>
  <c r="AY136"/>
  <c r="T353"/>
  <c r="U352"/>
  <c r="BC345"/>
  <c r="BB345"/>
  <c r="BH345" s="1"/>
  <c r="BB136"/>
  <c r="BH136" s="1"/>
  <c r="BC136"/>
  <c r="BB344"/>
  <c r="BH344" s="1"/>
  <c r="BC344"/>
  <c r="AL348"/>
  <c r="AQ347"/>
  <c r="AR347" s="1"/>
  <c r="T352" i="4"/>
  <c r="T141"/>
  <c r="AC127" i="13"/>
  <c r="AB128"/>
  <c r="U137"/>
  <c r="V137"/>
  <c r="T137" s="1"/>
  <c r="AH130"/>
  <c r="B131"/>
  <c r="X137"/>
  <c r="Y137"/>
  <c r="W137"/>
  <c r="Z137"/>
  <c r="AA160" i="5" l="1"/>
  <c r="AB159"/>
  <c r="AH367"/>
  <c r="AP366"/>
  <c r="AA369"/>
  <c r="AB368"/>
  <c r="AL366"/>
  <c r="AQ365"/>
  <c r="AR365" s="1"/>
  <c r="BB362"/>
  <c r="BH362" s="1"/>
  <c r="BC362"/>
  <c r="AY153"/>
  <c r="AX152"/>
  <c r="BF152" s="1"/>
  <c r="T163"/>
  <c r="U162"/>
  <c r="BB154"/>
  <c r="BH154" s="1"/>
  <c r="BC154"/>
  <c r="AT364"/>
  <c r="AV364" s="1"/>
  <c r="BE364"/>
  <c r="AZ364"/>
  <c r="BA364" s="1"/>
  <c r="BG364" s="1"/>
  <c r="AS364"/>
  <c r="AU364" s="1"/>
  <c r="AW364" s="1"/>
  <c r="T373"/>
  <c r="U372"/>
  <c r="AE158"/>
  <c r="AP157"/>
  <c r="BC153"/>
  <c r="BB153"/>
  <c r="BH153" s="1"/>
  <c r="AL157"/>
  <c r="AQ156"/>
  <c r="AR156" s="1"/>
  <c r="AE369"/>
  <c r="AY363"/>
  <c r="AX362"/>
  <c r="BF362" s="1"/>
  <c r="AT155"/>
  <c r="AV155" s="1"/>
  <c r="BE155"/>
  <c r="AZ155"/>
  <c r="BA155" s="1"/>
  <c r="BG155" s="1"/>
  <c r="AS155"/>
  <c r="AU155" s="1"/>
  <c r="AW155" s="1"/>
  <c r="AU363"/>
  <c r="AW363" s="1"/>
  <c r="AE160" i="11"/>
  <c r="AP159"/>
  <c r="AE369"/>
  <c r="AP368"/>
  <c r="AE369" i="10"/>
  <c r="AP368"/>
  <c r="AE160"/>
  <c r="AP159"/>
  <c r="AE161" i="9"/>
  <c r="AP160"/>
  <c r="AP368"/>
  <c r="AE369"/>
  <c r="AP368" i="8"/>
  <c r="AE369"/>
  <c r="AP159"/>
  <c r="AE160"/>
  <c r="AE371" i="7"/>
  <c r="AE161"/>
  <c r="AQ157" i="4"/>
  <c r="AR157" s="1"/>
  <c r="AL158"/>
  <c r="AZ156"/>
  <c r="AS156"/>
  <c r="AU156" s="1"/>
  <c r="AW156" s="1"/>
  <c r="AT156"/>
  <c r="AV156" s="1"/>
  <c r="AE369"/>
  <c r="AP368"/>
  <c r="AP159"/>
  <c r="AE160"/>
  <c r="AQ367"/>
  <c r="AR367" s="1"/>
  <c r="AL368"/>
  <c r="AZ366"/>
  <c r="AS366"/>
  <c r="AU366" s="1"/>
  <c r="AW366" s="1"/>
  <c r="AT366"/>
  <c r="AV366" s="1"/>
  <c r="AU365"/>
  <c r="AW365" s="1"/>
  <c r="AU155"/>
  <c r="AW155" s="1"/>
  <c r="AE160" i="3"/>
  <c r="AP159"/>
  <c r="AE368"/>
  <c r="AP367"/>
  <c r="AZ157"/>
  <c r="AS157"/>
  <c r="AU157" s="1"/>
  <c r="AW157" s="1"/>
  <c r="AT157"/>
  <c r="AV157" s="1"/>
  <c r="AS365"/>
  <c r="AT365"/>
  <c r="AV365" s="1"/>
  <c r="AZ365"/>
  <c r="AQ158"/>
  <c r="AR158" s="1"/>
  <c r="AL159"/>
  <c r="AQ366"/>
  <c r="AR366" s="1"/>
  <c r="AL367"/>
  <c r="T159" i="11"/>
  <c r="U158"/>
  <c r="T369"/>
  <c r="U368"/>
  <c r="T367" i="10"/>
  <c r="U366"/>
  <c r="U156"/>
  <c r="T157"/>
  <c r="T155" i="9"/>
  <c r="U154"/>
  <c r="T365"/>
  <c r="U364"/>
  <c r="T363" i="8"/>
  <c r="U362"/>
  <c r="T153"/>
  <c r="U152"/>
  <c r="T153" i="7"/>
  <c r="U152"/>
  <c r="T361"/>
  <c r="U360"/>
  <c r="T357" i="3"/>
  <c r="U356"/>
  <c r="T148"/>
  <c r="U147"/>
  <c r="AY137" i="2"/>
  <c r="AX136"/>
  <c r="BF136" s="1"/>
  <c r="T146"/>
  <c r="U145"/>
  <c r="AY346"/>
  <c r="AX345"/>
  <c r="BF345" s="1"/>
  <c r="AL140"/>
  <c r="AQ139"/>
  <c r="AR139" s="1"/>
  <c r="AE142"/>
  <c r="AP141"/>
  <c r="T354"/>
  <c r="U353"/>
  <c r="AT138"/>
  <c r="AV138" s="1"/>
  <c r="BE138"/>
  <c r="AZ138"/>
  <c r="BA138" s="1"/>
  <c r="BG138" s="1"/>
  <c r="AS138"/>
  <c r="AU138" s="1"/>
  <c r="AW138" s="1"/>
  <c r="AL349"/>
  <c r="AQ348"/>
  <c r="AR348" s="1"/>
  <c r="AA352"/>
  <c r="AB351"/>
  <c r="AP350"/>
  <c r="AE351"/>
  <c r="AA143"/>
  <c r="AB142"/>
  <c r="AT347"/>
  <c r="AV347" s="1"/>
  <c r="BE347"/>
  <c r="AZ347"/>
  <c r="BA347" s="1"/>
  <c r="BG347" s="1"/>
  <c r="AS347"/>
  <c r="AU347" s="1"/>
  <c r="AW347" s="1"/>
  <c r="AU137"/>
  <c r="AW137" s="1"/>
  <c r="AU346"/>
  <c r="AW346" s="1"/>
  <c r="T353" i="4"/>
  <c r="T142"/>
  <c r="AC128" i="13"/>
  <c r="AB129"/>
  <c r="AH131"/>
  <c r="B132"/>
  <c r="U138"/>
  <c r="V138"/>
  <c r="T138" s="1"/>
  <c r="X138"/>
  <c r="Z138"/>
  <c r="Y138"/>
  <c r="W138"/>
  <c r="AY364" i="5" l="1"/>
  <c r="AX363"/>
  <c r="BF363" s="1"/>
  <c r="AL158"/>
  <c r="AQ157"/>
  <c r="AR157" s="1"/>
  <c r="AP158"/>
  <c r="AE159"/>
  <c r="BB364"/>
  <c r="BH364" s="1"/>
  <c r="BC364"/>
  <c r="T164"/>
  <c r="U163"/>
  <c r="AA370"/>
  <c r="AB369"/>
  <c r="AA161"/>
  <c r="AB160"/>
  <c r="BB155"/>
  <c r="BH155" s="1"/>
  <c r="BC155"/>
  <c r="BE156"/>
  <c r="AZ156"/>
  <c r="BA156" s="1"/>
  <c r="BG156" s="1"/>
  <c r="AT156"/>
  <c r="AV156" s="1"/>
  <c r="AS156"/>
  <c r="T374"/>
  <c r="U373"/>
  <c r="BC363"/>
  <c r="BB363"/>
  <c r="BH363" s="1"/>
  <c r="AE370"/>
  <c r="AY154"/>
  <c r="AX153"/>
  <c r="BF153" s="1"/>
  <c r="AL367"/>
  <c r="AQ366"/>
  <c r="AR366" s="1"/>
  <c r="AH368"/>
  <c r="AP367"/>
  <c r="AT365"/>
  <c r="AV365" s="1"/>
  <c r="BE365"/>
  <c r="AZ365"/>
  <c r="BA365" s="1"/>
  <c r="BG365" s="1"/>
  <c r="AS365"/>
  <c r="AU365" s="1"/>
  <c r="AW365" s="1"/>
  <c r="AP160" i="11"/>
  <c r="AE161"/>
  <c r="AE370"/>
  <c r="AP369"/>
  <c r="AP160" i="10"/>
  <c r="AE161"/>
  <c r="AE370"/>
  <c r="AP369"/>
  <c r="AE370" i="9"/>
  <c r="AP369"/>
  <c r="AP161"/>
  <c r="AE162"/>
  <c r="AE161" i="8"/>
  <c r="AP160"/>
  <c r="AE370"/>
  <c r="AP369"/>
  <c r="AE162" i="7"/>
  <c r="AE372"/>
  <c r="AT367" i="4"/>
  <c r="AV367" s="1"/>
  <c r="AZ367"/>
  <c r="AS367"/>
  <c r="AU367" s="1"/>
  <c r="AW367" s="1"/>
  <c r="AP369"/>
  <c r="AE370"/>
  <c r="AL369"/>
  <c r="AQ368"/>
  <c r="AR368" s="1"/>
  <c r="AT157"/>
  <c r="AV157" s="1"/>
  <c r="AZ157"/>
  <c r="AS157"/>
  <c r="AU157" s="1"/>
  <c r="AW157" s="1"/>
  <c r="AE161"/>
  <c r="AP160"/>
  <c r="AL159"/>
  <c r="AQ158"/>
  <c r="AR158" s="1"/>
  <c r="AS158" i="3"/>
  <c r="AT158"/>
  <c r="AV158" s="1"/>
  <c r="AZ158"/>
  <c r="AU365"/>
  <c r="AW365" s="1"/>
  <c r="AQ159"/>
  <c r="AR159" s="1"/>
  <c r="AL160"/>
  <c r="AZ366"/>
  <c r="AS366"/>
  <c r="AU366" s="1"/>
  <c r="AW366" s="1"/>
  <c r="AT366"/>
  <c r="AV366" s="1"/>
  <c r="AE369"/>
  <c r="AP368"/>
  <c r="AE161"/>
  <c r="AP160"/>
  <c r="AQ367"/>
  <c r="AR367" s="1"/>
  <c r="AL368"/>
  <c r="T160" i="11"/>
  <c r="U159"/>
  <c r="T370"/>
  <c r="U369"/>
  <c r="T158" i="10"/>
  <c r="U157"/>
  <c r="T368"/>
  <c r="U367"/>
  <c r="T366" i="9"/>
  <c r="U365"/>
  <c r="T156"/>
  <c r="U155"/>
  <c r="T364" i="8"/>
  <c r="U363"/>
  <c r="T154"/>
  <c r="U153"/>
  <c r="T362" i="7"/>
  <c r="U361"/>
  <c r="T154"/>
  <c r="U153"/>
  <c r="T358" i="3"/>
  <c r="U357"/>
  <c r="T149"/>
  <c r="U148"/>
  <c r="AA144" i="2"/>
  <c r="AB143"/>
  <c r="AA353"/>
  <c r="AB352"/>
  <c r="AT139"/>
  <c r="AV139" s="1"/>
  <c r="BE139"/>
  <c r="AZ139"/>
  <c r="BA139" s="1"/>
  <c r="BG139" s="1"/>
  <c r="AS139"/>
  <c r="AY138"/>
  <c r="AX137"/>
  <c r="BF137" s="1"/>
  <c r="BB347"/>
  <c r="BH347" s="1"/>
  <c r="BC347"/>
  <c r="BB138"/>
  <c r="BH138" s="1"/>
  <c r="BC138"/>
  <c r="AP142"/>
  <c r="AE143"/>
  <c r="AX346"/>
  <c r="BF346" s="1"/>
  <c r="AY347"/>
  <c r="BC137"/>
  <c r="BB137"/>
  <c r="BH137" s="1"/>
  <c r="AL350"/>
  <c r="AQ349"/>
  <c r="AR349" s="1"/>
  <c r="T147"/>
  <c r="U146"/>
  <c r="BB346"/>
  <c r="BH346" s="1"/>
  <c r="BC346"/>
  <c r="AP351"/>
  <c r="AE352"/>
  <c r="BE348"/>
  <c r="AZ348"/>
  <c r="BA348" s="1"/>
  <c r="BG348" s="1"/>
  <c r="AT348"/>
  <c r="AV348" s="1"/>
  <c r="AS348"/>
  <c r="T355"/>
  <c r="U354"/>
  <c r="AL141"/>
  <c r="AQ140"/>
  <c r="AR140" s="1"/>
  <c r="T354" i="4"/>
  <c r="T143"/>
  <c r="AH132" i="13"/>
  <c r="B133"/>
  <c r="U139"/>
  <c r="V139"/>
  <c r="T139" s="1"/>
  <c r="AC129"/>
  <c r="AB130"/>
  <c r="Z139"/>
  <c r="X139"/>
  <c r="Y139"/>
  <c r="W139"/>
  <c r="AH369" i="5" l="1"/>
  <c r="AP368"/>
  <c r="AX154"/>
  <c r="BF154" s="1"/>
  <c r="AY155"/>
  <c r="T165"/>
  <c r="U164"/>
  <c r="AX364"/>
  <c r="BF364" s="1"/>
  <c r="AY365"/>
  <c r="AU156"/>
  <c r="AW156" s="1"/>
  <c r="BB365"/>
  <c r="BH365" s="1"/>
  <c r="BC365"/>
  <c r="T375"/>
  <c r="U374"/>
  <c r="AA162"/>
  <c r="AB161"/>
  <c r="AP159"/>
  <c r="AE160"/>
  <c r="AL368"/>
  <c r="AQ367"/>
  <c r="AR367" s="1"/>
  <c r="AL159"/>
  <c r="AQ158"/>
  <c r="AR158" s="1"/>
  <c r="BE366"/>
  <c r="AZ366"/>
  <c r="BA366" s="1"/>
  <c r="BG366" s="1"/>
  <c r="AT366"/>
  <c r="AV366" s="1"/>
  <c r="AS366"/>
  <c r="AU366" s="1"/>
  <c r="AW366" s="1"/>
  <c r="AE371"/>
  <c r="AA371"/>
  <c r="AB370"/>
  <c r="BE157"/>
  <c r="AZ157"/>
  <c r="BA157" s="1"/>
  <c r="BG157" s="1"/>
  <c r="AT157"/>
  <c r="AV157" s="1"/>
  <c r="AS157"/>
  <c r="AU157" s="1"/>
  <c r="AW157" s="1"/>
  <c r="AE371" i="11"/>
  <c r="AP370"/>
  <c r="AE162"/>
  <c r="AP161"/>
  <c r="AE371" i="10"/>
  <c r="AP370"/>
  <c r="AE162"/>
  <c r="AP161"/>
  <c r="AP370" i="9"/>
  <c r="AE371"/>
  <c r="AE163"/>
  <c r="AP162"/>
  <c r="AP370" i="8"/>
  <c r="AE371"/>
  <c r="AP161"/>
  <c r="AE162"/>
  <c r="AE163" i="7"/>
  <c r="AE373"/>
  <c r="AQ159" i="4"/>
  <c r="AR159" s="1"/>
  <c r="AL160"/>
  <c r="AZ158"/>
  <c r="AS158"/>
  <c r="AU158" s="1"/>
  <c r="AW158" s="1"/>
  <c r="AT158"/>
  <c r="AV158" s="1"/>
  <c r="AP161"/>
  <c r="AE162"/>
  <c r="AQ369"/>
  <c r="AR369" s="1"/>
  <c r="AL370"/>
  <c r="AZ368"/>
  <c r="AS368"/>
  <c r="AU368" s="1"/>
  <c r="AW368" s="1"/>
  <c r="AT368"/>
  <c r="AV368" s="1"/>
  <c r="AE371"/>
  <c r="AP370"/>
  <c r="AE162" i="3"/>
  <c r="AP161"/>
  <c r="AU158"/>
  <c r="AW158" s="1"/>
  <c r="AZ159"/>
  <c r="AS159"/>
  <c r="AT159"/>
  <c r="AV159" s="1"/>
  <c r="AS367"/>
  <c r="AU367" s="1"/>
  <c r="AW367" s="1"/>
  <c r="AT367"/>
  <c r="AV367" s="1"/>
  <c r="AZ367"/>
  <c r="AE370"/>
  <c r="AP369"/>
  <c r="AQ160"/>
  <c r="AR160" s="1"/>
  <c r="AL161"/>
  <c r="AQ368"/>
  <c r="AR368" s="1"/>
  <c r="AL369"/>
  <c r="AU348" i="2"/>
  <c r="AW348" s="1"/>
  <c r="T161" i="11"/>
  <c r="U160"/>
  <c r="T371"/>
  <c r="U370"/>
  <c r="T159" i="10"/>
  <c r="U158"/>
  <c r="U368"/>
  <c r="T369"/>
  <c r="T367" i="9"/>
  <c r="U366"/>
  <c r="T157"/>
  <c r="U156"/>
  <c r="T365" i="8"/>
  <c r="U364"/>
  <c r="T155"/>
  <c r="U154"/>
  <c r="T363" i="7"/>
  <c r="U362"/>
  <c r="T155"/>
  <c r="U154"/>
  <c r="T359" i="3"/>
  <c r="U358"/>
  <c r="T150"/>
  <c r="U149"/>
  <c r="AL142" i="2"/>
  <c r="AQ141"/>
  <c r="AR141" s="1"/>
  <c r="BB348"/>
  <c r="BH348" s="1"/>
  <c r="BC348"/>
  <c r="AE353"/>
  <c r="AP352"/>
  <c r="AL351"/>
  <c r="AQ350"/>
  <c r="AR350" s="1"/>
  <c r="AX138"/>
  <c r="BF138" s="1"/>
  <c r="AY139"/>
  <c r="AA145"/>
  <c r="AB144"/>
  <c r="BE140"/>
  <c r="AZ140"/>
  <c r="BA140" s="1"/>
  <c r="BG140" s="1"/>
  <c r="AT140"/>
  <c r="AV140" s="1"/>
  <c r="AS140"/>
  <c r="T356"/>
  <c r="U355"/>
  <c r="BE349"/>
  <c r="AZ349"/>
  <c r="BA349" s="1"/>
  <c r="BG349" s="1"/>
  <c r="AT349"/>
  <c r="AV349" s="1"/>
  <c r="AS349"/>
  <c r="AU349" s="1"/>
  <c r="AW349" s="1"/>
  <c r="AX347"/>
  <c r="BF347" s="1"/>
  <c r="AY348"/>
  <c r="T148"/>
  <c r="U147"/>
  <c r="AA354"/>
  <c r="AB353"/>
  <c r="AP143"/>
  <c r="AE144"/>
  <c r="AU139"/>
  <c r="AW139" s="1"/>
  <c r="T355" i="4"/>
  <c r="T144"/>
  <c r="U140" i="13"/>
  <c r="V140"/>
  <c r="T140" s="1"/>
  <c r="AC130"/>
  <c r="AB131"/>
  <c r="AH133"/>
  <c r="B134"/>
  <c r="X140"/>
  <c r="Y140"/>
  <c r="Z140"/>
  <c r="W140"/>
  <c r="AE372" i="5" l="1"/>
  <c r="BE367"/>
  <c r="AZ367"/>
  <c r="BA367" s="1"/>
  <c r="BG367" s="1"/>
  <c r="AT367"/>
  <c r="AV367" s="1"/>
  <c r="AS367"/>
  <c r="T376"/>
  <c r="U375"/>
  <c r="AX365"/>
  <c r="BF365" s="1"/>
  <c r="AY366"/>
  <c r="T166"/>
  <c r="U165"/>
  <c r="AH370"/>
  <c r="AP369"/>
  <c r="AA372"/>
  <c r="AB371"/>
  <c r="AL160"/>
  <c r="AQ159"/>
  <c r="AR159" s="1"/>
  <c r="BB156"/>
  <c r="BH156" s="1"/>
  <c r="BC156"/>
  <c r="BC157"/>
  <c r="BB157"/>
  <c r="BH157" s="1"/>
  <c r="BB366"/>
  <c r="BH366" s="1"/>
  <c r="BC366"/>
  <c r="AT158"/>
  <c r="AV158" s="1"/>
  <c r="BE158"/>
  <c r="AZ158"/>
  <c r="BA158" s="1"/>
  <c r="BG158" s="1"/>
  <c r="AS158"/>
  <c r="AU158" s="1"/>
  <c r="AW158" s="1"/>
  <c r="AE161"/>
  <c r="AP160"/>
  <c r="AL369"/>
  <c r="AQ368"/>
  <c r="AR368" s="1"/>
  <c r="AA163"/>
  <c r="AB162"/>
  <c r="AX155"/>
  <c r="BF155" s="1"/>
  <c r="AY156"/>
  <c r="AE372" i="11"/>
  <c r="AP371"/>
  <c r="AE163"/>
  <c r="AP162"/>
  <c r="AE372" i="10"/>
  <c r="AP371"/>
  <c r="AP162"/>
  <c r="AE163"/>
  <c r="AP163" i="9"/>
  <c r="AE164"/>
  <c r="AE372"/>
  <c r="AP371"/>
  <c r="AE372" i="8"/>
  <c r="AP371"/>
  <c r="AE163"/>
  <c r="AP162"/>
  <c r="AE164" i="7"/>
  <c r="AE374"/>
  <c r="AP371" i="4"/>
  <c r="AE372"/>
  <c r="AT159"/>
  <c r="AV159" s="1"/>
  <c r="AZ159"/>
  <c r="AS159"/>
  <c r="AU159" s="1"/>
  <c r="AW159" s="1"/>
  <c r="AE163"/>
  <c r="AP162"/>
  <c r="AL161"/>
  <c r="AQ160"/>
  <c r="AR160" s="1"/>
  <c r="AT369"/>
  <c r="AV369" s="1"/>
  <c r="AZ369"/>
  <c r="AS369"/>
  <c r="AU369" s="1"/>
  <c r="AW369" s="1"/>
  <c r="AL371"/>
  <c r="AQ370"/>
  <c r="AR370" s="1"/>
  <c r="AZ368" i="3"/>
  <c r="AS368"/>
  <c r="AU368" s="1"/>
  <c r="AW368" s="1"/>
  <c r="AT368"/>
  <c r="AV368" s="1"/>
  <c r="AE163"/>
  <c r="AP162"/>
  <c r="AS160"/>
  <c r="AT160"/>
  <c r="AV160" s="1"/>
  <c r="AZ160"/>
  <c r="AE371"/>
  <c r="AP370"/>
  <c r="AQ369"/>
  <c r="AR369" s="1"/>
  <c r="AL370"/>
  <c r="AQ161"/>
  <c r="AR161" s="1"/>
  <c r="AL162"/>
  <c r="AU159"/>
  <c r="AW159" s="1"/>
  <c r="T162" i="11"/>
  <c r="U161"/>
  <c r="T372"/>
  <c r="U371"/>
  <c r="T370" i="10"/>
  <c r="U369"/>
  <c r="T160"/>
  <c r="U159"/>
  <c r="T368" i="9"/>
  <c r="U367"/>
  <c r="T158"/>
  <c r="U157"/>
  <c r="T366" i="8"/>
  <c r="U365"/>
  <c r="T156"/>
  <c r="U155"/>
  <c r="T156" i="7"/>
  <c r="U155"/>
  <c r="T364"/>
  <c r="U363"/>
  <c r="T360" i="3"/>
  <c r="U359"/>
  <c r="T151"/>
  <c r="U150"/>
  <c r="BB139" i="2"/>
  <c r="BH139" s="1"/>
  <c r="BC139"/>
  <c r="AA355"/>
  <c r="AB354"/>
  <c r="AY349"/>
  <c r="AX348"/>
  <c r="BF348" s="1"/>
  <c r="T357"/>
  <c r="U356"/>
  <c r="AE354"/>
  <c r="AP353"/>
  <c r="AL143"/>
  <c r="AQ142"/>
  <c r="AR142" s="1"/>
  <c r="T149"/>
  <c r="U148"/>
  <c r="AX139"/>
  <c r="BF139" s="1"/>
  <c r="AY140"/>
  <c r="BE141"/>
  <c r="AZ141"/>
  <c r="BA141" s="1"/>
  <c r="BG141" s="1"/>
  <c r="AT141"/>
  <c r="AV141" s="1"/>
  <c r="AS141"/>
  <c r="BC349"/>
  <c r="BB349"/>
  <c r="BH349" s="1"/>
  <c r="AA146"/>
  <c r="AB145"/>
  <c r="AL352"/>
  <c r="AQ351"/>
  <c r="AR351" s="1"/>
  <c r="AE145"/>
  <c r="AP144"/>
  <c r="AT350"/>
  <c r="AV350" s="1"/>
  <c r="BE350"/>
  <c r="AZ350"/>
  <c r="BA350" s="1"/>
  <c r="BG350" s="1"/>
  <c r="AS350"/>
  <c r="AU350" s="1"/>
  <c r="AW350" s="1"/>
  <c r="AU140"/>
  <c r="AW140" s="1"/>
  <c r="T356" i="4"/>
  <c r="T145"/>
  <c r="AH134" i="13"/>
  <c r="B135"/>
  <c r="AC131"/>
  <c r="AB132"/>
  <c r="U141"/>
  <c r="V141"/>
  <c r="T141" s="1"/>
  <c r="Z141"/>
  <c r="X141"/>
  <c r="Y141"/>
  <c r="W141"/>
  <c r="AE373" i="5" l="1"/>
  <c r="AY157"/>
  <c r="AX156"/>
  <c r="BF156" s="1"/>
  <c r="BE368"/>
  <c r="AZ368"/>
  <c r="BA368" s="1"/>
  <c r="BG368" s="1"/>
  <c r="AT368"/>
  <c r="AV368" s="1"/>
  <c r="AS368"/>
  <c r="AU368" s="1"/>
  <c r="AW368" s="1"/>
  <c r="BB158"/>
  <c r="BH158" s="1"/>
  <c r="BC158"/>
  <c r="AU367"/>
  <c r="AW367" s="1"/>
  <c r="AL370"/>
  <c r="AQ369"/>
  <c r="AR369" s="1"/>
  <c r="AA373"/>
  <c r="AB372"/>
  <c r="AA164"/>
  <c r="AB163"/>
  <c r="AE162"/>
  <c r="AP161"/>
  <c r="AL161"/>
  <c r="AQ160"/>
  <c r="AR160" s="1"/>
  <c r="AH371"/>
  <c r="AP370"/>
  <c r="AY367"/>
  <c r="AX366"/>
  <c r="BF366" s="1"/>
  <c r="T377"/>
  <c r="U376"/>
  <c r="AT159"/>
  <c r="AV159" s="1"/>
  <c r="BE159"/>
  <c r="AZ159"/>
  <c r="BA159" s="1"/>
  <c r="BG159" s="1"/>
  <c r="AS159"/>
  <c r="T167"/>
  <c r="U166"/>
  <c r="AE373" i="11"/>
  <c r="AP372"/>
  <c r="AE164"/>
  <c r="AP163"/>
  <c r="AE373" i="10"/>
  <c r="AP372"/>
  <c r="AE164"/>
  <c r="AP163"/>
  <c r="AE165" i="9"/>
  <c r="AP164"/>
  <c r="AP372"/>
  <c r="AE373"/>
  <c r="AP372" i="8"/>
  <c r="AE373"/>
  <c r="AP163"/>
  <c r="AE164"/>
  <c r="AE375" i="7"/>
  <c r="AE165"/>
  <c r="AQ371" i="4"/>
  <c r="AR371" s="1"/>
  <c r="AL372"/>
  <c r="AQ161"/>
  <c r="AR161" s="1"/>
  <c r="AL162"/>
  <c r="AZ370"/>
  <c r="AS370"/>
  <c r="AU370" s="1"/>
  <c r="AW370" s="1"/>
  <c r="AT370"/>
  <c r="AV370" s="1"/>
  <c r="AZ160"/>
  <c r="AS160"/>
  <c r="AU160" s="1"/>
  <c r="AW160" s="1"/>
  <c r="AT160"/>
  <c r="AV160" s="1"/>
  <c r="AE373"/>
  <c r="AP372"/>
  <c r="AP163"/>
  <c r="AE164"/>
  <c r="AQ162" i="3"/>
  <c r="AR162" s="1"/>
  <c r="AL163"/>
  <c r="AE372"/>
  <c r="AP371"/>
  <c r="AU160"/>
  <c r="AW160" s="1"/>
  <c r="AS369"/>
  <c r="AU369" s="1"/>
  <c r="AW369" s="1"/>
  <c r="AT369"/>
  <c r="AV369" s="1"/>
  <c r="AZ369"/>
  <c r="AQ370"/>
  <c r="AR370" s="1"/>
  <c r="AL371"/>
  <c r="AE164"/>
  <c r="AP163"/>
  <c r="AZ161"/>
  <c r="AS161"/>
  <c r="AT161"/>
  <c r="AV161" s="1"/>
  <c r="T163" i="11"/>
  <c r="U162"/>
  <c r="T373"/>
  <c r="U372"/>
  <c r="T371" i="10"/>
  <c r="U370"/>
  <c r="T161"/>
  <c r="U160"/>
  <c r="T369" i="9"/>
  <c r="U368"/>
  <c r="T159"/>
  <c r="U158"/>
  <c r="T367" i="8"/>
  <c r="U366"/>
  <c r="T157"/>
  <c r="U156"/>
  <c r="T365" i="7"/>
  <c r="U364"/>
  <c r="T157"/>
  <c r="U156"/>
  <c r="T361" i="3"/>
  <c r="U360"/>
  <c r="T152"/>
  <c r="U151"/>
  <c r="AE146" i="2"/>
  <c r="AP145"/>
  <c r="AA147"/>
  <c r="AB146"/>
  <c r="AT142"/>
  <c r="AV142" s="1"/>
  <c r="BE142"/>
  <c r="AZ142"/>
  <c r="BA142" s="1"/>
  <c r="BG142" s="1"/>
  <c r="AS142"/>
  <c r="AY350"/>
  <c r="AX349"/>
  <c r="BF349" s="1"/>
  <c r="BB350"/>
  <c r="BH350" s="1"/>
  <c r="BC350"/>
  <c r="AY141"/>
  <c r="AX140"/>
  <c r="BF140" s="1"/>
  <c r="T150"/>
  <c r="U149"/>
  <c r="AP354"/>
  <c r="AE355"/>
  <c r="AU141"/>
  <c r="AW141" s="1"/>
  <c r="BB140"/>
  <c r="BH140" s="1"/>
  <c r="BC140"/>
  <c r="AL353"/>
  <c r="AQ352"/>
  <c r="AR352" s="1"/>
  <c r="T358"/>
  <c r="U357"/>
  <c r="AA356"/>
  <c r="AB355"/>
  <c r="AT351"/>
  <c r="AV351" s="1"/>
  <c r="BE351"/>
  <c r="AZ351"/>
  <c r="BA351" s="1"/>
  <c r="BG351" s="1"/>
  <c r="AS351"/>
  <c r="AL144"/>
  <c r="AQ143"/>
  <c r="AR143" s="1"/>
  <c r="T357" i="4"/>
  <c r="T146"/>
  <c r="AC132" i="13"/>
  <c r="AB133"/>
  <c r="U142"/>
  <c r="V142"/>
  <c r="T142" s="1"/>
  <c r="AH135"/>
  <c r="B136"/>
  <c r="Y142"/>
  <c r="Z142"/>
  <c r="W142"/>
  <c r="X142"/>
  <c r="T168" i="5" l="1"/>
  <c r="U167"/>
  <c r="BE160"/>
  <c r="AZ160"/>
  <c r="BA160" s="1"/>
  <c r="BG160" s="1"/>
  <c r="AT160"/>
  <c r="AV160" s="1"/>
  <c r="AS160"/>
  <c r="AU160" s="1"/>
  <c r="AW160" s="1"/>
  <c r="AT369"/>
  <c r="AV369" s="1"/>
  <c r="BE369"/>
  <c r="AZ369"/>
  <c r="BA369" s="1"/>
  <c r="BG369" s="1"/>
  <c r="AS369"/>
  <c r="AU369" s="1"/>
  <c r="AW369" s="1"/>
  <c r="AE374"/>
  <c r="T378"/>
  <c r="U377"/>
  <c r="AH372"/>
  <c r="AP371"/>
  <c r="AP162"/>
  <c r="AE163"/>
  <c r="AA374"/>
  <c r="AB373"/>
  <c r="BC367"/>
  <c r="BB367"/>
  <c r="BH367" s="1"/>
  <c r="AY158"/>
  <c r="AX157"/>
  <c r="BF157" s="1"/>
  <c r="AY368"/>
  <c r="AX367"/>
  <c r="BF367" s="1"/>
  <c r="AL162"/>
  <c r="AQ161"/>
  <c r="AR161" s="1"/>
  <c r="AA165"/>
  <c r="AB164"/>
  <c r="AL371"/>
  <c r="AQ370"/>
  <c r="AR370" s="1"/>
  <c r="BC368"/>
  <c r="BB368"/>
  <c r="BH368" s="1"/>
  <c r="AU159"/>
  <c r="AW159" s="1"/>
  <c r="AE165" i="11"/>
  <c r="AP164"/>
  <c r="AE374"/>
  <c r="AP373"/>
  <c r="AP164" i="10"/>
  <c r="AE165"/>
  <c r="AE374"/>
  <c r="AP373"/>
  <c r="AE374" i="9"/>
  <c r="AP373"/>
  <c r="AP165"/>
  <c r="AE166"/>
  <c r="AE165" i="8"/>
  <c r="AP164"/>
  <c r="AE374"/>
  <c r="AP373"/>
  <c r="AE376" i="7"/>
  <c r="AE166"/>
  <c r="AT371" i="4"/>
  <c r="AV371" s="1"/>
  <c r="AZ371"/>
  <c r="AS371"/>
  <c r="AU371" s="1"/>
  <c r="AW371" s="1"/>
  <c r="AE165"/>
  <c r="AP164"/>
  <c r="AL373"/>
  <c r="AQ372"/>
  <c r="AR372" s="1"/>
  <c r="AP373"/>
  <c r="AE374"/>
  <c r="AT161"/>
  <c r="AV161" s="1"/>
  <c r="AZ161"/>
  <c r="AS161"/>
  <c r="AU161" s="1"/>
  <c r="AW161" s="1"/>
  <c r="AL163"/>
  <c r="AQ162"/>
  <c r="AR162" s="1"/>
  <c r="AZ370" i="3"/>
  <c r="AS370"/>
  <c r="AU370" s="1"/>
  <c r="AW370" s="1"/>
  <c r="AT370"/>
  <c r="AV370" s="1"/>
  <c r="AS162"/>
  <c r="AU162" s="1"/>
  <c r="AW162" s="1"/>
  <c r="AT162"/>
  <c r="AV162" s="1"/>
  <c r="AZ162"/>
  <c r="AU161"/>
  <c r="AW161" s="1"/>
  <c r="AQ371"/>
  <c r="AR371" s="1"/>
  <c r="AL372"/>
  <c r="AE165"/>
  <c r="AP164"/>
  <c r="AE373"/>
  <c r="AP372"/>
  <c r="AQ163"/>
  <c r="AR163" s="1"/>
  <c r="AL164"/>
  <c r="T374" i="11"/>
  <c r="U373"/>
  <c r="T164"/>
  <c r="U163"/>
  <c r="T162" i="10"/>
  <c r="U161"/>
  <c r="T372"/>
  <c r="U371"/>
  <c r="T160" i="9"/>
  <c r="U159"/>
  <c r="T370"/>
  <c r="U369"/>
  <c r="T368" i="8"/>
  <c r="U367"/>
  <c r="T158"/>
  <c r="U157"/>
  <c r="T366" i="7"/>
  <c r="U365"/>
  <c r="T158"/>
  <c r="U157"/>
  <c r="U361" i="3"/>
  <c r="T362"/>
  <c r="T153"/>
  <c r="U152"/>
  <c r="T359" i="2"/>
  <c r="U358"/>
  <c r="AY142"/>
  <c r="AX141"/>
  <c r="BF141" s="1"/>
  <c r="AX350"/>
  <c r="BF350" s="1"/>
  <c r="AY351"/>
  <c r="AP146"/>
  <c r="AE147"/>
  <c r="AU351"/>
  <c r="AW351" s="1"/>
  <c r="AL145"/>
  <c r="AQ144"/>
  <c r="AR144" s="1"/>
  <c r="AT143"/>
  <c r="AV143" s="1"/>
  <c r="BE143"/>
  <c r="AZ143"/>
  <c r="BA143" s="1"/>
  <c r="BG143" s="1"/>
  <c r="AS143"/>
  <c r="AL354"/>
  <c r="AQ353"/>
  <c r="AR353" s="1"/>
  <c r="AP355"/>
  <c r="AE356"/>
  <c r="T151"/>
  <c r="U150"/>
  <c r="AA148"/>
  <c r="AB147"/>
  <c r="AA357"/>
  <c r="AB356"/>
  <c r="BE352"/>
  <c r="AZ352"/>
  <c r="BA352" s="1"/>
  <c r="BG352" s="1"/>
  <c r="AT352"/>
  <c r="AV352" s="1"/>
  <c r="AS352"/>
  <c r="BC141"/>
  <c r="BB141"/>
  <c r="BH141" s="1"/>
  <c r="AU142"/>
  <c r="AW142" s="1"/>
  <c r="T358" i="4"/>
  <c r="T147"/>
  <c r="AH136" i="13"/>
  <c r="B137"/>
  <c r="AC133"/>
  <c r="AB134"/>
  <c r="V143"/>
  <c r="T143" s="1"/>
  <c r="U143"/>
  <c r="Y143"/>
  <c r="Z143"/>
  <c r="W143"/>
  <c r="X143"/>
  <c r="BB159" i="5" l="1"/>
  <c r="BH159" s="1"/>
  <c r="BC159"/>
  <c r="AL372"/>
  <c r="AQ371"/>
  <c r="AR371" s="1"/>
  <c r="AL163"/>
  <c r="AQ162"/>
  <c r="AR162" s="1"/>
  <c r="AX158"/>
  <c r="BF158" s="1"/>
  <c r="AY159"/>
  <c r="AA375"/>
  <c r="AB374"/>
  <c r="AH373"/>
  <c r="AP372"/>
  <c r="AE375"/>
  <c r="T169"/>
  <c r="U168"/>
  <c r="AT370"/>
  <c r="AV370" s="1"/>
  <c r="BE370"/>
  <c r="AZ370"/>
  <c r="BA370" s="1"/>
  <c r="BG370" s="1"/>
  <c r="AS370"/>
  <c r="AU370" s="1"/>
  <c r="AW370" s="1"/>
  <c r="BE161"/>
  <c r="AZ161"/>
  <c r="BA161" s="1"/>
  <c r="BG161" s="1"/>
  <c r="AT161"/>
  <c r="AV161" s="1"/>
  <c r="AS161"/>
  <c r="AU161" s="1"/>
  <c r="AW161" s="1"/>
  <c r="T379"/>
  <c r="U378"/>
  <c r="AA166"/>
  <c r="AB165"/>
  <c r="AY369"/>
  <c r="AX368"/>
  <c r="BF368" s="1"/>
  <c r="BB369"/>
  <c r="BH369" s="1"/>
  <c r="BC369"/>
  <c r="BB160"/>
  <c r="BH160" s="1"/>
  <c r="BC160"/>
  <c r="AP163"/>
  <c r="AE164"/>
  <c r="AE375" i="11"/>
  <c r="AP374"/>
  <c r="AE166"/>
  <c r="AP165"/>
  <c r="AE166" i="10"/>
  <c r="AP165"/>
  <c r="AE375"/>
  <c r="AP374"/>
  <c r="AP374" i="9"/>
  <c r="AE375"/>
  <c r="AE167"/>
  <c r="AP166"/>
  <c r="AP165" i="8"/>
  <c r="AE166"/>
  <c r="AP374"/>
  <c r="AE375"/>
  <c r="AE377" i="7"/>
  <c r="AE167"/>
  <c r="AZ162" i="4"/>
  <c r="AS162"/>
  <c r="AU162" s="1"/>
  <c r="AW162" s="1"/>
  <c r="AT162"/>
  <c r="AV162" s="1"/>
  <c r="AE375"/>
  <c r="AP374"/>
  <c r="AQ373"/>
  <c r="AR373" s="1"/>
  <c r="AL374"/>
  <c r="AZ372"/>
  <c r="AS372"/>
  <c r="AT372"/>
  <c r="AV372" s="1"/>
  <c r="AP165"/>
  <c r="AE166"/>
  <c r="AQ163"/>
  <c r="AR163" s="1"/>
  <c r="AL164"/>
  <c r="AZ163" i="3"/>
  <c r="AS163"/>
  <c r="AU163" s="1"/>
  <c r="AW163" s="1"/>
  <c r="AT163"/>
  <c r="AV163" s="1"/>
  <c r="AE166"/>
  <c r="AP165"/>
  <c r="AS371"/>
  <c r="AU371" s="1"/>
  <c r="AW371" s="1"/>
  <c r="AT371"/>
  <c r="AV371" s="1"/>
  <c r="AZ371"/>
  <c r="AQ372"/>
  <c r="AR372" s="1"/>
  <c r="AL373"/>
  <c r="AQ164"/>
  <c r="AR164" s="1"/>
  <c r="AL165"/>
  <c r="AE374"/>
  <c r="AP373"/>
  <c r="T375" i="11"/>
  <c r="U374"/>
  <c r="T165"/>
  <c r="U164"/>
  <c r="T163" i="10"/>
  <c r="U162"/>
  <c r="U372"/>
  <c r="T373"/>
  <c r="T161" i="9"/>
  <c r="U160"/>
  <c r="T371"/>
  <c r="U370"/>
  <c r="T369" i="8"/>
  <c r="U368"/>
  <c r="T159"/>
  <c r="U158"/>
  <c r="T367" i="7"/>
  <c r="U366"/>
  <c r="T159"/>
  <c r="U158"/>
  <c r="T154" i="3"/>
  <c r="U153"/>
  <c r="T363"/>
  <c r="U362"/>
  <c r="T152" i="2"/>
  <c r="U151"/>
  <c r="AL355"/>
  <c r="AQ354"/>
  <c r="AR354" s="1"/>
  <c r="AP147"/>
  <c r="AE148"/>
  <c r="T360"/>
  <c r="U359"/>
  <c r="BB142"/>
  <c r="BH142" s="1"/>
  <c r="BC142"/>
  <c r="AA358"/>
  <c r="AB357"/>
  <c r="BE353"/>
  <c r="AZ353"/>
  <c r="BA353" s="1"/>
  <c r="BG353" s="1"/>
  <c r="AT353"/>
  <c r="AV353" s="1"/>
  <c r="AS353"/>
  <c r="AU353" s="1"/>
  <c r="AW353" s="1"/>
  <c r="BB351"/>
  <c r="BH351" s="1"/>
  <c r="BC351"/>
  <c r="AL146"/>
  <c r="AQ145"/>
  <c r="AR145" s="1"/>
  <c r="AX351"/>
  <c r="BF351" s="1"/>
  <c r="AY352"/>
  <c r="AU352"/>
  <c r="AW352" s="1"/>
  <c r="AA149"/>
  <c r="AB148"/>
  <c r="AE357"/>
  <c r="AP356"/>
  <c r="BE144"/>
  <c r="AZ144"/>
  <c r="BA144" s="1"/>
  <c r="BG144" s="1"/>
  <c r="AT144"/>
  <c r="AV144" s="1"/>
  <c r="AS144"/>
  <c r="AU144" s="1"/>
  <c r="AW144" s="1"/>
  <c r="AX142"/>
  <c r="BF142" s="1"/>
  <c r="AY143"/>
  <c r="AU143"/>
  <c r="AW143" s="1"/>
  <c r="T359" i="4"/>
  <c r="T148"/>
  <c r="AC134" i="13"/>
  <c r="AB135"/>
  <c r="U144"/>
  <c r="V144"/>
  <c r="T144" s="1"/>
  <c r="AH137"/>
  <c r="B138"/>
  <c r="Z144"/>
  <c r="Y144"/>
  <c r="X144"/>
  <c r="W144"/>
  <c r="AA167" i="5" l="1"/>
  <c r="AB166"/>
  <c r="BC161"/>
  <c r="BB161"/>
  <c r="BH161" s="1"/>
  <c r="BB370"/>
  <c r="BH370" s="1"/>
  <c r="BC370"/>
  <c r="AA376"/>
  <c r="AB375"/>
  <c r="AL164"/>
  <c r="AQ163"/>
  <c r="AR163" s="1"/>
  <c r="AE165"/>
  <c r="AP164"/>
  <c r="T380"/>
  <c r="U379"/>
  <c r="AE376"/>
  <c r="AT162"/>
  <c r="AV162" s="1"/>
  <c r="BE162"/>
  <c r="AZ162"/>
  <c r="BA162" s="1"/>
  <c r="BG162" s="1"/>
  <c r="AS162"/>
  <c r="AU162" s="1"/>
  <c r="AW162" s="1"/>
  <c r="AX369"/>
  <c r="BF369" s="1"/>
  <c r="AY370"/>
  <c r="T170"/>
  <c r="U169"/>
  <c r="AH374"/>
  <c r="AP373"/>
  <c r="AL373"/>
  <c r="AQ372"/>
  <c r="AR372" s="1"/>
  <c r="AX159"/>
  <c r="BF159" s="1"/>
  <c r="AY160"/>
  <c r="BE371"/>
  <c r="AZ371"/>
  <c r="BA371" s="1"/>
  <c r="BG371" s="1"/>
  <c r="AT371"/>
  <c r="AV371" s="1"/>
  <c r="AS371"/>
  <c r="AE376" i="11"/>
  <c r="AP375"/>
  <c r="AE167"/>
  <c r="AP166"/>
  <c r="AE376" i="10"/>
  <c r="AP375"/>
  <c r="AP166"/>
  <c r="AE167"/>
  <c r="AE376" i="9"/>
  <c r="AP375"/>
  <c r="AP167"/>
  <c r="AE168"/>
  <c r="AE376" i="8"/>
  <c r="AP375"/>
  <c r="AE167"/>
  <c r="AP166"/>
  <c r="AE168" i="7"/>
  <c r="AE378"/>
  <c r="AT163" i="4"/>
  <c r="AV163" s="1"/>
  <c r="AZ163"/>
  <c r="AS163"/>
  <c r="AP375"/>
  <c r="AE376"/>
  <c r="AL165"/>
  <c r="AQ164"/>
  <c r="AR164" s="1"/>
  <c r="AT373"/>
  <c r="AV373" s="1"/>
  <c r="AZ373"/>
  <c r="AS373"/>
  <c r="AU373" s="1"/>
  <c r="AW373" s="1"/>
  <c r="AE167"/>
  <c r="AP166"/>
  <c r="AL375"/>
  <c r="AQ374"/>
  <c r="AR374" s="1"/>
  <c r="AU372"/>
  <c r="AW372" s="1"/>
  <c r="AS164" i="3"/>
  <c r="AU164" s="1"/>
  <c r="AW164" s="1"/>
  <c r="AT164"/>
  <c r="AV164" s="1"/>
  <c r="AZ164"/>
  <c r="AE167"/>
  <c r="AP166"/>
  <c r="AQ165"/>
  <c r="AR165" s="1"/>
  <c r="AL166"/>
  <c r="AE375"/>
  <c r="AP374"/>
  <c r="AZ372"/>
  <c r="AS372"/>
  <c r="AU372" s="1"/>
  <c r="AW372" s="1"/>
  <c r="AT372"/>
  <c r="AV372" s="1"/>
  <c r="AQ373"/>
  <c r="AR373" s="1"/>
  <c r="AL374"/>
  <c r="T376" i="11"/>
  <c r="U375"/>
  <c r="T166"/>
  <c r="U165"/>
  <c r="T374" i="10"/>
  <c r="U373"/>
  <c r="T164"/>
  <c r="U163"/>
  <c r="T162" i="9"/>
  <c r="U161"/>
  <c r="T372"/>
  <c r="U371"/>
  <c r="T370" i="8"/>
  <c r="U369"/>
  <c r="T160"/>
  <c r="U159"/>
  <c r="T368" i="7"/>
  <c r="U367"/>
  <c r="T160"/>
  <c r="U159"/>
  <c r="T364" i="3"/>
  <c r="U363"/>
  <c r="T155"/>
  <c r="U154"/>
  <c r="BB144" i="2"/>
  <c r="BH144" s="1"/>
  <c r="BC144"/>
  <c r="BB352"/>
  <c r="BH352" s="1"/>
  <c r="BC352"/>
  <c r="AL147"/>
  <c r="AQ146"/>
  <c r="AR146" s="1"/>
  <c r="AA359"/>
  <c r="AB358"/>
  <c r="AT354"/>
  <c r="AV354" s="1"/>
  <c r="BE354"/>
  <c r="AZ354"/>
  <c r="BA354" s="1"/>
  <c r="BG354" s="1"/>
  <c r="AS354"/>
  <c r="T153"/>
  <c r="U152"/>
  <c r="AA150"/>
  <c r="AB149"/>
  <c r="BE145"/>
  <c r="AZ145"/>
  <c r="BA145" s="1"/>
  <c r="BG145" s="1"/>
  <c r="AT145"/>
  <c r="AV145" s="1"/>
  <c r="AS145"/>
  <c r="AU145" s="1"/>
  <c r="AW145" s="1"/>
  <c r="BC353"/>
  <c r="BB353"/>
  <c r="BH353" s="1"/>
  <c r="AX143"/>
  <c r="BF143" s="1"/>
  <c r="AY144"/>
  <c r="AE149"/>
  <c r="AP148"/>
  <c r="BB143"/>
  <c r="BH143" s="1"/>
  <c r="BC143"/>
  <c r="AE358"/>
  <c r="AP357"/>
  <c r="AY353"/>
  <c r="AX352"/>
  <c r="BF352" s="1"/>
  <c r="T361"/>
  <c r="U360"/>
  <c r="AL356"/>
  <c r="AQ355"/>
  <c r="AR355" s="1"/>
  <c r="T360" i="4"/>
  <c r="T149"/>
  <c r="AC135" i="13"/>
  <c r="AB136"/>
  <c r="AH138"/>
  <c r="B139"/>
  <c r="V145"/>
  <c r="T145" s="1"/>
  <c r="U145"/>
  <c r="X145"/>
  <c r="W145"/>
  <c r="Y145"/>
  <c r="Z145"/>
  <c r="AL374" i="5" l="1"/>
  <c r="AQ373"/>
  <c r="AR373" s="1"/>
  <c r="BB162"/>
  <c r="BH162" s="1"/>
  <c r="BC162"/>
  <c r="T381"/>
  <c r="U380"/>
  <c r="AL165"/>
  <c r="AQ164"/>
  <c r="AR164" s="1"/>
  <c r="AA168"/>
  <c r="AB167"/>
  <c r="BE372"/>
  <c r="AZ372"/>
  <c r="BA372" s="1"/>
  <c r="BG372" s="1"/>
  <c r="AT372"/>
  <c r="AV372" s="1"/>
  <c r="AS372"/>
  <c r="AU372" s="1"/>
  <c r="AW372" s="1"/>
  <c r="AT163"/>
  <c r="AV163" s="1"/>
  <c r="BE163"/>
  <c r="AZ163"/>
  <c r="BA163" s="1"/>
  <c r="BG163" s="1"/>
  <c r="AS163"/>
  <c r="AU163" s="1"/>
  <c r="AW163" s="1"/>
  <c r="AH375"/>
  <c r="AP374"/>
  <c r="AX370"/>
  <c r="BF370" s="1"/>
  <c r="AY371"/>
  <c r="AE166"/>
  <c r="AP165"/>
  <c r="AA377"/>
  <c r="AB376"/>
  <c r="AY161"/>
  <c r="AX160"/>
  <c r="BF160" s="1"/>
  <c r="T171"/>
  <c r="U170"/>
  <c r="AE377"/>
  <c r="AU371"/>
  <c r="AW371" s="1"/>
  <c r="AE168" i="11"/>
  <c r="AP167"/>
  <c r="AE377"/>
  <c r="AP376"/>
  <c r="AE168" i="10"/>
  <c r="AP167"/>
  <c r="AE377"/>
  <c r="AP376"/>
  <c r="AP376" i="9"/>
  <c r="AE377"/>
  <c r="AE169"/>
  <c r="AP168"/>
  <c r="AP376" i="8"/>
  <c r="AE377"/>
  <c r="AP167"/>
  <c r="AE168"/>
  <c r="AE169" i="7"/>
  <c r="AE379"/>
  <c r="AP167" i="4"/>
  <c r="AE168"/>
  <c r="AQ375"/>
  <c r="AR375" s="1"/>
  <c r="AL376"/>
  <c r="AQ165"/>
  <c r="AR165" s="1"/>
  <c r="AL166"/>
  <c r="AE377"/>
  <c r="AP376"/>
  <c r="AZ374"/>
  <c r="AS374"/>
  <c r="AT374"/>
  <c r="AV374" s="1"/>
  <c r="AZ164"/>
  <c r="AS164"/>
  <c r="AT164"/>
  <c r="AV164" s="1"/>
  <c r="AU163"/>
  <c r="AW163" s="1"/>
  <c r="AS373" i="3"/>
  <c r="AU373" s="1"/>
  <c r="AW373" s="1"/>
  <c r="AT373"/>
  <c r="AV373" s="1"/>
  <c r="AZ373"/>
  <c r="AE168"/>
  <c r="AP167"/>
  <c r="AQ374"/>
  <c r="AR374" s="1"/>
  <c r="AL375"/>
  <c r="AE376"/>
  <c r="AP375"/>
  <c r="AZ165"/>
  <c r="AS165"/>
  <c r="AU165" s="1"/>
  <c r="AW165" s="1"/>
  <c r="AT165"/>
  <c r="AV165" s="1"/>
  <c r="AQ166"/>
  <c r="AR166" s="1"/>
  <c r="AL167"/>
  <c r="T377" i="11"/>
  <c r="U376"/>
  <c r="T167"/>
  <c r="U166"/>
  <c r="T375" i="10"/>
  <c r="U374"/>
  <c r="T165"/>
  <c r="U164"/>
  <c r="T373" i="9"/>
  <c r="U372"/>
  <c r="T163"/>
  <c r="U162"/>
  <c r="T371" i="8"/>
  <c r="U370"/>
  <c r="T161"/>
  <c r="U160"/>
  <c r="T161" i="7"/>
  <c r="U160"/>
  <c r="T369"/>
  <c r="U368"/>
  <c r="T365" i="3"/>
  <c r="U364"/>
  <c r="T156"/>
  <c r="U155"/>
  <c r="AL357" i="2"/>
  <c r="AQ356"/>
  <c r="AR356" s="1"/>
  <c r="AY145"/>
  <c r="AX144"/>
  <c r="BF144" s="1"/>
  <c r="BC145"/>
  <c r="BB145"/>
  <c r="BH145" s="1"/>
  <c r="T154"/>
  <c r="U153"/>
  <c r="AL148"/>
  <c r="AQ147"/>
  <c r="AR147" s="1"/>
  <c r="AT355"/>
  <c r="AV355" s="1"/>
  <c r="BE355"/>
  <c r="AZ355"/>
  <c r="BA355" s="1"/>
  <c r="BG355" s="1"/>
  <c r="AS355"/>
  <c r="AP358"/>
  <c r="AE359"/>
  <c r="AA360"/>
  <c r="AB359"/>
  <c r="T362"/>
  <c r="U361"/>
  <c r="AE150"/>
  <c r="AP149"/>
  <c r="AT146"/>
  <c r="AV146" s="1"/>
  <c r="BE146"/>
  <c r="AZ146"/>
  <c r="BA146" s="1"/>
  <c r="BG146" s="1"/>
  <c r="AS146"/>
  <c r="AY354"/>
  <c r="AX353"/>
  <c r="BF353" s="1"/>
  <c r="AA151"/>
  <c r="AB150"/>
  <c r="AU354"/>
  <c r="AW354" s="1"/>
  <c r="T361" i="4"/>
  <c r="T150"/>
  <c r="U146" i="13"/>
  <c r="V146"/>
  <c r="T146" s="1"/>
  <c r="AH139"/>
  <c r="B140"/>
  <c r="AC136"/>
  <c r="AB137"/>
  <c r="W146"/>
  <c r="Y146"/>
  <c r="Z146"/>
  <c r="X146"/>
  <c r="AE378" i="5" l="1"/>
  <c r="BE164"/>
  <c r="AZ164"/>
  <c r="BA164" s="1"/>
  <c r="BG164" s="1"/>
  <c r="AT164"/>
  <c r="AV164" s="1"/>
  <c r="AS164"/>
  <c r="AU164" s="1"/>
  <c r="AW164" s="1"/>
  <c r="T382"/>
  <c r="U381"/>
  <c r="AL375"/>
  <c r="AQ374"/>
  <c r="AR374" s="1"/>
  <c r="T172"/>
  <c r="U171"/>
  <c r="AA378"/>
  <c r="AB377"/>
  <c r="AA169"/>
  <c r="AB168"/>
  <c r="AT373"/>
  <c r="AV373" s="1"/>
  <c r="BE373"/>
  <c r="AZ373"/>
  <c r="BA373" s="1"/>
  <c r="BG373" s="1"/>
  <c r="AS373"/>
  <c r="AU373" s="1"/>
  <c r="AW373" s="1"/>
  <c r="BB371"/>
  <c r="BH371" s="1"/>
  <c r="BC371"/>
  <c r="AY372"/>
  <c r="AX371"/>
  <c r="BF371" s="1"/>
  <c r="BB163"/>
  <c r="BH163" s="1"/>
  <c r="BC163"/>
  <c r="BC372"/>
  <c r="BB372"/>
  <c r="BH372" s="1"/>
  <c r="AY162"/>
  <c r="AX161"/>
  <c r="BF161" s="1"/>
  <c r="AP166"/>
  <c r="AE167"/>
  <c r="AH376"/>
  <c r="AP375"/>
  <c r="AL166"/>
  <c r="AQ165"/>
  <c r="AR165" s="1"/>
  <c r="AE169" i="11"/>
  <c r="AP168"/>
  <c r="AE378"/>
  <c r="AP377"/>
  <c r="AP168" i="10"/>
  <c r="AE169"/>
  <c r="AE378"/>
  <c r="AP377"/>
  <c r="AE378" i="9"/>
  <c r="AP377"/>
  <c r="AP169"/>
  <c r="AE170"/>
  <c r="AE378" i="8"/>
  <c r="AP377"/>
  <c r="AE169"/>
  <c r="AP168"/>
  <c r="AE170" i="7"/>
  <c r="AE380"/>
  <c r="AL377" i="4"/>
  <c r="AQ376"/>
  <c r="AR376" s="1"/>
  <c r="AT165"/>
  <c r="AV165" s="1"/>
  <c r="AZ165"/>
  <c r="AS165"/>
  <c r="AU165" s="1"/>
  <c r="AW165" s="1"/>
  <c r="AL167"/>
  <c r="AQ166"/>
  <c r="AR166" s="1"/>
  <c r="AP377"/>
  <c r="AE378"/>
  <c r="AT375"/>
  <c r="AV375" s="1"/>
  <c r="AZ375"/>
  <c r="AS375"/>
  <c r="AU375" s="1"/>
  <c r="AW375" s="1"/>
  <c r="AE169"/>
  <c r="AP168"/>
  <c r="AU164"/>
  <c r="AW164" s="1"/>
  <c r="AU374"/>
  <c r="AW374" s="1"/>
  <c r="AQ167" i="3"/>
  <c r="AR167" s="1"/>
  <c r="AL168"/>
  <c r="AZ374"/>
  <c r="AS374"/>
  <c r="AU374" s="1"/>
  <c r="AW374" s="1"/>
  <c r="AT374"/>
  <c r="AV374" s="1"/>
  <c r="AE169"/>
  <c r="AP168"/>
  <c r="AE377"/>
  <c r="AP376"/>
  <c r="AQ375"/>
  <c r="AR375" s="1"/>
  <c r="AL376"/>
  <c r="AS166"/>
  <c r="AU166" s="1"/>
  <c r="AW166" s="1"/>
  <c r="AT166"/>
  <c r="AV166" s="1"/>
  <c r="AZ166"/>
  <c r="AU355" i="2"/>
  <c r="AW355" s="1"/>
  <c r="T378" i="11"/>
  <c r="U377"/>
  <c r="T168"/>
  <c r="U167"/>
  <c r="T376" i="10"/>
  <c r="U375"/>
  <c r="T166"/>
  <c r="U165"/>
  <c r="T374" i="9"/>
  <c r="U373"/>
  <c r="T164"/>
  <c r="U163"/>
  <c r="T372" i="8"/>
  <c r="U371"/>
  <c r="T162"/>
  <c r="U161"/>
  <c r="T162" i="7"/>
  <c r="U161"/>
  <c r="T370"/>
  <c r="U369"/>
  <c r="T366" i="3"/>
  <c r="U365"/>
  <c r="T157"/>
  <c r="U156"/>
  <c r="BB354" i="2"/>
  <c r="BH354" s="1"/>
  <c r="BC354"/>
  <c r="AX354"/>
  <c r="BF354" s="1"/>
  <c r="AY355"/>
  <c r="AP359"/>
  <c r="AE360"/>
  <c r="AL358"/>
  <c r="AQ357"/>
  <c r="AR357" s="1"/>
  <c r="AA361"/>
  <c r="AB360"/>
  <c r="AL149"/>
  <c r="AQ148"/>
  <c r="AR148" s="1"/>
  <c r="BE356"/>
  <c r="AZ356"/>
  <c r="BA356" s="1"/>
  <c r="BG356" s="1"/>
  <c r="AT356"/>
  <c r="AV356" s="1"/>
  <c r="AS356"/>
  <c r="AA152"/>
  <c r="AB151"/>
  <c r="AP150"/>
  <c r="AE151"/>
  <c r="BB355"/>
  <c r="BH355" s="1"/>
  <c r="BC355"/>
  <c r="AT147"/>
  <c r="AV147" s="1"/>
  <c r="BE147"/>
  <c r="AZ147"/>
  <c r="BA147" s="1"/>
  <c r="BG147" s="1"/>
  <c r="AS147"/>
  <c r="AU147" s="1"/>
  <c r="AW147" s="1"/>
  <c r="T155"/>
  <c r="U154"/>
  <c r="AY146"/>
  <c r="AX145"/>
  <c r="BF145" s="1"/>
  <c r="T363"/>
  <c r="U362"/>
  <c r="AU146"/>
  <c r="AW146" s="1"/>
  <c r="T362" i="4"/>
  <c r="T151"/>
  <c r="AC137" i="13"/>
  <c r="AB138"/>
  <c r="U147"/>
  <c r="V147"/>
  <c r="T147" s="1"/>
  <c r="AH140"/>
  <c r="B141"/>
  <c r="Y147"/>
  <c r="Z147"/>
  <c r="X147"/>
  <c r="W147"/>
  <c r="AL167" i="5" l="1"/>
  <c r="AQ166"/>
  <c r="AR166" s="1"/>
  <c r="AY373"/>
  <c r="AX372"/>
  <c r="BF372" s="1"/>
  <c r="AA170"/>
  <c r="AB169"/>
  <c r="BE165"/>
  <c r="AZ165"/>
  <c r="BA165" s="1"/>
  <c r="BG165" s="1"/>
  <c r="AT165"/>
  <c r="AV165" s="1"/>
  <c r="AS165"/>
  <c r="AU165" s="1"/>
  <c r="AW165" s="1"/>
  <c r="AP167"/>
  <c r="AE168"/>
  <c r="BB373"/>
  <c r="BH373" s="1"/>
  <c r="BC373"/>
  <c r="AL376"/>
  <c r="AQ375"/>
  <c r="AR375" s="1"/>
  <c r="BB164"/>
  <c r="BH164" s="1"/>
  <c r="BC164"/>
  <c r="AE379"/>
  <c r="AH377"/>
  <c r="AP376"/>
  <c r="AX162"/>
  <c r="BF162" s="1"/>
  <c r="AY163"/>
  <c r="AA379"/>
  <c r="AB378"/>
  <c r="AT374"/>
  <c r="AV374" s="1"/>
  <c r="BE374"/>
  <c r="AZ374"/>
  <c r="BA374" s="1"/>
  <c r="BG374" s="1"/>
  <c r="AS374"/>
  <c r="T383"/>
  <c r="U382"/>
  <c r="T173"/>
  <c r="U172"/>
  <c r="AE170" i="11"/>
  <c r="AP169"/>
  <c r="AE379"/>
  <c r="AP378"/>
  <c r="AE170" i="10"/>
  <c r="AP169"/>
  <c r="AE379"/>
  <c r="AP378"/>
  <c r="AP378" i="9"/>
  <c r="AE379"/>
  <c r="AE171"/>
  <c r="AP170"/>
  <c r="AP169" i="8"/>
  <c r="AE170"/>
  <c r="AP378"/>
  <c r="AE379"/>
  <c r="AE171" i="7"/>
  <c r="AE381"/>
  <c r="AQ167" i="4"/>
  <c r="AR167" s="1"/>
  <c r="AL168"/>
  <c r="AQ377"/>
  <c r="AR377" s="1"/>
  <c r="AL378"/>
  <c r="AE379"/>
  <c r="AP378"/>
  <c r="AZ166"/>
  <c r="AS166"/>
  <c r="AU166" s="1"/>
  <c r="AW166" s="1"/>
  <c r="AT166"/>
  <c r="AV166" s="1"/>
  <c r="AZ376"/>
  <c r="AS376"/>
  <c r="AU376" s="1"/>
  <c r="AW376" s="1"/>
  <c r="AT376"/>
  <c r="AV376" s="1"/>
  <c r="AP169"/>
  <c r="AE170"/>
  <c r="AQ376" i="3"/>
  <c r="AR376" s="1"/>
  <c r="AL377"/>
  <c r="AZ167"/>
  <c r="AS167"/>
  <c r="AU167" s="1"/>
  <c r="AW167" s="1"/>
  <c r="AT167"/>
  <c r="AV167" s="1"/>
  <c r="AE378"/>
  <c r="AP377"/>
  <c r="AQ168"/>
  <c r="AR168" s="1"/>
  <c r="AL169"/>
  <c r="AE170"/>
  <c r="AP169"/>
  <c r="AS375"/>
  <c r="AU375" s="1"/>
  <c r="AW375" s="1"/>
  <c r="AT375"/>
  <c r="AV375" s="1"/>
  <c r="AZ375"/>
  <c r="T379" i="11"/>
  <c r="U378"/>
  <c r="T169"/>
  <c r="U168"/>
  <c r="T377" i="10"/>
  <c r="U376"/>
  <c r="T167"/>
  <c r="U166"/>
  <c r="T375" i="9"/>
  <c r="U374"/>
  <c r="T165"/>
  <c r="U164"/>
  <c r="T373" i="8"/>
  <c r="U372"/>
  <c r="T163"/>
  <c r="U162"/>
  <c r="T163" i="7"/>
  <c r="U162"/>
  <c r="T371"/>
  <c r="U370"/>
  <c r="T367" i="3"/>
  <c r="U366"/>
  <c r="T158"/>
  <c r="U157"/>
  <c r="AA153" i="2"/>
  <c r="AB152"/>
  <c r="AA362"/>
  <c r="AB361"/>
  <c r="AX146"/>
  <c r="BF146" s="1"/>
  <c r="AY147"/>
  <c r="BB147"/>
  <c r="BH147" s="1"/>
  <c r="BC147"/>
  <c r="AE361"/>
  <c r="AP360"/>
  <c r="BB146"/>
  <c r="BH146" s="1"/>
  <c r="BC146"/>
  <c r="T156"/>
  <c r="U155"/>
  <c r="AL150"/>
  <c r="AQ149"/>
  <c r="AR149" s="1"/>
  <c r="AL359"/>
  <c r="AQ358"/>
  <c r="AR358" s="1"/>
  <c r="T364"/>
  <c r="U363"/>
  <c r="AP151"/>
  <c r="AE152"/>
  <c r="BE148"/>
  <c r="AZ148"/>
  <c r="BA148" s="1"/>
  <c r="BG148" s="1"/>
  <c r="AT148"/>
  <c r="AV148" s="1"/>
  <c r="AS148"/>
  <c r="BE357"/>
  <c r="AZ357"/>
  <c r="BA357" s="1"/>
  <c r="BG357" s="1"/>
  <c r="AT357"/>
  <c r="AV357" s="1"/>
  <c r="AS357"/>
  <c r="AX355"/>
  <c r="BF355" s="1"/>
  <c r="AY356"/>
  <c r="AU356"/>
  <c r="AW356" s="1"/>
  <c r="T363" i="4"/>
  <c r="T152"/>
  <c r="AC138" i="13"/>
  <c r="AB139"/>
  <c r="AH141"/>
  <c r="B142"/>
  <c r="U148"/>
  <c r="V148"/>
  <c r="T148" s="1"/>
  <c r="Y148"/>
  <c r="X148"/>
  <c r="Z148"/>
  <c r="W148"/>
  <c r="AA380" i="5" l="1"/>
  <c r="AB379"/>
  <c r="AH378"/>
  <c r="AP377"/>
  <c r="AA171"/>
  <c r="AB170"/>
  <c r="AL168"/>
  <c r="AQ167"/>
  <c r="AR167" s="1"/>
  <c r="T174"/>
  <c r="U173"/>
  <c r="BC165"/>
  <c r="BB165"/>
  <c r="BH165" s="1"/>
  <c r="AT166"/>
  <c r="AV166" s="1"/>
  <c r="BE166"/>
  <c r="AZ166"/>
  <c r="BA166" s="1"/>
  <c r="BG166" s="1"/>
  <c r="AS166"/>
  <c r="AU166" s="1"/>
  <c r="AW166" s="1"/>
  <c r="AU374"/>
  <c r="AW374" s="1"/>
  <c r="T384"/>
  <c r="U383"/>
  <c r="AL377"/>
  <c r="AQ376"/>
  <c r="AR376" s="1"/>
  <c r="AX373"/>
  <c r="BF373" s="1"/>
  <c r="AY374"/>
  <c r="AX163"/>
  <c r="BF163" s="1"/>
  <c r="AY164"/>
  <c r="AE380"/>
  <c r="BE375"/>
  <c r="AZ375"/>
  <c r="BA375" s="1"/>
  <c r="BG375" s="1"/>
  <c r="AT375"/>
  <c r="AV375" s="1"/>
  <c r="AS375"/>
  <c r="AU375" s="1"/>
  <c r="AW375" s="1"/>
  <c r="AE169"/>
  <c r="AP168"/>
  <c r="AE171" i="11"/>
  <c r="AP170"/>
  <c r="AE380"/>
  <c r="AP379"/>
  <c r="AP170" i="10"/>
  <c r="AE171"/>
  <c r="AE380"/>
  <c r="AP379"/>
  <c r="AE380" i="9"/>
  <c r="AP379"/>
  <c r="AP171"/>
  <c r="AE172"/>
  <c r="AE171" i="8"/>
  <c r="AP170"/>
  <c r="AE380"/>
  <c r="AP379"/>
  <c r="AE382" i="7"/>
  <c r="AE172"/>
  <c r="AP379" i="4"/>
  <c r="AE380"/>
  <c r="AT377"/>
  <c r="AV377" s="1"/>
  <c r="AZ377"/>
  <c r="AS377"/>
  <c r="AE171"/>
  <c r="AP170"/>
  <c r="AL379"/>
  <c r="AQ378"/>
  <c r="AR378" s="1"/>
  <c r="AT167"/>
  <c r="AV167" s="1"/>
  <c r="AZ167"/>
  <c r="AS167"/>
  <c r="AU167" s="1"/>
  <c r="AW167" s="1"/>
  <c r="AL169"/>
  <c r="AQ168"/>
  <c r="AR168" s="1"/>
  <c r="AZ376" i="3"/>
  <c r="AS376"/>
  <c r="AU376" s="1"/>
  <c r="AW376" s="1"/>
  <c r="AT376"/>
  <c r="AV376" s="1"/>
  <c r="AS168"/>
  <c r="AT168"/>
  <c r="AV168" s="1"/>
  <c r="AZ168"/>
  <c r="AQ377"/>
  <c r="AR377" s="1"/>
  <c r="AL378"/>
  <c r="AQ169"/>
  <c r="AR169" s="1"/>
  <c r="AL170"/>
  <c r="AE171"/>
  <c r="AP170"/>
  <c r="AE379"/>
  <c r="AP378"/>
  <c r="T380" i="11"/>
  <c r="U379"/>
  <c r="T170"/>
  <c r="U169"/>
  <c r="T168" i="10"/>
  <c r="U167"/>
  <c r="U377"/>
  <c r="T378"/>
  <c r="T166" i="9"/>
  <c r="U165"/>
  <c r="T376"/>
  <c r="U375"/>
  <c r="T374" i="8"/>
  <c r="U373"/>
  <c r="T164"/>
  <c r="U163"/>
  <c r="T164" i="7"/>
  <c r="U163"/>
  <c r="T372"/>
  <c r="U371"/>
  <c r="T159" i="3"/>
  <c r="U158"/>
  <c r="T368"/>
  <c r="U367"/>
  <c r="BE149" i="2"/>
  <c r="AZ149"/>
  <c r="BA149" s="1"/>
  <c r="BG149" s="1"/>
  <c r="AT149"/>
  <c r="AV149" s="1"/>
  <c r="AS149"/>
  <c r="T157"/>
  <c r="U156"/>
  <c r="AE362"/>
  <c r="AP361"/>
  <c r="AA154"/>
  <c r="AB153"/>
  <c r="AY357"/>
  <c r="AX356"/>
  <c r="BF356" s="1"/>
  <c r="AL360"/>
  <c r="AQ359"/>
  <c r="AR359" s="1"/>
  <c r="AX147"/>
  <c r="BF147" s="1"/>
  <c r="AY148"/>
  <c r="BB356"/>
  <c r="BH356" s="1"/>
  <c r="BC356"/>
  <c r="AT358"/>
  <c r="AV358" s="1"/>
  <c r="BE358"/>
  <c r="AZ358"/>
  <c r="BA358" s="1"/>
  <c r="BG358" s="1"/>
  <c r="AS358"/>
  <c r="AA363"/>
  <c r="AB362"/>
  <c r="AE153"/>
  <c r="AP152"/>
  <c r="T365"/>
  <c r="U364"/>
  <c r="AL151"/>
  <c r="AQ150"/>
  <c r="AR150" s="1"/>
  <c r="AU357"/>
  <c r="AW357" s="1"/>
  <c r="AU148"/>
  <c r="AW148" s="1"/>
  <c r="T364" i="4"/>
  <c r="T153"/>
  <c r="AH142" i="13"/>
  <c r="B143"/>
  <c r="U149"/>
  <c r="V149"/>
  <c r="T149" s="1"/>
  <c r="AC139"/>
  <c r="AB140"/>
  <c r="Z149"/>
  <c r="W149"/>
  <c r="Y149"/>
  <c r="X149"/>
  <c r="BB375" i="5" l="1"/>
  <c r="BH375" s="1"/>
  <c r="BC375"/>
  <c r="AX374"/>
  <c r="BF374" s="1"/>
  <c r="AY375"/>
  <c r="BB166"/>
  <c r="BH166" s="1"/>
  <c r="BC166"/>
  <c r="T175"/>
  <c r="U174"/>
  <c r="AA172"/>
  <c r="AB171"/>
  <c r="AA381"/>
  <c r="AB380"/>
  <c r="AE170"/>
  <c r="AP169"/>
  <c r="AL378"/>
  <c r="AQ377"/>
  <c r="AR377" s="1"/>
  <c r="BB374"/>
  <c r="BH374" s="1"/>
  <c r="BC374"/>
  <c r="AY165"/>
  <c r="AX164"/>
  <c r="BF164" s="1"/>
  <c r="BE376"/>
  <c r="AZ376"/>
  <c r="BA376" s="1"/>
  <c r="BG376" s="1"/>
  <c r="AT376"/>
  <c r="AV376" s="1"/>
  <c r="AS376"/>
  <c r="AU376" s="1"/>
  <c r="AW376" s="1"/>
  <c r="T385"/>
  <c r="U384"/>
  <c r="AL169"/>
  <c r="AQ168"/>
  <c r="AR168" s="1"/>
  <c r="AH379"/>
  <c r="AP378"/>
  <c r="AE381"/>
  <c r="AT167"/>
  <c r="AV167" s="1"/>
  <c r="BE167"/>
  <c r="AZ167"/>
  <c r="BA167" s="1"/>
  <c r="BG167" s="1"/>
  <c r="AS167"/>
  <c r="AU167" s="1"/>
  <c r="AW167" s="1"/>
  <c r="AE172" i="11"/>
  <c r="AP171"/>
  <c r="AE381"/>
  <c r="AP380"/>
  <c r="AE381" i="10"/>
  <c r="AP380"/>
  <c r="AE172"/>
  <c r="AP171"/>
  <c r="AE173" i="9"/>
  <c r="AP172"/>
  <c r="AP380"/>
  <c r="AE381"/>
  <c r="AP380" i="8"/>
  <c r="AE381"/>
  <c r="AP171"/>
  <c r="AE172"/>
  <c r="AE173" i="7"/>
  <c r="AE383"/>
  <c r="AZ168" i="4"/>
  <c r="AS168"/>
  <c r="AU168" s="1"/>
  <c r="AW168" s="1"/>
  <c r="AT168"/>
  <c r="AV168" s="1"/>
  <c r="AP171"/>
  <c r="AE172"/>
  <c r="AQ379"/>
  <c r="AR379" s="1"/>
  <c r="AL380"/>
  <c r="AQ169"/>
  <c r="AR169" s="1"/>
  <c r="AL170"/>
  <c r="AZ378"/>
  <c r="AS378"/>
  <c r="AU378" s="1"/>
  <c r="AW378" s="1"/>
  <c r="AT378"/>
  <c r="AV378" s="1"/>
  <c r="AE381"/>
  <c r="AP380"/>
  <c r="AU377"/>
  <c r="AW377" s="1"/>
  <c r="AE380" i="3"/>
  <c r="AP379"/>
  <c r="AQ378"/>
  <c r="AR378" s="1"/>
  <c r="AL379"/>
  <c r="AE172"/>
  <c r="AP171"/>
  <c r="AZ169"/>
  <c r="AS169"/>
  <c r="AT169"/>
  <c r="AV169" s="1"/>
  <c r="AQ170"/>
  <c r="AR170" s="1"/>
  <c r="AL171"/>
  <c r="AS377"/>
  <c r="AU377" s="1"/>
  <c r="AW377" s="1"/>
  <c r="AT377"/>
  <c r="AV377" s="1"/>
  <c r="AZ377"/>
  <c r="AU168"/>
  <c r="AW168" s="1"/>
  <c r="AU358" i="2"/>
  <c r="AW358" s="1"/>
  <c r="T381" i="11"/>
  <c r="U380"/>
  <c r="T171"/>
  <c r="U170"/>
  <c r="U168" i="10"/>
  <c r="T169"/>
  <c r="U378"/>
  <c r="T379"/>
  <c r="T377" i="9"/>
  <c r="U376"/>
  <c r="T167"/>
  <c r="U166"/>
  <c r="T375" i="8"/>
  <c r="U374"/>
  <c r="T165"/>
  <c r="U164"/>
  <c r="T373" i="7"/>
  <c r="U372"/>
  <c r="T165"/>
  <c r="U164"/>
  <c r="T160" i="3"/>
  <c r="U159"/>
  <c r="T369"/>
  <c r="U368"/>
  <c r="BC357" i="2"/>
  <c r="BB357"/>
  <c r="BH357" s="1"/>
  <c r="AY149"/>
  <c r="AX148"/>
  <c r="BF148" s="1"/>
  <c r="T158"/>
  <c r="U157"/>
  <c r="BB148"/>
  <c r="BH148" s="1"/>
  <c r="BC148"/>
  <c r="AE154"/>
  <c r="AP153"/>
  <c r="AL361"/>
  <c r="AQ360"/>
  <c r="AR360" s="1"/>
  <c r="AA155"/>
  <c r="AB154"/>
  <c r="AL152"/>
  <c r="AQ151"/>
  <c r="AR151" s="1"/>
  <c r="BB358"/>
  <c r="BH358" s="1"/>
  <c r="BC358"/>
  <c r="AT359"/>
  <c r="AV359" s="1"/>
  <c r="BE359"/>
  <c r="AZ359"/>
  <c r="BA359" s="1"/>
  <c r="BG359" s="1"/>
  <c r="AS359"/>
  <c r="AT150"/>
  <c r="AV150" s="1"/>
  <c r="BE150"/>
  <c r="AZ150"/>
  <c r="BA150" s="1"/>
  <c r="BG150" s="1"/>
  <c r="AS150"/>
  <c r="T366"/>
  <c r="U365"/>
  <c r="AA364"/>
  <c r="AB363"/>
  <c r="AY358"/>
  <c r="AX357"/>
  <c r="BF357" s="1"/>
  <c r="AP362"/>
  <c r="AE363"/>
  <c r="AU149"/>
  <c r="AW149" s="1"/>
  <c r="T365" i="4"/>
  <c r="T154"/>
  <c r="U150" i="13"/>
  <c r="V150"/>
  <c r="T150" s="1"/>
  <c r="AC140"/>
  <c r="AB141"/>
  <c r="AH143"/>
  <c r="B144"/>
  <c r="X150"/>
  <c r="W150"/>
  <c r="Y150"/>
  <c r="Z150"/>
  <c r="AE382" i="5" l="1"/>
  <c r="AL170"/>
  <c r="AQ169"/>
  <c r="AR169" s="1"/>
  <c r="BC376"/>
  <c r="BB376"/>
  <c r="BH376" s="1"/>
  <c r="AT377"/>
  <c r="AV377" s="1"/>
  <c r="BE377"/>
  <c r="AZ377"/>
  <c r="BA377" s="1"/>
  <c r="BG377" s="1"/>
  <c r="AS377"/>
  <c r="AU377" s="1"/>
  <c r="AW377" s="1"/>
  <c r="BB167"/>
  <c r="BH167" s="1"/>
  <c r="BC167"/>
  <c r="BE168"/>
  <c r="AZ168"/>
  <c r="BA168" s="1"/>
  <c r="BG168" s="1"/>
  <c r="AT168"/>
  <c r="AV168" s="1"/>
  <c r="AS168"/>
  <c r="T386"/>
  <c r="U385"/>
  <c r="AP170"/>
  <c r="AE171"/>
  <c r="AA173"/>
  <c r="AB172"/>
  <c r="AH380"/>
  <c r="AP379"/>
  <c r="T176"/>
  <c r="U175"/>
  <c r="AY166"/>
  <c r="AX165"/>
  <c r="BF165" s="1"/>
  <c r="AL379"/>
  <c r="AQ378"/>
  <c r="AR378" s="1"/>
  <c r="AA382"/>
  <c r="AB381"/>
  <c r="AY376"/>
  <c r="AX375"/>
  <c r="BF375" s="1"/>
  <c r="AE173" i="11"/>
  <c r="AP172"/>
  <c r="AE382"/>
  <c r="AP381"/>
  <c r="AE382" i="10"/>
  <c r="AP381"/>
  <c r="AP172"/>
  <c r="AE173"/>
  <c r="AE382" i="9"/>
  <c r="AP381"/>
  <c r="AP173"/>
  <c r="AE174"/>
  <c r="AE173" i="8"/>
  <c r="AP172"/>
  <c r="AE382"/>
  <c r="AP381"/>
  <c r="AE384" i="7"/>
  <c r="AE174"/>
  <c r="AT169" i="4"/>
  <c r="AV169" s="1"/>
  <c r="AZ169"/>
  <c r="AS169"/>
  <c r="AL171"/>
  <c r="AQ170"/>
  <c r="AR170" s="1"/>
  <c r="AT379"/>
  <c r="AV379" s="1"/>
  <c r="AZ379"/>
  <c r="AS379"/>
  <c r="AU379" s="1"/>
  <c r="AW379" s="1"/>
  <c r="AE173"/>
  <c r="AP172"/>
  <c r="AP381"/>
  <c r="AE382"/>
  <c r="AL381"/>
  <c r="AQ380"/>
  <c r="AR380" s="1"/>
  <c r="AE381" i="3"/>
  <c r="AP380"/>
  <c r="AE173"/>
  <c r="AP172"/>
  <c r="AU169"/>
  <c r="AW169" s="1"/>
  <c r="AS170"/>
  <c r="AU170" s="1"/>
  <c r="AW170" s="1"/>
  <c r="AT170"/>
  <c r="AV170" s="1"/>
  <c r="AZ170"/>
  <c r="AZ378"/>
  <c r="AS378"/>
  <c r="AT378"/>
  <c r="AV378" s="1"/>
  <c r="AQ171"/>
  <c r="AR171" s="1"/>
  <c r="AL172"/>
  <c r="AQ379"/>
  <c r="AR379" s="1"/>
  <c r="AL380"/>
  <c r="T382" i="11"/>
  <c r="U381"/>
  <c r="T172"/>
  <c r="U171"/>
  <c r="T380" i="10"/>
  <c r="U379"/>
  <c r="T170"/>
  <c r="U169"/>
  <c r="T378" i="9"/>
  <c r="U377"/>
  <c r="T168"/>
  <c r="U167"/>
  <c r="T376" i="8"/>
  <c r="U375"/>
  <c r="T166"/>
  <c r="U165"/>
  <c r="T374" i="7"/>
  <c r="U373"/>
  <c r="T166"/>
  <c r="U165"/>
  <c r="T161" i="3"/>
  <c r="U160"/>
  <c r="T370"/>
  <c r="U369"/>
  <c r="BC149" i="2"/>
  <c r="BB149"/>
  <c r="BH149" s="1"/>
  <c r="AX358"/>
  <c r="BF358" s="1"/>
  <c r="AY359"/>
  <c r="AT151"/>
  <c r="AV151" s="1"/>
  <c r="BE151"/>
  <c r="AZ151"/>
  <c r="BA151" s="1"/>
  <c r="BG151" s="1"/>
  <c r="AS151"/>
  <c r="BE360"/>
  <c r="AZ360"/>
  <c r="BA360" s="1"/>
  <c r="BG360" s="1"/>
  <c r="AT360"/>
  <c r="AV360" s="1"/>
  <c r="AS360"/>
  <c r="T159"/>
  <c r="U158"/>
  <c r="AA156"/>
  <c r="AB155"/>
  <c r="AP154"/>
  <c r="AE155"/>
  <c r="AA365"/>
  <c r="AB364"/>
  <c r="AY150"/>
  <c r="AX149"/>
  <c r="BF149" s="1"/>
  <c r="AU150"/>
  <c r="AW150" s="1"/>
  <c r="AU359"/>
  <c r="AW359" s="1"/>
  <c r="AP363"/>
  <c r="AE364"/>
  <c r="T367"/>
  <c r="U366"/>
  <c r="AL153"/>
  <c r="AQ152"/>
  <c r="AR152" s="1"/>
  <c r="AL362"/>
  <c r="AQ361"/>
  <c r="AR361" s="1"/>
  <c r="T366" i="4"/>
  <c r="T155"/>
  <c r="AH144" i="13"/>
  <c r="B145"/>
  <c r="V151"/>
  <c r="T151" s="1"/>
  <c r="U151"/>
  <c r="AC141"/>
  <c r="AB142"/>
  <c r="Y151"/>
  <c r="W151"/>
  <c r="Z151"/>
  <c r="X151"/>
  <c r="AA383" i="5" l="1"/>
  <c r="AB382"/>
  <c r="AX166"/>
  <c r="BF166" s="1"/>
  <c r="AY167"/>
  <c r="AP171"/>
  <c r="AE172"/>
  <c r="T387"/>
  <c r="U386"/>
  <c r="T177"/>
  <c r="U176"/>
  <c r="AA174"/>
  <c r="AB173"/>
  <c r="BB377"/>
  <c r="BH377" s="1"/>
  <c r="BC377"/>
  <c r="AE383"/>
  <c r="AY377"/>
  <c r="AX376"/>
  <c r="BF376" s="1"/>
  <c r="AL380"/>
  <c r="AQ379"/>
  <c r="AR379" s="1"/>
  <c r="AL171"/>
  <c r="AQ170"/>
  <c r="AR170" s="1"/>
  <c r="AT378"/>
  <c r="AV378" s="1"/>
  <c r="BE378"/>
  <c r="AZ378"/>
  <c r="BA378" s="1"/>
  <c r="BG378" s="1"/>
  <c r="AS378"/>
  <c r="AU378" s="1"/>
  <c r="AW378" s="1"/>
  <c r="AH381"/>
  <c r="AP380"/>
  <c r="BE169"/>
  <c r="AZ169"/>
  <c r="BA169" s="1"/>
  <c r="BG169" s="1"/>
  <c r="AT169"/>
  <c r="AV169" s="1"/>
  <c r="AS169"/>
  <c r="AU168"/>
  <c r="AW168" s="1"/>
  <c r="AE174" i="11"/>
  <c r="AP173"/>
  <c r="AP382"/>
  <c r="AE383"/>
  <c r="AE383" i="10"/>
  <c r="AP382"/>
  <c r="AP173"/>
  <c r="AE174"/>
  <c r="AE383" i="9"/>
  <c r="AP382"/>
  <c r="AE175"/>
  <c r="AP174"/>
  <c r="AP382" i="8"/>
  <c r="AE383"/>
  <c r="AP173"/>
  <c r="AE174"/>
  <c r="AE385" i="7"/>
  <c r="AE175"/>
  <c r="AZ380" i="4"/>
  <c r="AS380"/>
  <c r="AU380" s="1"/>
  <c r="AW380" s="1"/>
  <c r="AT380"/>
  <c r="AV380" s="1"/>
  <c r="AQ171"/>
  <c r="AR171" s="1"/>
  <c r="AL172"/>
  <c r="AZ170"/>
  <c r="AS170"/>
  <c r="AT170"/>
  <c r="AV170" s="1"/>
  <c r="AE383"/>
  <c r="AP382"/>
  <c r="AP173"/>
  <c r="AE174"/>
  <c r="AQ381"/>
  <c r="AR381" s="1"/>
  <c r="AL382"/>
  <c r="AU169"/>
  <c r="AW169" s="1"/>
  <c r="AS379" i="3"/>
  <c r="AU379" s="1"/>
  <c r="AW379" s="1"/>
  <c r="AT379"/>
  <c r="AV379" s="1"/>
  <c r="AZ379"/>
  <c r="AE382"/>
  <c r="AP381"/>
  <c r="AU378"/>
  <c r="AW378" s="1"/>
  <c r="AQ380"/>
  <c r="AR380" s="1"/>
  <c r="AL381"/>
  <c r="AZ171"/>
  <c r="AS171"/>
  <c r="AU171" s="1"/>
  <c r="AW171" s="1"/>
  <c r="AT171"/>
  <c r="AV171" s="1"/>
  <c r="AL173"/>
  <c r="AQ172"/>
  <c r="AR172" s="1"/>
  <c r="AE174"/>
  <c r="AP173"/>
  <c r="T383" i="11"/>
  <c r="U382"/>
  <c r="T173"/>
  <c r="U172"/>
  <c r="T381" i="10"/>
  <c r="U380"/>
  <c r="T171"/>
  <c r="U170"/>
  <c r="T379" i="9"/>
  <c r="U378"/>
  <c r="T169"/>
  <c r="U168"/>
  <c r="T377" i="8"/>
  <c r="U376"/>
  <c r="T167"/>
  <c r="U166"/>
  <c r="T375" i="7"/>
  <c r="U374"/>
  <c r="T167"/>
  <c r="U166"/>
  <c r="T162" i="3"/>
  <c r="U161"/>
  <c r="T371"/>
  <c r="U370"/>
  <c r="AL363" i="2"/>
  <c r="AQ362"/>
  <c r="AR362" s="1"/>
  <c r="BB359"/>
  <c r="BH359" s="1"/>
  <c r="BC359"/>
  <c r="T160"/>
  <c r="U159"/>
  <c r="BE361"/>
  <c r="AZ361"/>
  <c r="BA361" s="1"/>
  <c r="BG361" s="1"/>
  <c r="AT361"/>
  <c r="AV361" s="1"/>
  <c r="AS361"/>
  <c r="AU361" s="1"/>
  <c r="AW361" s="1"/>
  <c r="AX150"/>
  <c r="BF150" s="1"/>
  <c r="AY151"/>
  <c r="AL154"/>
  <c r="AQ153"/>
  <c r="AR153" s="1"/>
  <c r="AE365"/>
  <c r="AP364"/>
  <c r="AP155"/>
  <c r="AE156"/>
  <c r="BE152"/>
  <c r="AZ152"/>
  <c r="BA152" s="1"/>
  <c r="BG152" s="1"/>
  <c r="AT152"/>
  <c r="AV152" s="1"/>
  <c r="AS152"/>
  <c r="AU152" s="1"/>
  <c r="AW152" s="1"/>
  <c r="T368"/>
  <c r="U367"/>
  <c r="BB150"/>
  <c r="BH150" s="1"/>
  <c r="BC150"/>
  <c r="AA366"/>
  <c r="AB365"/>
  <c r="AA157"/>
  <c r="AB156"/>
  <c r="AX359"/>
  <c r="BF359" s="1"/>
  <c r="AY360"/>
  <c r="AU360"/>
  <c r="AW360" s="1"/>
  <c r="AU151"/>
  <c r="AW151" s="1"/>
  <c r="T367" i="4"/>
  <c r="T156"/>
  <c r="U152" i="13"/>
  <c r="V152"/>
  <c r="T152" s="1"/>
  <c r="AH145"/>
  <c r="B146"/>
  <c r="AC142"/>
  <c r="AB143"/>
  <c r="Y152"/>
  <c r="Z152"/>
  <c r="W152"/>
  <c r="X152"/>
  <c r="AH382" i="5" l="1"/>
  <c r="AP381"/>
  <c r="AL381"/>
  <c r="AQ380"/>
  <c r="AR380" s="1"/>
  <c r="AA175"/>
  <c r="AB174"/>
  <c r="AA384"/>
  <c r="AB383"/>
  <c r="BE379"/>
  <c r="AZ379"/>
  <c r="BA379" s="1"/>
  <c r="BG379" s="1"/>
  <c r="AT379"/>
  <c r="AV379" s="1"/>
  <c r="AS379"/>
  <c r="AE384"/>
  <c r="T178"/>
  <c r="U177"/>
  <c r="AE173"/>
  <c r="AP172"/>
  <c r="AU169"/>
  <c r="AW169" s="1"/>
  <c r="BB168"/>
  <c r="BH168" s="1"/>
  <c r="BC168"/>
  <c r="AL172"/>
  <c r="AQ171"/>
  <c r="AR171" s="1"/>
  <c r="AX377"/>
  <c r="BF377" s="1"/>
  <c r="AY378"/>
  <c r="T388"/>
  <c r="U387"/>
  <c r="BB378"/>
  <c r="BH378" s="1"/>
  <c r="BC378"/>
  <c r="AT170"/>
  <c r="AV170" s="1"/>
  <c r="BE170"/>
  <c r="AZ170"/>
  <c r="BA170" s="1"/>
  <c r="BG170" s="1"/>
  <c r="AS170"/>
  <c r="AX167"/>
  <c r="BF167" s="1"/>
  <c r="AY168"/>
  <c r="AE175" i="11"/>
  <c r="AP174"/>
  <c r="AP383"/>
  <c r="AE384"/>
  <c r="AE384" i="10"/>
  <c r="AP383"/>
  <c r="AE175"/>
  <c r="AP174"/>
  <c r="AP383" i="9"/>
  <c r="AE384"/>
  <c r="AP175"/>
  <c r="AE176"/>
  <c r="AP383" i="8"/>
  <c r="AE384"/>
  <c r="AE175"/>
  <c r="AP174"/>
  <c r="AE386" i="7"/>
  <c r="AE176"/>
  <c r="AE175" i="4"/>
  <c r="AP174"/>
  <c r="AT171"/>
  <c r="AV171" s="1"/>
  <c r="AZ171"/>
  <c r="AS171"/>
  <c r="AP383"/>
  <c r="AE384"/>
  <c r="AL173"/>
  <c r="AQ172"/>
  <c r="AR172" s="1"/>
  <c r="AT381"/>
  <c r="AV381" s="1"/>
  <c r="AZ381"/>
  <c r="AS381"/>
  <c r="AU381" s="1"/>
  <c r="AW381" s="1"/>
  <c r="AL383"/>
  <c r="AQ382"/>
  <c r="AR382" s="1"/>
  <c r="AU170"/>
  <c r="AW170" s="1"/>
  <c r="AE175" i="3"/>
  <c r="AP174"/>
  <c r="AQ381"/>
  <c r="AR381" s="1"/>
  <c r="AL382"/>
  <c r="AE383"/>
  <c r="AP382"/>
  <c r="AQ173"/>
  <c r="AR173" s="1"/>
  <c r="AL174"/>
  <c r="AS172"/>
  <c r="AZ172"/>
  <c r="AT172"/>
  <c r="AV172" s="1"/>
  <c r="AZ380"/>
  <c r="AS380"/>
  <c r="AU380" s="1"/>
  <c r="AW380" s="1"/>
  <c r="AT380"/>
  <c r="AV380" s="1"/>
  <c r="T384" i="11"/>
  <c r="U383"/>
  <c r="T174"/>
  <c r="U173"/>
  <c r="T382" i="10"/>
  <c r="U381"/>
  <c r="T172"/>
  <c r="U171"/>
  <c r="T380" i="9"/>
  <c r="U379"/>
  <c r="T170"/>
  <c r="U169"/>
  <c r="T378" i="8"/>
  <c r="U377"/>
  <c r="T168"/>
  <c r="U167"/>
  <c r="T376" i="7"/>
  <c r="U375"/>
  <c r="T168"/>
  <c r="U167"/>
  <c r="U371" i="3"/>
  <c r="T372"/>
  <c r="T163"/>
  <c r="U162"/>
  <c r="AA367" i="2"/>
  <c r="AB366"/>
  <c r="AX151"/>
  <c r="BF151" s="1"/>
  <c r="AY152"/>
  <c r="T161"/>
  <c r="U160"/>
  <c r="AL364"/>
  <c r="AQ363"/>
  <c r="AR363" s="1"/>
  <c r="AY361"/>
  <c r="AX360"/>
  <c r="BF360" s="1"/>
  <c r="AL155"/>
  <c r="AQ154"/>
  <c r="AR154" s="1"/>
  <c r="AT362"/>
  <c r="AV362" s="1"/>
  <c r="BE362"/>
  <c r="AZ362"/>
  <c r="BA362" s="1"/>
  <c r="BG362" s="1"/>
  <c r="AS362"/>
  <c r="AU362" s="1"/>
  <c r="AW362" s="1"/>
  <c r="BB360"/>
  <c r="BH360" s="1"/>
  <c r="BC360"/>
  <c r="AA158"/>
  <c r="AB157"/>
  <c r="BB152"/>
  <c r="BH152" s="1"/>
  <c r="BC152"/>
  <c r="AE157"/>
  <c r="AP156"/>
  <c r="BE153"/>
  <c r="AZ153"/>
  <c r="BA153" s="1"/>
  <c r="BG153" s="1"/>
  <c r="AT153"/>
  <c r="AV153" s="1"/>
  <c r="AS153"/>
  <c r="AU153" s="1"/>
  <c r="AW153" s="1"/>
  <c r="BC361"/>
  <c r="BB361"/>
  <c r="BH361" s="1"/>
  <c r="BB151"/>
  <c r="BH151" s="1"/>
  <c r="BC151"/>
  <c r="T369"/>
  <c r="U368"/>
  <c r="AE366"/>
  <c r="AP365"/>
  <c r="T368" i="4"/>
  <c r="T157"/>
  <c r="B147" i="13"/>
  <c r="AH146"/>
  <c r="V153"/>
  <c r="T153" s="1"/>
  <c r="U153"/>
  <c r="AC143"/>
  <c r="AB144"/>
  <c r="X153"/>
  <c r="W153"/>
  <c r="Y153"/>
  <c r="Z153"/>
  <c r="AY169" i="5" l="1"/>
  <c r="AX168"/>
  <c r="BF168" s="1"/>
  <c r="AE385"/>
  <c r="AA176"/>
  <c r="AB175"/>
  <c r="AH383"/>
  <c r="AP382"/>
  <c r="AX378"/>
  <c r="BF378" s="1"/>
  <c r="AY379"/>
  <c r="AE174"/>
  <c r="AP173"/>
  <c r="T389"/>
  <c r="U388"/>
  <c r="AL173"/>
  <c r="AQ172"/>
  <c r="AR172" s="1"/>
  <c r="T179"/>
  <c r="U178"/>
  <c r="AA385"/>
  <c r="AB384"/>
  <c r="AL382"/>
  <c r="AQ381"/>
  <c r="AR381" s="1"/>
  <c r="AU170"/>
  <c r="AW170" s="1"/>
  <c r="AT171"/>
  <c r="AV171" s="1"/>
  <c r="BE171"/>
  <c r="AZ171"/>
  <c r="BA171" s="1"/>
  <c r="BG171" s="1"/>
  <c r="AS171"/>
  <c r="AU171" s="1"/>
  <c r="AW171" s="1"/>
  <c r="BC169"/>
  <c r="BB169"/>
  <c r="BH169" s="1"/>
  <c r="BE380"/>
  <c r="AZ380"/>
  <c r="BA380" s="1"/>
  <c r="BG380" s="1"/>
  <c r="AT380"/>
  <c r="AV380" s="1"/>
  <c r="AS380"/>
  <c r="AU379"/>
  <c r="AW379" s="1"/>
  <c r="AE176" i="11"/>
  <c r="AP175"/>
  <c r="AE385"/>
  <c r="AP384"/>
  <c r="AE176" i="10"/>
  <c r="AP175"/>
  <c r="AE385"/>
  <c r="AP384"/>
  <c r="AE177" i="9"/>
  <c r="AP176"/>
  <c r="AP384"/>
  <c r="AE385"/>
  <c r="AP175" i="8"/>
  <c r="AE176"/>
  <c r="AP384"/>
  <c r="AE385"/>
  <c r="AE387" i="7"/>
  <c r="AE177"/>
  <c r="AQ383" i="4"/>
  <c r="AR383" s="1"/>
  <c r="AL384"/>
  <c r="AZ382"/>
  <c r="AS382"/>
  <c r="AU382" s="1"/>
  <c r="AW382" s="1"/>
  <c r="AT382"/>
  <c r="AV382" s="1"/>
  <c r="AE385"/>
  <c r="AP384"/>
  <c r="AQ173"/>
  <c r="AR173" s="1"/>
  <c r="AL174"/>
  <c r="AP175"/>
  <c r="AE176"/>
  <c r="AZ172"/>
  <c r="AS172"/>
  <c r="AT172"/>
  <c r="AV172" s="1"/>
  <c r="AU171"/>
  <c r="AW171" s="1"/>
  <c r="AP383" i="3"/>
  <c r="AE384"/>
  <c r="AE176"/>
  <c r="AP175"/>
  <c r="AS173"/>
  <c r="AU173" s="1"/>
  <c r="AW173" s="1"/>
  <c r="AZ173"/>
  <c r="AT173"/>
  <c r="AV173" s="1"/>
  <c r="AQ174"/>
  <c r="AR174" s="1"/>
  <c r="AL175"/>
  <c r="AS381"/>
  <c r="AU381" s="1"/>
  <c r="AW381" s="1"/>
  <c r="AT381"/>
  <c r="AV381" s="1"/>
  <c r="AZ381"/>
  <c r="AL383"/>
  <c r="AQ382"/>
  <c r="AR382" s="1"/>
  <c r="AU172"/>
  <c r="AW172" s="1"/>
  <c r="T175" i="11"/>
  <c r="U174"/>
  <c r="T385"/>
  <c r="U384"/>
  <c r="T383" i="10"/>
  <c r="U382"/>
  <c r="U172"/>
  <c r="T173"/>
  <c r="T381" i="9"/>
  <c r="U380"/>
  <c r="T171"/>
  <c r="U170"/>
  <c r="T169" i="8"/>
  <c r="U168"/>
  <c r="T379"/>
  <c r="U378"/>
  <c r="T169" i="7"/>
  <c r="U168"/>
  <c r="T377"/>
  <c r="U376"/>
  <c r="T373" i="3"/>
  <c r="U372"/>
  <c r="T164"/>
  <c r="U163"/>
  <c r="AP366" i="2"/>
  <c r="AE367"/>
  <c r="BC153"/>
  <c r="BB153"/>
  <c r="BH153" s="1"/>
  <c r="BB362"/>
  <c r="BH362" s="1"/>
  <c r="BC362"/>
  <c r="AT154"/>
  <c r="AV154" s="1"/>
  <c r="BE154"/>
  <c r="AZ154"/>
  <c r="BA154" s="1"/>
  <c r="BG154" s="1"/>
  <c r="AS154"/>
  <c r="AU154" s="1"/>
  <c r="AW154" s="1"/>
  <c r="AT363"/>
  <c r="AV363" s="1"/>
  <c r="BE363"/>
  <c r="AZ363"/>
  <c r="BA363" s="1"/>
  <c r="BG363" s="1"/>
  <c r="AS363"/>
  <c r="T162"/>
  <c r="U161"/>
  <c r="AA368"/>
  <c r="AB367"/>
  <c r="T370"/>
  <c r="U369"/>
  <c r="AY362"/>
  <c r="AX361"/>
  <c r="BF361" s="1"/>
  <c r="AE158"/>
  <c r="AP157"/>
  <c r="AA159"/>
  <c r="AB158"/>
  <c r="AL156"/>
  <c r="AQ155"/>
  <c r="AR155" s="1"/>
  <c r="AL365"/>
  <c r="AQ364"/>
  <c r="AR364" s="1"/>
  <c r="AY153"/>
  <c r="AX152"/>
  <c r="BF152" s="1"/>
  <c r="T369" i="4"/>
  <c r="T158"/>
  <c r="AC144" i="13"/>
  <c r="AB145"/>
  <c r="V154"/>
  <c r="T154" s="1"/>
  <c r="U154"/>
  <c r="AH147"/>
  <c r="B148"/>
  <c r="Y154"/>
  <c r="W154"/>
  <c r="Z154"/>
  <c r="X154"/>
  <c r="BB171" i="5" l="1"/>
  <c r="BH171" s="1"/>
  <c r="BC171"/>
  <c r="BB170"/>
  <c r="BH170" s="1"/>
  <c r="BC170"/>
  <c r="AA386"/>
  <c r="AB385"/>
  <c r="BE172"/>
  <c r="AZ172"/>
  <c r="BA172" s="1"/>
  <c r="BG172" s="1"/>
  <c r="AT172"/>
  <c r="AV172" s="1"/>
  <c r="AS172"/>
  <c r="T390"/>
  <c r="U389"/>
  <c r="AA177"/>
  <c r="AB176"/>
  <c r="AY170"/>
  <c r="AX169"/>
  <c r="BF169" s="1"/>
  <c r="T180"/>
  <c r="U179"/>
  <c r="AY380"/>
  <c r="AX379"/>
  <c r="BF379" s="1"/>
  <c r="AL383"/>
  <c r="AQ382"/>
  <c r="AR382" s="1"/>
  <c r="AP174"/>
  <c r="AE175"/>
  <c r="AH384"/>
  <c r="AP383"/>
  <c r="AE386"/>
  <c r="AU380"/>
  <c r="AW380" s="1"/>
  <c r="BB379"/>
  <c r="BH379" s="1"/>
  <c r="BC379"/>
  <c r="AT381"/>
  <c r="AV381" s="1"/>
  <c r="BE381"/>
  <c r="AZ381"/>
  <c r="BA381" s="1"/>
  <c r="BG381" s="1"/>
  <c r="AS381"/>
  <c r="AU381" s="1"/>
  <c r="AW381" s="1"/>
  <c r="AL174"/>
  <c r="AQ173"/>
  <c r="AR173" s="1"/>
  <c r="AE177" i="11"/>
  <c r="AP176"/>
  <c r="AP385"/>
  <c r="AE386"/>
  <c r="AP385" i="10"/>
  <c r="AE386"/>
  <c r="AE177"/>
  <c r="AP176"/>
  <c r="AP177" i="9"/>
  <c r="AE178"/>
  <c r="AP385"/>
  <c r="AE386"/>
  <c r="AE177" i="8"/>
  <c r="AP176"/>
  <c r="AP385"/>
  <c r="AE386"/>
  <c r="AE178" i="7"/>
  <c r="AE388"/>
  <c r="AT173" i="4"/>
  <c r="AV173" s="1"/>
  <c r="AZ173"/>
  <c r="AS173"/>
  <c r="AP385"/>
  <c r="AE386"/>
  <c r="AT383"/>
  <c r="AV383" s="1"/>
  <c r="AZ383"/>
  <c r="AS383"/>
  <c r="AU383" s="1"/>
  <c r="AW383" s="1"/>
  <c r="AL175"/>
  <c r="AQ174"/>
  <c r="AR174" s="1"/>
  <c r="AL385"/>
  <c r="AQ384"/>
  <c r="AR384" s="1"/>
  <c r="AE177"/>
  <c r="AP176"/>
  <c r="AU172"/>
  <c r="AW172" s="1"/>
  <c r="AS174" i="3"/>
  <c r="AU174" s="1"/>
  <c r="AW174" s="1"/>
  <c r="AT174"/>
  <c r="AV174" s="1"/>
  <c r="AZ174"/>
  <c r="AQ175"/>
  <c r="AR175" s="1"/>
  <c r="AL176"/>
  <c r="AP384"/>
  <c r="AE385"/>
  <c r="AQ383"/>
  <c r="AR383" s="1"/>
  <c r="AL384"/>
  <c r="AE177"/>
  <c r="AP176"/>
  <c r="AZ382"/>
  <c r="AS382"/>
  <c r="AU382" s="1"/>
  <c r="AW382" s="1"/>
  <c r="AT382"/>
  <c r="AV382" s="1"/>
  <c r="AU363" i="2"/>
  <c r="AW363" s="1"/>
  <c r="T176" i="11"/>
  <c r="U175"/>
  <c r="T386"/>
  <c r="U385"/>
  <c r="T174" i="10"/>
  <c r="U173"/>
  <c r="T384"/>
  <c r="U383"/>
  <c r="T172" i="9"/>
  <c r="U171"/>
  <c r="T382"/>
  <c r="U381"/>
  <c r="T170" i="8"/>
  <c r="U169"/>
  <c r="T380"/>
  <c r="U379"/>
  <c r="T170" i="7"/>
  <c r="U169"/>
  <c r="T378"/>
  <c r="U377"/>
  <c r="T165" i="3"/>
  <c r="U164"/>
  <c r="T374"/>
  <c r="U373"/>
  <c r="AY154" i="2"/>
  <c r="AX153"/>
  <c r="BF153" s="1"/>
  <c r="AL157"/>
  <c r="AQ156"/>
  <c r="AR156" s="1"/>
  <c r="AP158"/>
  <c r="AE159"/>
  <c r="AT155"/>
  <c r="AV155" s="1"/>
  <c r="BE155"/>
  <c r="AZ155"/>
  <c r="BA155" s="1"/>
  <c r="BG155" s="1"/>
  <c r="AS155"/>
  <c r="AU155" s="1"/>
  <c r="AW155" s="1"/>
  <c r="AA369"/>
  <c r="AB368"/>
  <c r="BB363"/>
  <c r="BH363" s="1"/>
  <c r="BC363"/>
  <c r="BB154"/>
  <c r="BH154" s="1"/>
  <c r="BC154"/>
  <c r="AP367"/>
  <c r="AE368"/>
  <c r="AL366"/>
  <c r="AQ365"/>
  <c r="AR365" s="1"/>
  <c r="AA160"/>
  <c r="AB159"/>
  <c r="AX362"/>
  <c r="BF362" s="1"/>
  <c r="AY363"/>
  <c r="T163"/>
  <c r="U162"/>
  <c r="BE364"/>
  <c r="AZ364"/>
  <c r="BA364" s="1"/>
  <c r="BG364" s="1"/>
  <c r="AT364"/>
  <c r="AV364" s="1"/>
  <c r="AS364"/>
  <c r="T371"/>
  <c r="U370"/>
  <c r="T370" i="4"/>
  <c r="T159"/>
  <c r="AH148" i="13"/>
  <c r="B149"/>
  <c r="AC145"/>
  <c r="AB146"/>
  <c r="U155"/>
  <c r="V155"/>
  <c r="T155" s="1"/>
  <c r="Y155"/>
  <c r="Z155"/>
  <c r="W155"/>
  <c r="X155"/>
  <c r="BB381" i="5" l="1"/>
  <c r="BH381" s="1"/>
  <c r="BC381"/>
  <c r="AY381"/>
  <c r="AX380"/>
  <c r="BF380" s="1"/>
  <c r="AA387"/>
  <c r="AB386"/>
  <c r="AL175"/>
  <c r="AQ174"/>
  <c r="AR174" s="1"/>
  <c r="AE387"/>
  <c r="AP175"/>
  <c r="AE176"/>
  <c r="T181"/>
  <c r="U180"/>
  <c r="AA178"/>
  <c r="AB177"/>
  <c r="AU172"/>
  <c r="AW172" s="1"/>
  <c r="BE173"/>
  <c r="AZ173"/>
  <c r="BA173" s="1"/>
  <c r="BG173" s="1"/>
  <c r="AT173"/>
  <c r="AV173" s="1"/>
  <c r="AS173"/>
  <c r="BC380"/>
  <c r="BB380"/>
  <c r="BH380" s="1"/>
  <c r="AH385"/>
  <c r="AP384"/>
  <c r="AL384"/>
  <c r="AQ383"/>
  <c r="AR383" s="1"/>
  <c r="T391"/>
  <c r="U390"/>
  <c r="AT382"/>
  <c r="AV382" s="1"/>
  <c r="BE382"/>
  <c r="AZ382"/>
  <c r="BA382" s="1"/>
  <c r="BG382" s="1"/>
  <c r="AS382"/>
  <c r="AU382" s="1"/>
  <c r="AW382" s="1"/>
  <c r="AX170"/>
  <c r="BF170" s="1"/>
  <c r="AY171"/>
  <c r="AP386" i="11"/>
  <c r="AE387"/>
  <c r="AE178"/>
  <c r="AP177"/>
  <c r="AE178" i="10"/>
  <c r="AP177"/>
  <c r="AE387"/>
  <c r="AP386"/>
  <c r="AE387" i="9"/>
  <c r="AP386"/>
  <c r="AE179"/>
  <c r="AP178"/>
  <c r="AP177" i="8"/>
  <c r="AE178"/>
  <c r="AP386"/>
  <c r="AE387"/>
  <c r="AE389" i="7"/>
  <c r="AE179"/>
  <c r="AP177" i="4"/>
  <c r="AE178"/>
  <c r="AQ385"/>
  <c r="AR385" s="1"/>
  <c r="AL386"/>
  <c r="AZ384"/>
  <c r="AS384"/>
  <c r="AU384" s="1"/>
  <c r="AW384" s="1"/>
  <c r="AT384"/>
  <c r="AV384" s="1"/>
  <c r="AE387"/>
  <c r="AP386"/>
  <c r="AQ175"/>
  <c r="AR175" s="1"/>
  <c r="AL176"/>
  <c r="AT174"/>
  <c r="AV174" s="1"/>
  <c r="AZ174"/>
  <c r="AS174"/>
  <c r="AU174" s="1"/>
  <c r="AW174" s="1"/>
  <c r="AU173"/>
  <c r="AW173" s="1"/>
  <c r="AZ175" i="3"/>
  <c r="AS175"/>
  <c r="AU175" s="1"/>
  <c r="AW175" s="1"/>
  <c r="AT175"/>
  <c r="AV175" s="1"/>
  <c r="AQ176"/>
  <c r="AR176" s="1"/>
  <c r="AL177"/>
  <c r="AE178"/>
  <c r="AP177"/>
  <c r="AT383"/>
  <c r="AV383" s="1"/>
  <c r="AS383"/>
  <c r="AZ383"/>
  <c r="AL385"/>
  <c r="AQ384"/>
  <c r="AR384" s="1"/>
  <c r="AP385"/>
  <c r="AE386"/>
  <c r="T387" i="11"/>
  <c r="U386"/>
  <c r="T177"/>
  <c r="U176"/>
  <c r="T175" i="10"/>
  <c r="U174"/>
  <c r="T385"/>
  <c r="U384"/>
  <c r="T173" i="9"/>
  <c r="U172"/>
  <c r="T383"/>
  <c r="U382"/>
  <c r="T171" i="8"/>
  <c r="U170"/>
  <c r="T381"/>
  <c r="U380"/>
  <c r="T379" i="7"/>
  <c r="U378"/>
  <c r="T171"/>
  <c r="U170"/>
  <c r="T166" i="3"/>
  <c r="U165"/>
  <c r="T375"/>
  <c r="U374"/>
  <c r="T164" i="2"/>
  <c r="U163"/>
  <c r="AA161"/>
  <c r="AB160"/>
  <c r="AX154"/>
  <c r="BF154" s="1"/>
  <c r="AY155"/>
  <c r="AE369"/>
  <c r="AP368"/>
  <c r="BB155"/>
  <c r="BH155" s="1"/>
  <c r="BC155"/>
  <c r="AP159"/>
  <c r="AE160"/>
  <c r="AL367"/>
  <c r="AQ366"/>
  <c r="AR366" s="1"/>
  <c r="AA370"/>
  <c r="AB369"/>
  <c r="AL158"/>
  <c r="AQ157"/>
  <c r="AR157" s="1"/>
  <c r="AU364"/>
  <c r="AW364" s="1"/>
  <c r="T372"/>
  <c r="U371"/>
  <c r="AX363"/>
  <c r="BF363" s="1"/>
  <c r="AY364"/>
  <c r="BE365"/>
  <c r="AZ365"/>
  <c r="BA365" s="1"/>
  <c r="BG365" s="1"/>
  <c r="AT365"/>
  <c r="AV365" s="1"/>
  <c r="AS365"/>
  <c r="BE156"/>
  <c r="AZ156"/>
  <c r="BA156" s="1"/>
  <c r="BG156" s="1"/>
  <c r="AT156"/>
  <c r="AV156" s="1"/>
  <c r="AS156"/>
  <c r="AU156" s="1"/>
  <c r="AW156" s="1"/>
  <c r="T371" i="4"/>
  <c r="T160"/>
  <c r="AH149" i="13"/>
  <c r="B150"/>
  <c r="AC146"/>
  <c r="AB147"/>
  <c r="U156"/>
  <c r="V156"/>
  <c r="T156" s="1"/>
  <c r="Z156"/>
  <c r="Y156"/>
  <c r="X156"/>
  <c r="W156"/>
  <c r="AX171" i="5" l="1"/>
  <c r="BF171" s="1"/>
  <c r="AY172"/>
  <c r="T392"/>
  <c r="U391"/>
  <c r="AH386"/>
  <c r="AP385"/>
  <c r="T182"/>
  <c r="U181"/>
  <c r="AA388"/>
  <c r="AB387"/>
  <c r="BB172"/>
  <c r="BH172" s="1"/>
  <c r="BC172"/>
  <c r="AE388"/>
  <c r="AU173"/>
  <c r="AW173" s="1"/>
  <c r="BB382"/>
  <c r="BH382" s="1"/>
  <c r="BC382"/>
  <c r="AL385"/>
  <c r="AQ384"/>
  <c r="AR384" s="1"/>
  <c r="AL176"/>
  <c r="AQ175"/>
  <c r="AR175" s="1"/>
  <c r="AX381"/>
  <c r="BF381" s="1"/>
  <c r="AY382"/>
  <c r="BE383"/>
  <c r="AZ383"/>
  <c r="BA383" s="1"/>
  <c r="BG383" s="1"/>
  <c r="AT383"/>
  <c r="AV383" s="1"/>
  <c r="AS383"/>
  <c r="AU383" s="1"/>
  <c r="AW383" s="1"/>
  <c r="AA179"/>
  <c r="AB178"/>
  <c r="AE177"/>
  <c r="AP176"/>
  <c r="AT174"/>
  <c r="AV174" s="1"/>
  <c r="BE174"/>
  <c r="AZ174"/>
  <c r="BA174" s="1"/>
  <c r="BG174" s="1"/>
  <c r="AS174"/>
  <c r="AU174" s="1"/>
  <c r="AW174" s="1"/>
  <c r="AE179" i="11"/>
  <c r="AP178"/>
  <c r="AP387"/>
  <c r="AE388"/>
  <c r="AE179" i="10"/>
  <c r="AP178"/>
  <c r="AP387"/>
  <c r="AE388"/>
  <c r="AP387" i="9"/>
  <c r="AE388"/>
  <c r="AP179"/>
  <c r="AE180"/>
  <c r="AP387" i="8"/>
  <c r="AE388"/>
  <c r="AE179"/>
  <c r="AP178"/>
  <c r="AE180" i="7"/>
  <c r="AE390"/>
  <c r="AE179" i="4"/>
  <c r="AP178"/>
  <c r="AT175"/>
  <c r="AV175" s="1"/>
  <c r="AZ175"/>
  <c r="AS175"/>
  <c r="AP387"/>
  <c r="AE388"/>
  <c r="AT385"/>
  <c r="AV385" s="1"/>
  <c r="AZ385"/>
  <c r="AS385"/>
  <c r="AU385" s="1"/>
  <c r="AW385" s="1"/>
  <c r="AL177"/>
  <c r="AQ176"/>
  <c r="AR176" s="1"/>
  <c r="AL387"/>
  <c r="AQ386"/>
  <c r="AR386" s="1"/>
  <c r="AS176" i="3"/>
  <c r="AU176" s="1"/>
  <c r="AW176" s="1"/>
  <c r="AT176"/>
  <c r="AV176" s="1"/>
  <c r="AZ176"/>
  <c r="AE387"/>
  <c r="AP386"/>
  <c r="AQ177"/>
  <c r="AR177" s="1"/>
  <c r="AL178"/>
  <c r="AU383"/>
  <c r="AW383" s="1"/>
  <c r="AL386"/>
  <c r="AQ385"/>
  <c r="AR385" s="1"/>
  <c r="AE179"/>
  <c r="AP178"/>
  <c r="AZ384"/>
  <c r="AS384"/>
  <c r="AU384" s="1"/>
  <c r="AW384" s="1"/>
  <c r="AT384"/>
  <c r="AV384" s="1"/>
  <c r="AU365" i="2"/>
  <c r="AW365" s="1"/>
  <c r="T388" i="11"/>
  <c r="U387"/>
  <c r="T178"/>
  <c r="U177"/>
  <c r="T176" i="10"/>
  <c r="U175"/>
  <c r="T386"/>
  <c r="U385"/>
  <c r="T174" i="9"/>
  <c r="U173"/>
  <c r="T384"/>
  <c r="U383"/>
  <c r="T172" i="8"/>
  <c r="U171"/>
  <c r="T382"/>
  <c r="U381"/>
  <c r="T172" i="7"/>
  <c r="U171"/>
  <c r="T380"/>
  <c r="U379"/>
  <c r="T167" i="3"/>
  <c r="U166"/>
  <c r="U375"/>
  <c r="T376"/>
  <c r="BB156" i="2"/>
  <c r="BH156" s="1"/>
  <c r="BC156"/>
  <c r="BC365"/>
  <c r="BB365"/>
  <c r="BH365" s="1"/>
  <c r="AY365"/>
  <c r="AX364"/>
  <c r="BF364" s="1"/>
  <c r="T373"/>
  <c r="U372"/>
  <c r="AE161"/>
  <c r="AP160"/>
  <c r="T165"/>
  <c r="U164"/>
  <c r="BE157"/>
  <c r="AZ157"/>
  <c r="BA157" s="1"/>
  <c r="BG157" s="1"/>
  <c r="AT157"/>
  <c r="AV157" s="1"/>
  <c r="AS157"/>
  <c r="AT366"/>
  <c r="AV366" s="1"/>
  <c r="BE366"/>
  <c r="AZ366"/>
  <c r="BA366" s="1"/>
  <c r="BG366" s="1"/>
  <c r="AS366"/>
  <c r="AU366" s="1"/>
  <c r="AW366" s="1"/>
  <c r="AX155"/>
  <c r="BF155" s="1"/>
  <c r="AY156"/>
  <c r="AL159"/>
  <c r="AQ158"/>
  <c r="AR158" s="1"/>
  <c r="AQ367"/>
  <c r="AR367" s="1"/>
  <c r="AL368"/>
  <c r="BB364"/>
  <c r="BH364" s="1"/>
  <c r="BC364"/>
  <c r="AA371"/>
  <c r="AB370"/>
  <c r="AE370"/>
  <c r="AP369"/>
  <c r="AA162"/>
  <c r="AB161"/>
  <c r="T372" i="4"/>
  <c r="T161"/>
  <c r="AC147" i="13"/>
  <c r="AB148"/>
  <c r="U157"/>
  <c r="V157"/>
  <c r="T157" s="1"/>
  <c r="AH150"/>
  <c r="B151"/>
  <c r="X157"/>
  <c r="Y157"/>
  <c r="Z157"/>
  <c r="W157"/>
  <c r="BB174" i="5" l="1"/>
  <c r="BH174" s="1"/>
  <c r="BC174"/>
  <c r="BB383"/>
  <c r="BH383" s="1"/>
  <c r="BC383"/>
  <c r="AX382"/>
  <c r="BF382" s="1"/>
  <c r="AY383"/>
  <c r="BE384"/>
  <c r="AZ384"/>
  <c r="BA384" s="1"/>
  <c r="BG384" s="1"/>
  <c r="AT384"/>
  <c r="AV384" s="1"/>
  <c r="AS384"/>
  <c r="BC173"/>
  <c r="BB173"/>
  <c r="BH173" s="1"/>
  <c r="AA180"/>
  <c r="AB179"/>
  <c r="AL177"/>
  <c r="AQ176"/>
  <c r="AR176" s="1"/>
  <c r="AH387"/>
  <c r="AP386"/>
  <c r="AY173"/>
  <c r="AX172"/>
  <c r="BF172" s="1"/>
  <c r="AT175"/>
  <c r="AV175" s="1"/>
  <c r="BE175"/>
  <c r="AZ175"/>
  <c r="BA175" s="1"/>
  <c r="BG175" s="1"/>
  <c r="AS175"/>
  <c r="AE389"/>
  <c r="AA389"/>
  <c r="AB388"/>
  <c r="T393"/>
  <c r="U392"/>
  <c r="AE178"/>
  <c r="AP177"/>
  <c r="AL386"/>
  <c r="AQ385"/>
  <c r="AR385" s="1"/>
  <c r="T183"/>
  <c r="U182"/>
  <c r="AE389" i="11"/>
  <c r="AP388"/>
  <c r="AE180"/>
  <c r="AP179"/>
  <c r="AE180" i="10"/>
  <c r="AP179"/>
  <c r="AE389"/>
  <c r="AP388"/>
  <c r="AE181" i="9"/>
  <c r="AP180"/>
  <c r="AE389"/>
  <c r="AP388"/>
  <c r="AP179" i="8"/>
  <c r="AE180"/>
  <c r="AE389"/>
  <c r="AP388"/>
  <c r="AE181" i="7"/>
  <c r="AE391"/>
  <c r="AQ387" i="4"/>
  <c r="AR387" s="1"/>
  <c r="AL388"/>
  <c r="AP179"/>
  <c r="AE180"/>
  <c r="AZ386"/>
  <c r="AS386"/>
  <c r="AT386"/>
  <c r="AV386" s="1"/>
  <c r="AE389"/>
  <c r="AP388"/>
  <c r="AQ177"/>
  <c r="AR177" s="1"/>
  <c r="AL178"/>
  <c r="AZ176"/>
  <c r="AS176"/>
  <c r="AU176" s="1"/>
  <c r="AW176" s="1"/>
  <c r="AT176"/>
  <c r="AV176" s="1"/>
  <c r="AU175"/>
  <c r="AW175" s="1"/>
  <c r="AE180" i="3"/>
  <c r="AP179"/>
  <c r="AP387"/>
  <c r="AE388"/>
  <c r="AL387"/>
  <c r="AQ386"/>
  <c r="AR386" s="1"/>
  <c r="AZ177"/>
  <c r="AS177"/>
  <c r="AT177"/>
  <c r="AV177" s="1"/>
  <c r="AT385"/>
  <c r="AV385" s="1"/>
  <c r="AS385"/>
  <c r="AZ385"/>
  <c r="AQ178"/>
  <c r="AR178" s="1"/>
  <c r="AL179"/>
  <c r="T179" i="11"/>
  <c r="U178"/>
  <c r="T389"/>
  <c r="U388"/>
  <c r="T177" i="10"/>
  <c r="U176"/>
  <c r="T387"/>
  <c r="U386"/>
  <c r="T175" i="9"/>
  <c r="U174"/>
  <c r="T385"/>
  <c r="U384"/>
  <c r="T383" i="8"/>
  <c r="U382"/>
  <c r="T173"/>
  <c r="U172"/>
  <c r="T381" i="7"/>
  <c r="U380"/>
  <c r="T173"/>
  <c r="U172"/>
  <c r="T377" i="3"/>
  <c r="U376"/>
  <c r="T168"/>
  <c r="U167"/>
  <c r="AP370" i="2"/>
  <c r="AE371"/>
  <c r="AL160"/>
  <c r="AQ159"/>
  <c r="AR159" s="1"/>
  <c r="AY366"/>
  <c r="AX365"/>
  <c r="BF365" s="1"/>
  <c r="AT158"/>
  <c r="AV158" s="1"/>
  <c r="BE158"/>
  <c r="AZ158"/>
  <c r="BA158" s="1"/>
  <c r="BG158" s="1"/>
  <c r="AS158"/>
  <c r="AU158" s="1"/>
  <c r="AW158" s="1"/>
  <c r="BB366"/>
  <c r="BH366" s="1"/>
  <c r="BC366"/>
  <c r="AE162"/>
  <c r="AP161"/>
  <c r="AU157"/>
  <c r="AW157" s="1"/>
  <c r="AA163"/>
  <c r="AB162"/>
  <c r="AA372"/>
  <c r="AB371"/>
  <c r="AT367"/>
  <c r="AV367" s="1"/>
  <c r="AZ367"/>
  <c r="BA367" s="1"/>
  <c r="BG367" s="1"/>
  <c r="BE367"/>
  <c r="AS367"/>
  <c r="T374"/>
  <c r="U373"/>
  <c r="AL369"/>
  <c r="AQ368"/>
  <c r="AR368" s="1"/>
  <c r="AY157"/>
  <c r="AX156"/>
  <c r="BF156" s="1"/>
  <c r="T166"/>
  <c r="U165"/>
  <c r="T373" i="4"/>
  <c r="T162"/>
  <c r="AH151" i="13"/>
  <c r="B152"/>
  <c r="U158"/>
  <c r="V158"/>
  <c r="T158" s="1"/>
  <c r="AC148"/>
  <c r="AB149"/>
  <c r="Y158"/>
  <c r="Z158"/>
  <c r="W158"/>
  <c r="X158"/>
  <c r="T394" i="5" l="1"/>
  <c r="U393"/>
  <c r="AE390"/>
  <c r="AH388"/>
  <c r="AP387"/>
  <c r="AA181"/>
  <c r="AB180"/>
  <c r="AL387"/>
  <c r="AQ386"/>
  <c r="AR386" s="1"/>
  <c r="AY384"/>
  <c r="AX383"/>
  <c r="BF383" s="1"/>
  <c r="AU384"/>
  <c r="AW384" s="1"/>
  <c r="AT385"/>
  <c r="AV385" s="1"/>
  <c r="BE385"/>
  <c r="AZ385"/>
  <c r="BA385" s="1"/>
  <c r="BG385" s="1"/>
  <c r="AS385"/>
  <c r="AU385" s="1"/>
  <c r="AW385" s="1"/>
  <c r="AA390"/>
  <c r="AB389"/>
  <c r="AY174"/>
  <c r="AX173"/>
  <c r="BF173" s="1"/>
  <c r="AL178"/>
  <c r="AQ177"/>
  <c r="AR177" s="1"/>
  <c r="T184"/>
  <c r="U183"/>
  <c r="AP178"/>
  <c r="AE179"/>
  <c r="BE176"/>
  <c r="AZ176"/>
  <c r="BA176" s="1"/>
  <c r="BG176" s="1"/>
  <c r="AT176"/>
  <c r="AV176" s="1"/>
  <c r="AS176"/>
  <c r="AU176" s="1"/>
  <c r="AW176" s="1"/>
  <c r="AU175"/>
  <c r="AW175" s="1"/>
  <c r="AE181" i="11"/>
  <c r="AP180"/>
  <c r="AP389"/>
  <c r="AE390"/>
  <c r="AE181" i="10"/>
  <c r="AP180"/>
  <c r="AP389"/>
  <c r="AE390"/>
  <c r="AP181" i="9"/>
  <c r="AE182"/>
  <c r="AP389"/>
  <c r="AE390"/>
  <c r="AP389" i="8"/>
  <c r="AE390"/>
  <c r="AE181"/>
  <c r="AP180"/>
  <c r="AE392" i="7"/>
  <c r="AE182"/>
  <c r="AT387" i="4"/>
  <c r="AV387" s="1"/>
  <c r="AZ387"/>
  <c r="AS387"/>
  <c r="AL179"/>
  <c r="AQ178"/>
  <c r="AR178" s="1"/>
  <c r="AT177"/>
  <c r="AV177" s="1"/>
  <c r="AZ177"/>
  <c r="AS177"/>
  <c r="AL389"/>
  <c r="AQ388"/>
  <c r="AR388" s="1"/>
  <c r="AP389"/>
  <c r="AE390"/>
  <c r="AE181"/>
  <c r="AP180"/>
  <c r="AU386"/>
  <c r="AW386" s="1"/>
  <c r="AZ386" i="3"/>
  <c r="AT386"/>
  <c r="AV386" s="1"/>
  <c r="AS386"/>
  <c r="AE181"/>
  <c r="AP180"/>
  <c r="AS178"/>
  <c r="AU178" s="1"/>
  <c r="AW178" s="1"/>
  <c r="AT178"/>
  <c r="AV178" s="1"/>
  <c r="AZ178"/>
  <c r="AE389"/>
  <c r="AP388"/>
  <c r="AQ179"/>
  <c r="AR179" s="1"/>
  <c r="AL180"/>
  <c r="AU385"/>
  <c r="AW385" s="1"/>
  <c r="AQ387"/>
  <c r="AR387" s="1"/>
  <c r="AL388"/>
  <c r="AU177"/>
  <c r="AW177" s="1"/>
  <c r="AU367" i="2"/>
  <c r="AW367" s="1"/>
  <c r="T180" i="11"/>
  <c r="U179"/>
  <c r="T390"/>
  <c r="U389"/>
  <c r="T178" i="10"/>
  <c r="U177"/>
  <c r="T388"/>
  <c r="U387"/>
  <c r="T176" i="9"/>
  <c r="U175"/>
  <c r="T386"/>
  <c r="U385"/>
  <c r="T174" i="8"/>
  <c r="U173"/>
  <c r="T384"/>
  <c r="U383"/>
  <c r="T382" i="7"/>
  <c r="U381"/>
  <c r="T174"/>
  <c r="U173"/>
  <c r="T378" i="3"/>
  <c r="U377"/>
  <c r="T169"/>
  <c r="U168"/>
  <c r="AY158" i="2"/>
  <c r="AX157"/>
  <c r="BF157" s="1"/>
  <c r="AP162"/>
  <c r="AE163"/>
  <c r="AY367"/>
  <c r="AX366"/>
  <c r="BF366" s="1"/>
  <c r="AA373"/>
  <c r="AB372"/>
  <c r="BB158"/>
  <c r="BH158" s="1"/>
  <c r="BC158"/>
  <c r="AP371"/>
  <c r="AE372"/>
  <c r="T167"/>
  <c r="U166"/>
  <c r="AL370"/>
  <c r="AQ369"/>
  <c r="AR369" s="1"/>
  <c r="BB367"/>
  <c r="BH367" s="1"/>
  <c r="BC367"/>
  <c r="BC157"/>
  <c r="BB157"/>
  <c r="BH157" s="1"/>
  <c r="AL161"/>
  <c r="AQ160"/>
  <c r="AR160" s="1"/>
  <c r="BE368"/>
  <c r="AZ368"/>
  <c r="BA368" s="1"/>
  <c r="BG368" s="1"/>
  <c r="AT368"/>
  <c r="AV368" s="1"/>
  <c r="AS368"/>
  <c r="T375"/>
  <c r="U374"/>
  <c r="AA164"/>
  <c r="AB163"/>
  <c r="AT159"/>
  <c r="AV159" s="1"/>
  <c r="BE159"/>
  <c r="AZ159"/>
  <c r="BA159" s="1"/>
  <c r="BG159" s="1"/>
  <c r="AS159"/>
  <c r="T374" i="4"/>
  <c r="T163"/>
  <c r="U159" i="13"/>
  <c r="V159"/>
  <c r="T159" s="1"/>
  <c r="AH152"/>
  <c r="B153"/>
  <c r="AC149"/>
  <c r="AB150"/>
  <c r="W159"/>
  <c r="Y159"/>
  <c r="Z159"/>
  <c r="X159"/>
  <c r="BB176" i="5" l="1"/>
  <c r="BH176" s="1"/>
  <c r="BC176"/>
  <c r="AP179"/>
  <c r="AE180"/>
  <c r="T185"/>
  <c r="U184"/>
  <c r="AX174"/>
  <c r="BF174" s="1"/>
  <c r="AY175"/>
  <c r="AE391"/>
  <c r="T395"/>
  <c r="U394"/>
  <c r="BB175"/>
  <c r="BH175" s="1"/>
  <c r="BC175"/>
  <c r="BB385"/>
  <c r="BH385" s="1"/>
  <c r="BC385"/>
  <c r="BC384"/>
  <c r="BB384"/>
  <c r="BH384" s="1"/>
  <c r="AL388"/>
  <c r="AQ387"/>
  <c r="AR387" s="1"/>
  <c r="AH389"/>
  <c r="AP388"/>
  <c r="AL179"/>
  <c r="AQ178"/>
  <c r="AR178" s="1"/>
  <c r="AA391"/>
  <c r="AB390"/>
  <c r="AT386"/>
  <c r="AV386" s="1"/>
  <c r="BE386"/>
  <c r="AZ386"/>
  <c r="BA386" s="1"/>
  <c r="BG386" s="1"/>
  <c r="AS386"/>
  <c r="BE177"/>
  <c r="AZ177"/>
  <c r="BA177" s="1"/>
  <c r="BG177" s="1"/>
  <c r="AT177"/>
  <c r="AV177" s="1"/>
  <c r="AS177"/>
  <c r="AY385"/>
  <c r="AX384"/>
  <c r="BF384" s="1"/>
  <c r="AA182"/>
  <c r="AB181"/>
  <c r="AE391" i="11"/>
  <c r="AP390"/>
  <c r="AE182"/>
  <c r="AP181"/>
  <c r="AE182" i="10"/>
  <c r="AP181"/>
  <c r="AE391"/>
  <c r="AP390"/>
  <c r="AE183" i="9"/>
  <c r="AP182"/>
  <c r="AE391"/>
  <c r="AP390"/>
  <c r="AE391" i="8"/>
  <c r="AP390"/>
  <c r="AP181"/>
  <c r="AE182"/>
  <c r="AE183" i="7"/>
  <c r="AE393"/>
  <c r="AP181" i="4"/>
  <c r="AE182"/>
  <c r="AQ389"/>
  <c r="AR389" s="1"/>
  <c r="AL390"/>
  <c r="AZ388"/>
  <c r="AS388"/>
  <c r="AT388"/>
  <c r="AV388" s="1"/>
  <c r="AQ179"/>
  <c r="AR179" s="1"/>
  <c r="AL180"/>
  <c r="AU387"/>
  <c r="AW387" s="1"/>
  <c r="AZ178"/>
  <c r="AS178"/>
  <c r="AT178"/>
  <c r="AV178" s="1"/>
  <c r="AE391"/>
  <c r="AP390"/>
  <c r="AU177"/>
  <c r="AW177" s="1"/>
  <c r="AT387" i="3"/>
  <c r="AV387" s="1"/>
  <c r="AZ387"/>
  <c r="AS387"/>
  <c r="AZ179"/>
  <c r="AS179"/>
  <c r="AU179" s="1"/>
  <c r="AW179" s="1"/>
  <c r="AT179"/>
  <c r="AV179" s="1"/>
  <c r="AE182"/>
  <c r="AP181"/>
  <c r="AL389"/>
  <c r="AQ388"/>
  <c r="AR388" s="1"/>
  <c r="AQ180"/>
  <c r="AR180" s="1"/>
  <c r="AL181"/>
  <c r="AP389"/>
  <c r="AE390"/>
  <c r="AU386"/>
  <c r="AW386" s="1"/>
  <c r="T391" i="11"/>
  <c r="U390"/>
  <c r="T181"/>
  <c r="U180"/>
  <c r="T179" i="10"/>
  <c r="U178"/>
  <c r="T389"/>
  <c r="U388"/>
  <c r="T387" i="9"/>
  <c r="U386"/>
  <c r="T177"/>
  <c r="U176"/>
  <c r="T385" i="8"/>
  <c r="U384"/>
  <c r="T175"/>
  <c r="U174"/>
  <c r="T383" i="7"/>
  <c r="U382"/>
  <c r="T175"/>
  <c r="U174"/>
  <c r="T379" i="3"/>
  <c r="U378"/>
  <c r="T170"/>
  <c r="U169"/>
  <c r="BE369" i="2"/>
  <c r="AZ369"/>
  <c r="BA369" s="1"/>
  <c r="BG369" s="1"/>
  <c r="AT369"/>
  <c r="AV369" s="1"/>
  <c r="AS369"/>
  <c r="T168"/>
  <c r="U167"/>
  <c r="AX367"/>
  <c r="BF367" s="1"/>
  <c r="AY368"/>
  <c r="AX158"/>
  <c r="BF158" s="1"/>
  <c r="AY159"/>
  <c r="AL162"/>
  <c r="AQ161"/>
  <c r="AR161" s="1"/>
  <c r="AA165"/>
  <c r="AB164"/>
  <c r="BE160"/>
  <c r="AZ160"/>
  <c r="BA160" s="1"/>
  <c r="BG160" s="1"/>
  <c r="AT160"/>
  <c r="AV160" s="1"/>
  <c r="AS160"/>
  <c r="AA374"/>
  <c r="AB373"/>
  <c r="AU368"/>
  <c r="AW368" s="1"/>
  <c r="T376"/>
  <c r="U375"/>
  <c r="AL371"/>
  <c r="AQ370"/>
  <c r="AR370" s="1"/>
  <c r="AE373"/>
  <c r="AP372"/>
  <c r="AP163"/>
  <c r="AE164"/>
  <c r="AU159"/>
  <c r="AW159" s="1"/>
  <c r="T375" i="4"/>
  <c r="T164"/>
  <c r="V160" i="13"/>
  <c r="T160" s="1"/>
  <c r="U160"/>
  <c r="AH153"/>
  <c r="B154"/>
  <c r="AC150"/>
  <c r="AB151"/>
  <c r="Z160"/>
  <c r="X160"/>
  <c r="W160"/>
  <c r="Y160"/>
  <c r="AX385" i="5" l="1"/>
  <c r="BF385" s="1"/>
  <c r="AY386"/>
  <c r="AL180"/>
  <c r="AQ179"/>
  <c r="AR179" s="1"/>
  <c r="AL389"/>
  <c r="AQ388"/>
  <c r="AR388" s="1"/>
  <c r="AX175"/>
  <c r="BF175" s="1"/>
  <c r="AY176"/>
  <c r="T186"/>
  <c r="U185"/>
  <c r="AT178"/>
  <c r="AV178" s="1"/>
  <c r="BE178"/>
  <c r="AZ178"/>
  <c r="BA178" s="1"/>
  <c r="BG178" s="1"/>
  <c r="AS178"/>
  <c r="AU178" s="1"/>
  <c r="AW178" s="1"/>
  <c r="BE387"/>
  <c r="AZ387"/>
  <c r="BA387" s="1"/>
  <c r="BG387" s="1"/>
  <c r="AT387"/>
  <c r="AV387" s="1"/>
  <c r="AS387"/>
  <c r="AU387" s="1"/>
  <c r="AW387" s="1"/>
  <c r="AA183"/>
  <c r="AB182"/>
  <c r="AA392"/>
  <c r="AB391"/>
  <c r="AH390"/>
  <c r="AP389"/>
  <c r="AE392"/>
  <c r="T396"/>
  <c r="U395"/>
  <c r="AE181"/>
  <c r="AP180"/>
  <c r="AU177"/>
  <c r="AW177" s="1"/>
  <c r="AU386"/>
  <c r="AW386" s="1"/>
  <c r="AP391" i="11"/>
  <c r="AE392"/>
  <c r="AE183"/>
  <c r="AP182"/>
  <c r="AP391" i="10"/>
  <c r="AE392"/>
  <c r="AE183"/>
  <c r="AP182"/>
  <c r="AP391" i="9"/>
  <c r="AE392"/>
  <c r="AP183"/>
  <c r="AE184"/>
  <c r="AE183" i="8"/>
  <c r="AP182"/>
  <c r="AP391"/>
  <c r="AE392"/>
  <c r="AE184" i="7"/>
  <c r="AE394"/>
  <c r="AU178" i="4"/>
  <c r="AW178" s="1"/>
  <c r="AT179"/>
  <c r="AV179" s="1"/>
  <c r="AZ179"/>
  <c r="AS179"/>
  <c r="AU179" s="1"/>
  <c r="AW179" s="1"/>
  <c r="AE183"/>
  <c r="AP182"/>
  <c r="AL181"/>
  <c r="AQ180"/>
  <c r="AR180" s="1"/>
  <c r="AT389"/>
  <c r="AV389" s="1"/>
  <c r="AZ389"/>
  <c r="AS389"/>
  <c r="AU389" s="1"/>
  <c r="AW389" s="1"/>
  <c r="AP391"/>
  <c r="AE392"/>
  <c r="AL391"/>
  <c r="AQ390"/>
  <c r="AR390" s="1"/>
  <c r="AU388"/>
  <c r="AW388" s="1"/>
  <c r="AS180" i="3"/>
  <c r="AU180" s="1"/>
  <c r="AW180" s="1"/>
  <c r="AT180"/>
  <c r="AV180" s="1"/>
  <c r="AZ180"/>
  <c r="AE183"/>
  <c r="AP182"/>
  <c r="AQ181"/>
  <c r="AR181" s="1"/>
  <c r="AL182"/>
  <c r="AQ389"/>
  <c r="AR389" s="1"/>
  <c r="AL390"/>
  <c r="AE391"/>
  <c r="AP390"/>
  <c r="AZ388"/>
  <c r="AS388"/>
  <c r="AU388" s="1"/>
  <c r="AW388" s="1"/>
  <c r="AT388"/>
  <c r="AV388" s="1"/>
  <c r="AU387"/>
  <c r="AW387" s="1"/>
  <c r="T182" i="11"/>
  <c r="U181"/>
  <c r="T392"/>
  <c r="U391"/>
  <c r="T390" i="10"/>
  <c r="U389"/>
  <c r="T180"/>
  <c r="U179"/>
  <c r="T388" i="9"/>
  <c r="U387"/>
  <c r="T178"/>
  <c r="U177"/>
  <c r="T386" i="8"/>
  <c r="U385"/>
  <c r="T176"/>
  <c r="U175"/>
  <c r="T384" i="7"/>
  <c r="U383"/>
  <c r="T176"/>
  <c r="U175"/>
  <c r="U379" i="3"/>
  <c r="T380"/>
  <c r="T171"/>
  <c r="U170"/>
  <c r="AT161" i="2"/>
  <c r="AV161" s="1"/>
  <c r="AZ161"/>
  <c r="BA161" s="1"/>
  <c r="BG161" s="1"/>
  <c r="BE161"/>
  <c r="AS161"/>
  <c r="AY369"/>
  <c r="AX368"/>
  <c r="BF368" s="1"/>
  <c r="T169"/>
  <c r="U168"/>
  <c r="BB368"/>
  <c r="BH368" s="1"/>
  <c r="BC368"/>
  <c r="AE165"/>
  <c r="AP164"/>
  <c r="AT370"/>
  <c r="AV370" s="1"/>
  <c r="BE370"/>
  <c r="AZ370"/>
  <c r="BA370" s="1"/>
  <c r="BG370" s="1"/>
  <c r="AS370"/>
  <c r="T377"/>
  <c r="U376"/>
  <c r="AX159"/>
  <c r="BF159" s="1"/>
  <c r="AY160"/>
  <c r="AU160"/>
  <c r="AW160" s="1"/>
  <c r="AL372"/>
  <c r="AQ371"/>
  <c r="AR371" s="1"/>
  <c r="AA166"/>
  <c r="AB165"/>
  <c r="BB159"/>
  <c r="BH159" s="1"/>
  <c r="BC159"/>
  <c r="AE374"/>
  <c r="AP373"/>
  <c r="AA375"/>
  <c r="AB374"/>
  <c r="AL163"/>
  <c r="AQ162"/>
  <c r="AR162" s="1"/>
  <c r="AU369"/>
  <c r="AW369" s="1"/>
  <c r="T376" i="4"/>
  <c r="T165"/>
  <c r="AC151" i="13"/>
  <c r="AB152"/>
  <c r="U161"/>
  <c r="V161"/>
  <c r="T161" s="1"/>
  <c r="AH154"/>
  <c r="B155"/>
  <c r="W161"/>
  <c r="X161"/>
  <c r="Y161"/>
  <c r="Z161"/>
  <c r="BC177" i="5" l="1"/>
  <c r="BB177"/>
  <c r="BH177" s="1"/>
  <c r="T187"/>
  <c r="U186"/>
  <c r="AL390"/>
  <c r="AQ389"/>
  <c r="AR389" s="1"/>
  <c r="BB386"/>
  <c r="BH386" s="1"/>
  <c r="BC386"/>
  <c r="AE393"/>
  <c r="AA393"/>
  <c r="AB392"/>
  <c r="BE388"/>
  <c r="AZ388"/>
  <c r="BA388" s="1"/>
  <c r="BG388" s="1"/>
  <c r="AT388"/>
  <c r="AV388" s="1"/>
  <c r="AS388"/>
  <c r="AU388" s="1"/>
  <c r="AW388" s="1"/>
  <c r="AX386"/>
  <c r="BF386" s="1"/>
  <c r="AY387"/>
  <c r="AE182"/>
  <c r="AP181"/>
  <c r="BB387"/>
  <c r="BH387" s="1"/>
  <c r="BC387"/>
  <c r="BB178"/>
  <c r="BH178" s="1"/>
  <c r="BC178"/>
  <c r="AL181"/>
  <c r="AQ180"/>
  <c r="AR180" s="1"/>
  <c r="T397"/>
  <c r="U396"/>
  <c r="AH391"/>
  <c r="AP390"/>
  <c r="AA184"/>
  <c r="AB183"/>
  <c r="AY177"/>
  <c r="AX176"/>
  <c r="BF176" s="1"/>
  <c r="AT179"/>
  <c r="AV179" s="1"/>
  <c r="BE179"/>
  <c r="AZ179"/>
  <c r="BA179" s="1"/>
  <c r="BG179" s="1"/>
  <c r="AS179"/>
  <c r="AE184" i="11"/>
  <c r="AP183"/>
  <c r="AE393"/>
  <c r="AP392"/>
  <c r="AE393" i="10"/>
  <c r="AP392"/>
  <c r="AE184"/>
  <c r="AP183"/>
  <c r="AE393" i="9"/>
  <c r="AP392"/>
  <c r="AE185"/>
  <c r="AP184"/>
  <c r="AE393" i="8"/>
  <c r="AP392"/>
  <c r="AP183"/>
  <c r="AE184"/>
  <c r="AE395" i="7"/>
  <c r="AE185"/>
  <c r="AQ391" i="4"/>
  <c r="AR391" s="1"/>
  <c r="AL392"/>
  <c r="AZ390"/>
  <c r="AS390"/>
  <c r="AU390" s="1"/>
  <c r="AW390" s="1"/>
  <c r="AT390"/>
  <c r="AV390" s="1"/>
  <c r="AE393"/>
  <c r="AP392"/>
  <c r="AQ181"/>
  <c r="AR181" s="1"/>
  <c r="AL182"/>
  <c r="AZ180"/>
  <c r="AS180"/>
  <c r="AU180" s="1"/>
  <c r="AW180" s="1"/>
  <c r="AT180"/>
  <c r="AV180" s="1"/>
  <c r="AP183"/>
  <c r="AE184"/>
  <c r="AP391" i="3"/>
  <c r="AE392"/>
  <c r="AL391"/>
  <c r="AQ390"/>
  <c r="AR390" s="1"/>
  <c r="AZ181"/>
  <c r="AS181"/>
  <c r="AU181" s="1"/>
  <c r="AW181" s="1"/>
  <c r="AT181"/>
  <c r="AV181" s="1"/>
  <c r="AQ182"/>
  <c r="AR182" s="1"/>
  <c r="AL183"/>
  <c r="AE184"/>
  <c r="AP183"/>
  <c r="AT389"/>
  <c r="AV389" s="1"/>
  <c r="AZ389"/>
  <c r="AS389"/>
  <c r="T183" i="11"/>
  <c r="U182"/>
  <c r="T393"/>
  <c r="U392"/>
  <c r="T391" i="10"/>
  <c r="U390"/>
  <c r="T181"/>
  <c r="U180"/>
  <c r="T389" i="9"/>
  <c r="U388"/>
  <c r="T179"/>
  <c r="U178"/>
  <c r="T387" i="8"/>
  <c r="U386"/>
  <c r="T177"/>
  <c r="U176"/>
  <c r="T385" i="7"/>
  <c r="U384"/>
  <c r="T177"/>
  <c r="U176"/>
  <c r="T172" i="3"/>
  <c r="U171"/>
  <c r="T381"/>
  <c r="U380"/>
  <c r="AT371" i="2"/>
  <c r="AV371" s="1"/>
  <c r="BE371"/>
  <c r="AZ371"/>
  <c r="BA371" s="1"/>
  <c r="BG371" s="1"/>
  <c r="AS371"/>
  <c r="AY370"/>
  <c r="AX369"/>
  <c r="BF369" s="1"/>
  <c r="AU370"/>
  <c r="AW370" s="1"/>
  <c r="AL164"/>
  <c r="AQ163"/>
  <c r="AR163" s="1"/>
  <c r="AP374"/>
  <c r="AE375"/>
  <c r="AA167"/>
  <c r="AB166"/>
  <c r="AY161"/>
  <c r="AX160"/>
  <c r="BF160" s="1"/>
  <c r="T378"/>
  <c r="U377"/>
  <c r="AT162"/>
  <c r="AV162" s="1"/>
  <c r="BE162"/>
  <c r="AZ162"/>
  <c r="BA162" s="1"/>
  <c r="BG162" s="1"/>
  <c r="AS162"/>
  <c r="AU162" s="1"/>
  <c r="AW162" s="1"/>
  <c r="BB160"/>
  <c r="BH160" s="1"/>
  <c r="BC160"/>
  <c r="T170"/>
  <c r="U169"/>
  <c r="BC369"/>
  <c r="BB369"/>
  <c r="BH369" s="1"/>
  <c r="AA376"/>
  <c r="AB375"/>
  <c r="AL373"/>
  <c r="AQ372"/>
  <c r="AR372" s="1"/>
  <c r="AE166"/>
  <c r="AP165"/>
  <c r="AU161"/>
  <c r="AW161" s="1"/>
  <c r="T377" i="4"/>
  <c r="T166"/>
  <c r="AC152" i="13"/>
  <c r="AB153"/>
  <c r="B156"/>
  <c r="AH155"/>
  <c r="U162"/>
  <c r="V162"/>
  <c r="T162" s="1"/>
  <c r="Y162"/>
  <c r="X162"/>
  <c r="Z162"/>
  <c r="W162"/>
  <c r="AA185" i="5" l="1"/>
  <c r="AB184"/>
  <c r="BC388"/>
  <c r="BB388"/>
  <c r="BH388" s="1"/>
  <c r="AL182"/>
  <c r="AQ181"/>
  <c r="AR181" s="1"/>
  <c r="AE394"/>
  <c r="AL391"/>
  <c r="AQ390"/>
  <c r="AR390" s="1"/>
  <c r="AY178"/>
  <c r="AX177"/>
  <c r="BF177" s="1"/>
  <c r="AH392"/>
  <c r="AP391"/>
  <c r="BE180"/>
  <c r="AZ180"/>
  <c r="BA180" s="1"/>
  <c r="BG180" s="1"/>
  <c r="AT180"/>
  <c r="AV180" s="1"/>
  <c r="AS180"/>
  <c r="AU180" s="1"/>
  <c r="AW180" s="1"/>
  <c r="AY388"/>
  <c r="AX387"/>
  <c r="BF387" s="1"/>
  <c r="AT389"/>
  <c r="AV389" s="1"/>
  <c r="BE389"/>
  <c r="AZ389"/>
  <c r="BA389" s="1"/>
  <c r="BG389" s="1"/>
  <c r="AS389"/>
  <c r="T188"/>
  <c r="U187"/>
  <c r="T398"/>
  <c r="U397"/>
  <c r="AP182"/>
  <c r="AE183"/>
  <c r="AA394"/>
  <c r="AB393"/>
  <c r="AU179"/>
  <c r="AW179" s="1"/>
  <c r="AP393" i="11"/>
  <c r="AE394"/>
  <c r="AE185"/>
  <c r="AP184"/>
  <c r="AP393" i="10"/>
  <c r="AE394"/>
  <c r="AE185"/>
  <c r="AP184"/>
  <c r="AP393" i="9"/>
  <c r="AE394"/>
  <c r="AP185"/>
  <c r="AE186"/>
  <c r="AP393" i="8"/>
  <c r="AE394"/>
  <c r="AE185"/>
  <c r="AP184"/>
  <c r="AE186" i="7"/>
  <c r="AE396"/>
  <c r="AP393" i="4"/>
  <c r="AE394"/>
  <c r="AT391"/>
  <c r="AV391" s="1"/>
  <c r="AZ391"/>
  <c r="AS391"/>
  <c r="AU391" s="1"/>
  <c r="AW391" s="1"/>
  <c r="AE185"/>
  <c r="AP184"/>
  <c r="AL393"/>
  <c r="AQ392"/>
  <c r="AR392" s="1"/>
  <c r="AT181"/>
  <c r="AV181" s="1"/>
  <c r="AZ181"/>
  <c r="AS181"/>
  <c r="AL183"/>
  <c r="AQ182"/>
  <c r="AR182" s="1"/>
  <c r="AQ391" i="3"/>
  <c r="AR391" s="1"/>
  <c r="AL392"/>
  <c r="AZ390"/>
  <c r="AS390"/>
  <c r="AU390" s="1"/>
  <c r="AW390" s="1"/>
  <c r="AT390"/>
  <c r="AV390" s="1"/>
  <c r="AS182"/>
  <c r="AU182" s="1"/>
  <c r="AW182" s="1"/>
  <c r="AT182"/>
  <c r="AV182" s="1"/>
  <c r="AZ182"/>
  <c r="AU389"/>
  <c r="AW389" s="1"/>
  <c r="AE185"/>
  <c r="AP184"/>
  <c r="AQ183"/>
  <c r="AR183" s="1"/>
  <c r="AL184"/>
  <c r="AE393"/>
  <c r="AP392"/>
  <c r="T184" i="11"/>
  <c r="U183"/>
  <c r="T394"/>
  <c r="U393"/>
  <c r="T392" i="10"/>
  <c r="U391"/>
  <c r="T182"/>
  <c r="U181"/>
  <c r="T180" i="9"/>
  <c r="U179"/>
  <c r="T390"/>
  <c r="U389"/>
  <c r="T388" i="8"/>
  <c r="U387"/>
  <c r="T178"/>
  <c r="U177"/>
  <c r="T386" i="7"/>
  <c r="U385"/>
  <c r="T178"/>
  <c r="U177"/>
  <c r="T382" i="3"/>
  <c r="U381"/>
  <c r="T173"/>
  <c r="U172"/>
  <c r="BE372" i="2"/>
  <c r="AZ372"/>
  <c r="BA372" s="1"/>
  <c r="BG372" s="1"/>
  <c r="AT372"/>
  <c r="AV372" s="1"/>
  <c r="AS372"/>
  <c r="T171"/>
  <c r="U170"/>
  <c r="AT163"/>
  <c r="AV163" s="1"/>
  <c r="BE163"/>
  <c r="AZ163"/>
  <c r="BA163" s="1"/>
  <c r="BG163" s="1"/>
  <c r="AS163"/>
  <c r="AU163" s="1"/>
  <c r="AW163" s="1"/>
  <c r="AX370"/>
  <c r="BF370" s="1"/>
  <c r="AY371"/>
  <c r="AP166"/>
  <c r="AE167"/>
  <c r="AA377"/>
  <c r="AB376"/>
  <c r="BB162"/>
  <c r="BH162" s="1"/>
  <c r="BC162"/>
  <c r="AY162"/>
  <c r="AX161"/>
  <c r="BF161" s="1"/>
  <c r="AP375"/>
  <c r="AE376"/>
  <c r="BB370"/>
  <c r="BH370" s="1"/>
  <c r="BC370"/>
  <c r="BC161"/>
  <c r="BB161"/>
  <c r="BH161" s="1"/>
  <c r="AL374"/>
  <c r="AQ373"/>
  <c r="AR373" s="1"/>
  <c r="T379"/>
  <c r="U378"/>
  <c r="AA168"/>
  <c r="AB167"/>
  <c r="AL165"/>
  <c r="AQ164"/>
  <c r="AR164" s="1"/>
  <c r="AU371"/>
  <c r="AW371" s="1"/>
  <c r="T378" i="4"/>
  <c r="T167"/>
  <c r="AC153" i="13"/>
  <c r="AB154"/>
  <c r="U163"/>
  <c r="V163"/>
  <c r="T163" s="1"/>
  <c r="AH156"/>
  <c r="B157"/>
  <c r="X163"/>
  <c r="Y163"/>
  <c r="Z163"/>
  <c r="W163"/>
  <c r="AA395" i="5" l="1"/>
  <c r="AB394"/>
  <c r="T189"/>
  <c r="U188"/>
  <c r="AH393"/>
  <c r="AP392"/>
  <c r="AL392"/>
  <c r="AQ391"/>
  <c r="AR391" s="1"/>
  <c r="AL183"/>
  <c r="AQ182"/>
  <c r="AR182" s="1"/>
  <c r="AA186"/>
  <c r="AB185"/>
  <c r="BB180"/>
  <c r="BH180" s="1"/>
  <c r="BC180"/>
  <c r="AT390"/>
  <c r="AV390" s="1"/>
  <c r="BE390"/>
  <c r="AZ390"/>
  <c r="BA390" s="1"/>
  <c r="BG390" s="1"/>
  <c r="AS390"/>
  <c r="AU390" s="1"/>
  <c r="AW390" s="1"/>
  <c r="BE181"/>
  <c r="AZ181"/>
  <c r="BA181" s="1"/>
  <c r="BG181" s="1"/>
  <c r="AT181"/>
  <c r="AV181" s="1"/>
  <c r="AS181"/>
  <c r="BB179"/>
  <c r="BH179" s="1"/>
  <c r="BC179"/>
  <c r="AY389"/>
  <c r="AX388"/>
  <c r="BF388" s="1"/>
  <c r="AX178"/>
  <c r="BF178" s="1"/>
  <c r="AY179"/>
  <c r="AP183"/>
  <c r="AE184"/>
  <c r="T399"/>
  <c r="U398"/>
  <c r="AE395"/>
  <c r="AU389"/>
  <c r="AW389" s="1"/>
  <c r="AE186" i="11"/>
  <c r="AP185"/>
  <c r="AE395"/>
  <c r="AP394"/>
  <c r="AE186" i="10"/>
  <c r="AP185"/>
  <c r="AE395"/>
  <c r="AP394"/>
  <c r="AE187" i="9"/>
  <c r="AP186"/>
  <c r="AE395"/>
  <c r="AP394"/>
  <c r="AP185" i="8"/>
  <c r="AE186"/>
  <c r="AE395"/>
  <c r="AP394"/>
  <c r="AE397" i="7"/>
  <c r="AE187"/>
  <c r="AQ183" i="4"/>
  <c r="AR183" s="1"/>
  <c r="AL184"/>
  <c r="AQ393"/>
  <c r="AR393" s="1"/>
  <c r="AL394"/>
  <c r="AZ182"/>
  <c r="AS182"/>
  <c r="AT182"/>
  <c r="AV182" s="1"/>
  <c r="AZ392"/>
  <c r="AS392"/>
  <c r="AT392"/>
  <c r="AV392" s="1"/>
  <c r="AE395"/>
  <c r="AP394"/>
  <c r="AP185"/>
  <c r="AE186"/>
  <c r="AU181"/>
  <c r="AW181" s="1"/>
  <c r="AZ183" i="3"/>
  <c r="AS183"/>
  <c r="AU183" s="1"/>
  <c r="AW183" s="1"/>
  <c r="AT183"/>
  <c r="AV183" s="1"/>
  <c r="AQ184"/>
  <c r="AR184" s="1"/>
  <c r="AL185"/>
  <c r="AP393"/>
  <c r="AE394"/>
  <c r="AE186"/>
  <c r="AP185"/>
  <c r="AT391"/>
  <c r="AV391" s="1"/>
  <c r="AZ391"/>
  <c r="AS391"/>
  <c r="AU391" s="1"/>
  <c r="AW391" s="1"/>
  <c r="AL393"/>
  <c r="AQ392"/>
  <c r="AR392" s="1"/>
  <c r="T185" i="11"/>
  <c r="U184"/>
  <c r="T395"/>
  <c r="U394"/>
  <c r="U392" i="10"/>
  <c r="T393"/>
  <c r="T183"/>
  <c r="U182"/>
  <c r="T181" i="9"/>
  <c r="U180"/>
  <c r="T391"/>
  <c r="U390"/>
  <c r="T179" i="8"/>
  <c r="U178"/>
  <c r="T389"/>
  <c r="U388"/>
  <c r="T179" i="7"/>
  <c r="U178"/>
  <c r="T387"/>
  <c r="U386"/>
  <c r="T383" i="3"/>
  <c r="U382"/>
  <c r="T174"/>
  <c r="U173"/>
  <c r="BB371" i="2"/>
  <c r="BH371" s="1"/>
  <c r="BC371"/>
  <c r="AA169"/>
  <c r="AB168"/>
  <c r="BE373"/>
  <c r="AZ373"/>
  <c r="BA373" s="1"/>
  <c r="BG373" s="1"/>
  <c r="AT373"/>
  <c r="AV373" s="1"/>
  <c r="AS373"/>
  <c r="AX371"/>
  <c r="BF371" s="1"/>
  <c r="AY372"/>
  <c r="T172"/>
  <c r="U171"/>
  <c r="T380"/>
  <c r="U379"/>
  <c r="AL166"/>
  <c r="AQ165"/>
  <c r="AR165" s="1"/>
  <c r="AE377"/>
  <c r="AP376"/>
  <c r="AP167"/>
  <c r="AE168"/>
  <c r="BB163"/>
  <c r="BH163" s="1"/>
  <c r="BC163"/>
  <c r="BE164"/>
  <c r="AZ164"/>
  <c r="BA164" s="1"/>
  <c r="BG164" s="1"/>
  <c r="AT164"/>
  <c r="AV164" s="1"/>
  <c r="AS164"/>
  <c r="AL375"/>
  <c r="AQ374"/>
  <c r="AR374" s="1"/>
  <c r="AX162"/>
  <c r="BF162" s="1"/>
  <c r="AY163"/>
  <c r="AA378"/>
  <c r="AB377"/>
  <c r="AU372"/>
  <c r="AW372" s="1"/>
  <c r="T379" i="4"/>
  <c r="T168"/>
  <c r="AH157" i="13"/>
  <c r="B158"/>
  <c r="U164"/>
  <c r="V164"/>
  <c r="T164" s="1"/>
  <c r="AC154"/>
  <c r="AB155"/>
  <c r="W164"/>
  <c r="Z164"/>
  <c r="X164"/>
  <c r="Y164"/>
  <c r="BB389" i="5" l="1"/>
  <c r="BH389" s="1"/>
  <c r="BC389"/>
  <c r="AX179"/>
  <c r="BF179" s="1"/>
  <c r="AY180"/>
  <c r="BE391"/>
  <c r="AZ391"/>
  <c r="BA391" s="1"/>
  <c r="BG391" s="1"/>
  <c r="AT391"/>
  <c r="AV391" s="1"/>
  <c r="AS391"/>
  <c r="AA396"/>
  <c r="AB395"/>
  <c r="AX389"/>
  <c r="BF389" s="1"/>
  <c r="AY390"/>
  <c r="AL184"/>
  <c r="AQ183"/>
  <c r="AR183" s="1"/>
  <c r="AH394"/>
  <c r="AP393"/>
  <c r="AE185"/>
  <c r="AP184"/>
  <c r="BB390"/>
  <c r="BH390" s="1"/>
  <c r="BC390"/>
  <c r="AT182"/>
  <c r="AV182" s="1"/>
  <c r="BE182"/>
  <c r="AZ182"/>
  <c r="BA182" s="1"/>
  <c r="BG182" s="1"/>
  <c r="AS182"/>
  <c r="T190"/>
  <c r="U189"/>
  <c r="AU181"/>
  <c r="AW181" s="1"/>
  <c r="AE396"/>
  <c r="T400"/>
  <c r="U399"/>
  <c r="AA187"/>
  <c r="AB186"/>
  <c r="AL393"/>
  <c r="AQ392"/>
  <c r="AR392" s="1"/>
  <c r="AE187" i="11"/>
  <c r="AP186"/>
  <c r="AP395"/>
  <c r="AE396"/>
  <c r="AE187" i="10"/>
  <c r="AP186"/>
  <c r="AP395"/>
  <c r="AE396"/>
  <c r="AP395" i="9"/>
  <c r="AE396"/>
  <c r="AP187"/>
  <c r="AE188"/>
  <c r="AE187" i="8"/>
  <c r="AP186"/>
  <c r="AP395"/>
  <c r="AE396"/>
  <c r="AE188" i="7"/>
  <c r="AE398"/>
  <c r="AL185" i="4"/>
  <c r="AQ184"/>
  <c r="AR184" s="1"/>
  <c r="AE187"/>
  <c r="AP186"/>
  <c r="AT393"/>
  <c r="AV393" s="1"/>
  <c r="AZ393"/>
  <c r="AS393"/>
  <c r="AU393" s="1"/>
  <c r="AW393" s="1"/>
  <c r="AT183"/>
  <c r="AV183" s="1"/>
  <c r="AZ183"/>
  <c r="AS183"/>
  <c r="AP395"/>
  <c r="AE396"/>
  <c r="AL395"/>
  <c r="AQ394"/>
  <c r="AR394" s="1"/>
  <c r="AU392"/>
  <c r="AW392" s="1"/>
  <c r="AU182"/>
  <c r="AW182" s="1"/>
  <c r="AE395" i="3"/>
  <c r="AP394"/>
  <c r="AS184"/>
  <c r="AT184"/>
  <c r="AV184" s="1"/>
  <c r="AZ184"/>
  <c r="AQ393"/>
  <c r="AR393" s="1"/>
  <c r="AL394"/>
  <c r="AE187"/>
  <c r="AP186"/>
  <c r="AQ185"/>
  <c r="AR185" s="1"/>
  <c r="AL186"/>
  <c r="AZ392"/>
  <c r="AS392"/>
  <c r="AU392" s="1"/>
  <c r="AW392" s="1"/>
  <c r="AT392"/>
  <c r="AV392" s="1"/>
  <c r="T186" i="11"/>
  <c r="U185"/>
  <c r="T396"/>
  <c r="U395"/>
  <c r="T184" i="10"/>
  <c r="U183"/>
  <c r="U393"/>
  <c r="T394"/>
  <c r="T182" i="9"/>
  <c r="U181"/>
  <c r="T392"/>
  <c r="U391"/>
  <c r="T180" i="8"/>
  <c r="U179"/>
  <c r="T390"/>
  <c r="U389"/>
  <c r="T180" i="7"/>
  <c r="U179"/>
  <c r="T388"/>
  <c r="U387"/>
  <c r="T384" i="3"/>
  <c r="U383"/>
  <c r="T175"/>
  <c r="U174"/>
  <c r="AA379" i="2"/>
  <c r="AB378"/>
  <c r="AL167"/>
  <c r="AQ166"/>
  <c r="AR166" s="1"/>
  <c r="AT374"/>
  <c r="AV374" s="1"/>
  <c r="BE374"/>
  <c r="AZ374"/>
  <c r="BA374" s="1"/>
  <c r="BG374" s="1"/>
  <c r="AS374"/>
  <c r="AE169"/>
  <c r="AP168"/>
  <c r="BE165"/>
  <c r="AZ165"/>
  <c r="BA165" s="1"/>
  <c r="BG165" s="1"/>
  <c r="AT165"/>
  <c r="AV165" s="1"/>
  <c r="AS165"/>
  <c r="AU165" s="1"/>
  <c r="AW165" s="1"/>
  <c r="T381"/>
  <c r="U380"/>
  <c r="AY373"/>
  <c r="AX372"/>
  <c r="BF372" s="1"/>
  <c r="AL376"/>
  <c r="AQ375"/>
  <c r="AR375" s="1"/>
  <c r="BB372"/>
  <c r="BH372" s="1"/>
  <c r="BC372"/>
  <c r="AE378"/>
  <c r="AP377"/>
  <c r="T173"/>
  <c r="U172"/>
  <c r="AA170"/>
  <c r="AB169"/>
  <c r="AX163"/>
  <c r="BF163" s="1"/>
  <c r="AY164"/>
  <c r="AU164"/>
  <c r="AW164" s="1"/>
  <c r="AU373"/>
  <c r="AW373" s="1"/>
  <c r="T380" i="4"/>
  <c r="T169"/>
  <c r="U165" i="13"/>
  <c r="V165"/>
  <c r="T165" s="1"/>
  <c r="AC155"/>
  <c r="AB156"/>
  <c r="AH158"/>
  <c r="B159"/>
  <c r="Z165"/>
  <c r="Y165"/>
  <c r="X165"/>
  <c r="W165"/>
  <c r="BE392" i="5" l="1"/>
  <c r="AZ392"/>
  <c r="BA392" s="1"/>
  <c r="BG392" s="1"/>
  <c r="AT392"/>
  <c r="AV392" s="1"/>
  <c r="AS392"/>
  <c r="T191"/>
  <c r="U190"/>
  <c r="AE186"/>
  <c r="AP185"/>
  <c r="AL185"/>
  <c r="AQ184"/>
  <c r="AR184" s="1"/>
  <c r="AA397"/>
  <c r="AB396"/>
  <c r="AA188"/>
  <c r="AB187"/>
  <c r="AE397"/>
  <c r="AT183"/>
  <c r="AV183" s="1"/>
  <c r="BE183"/>
  <c r="AZ183"/>
  <c r="BA183" s="1"/>
  <c r="BG183" s="1"/>
  <c r="AS183"/>
  <c r="AU183" s="1"/>
  <c r="AW183" s="1"/>
  <c r="T401"/>
  <c r="U400"/>
  <c r="AH395"/>
  <c r="AP394"/>
  <c r="AL394"/>
  <c r="AQ393"/>
  <c r="AR393" s="1"/>
  <c r="BC181"/>
  <c r="BB181"/>
  <c r="BH181" s="1"/>
  <c r="AX390"/>
  <c r="BF390" s="1"/>
  <c r="AY391"/>
  <c r="AY181"/>
  <c r="AX180"/>
  <c r="BF180" s="1"/>
  <c r="AU182"/>
  <c r="AW182" s="1"/>
  <c r="AU391"/>
  <c r="AW391" s="1"/>
  <c r="AE397" i="11"/>
  <c r="AP396"/>
  <c r="AE188"/>
  <c r="AP187"/>
  <c r="AE188" i="10"/>
  <c r="AP187"/>
  <c r="AE397"/>
  <c r="AP396"/>
  <c r="AE189" i="9"/>
  <c r="AP188"/>
  <c r="AE397"/>
  <c r="AP396"/>
  <c r="AE397" i="8"/>
  <c r="AP396"/>
  <c r="AP187"/>
  <c r="AE188"/>
  <c r="AE399" i="7"/>
  <c r="AE189"/>
  <c r="AP187" i="4"/>
  <c r="AE188"/>
  <c r="AE397"/>
  <c r="AP396"/>
  <c r="AQ395"/>
  <c r="AR395" s="1"/>
  <c r="AL396"/>
  <c r="AQ185"/>
  <c r="AR185" s="1"/>
  <c r="AL186"/>
  <c r="AZ394"/>
  <c r="AS394"/>
  <c r="AU394" s="1"/>
  <c r="AW394" s="1"/>
  <c r="AT394"/>
  <c r="AV394" s="1"/>
  <c r="AZ184"/>
  <c r="AS184"/>
  <c r="AU184" s="1"/>
  <c r="AW184" s="1"/>
  <c r="AT184"/>
  <c r="AV184" s="1"/>
  <c r="AU183"/>
  <c r="AW183" s="1"/>
  <c r="AE188" i="3"/>
  <c r="AP187"/>
  <c r="AU184"/>
  <c r="AW184" s="1"/>
  <c r="AZ185"/>
  <c r="AS185"/>
  <c r="AT185"/>
  <c r="AV185" s="1"/>
  <c r="AT393"/>
  <c r="AV393" s="1"/>
  <c r="AZ393"/>
  <c r="AS393"/>
  <c r="AU393" s="1"/>
  <c r="AW393" s="1"/>
  <c r="AQ186"/>
  <c r="AR186" s="1"/>
  <c r="AL187"/>
  <c r="AL395"/>
  <c r="AQ394"/>
  <c r="AR394" s="1"/>
  <c r="AP395"/>
  <c r="AE396"/>
  <c r="T397" i="11"/>
  <c r="U396"/>
  <c r="T187"/>
  <c r="U186"/>
  <c r="T395" i="10"/>
  <c r="U394"/>
  <c r="T185"/>
  <c r="U184"/>
  <c r="T393" i="9"/>
  <c r="U392"/>
  <c r="T183"/>
  <c r="U182"/>
  <c r="T181" i="8"/>
  <c r="U180"/>
  <c r="T391"/>
  <c r="U390"/>
  <c r="T181" i="7"/>
  <c r="U180"/>
  <c r="T389"/>
  <c r="U388"/>
  <c r="T385" i="3"/>
  <c r="U384"/>
  <c r="T176"/>
  <c r="U175"/>
  <c r="BB164" i="2"/>
  <c r="BH164" s="1"/>
  <c r="BC164"/>
  <c r="AA171"/>
  <c r="AB170"/>
  <c r="AT375"/>
  <c r="AV375" s="1"/>
  <c r="BE375"/>
  <c r="AZ375"/>
  <c r="BA375" s="1"/>
  <c r="BG375" s="1"/>
  <c r="AS375"/>
  <c r="AE170"/>
  <c r="AP169"/>
  <c r="AA380"/>
  <c r="AB379"/>
  <c r="BC373"/>
  <c r="BB373"/>
  <c r="BH373" s="1"/>
  <c r="T174"/>
  <c r="U173"/>
  <c r="AY374"/>
  <c r="AX373"/>
  <c r="BF373" s="1"/>
  <c r="BC165"/>
  <c r="BB165"/>
  <c r="BH165" s="1"/>
  <c r="T382"/>
  <c r="U381"/>
  <c r="AL168"/>
  <c r="AQ167"/>
  <c r="AR167" s="1"/>
  <c r="AY165"/>
  <c r="AX164"/>
  <c r="BF164" s="1"/>
  <c r="AP378"/>
  <c r="AE379"/>
  <c r="AL377"/>
  <c r="AQ376"/>
  <c r="AR376" s="1"/>
  <c r="AT166"/>
  <c r="AV166" s="1"/>
  <c r="BE166"/>
  <c r="AZ166"/>
  <c r="BA166" s="1"/>
  <c r="BG166" s="1"/>
  <c r="AS166"/>
  <c r="AU374"/>
  <c r="AW374" s="1"/>
  <c r="T381" i="4"/>
  <c r="T170"/>
  <c r="U166" i="13"/>
  <c r="V166"/>
  <c r="T166" s="1"/>
  <c r="AH159"/>
  <c r="B160"/>
  <c r="AC156"/>
  <c r="AB157"/>
  <c r="W166"/>
  <c r="X166"/>
  <c r="Y166"/>
  <c r="Z166"/>
  <c r="AY182" i="5" l="1"/>
  <c r="AX181"/>
  <c r="BF181" s="1"/>
  <c r="AH396"/>
  <c r="AP395"/>
  <c r="BB183"/>
  <c r="BH183" s="1"/>
  <c r="BC183"/>
  <c r="T192"/>
  <c r="U191"/>
  <c r="T402"/>
  <c r="U401"/>
  <c r="AA189"/>
  <c r="AB188"/>
  <c r="AL186"/>
  <c r="AQ185"/>
  <c r="AR185" s="1"/>
  <c r="BB182"/>
  <c r="BH182" s="1"/>
  <c r="BC182"/>
  <c r="AL395"/>
  <c r="AQ394"/>
  <c r="AR394" s="1"/>
  <c r="BE184"/>
  <c r="AZ184"/>
  <c r="BA184" s="1"/>
  <c r="BG184" s="1"/>
  <c r="AT184"/>
  <c r="AV184" s="1"/>
  <c r="AS184"/>
  <c r="AU184" s="1"/>
  <c r="AW184" s="1"/>
  <c r="BB391"/>
  <c r="BH391" s="1"/>
  <c r="BC391"/>
  <c r="AY392"/>
  <c r="AX391"/>
  <c r="BF391" s="1"/>
  <c r="AT393"/>
  <c r="AV393" s="1"/>
  <c r="AZ393"/>
  <c r="BA393" s="1"/>
  <c r="BG393" s="1"/>
  <c r="BE393"/>
  <c r="AS393"/>
  <c r="AU393" s="1"/>
  <c r="AW393" s="1"/>
  <c r="AE398"/>
  <c r="AA398"/>
  <c r="AB397"/>
  <c r="AP186"/>
  <c r="AE187"/>
  <c r="AU392"/>
  <c r="AW392" s="1"/>
  <c r="AE189" i="11"/>
  <c r="AP188"/>
  <c r="AP397"/>
  <c r="AE398"/>
  <c r="AP397" i="10"/>
  <c r="AE398"/>
  <c r="AE189"/>
  <c r="AP188"/>
  <c r="AP189" i="9"/>
  <c r="AE190"/>
  <c r="AP397"/>
  <c r="AE398"/>
  <c r="AP397" i="8"/>
  <c r="AE398"/>
  <c r="AE189"/>
  <c r="AP188"/>
  <c r="AE400" i="7"/>
  <c r="AE190"/>
  <c r="AL397" i="4"/>
  <c r="AQ396"/>
  <c r="AR396" s="1"/>
  <c r="AE189"/>
  <c r="AP188"/>
  <c r="AT395"/>
  <c r="AV395" s="1"/>
  <c r="AZ395"/>
  <c r="AS395"/>
  <c r="AU395" s="1"/>
  <c r="AW395" s="1"/>
  <c r="AP397"/>
  <c r="AE398"/>
  <c r="AT185"/>
  <c r="AV185" s="1"/>
  <c r="AZ185"/>
  <c r="AS185"/>
  <c r="AU185" s="1"/>
  <c r="AW185" s="1"/>
  <c r="AL187"/>
  <c r="AQ186"/>
  <c r="AR186" s="1"/>
  <c r="AQ395" i="3"/>
  <c r="AR395" s="1"/>
  <c r="AL396"/>
  <c r="AU185"/>
  <c r="AW185" s="1"/>
  <c r="AZ394"/>
  <c r="AS394"/>
  <c r="AU394" s="1"/>
  <c r="AW394" s="1"/>
  <c r="AT394"/>
  <c r="AV394" s="1"/>
  <c r="AS186"/>
  <c r="AU186" s="1"/>
  <c r="AW186" s="1"/>
  <c r="AT186"/>
  <c r="AV186" s="1"/>
  <c r="AZ186"/>
  <c r="AE189"/>
  <c r="AP188"/>
  <c r="AE397"/>
  <c r="AP396"/>
  <c r="AQ187"/>
  <c r="AR187" s="1"/>
  <c r="AL188"/>
  <c r="T398" i="11"/>
  <c r="U397"/>
  <c r="T188"/>
  <c r="U187"/>
  <c r="T396" i="10"/>
  <c r="U395"/>
  <c r="T186"/>
  <c r="U185"/>
  <c r="T394" i="9"/>
  <c r="U393"/>
  <c r="T184"/>
  <c r="U183"/>
  <c r="T182" i="8"/>
  <c r="U181"/>
  <c r="T392"/>
  <c r="U391"/>
  <c r="T390" i="7"/>
  <c r="U389"/>
  <c r="T182"/>
  <c r="U181"/>
  <c r="T177" i="3"/>
  <c r="U176"/>
  <c r="T386"/>
  <c r="U385"/>
  <c r="BB374" i="2"/>
  <c r="BH374" s="1"/>
  <c r="BC374"/>
  <c r="AL169"/>
  <c r="AQ168"/>
  <c r="AR168" s="1"/>
  <c r="AP170"/>
  <c r="AE171"/>
  <c r="AP379"/>
  <c r="AE380"/>
  <c r="AT167"/>
  <c r="AV167" s="1"/>
  <c r="BE167"/>
  <c r="AZ167"/>
  <c r="BA167" s="1"/>
  <c r="BG167" s="1"/>
  <c r="AS167"/>
  <c r="T383"/>
  <c r="U382"/>
  <c r="AX374"/>
  <c r="BF374" s="1"/>
  <c r="AY375"/>
  <c r="AL378"/>
  <c r="AQ377"/>
  <c r="AR377" s="1"/>
  <c r="AY166"/>
  <c r="AX165"/>
  <c r="BF165" s="1"/>
  <c r="T175"/>
  <c r="U174"/>
  <c r="AA381"/>
  <c r="AB380"/>
  <c r="AA172"/>
  <c r="AB171"/>
  <c r="BE376"/>
  <c r="AZ376"/>
  <c r="BA376" s="1"/>
  <c r="BG376" s="1"/>
  <c r="AT376"/>
  <c r="AV376" s="1"/>
  <c r="AS376"/>
  <c r="AU376" s="1"/>
  <c r="AW376" s="1"/>
  <c r="AU166"/>
  <c r="AW166" s="1"/>
  <c r="AU375"/>
  <c r="AW375" s="1"/>
  <c r="T382" i="4"/>
  <c r="T171"/>
  <c r="AH160" i="13"/>
  <c r="B161"/>
  <c r="AC157"/>
  <c r="AB158"/>
  <c r="U167"/>
  <c r="V167"/>
  <c r="T167" s="1"/>
  <c r="Y167"/>
  <c r="W167"/>
  <c r="X167"/>
  <c r="Z167"/>
  <c r="AE399" i="5" l="1"/>
  <c r="AA190"/>
  <c r="AB189"/>
  <c r="AX182"/>
  <c r="BF182" s="1"/>
  <c r="AY183"/>
  <c r="AP187"/>
  <c r="AE188"/>
  <c r="T403"/>
  <c r="U402"/>
  <c r="BC392"/>
  <c r="BB392"/>
  <c r="BH392" s="1"/>
  <c r="AA399"/>
  <c r="AB398"/>
  <c r="AY393"/>
  <c r="AX392"/>
  <c r="BF392" s="1"/>
  <c r="AL396"/>
  <c r="AQ395"/>
  <c r="AR395" s="1"/>
  <c r="AL187"/>
  <c r="AQ186"/>
  <c r="AR186" s="1"/>
  <c r="T193"/>
  <c r="U192"/>
  <c r="AH397"/>
  <c r="AP396"/>
  <c r="BC393"/>
  <c r="BB393"/>
  <c r="BH393" s="1"/>
  <c r="BB184"/>
  <c r="BH184" s="1"/>
  <c r="BC184"/>
  <c r="AT394"/>
  <c r="AV394" s="1"/>
  <c r="BE394"/>
  <c r="AZ394"/>
  <c r="BA394" s="1"/>
  <c r="BG394" s="1"/>
  <c r="AS394"/>
  <c r="AU394" s="1"/>
  <c r="AW394" s="1"/>
  <c r="BE185"/>
  <c r="AZ185"/>
  <c r="BA185" s="1"/>
  <c r="BG185" s="1"/>
  <c r="AT185"/>
  <c r="AV185" s="1"/>
  <c r="AS185"/>
  <c r="AE190" i="11"/>
  <c r="AP189"/>
  <c r="AE399"/>
  <c r="AP398"/>
  <c r="AE399" i="10"/>
  <c r="AP398"/>
  <c r="AE190"/>
  <c r="AP189"/>
  <c r="AE191" i="9"/>
  <c r="AP190"/>
  <c r="AE399"/>
  <c r="AP398"/>
  <c r="AE399" i="8"/>
  <c r="AP398"/>
  <c r="AP189"/>
  <c r="AE190"/>
  <c r="AE191" i="7"/>
  <c r="AE401"/>
  <c r="AE399" i="4"/>
  <c r="AP398"/>
  <c r="AP189"/>
  <c r="AE190"/>
  <c r="AQ187"/>
  <c r="AR187" s="1"/>
  <c r="AL188"/>
  <c r="AQ397"/>
  <c r="AR397" s="1"/>
  <c r="AL398"/>
  <c r="AZ186"/>
  <c r="AS186"/>
  <c r="AT186"/>
  <c r="AV186" s="1"/>
  <c r="AZ396"/>
  <c r="AS396"/>
  <c r="AT396"/>
  <c r="AV396" s="1"/>
  <c r="AZ187" i="3"/>
  <c r="AS187"/>
  <c r="AU187" s="1"/>
  <c r="AW187" s="1"/>
  <c r="AT187"/>
  <c r="AV187" s="1"/>
  <c r="AE190"/>
  <c r="AP189"/>
  <c r="AT395"/>
  <c r="AV395" s="1"/>
  <c r="AZ395"/>
  <c r="AS395"/>
  <c r="AQ188"/>
  <c r="AR188" s="1"/>
  <c r="AL189"/>
  <c r="AL397"/>
  <c r="AQ396"/>
  <c r="AR396" s="1"/>
  <c r="AP397"/>
  <c r="AE398"/>
  <c r="T399" i="11"/>
  <c r="U398"/>
  <c r="T189"/>
  <c r="U188"/>
  <c r="T187" i="10"/>
  <c r="U186"/>
  <c r="T397"/>
  <c r="U396"/>
  <c r="T395" i="9"/>
  <c r="U394"/>
  <c r="T185"/>
  <c r="U184"/>
  <c r="T183" i="8"/>
  <c r="U182"/>
  <c r="T393"/>
  <c r="U392"/>
  <c r="T183" i="7"/>
  <c r="U182"/>
  <c r="T391"/>
  <c r="U390"/>
  <c r="T178" i="3"/>
  <c r="U177"/>
  <c r="T387"/>
  <c r="U386"/>
  <c r="AX375" i="2"/>
  <c r="BF375" s="1"/>
  <c r="AY376"/>
  <c r="T384"/>
  <c r="U383"/>
  <c r="BB166"/>
  <c r="BH166" s="1"/>
  <c r="BC166"/>
  <c r="AA382"/>
  <c r="AB381"/>
  <c r="BB375"/>
  <c r="BH375" s="1"/>
  <c r="BC375"/>
  <c r="T176"/>
  <c r="U175"/>
  <c r="AL379"/>
  <c r="AQ378"/>
  <c r="AR378" s="1"/>
  <c r="AP171"/>
  <c r="AE172"/>
  <c r="AA173"/>
  <c r="AB172"/>
  <c r="BE377"/>
  <c r="AZ377"/>
  <c r="BA377" s="1"/>
  <c r="BG377" s="1"/>
  <c r="AT377"/>
  <c r="AV377" s="1"/>
  <c r="AS377"/>
  <c r="AL170"/>
  <c r="AQ169"/>
  <c r="AR169" s="1"/>
  <c r="BB376"/>
  <c r="BH376" s="1"/>
  <c r="BC376"/>
  <c r="AX166"/>
  <c r="BF166" s="1"/>
  <c r="AY167"/>
  <c r="AE381"/>
  <c r="AP380"/>
  <c r="BE168"/>
  <c r="AZ168"/>
  <c r="BA168" s="1"/>
  <c r="BG168" s="1"/>
  <c r="AT168"/>
  <c r="AV168" s="1"/>
  <c r="AS168"/>
  <c r="AU167"/>
  <c r="AW167" s="1"/>
  <c r="T383" i="4"/>
  <c r="T172"/>
  <c r="AH161" i="13"/>
  <c r="B162"/>
  <c r="AC158"/>
  <c r="AB159"/>
  <c r="U168"/>
  <c r="V168"/>
  <c r="T168" s="1"/>
  <c r="Y168"/>
  <c r="W168"/>
  <c r="Z168"/>
  <c r="X168"/>
  <c r="AH398" i="5" l="1"/>
  <c r="AP397"/>
  <c r="AT186"/>
  <c r="AV186" s="1"/>
  <c r="BE186"/>
  <c r="AZ186"/>
  <c r="BA186" s="1"/>
  <c r="BG186" s="1"/>
  <c r="AS186"/>
  <c r="AU186" s="1"/>
  <c r="AW186" s="1"/>
  <c r="T404"/>
  <c r="U403"/>
  <c r="BB394"/>
  <c r="BH394" s="1"/>
  <c r="BC394"/>
  <c r="T194"/>
  <c r="U193"/>
  <c r="AL397"/>
  <c r="AQ396"/>
  <c r="AR396" s="1"/>
  <c r="AA400"/>
  <c r="AB399"/>
  <c r="AX183"/>
  <c r="BF183" s="1"/>
  <c r="AY184"/>
  <c r="AE400"/>
  <c r="AU185"/>
  <c r="AW185" s="1"/>
  <c r="AT395"/>
  <c r="AV395" s="1"/>
  <c r="BE395"/>
  <c r="AZ395"/>
  <c r="BA395" s="1"/>
  <c r="BG395" s="1"/>
  <c r="AS395"/>
  <c r="AU395" s="1"/>
  <c r="AW395" s="1"/>
  <c r="AA191"/>
  <c r="AB190"/>
  <c r="AL188"/>
  <c r="AQ187"/>
  <c r="AR187" s="1"/>
  <c r="AY394"/>
  <c r="AX393"/>
  <c r="BF393" s="1"/>
  <c r="AE189"/>
  <c r="AP188"/>
  <c r="AE191" i="11"/>
  <c r="AP190"/>
  <c r="AP399"/>
  <c r="AE400"/>
  <c r="AP399" i="10"/>
  <c r="AE400"/>
  <c r="AE191"/>
  <c r="AP190"/>
  <c r="AP399" i="9"/>
  <c r="AE400"/>
  <c r="AP191"/>
  <c r="AE192"/>
  <c r="AE191" i="8"/>
  <c r="AP190"/>
  <c r="AP399"/>
  <c r="AE400"/>
  <c r="AE192" i="7"/>
  <c r="AE402"/>
  <c r="AL399" i="4"/>
  <c r="AQ398"/>
  <c r="AR398" s="1"/>
  <c r="AL189"/>
  <c r="AQ188"/>
  <c r="AR188" s="1"/>
  <c r="AE191"/>
  <c r="AP190"/>
  <c r="AP399"/>
  <c r="AE400"/>
  <c r="AT397"/>
  <c r="AV397" s="1"/>
  <c r="AZ397"/>
  <c r="AS397"/>
  <c r="AU397" s="1"/>
  <c r="AW397" s="1"/>
  <c r="AT187"/>
  <c r="AV187" s="1"/>
  <c r="AZ187"/>
  <c r="AS187"/>
  <c r="AU187" s="1"/>
  <c r="AW187" s="1"/>
  <c r="AU396"/>
  <c r="AW396" s="1"/>
  <c r="AU186"/>
  <c r="AW186" s="1"/>
  <c r="AS188" i="3"/>
  <c r="AU188" s="1"/>
  <c r="AW188" s="1"/>
  <c r="AT188"/>
  <c r="AV188" s="1"/>
  <c r="AZ188"/>
  <c r="AE191"/>
  <c r="AP190"/>
  <c r="AQ189"/>
  <c r="AR189" s="1"/>
  <c r="AL190"/>
  <c r="AE399"/>
  <c r="AP398"/>
  <c r="AQ397"/>
  <c r="AR397" s="1"/>
  <c r="AL398"/>
  <c r="AZ396"/>
  <c r="AS396"/>
  <c r="AU396" s="1"/>
  <c r="AW396" s="1"/>
  <c r="AT396"/>
  <c r="AV396" s="1"/>
  <c r="AU395"/>
  <c r="AW395" s="1"/>
  <c r="T400" i="11"/>
  <c r="U399"/>
  <c r="T190"/>
  <c r="U189"/>
  <c r="T188" i="10"/>
  <c r="U187"/>
  <c r="T398"/>
  <c r="U397"/>
  <c r="T186" i="9"/>
  <c r="U185"/>
  <c r="T396"/>
  <c r="U395"/>
  <c r="T184" i="8"/>
  <c r="U183"/>
  <c r="T394"/>
  <c r="U393"/>
  <c r="T184" i="7"/>
  <c r="U183"/>
  <c r="T392"/>
  <c r="U391"/>
  <c r="T179" i="3"/>
  <c r="U178"/>
  <c r="T388"/>
  <c r="U387"/>
  <c r="AL171" i="2"/>
  <c r="AQ170"/>
  <c r="AR170" s="1"/>
  <c r="AX167"/>
  <c r="BF167" s="1"/>
  <c r="AY168"/>
  <c r="BE169"/>
  <c r="AZ169"/>
  <c r="BA169" s="1"/>
  <c r="BG169" s="1"/>
  <c r="AT169"/>
  <c r="AV169" s="1"/>
  <c r="AS169"/>
  <c r="AE173"/>
  <c r="AP172"/>
  <c r="AY377"/>
  <c r="AX376"/>
  <c r="BF376" s="1"/>
  <c r="AE382"/>
  <c r="AP381"/>
  <c r="AA174"/>
  <c r="AB173"/>
  <c r="AL380"/>
  <c r="AQ379"/>
  <c r="AR379" s="1"/>
  <c r="T385"/>
  <c r="U384"/>
  <c r="BB167"/>
  <c r="BH167" s="1"/>
  <c r="BC167"/>
  <c r="AT378"/>
  <c r="AV378" s="1"/>
  <c r="BE378"/>
  <c r="AZ378"/>
  <c r="BA378" s="1"/>
  <c r="BG378" s="1"/>
  <c r="AS378"/>
  <c r="T177"/>
  <c r="U176"/>
  <c r="AA383"/>
  <c r="AB382"/>
  <c r="AU168"/>
  <c r="AW168" s="1"/>
  <c r="AU377"/>
  <c r="AW377" s="1"/>
  <c r="T384" i="4"/>
  <c r="T173"/>
  <c r="V169" i="13"/>
  <c r="T169" s="1"/>
  <c r="U169"/>
  <c r="AC159"/>
  <c r="AB160"/>
  <c r="B163"/>
  <c r="AH162"/>
  <c r="Z169"/>
  <c r="X169"/>
  <c r="W169"/>
  <c r="Y169"/>
  <c r="AA401" i="5" l="1"/>
  <c r="AB400"/>
  <c r="AH399"/>
  <c r="AP398"/>
  <c r="AE190"/>
  <c r="AP189"/>
  <c r="AL189"/>
  <c r="AQ188"/>
  <c r="AR188" s="1"/>
  <c r="AE401"/>
  <c r="BB186"/>
  <c r="BH186" s="1"/>
  <c r="BC186"/>
  <c r="AT187"/>
  <c r="AV187" s="1"/>
  <c r="BE187"/>
  <c r="AZ187"/>
  <c r="BA187" s="1"/>
  <c r="BG187" s="1"/>
  <c r="AS187"/>
  <c r="BB395"/>
  <c r="BH395" s="1"/>
  <c r="BC395"/>
  <c r="BC185"/>
  <c r="BB185"/>
  <c r="BH185" s="1"/>
  <c r="AL398"/>
  <c r="AQ397"/>
  <c r="AR397" s="1"/>
  <c r="T405"/>
  <c r="U404"/>
  <c r="AX394"/>
  <c r="BF394" s="1"/>
  <c r="AY395"/>
  <c r="AA192"/>
  <c r="AB191"/>
  <c r="AY185"/>
  <c r="AX184"/>
  <c r="BF184" s="1"/>
  <c r="BE396"/>
  <c r="AZ396"/>
  <c r="BA396" s="1"/>
  <c r="BG396" s="1"/>
  <c r="AT396"/>
  <c r="AV396" s="1"/>
  <c r="AS396"/>
  <c r="T195"/>
  <c r="U194"/>
  <c r="AE192" i="11"/>
  <c r="AP191"/>
  <c r="AE401"/>
  <c r="AP400"/>
  <c r="AE401" i="10"/>
  <c r="AP400"/>
  <c r="AE192"/>
  <c r="AP191"/>
  <c r="AE401" i="9"/>
  <c r="AP400"/>
  <c r="AE193"/>
  <c r="AP192"/>
  <c r="AE401" i="8"/>
  <c r="AP400"/>
  <c r="AP191"/>
  <c r="AE192"/>
  <c r="AE193" i="7"/>
  <c r="AE403"/>
  <c r="AP191" i="4"/>
  <c r="AE192"/>
  <c r="AQ399"/>
  <c r="AR399" s="1"/>
  <c r="AL400"/>
  <c r="AZ398"/>
  <c r="AS398"/>
  <c r="AU398" s="1"/>
  <c r="AW398" s="1"/>
  <c r="AT398"/>
  <c r="AV398" s="1"/>
  <c r="AQ189"/>
  <c r="AR189" s="1"/>
  <c r="AL190"/>
  <c r="AE401"/>
  <c r="AP400"/>
  <c r="AZ188"/>
  <c r="AS188"/>
  <c r="AU188" s="1"/>
  <c r="AW188" s="1"/>
  <c r="AT188"/>
  <c r="AV188" s="1"/>
  <c r="AL399" i="3"/>
  <c r="AQ398"/>
  <c r="AR398" s="1"/>
  <c r="AE192"/>
  <c r="AP191"/>
  <c r="AP399"/>
  <c r="AE400"/>
  <c r="AZ189"/>
  <c r="AS189"/>
  <c r="AT189"/>
  <c r="AV189" s="1"/>
  <c r="AT397"/>
  <c r="AV397" s="1"/>
  <c r="AZ397"/>
  <c r="AS397"/>
  <c r="AU397" s="1"/>
  <c r="AW397" s="1"/>
  <c r="AQ190"/>
  <c r="AR190" s="1"/>
  <c r="AL191"/>
  <c r="AU378" i="2"/>
  <c r="AW378" s="1"/>
  <c r="T401" i="11"/>
  <c r="U400"/>
  <c r="T191"/>
  <c r="U190"/>
  <c r="T189" i="10"/>
  <c r="U188"/>
  <c r="T399"/>
  <c r="U398"/>
  <c r="T187" i="9"/>
  <c r="U186"/>
  <c r="T397"/>
  <c r="U396"/>
  <c r="T185" i="8"/>
  <c r="U184"/>
  <c r="T395"/>
  <c r="U394"/>
  <c r="T185" i="7"/>
  <c r="U184"/>
  <c r="T393"/>
  <c r="U392"/>
  <c r="T389" i="3"/>
  <c r="U388"/>
  <c r="T180"/>
  <c r="U179"/>
  <c r="BB168" i="2"/>
  <c r="BH168" s="1"/>
  <c r="BC168"/>
  <c r="AL381"/>
  <c r="AQ380"/>
  <c r="AR380" s="1"/>
  <c r="AP382"/>
  <c r="AE383"/>
  <c r="AE174"/>
  <c r="AP173"/>
  <c r="AL172"/>
  <c r="AQ171"/>
  <c r="AR171" s="1"/>
  <c r="BC377"/>
  <c r="BB377"/>
  <c r="BH377" s="1"/>
  <c r="AT379"/>
  <c r="AV379" s="1"/>
  <c r="BE379"/>
  <c r="AZ379"/>
  <c r="BA379" s="1"/>
  <c r="BG379" s="1"/>
  <c r="AS379"/>
  <c r="AT170"/>
  <c r="AV170" s="1"/>
  <c r="BE170"/>
  <c r="AZ170"/>
  <c r="BA170" s="1"/>
  <c r="BG170" s="1"/>
  <c r="AS170"/>
  <c r="AA384"/>
  <c r="AB383"/>
  <c r="BB378"/>
  <c r="BH378" s="1"/>
  <c r="BC378"/>
  <c r="T386"/>
  <c r="U385"/>
  <c r="AA175"/>
  <c r="AB174"/>
  <c r="AY378"/>
  <c r="AX377"/>
  <c r="BF377" s="1"/>
  <c r="T178"/>
  <c r="U177"/>
  <c r="AY169"/>
  <c r="AX168"/>
  <c r="BF168" s="1"/>
  <c r="AU169"/>
  <c r="AW169" s="1"/>
  <c r="T385" i="4"/>
  <c r="T174"/>
  <c r="AH163" i="13"/>
  <c r="B164"/>
  <c r="U170"/>
  <c r="V170"/>
  <c r="T170" s="1"/>
  <c r="AC160"/>
  <c r="AB161"/>
  <c r="Z170"/>
  <c r="Y170"/>
  <c r="X170"/>
  <c r="W170"/>
  <c r="AL399" i="5" l="1"/>
  <c r="AQ398"/>
  <c r="AR398" s="1"/>
  <c r="AE402"/>
  <c r="AP190"/>
  <c r="AE191"/>
  <c r="AA402"/>
  <c r="AB401"/>
  <c r="AY186"/>
  <c r="AX185"/>
  <c r="BF185" s="1"/>
  <c r="BE397"/>
  <c r="AZ397"/>
  <c r="BA397" s="1"/>
  <c r="BG397" s="1"/>
  <c r="AT397"/>
  <c r="AV397" s="1"/>
  <c r="AS397"/>
  <c r="AU397" s="1"/>
  <c r="AW397" s="1"/>
  <c r="AX395"/>
  <c r="BF395" s="1"/>
  <c r="AY396"/>
  <c r="T406"/>
  <c r="U405"/>
  <c r="AL190"/>
  <c r="AQ189"/>
  <c r="AR189" s="1"/>
  <c r="AH400"/>
  <c r="AP399"/>
  <c r="AU396"/>
  <c r="AW396" s="1"/>
  <c r="T196"/>
  <c r="U195"/>
  <c r="AA193"/>
  <c r="AB192"/>
  <c r="BE188"/>
  <c r="AZ188"/>
  <c r="BA188" s="1"/>
  <c r="BG188" s="1"/>
  <c r="AT188"/>
  <c r="AV188" s="1"/>
  <c r="AS188"/>
  <c r="AU188" s="1"/>
  <c r="AW188" s="1"/>
  <c r="AU187"/>
  <c r="AW187" s="1"/>
  <c r="AP401" i="11"/>
  <c r="AE402"/>
  <c r="AE193"/>
  <c r="AP192"/>
  <c r="AP401" i="10"/>
  <c r="AE402"/>
  <c r="AE193"/>
  <c r="AP192"/>
  <c r="AP193" i="9"/>
  <c r="AE194"/>
  <c r="AP401"/>
  <c r="AE402"/>
  <c r="AE193" i="8"/>
  <c r="AP192"/>
  <c r="AP401"/>
  <c r="AE402"/>
  <c r="AE194" i="7"/>
  <c r="AE404"/>
  <c r="AP401" i="4"/>
  <c r="AE402"/>
  <c r="AT189"/>
  <c r="AV189" s="1"/>
  <c r="AZ189"/>
  <c r="AS189"/>
  <c r="AL191"/>
  <c r="AQ190"/>
  <c r="AR190" s="1"/>
  <c r="AE193"/>
  <c r="AP192"/>
  <c r="AT399"/>
  <c r="AV399" s="1"/>
  <c r="AZ399"/>
  <c r="AS399"/>
  <c r="AU399" s="1"/>
  <c r="AW399" s="1"/>
  <c r="AL401"/>
  <c r="AQ400"/>
  <c r="AR400" s="1"/>
  <c r="AE193" i="3"/>
  <c r="AP192"/>
  <c r="AS190"/>
  <c r="AU190" s="1"/>
  <c r="AW190" s="1"/>
  <c r="AT190"/>
  <c r="AV190" s="1"/>
  <c r="AZ190"/>
  <c r="AE401"/>
  <c r="AP400"/>
  <c r="AQ191"/>
  <c r="AR191" s="1"/>
  <c r="AL192"/>
  <c r="AQ399"/>
  <c r="AR399" s="1"/>
  <c r="AL400"/>
  <c r="AZ398"/>
  <c r="AS398"/>
  <c r="AU398" s="1"/>
  <c r="AW398" s="1"/>
  <c r="AT398"/>
  <c r="AV398" s="1"/>
  <c r="AU189"/>
  <c r="AW189" s="1"/>
  <c r="T402" i="11"/>
  <c r="U401"/>
  <c r="T192"/>
  <c r="U191"/>
  <c r="T400" i="10"/>
  <c r="U399"/>
  <c r="T190"/>
  <c r="U189"/>
  <c r="T398" i="9"/>
  <c r="U397"/>
  <c r="T188"/>
  <c r="U187"/>
  <c r="T396" i="8"/>
  <c r="U395"/>
  <c r="T186"/>
  <c r="U185"/>
  <c r="T394" i="7"/>
  <c r="U393"/>
  <c r="T186"/>
  <c r="U185"/>
  <c r="T181" i="3"/>
  <c r="U180"/>
  <c r="T390"/>
  <c r="U389"/>
  <c r="AA385" i="2"/>
  <c r="AB384"/>
  <c r="AL173"/>
  <c r="AQ172"/>
  <c r="AR172" s="1"/>
  <c r="AX378"/>
  <c r="BF378" s="1"/>
  <c r="AY379"/>
  <c r="AT171"/>
  <c r="AV171" s="1"/>
  <c r="BE171"/>
  <c r="AZ171"/>
  <c r="BA171" s="1"/>
  <c r="BG171" s="1"/>
  <c r="AS171"/>
  <c r="AU171" s="1"/>
  <c r="AW171" s="1"/>
  <c r="AP383"/>
  <c r="AE384"/>
  <c r="AP174"/>
  <c r="AE175"/>
  <c r="AL382"/>
  <c r="AQ381"/>
  <c r="AR381" s="1"/>
  <c r="BC169"/>
  <c r="BB169"/>
  <c r="BH169" s="1"/>
  <c r="T387"/>
  <c r="U386"/>
  <c r="AY170"/>
  <c r="AX169"/>
  <c r="BF169" s="1"/>
  <c r="T179"/>
  <c r="U178"/>
  <c r="AA176"/>
  <c r="AB175"/>
  <c r="BE380"/>
  <c r="AZ380"/>
  <c r="BA380" s="1"/>
  <c r="BG380" s="1"/>
  <c r="AT380"/>
  <c r="AV380" s="1"/>
  <c r="AS380"/>
  <c r="AU170"/>
  <c r="AW170" s="1"/>
  <c r="AU379"/>
  <c r="AW379" s="1"/>
  <c r="T386" i="4"/>
  <c r="T175"/>
  <c r="AH164" i="13"/>
  <c r="B165"/>
  <c r="AC161"/>
  <c r="AB162"/>
  <c r="U171"/>
  <c r="V171"/>
  <c r="T171" s="1"/>
  <c r="Y171"/>
  <c r="X171"/>
  <c r="Z171"/>
  <c r="W171"/>
  <c r="BB188" i="5" l="1"/>
  <c r="BH188" s="1"/>
  <c r="BC188"/>
  <c r="T197"/>
  <c r="U196"/>
  <c r="BE189"/>
  <c r="AZ189"/>
  <c r="BA189" s="1"/>
  <c r="BG189" s="1"/>
  <c r="AT189"/>
  <c r="AV189" s="1"/>
  <c r="AS189"/>
  <c r="AU189" s="1"/>
  <c r="AW189" s="1"/>
  <c r="T407"/>
  <c r="U406"/>
  <c r="AX186"/>
  <c r="BF186" s="1"/>
  <c r="AY187"/>
  <c r="AL400"/>
  <c r="AQ399"/>
  <c r="AR399" s="1"/>
  <c r="BB187"/>
  <c r="BH187" s="1"/>
  <c r="BC187"/>
  <c r="AH401"/>
  <c r="AP400"/>
  <c r="BC397"/>
  <c r="BB397"/>
  <c r="BH397" s="1"/>
  <c r="AP191"/>
  <c r="AE192"/>
  <c r="AT398"/>
  <c r="AV398" s="1"/>
  <c r="BE398"/>
  <c r="AZ398"/>
  <c r="BA398" s="1"/>
  <c r="BG398" s="1"/>
  <c r="AS398"/>
  <c r="AA403"/>
  <c r="AB402"/>
  <c r="AE403"/>
  <c r="AA194"/>
  <c r="AB193"/>
  <c r="BB396"/>
  <c r="BH396" s="1"/>
  <c r="BC396"/>
  <c r="AL191"/>
  <c r="AQ190"/>
  <c r="AR190" s="1"/>
  <c r="AY397"/>
  <c r="AX396"/>
  <c r="BF396" s="1"/>
  <c r="AE194" i="11"/>
  <c r="AP193"/>
  <c r="AE403"/>
  <c r="AP402"/>
  <c r="AE403" i="10"/>
  <c r="AP402"/>
  <c r="AE194"/>
  <c r="AP193"/>
  <c r="AE195" i="9"/>
  <c r="AP194"/>
  <c r="AE403"/>
  <c r="AP402"/>
  <c r="AE403" i="8"/>
  <c r="AP402"/>
  <c r="AP193"/>
  <c r="AE194"/>
  <c r="AE195" i="7"/>
  <c r="AE405"/>
  <c r="AP193" i="4"/>
  <c r="AE194"/>
  <c r="AQ401"/>
  <c r="AR401" s="1"/>
  <c r="AL402"/>
  <c r="AQ191"/>
  <c r="AR191" s="1"/>
  <c r="AL192"/>
  <c r="AZ400"/>
  <c r="AS400"/>
  <c r="AT400"/>
  <c r="AV400" s="1"/>
  <c r="AZ190"/>
  <c r="AS190"/>
  <c r="AT190"/>
  <c r="AV190" s="1"/>
  <c r="AE403"/>
  <c r="AP402"/>
  <c r="AU189"/>
  <c r="AW189" s="1"/>
  <c r="AT399" i="3"/>
  <c r="AV399" s="1"/>
  <c r="AZ399"/>
  <c r="AS399"/>
  <c r="AU399" s="1"/>
  <c r="AP401"/>
  <c r="AE402"/>
  <c r="AL401"/>
  <c r="AQ400"/>
  <c r="AR400" s="1"/>
  <c r="AZ191"/>
  <c r="AS191"/>
  <c r="AT191"/>
  <c r="AV191" s="1"/>
  <c r="AE194"/>
  <c r="AP193"/>
  <c r="AQ192"/>
  <c r="AR192" s="1"/>
  <c r="AL193"/>
  <c r="T403" i="11"/>
  <c r="U402"/>
  <c r="T193"/>
  <c r="U192"/>
  <c r="U400" i="10"/>
  <c r="T401"/>
  <c r="T191"/>
  <c r="U190"/>
  <c r="T399" i="9"/>
  <c r="U398"/>
  <c r="T189"/>
  <c r="U188"/>
  <c r="T397" i="8"/>
  <c r="U396"/>
  <c r="T187"/>
  <c r="U186"/>
  <c r="T187" i="7"/>
  <c r="U186"/>
  <c r="T395"/>
  <c r="U394"/>
  <c r="T391" i="3"/>
  <c r="U390"/>
  <c r="T182"/>
  <c r="U181"/>
  <c r="AX170" i="2"/>
  <c r="BF170" s="1"/>
  <c r="AY171"/>
  <c r="AP175"/>
  <c r="AE176"/>
  <c r="BB171"/>
  <c r="BH171" s="1"/>
  <c r="BC171"/>
  <c r="AX379"/>
  <c r="BF379" s="1"/>
  <c r="AY380"/>
  <c r="BB170"/>
  <c r="BH170" s="1"/>
  <c r="BC170"/>
  <c r="AA177"/>
  <c r="AB176"/>
  <c r="T388"/>
  <c r="U387"/>
  <c r="AL383"/>
  <c r="AQ382"/>
  <c r="AR382" s="1"/>
  <c r="AL174"/>
  <c r="AQ173"/>
  <c r="AR173" s="1"/>
  <c r="AA386"/>
  <c r="AB385"/>
  <c r="BB379"/>
  <c r="BH379" s="1"/>
  <c r="BC379"/>
  <c r="T180"/>
  <c r="U179"/>
  <c r="BE381"/>
  <c r="AZ381"/>
  <c r="BA381" s="1"/>
  <c r="BG381" s="1"/>
  <c r="AT381"/>
  <c r="AV381" s="1"/>
  <c r="AS381"/>
  <c r="AE385"/>
  <c r="AP384"/>
  <c r="BE172"/>
  <c r="AZ172"/>
  <c r="BA172" s="1"/>
  <c r="BG172" s="1"/>
  <c r="AT172"/>
  <c r="AV172" s="1"/>
  <c r="AS172"/>
  <c r="AU380"/>
  <c r="AW380" s="1"/>
  <c r="T387" i="4"/>
  <c r="T176"/>
  <c r="AC162" i="13"/>
  <c r="AB163"/>
  <c r="V172"/>
  <c r="T172" s="1"/>
  <c r="U172"/>
  <c r="AH165"/>
  <c r="B166"/>
  <c r="X172"/>
  <c r="Y172"/>
  <c r="Z172"/>
  <c r="W172"/>
  <c r="AL192" i="5" l="1"/>
  <c r="AQ191"/>
  <c r="AR191" s="1"/>
  <c r="AA195"/>
  <c r="AB194"/>
  <c r="AA404"/>
  <c r="AB403"/>
  <c r="BC189"/>
  <c r="BB189"/>
  <c r="BH189" s="1"/>
  <c r="AT190"/>
  <c r="AV190" s="1"/>
  <c r="BE190"/>
  <c r="AZ190"/>
  <c r="BA190" s="1"/>
  <c r="BG190" s="1"/>
  <c r="AS190"/>
  <c r="AX187"/>
  <c r="BF187" s="1"/>
  <c r="AY188"/>
  <c r="T408"/>
  <c r="U407"/>
  <c r="AY398"/>
  <c r="AX397"/>
  <c r="BF397" s="1"/>
  <c r="AH402"/>
  <c r="AP401"/>
  <c r="AL401"/>
  <c r="AQ400"/>
  <c r="AR400" s="1"/>
  <c r="T198"/>
  <c r="U197"/>
  <c r="AE404"/>
  <c r="AE193"/>
  <c r="AP192"/>
  <c r="AT399"/>
  <c r="AV399" s="1"/>
  <c r="BE399"/>
  <c r="AZ399"/>
  <c r="BA399" s="1"/>
  <c r="BG399" s="1"/>
  <c r="AS399"/>
  <c r="AU398"/>
  <c r="AW398" s="1"/>
  <c r="AP403" i="11"/>
  <c r="AE404"/>
  <c r="AE195"/>
  <c r="AP194"/>
  <c r="AE195" i="10"/>
  <c r="AP194"/>
  <c r="AP403"/>
  <c r="AE404"/>
  <c r="AP403" i="9"/>
  <c r="AE404"/>
  <c r="AP195"/>
  <c r="AE196"/>
  <c r="AP403" i="8"/>
  <c r="AE404"/>
  <c r="AE195"/>
  <c r="AP194"/>
  <c r="AE406" i="7"/>
  <c r="AE196"/>
  <c r="AL193" i="4"/>
  <c r="AQ192"/>
  <c r="AR192" s="1"/>
  <c r="AU190"/>
  <c r="AW190" s="1"/>
  <c r="AU400"/>
  <c r="AW400" s="1"/>
  <c r="AT401"/>
  <c r="AV401" s="1"/>
  <c r="AZ401"/>
  <c r="AS401"/>
  <c r="AU401" s="1"/>
  <c r="AW401" s="1"/>
  <c r="AE195"/>
  <c r="AP194"/>
  <c r="AP403"/>
  <c r="AE404"/>
  <c r="AL403"/>
  <c r="AQ402"/>
  <c r="AR402" s="1"/>
  <c r="AT191"/>
  <c r="AV191" s="1"/>
  <c r="AZ191"/>
  <c r="AS191"/>
  <c r="AS192" i="3"/>
  <c r="AU192" s="1"/>
  <c r="AW192" s="1"/>
  <c r="AT192"/>
  <c r="AV192" s="1"/>
  <c r="AZ192"/>
  <c r="AQ401"/>
  <c r="AR401" s="1"/>
  <c r="AL402"/>
  <c r="AU191"/>
  <c r="AW191" s="1"/>
  <c r="AW399"/>
  <c r="AQ193"/>
  <c r="AR193" s="1"/>
  <c r="AL194"/>
  <c r="AZ400"/>
  <c r="AS400"/>
  <c r="AU400" s="1"/>
  <c r="AW400" s="1"/>
  <c r="AT400"/>
  <c r="AV400" s="1"/>
  <c r="AE195"/>
  <c r="AP194"/>
  <c r="AE403"/>
  <c r="AP402"/>
  <c r="T404" i="11"/>
  <c r="U403"/>
  <c r="T194"/>
  <c r="U193"/>
  <c r="T402" i="10"/>
  <c r="U401"/>
  <c r="T192"/>
  <c r="U191"/>
  <c r="T190" i="9"/>
  <c r="U189"/>
  <c r="T400"/>
  <c r="U399"/>
  <c r="T188" i="8"/>
  <c r="U187"/>
  <c r="T398"/>
  <c r="U397"/>
  <c r="T396" i="7"/>
  <c r="U395"/>
  <c r="T188"/>
  <c r="U187"/>
  <c r="T183" i="3"/>
  <c r="U182"/>
  <c r="U391"/>
  <c r="T392"/>
  <c r="AT382" i="2"/>
  <c r="AV382" s="1"/>
  <c r="BE382"/>
  <c r="AZ382"/>
  <c r="BA382" s="1"/>
  <c r="BG382" s="1"/>
  <c r="AS382"/>
  <c r="AL175"/>
  <c r="AQ174"/>
  <c r="AR174" s="1"/>
  <c r="AX171"/>
  <c r="BF171" s="1"/>
  <c r="AY172"/>
  <c r="AU381"/>
  <c r="AW381" s="1"/>
  <c r="AE386"/>
  <c r="AP385"/>
  <c r="BB380"/>
  <c r="BH380" s="1"/>
  <c r="BC380"/>
  <c r="T389"/>
  <c r="U388"/>
  <c r="BE173"/>
  <c r="AZ173"/>
  <c r="BA173" s="1"/>
  <c r="BG173" s="1"/>
  <c r="AT173"/>
  <c r="AV173" s="1"/>
  <c r="AS173"/>
  <c r="AA178"/>
  <c r="AB177"/>
  <c r="T181"/>
  <c r="U180"/>
  <c r="AA387"/>
  <c r="AB386"/>
  <c r="AL384"/>
  <c r="AQ383"/>
  <c r="AR383" s="1"/>
  <c r="AY381"/>
  <c r="AX380"/>
  <c r="BF380" s="1"/>
  <c r="AE177"/>
  <c r="AP176"/>
  <c r="AU172"/>
  <c r="AW172" s="1"/>
  <c r="T388" i="4"/>
  <c r="T177"/>
  <c r="AH166" i="13"/>
  <c r="B167"/>
  <c r="AC163"/>
  <c r="AB164"/>
  <c r="V173"/>
  <c r="T173" s="1"/>
  <c r="U173"/>
  <c r="W173"/>
  <c r="X173"/>
  <c r="Y173"/>
  <c r="Z173"/>
  <c r="AE194" i="5" l="1"/>
  <c r="AP193"/>
  <c r="AA405"/>
  <c r="AB404"/>
  <c r="AL193"/>
  <c r="AQ192"/>
  <c r="AR192" s="1"/>
  <c r="AL402"/>
  <c r="AQ401"/>
  <c r="AR401" s="1"/>
  <c r="AX398"/>
  <c r="BF398" s="1"/>
  <c r="AY399"/>
  <c r="AY189"/>
  <c r="AX188"/>
  <c r="BF188" s="1"/>
  <c r="AT191"/>
  <c r="AV191" s="1"/>
  <c r="BE191"/>
  <c r="AZ191"/>
  <c r="BA191" s="1"/>
  <c r="BG191" s="1"/>
  <c r="AS191"/>
  <c r="AU399"/>
  <c r="AW399" s="1"/>
  <c r="BB398"/>
  <c r="BH398" s="1"/>
  <c r="BC398"/>
  <c r="BE400"/>
  <c r="AZ400"/>
  <c r="BA400" s="1"/>
  <c r="BG400" s="1"/>
  <c r="AT400"/>
  <c r="AV400" s="1"/>
  <c r="AS400"/>
  <c r="T409"/>
  <c r="U408"/>
  <c r="AA196"/>
  <c r="AB195"/>
  <c r="AE405"/>
  <c r="T199"/>
  <c r="U198"/>
  <c r="AH403"/>
  <c r="AP402"/>
  <c r="AU190"/>
  <c r="AW190" s="1"/>
  <c r="AE196" i="11"/>
  <c r="AP195"/>
  <c r="AE405"/>
  <c r="AP404"/>
  <c r="AE405" i="10"/>
  <c r="AP404"/>
  <c r="AE196"/>
  <c r="AP195"/>
  <c r="AE197" i="9"/>
  <c r="AP196"/>
  <c r="AE405"/>
  <c r="AP404"/>
  <c r="AP195" i="8"/>
  <c r="AE196"/>
  <c r="AE405"/>
  <c r="AP404"/>
  <c r="AE407" i="7"/>
  <c r="AE197"/>
  <c r="AE405" i="4"/>
  <c r="AP404"/>
  <c r="AQ403"/>
  <c r="AR403" s="1"/>
  <c r="AL404"/>
  <c r="AP195"/>
  <c r="AE196"/>
  <c r="AQ193"/>
  <c r="AR193" s="1"/>
  <c r="AL194"/>
  <c r="AZ402"/>
  <c r="AS402"/>
  <c r="AT402"/>
  <c r="AV402" s="1"/>
  <c r="AZ192"/>
  <c r="AS192"/>
  <c r="AT192"/>
  <c r="AV192" s="1"/>
  <c r="AU191"/>
  <c r="AW191" s="1"/>
  <c r="AE196" i="3"/>
  <c r="AP195"/>
  <c r="AP403"/>
  <c r="AE404"/>
  <c r="AZ193"/>
  <c r="AS193"/>
  <c r="AU193" s="1"/>
  <c r="AW193" s="1"/>
  <c r="AT193"/>
  <c r="AV193" s="1"/>
  <c r="AT401"/>
  <c r="AV401" s="1"/>
  <c r="AZ401"/>
  <c r="AS401"/>
  <c r="AQ194"/>
  <c r="AR194" s="1"/>
  <c r="AL195"/>
  <c r="AL403"/>
  <c r="AQ402"/>
  <c r="AR402" s="1"/>
  <c r="T405" i="11"/>
  <c r="U404"/>
  <c r="T195"/>
  <c r="U194"/>
  <c r="T403" i="10"/>
  <c r="U402"/>
  <c r="T193"/>
  <c r="U192"/>
  <c r="T191" i="9"/>
  <c r="U190"/>
  <c r="T401"/>
  <c r="U400"/>
  <c r="T399" i="8"/>
  <c r="U398"/>
  <c r="T189"/>
  <c r="U188"/>
  <c r="T397" i="7"/>
  <c r="U396"/>
  <c r="T189"/>
  <c r="U188"/>
  <c r="T184" i="3"/>
  <c r="U183"/>
  <c r="T393"/>
  <c r="U392"/>
  <c r="BC381" i="2"/>
  <c r="BB381"/>
  <c r="BH381" s="1"/>
  <c r="AL176"/>
  <c r="AQ175"/>
  <c r="AR175" s="1"/>
  <c r="BB172"/>
  <c r="BH172" s="1"/>
  <c r="BC172"/>
  <c r="AY382"/>
  <c r="AX381"/>
  <c r="BF381" s="1"/>
  <c r="AA388"/>
  <c r="AB387"/>
  <c r="T390"/>
  <c r="U389"/>
  <c r="AP386"/>
  <c r="AE387"/>
  <c r="AT174"/>
  <c r="AV174" s="1"/>
  <c r="BE174"/>
  <c r="AZ174"/>
  <c r="BA174" s="1"/>
  <c r="BG174" s="1"/>
  <c r="AS174"/>
  <c r="AU174" s="1"/>
  <c r="AW174" s="1"/>
  <c r="T182"/>
  <c r="U181"/>
  <c r="AT383"/>
  <c r="AV383" s="1"/>
  <c r="BE383"/>
  <c r="AZ383"/>
  <c r="BA383" s="1"/>
  <c r="BG383" s="1"/>
  <c r="AS383"/>
  <c r="AU383" s="1"/>
  <c r="AW383" s="1"/>
  <c r="AA179"/>
  <c r="AB178"/>
  <c r="AE178"/>
  <c r="AP177"/>
  <c r="AL385"/>
  <c r="AQ384"/>
  <c r="AR384" s="1"/>
  <c r="AY173"/>
  <c r="AX172"/>
  <c r="BF172" s="1"/>
  <c r="AU173"/>
  <c r="AW173" s="1"/>
  <c r="AU382"/>
  <c r="AW382" s="1"/>
  <c r="T389" i="4"/>
  <c r="T178"/>
  <c r="AH167" i="13"/>
  <c r="B168"/>
  <c r="AC164"/>
  <c r="AB165"/>
  <c r="U174"/>
  <c r="V174"/>
  <c r="T174" s="1"/>
  <c r="Y174"/>
  <c r="X174"/>
  <c r="Z174"/>
  <c r="W174"/>
  <c r="AE406" i="5" l="1"/>
  <c r="BB399"/>
  <c r="BH399" s="1"/>
  <c r="BC399"/>
  <c r="AL194"/>
  <c r="AQ193"/>
  <c r="AR193" s="1"/>
  <c r="AP194"/>
  <c r="AE195"/>
  <c r="AH404"/>
  <c r="AP403"/>
  <c r="AX399"/>
  <c r="BF399" s="1"/>
  <c r="AY400"/>
  <c r="BE192"/>
  <c r="AZ192"/>
  <c r="BA192" s="1"/>
  <c r="BG192" s="1"/>
  <c r="AT192"/>
  <c r="AV192" s="1"/>
  <c r="AS192"/>
  <c r="T200"/>
  <c r="U199"/>
  <c r="AA197"/>
  <c r="AB196"/>
  <c r="AY190"/>
  <c r="AX189"/>
  <c r="BF189" s="1"/>
  <c r="AL403"/>
  <c r="AQ402"/>
  <c r="AR402" s="1"/>
  <c r="AA406"/>
  <c r="AB405"/>
  <c r="AU400"/>
  <c r="AW400" s="1"/>
  <c r="BB190"/>
  <c r="BH190" s="1"/>
  <c r="BC190"/>
  <c r="T410"/>
  <c r="U409"/>
  <c r="BE401"/>
  <c r="AZ401"/>
  <c r="BA401" s="1"/>
  <c r="BG401" s="1"/>
  <c r="AT401"/>
  <c r="AV401" s="1"/>
  <c r="AS401"/>
  <c r="AU401" s="1"/>
  <c r="AW401" s="1"/>
  <c r="AU191"/>
  <c r="AW191" s="1"/>
  <c r="AP405" i="11"/>
  <c r="AE406"/>
  <c r="AE197"/>
  <c r="AP196"/>
  <c r="AE197" i="10"/>
  <c r="AP196"/>
  <c r="AP405"/>
  <c r="AE406"/>
  <c r="AP405" i="9"/>
  <c r="AE406"/>
  <c r="AP197"/>
  <c r="AE198"/>
  <c r="AP405" i="8"/>
  <c r="AE406"/>
  <c r="AE197"/>
  <c r="AP196"/>
  <c r="AE198" i="7"/>
  <c r="AE408"/>
  <c r="AE197" i="4"/>
  <c r="AP196"/>
  <c r="AT193"/>
  <c r="AV193" s="1"/>
  <c r="AZ193"/>
  <c r="AS193"/>
  <c r="AT403"/>
  <c r="AV403" s="1"/>
  <c r="AZ403"/>
  <c r="AS403"/>
  <c r="AL195"/>
  <c r="AQ194"/>
  <c r="AR194" s="1"/>
  <c r="AL405"/>
  <c r="AQ404"/>
  <c r="AR404" s="1"/>
  <c r="AU192"/>
  <c r="AW192" s="1"/>
  <c r="AU402"/>
  <c r="AW402" s="1"/>
  <c r="AP405"/>
  <c r="AE406"/>
  <c r="AQ403" i="3"/>
  <c r="AR403" s="1"/>
  <c r="AL404"/>
  <c r="AE197"/>
  <c r="AP196"/>
  <c r="AZ402"/>
  <c r="AS402"/>
  <c r="AU402" s="1"/>
  <c r="AW402" s="1"/>
  <c r="AT402"/>
  <c r="AV402" s="1"/>
  <c r="AE405"/>
  <c r="AP404"/>
  <c r="AS194"/>
  <c r="AT194"/>
  <c r="AV194" s="1"/>
  <c r="AZ194"/>
  <c r="AQ195"/>
  <c r="AR195" s="1"/>
  <c r="AL196"/>
  <c r="AU401"/>
  <c r="AW401" s="1"/>
  <c r="T406" i="11"/>
  <c r="U405"/>
  <c r="T196"/>
  <c r="U195"/>
  <c r="T404" i="10"/>
  <c r="U403"/>
  <c r="T194"/>
  <c r="U193"/>
  <c r="T402" i="9"/>
  <c r="U401"/>
  <c r="T192"/>
  <c r="U191"/>
  <c r="T400" i="8"/>
  <c r="U399"/>
  <c r="T190"/>
  <c r="U189"/>
  <c r="T398" i="7"/>
  <c r="U397"/>
  <c r="T190"/>
  <c r="U189"/>
  <c r="T394" i="3"/>
  <c r="U393"/>
  <c r="T185"/>
  <c r="U184"/>
  <c r="AA389" i="2"/>
  <c r="AB388"/>
  <c r="BB383"/>
  <c r="BH383" s="1"/>
  <c r="BC383"/>
  <c r="BC173"/>
  <c r="BB173"/>
  <c r="BH173" s="1"/>
  <c r="AL386"/>
  <c r="AQ385"/>
  <c r="AR385" s="1"/>
  <c r="AA180"/>
  <c r="AB179"/>
  <c r="BB174"/>
  <c r="BH174" s="1"/>
  <c r="BC174"/>
  <c r="AP387"/>
  <c r="AE388"/>
  <c r="T391"/>
  <c r="U390"/>
  <c r="AX382"/>
  <c r="BF382" s="1"/>
  <c r="AY383"/>
  <c r="AL177"/>
  <c r="AQ176"/>
  <c r="AR176" s="1"/>
  <c r="AY174"/>
  <c r="AX173"/>
  <c r="BF173" s="1"/>
  <c r="AP178"/>
  <c r="AE179"/>
  <c r="BB382"/>
  <c r="BH382" s="1"/>
  <c r="BC382"/>
  <c r="BE384"/>
  <c r="AZ384"/>
  <c r="BA384" s="1"/>
  <c r="BG384" s="1"/>
  <c r="AT384"/>
  <c r="AV384" s="1"/>
  <c r="AS384"/>
  <c r="T183"/>
  <c r="U182"/>
  <c r="AT175"/>
  <c r="AV175" s="1"/>
  <c r="BE175"/>
  <c r="AZ175"/>
  <c r="BA175" s="1"/>
  <c r="BG175" s="1"/>
  <c r="AS175"/>
  <c r="AU175" s="1"/>
  <c r="AW175" s="1"/>
  <c r="T390" i="4"/>
  <c r="T179"/>
  <c r="AC165" i="13"/>
  <c r="AB166"/>
  <c r="U175"/>
  <c r="V175"/>
  <c r="T175" s="1"/>
  <c r="AH168"/>
  <c r="B169"/>
  <c r="X175"/>
  <c r="Y175"/>
  <c r="W175"/>
  <c r="Z175"/>
  <c r="BC401" i="5" l="1"/>
  <c r="BB401"/>
  <c r="BH401" s="1"/>
  <c r="AT402"/>
  <c r="AV402" s="1"/>
  <c r="BE402"/>
  <c r="AZ402"/>
  <c r="BA402" s="1"/>
  <c r="BG402" s="1"/>
  <c r="AS402"/>
  <c r="AU402" s="1"/>
  <c r="AW402" s="1"/>
  <c r="T201"/>
  <c r="U200"/>
  <c r="AH405"/>
  <c r="AP404"/>
  <c r="AL195"/>
  <c r="AQ194"/>
  <c r="AR194" s="1"/>
  <c r="AE407"/>
  <c r="BB191"/>
  <c r="BH191" s="1"/>
  <c r="BC191"/>
  <c r="AA407"/>
  <c r="AB406"/>
  <c r="AX190"/>
  <c r="BF190" s="1"/>
  <c r="AY191"/>
  <c r="BE193"/>
  <c r="AZ193"/>
  <c r="BA193" s="1"/>
  <c r="BG193" s="1"/>
  <c r="AT193"/>
  <c r="AV193" s="1"/>
  <c r="AS193"/>
  <c r="AU193" s="1"/>
  <c r="AW193" s="1"/>
  <c r="T411"/>
  <c r="U410"/>
  <c r="BB400"/>
  <c r="BH400" s="1"/>
  <c r="BC400"/>
  <c r="AL404"/>
  <c r="AQ403"/>
  <c r="AR403" s="1"/>
  <c r="AA198"/>
  <c r="AB197"/>
  <c r="AY401"/>
  <c r="AX400"/>
  <c r="BF400" s="1"/>
  <c r="AP195"/>
  <c r="AE196"/>
  <c r="AU192"/>
  <c r="AW192" s="1"/>
  <c r="AE198" i="11"/>
  <c r="AP197"/>
  <c r="AE407"/>
  <c r="AP406"/>
  <c r="AE407" i="10"/>
  <c r="AP406"/>
  <c r="AE198"/>
  <c r="AP197"/>
  <c r="AE407" i="9"/>
  <c r="AP406"/>
  <c r="AE199"/>
  <c r="AP198"/>
  <c r="AE407" i="8"/>
  <c r="AP406"/>
  <c r="AP197"/>
  <c r="AE198"/>
  <c r="AE199" i="7"/>
  <c r="AE409"/>
  <c r="AQ405" i="4"/>
  <c r="AR405" s="1"/>
  <c r="AL406"/>
  <c r="AE407"/>
  <c r="AP406"/>
  <c r="AZ404"/>
  <c r="AS404"/>
  <c r="AU404" s="1"/>
  <c r="AW404" s="1"/>
  <c r="AT404"/>
  <c r="AV404" s="1"/>
  <c r="AQ195"/>
  <c r="AR195" s="1"/>
  <c r="AL196"/>
  <c r="AP197"/>
  <c r="AE198"/>
  <c r="AZ194"/>
  <c r="AS194"/>
  <c r="AU194" s="1"/>
  <c r="AW194" s="1"/>
  <c r="AT194"/>
  <c r="AV194" s="1"/>
  <c r="AU403"/>
  <c r="AW403" s="1"/>
  <c r="AU193"/>
  <c r="AW193" s="1"/>
  <c r="AP405" i="3"/>
  <c r="AE406"/>
  <c r="AT403"/>
  <c r="AV403" s="1"/>
  <c r="AZ403"/>
  <c r="AS403"/>
  <c r="AL405"/>
  <c r="AQ404"/>
  <c r="AR404" s="1"/>
  <c r="AZ195"/>
  <c r="AS195"/>
  <c r="AU195" s="1"/>
  <c r="AW195" s="1"/>
  <c r="AT195"/>
  <c r="AV195" s="1"/>
  <c r="AE198"/>
  <c r="AP197"/>
  <c r="AQ196"/>
  <c r="AR196" s="1"/>
  <c r="AL197"/>
  <c r="AU194"/>
  <c r="AW194" s="1"/>
  <c r="AU384" i="2"/>
  <c r="AW384" s="1"/>
  <c r="T407" i="11"/>
  <c r="U406"/>
  <c r="T197"/>
  <c r="U196"/>
  <c r="T195" i="10"/>
  <c r="U194"/>
  <c r="T405"/>
  <c r="U404"/>
  <c r="T193" i="9"/>
  <c r="U192"/>
  <c r="T403"/>
  <c r="U402"/>
  <c r="T401" i="8"/>
  <c r="U400"/>
  <c r="T191"/>
  <c r="U190"/>
  <c r="T399" i="7"/>
  <c r="U398"/>
  <c r="T191"/>
  <c r="U190"/>
  <c r="T395" i="3"/>
  <c r="U394"/>
  <c r="T186"/>
  <c r="U185"/>
  <c r="T184" i="2"/>
  <c r="U183"/>
  <c r="AL178"/>
  <c r="AQ177"/>
  <c r="AR177" s="1"/>
  <c r="AP179"/>
  <c r="AE180"/>
  <c r="BE176"/>
  <c r="AZ176"/>
  <c r="BA176" s="1"/>
  <c r="BG176" s="1"/>
  <c r="AT176"/>
  <c r="AV176" s="1"/>
  <c r="AS176"/>
  <c r="AA181"/>
  <c r="AB180"/>
  <c r="AA390"/>
  <c r="AB389"/>
  <c r="BB175"/>
  <c r="BH175" s="1"/>
  <c r="BC175"/>
  <c r="AX174"/>
  <c r="BF174" s="1"/>
  <c r="AY175"/>
  <c r="AE389"/>
  <c r="AP388"/>
  <c r="BE385"/>
  <c r="AZ385"/>
  <c r="BA385" s="1"/>
  <c r="BG385" s="1"/>
  <c r="AT385"/>
  <c r="AV385" s="1"/>
  <c r="AS385"/>
  <c r="BB384"/>
  <c r="BH384" s="1"/>
  <c r="BC384"/>
  <c r="AX383"/>
  <c r="BF383" s="1"/>
  <c r="AY384"/>
  <c r="T392"/>
  <c r="U391"/>
  <c r="AL387"/>
  <c r="AQ386"/>
  <c r="AR386" s="1"/>
  <c r="T391" i="4"/>
  <c r="T180"/>
  <c r="U176" i="13"/>
  <c r="V176"/>
  <c r="T176" s="1"/>
  <c r="AC166"/>
  <c r="AB167"/>
  <c r="AH169"/>
  <c r="B170"/>
  <c r="X176"/>
  <c r="Y176"/>
  <c r="Z176"/>
  <c r="W176"/>
  <c r="AA199" i="5" l="1"/>
  <c r="AB198"/>
  <c r="BC193"/>
  <c r="BB193"/>
  <c r="BH193" s="1"/>
  <c r="AX191"/>
  <c r="BF191" s="1"/>
  <c r="AY192"/>
  <c r="AT194"/>
  <c r="AV194" s="1"/>
  <c r="BE194"/>
  <c r="AZ194"/>
  <c r="BA194" s="1"/>
  <c r="BG194" s="1"/>
  <c r="AS194"/>
  <c r="AU194" s="1"/>
  <c r="AW194" s="1"/>
  <c r="AE197"/>
  <c r="AP196"/>
  <c r="T412"/>
  <c r="U411"/>
  <c r="AA408"/>
  <c r="AB407"/>
  <c r="AH406"/>
  <c r="AP405"/>
  <c r="BB402"/>
  <c r="BH402" s="1"/>
  <c r="BC402"/>
  <c r="BB192"/>
  <c r="BH192" s="1"/>
  <c r="BC192"/>
  <c r="AY402"/>
  <c r="AX401"/>
  <c r="BF401" s="1"/>
  <c r="AL405"/>
  <c r="AQ404"/>
  <c r="AR404" s="1"/>
  <c r="AE408"/>
  <c r="T202"/>
  <c r="U201"/>
  <c r="AT403"/>
  <c r="AV403" s="1"/>
  <c r="BE403"/>
  <c r="AZ403"/>
  <c r="BA403" s="1"/>
  <c r="BG403" s="1"/>
  <c r="AS403"/>
  <c r="AL196"/>
  <c r="AQ195"/>
  <c r="AR195" s="1"/>
  <c r="AP407" i="11"/>
  <c r="AE408"/>
  <c r="AE199"/>
  <c r="AP198"/>
  <c r="AE199" i="10"/>
  <c r="AP198"/>
  <c r="AP407"/>
  <c r="AE408"/>
  <c r="AP407" i="9"/>
  <c r="AE408"/>
  <c r="AP199"/>
  <c r="AE200"/>
  <c r="AE199" i="8"/>
  <c r="AP198"/>
  <c r="AP407"/>
  <c r="AE408"/>
  <c r="AE410" i="7"/>
  <c r="AE200"/>
  <c r="AT405" i="4"/>
  <c r="AV405" s="1"/>
  <c r="AZ405"/>
  <c r="AS405"/>
  <c r="AU405" s="1"/>
  <c r="AW405" s="1"/>
  <c r="AE199"/>
  <c r="AP198"/>
  <c r="AL407"/>
  <c r="AQ406"/>
  <c r="AR406" s="1"/>
  <c r="AT195"/>
  <c r="AV195" s="1"/>
  <c r="AZ195"/>
  <c r="AS195"/>
  <c r="AU195" s="1"/>
  <c r="AW195" s="1"/>
  <c r="AP407"/>
  <c r="AE408"/>
  <c r="AL197"/>
  <c r="AQ196"/>
  <c r="AR196" s="1"/>
  <c r="AS196" i="3"/>
  <c r="AU196" s="1"/>
  <c r="AW196" s="1"/>
  <c r="AT196"/>
  <c r="AV196" s="1"/>
  <c r="AZ196"/>
  <c r="AQ405"/>
  <c r="AR405" s="1"/>
  <c r="AL406"/>
  <c r="AQ197"/>
  <c r="AR197" s="1"/>
  <c r="AL198"/>
  <c r="AE199"/>
  <c r="AP198"/>
  <c r="AZ404"/>
  <c r="AS404"/>
  <c r="AT404"/>
  <c r="AV404" s="1"/>
  <c r="AE407"/>
  <c r="AP406"/>
  <c r="AU403"/>
  <c r="AW403" s="1"/>
  <c r="AU385" i="2"/>
  <c r="AW385" s="1"/>
  <c r="T408" i="11"/>
  <c r="U407"/>
  <c r="T198"/>
  <c r="U197"/>
  <c r="T406" i="10"/>
  <c r="U405"/>
  <c r="T196"/>
  <c r="U195"/>
  <c r="T404" i="9"/>
  <c r="U403"/>
  <c r="T194"/>
  <c r="U193"/>
  <c r="T192" i="8"/>
  <c r="U191"/>
  <c r="T402"/>
  <c r="U401"/>
  <c r="T192" i="7"/>
  <c r="U191"/>
  <c r="T400"/>
  <c r="U399"/>
  <c r="T187" i="3"/>
  <c r="U186"/>
  <c r="T396"/>
  <c r="U395"/>
  <c r="AL388" i="2"/>
  <c r="AQ387"/>
  <c r="AR387" s="1"/>
  <c r="AY385"/>
  <c r="AX384"/>
  <c r="BF384" s="1"/>
  <c r="BC385"/>
  <c r="BB385"/>
  <c r="BH385" s="1"/>
  <c r="BE177"/>
  <c r="AZ177"/>
  <c r="BA177" s="1"/>
  <c r="BG177" s="1"/>
  <c r="AT177"/>
  <c r="AV177" s="1"/>
  <c r="AS177"/>
  <c r="AU177" s="1"/>
  <c r="AW177" s="1"/>
  <c r="T185"/>
  <c r="U184"/>
  <c r="AT386"/>
  <c r="AV386" s="1"/>
  <c r="BE386"/>
  <c r="AZ386"/>
  <c r="BA386" s="1"/>
  <c r="BG386" s="1"/>
  <c r="AS386"/>
  <c r="T393"/>
  <c r="U392"/>
  <c r="AA391"/>
  <c r="AB390"/>
  <c r="AX175"/>
  <c r="BF175" s="1"/>
  <c r="AY176"/>
  <c r="AE181"/>
  <c r="AP180"/>
  <c r="AU176"/>
  <c r="AW176" s="1"/>
  <c r="AE390"/>
  <c r="AP389"/>
  <c r="AA182"/>
  <c r="AB181"/>
  <c r="AL179"/>
  <c r="AQ178"/>
  <c r="AR178" s="1"/>
  <c r="T392" i="4"/>
  <c r="T181"/>
  <c r="AH170" i="13"/>
  <c r="B171"/>
  <c r="AC167"/>
  <c r="AB168"/>
  <c r="U177"/>
  <c r="V177"/>
  <c r="T177" s="1"/>
  <c r="X177"/>
  <c r="Y177"/>
  <c r="W177"/>
  <c r="Z177"/>
  <c r="AL197" i="5" l="1"/>
  <c r="AQ196"/>
  <c r="AR196" s="1"/>
  <c r="AE409"/>
  <c r="T413"/>
  <c r="U412"/>
  <c r="AA200"/>
  <c r="AB199"/>
  <c r="AT195"/>
  <c r="AV195" s="1"/>
  <c r="BE195"/>
  <c r="AZ195"/>
  <c r="BA195" s="1"/>
  <c r="BG195" s="1"/>
  <c r="AS195"/>
  <c r="T203"/>
  <c r="U202"/>
  <c r="AL406"/>
  <c r="AQ405"/>
  <c r="AR405" s="1"/>
  <c r="AH407"/>
  <c r="AP406"/>
  <c r="BB194"/>
  <c r="BH194" s="1"/>
  <c r="BC194"/>
  <c r="AY193"/>
  <c r="AX192"/>
  <c r="BF192" s="1"/>
  <c r="BE404"/>
  <c r="AZ404"/>
  <c r="BA404" s="1"/>
  <c r="BG404" s="1"/>
  <c r="AT404"/>
  <c r="AV404" s="1"/>
  <c r="AS404"/>
  <c r="AE198"/>
  <c r="AP197"/>
  <c r="AX402"/>
  <c r="BF402" s="1"/>
  <c r="AY403"/>
  <c r="AA409"/>
  <c r="AB408"/>
  <c r="AU403"/>
  <c r="AW403" s="1"/>
  <c r="AE409" i="11"/>
  <c r="AP408"/>
  <c r="AE200"/>
  <c r="AP199"/>
  <c r="AE200" i="10"/>
  <c r="AP199"/>
  <c r="AE409"/>
  <c r="AP408"/>
  <c r="AE201" i="9"/>
  <c r="AP200"/>
  <c r="AE409"/>
  <c r="AP408"/>
  <c r="AE409" i="8"/>
  <c r="AP408"/>
  <c r="AP199"/>
  <c r="AE200"/>
  <c r="AE201" i="7"/>
  <c r="AE411"/>
  <c r="AZ196" i="4"/>
  <c r="AS196"/>
  <c r="AU196" s="1"/>
  <c r="AW196" s="1"/>
  <c r="AT196"/>
  <c r="AV196" s="1"/>
  <c r="AE409"/>
  <c r="AP408"/>
  <c r="AQ407"/>
  <c r="AR407" s="1"/>
  <c r="AL408"/>
  <c r="AZ406"/>
  <c r="AS406"/>
  <c r="AU406" s="1"/>
  <c r="AW406" s="1"/>
  <c r="AT406"/>
  <c r="AV406" s="1"/>
  <c r="AP199"/>
  <c r="AE200"/>
  <c r="AQ197"/>
  <c r="AR197" s="1"/>
  <c r="AL198"/>
  <c r="AP407" i="3"/>
  <c r="AE408"/>
  <c r="AQ198"/>
  <c r="AR198" s="1"/>
  <c r="AL199"/>
  <c r="AT405"/>
  <c r="AV405" s="1"/>
  <c r="AZ405"/>
  <c r="AS405"/>
  <c r="AE200"/>
  <c r="AP199"/>
  <c r="AL407"/>
  <c r="AQ406"/>
  <c r="AR406" s="1"/>
  <c r="AZ197"/>
  <c r="AS197"/>
  <c r="AT197"/>
  <c r="AV197" s="1"/>
  <c r="AU404"/>
  <c r="AW404" s="1"/>
  <c r="T409" i="11"/>
  <c r="U408"/>
  <c r="T199"/>
  <c r="U198"/>
  <c r="T197" i="10"/>
  <c r="U196"/>
  <c r="T407"/>
  <c r="U406"/>
  <c r="T405" i="9"/>
  <c r="U404"/>
  <c r="T195"/>
  <c r="U194"/>
  <c r="T193" i="8"/>
  <c r="U192"/>
  <c r="T403"/>
  <c r="U402"/>
  <c r="T193" i="7"/>
  <c r="U192"/>
  <c r="T401"/>
  <c r="U400"/>
  <c r="T397" i="3"/>
  <c r="U396"/>
  <c r="T188"/>
  <c r="U187"/>
  <c r="AT178" i="2"/>
  <c r="AV178" s="1"/>
  <c r="BE178"/>
  <c r="AZ178"/>
  <c r="BA178" s="1"/>
  <c r="BG178" s="1"/>
  <c r="AS178"/>
  <c r="AE182"/>
  <c r="AP181"/>
  <c r="AA392"/>
  <c r="AB391"/>
  <c r="AL389"/>
  <c r="AQ388"/>
  <c r="AR388" s="1"/>
  <c r="AU386"/>
  <c r="AW386" s="1"/>
  <c r="AA183"/>
  <c r="AB182"/>
  <c r="T394"/>
  <c r="U393"/>
  <c r="BC177"/>
  <c r="BB177"/>
  <c r="BH177" s="1"/>
  <c r="AT387"/>
  <c r="AV387" s="1"/>
  <c r="BE387"/>
  <c r="AZ387"/>
  <c r="BA387" s="1"/>
  <c r="BG387" s="1"/>
  <c r="AS387"/>
  <c r="AU387" s="1"/>
  <c r="AW387" s="1"/>
  <c r="BB176"/>
  <c r="BH176" s="1"/>
  <c r="BC176"/>
  <c r="T186"/>
  <c r="U185"/>
  <c r="AY386"/>
  <c r="AX385"/>
  <c r="BF385" s="1"/>
  <c r="AL180"/>
  <c r="AQ179"/>
  <c r="AR179" s="1"/>
  <c r="AP390"/>
  <c r="AE391"/>
  <c r="AY177"/>
  <c r="AX176"/>
  <c r="BF176" s="1"/>
  <c r="T393" i="4"/>
  <c r="T182"/>
  <c r="AC168" i="13"/>
  <c r="AB169"/>
  <c r="U178"/>
  <c r="V178"/>
  <c r="T178" s="1"/>
  <c r="AH171"/>
  <c r="B172"/>
  <c r="W178"/>
  <c r="Y178"/>
  <c r="Z178"/>
  <c r="X178"/>
  <c r="AA410" i="5" l="1"/>
  <c r="AB409"/>
  <c r="AP198"/>
  <c r="AE199"/>
  <c r="AL407"/>
  <c r="AQ406"/>
  <c r="AR406" s="1"/>
  <c r="T414"/>
  <c r="U413"/>
  <c r="AL198"/>
  <c r="AQ197"/>
  <c r="AR197" s="1"/>
  <c r="AU195"/>
  <c r="AW195" s="1"/>
  <c r="BE405"/>
  <c r="AZ405"/>
  <c r="BA405" s="1"/>
  <c r="BG405" s="1"/>
  <c r="AT405"/>
  <c r="AV405" s="1"/>
  <c r="AS405"/>
  <c r="T204"/>
  <c r="U203"/>
  <c r="BE196"/>
  <c r="AZ196"/>
  <c r="BA196" s="1"/>
  <c r="BG196" s="1"/>
  <c r="AT196"/>
  <c r="AV196" s="1"/>
  <c r="AS196"/>
  <c r="BB403"/>
  <c r="BH403" s="1"/>
  <c r="BC403"/>
  <c r="AY194"/>
  <c r="AX193"/>
  <c r="BF193" s="1"/>
  <c r="AH408"/>
  <c r="AP407"/>
  <c r="AE410"/>
  <c r="AX403"/>
  <c r="BF403" s="1"/>
  <c r="AY404"/>
  <c r="AA201"/>
  <c r="AB200"/>
  <c r="AU404"/>
  <c r="AW404" s="1"/>
  <c r="AP409" i="11"/>
  <c r="AE410"/>
  <c r="AE201"/>
  <c r="AP200"/>
  <c r="AP409" i="10"/>
  <c r="AE410"/>
  <c r="AE201"/>
  <c r="AP200"/>
  <c r="AP409" i="9"/>
  <c r="AE410"/>
  <c r="AP201"/>
  <c r="AE202"/>
  <c r="AP409" i="8"/>
  <c r="AE410"/>
  <c r="AE201"/>
  <c r="AP200"/>
  <c r="AE202" i="7"/>
  <c r="AE412"/>
  <c r="AL199" i="4"/>
  <c r="AQ198"/>
  <c r="AR198" s="1"/>
  <c r="AT407"/>
  <c r="AV407" s="1"/>
  <c r="AZ407"/>
  <c r="AS407"/>
  <c r="AU407" s="1"/>
  <c r="AW407" s="1"/>
  <c r="AP409"/>
  <c r="AE410"/>
  <c r="AL409"/>
  <c r="AQ408"/>
  <c r="AR408" s="1"/>
  <c r="AE201"/>
  <c r="AP200"/>
  <c r="AT197"/>
  <c r="AV197" s="1"/>
  <c r="AZ197"/>
  <c r="AS197"/>
  <c r="AU197" s="1"/>
  <c r="AW197" s="1"/>
  <c r="AQ407" i="3"/>
  <c r="AR407" s="1"/>
  <c r="AL408"/>
  <c r="AZ406"/>
  <c r="AS406"/>
  <c r="AU406" s="1"/>
  <c r="AW406" s="1"/>
  <c r="AT406"/>
  <c r="AV406" s="1"/>
  <c r="AE409"/>
  <c r="AP408"/>
  <c r="AE201"/>
  <c r="AP200"/>
  <c r="AS198"/>
  <c r="AU198" s="1"/>
  <c r="AW198" s="1"/>
  <c r="AT198"/>
  <c r="AV198" s="1"/>
  <c r="AZ198"/>
  <c r="AQ199"/>
  <c r="AR199" s="1"/>
  <c r="AL200"/>
  <c r="AU197"/>
  <c r="AW197" s="1"/>
  <c r="AU405"/>
  <c r="AW405" s="1"/>
  <c r="T200" i="11"/>
  <c r="U199"/>
  <c r="T410"/>
  <c r="U409"/>
  <c r="T198" i="10"/>
  <c r="U197"/>
  <c r="T408"/>
  <c r="U407"/>
  <c r="T406" i="9"/>
  <c r="U405"/>
  <c r="T196"/>
  <c r="U195"/>
  <c r="T194" i="8"/>
  <c r="U193"/>
  <c r="T404"/>
  <c r="U403"/>
  <c r="T194" i="7"/>
  <c r="U193"/>
  <c r="T402"/>
  <c r="U401"/>
  <c r="T189" i="3"/>
  <c r="U188"/>
  <c r="T398"/>
  <c r="U397"/>
  <c r="AE392" i="2"/>
  <c r="AP391"/>
  <c r="T187"/>
  <c r="U186"/>
  <c r="AL390"/>
  <c r="AQ389"/>
  <c r="AR389" s="1"/>
  <c r="AP182"/>
  <c r="AE183"/>
  <c r="AY178"/>
  <c r="AX177"/>
  <c r="BF177" s="1"/>
  <c r="AL181"/>
  <c r="AQ180"/>
  <c r="AR180" s="1"/>
  <c r="BB387"/>
  <c r="BH387" s="1"/>
  <c r="BC387"/>
  <c r="T395"/>
  <c r="U394"/>
  <c r="BE388"/>
  <c r="AZ388"/>
  <c r="BA388" s="1"/>
  <c r="BG388" s="1"/>
  <c r="AT388"/>
  <c r="AV388" s="1"/>
  <c r="AS388"/>
  <c r="AU388" s="1"/>
  <c r="AW388" s="1"/>
  <c r="AT179"/>
  <c r="AV179" s="1"/>
  <c r="BE179"/>
  <c r="AZ179"/>
  <c r="BA179" s="1"/>
  <c r="BG179" s="1"/>
  <c r="AS179"/>
  <c r="AU179" s="1"/>
  <c r="AW179" s="1"/>
  <c r="BB386"/>
  <c r="BH386" s="1"/>
  <c r="BC386"/>
  <c r="AA393"/>
  <c r="AB392"/>
  <c r="AX386"/>
  <c r="BF386" s="1"/>
  <c r="AY387"/>
  <c r="AA184"/>
  <c r="AB183"/>
  <c r="AU178"/>
  <c r="AW178" s="1"/>
  <c r="T394" i="4"/>
  <c r="T183"/>
  <c r="AC169" i="13"/>
  <c r="AB170"/>
  <c r="AH172"/>
  <c r="B173"/>
  <c r="U179"/>
  <c r="V179"/>
  <c r="T179" s="1"/>
  <c r="Y179"/>
  <c r="X179"/>
  <c r="W179"/>
  <c r="Z179"/>
  <c r="AY405" i="5" l="1"/>
  <c r="AX404"/>
  <c r="BF404" s="1"/>
  <c r="T205"/>
  <c r="U204"/>
  <c r="AL408"/>
  <c r="AQ407"/>
  <c r="AR407" s="1"/>
  <c r="AA411"/>
  <c r="AB410"/>
  <c r="AA202"/>
  <c r="AB201"/>
  <c r="AE411"/>
  <c r="AX194"/>
  <c r="BF194" s="1"/>
  <c r="AY195"/>
  <c r="AL199"/>
  <c r="AQ198"/>
  <c r="AR198" s="1"/>
  <c r="AT406"/>
  <c r="AV406" s="1"/>
  <c r="BE406"/>
  <c r="AZ406"/>
  <c r="BA406" s="1"/>
  <c r="BG406" s="1"/>
  <c r="AS406"/>
  <c r="AU406" s="1"/>
  <c r="AW406" s="1"/>
  <c r="BE197"/>
  <c r="AZ197"/>
  <c r="BA197" s="1"/>
  <c r="BG197" s="1"/>
  <c r="AT197"/>
  <c r="AV197" s="1"/>
  <c r="AS197"/>
  <c r="AU197" s="1"/>
  <c r="AW197" s="1"/>
  <c r="T415"/>
  <c r="U414"/>
  <c r="AU196"/>
  <c r="AW196" s="1"/>
  <c r="BB404"/>
  <c r="BH404" s="1"/>
  <c r="BC404"/>
  <c r="AH409"/>
  <c r="AP408"/>
  <c r="BB195"/>
  <c r="BH195" s="1"/>
  <c r="BC195"/>
  <c r="AP199"/>
  <c r="AE200"/>
  <c r="AU405"/>
  <c r="AW405" s="1"/>
  <c r="AE202" i="11"/>
  <c r="AP201"/>
  <c r="AE411"/>
  <c r="AP410"/>
  <c r="AE202" i="10"/>
  <c r="AP201"/>
  <c r="AE411"/>
  <c r="AP410"/>
  <c r="AE411" i="9"/>
  <c r="AP410"/>
  <c r="AE203"/>
  <c r="AP202"/>
  <c r="AE411" i="8"/>
  <c r="AP410"/>
  <c r="AP201"/>
  <c r="AE202"/>
  <c r="AE203" i="7"/>
  <c r="AE413"/>
  <c r="AZ408" i="4"/>
  <c r="AS408"/>
  <c r="AU408" s="1"/>
  <c r="AW408" s="1"/>
  <c r="AT408"/>
  <c r="AV408" s="1"/>
  <c r="AQ199"/>
  <c r="AR199" s="1"/>
  <c r="AL200"/>
  <c r="AZ198"/>
  <c r="AS198"/>
  <c r="AU198" s="1"/>
  <c r="AW198" s="1"/>
  <c r="AT198"/>
  <c r="AV198" s="1"/>
  <c r="AP201"/>
  <c r="AE202"/>
  <c r="AQ409"/>
  <c r="AR409" s="1"/>
  <c r="AL410"/>
  <c r="AE411"/>
  <c r="AP410"/>
  <c r="AP409" i="3"/>
  <c r="AE410"/>
  <c r="AT407"/>
  <c r="AV407" s="1"/>
  <c r="AZ407"/>
  <c r="AS407"/>
  <c r="AU407" s="1"/>
  <c r="AW407" s="1"/>
  <c r="AL409"/>
  <c r="AQ408"/>
  <c r="AR408" s="1"/>
  <c r="AZ199"/>
  <c r="AS199"/>
  <c r="AU199" s="1"/>
  <c r="AW199" s="1"/>
  <c r="AT199"/>
  <c r="AV199" s="1"/>
  <c r="AE202"/>
  <c r="AP201"/>
  <c r="AQ200"/>
  <c r="AR200" s="1"/>
  <c r="AL201"/>
  <c r="T411" i="11"/>
  <c r="U410"/>
  <c r="T201"/>
  <c r="U200"/>
  <c r="T199" i="10"/>
  <c r="U198"/>
  <c r="T409"/>
  <c r="U408"/>
  <c r="T407" i="9"/>
  <c r="U406"/>
  <c r="T197"/>
  <c r="U196"/>
  <c r="T195" i="8"/>
  <c r="U194"/>
  <c r="T405"/>
  <c r="U404"/>
  <c r="T195" i="7"/>
  <c r="U194"/>
  <c r="T403"/>
  <c r="U402"/>
  <c r="T190" i="3"/>
  <c r="U189"/>
  <c r="T399"/>
  <c r="U398"/>
  <c r="AA185" i="2"/>
  <c r="AB184"/>
  <c r="AA394"/>
  <c r="AB393"/>
  <c r="BE180"/>
  <c r="AZ180"/>
  <c r="BA180" s="1"/>
  <c r="BG180" s="1"/>
  <c r="AT180"/>
  <c r="AV180" s="1"/>
  <c r="AS180"/>
  <c r="AU180" s="1"/>
  <c r="AW180" s="1"/>
  <c r="AP183"/>
  <c r="AE184"/>
  <c r="AE393"/>
  <c r="AP392"/>
  <c r="BB179"/>
  <c r="BH179" s="1"/>
  <c r="BC179"/>
  <c r="BB388"/>
  <c r="BH388" s="1"/>
  <c r="BC388"/>
  <c r="AX178"/>
  <c r="BF178" s="1"/>
  <c r="AY179"/>
  <c r="AL391"/>
  <c r="AQ390"/>
  <c r="AR390" s="1"/>
  <c r="BB178"/>
  <c r="BH178" s="1"/>
  <c r="BC178"/>
  <c r="BE389"/>
  <c r="AZ389"/>
  <c r="BA389" s="1"/>
  <c r="BG389" s="1"/>
  <c r="AT389"/>
  <c r="AV389" s="1"/>
  <c r="AS389"/>
  <c r="T188"/>
  <c r="U187"/>
  <c r="AX387"/>
  <c r="BF387" s="1"/>
  <c r="AY388"/>
  <c r="T396"/>
  <c r="U395"/>
  <c r="AL182"/>
  <c r="AQ181"/>
  <c r="AR181" s="1"/>
  <c r="T395" i="4"/>
  <c r="T184"/>
  <c r="AC170" i="13"/>
  <c r="AB171"/>
  <c r="AH173"/>
  <c r="B174"/>
  <c r="U180"/>
  <c r="V180"/>
  <c r="T180" s="1"/>
  <c r="X180"/>
  <c r="Z180"/>
  <c r="W180"/>
  <c r="Y180"/>
  <c r="AE201" i="5" l="1"/>
  <c r="AP200"/>
  <c r="BB196"/>
  <c r="BH196" s="1"/>
  <c r="BC196"/>
  <c r="BC197"/>
  <c r="BB197"/>
  <c r="BH197" s="1"/>
  <c r="BB406"/>
  <c r="BH406" s="1"/>
  <c r="BC406"/>
  <c r="AT198"/>
  <c r="AV198" s="1"/>
  <c r="BE198"/>
  <c r="AZ198"/>
  <c r="BA198" s="1"/>
  <c r="BG198" s="1"/>
  <c r="AS198"/>
  <c r="AE412"/>
  <c r="AY406"/>
  <c r="AX405"/>
  <c r="BF405" s="1"/>
  <c r="BC405"/>
  <c r="BB405"/>
  <c r="BH405" s="1"/>
  <c r="T416"/>
  <c r="U415"/>
  <c r="AA203"/>
  <c r="AB202"/>
  <c r="AL409"/>
  <c r="AQ408"/>
  <c r="AR408" s="1"/>
  <c r="AX195"/>
  <c r="BF195" s="1"/>
  <c r="AY196"/>
  <c r="AT407"/>
  <c r="AV407" s="1"/>
  <c r="BE407"/>
  <c r="AZ407"/>
  <c r="BA407" s="1"/>
  <c r="BG407" s="1"/>
  <c r="AS407"/>
  <c r="AU407" s="1"/>
  <c r="AW407" s="1"/>
  <c r="T206"/>
  <c r="U205"/>
  <c r="AH410"/>
  <c r="AP409"/>
  <c r="AL200"/>
  <c r="AQ199"/>
  <c r="AR199" s="1"/>
  <c r="AA412"/>
  <c r="AB411"/>
  <c r="AE203" i="11"/>
  <c r="AP202"/>
  <c r="AP411"/>
  <c r="AE412"/>
  <c r="AE203" i="10"/>
  <c r="AP202"/>
  <c r="AP411"/>
  <c r="AE412"/>
  <c r="AP203" i="9"/>
  <c r="AE204"/>
  <c r="AP411"/>
  <c r="AE412"/>
  <c r="AE203" i="8"/>
  <c r="AP202"/>
  <c r="AP411"/>
  <c r="AE412"/>
  <c r="AE204" i="7"/>
  <c r="AE414"/>
  <c r="AP411" i="4"/>
  <c r="AE412"/>
  <c r="AT199"/>
  <c r="AV199" s="1"/>
  <c r="AZ199"/>
  <c r="AS199"/>
  <c r="AU199" s="1"/>
  <c r="AW199" s="1"/>
  <c r="AE203"/>
  <c r="AP202"/>
  <c r="AL201"/>
  <c r="AQ200"/>
  <c r="AR200" s="1"/>
  <c r="AT409"/>
  <c r="AV409" s="1"/>
  <c r="AZ409"/>
  <c r="AS409"/>
  <c r="AL411"/>
  <c r="AQ410"/>
  <c r="AR410" s="1"/>
  <c r="AQ201" i="3"/>
  <c r="AR201" s="1"/>
  <c r="AL202"/>
  <c r="AQ409"/>
  <c r="AR409" s="1"/>
  <c r="AL410"/>
  <c r="AZ408"/>
  <c r="AS408"/>
  <c r="AU408" s="1"/>
  <c r="AW408" s="1"/>
  <c r="AT408"/>
  <c r="AV408" s="1"/>
  <c r="AE411"/>
  <c r="AP410"/>
  <c r="AS200"/>
  <c r="AU200" s="1"/>
  <c r="AW200" s="1"/>
  <c r="AT200"/>
  <c r="AV200" s="1"/>
  <c r="AZ200"/>
  <c r="AE203"/>
  <c r="AP202"/>
  <c r="T412" i="11"/>
  <c r="U411"/>
  <c r="T202"/>
  <c r="U201"/>
  <c r="T200" i="10"/>
  <c r="U199"/>
  <c r="T410"/>
  <c r="U409"/>
  <c r="T408" i="9"/>
  <c r="U407"/>
  <c r="T198"/>
  <c r="U197"/>
  <c r="T196" i="8"/>
  <c r="U195"/>
  <c r="T406"/>
  <c r="U405"/>
  <c r="T196" i="7"/>
  <c r="U195"/>
  <c r="T404"/>
  <c r="U403"/>
  <c r="T191" i="3"/>
  <c r="U190"/>
  <c r="U399"/>
  <c r="T400"/>
  <c r="AA186" i="2"/>
  <c r="AB185"/>
  <c r="AX179"/>
  <c r="BF179" s="1"/>
  <c r="AY180"/>
  <c r="AE185"/>
  <c r="AP184"/>
  <c r="AU389"/>
  <c r="AW389" s="1"/>
  <c r="AL183"/>
  <c r="AQ182"/>
  <c r="AR182" s="1"/>
  <c r="AY389"/>
  <c r="AX388"/>
  <c r="BF388" s="1"/>
  <c r="T189"/>
  <c r="U188"/>
  <c r="AL392"/>
  <c r="AQ391"/>
  <c r="AR391" s="1"/>
  <c r="AE394"/>
  <c r="AP393"/>
  <c r="AA395"/>
  <c r="AB394"/>
  <c r="BE181"/>
  <c r="AZ181"/>
  <c r="BA181" s="1"/>
  <c r="BG181" s="1"/>
  <c r="AT181"/>
  <c r="AV181" s="1"/>
  <c r="AS181"/>
  <c r="T397"/>
  <c r="U396"/>
  <c r="AT390"/>
  <c r="AV390" s="1"/>
  <c r="BE390"/>
  <c r="AZ390"/>
  <c r="BA390" s="1"/>
  <c r="BG390" s="1"/>
  <c r="AS390"/>
  <c r="AU390" s="1"/>
  <c r="AW390" s="1"/>
  <c r="BB180"/>
  <c r="BH180" s="1"/>
  <c r="BC180"/>
  <c r="T396" i="4"/>
  <c r="T185"/>
  <c r="AH174" i="13"/>
  <c r="B175"/>
  <c r="U181"/>
  <c r="V181"/>
  <c r="T181" s="1"/>
  <c r="AC171"/>
  <c r="AB172"/>
  <c r="Z181"/>
  <c r="Y181"/>
  <c r="X181"/>
  <c r="W181"/>
  <c r="AL201" i="5" l="1"/>
  <c r="AQ200"/>
  <c r="AR200" s="1"/>
  <c r="BE408"/>
  <c r="AZ408"/>
  <c r="BA408" s="1"/>
  <c r="BG408" s="1"/>
  <c r="AT408"/>
  <c r="AV408" s="1"/>
  <c r="AS408"/>
  <c r="AE202"/>
  <c r="AP201"/>
  <c r="AT199"/>
  <c r="AV199" s="1"/>
  <c r="BE199"/>
  <c r="AZ199"/>
  <c r="BA199" s="1"/>
  <c r="BG199" s="1"/>
  <c r="AS199"/>
  <c r="AA204"/>
  <c r="AB203"/>
  <c r="AE413"/>
  <c r="AA413"/>
  <c r="AB412"/>
  <c r="AH411"/>
  <c r="AP410"/>
  <c r="BB407"/>
  <c r="BH407" s="1"/>
  <c r="BC407"/>
  <c r="AY197"/>
  <c r="AX196"/>
  <c r="BF196" s="1"/>
  <c r="U416"/>
  <c r="AX406"/>
  <c r="BF406" s="1"/>
  <c r="AY407"/>
  <c r="T207"/>
  <c r="U206"/>
  <c r="AL410"/>
  <c r="AQ409"/>
  <c r="AR409" s="1"/>
  <c r="AU198"/>
  <c r="AW198" s="1"/>
  <c r="AE413" i="11"/>
  <c r="AP412"/>
  <c r="AE204"/>
  <c r="AP203"/>
  <c r="AE204" i="10"/>
  <c r="AP203"/>
  <c r="AE413"/>
  <c r="AP412"/>
  <c r="AE413" i="9"/>
  <c r="AP412"/>
  <c r="AE205"/>
  <c r="AP204"/>
  <c r="AP203" i="8"/>
  <c r="AE204"/>
  <c r="AE413"/>
  <c r="AP412"/>
  <c r="AE205" i="7"/>
  <c r="AE415"/>
  <c r="AQ411" i="4"/>
  <c r="AR411" s="1"/>
  <c r="AL412"/>
  <c r="AQ201"/>
  <c r="AR201" s="1"/>
  <c r="AL202"/>
  <c r="AZ410"/>
  <c r="AS410"/>
  <c r="AT410"/>
  <c r="AV410" s="1"/>
  <c r="AZ200"/>
  <c r="AS200"/>
  <c r="AT200"/>
  <c r="AV200" s="1"/>
  <c r="AE413"/>
  <c r="AP412"/>
  <c r="AP203"/>
  <c r="AE204"/>
  <c r="AU409"/>
  <c r="AW409" s="1"/>
  <c r="AE204" i="3"/>
  <c r="AP203"/>
  <c r="AZ201"/>
  <c r="AS201"/>
  <c r="AU201" s="1"/>
  <c r="AW201" s="1"/>
  <c r="AT201"/>
  <c r="AV201" s="1"/>
  <c r="AQ202"/>
  <c r="AR202" s="1"/>
  <c r="AL203"/>
  <c r="AP411"/>
  <c r="AE412"/>
  <c r="AT409"/>
  <c r="AV409" s="1"/>
  <c r="AZ409"/>
  <c r="AS409"/>
  <c r="AU409" s="1"/>
  <c r="AW409" s="1"/>
  <c r="AL411"/>
  <c r="AQ410"/>
  <c r="AR410" s="1"/>
  <c r="T203" i="11"/>
  <c r="U202"/>
  <c r="T413"/>
  <c r="U412"/>
  <c r="T201" i="10"/>
  <c r="U200"/>
  <c r="U410"/>
  <c r="T411"/>
  <c r="T409" i="9"/>
  <c r="U408"/>
  <c r="T199"/>
  <c r="U198"/>
  <c r="T197" i="8"/>
  <c r="U196"/>
  <c r="T407"/>
  <c r="U406"/>
  <c r="T197" i="7"/>
  <c r="U196"/>
  <c r="T405"/>
  <c r="U404"/>
  <c r="T401" i="3"/>
  <c r="U400"/>
  <c r="T192"/>
  <c r="U191"/>
  <c r="T398" i="2"/>
  <c r="U397"/>
  <c r="AP394"/>
  <c r="AE395"/>
  <c r="AT182"/>
  <c r="AV182" s="1"/>
  <c r="BE182"/>
  <c r="AZ182"/>
  <c r="BA182" s="1"/>
  <c r="BG182" s="1"/>
  <c r="AS182"/>
  <c r="AU182" s="1"/>
  <c r="AW182" s="1"/>
  <c r="AE186"/>
  <c r="AP185"/>
  <c r="AA187"/>
  <c r="AB186"/>
  <c r="AY390"/>
  <c r="AX389"/>
  <c r="BF389" s="1"/>
  <c r="BB390"/>
  <c r="BH390" s="1"/>
  <c r="BC390"/>
  <c r="AA396"/>
  <c r="AB395"/>
  <c r="AL393"/>
  <c r="AQ392"/>
  <c r="AR392" s="1"/>
  <c r="BC389"/>
  <c r="BB389"/>
  <c r="BH389" s="1"/>
  <c r="AT391"/>
  <c r="AV391" s="1"/>
  <c r="BE391"/>
  <c r="AZ391"/>
  <c r="BA391" s="1"/>
  <c r="BG391" s="1"/>
  <c r="AS391"/>
  <c r="T190"/>
  <c r="U189"/>
  <c r="AL184"/>
  <c r="AQ183"/>
  <c r="AR183" s="1"/>
  <c r="AY181"/>
  <c r="AX180"/>
  <c r="BF180" s="1"/>
  <c r="AU181"/>
  <c r="AW181" s="1"/>
  <c r="T397" i="4"/>
  <c r="T186"/>
  <c r="U182" i="13"/>
  <c r="V182"/>
  <c r="T182" s="1"/>
  <c r="AH175"/>
  <c r="B176"/>
  <c r="AC172"/>
  <c r="AB173"/>
  <c r="X182"/>
  <c r="Y182"/>
  <c r="W182"/>
  <c r="Z182"/>
  <c r="BE409" i="5" l="1"/>
  <c r="AZ409"/>
  <c r="BA409" s="1"/>
  <c r="BG409" s="1"/>
  <c r="AT409"/>
  <c r="AV409" s="1"/>
  <c r="AS409"/>
  <c r="U207"/>
  <c r="AA414"/>
  <c r="AB413"/>
  <c r="AA205"/>
  <c r="AB204"/>
  <c r="AL202"/>
  <c r="AQ201"/>
  <c r="AR201" s="1"/>
  <c r="BB198"/>
  <c r="BH198" s="1"/>
  <c r="BC198"/>
  <c r="BE200"/>
  <c r="AZ200"/>
  <c r="BA200" s="1"/>
  <c r="BG200" s="1"/>
  <c r="AT200"/>
  <c r="AV200" s="1"/>
  <c r="AS200"/>
  <c r="AU408"/>
  <c r="AW408" s="1"/>
  <c r="AY198"/>
  <c r="AX197"/>
  <c r="BF197" s="1"/>
  <c r="AH412"/>
  <c r="AP411"/>
  <c r="AE414"/>
  <c r="AP202"/>
  <c r="AE203"/>
  <c r="AL411"/>
  <c r="AQ410"/>
  <c r="AR410" s="1"/>
  <c r="AX407"/>
  <c r="BF407" s="1"/>
  <c r="AY408"/>
  <c r="AU199"/>
  <c r="AW199" s="1"/>
  <c r="AE205" i="11"/>
  <c r="AP204"/>
  <c r="AP413"/>
  <c r="AE414"/>
  <c r="AP413" i="10"/>
  <c r="AE414"/>
  <c r="AE205"/>
  <c r="AP204"/>
  <c r="AP205" i="9"/>
  <c r="AE206"/>
  <c r="AP413"/>
  <c r="AE414"/>
  <c r="AP413" i="8"/>
  <c r="AE414"/>
  <c r="AE205"/>
  <c r="AP204"/>
  <c r="AE206" i="7"/>
  <c r="AE416"/>
  <c r="AT411" i="4"/>
  <c r="AV411" s="1"/>
  <c r="AZ411"/>
  <c r="AS411"/>
  <c r="AL413"/>
  <c r="AQ412"/>
  <c r="AR412" s="1"/>
  <c r="AE205"/>
  <c r="AP204"/>
  <c r="AT201"/>
  <c r="AV201" s="1"/>
  <c r="AZ201"/>
  <c r="AS201"/>
  <c r="AP413"/>
  <c r="AE414"/>
  <c r="AL203"/>
  <c r="AQ202"/>
  <c r="AR202" s="1"/>
  <c r="AU200"/>
  <c r="AW200" s="1"/>
  <c r="AU410"/>
  <c r="AW410" s="1"/>
  <c r="AZ410" i="3"/>
  <c r="AS410"/>
  <c r="AU410" s="1"/>
  <c r="AW410" s="1"/>
  <c r="AT410"/>
  <c r="AV410" s="1"/>
  <c r="AE413"/>
  <c r="AP412"/>
  <c r="AS202"/>
  <c r="AU202" s="1"/>
  <c r="AW202" s="1"/>
  <c r="AT202"/>
  <c r="AV202" s="1"/>
  <c r="AZ202"/>
  <c r="AE205"/>
  <c r="AP204"/>
  <c r="AQ203"/>
  <c r="AR203" s="1"/>
  <c r="AL204"/>
  <c r="AQ411"/>
  <c r="AR411" s="1"/>
  <c r="AL412"/>
  <c r="AU391" i="2"/>
  <c r="AW391" s="1"/>
  <c r="T414" i="11"/>
  <c r="U413"/>
  <c r="T204"/>
  <c r="U203"/>
  <c r="T412" i="10"/>
  <c r="U411"/>
  <c r="T202"/>
  <c r="U201"/>
  <c r="T410" i="9"/>
  <c r="U409"/>
  <c r="T200"/>
  <c r="U199"/>
  <c r="T408" i="8"/>
  <c r="U407"/>
  <c r="T198"/>
  <c r="U197"/>
  <c r="T406" i="7"/>
  <c r="U405"/>
  <c r="T198"/>
  <c r="U197"/>
  <c r="T402" i="3"/>
  <c r="U401"/>
  <c r="T193"/>
  <c r="U192"/>
  <c r="AY182" i="2"/>
  <c r="AX181"/>
  <c r="BF181" s="1"/>
  <c r="BE392"/>
  <c r="AZ392"/>
  <c r="BA392" s="1"/>
  <c r="BG392" s="1"/>
  <c r="AT392"/>
  <c r="AV392" s="1"/>
  <c r="AS392"/>
  <c r="AU392" s="1"/>
  <c r="AW392" s="1"/>
  <c r="BB182"/>
  <c r="BH182" s="1"/>
  <c r="BC182"/>
  <c r="AP395"/>
  <c r="AE396"/>
  <c r="T399"/>
  <c r="U398"/>
  <c r="AA397"/>
  <c r="AB396"/>
  <c r="AX390"/>
  <c r="BF390" s="1"/>
  <c r="AY391"/>
  <c r="AP186"/>
  <c r="AE187"/>
  <c r="BC181"/>
  <c r="BB181"/>
  <c r="BH181" s="1"/>
  <c r="AL185"/>
  <c r="AQ184"/>
  <c r="AR184" s="1"/>
  <c r="BB391"/>
  <c r="BH391" s="1"/>
  <c r="BC391"/>
  <c r="AT183"/>
  <c r="AV183" s="1"/>
  <c r="BE183"/>
  <c r="AZ183"/>
  <c r="BA183" s="1"/>
  <c r="BG183" s="1"/>
  <c r="AS183"/>
  <c r="AU183" s="1"/>
  <c r="AW183" s="1"/>
  <c r="T191"/>
  <c r="U190"/>
  <c r="AL394"/>
  <c r="AQ393"/>
  <c r="AR393" s="1"/>
  <c r="AA188"/>
  <c r="AB187"/>
  <c r="T398" i="4"/>
  <c r="T187"/>
  <c r="AC173" i="13"/>
  <c r="AB174"/>
  <c r="AH176"/>
  <c r="B177"/>
  <c r="U183"/>
  <c r="V183"/>
  <c r="T183" s="1"/>
  <c r="W183"/>
  <c r="Z183"/>
  <c r="Y183"/>
  <c r="X183"/>
  <c r="AT410" i="5" l="1"/>
  <c r="AV410" s="1"/>
  <c r="BE410"/>
  <c r="AZ410"/>
  <c r="BA410" s="1"/>
  <c r="BG410" s="1"/>
  <c r="AS410"/>
  <c r="AA206"/>
  <c r="AB205"/>
  <c r="AH413"/>
  <c r="AP412"/>
  <c r="AU200"/>
  <c r="AW200" s="1"/>
  <c r="AY409"/>
  <c r="AX408"/>
  <c r="BF408" s="1"/>
  <c r="AP203"/>
  <c r="AE204"/>
  <c r="BB408"/>
  <c r="BH408" s="1"/>
  <c r="BC408"/>
  <c r="AL203"/>
  <c r="AQ202"/>
  <c r="AR202" s="1"/>
  <c r="AA415"/>
  <c r="AB414"/>
  <c r="BB199"/>
  <c r="BH199" s="1"/>
  <c r="BC199"/>
  <c r="AL412"/>
  <c r="AQ411"/>
  <c r="AR411" s="1"/>
  <c r="AE415"/>
  <c r="AX198"/>
  <c r="BF198" s="1"/>
  <c r="AY199"/>
  <c r="BE201"/>
  <c r="AZ201"/>
  <c r="BA201" s="1"/>
  <c r="BG201" s="1"/>
  <c r="AT201"/>
  <c r="AV201" s="1"/>
  <c r="AS201"/>
  <c r="AU201" s="1"/>
  <c r="AW201" s="1"/>
  <c r="AU409"/>
  <c r="AW409" s="1"/>
  <c r="AE415" i="11"/>
  <c r="AP414"/>
  <c r="AE206"/>
  <c r="AP205"/>
  <c r="AE206" i="10"/>
  <c r="AP205"/>
  <c r="AE415"/>
  <c r="AP414"/>
  <c r="AE207" i="9"/>
  <c r="AP207" s="1"/>
  <c r="AP206"/>
  <c r="AE415"/>
  <c r="AP414"/>
  <c r="AE415" i="8"/>
  <c r="AP414"/>
  <c r="AP205"/>
  <c r="AE206"/>
  <c r="AE207" i="7"/>
  <c r="AZ412" i="4"/>
  <c r="AS412"/>
  <c r="AU412" s="1"/>
  <c r="AW412" s="1"/>
  <c r="AT412"/>
  <c r="AV412" s="1"/>
  <c r="AP205"/>
  <c r="AE206"/>
  <c r="AZ202"/>
  <c r="AS202"/>
  <c r="AU202" s="1"/>
  <c r="AW202" s="1"/>
  <c r="AT202"/>
  <c r="AV202" s="1"/>
  <c r="AE415"/>
  <c r="AP414"/>
  <c r="AU201"/>
  <c r="AW201" s="1"/>
  <c r="AU411"/>
  <c r="AW411" s="1"/>
  <c r="AQ203"/>
  <c r="AR203" s="1"/>
  <c r="AL204"/>
  <c r="AQ413"/>
  <c r="AR413" s="1"/>
  <c r="AL414"/>
  <c r="AT411" i="3"/>
  <c r="AV411" s="1"/>
  <c r="AZ411"/>
  <c r="AS411"/>
  <c r="AZ203"/>
  <c r="AS203"/>
  <c r="AU203" s="1"/>
  <c r="AW203" s="1"/>
  <c r="AT203"/>
  <c r="AV203" s="1"/>
  <c r="AP413"/>
  <c r="AE414"/>
  <c r="AL413"/>
  <c r="AQ412"/>
  <c r="AR412" s="1"/>
  <c r="AQ204"/>
  <c r="AR204" s="1"/>
  <c r="AL205"/>
  <c r="AE206"/>
  <c r="AP205"/>
  <c r="T415" i="11"/>
  <c r="U414"/>
  <c r="T205"/>
  <c r="U204"/>
  <c r="T413" i="10"/>
  <c r="U412"/>
  <c r="T203"/>
  <c r="U202"/>
  <c r="T411" i="9"/>
  <c r="U410"/>
  <c r="T201"/>
  <c r="U200"/>
  <c r="T409" i="8"/>
  <c r="U408"/>
  <c r="T199"/>
  <c r="U198"/>
  <c r="T407" i="7"/>
  <c r="U406"/>
  <c r="T199"/>
  <c r="U198"/>
  <c r="T403" i="3"/>
  <c r="U402"/>
  <c r="T194"/>
  <c r="U193"/>
  <c r="AL395" i="2"/>
  <c r="AQ394"/>
  <c r="AR394" s="1"/>
  <c r="BB183"/>
  <c r="BH183" s="1"/>
  <c r="BC183"/>
  <c r="AY392"/>
  <c r="AX391"/>
  <c r="BF391" s="1"/>
  <c r="AX182"/>
  <c r="BF182" s="1"/>
  <c r="AY183"/>
  <c r="BE393"/>
  <c r="AZ393"/>
  <c r="BA393" s="1"/>
  <c r="BG393" s="1"/>
  <c r="AT393"/>
  <c r="AV393" s="1"/>
  <c r="AS393"/>
  <c r="T192"/>
  <c r="U191"/>
  <c r="AL186"/>
  <c r="AQ185"/>
  <c r="AR185" s="1"/>
  <c r="AA398"/>
  <c r="AB397"/>
  <c r="AE397"/>
  <c r="AP396"/>
  <c r="BB392"/>
  <c r="BH392" s="1"/>
  <c r="BC392"/>
  <c r="AA189"/>
  <c r="AB188"/>
  <c r="BE184"/>
  <c r="AZ184"/>
  <c r="BA184" s="1"/>
  <c r="BG184" s="1"/>
  <c r="AT184"/>
  <c r="AV184" s="1"/>
  <c r="AS184"/>
  <c r="AU184" s="1"/>
  <c r="AW184" s="1"/>
  <c r="AP187"/>
  <c r="AE188"/>
  <c r="T400"/>
  <c r="U399"/>
  <c r="T399" i="4"/>
  <c r="T188"/>
  <c r="U184" i="13"/>
  <c r="V184"/>
  <c r="T184" s="1"/>
  <c r="AH177"/>
  <c r="B178"/>
  <c r="AC174"/>
  <c r="AB175"/>
  <c r="Z184"/>
  <c r="Y184"/>
  <c r="X184"/>
  <c r="W184"/>
  <c r="AE416" i="5" l="1"/>
  <c r="AT202"/>
  <c r="AV202" s="1"/>
  <c r="BE202"/>
  <c r="AZ202"/>
  <c r="BA202" s="1"/>
  <c r="BG202" s="1"/>
  <c r="AS202"/>
  <c r="AU202" s="1"/>
  <c r="AW202" s="1"/>
  <c r="AE205"/>
  <c r="AP204"/>
  <c r="BB200"/>
  <c r="BH200" s="1"/>
  <c r="BC200"/>
  <c r="AA207"/>
  <c r="AB207" s="1"/>
  <c r="AB206"/>
  <c r="AL413"/>
  <c r="AQ412"/>
  <c r="AR412" s="1"/>
  <c r="AA416"/>
  <c r="AB416" s="1"/>
  <c r="AB415"/>
  <c r="AY410"/>
  <c r="AX409"/>
  <c r="BF409" s="1"/>
  <c r="BC201"/>
  <c r="BB201"/>
  <c r="BH201" s="1"/>
  <c r="AX199"/>
  <c r="BF199" s="1"/>
  <c r="AY200"/>
  <c r="AT411"/>
  <c r="AV411" s="1"/>
  <c r="BE411"/>
  <c r="AZ411"/>
  <c r="BA411" s="1"/>
  <c r="BG411" s="1"/>
  <c r="AS411"/>
  <c r="AU411" s="1"/>
  <c r="AW411" s="1"/>
  <c r="AH414"/>
  <c r="AP413"/>
  <c r="BC409"/>
  <c r="BB409"/>
  <c r="BH409" s="1"/>
  <c r="AL204"/>
  <c r="AQ203"/>
  <c r="AR203" s="1"/>
  <c r="AU410"/>
  <c r="AW410" s="1"/>
  <c r="AP415" i="11"/>
  <c r="AE416"/>
  <c r="AP416" s="1"/>
  <c r="AE207"/>
  <c r="AP207" s="1"/>
  <c r="AP206"/>
  <c r="AE207" i="10"/>
  <c r="AP207" s="1"/>
  <c r="AP206"/>
  <c r="AP415"/>
  <c r="AE416"/>
  <c r="AP416" s="1"/>
  <c r="AP415" i="9"/>
  <c r="AE416"/>
  <c r="AP416" s="1"/>
  <c r="AE207" i="8"/>
  <c r="AP207" s="1"/>
  <c r="AP206"/>
  <c r="AP415"/>
  <c r="AE416"/>
  <c r="AP416" s="1"/>
  <c r="AL205" i="4"/>
  <c r="AQ204"/>
  <c r="AR204" s="1"/>
  <c r="AT413"/>
  <c r="AV413" s="1"/>
  <c r="AZ413"/>
  <c r="AS413"/>
  <c r="AU413" s="1"/>
  <c r="AW413" s="1"/>
  <c r="AT203"/>
  <c r="AV203" s="1"/>
  <c r="AZ203"/>
  <c r="AS203"/>
  <c r="AU203" s="1"/>
  <c r="AW203" s="1"/>
  <c r="AP415"/>
  <c r="AE416"/>
  <c r="AP416" s="1"/>
  <c r="AL415"/>
  <c r="AQ414"/>
  <c r="AR414" s="1"/>
  <c r="AE207"/>
  <c r="AP207" s="1"/>
  <c r="AP206"/>
  <c r="AE207" i="3"/>
  <c r="AP207" s="1"/>
  <c r="AP206"/>
  <c r="AS204"/>
  <c r="AU204" s="1"/>
  <c r="AW204" s="1"/>
  <c r="AT204"/>
  <c r="AV204" s="1"/>
  <c r="AZ204"/>
  <c r="AQ205"/>
  <c r="AR205" s="1"/>
  <c r="AL206"/>
  <c r="AE415"/>
  <c r="AP414"/>
  <c r="AQ413"/>
  <c r="AR413" s="1"/>
  <c r="AL414"/>
  <c r="AZ412"/>
  <c r="AS412"/>
  <c r="AU412" s="1"/>
  <c r="AW412" s="1"/>
  <c r="AT412"/>
  <c r="AV412" s="1"/>
  <c r="AU411"/>
  <c r="AW411" s="1"/>
  <c r="T416" i="11"/>
  <c r="U415"/>
  <c r="T206"/>
  <c r="U205"/>
  <c r="T414" i="10"/>
  <c r="U413"/>
  <c r="T204"/>
  <c r="U203"/>
  <c r="T202" i="9"/>
  <c r="U201"/>
  <c r="T412"/>
  <c r="U411"/>
  <c r="T200" i="8"/>
  <c r="U199"/>
  <c r="T410"/>
  <c r="U409"/>
  <c r="T200" i="7"/>
  <c r="U199"/>
  <c r="T408"/>
  <c r="U407"/>
  <c r="T195" i="3"/>
  <c r="U194"/>
  <c r="T404"/>
  <c r="U403"/>
  <c r="BB184" i="2"/>
  <c r="BH184" s="1"/>
  <c r="BC184"/>
  <c r="BE185"/>
  <c r="AZ185"/>
  <c r="BA185" s="1"/>
  <c r="BG185" s="1"/>
  <c r="AT185"/>
  <c r="AV185" s="1"/>
  <c r="AS185"/>
  <c r="T193"/>
  <c r="U192"/>
  <c r="AY393"/>
  <c r="AX392"/>
  <c r="BF392" s="1"/>
  <c r="AL396"/>
  <c r="AQ395"/>
  <c r="AR395" s="1"/>
  <c r="AA399"/>
  <c r="AB398"/>
  <c r="AT394"/>
  <c r="AV394" s="1"/>
  <c r="BE394"/>
  <c r="AZ394"/>
  <c r="BA394" s="1"/>
  <c r="BG394" s="1"/>
  <c r="AS394"/>
  <c r="AE189"/>
  <c r="AP188"/>
  <c r="T401"/>
  <c r="U400"/>
  <c r="AA190"/>
  <c r="AB189"/>
  <c r="AE398"/>
  <c r="AP397"/>
  <c r="AL187"/>
  <c r="AQ186"/>
  <c r="AR186" s="1"/>
  <c r="AX183"/>
  <c r="BF183" s="1"/>
  <c r="AY184"/>
  <c r="AU393"/>
  <c r="AW393" s="1"/>
  <c r="T400" i="4"/>
  <c r="T189"/>
  <c r="AC175" i="13"/>
  <c r="AB176"/>
  <c r="AH178"/>
  <c r="B179"/>
  <c r="U185"/>
  <c r="V185"/>
  <c r="T185" s="1"/>
  <c r="Z185"/>
  <c r="X185"/>
  <c r="W185"/>
  <c r="Y185"/>
  <c r="BB410" i="5" l="1"/>
  <c r="BH410" s="1"/>
  <c r="BC410"/>
  <c r="AX410"/>
  <c r="BF410" s="1"/>
  <c r="AY411"/>
  <c r="AL414"/>
  <c r="AQ413"/>
  <c r="AR413" s="1"/>
  <c r="BB411"/>
  <c r="BH411" s="1"/>
  <c r="BC411"/>
  <c r="AY201"/>
  <c r="AX200"/>
  <c r="BF200" s="1"/>
  <c r="BE412"/>
  <c r="AZ412"/>
  <c r="BA412" s="1"/>
  <c r="BG412" s="1"/>
  <c r="AT412"/>
  <c r="AV412" s="1"/>
  <c r="AS412"/>
  <c r="AU412" s="1"/>
  <c r="AW412" s="1"/>
  <c r="BB202"/>
  <c r="BH202" s="1"/>
  <c r="BC202"/>
  <c r="AL205"/>
  <c r="AQ204"/>
  <c r="AR204" s="1"/>
  <c r="AH415"/>
  <c r="AP414"/>
  <c r="AE206"/>
  <c r="AP205"/>
  <c r="AT203"/>
  <c r="AV203" s="1"/>
  <c r="BE203"/>
  <c r="AZ203"/>
  <c r="BA203" s="1"/>
  <c r="BG203" s="1"/>
  <c r="AS203"/>
  <c r="AU203" s="1"/>
  <c r="AW203" s="1"/>
  <c r="AQ205" i="4"/>
  <c r="AR205" s="1"/>
  <c r="AL206"/>
  <c r="AZ204"/>
  <c r="AS204"/>
  <c r="AU204" s="1"/>
  <c r="AW204" s="1"/>
  <c r="AT204"/>
  <c r="AV204" s="1"/>
  <c r="AZ414"/>
  <c r="AS414"/>
  <c r="AU414" s="1"/>
  <c r="AW414" s="1"/>
  <c r="AT414"/>
  <c r="AV414" s="1"/>
  <c r="AQ415"/>
  <c r="AR415" s="1"/>
  <c r="AL416"/>
  <c r="AQ416" s="1"/>
  <c r="AR416" s="1"/>
  <c r="AL415" i="3"/>
  <c r="AQ414"/>
  <c r="AR414" s="1"/>
  <c r="AP415"/>
  <c r="AE416"/>
  <c r="AP416" s="1"/>
  <c r="AZ205"/>
  <c r="AS205"/>
  <c r="AU205" s="1"/>
  <c r="AW205" s="1"/>
  <c r="AT205"/>
  <c r="AV205" s="1"/>
  <c r="AT413"/>
  <c r="AV413" s="1"/>
  <c r="AZ413"/>
  <c r="AS413"/>
  <c r="AQ206"/>
  <c r="AR206" s="1"/>
  <c r="AL207"/>
  <c r="AQ207" s="1"/>
  <c r="AR207" s="1"/>
  <c r="AU394" i="2"/>
  <c r="AW394" s="1"/>
  <c r="U416" i="11"/>
  <c r="T207"/>
  <c r="U206"/>
  <c r="U204" i="10"/>
  <c r="T205"/>
  <c r="U414"/>
  <c r="T415"/>
  <c r="T203" i="9"/>
  <c r="U202"/>
  <c r="T413"/>
  <c r="U412"/>
  <c r="T201" i="8"/>
  <c r="U200"/>
  <c r="T411"/>
  <c r="U410"/>
  <c r="T409" i="7"/>
  <c r="U408"/>
  <c r="T201"/>
  <c r="U200"/>
  <c r="T196" i="3"/>
  <c r="U195"/>
  <c r="T405"/>
  <c r="U404"/>
  <c r="BC393" i="2"/>
  <c r="BB393"/>
  <c r="BH393" s="1"/>
  <c r="AL188"/>
  <c r="AQ187"/>
  <c r="AR187" s="1"/>
  <c r="AA191"/>
  <c r="AB190"/>
  <c r="AT395"/>
  <c r="AV395" s="1"/>
  <c r="BE395"/>
  <c r="AZ395"/>
  <c r="BA395" s="1"/>
  <c r="BG395" s="1"/>
  <c r="AS395"/>
  <c r="AT186"/>
  <c r="AV186" s="1"/>
  <c r="BE186"/>
  <c r="AZ186"/>
  <c r="BA186" s="1"/>
  <c r="BG186" s="1"/>
  <c r="AS186"/>
  <c r="AU186" s="1"/>
  <c r="AW186" s="1"/>
  <c r="T402"/>
  <c r="U401"/>
  <c r="AA400"/>
  <c r="AB399"/>
  <c r="AY394"/>
  <c r="AX393"/>
  <c r="BF393" s="1"/>
  <c r="AU185"/>
  <c r="AW185" s="1"/>
  <c r="AP398"/>
  <c r="AE399"/>
  <c r="BB394"/>
  <c r="BH394" s="1"/>
  <c r="BC394"/>
  <c r="T194"/>
  <c r="U193"/>
  <c r="AY185"/>
  <c r="AX184"/>
  <c r="BF184" s="1"/>
  <c r="AE190"/>
  <c r="AP189"/>
  <c r="AL397"/>
  <c r="AQ396"/>
  <c r="AR396" s="1"/>
  <c r="T401" i="4"/>
  <c r="T190"/>
  <c r="U186" i="13"/>
  <c r="V186"/>
  <c r="T186" s="1"/>
  <c r="AH179"/>
  <c r="B180"/>
  <c r="AC176"/>
  <c r="AB177"/>
  <c r="Z186"/>
  <c r="W186"/>
  <c r="X186"/>
  <c r="Y186"/>
  <c r="AY202" i="5" l="1"/>
  <c r="AX201"/>
  <c r="BF201" s="1"/>
  <c r="AL415"/>
  <c r="AQ414"/>
  <c r="AR414" s="1"/>
  <c r="AE207"/>
  <c r="AP207" s="1"/>
  <c r="AP206"/>
  <c r="AL206"/>
  <c r="AQ205"/>
  <c r="AR205" s="1"/>
  <c r="BB412"/>
  <c r="BH412" s="1"/>
  <c r="BC412"/>
  <c r="BE413"/>
  <c r="AZ413"/>
  <c r="BA413" s="1"/>
  <c r="BG413" s="1"/>
  <c r="AT413"/>
  <c r="AV413" s="1"/>
  <c r="AS413"/>
  <c r="BB203"/>
  <c r="BH203" s="1"/>
  <c r="BC203"/>
  <c r="BE204"/>
  <c r="AZ204"/>
  <c r="BA204" s="1"/>
  <c r="BG204" s="1"/>
  <c r="AT204"/>
  <c r="AV204" s="1"/>
  <c r="AS204"/>
  <c r="AH416"/>
  <c r="AP416" s="1"/>
  <c r="AP415"/>
  <c r="AX411"/>
  <c r="BF411" s="1"/>
  <c r="AY412"/>
  <c r="AT205" i="4"/>
  <c r="AV205" s="1"/>
  <c r="AZ205"/>
  <c r="AS205"/>
  <c r="AU205" s="1"/>
  <c r="AW205" s="1"/>
  <c r="AL207"/>
  <c r="AQ207" s="1"/>
  <c r="AR207" s="1"/>
  <c r="AQ206"/>
  <c r="AR206" s="1"/>
  <c r="AT415"/>
  <c r="AV415" s="1"/>
  <c r="AZ415"/>
  <c r="AS415"/>
  <c r="AZ416"/>
  <c r="AS416"/>
  <c r="AU416" s="1"/>
  <c r="AW416" s="1"/>
  <c r="AT416"/>
  <c r="AV416" s="1"/>
  <c r="AS206" i="3"/>
  <c r="AT206"/>
  <c r="AV206" s="1"/>
  <c r="AZ206"/>
  <c r="AZ207"/>
  <c r="AS207"/>
  <c r="AU207" s="1"/>
  <c r="AW207" s="1"/>
  <c r="AT207"/>
  <c r="AV207" s="1"/>
  <c r="AQ415"/>
  <c r="AR415" s="1"/>
  <c r="AL416"/>
  <c r="AQ416" s="1"/>
  <c r="AR416" s="1"/>
  <c r="AZ414"/>
  <c r="AS414"/>
  <c r="AT414"/>
  <c r="AV414" s="1"/>
  <c r="AU413"/>
  <c r="AW413" s="1"/>
  <c r="AU395" i="2"/>
  <c r="AW395" s="1"/>
  <c r="U207" i="11"/>
  <c r="T416" i="10"/>
  <c r="U415"/>
  <c r="T206"/>
  <c r="U205"/>
  <c r="T414" i="9"/>
  <c r="U413"/>
  <c r="T204"/>
  <c r="U203"/>
  <c r="T202" i="8"/>
  <c r="U201"/>
  <c r="T412"/>
  <c r="U411"/>
  <c r="T410" i="7"/>
  <c r="U409"/>
  <c r="T202"/>
  <c r="U201"/>
  <c r="T197" i="3"/>
  <c r="U196"/>
  <c r="T406"/>
  <c r="U405"/>
  <c r="AA192" i="2"/>
  <c r="AB191"/>
  <c r="AL398"/>
  <c r="AQ397"/>
  <c r="AR397" s="1"/>
  <c r="AY186"/>
  <c r="AX185"/>
  <c r="BF185" s="1"/>
  <c r="BC185"/>
  <c r="BB185"/>
  <c r="BH185" s="1"/>
  <c r="AA401"/>
  <c r="AB400"/>
  <c r="BB186"/>
  <c r="BH186" s="1"/>
  <c r="BC186"/>
  <c r="BB395"/>
  <c r="BH395" s="1"/>
  <c r="BC395"/>
  <c r="BE396"/>
  <c r="AZ396"/>
  <c r="BA396" s="1"/>
  <c r="BG396" s="1"/>
  <c r="AT396"/>
  <c r="AV396" s="1"/>
  <c r="AS396"/>
  <c r="T195"/>
  <c r="U194"/>
  <c r="T403"/>
  <c r="U402"/>
  <c r="AL189"/>
  <c r="AQ188"/>
  <c r="AR188" s="1"/>
  <c r="AP190"/>
  <c r="AE191"/>
  <c r="AP399"/>
  <c r="AE400"/>
  <c r="AX394"/>
  <c r="BF394" s="1"/>
  <c r="AY395"/>
  <c r="AT187"/>
  <c r="AV187" s="1"/>
  <c r="BE187"/>
  <c r="AZ187"/>
  <c r="BA187" s="1"/>
  <c r="BG187" s="1"/>
  <c r="AS187"/>
  <c r="T402" i="4"/>
  <c r="T191"/>
  <c r="AC177" i="13"/>
  <c r="AB178"/>
  <c r="AH180"/>
  <c r="B181"/>
  <c r="U187"/>
  <c r="V187"/>
  <c r="T187" s="1"/>
  <c r="W187"/>
  <c r="X187"/>
  <c r="Y187"/>
  <c r="Z187"/>
  <c r="AY413" i="5" l="1"/>
  <c r="AX412"/>
  <c r="BF412" s="1"/>
  <c r="BE205"/>
  <c r="AZ205"/>
  <c r="BA205" s="1"/>
  <c r="BG205" s="1"/>
  <c r="AT205"/>
  <c r="AV205" s="1"/>
  <c r="AS205"/>
  <c r="AT414"/>
  <c r="AV414" s="1"/>
  <c r="BE414"/>
  <c r="AZ414"/>
  <c r="BA414" s="1"/>
  <c r="BG414" s="1"/>
  <c r="AS414"/>
  <c r="AX202"/>
  <c r="BF202" s="1"/>
  <c r="AY203"/>
  <c r="AU204"/>
  <c r="AW204" s="1"/>
  <c r="AU413"/>
  <c r="AW413" s="1"/>
  <c r="AQ206"/>
  <c r="AR206" s="1"/>
  <c r="AL207"/>
  <c r="AQ207" s="1"/>
  <c r="AR207" s="1"/>
  <c r="AL416"/>
  <c r="AQ416" s="1"/>
  <c r="AR416" s="1"/>
  <c r="AQ415"/>
  <c r="AR415" s="1"/>
  <c r="AT207" i="4"/>
  <c r="AV207" s="1"/>
  <c r="AZ207"/>
  <c r="AS207"/>
  <c r="AZ206"/>
  <c r="AS206"/>
  <c r="AU206" s="1"/>
  <c r="AW206" s="1"/>
  <c r="AT206"/>
  <c r="AV206" s="1"/>
  <c r="AU415"/>
  <c r="AW415" s="1"/>
  <c r="AU206" i="3"/>
  <c r="AW206" s="1"/>
  <c r="AT415"/>
  <c r="AV415" s="1"/>
  <c r="AZ415"/>
  <c r="AS415"/>
  <c r="AU415" s="1"/>
  <c r="AW415" s="1"/>
  <c r="AZ416"/>
  <c r="AS416"/>
  <c r="AU416" s="1"/>
  <c r="AW416" s="1"/>
  <c r="AT416"/>
  <c r="AV416" s="1"/>
  <c r="AU414"/>
  <c r="AW414" s="1"/>
  <c r="AU396" i="2"/>
  <c r="AW396" s="1"/>
  <c r="T207" i="10"/>
  <c r="U206"/>
  <c r="U416"/>
  <c r="T415" i="9"/>
  <c r="U414"/>
  <c r="T205"/>
  <c r="U204"/>
  <c r="T203" i="8"/>
  <c r="U202"/>
  <c r="T413"/>
  <c r="U412"/>
  <c r="T203" i="7"/>
  <c r="U202"/>
  <c r="T411"/>
  <c r="U410"/>
  <c r="T407" i="3"/>
  <c r="U406"/>
  <c r="T198"/>
  <c r="U197"/>
  <c r="AL190" i="2"/>
  <c r="AQ189"/>
  <c r="AR189" s="1"/>
  <c r="AA402"/>
  <c r="AB401"/>
  <c r="AX186"/>
  <c r="BF186" s="1"/>
  <c r="AY187"/>
  <c r="AA193"/>
  <c r="AB192"/>
  <c r="AE401"/>
  <c r="AP400"/>
  <c r="BE188"/>
  <c r="AZ188"/>
  <c r="BA188" s="1"/>
  <c r="BG188" s="1"/>
  <c r="AT188"/>
  <c r="AV188" s="1"/>
  <c r="AS188"/>
  <c r="T404"/>
  <c r="U403"/>
  <c r="BB396"/>
  <c r="BH396" s="1"/>
  <c r="BC396"/>
  <c r="T196"/>
  <c r="U195"/>
  <c r="AL399"/>
  <c r="AQ398"/>
  <c r="AR398" s="1"/>
  <c r="AX395"/>
  <c r="BF395" s="1"/>
  <c r="AY396"/>
  <c r="AP191"/>
  <c r="AE192"/>
  <c r="BE397"/>
  <c r="AZ397"/>
  <c r="BA397" s="1"/>
  <c r="BG397" s="1"/>
  <c r="AT397"/>
  <c r="AV397" s="1"/>
  <c r="AS397"/>
  <c r="AU187"/>
  <c r="AW187" s="1"/>
  <c r="T403" i="4"/>
  <c r="T192"/>
  <c r="AH181" i="13"/>
  <c r="B182"/>
  <c r="U188"/>
  <c r="V188"/>
  <c r="T188" s="1"/>
  <c r="AC178"/>
  <c r="AB179"/>
  <c r="W188"/>
  <c r="X188"/>
  <c r="Y188"/>
  <c r="Z188"/>
  <c r="BB204" i="5" l="1"/>
  <c r="BH204" s="1"/>
  <c r="BC204"/>
  <c r="AY414"/>
  <c r="AX413"/>
  <c r="BF413" s="1"/>
  <c r="AT415"/>
  <c r="AV415" s="1"/>
  <c r="BE415"/>
  <c r="AZ415"/>
  <c r="BA415" s="1"/>
  <c r="BG415" s="1"/>
  <c r="AS415"/>
  <c r="BC413"/>
  <c r="BB413"/>
  <c r="BH413" s="1"/>
  <c r="AU414"/>
  <c r="AW414" s="1"/>
  <c r="AU205"/>
  <c r="AW205" s="1"/>
  <c r="AT206"/>
  <c r="AV206" s="1"/>
  <c r="BE206"/>
  <c r="AZ206"/>
  <c r="BA206" s="1"/>
  <c r="BG206" s="1"/>
  <c r="AS206"/>
  <c r="BE416"/>
  <c r="BE215" s="1"/>
  <c r="AZ416"/>
  <c r="BA416" s="1"/>
  <c r="BG416" s="1"/>
  <c r="BG215" s="1"/>
  <c r="AT416"/>
  <c r="AV416" s="1"/>
  <c r="AS416"/>
  <c r="AU416" s="1"/>
  <c r="AW416" s="1"/>
  <c r="BE207"/>
  <c r="BE6" s="1"/>
  <c r="AZ207"/>
  <c r="BA207" s="1"/>
  <c r="BG207" s="1"/>
  <c r="BG6" s="1"/>
  <c r="AT207"/>
  <c r="AV207" s="1"/>
  <c r="AS207"/>
  <c r="AU207" s="1"/>
  <c r="AW207" s="1"/>
  <c r="AX203"/>
  <c r="BF203" s="1"/>
  <c r="AY204"/>
  <c r="AU207" i="4"/>
  <c r="AW207" s="1"/>
  <c r="AU397" i="2"/>
  <c r="AW397" s="1"/>
  <c r="U207" i="10"/>
  <c r="T416" i="9"/>
  <c r="U415"/>
  <c r="T206"/>
  <c r="U205"/>
  <c r="T414" i="8"/>
  <c r="U413"/>
  <c r="T204"/>
  <c r="U203"/>
  <c r="T412" i="7"/>
  <c r="U411"/>
  <c r="T204"/>
  <c r="U203"/>
  <c r="T408" i="3"/>
  <c r="U407"/>
  <c r="T199"/>
  <c r="U198"/>
  <c r="BB187" i="2"/>
  <c r="BH187" s="1"/>
  <c r="BC187"/>
  <c r="AE402"/>
  <c r="AP401"/>
  <c r="AL191"/>
  <c r="AQ190"/>
  <c r="AR190" s="1"/>
  <c r="AY397"/>
  <c r="AX396"/>
  <c r="BF396" s="1"/>
  <c r="AX187"/>
  <c r="BF187" s="1"/>
  <c r="AY188"/>
  <c r="BE189"/>
  <c r="AZ189"/>
  <c r="BA189" s="1"/>
  <c r="BG189" s="1"/>
  <c r="AT189"/>
  <c r="AV189" s="1"/>
  <c r="AS189"/>
  <c r="AU188"/>
  <c r="AW188" s="1"/>
  <c r="AL400"/>
  <c r="AQ399"/>
  <c r="AR399" s="1"/>
  <c r="T405"/>
  <c r="U404"/>
  <c r="AA194"/>
  <c r="AB193"/>
  <c r="AA403"/>
  <c r="AB402"/>
  <c r="BC397"/>
  <c r="BB397"/>
  <c r="BH397" s="1"/>
  <c r="AE193"/>
  <c r="AP192"/>
  <c r="AT398"/>
  <c r="AV398" s="1"/>
  <c r="BE398"/>
  <c r="AZ398"/>
  <c r="BA398" s="1"/>
  <c r="BG398" s="1"/>
  <c r="AS398"/>
  <c r="T197"/>
  <c r="U196"/>
  <c r="T404" i="4"/>
  <c r="T193"/>
  <c r="AH182" i="13"/>
  <c r="B183"/>
  <c r="AC179"/>
  <c r="AB180"/>
  <c r="U189"/>
  <c r="V189"/>
  <c r="T189" s="1"/>
  <c r="Z189"/>
  <c r="Y189"/>
  <c r="X189"/>
  <c r="W189"/>
  <c r="AY205" i="5" l="1"/>
  <c r="AX204"/>
  <c r="BF204" s="1"/>
  <c r="BB414"/>
  <c r="BH414" s="1"/>
  <c r="BC414"/>
  <c r="AX414"/>
  <c r="BF414" s="1"/>
  <c r="AY415"/>
  <c r="BC207"/>
  <c r="BB207"/>
  <c r="BH207" s="1"/>
  <c r="BB416"/>
  <c r="BH416" s="1"/>
  <c r="BC416"/>
  <c r="BC205"/>
  <c r="BB205"/>
  <c r="BH205" s="1"/>
  <c r="AU206"/>
  <c r="AW206" s="1"/>
  <c r="AU415"/>
  <c r="AW415" s="1"/>
  <c r="U416" i="9"/>
  <c r="T207"/>
  <c r="U206"/>
  <c r="T415" i="8"/>
  <c r="U414"/>
  <c r="T205"/>
  <c r="U204"/>
  <c r="T413" i="7"/>
  <c r="U412"/>
  <c r="T205"/>
  <c r="U204"/>
  <c r="T200" i="3"/>
  <c r="U199"/>
  <c r="T409"/>
  <c r="U408"/>
  <c r="T198" i="2"/>
  <c r="U197"/>
  <c r="AA195"/>
  <c r="AB194"/>
  <c r="AT399"/>
  <c r="AV399" s="1"/>
  <c r="BE399"/>
  <c r="AZ399"/>
  <c r="BA399" s="1"/>
  <c r="BG399" s="1"/>
  <c r="AS399"/>
  <c r="AU399" s="1"/>
  <c r="AW399" s="1"/>
  <c r="AL192"/>
  <c r="AQ191"/>
  <c r="AR191" s="1"/>
  <c r="T406"/>
  <c r="U405"/>
  <c r="AY189"/>
  <c r="AX188"/>
  <c r="BF188" s="1"/>
  <c r="AT190"/>
  <c r="AV190" s="1"/>
  <c r="BE190"/>
  <c r="AZ190"/>
  <c r="BA190" s="1"/>
  <c r="BG190" s="1"/>
  <c r="AS190"/>
  <c r="AU189"/>
  <c r="AW189" s="1"/>
  <c r="AE194"/>
  <c r="AP193"/>
  <c r="AA404"/>
  <c r="AB403"/>
  <c r="BB188"/>
  <c r="BH188" s="1"/>
  <c r="BC188"/>
  <c r="AY398"/>
  <c r="AX397"/>
  <c r="BF397" s="1"/>
  <c r="AP402"/>
  <c r="AE403"/>
  <c r="AL401"/>
  <c r="AQ400"/>
  <c r="AR400" s="1"/>
  <c r="AU398"/>
  <c r="AW398" s="1"/>
  <c r="T405" i="4"/>
  <c r="T194"/>
  <c r="U190" i="13"/>
  <c r="V190"/>
  <c r="T190" s="1"/>
  <c r="AC180"/>
  <c r="AB181"/>
  <c r="AH183"/>
  <c r="B184"/>
  <c r="X190"/>
  <c r="Z190"/>
  <c r="W190"/>
  <c r="Y190"/>
  <c r="AY206" i="5" l="1"/>
  <c r="AX205"/>
  <c r="BF205" s="1"/>
  <c r="BH6"/>
  <c r="BB206"/>
  <c r="BH206" s="1"/>
  <c r="BC206"/>
  <c r="BB415"/>
  <c r="BH415" s="1"/>
  <c r="BC415"/>
  <c r="AX415"/>
  <c r="BF415" s="1"/>
  <c r="AY416"/>
  <c r="AX416" s="1"/>
  <c r="BF416" s="1"/>
  <c r="BF215" s="1"/>
  <c r="BH215"/>
  <c r="U207" i="9"/>
  <c r="T206" i="8"/>
  <c r="U205"/>
  <c r="T416"/>
  <c r="U415"/>
  <c r="T414" i="7"/>
  <c r="U413"/>
  <c r="T206"/>
  <c r="U205"/>
  <c r="T201" i="3"/>
  <c r="U200"/>
  <c r="T410"/>
  <c r="U409"/>
  <c r="BE400" i="2"/>
  <c r="AZ400"/>
  <c r="BA400" s="1"/>
  <c r="BG400" s="1"/>
  <c r="AT400"/>
  <c r="AV400" s="1"/>
  <c r="AS400"/>
  <c r="BC189"/>
  <c r="BB189"/>
  <c r="BH189" s="1"/>
  <c r="BB399"/>
  <c r="BH399" s="1"/>
  <c r="BC399"/>
  <c r="T199"/>
  <c r="U198"/>
  <c r="BB398"/>
  <c r="BH398" s="1"/>
  <c r="BC398"/>
  <c r="AP194"/>
  <c r="AE195"/>
  <c r="AL193"/>
  <c r="AQ192"/>
  <c r="AR192" s="1"/>
  <c r="AP403"/>
  <c r="AE404"/>
  <c r="AY190"/>
  <c r="AX189"/>
  <c r="BF189" s="1"/>
  <c r="AT191"/>
  <c r="AV191" s="1"/>
  <c r="BE191"/>
  <c r="AZ191"/>
  <c r="BA191" s="1"/>
  <c r="BG191" s="1"/>
  <c r="AS191"/>
  <c r="AU191" s="1"/>
  <c r="AW191" s="1"/>
  <c r="AL402"/>
  <c r="AQ401"/>
  <c r="AR401" s="1"/>
  <c r="AX398"/>
  <c r="BF398" s="1"/>
  <c r="AY399"/>
  <c r="AA405"/>
  <c r="AB404"/>
  <c r="T407"/>
  <c r="U406"/>
  <c r="AA196"/>
  <c r="AB195"/>
  <c r="AU190"/>
  <c r="AW190" s="1"/>
  <c r="T406" i="4"/>
  <c r="T195"/>
  <c r="B185" i="13"/>
  <c r="AH184"/>
  <c r="AC181"/>
  <c r="AB182"/>
  <c r="U191"/>
  <c r="V191"/>
  <c r="T191" s="1"/>
  <c r="W191"/>
  <c r="Y191"/>
  <c r="X191"/>
  <c r="Z191"/>
  <c r="BC212" i="5" l="1"/>
  <c r="Q4" s="1"/>
  <c r="AY207"/>
  <c r="AX207" s="1"/>
  <c r="BF207" s="1"/>
  <c r="BF6" s="1"/>
  <c r="BC3" s="1"/>
  <c r="Q3" s="1"/>
  <c r="AX206"/>
  <c r="BF206" s="1"/>
  <c r="AU400" i="2"/>
  <c r="AW400" s="1"/>
  <c r="T207" i="8"/>
  <c r="U206"/>
  <c r="U416"/>
  <c r="T415" i="7"/>
  <c r="U414"/>
  <c r="T207"/>
  <c r="U206"/>
  <c r="U410" i="3"/>
  <c r="T411"/>
  <c r="T202"/>
  <c r="U201"/>
  <c r="BB190" i="2"/>
  <c r="BH190" s="1"/>
  <c r="BC190"/>
  <c r="AX399"/>
  <c r="BF399" s="1"/>
  <c r="AY400"/>
  <c r="BB191"/>
  <c r="BH191" s="1"/>
  <c r="BC191"/>
  <c r="BE192"/>
  <c r="AZ192"/>
  <c r="BA192" s="1"/>
  <c r="BG192" s="1"/>
  <c r="AT192"/>
  <c r="AV192" s="1"/>
  <c r="AS192"/>
  <c r="T200"/>
  <c r="U199"/>
  <c r="AA406"/>
  <c r="AB405"/>
  <c r="AL403"/>
  <c r="AQ402"/>
  <c r="AR402" s="1"/>
  <c r="AA197"/>
  <c r="AB196"/>
  <c r="BE401"/>
  <c r="AZ401"/>
  <c r="BA401" s="1"/>
  <c r="BG401" s="1"/>
  <c r="AT401"/>
  <c r="AV401" s="1"/>
  <c r="AS401"/>
  <c r="AU401" s="1"/>
  <c r="AW401" s="1"/>
  <c r="AE405"/>
  <c r="AP404"/>
  <c r="AP195"/>
  <c r="AE196"/>
  <c r="T408"/>
  <c r="U407"/>
  <c r="AX190"/>
  <c r="BF190" s="1"/>
  <c r="AY191"/>
  <c r="AL194"/>
  <c r="AQ193"/>
  <c r="AR193" s="1"/>
  <c r="BB400"/>
  <c r="BH400" s="1"/>
  <c r="BC400"/>
  <c r="T407" i="4"/>
  <c r="T196"/>
  <c r="AC182" i="13"/>
  <c r="AB183"/>
  <c r="V192"/>
  <c r="T192" s="1"/>
  <c r="U192"/>
  <c r="AH185"/>
  <c r="B186"/>
  <c r="W192"/>
  <c r="Z192"/>
  <c r="X192"/>
  <c r="Y192"/>
  <c r="Q5" i="5" l="1"/>
  <c r="U207" i="8"/>
  <c r="T416" i="7"/>
  <c r="U415"/>
  <c r="U207"/>
  <c r="T203" i="3"/>
  <c r="U202"/>
  <c r="T412"/>
  <c r="U411"/>
  <c r="AL195" i="2"/>
  <c r="AQ194"/>
  <c r="AR194" s="1"/>
  <c r="AT402"/>
  <c r="AV402" s="1"/>
  <c r="BE402"/>
  <c r="AZ402"/>
  <c r="BA402" s="1"/>
  <c r="BG402" s="1"/>
  <c r="AS402"/>
  <c r="BE193"/>
  <c r="AZ193"/>
  <c r="BA193" s="1"/>
  <c r="BG193" s="1"/>
  <c r="AT193"/>
  <c r="AV193" s="1"/>
  <c r="AS193"/>
  <c r="AA198"/>
  <c r="AB197"/>
  <c r="AA407"/>
  <c r="AB406"/>
  <c r="AU192"/>
  <c r="AW192" s="1"/>
  <c r="AE197"/>
  <c r="AP196"/>
  <c r="BC401"/>
  <c r="BB401"/>
  <c r="BH401" s="1"/>
  <c r="T201"/>
  <c r="U200"/>
  <c r="AX191"/>
  <c r="BF191" s="1"/>
  <c r="AY192"/>
  <c r="T409"/>
  <c r="U408"/>
  <c r="AE406"/>
  <c r="AP405"/>
  <c r="AL404"/>
  <c r="AQ403"/>
  <c r="AR403" s="1"/>
  <c r="AY401"/>
  <c r="AX400"/>
  <c r="BF400" s="1"/>
  <c r="T408" i="4"/>
  <c r="T197"/>
  <c r="AH186" i="13"/>
  <c r="B187"/>
  <c r="AC183"/>
  <c r="AB184"/>
  <c r="V193"/>
  <c r="T193" s="1"/>
  <c r="U193"/>
  <c r="J10" i="15"/>
  <c r="Y193" i="13"/>
  <c r="W193"/>
  <c r="Z193"/>
  <c r="X193"/>
  <c r="Q8" i="5" l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AU402" i="2"/>
  <c r="AW402" s="1"/>
  <c r="U416" i="7"/>
  <c r="T413" i="3"/>
  <c r="U412"/>
  <c r="T204"/>
  <c r="U203"/>
  <c r="T410" i="2"/>
  <c r="U409"/>
  <c r="AA408"/>
  <c r="AB407"/>
  <c r="AL196"/>
  <c r="AQ195"/>
  <c r="AR195" s="1"/>
  <c r="AL405"/>
  <c r="AQ404"/>
  <c r="AR404" s="1"/>
  <c r="BB402"/>
  <c r="BH402" s="1"/>
  <c r="BC402"/>
  <c r="AT194"/>
  <c r="AV194" s="1"/>
  <c r="BE194"/>
  <c r="AZ194"/>
  <c r="BA194" s="1"/>
  <c r="BG194" s="1"/>
  <c r="AS194"/>
  <c r="AU194" s="1"/>
  <c r="AW194" s="1"/>
  <c r="AU193"/>
  <c r="AW193" s="1"/>
  <c r="AT403"/>
  <c r="AV403" s="1"/>
  <c r="BE403"/>
  <c r="AZ403"/>
  <c r="BA403" s="1"/>
  <c r="BG403" s="1"/>
  <c r="AS403"/>
  <c r="BB192"/>
  <c r="BH192" s="1"/>
  <c r="BC192"/>
  <c r="AA199"/>
  <c r="AB198"/>
  <c r="AY402"/>
  <c r="AX401"/>
  <c r="BF401" s="1"/>
  <c r="AP406"/>
  <c r="AE407"/>
  <c r="AY193"/>
  <c r="AX192"/>
  <c r="BF192" s="1"/>
  <c r="T202"/>
  <c r="U201"/>
  <c r="AE198"/>
  <c r="AP197"/>
  <c r="T409" i="4"/>
  <c r="T198"/>
  <c r="AH187" i="13"/>
  <c r="B188"/>
  <c r="V194"/>
  <c r="T194" s="1"/>
  <c r="U194"/>
  <c r="AC184"/>
  <c r="AB185"/>
  <c r="W194"/>
  <c r="Z194"/>
  <c r="X194"/>
  <c r="Y194"/>
  <c r="T205" i="3" l="1"/>
  <c r="U204"/>
  <c r="T414"/>
  <c r="U413"/>
  <c r="AY194" i="2"/>
  <c r="AX193"/>
  <c r="BF193" s="1"/>
  <c r="AX402"/>
  <c r="BF402" s="1"/>
  <c r="AY403"/>
  <c r="BE404"/>
  <c r="AZ404"/>
  <c r="BA404" s="1"/>
  <c r="BG404" s="1"/>
  <c r="AT404"/>
  <c r="AV404" s="1"/>
  <c r="AS404"/>
  <c r="T411"/>
  <c r="U410"/>
  <c r="AL197"/>
  <c r="AQ196"/>
  <c r="AR196" s="1"/>
  <c r="AP198"/>
  <c r="AE199"/>
  <c r="T203"/>
  <c r="U202"/>
  <c r="AA200"/>
  <c r="AB199"/>
  <c r="BB194"/>
  <c r="BH194" s="1"/>
  <c r="BC194"/>
  <c r="AT195"/>
  <c r="AV195" s="1"/>
  <c r="BE195"/>
  <c r="AZ195"/>
  <c r="BA195" s="1"/>
  <c r="BG195" s="1"/>
  <c r="AS195"/>
  <c r="AU195" s="1"/>
  <c r="AW195" s="1"/>
  <c r="AP407"/>
  <c r="AE408"/>
  <c r="BC193"/>
  <c r="BB193"/>
  <c r="BH193" s="1"/>
  <c r="AL406"/>
  <c r="AQ405"/>
  <c r="AR405" s="1"/>
  <c r="AA409"/>
  <c r="AB408"/>
  <c r="AU403"/>
  <c r="AW403" s="1"/>
  <c r="T410" i="4"/>
  <c r="T199"/>
  <c r="U195" i="13"/>
  <c r="V195"/>
  <c r="T195" s="1"/>
  <c r="AC185"/>
  <c r="AB186"/>
  <c r="AH188"/>
  <c r="B189"/>
  <c r="X195"/>
  <c r="Y195"/>
  <c r="Z195"/>
  <c r="W195"/>
  <c r="U414" i="3" l="1"/>
  <c r="T415"/>
  <c r="T206"/>
  <c r="U205"/>
  <c r="AA410" i="2"/>
  <c r="AB409"/>
  <c r="BE196"/>
  <c r="AZ196"/>
  <c r="BA196" s="1"/>
  <c r="BG196" s="1"/>
  <c r="AT196"/>
  <c r="AV196" s="1"/>
  <c r="AS196"/>
  <c r="AU196" s="1"/>
  <c r="AW196" s="1"/>
  <c r="T412"/>
  <c r="U411"/>
  <c r="AX194"/>
  <c r="BF194" s="1"/>
  <c r="AY195"/>
  <c r="BB195"/>
  <c r="BH195" s="1"/>
  <c r="BC195"/>
  <c r="BB403"/>
  <c r="BH403" s="1"/>
  <c r="BC403"/>
  <c r="AL407"/>
  <c r="AQ406"/>
  <c r="AR406" s="1"/>
  <c r="AA201"/>
  <c r="AB200"/>
  <c r="AP199"/>
  <c r="AE200"/>
  <c r="BE405"/>
  <c r="AZ405"/>
  <c r="BA405" s="1"/>
  <c r="BG405" s="1"/>
  <c r="AT405"/>
  <c r="AV405" s="1"/>
  <c r="AS405"/>
  <c r="AE409"/>
  <c r="AP408"/>
  <c r="T204"/>
  <c r="U203"/>
  <c r="AL198"/>
  <c r="AQ197"/>
  <c r="AR197" s="1"/>
  <c r="AX403"/>
  <c r="BF403" s="1"/>
  <c r="AY404"/>
  <c r="AU404"/>
  <c r="AW404" s="1"/>
  <c r="T411" i="4"/>
  <c r="T200"/>
  <c r="U196" i="13"/>
  <c r="V196"/>
  <c r="T196" s="1"/>
  <c r="AH189"/>
  <c r="B190"/>
  <c r="AC186"/>
  <c r="AB187"/>
  <c r="Z196"/>
  <c r="W196"/>
  <c r="X196"/>
  <c r="Y196"/>
  <c r="AU405" i="2" l="1"/>
  <c r="AW405" s="1"/>
  <c r="BB405" s="1"/>
  <c r="BH405" s="1"/>
  <c r="T416" i="3"/>
  <c r="U415"/>
  <c r="T207"/>
  <c r="U206"/>
  <c r="AE201" i="2"/>
  <c r="AP200"/>
  <c r="AT406"/>
  <c r="AV406" s="1"/>
  <c r="BE406"/>
  <c r="AZ406"/>
  <c r="BA406" s="1"/>
  <c r="BG406" s="1"/>
  <c r="AS406"/>
  <c r="AA411"/>
  <c r="AB410"/>
  <c r="AY405"/>
  <c r="AX404"/>
  <c r="BF404" s="1"/>
  <c r="AE410"/>
  <c r="AP409"/>
  <c r="AA202"/>
  <c r="AB201"/>
  <c r="BB196"/>
  <c r="BH196" s="1"/>
  <c r="BC196"/>
  <c r="BB404"/>
  <c r="BH404" s="1"/>
  <c r="BC404"/>
  <c r="AL199"/>
  <c r="AQ198"/>
  <c r="AR198" s="1"/>
  <c r="AX195"/>
  <c r="BF195" s="1"/>
  <c r="AY196"/>
  <c r="T413"/>
  <c r="U412"/>
  <c r="BE197"/>
  <c r="AZ197"/>
  <c r="BA197" s="1"/>
  <c r="BG197" s="1"/>
  <c r="AT197"/>
  <c r="AV197" s="1"/>
  <c r="AS197"/>
  <c r="T205"/>
  <c r="U204"/>
  <c r="AL408"/>
  <c r="AQ407"/>
  <c r="AR407" s="1"/>
  <c r="T412" i="4"/>
  <c r="T201"/>
  <c r="U197" i="13"/>
  <c r="V197"/>
  <c r="T197" s="1"/>
  <c r="AH190"/>
  <c r="B191"/>
  <c r="AC187"/>
  <c r="AB188"/>
  <c r="W197"/>
  <c r="Z197"/>
  <c r="X197"/>
  <c r="Y197"/>
  <c r="BC405" i="2" l="1"/>
  <c r="U416" i="3"/>
  <c r="U207"/>
  <c r="AT198" i="2"/>
  <c r="AV198" s="1"/>
  <c r="BE198"/>
  <c r="AZ198"/>
  <c r="BA198" s="1"/>
  <c r="BG198" s="1"/>
  <c r="AS198"/>
  <c r="AA412"/>
  <c r="AB411"/>
  <c r="AL409"/>
  <c r="AQ408"/>
  <c r="AR408" s="1"/>
  <c r="AA203"/>
  <c r="AB202"/>
  <c r="AY406"/>
  <c r="AX405"/>
  <c r="BF405" s="1"/>
  <c r="AE202"/>
  <c r="AP201"/>
  <c r="AU197"/>
  <c r="AW197" s="1"/>
  <c r="T414"/>
  <c r="U413"/>
  <c r="AL200"/>
  <c r="AQ199"/>
  <c r="AR199" s="1"/>
  <c r="AP410"/>
  <c r="AE411"/>
  <c r="AT407"/>
  <c r="AV407" s="1"/>
  <c r="BE407"/>
  <c r="AZ407"/>
  <c r="BA407" s="1"/>
  <c r="BG407" s="1"/>
  <c r="AS407"/>
  <c r="T206"/>
  <c r="U205"/>
  <c r="AY197"/>
  <c r="AX196"/>
  <c r="BF196" s="1"/>
  <c r="AU406"/>
  <c r="AW406" s="1"/>
  <c r="T413" i="4"/>
  <c r="T202"/>
  <c r="AC188" i="13"/>
  <c r="AB189"/>
  <c r="AH191"/>
  <c r="B192"/>
  <c r="U198"/>
  <c r="V198"/>
  <c r="T198" s="1"/>
  <c r="W198"/>
  <c r="Y198"/>
  <c r="X198"/>
  <c r="Z198"/>
  <c r="AU407" i="2" l="1"/>
  <c r="AW407" s="1"/>
  <c r="BC407" s="1"/>
  <c r="AP202"/>
  <c r="AE203"/>
  <c r="AA204"/>
  <c r="AB203"/>
  <c r="AA413"/>
  <c r="AB412"/>
  <c r="AY198"/>
  <c r="AX197"/>
  <c r="BF197" s="1"/>
  <c r="AP411"/>
  <c r="AE412"/>
  <c r="T207"/>
  <c r="U206"/>
  <c r="AL201"/>
  <c r="AQ200"/>
  <c r="AR200" s="1"/>
  <c r="BC197"/>
  <c r="BB197"/>
  <c r="BH197" s="1"/>
  <c r="AX406"/>
  <c r="BF406" s="1"/>
  <c r="AY407"/>
  <c r="AL410"/>
  <c r="AQ409"/>
  <c r="AR409" s="1"/>
  <c r="BB406"/>
  <c r="BH406" s="1"/>
  <c r="BC406"/>
  <c r="AT199"/>
  <c r="AV199" s="1"/>
  <c r="BE199"/>
  <c r="AZ199"/>
  <c r="BA199" s="1"/>
  <c r="BG199" s="1"/>
  <c r="AS199"/>
  <c r="AU199" s="1"/>
  <c r="AW199" s="1"/>
  <c r="T415"/>
  <c r="U414"/>
  <c r="BE408"/>
  <c r="AZ408"/>
  <c r="BA408" s="1"/>
  <c r="BG408" s="1"/>
  <c r="AT408"/>
  <c r="AV408" s="1"/>
  <c r="AS408"/>
  <c r="AU198"/>
  <c r="AW198" s="1"/>
  <c r="T414" i="4"/>
  <c r="T203"/>
  <c r="AH192" i="13"/>
  <c r="B193"/>
  <c r="U199"/>
  <c r="V199"/>
  <c r="T199" s="1"/>
  <c r="AC189"/>
  <c r="AB190"/>
  <c r="Y199"/>
  <c r="X199"/>
  <c r="W199"/>
  <c r="Z199"/>
  <c r="BB407" i="2" l="1"/>
  <c r="BH407" s="1"/>
  <c r="BB198"/>
  <c r="BH198" s="1"/>
  <c r="BC198"/>
  <c r="BB199"/>
  <c r="BH199" s="1"/>
  <c r="BC199"/>
  <c r="AX407"/>
  <c r="BF407" s="1"/>
  <c r="AY408"/>
  <c r="BE200"/>
  <c r="AZ200"/>
  <c r="BA200" s="1"/>
  <c r="BG200" s="1"/>
  <c r="AT200"/>
  <c r="AV200" s="1"/>
  <c r="AS200"/>
  <c r="U207"/>
  <c r="AA414"/>
  <c r="AB413"/>
  <c r="T416"/>
  <c r="U415"/>
  <c r="AL411"/>
  <c r="AQ410"/>
  <c r="AR410" s="1"/>
  <c r="AP203"/>
  <c r="AE204"/>
  <c r="BE409"/>
  <c r="AZ409"/>
  <c r="BA409" s="1"/>
  <c r="BG409" s="1"/>
  <c r="AT409"/>
  <c r="AV409" s="1"/>
  <c r="AS409"/>
  <c r="AU409" s="1"/>
  <c r="AW409" s="1"/>
  <c r="AX198"/>
  <c r="BF198" s="1"/>
  <c r="AY199"/>
  <c r="AA205"/>
  <c r="AB204"/>
  <c r="AL202"/>
  <c r="AQ201"/>
  <c r="AR201" s="1"/>
  <c r="AE413"/>
  <c r="AP412"/>
  <c r="AU408"/>
  <c r="AW408" s="1"/>
  <c r="T415" i="4"/>
  <c r="T204"/>
  <c r="AH193" i="13"/>
  <c r="B194"/>
  <c r="AC190"/>
  <c r="AB191"/>
  <c r="U200"/>
  <c r="V200"/>
  <c r="T200" s="1"/>
  <c r="X200"/>
  <c r="Y200"/>
  <c r="W200"/>
  <c r="Z200"/>
  <c r="BC409" i="2" l="1"/>
  <c r="BB409"/>
  <c r="BH409" s="1"/>
  <c r="AE205"/>
  <c r="AP204"/>
  <c r="AA415"/>
  <c r="AB414"/>
  <c r="BB408"/>
  <c r="BH408" s="1"/>
  <c r="BC408"/>
  <c r="AL203"/>
  <c r="AQ202"/>
  <c r="AR202" s="1"/>
  <c r="AL412"/>
  <c r="AQ411"/>
  <c r="AR411" s="1"/>
  <c r="AY409"/>
  <c r="AX408"/>
  <c r="BF408" s="1"/>
  <c r="AU200"/>
  <c r="AW200" s="1"/>
  <c r="BE201"/>
  <c r="AZ201"/>
  <c r="BA201" s="1"/>
  <c r="BG201" s="1"/>
  <c r="AT201"/>
  <c r="AV201" s="1"/>
  <c r="AS201"/>
  <c r="AX199"/>
  <c r="BF199" s="1"/>
  <c r="AY200"/>
  <c r="AT410"/>
  <c r="AV410" s="1"/>
  <c r="BE410"/>
  <c r="AZ410"/>
  <c r="BA410" s="1"/>
  <c r="BG410" s="1"/>
  <c r="AS410"/>
  <c r="U416"/>
  <c r="AE414"/>
  <c r="AP413"/>
  <c r="AA206"/>
  <c r="AB205"/>
  <c r="T416" i="4"/>
  <c r="T205"/>
  <c r="AH194" i="13"/>
  <c r="B195"/>
  <c r="AC191"/>
  <c r="AB192"/>
  <c r="U201"/>
  <c r="V201"/>
  <c r="T201" s="1"/>
  <c r="Y201"/>
  <c r="W201"/>
  <c r="Z201"/>
  <c r="X201"/>
  <c r="AY201" i="2" l="1"/>
  <c r="AX200"/>
  <c r="BF200" s="1"/>
  <c r="AY410"/>
  <c r="AX409"/>
  <c r="BF409" s="1"/>
  <c r="AL204"/>
  <c r="AQ203"/>
  <c r="AR203" s="1"/>
  <c r="AA416"/>
  <c r="AB416" s="1"/>
  <c r="AB415"/>
  <c r="AU410"/>
  <c r="AW410" s="1"/>
  <c r="AA207"/>
  <c r="AB207" s="1"/>
  <c r="AB206"/>
  <c r="AT202"/>
  <c r="AV202" s="1"/>
  <c r="BE202"/>
  <c r="AZ202"/>
  <c r="BA202" s="1"/>
  <c r="BG202" s="1"/>
  <c r="AS202"/>
  <c r="AU202" s="1"/>
  <c r="AW202" s="1"/>
  <c r="BB200"/>
  <c r="BH200" s="1"/>
  <c r="BC200"/>
  <c r="AL413"/>
  <c r="AQ412"/>
  <c r="AR412" s="1"/>
  <c r="AE206"/>
  <c r="AP205"/>
  <c r="AU201"/>
  <c r="AW201" s="1"/>
  <c r="AP414"/>
  <c r="AE415"/>
  <c r="AT411"/>
  <c r="AV411" s="1"/>
  <c r="BE411"/>
  <c r="AZ411"/>
  <c r="BA411" s="1"/>
  <c r="BG411" s="1"/>
  <c r="AS411"/>
  <c r="AU411" s="1"/>
  <c r="AW411" s="1"/>
  <c r="T206" i="4"/>
  <c r="AC192" i="13"/>
  <c r="AB193"/>
  <c r="AH195"/>
  <c r="B196"/>
  <c r="U202"/>
  <c r="V202"/>
  <c r="T202" s="1"/>
  <c r="Y202"/>
  <c r="W202"/>
  <c r="X202"/>
  <c r="Z202"/>
  <c r="BB410" i="2" l="1"/>
  <c r="BH410" s="1"/>
  <c r="BC410"/>
  <c r="AL205"/>
  <c r="AQ204"/>
  <c r="AR204" s="1"/>
  <c r="AY202"/>
  <c r="AX201"/>
  <c r="BF201" s="1"/>
  <c r="BC201"/>
  <c r="BB201"/>
  <c r="BH201" s="1"/>
  <c r="AL414"/>
  <c r="AQ413"/>
  <c r="AR413" s="1"/>
  <c r="AT203"/>
  <c r="AV203" s="1"/>
  <c r="BE203"/>
  <c r="AZ203"/>
  <c r="BA203" s="1"/>
  <c r="BG203" s="1"/>
  <c r="AS203"/>
  <c r="AU203" s="1"/>
  <c r="AW203" s="1"/>
  <c r="BE412"/>
  <c r="AZ412"/>
  <c r="BA412" s="1"/>
  <c r="BG412" s="1"/>
  <c r="AT412"/>
  <c r="AV412" s="1"/>
  <c r="AS412"/>
  <c r="BB202"/>
  <c r="BH202" s="1"/>
  <c r="BC202"/>
  <c r="AX410"/>
  <c r="BF410" s="1"/>
  <c r="AY411"/>
  <c r="BB411"/>
  <c r="BH411" s="1"/>
  <c r="BC411"/>
  <c r="AP415"/>
  <c r="AE416"/>
  <c r="AP416" s="1"/>
  <c r="AP206"/>
  <c r="AE207"/>
  <c r="AP207" s="1"/>
  <c r="T207" i="4"/>
  <c r="V203" i="13"/>
  <c r="T203" s="1"/>
  <c r="U203"/>
  <c r="AH196"/>
  <c r="B197"/>
  <c r="AC193"/>
  <c r="AB194"/>
  <c r="Y203"/>
  <c r="W203"/>
  <c r="X203"/>
  <c r="Z203"/>
  <c r="AU412" i="2" l="1"/>
  <c r="AW412" s="1"/>
  <c r="BB412" s="1"/>
  <c r="BH412" s="1"/>
  <c r="BE204"/>
  <c r="AZ204"/>
  <c r="BA204" s="1"/>
  <c r="BG204" s="1"/>
  <c r="AT204"/>
  <c r="AV204" s="1"/>
  <c r="AS204"/>
  <c r="AL415"/>
  <c r="AQ414"/>
  <c r="AR414" s="1"/>
  <c r="AX202"/>
  <c r="BF202" s="1"/>
  <c r="AY203"/>
  <c r="AX411"/>
  <c r="BF411" s="1"/>
  <c r="AY412"/>
  <c r="BC412"/>
  <c r="BB203"/>
  <c r="BH203" s="1"/>
  <c r="BC203"/>
  <c r="BE413"/>
  <c r="AZ413"/>
  <c r="BA413" s="1"/>
  <c r="BG413" s="1"/>
  <c r="AT413"/>
  <c r="AV413" s="1"/>
  <c r="AS413"/>
  <c r="AL206"/>
  <c r="AQ205"/>
  <c r="AR205" s="1"/>
  <c r="U204" i="13"/>
  <c r="V204"/>
  <c r="T204" s="1"/>
  <c r="AC194"/>
  <c r="AB195"/>
  <c r="B198"/>
  <c r="AH197"/>
  <c r="Z204"/>
  <c r="X204"/>
  <c r="Y204"/>
  <c r="W204"/>
  <c r="AL416" i="2" l="1"/>
  <c r="AQ416" s="1"/>
  <c r="AR416" s="1"/>
  <c r="AQ415"/>
  <c r="AR415" s="1"/>
  <c r="AY413"/>
  <c r="AX412"/>
  <c r="BF412" s="1"/>
  <c r="AT414"/>
  <c r="AV414" s="1"/>
  <c r="BE414"/>
  <c r="AZ414"/>
  <c r="BA414" s="1"/>
  <c r="BG414" s="1"/>
  <c r="AS414"/>
  <c r="AU413"/>
  <c r="AW413" s="1"/>
  <c r="AL207"/>
  <c r="AQ207" s="1"/>
  <c r="AR207" s="1"/>
  <c r="AQ206"/>
  <c r="AR206" s="1"/>
  <c r="BE205"/>
  <c r="AZ205"/>
  <c r="BA205" s="1"/>
  <c r="BG205" s="1"/>
  <c r="AT205"/>
  <c r="AV205" s="1"/>
  <c r="AS205"/>
  <c r="AU205" s="1"/>
  <c r="AW205" s="1"/>
  <c r="AX203"/>
  <c r="BF203" s="1"/>
  <c r="AY204"/>
  <c r="AU204"/>
  <c r="AW204" s="1"/>
  <c r="AH198" i="13"/>
  <c r="B199"/>
  <c r="V205"/>
  <c r="T205" s="1"/>
  <c r="U205"/>
  <c r="AC195"/>
  <c r="AB196"/>
  <c r="X205"/>
  <c r="W205"/>
  <c r="Z205"/>
  <c r="Y205"/>
  <c r="AY205" i="2" l="1"/>
  <c r="AX204"/>
  <c r="BF204" s="1"/>
  <c r="BC413"/>
  <c r="BB413"/>
  <c r="BH413" s="1"/>
  <c r="BE416"/>
  <c r="AZ416"/>
  <c r="BA416" s="1"/>
  <c r="BG416" s="1"/>
  <c r="AT416"/>
  <c r="AV416" s="1"/>
  <c r="AS416"/>
  <c r="BB204"/>
  <c r="BH204" s="1"/>
  <c r="BC204"/>
  <c r="AT207"/>
  <c r="AV207" s="1"/>
  <c r="BE207"/>
  <c r="AZ207"/>
  <c r="BA207" s="1"/>
  <c r="BG207" s="1"/>
  <c r="BG6" s="1"/>
  <c r="AS207"/>
  <c r="AU207" s="1"/>
  <c r="AW207" s="1"/>
  <c r="AT415"/>
  <c r="AV415" s="1"/>
  <c r="BE415"/>
  <c r="AZ415"/>
  <c r="BA415" s="1"/>
  <c r="BG415" s="1"/>
  <c r="AS415"/>
  <c r="AU415" s="1"/>
  <c r="AW415" s="1"/>
  <c r="BC205"/>
  <c r="BB205"/>
  <c r="BH205" s="1"/>
  <c r="AT206"/>
  <c r="AV206" s="1"/>
  <c r="BE206"/>
  <c r="AZ206"/>
  <c r="BA206" s="1"/>
  <c r="BG206" s="1"/>
  <c r="AS206"/>
  <c r="AY414"/>
  <c r="AX413"/>
  <c r="BF413" s="1"/>
  <c r="AU414"/>
  <c r="AW414" s="1"/>
  <c r="AC196" i="13"/>
  <c r="AB197"/>
  <c r="U206"/>
  <c r="V206"/>
  <c r="T206" s="1"/>
  <c r="AH199"/>
  <c r="B200"/>
  <c r="Y206"/>
  <c r="X206"/>
  <c r="Z206"/>
  <c r="W206"/>
  <c r="AU416" i="2" l="1"/>
  <c r="AW416" s="1"/>
  <c r="BE6"/>
  <c r="AX414"/>
  <c r="BF414" s="1"/>
  <c r="AY415"/>
  <c r="AY206"/>
  <c r="AX205"/>
  <c r="BF205" s="1"/>
  <c r="BE215"/>
  <c r="BG215"/>
  <c r="BB415"/>
  <c r="BH415" s="1"/>
  <c r="BC415"/>
  <c r="BB207"/>
  <c r="BH207" s="1"/>
  <c r="BC207"/>
  <c r="BB414"/>
  <c r="BH414" s="1"/>
  <c r="BC414"/>
  <c r="BB416"/>
  <c r="BH416" s="1"/>
  <c r="BC416"/>
  <c r="AU206"/>
  <c r="AW206" s="1"/>
  <c r="AC197" i="13"/>
  <c r="AB198"/>
  <c r="AH200"/>
  <c r="B201"/>
  <c r="U207"/>
  <c r="V207"/>
  <c r="T207" s="1"/>
  <c r="Y207"/>
  <c r="Z207"/>
  <c r="W207"/>
  <c r="X207"/>
  <c r="BH215" i="2" l="1"/>
  <c r="AX415"/>
  <c r="BF415" s="1"/>
  <c r="AY416"/>
  <c r="AX416" s="1"/>
  <c r="BF416" s="1"/>
  <c r="BB206"/>
  <c r="BH206" s="1"/>
  <c r="BH6" s="1"/>
  <c r="BC206"/>
  <c r="AX206"/>
  <c r="BF206" s="1"/>
  <c r="AY207"/>
  <c r="AX207" s="1"/>
  <c r="BF207" s="1"/>
  <c r="AH201" i="13"/>
  <c r="B202"/>
  <c r="U208"/>
  <c r="V208"/>
  <c r="T208" s="1"/>
  <c r="AC198"/>
  <c r="AB199"/>
  <c r="X208"/>
  <c r="Y208"/>
  <c r="W208"/>
  <c r="Z208"/>
  <c r="BF6" i="2" l="1"/>
  <c r="BC3" s="1"/>
  <c r="Q3" s="1"/>
  <c r="BF215"/>
  <c r="BC212" s="1"/>
  <c r="Q4" s="1"/>
  <c r="AH202" i="13"/>
  <c r="B203"/>
  <c r="AC199"/>
  <c r="AB200"/>
  <c r="U209"/>
  <c r="V209"/>
  <c r="T209" s="1"/>
  <c r="Y209"/>
  <c r="X209"/>
  <c r="W209"/>
  <c r="Z209"/>
  <c r="Q5" i="2" l="1"/>
  <c r="AC200" i="13"/>
  <c r="AB201"/>
  <c r="V210"/>
  <c r="T210" s="1"/>
  <c r="U210"/>
  <c r="AH203"/>
  <c r="B204"/>
  <c r="J7" i="15"/>
  <c r="X210" i="13"/>
  <c r="Y210"/>
  <c r="Z210"/>
  <c r="W210"/>
  <c r="Q8" i="2" l="1"/>
  <c r="Q9" s="1"/>
  <c r="Q10" s="1"/>
  <c r="V211" i="13"/>
  <c r="T211" s="1"/>
  <c r="U211"/>
  <c r="AH204"/>
  <c r="B205"/>
  <c r="AC201"/>
  <c r="AB202"/>
  <c r="X211"/>
  <c r="Y211"/>
  <c r="Z211"/>
  <c r="W211"/>
  <c r="Q11" i="2" l="1"/>
  <c r="AH205" i="13"/>
  <c r="B206"/>
  <c r="V212"/>
  <c r="T212" s="1"/>
  <c r="U212"/>
  <c r="AC202"/>
  <c r="AB203"/>
  <c r="W212"/>
  <c r="Y212"/>
  <c r="X212"/>
  <c r="Z212"/>
  <c r="Q12" i="2" l="1"/>
  <c r="U213" i="13"/>
  <c r="V213"/>
  <c r="T213" s="1"/>
  <c r="AC203"/>
  <c r="AB204"/>
  <c r="AH206"/>
  <c r="B207"/>
  <c r="X213"/>
  <c r="W213"/>
  <c r="Z213"/>
  <c r="Y213"/>
  <c r="Q13" i="2" l="1"/>
  <c r="AH207" i="13"/>
  <c r="B208"/>
  <c r="AC204"/>
  <c r="AB205"/>
  <c r="Q14" i="2" l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AC205" i="13"/>
  <c r="AB206"/>
  <c r="AH208"/>
  <c r="B209"/>
  <c r="AH209" l="1"/>
  <c r="B210"/>
  <c r="AC206"/>
  <c r="AB207"/>
  <c r="AC207" l="1"/>
  <c r="AB208"/>
  <c r="AH210"/>
  <c r="B211"/>
  <c r="AH211" l="1"/>
  <c r="B212"/>
  <c r="AC208"/>
  <c r="AB209"/>
  <c r="AC209" l="1"/>
  <c r="AB210"/>
  <c r="AH212"/>
  <c r="AC210" l="1"/>
  <c r="AB211"/>
  <c r="AC211" l="1"/>
  <c r="AB212"/>
  <c r="AC212" l="1"/>
  <c r="AB213"/>
  <c r="AC213" s="1"/>
  <c r="AI207" l="1"/>
  <c r="AI20"/>
  <c r="AI21"/>
  <c r="AI22"/>
  <c r="AI23"/>
  <c r="AI24"/>
  <c r="AI25"/>
  <c r="AI27"/>
  <c r="AI28"/>
  <c r="AI26"/>
  <c r="AI29"/>
  <c r="AI32"/>
  <c r="AI30"/>
  <c r="AI31"/>
  <c r="AI34"/>
  <c r="AI33"/>
  <c r="AI35"/>
  <c r="AI36"/>
  <c r="AI37"/>
  <c r="AI38"/>
  <c r="AI39"/>
  <c r="AI41"/>
  <c r="AI40"/>
  <c r="AI43"/>
  <c r="AI42"/>
  <c r="AI45"/>
  <c r="AI44"/>
  <c r="AI46"/>
  <c r="AI48"/>
  <c r="AI47"/>
  <c r="AI50"/>
  <c r="AI49"/>
  <c r="AI51"/>
  <c r="AI53"/>
  <c r="AI52"/>
  <c r="AI54"/>
  <c r="AI56"/>
  <c r="AI55"/>
  <c r="AI57"/>
  <c r="AI58"/>
  <c r="AI60"/>
  <c r="AI63"/>
  <c r="AI59"/>
  <c r="AI61"/>
  <c r="AI62"/>
  <c r="AI64"/>
  <c r="AI65"/>
  <c r="AI66"/>
  <c r="AI68"/>
  <c r="AI67"/>
  <c r="AI70"/>
  <c r="AI69"/>
  <c r="AI72"/>
  <c r="AI71"/>
  <c r="AI73"/>
  <c r="AI74"/>
  <c r="AI76"/>
  <c r="AI75"/>
  <c r="AI77"/>
  <c r="AI81"/>
  <c r="AI79"/>
  <c r="AI80"/>
  <c r="AI78"/>
  <c r="AI82"/>
  <c r="AI83"/>
  <c r="AI84"/>
  <c r="AI85"/>
  <c r="AI86"/>
  <c r="AI89"/>
  <c r="AI87"/>
  <c r="AI88"/>
  <c r="AI90"/>
  <c r="AI91"/>
  <c r="AI92"/>
  <c r="AI93"/>
  <c r="AI95"/>
  <c r="AI94"/>
  <c r="AI96"/>
  <c r="AI98"/>
  <c r="AI99"/>
  <c r="AI97"/>
  <c r="AI100"/>
  <c r="AI102"/>
  <c r="AI101"/>
  <c r="AI103"/>
  <c r="AI104"/>
  <c r="AI105"/>
  <c r="AI106"/>
  <c r="AI107"/>
  <c r="AI108"/>
  <c r="AI109"/>
  <c r="AI110"/>
  <c r="AI111"/>
  <c r="AI112"/>
  <c r="AI113"/>
  <c r="AI115"/>
  <c r="AI114"/>
  <c r="AI117"/>
  <c r="AI116"/>
  <c r="AI118"/>
  <c r="AI119"/>
  <c r="AI120"/>
  <c r="AI121"/>
  <c r="AI123"/>
  <c r="AI122"/>
  <c r="AI124"/>
  <c r="AI125"/>
  <c r="AI126"/>
  <c r="AI127"/>
  <c r="AI128"/>
  <c r="AI129"/>
  <c r="AI130"/>
  <c r="AI132"/>
  <c r="AI133"/>
  <c r="AI131"/>
  <c r="AI134"/>
  <c r="AI135"/>
  <c r="AI137"/>
  <c r="AI136"/>
  <c r="AI138"/>
  <c r="AI139"/>
  <c r="AI141"/>
  <c r="AI140"/>
  <c r="AI142"/>
  <c r="AI143"/>
  <c r="AI144"/>
  <c r="AI146"/>
  <c r="AI145"/>
  <c r="AI148"/>
  <c r="AI147"/>
  <c r="AI150"/>
  <c r="AI149"/>
  <c r="AI151"/>
  <c r="AI152"/>
  <c r="AI153"/>
  <c r="AI155"/>
  <c r="AI154"/>
  <c r="AI156"/>
  <c r="AI157"/>
  <c r="AI159"/>
  <c r="AI160"/>
  <c r="AI158"/>
  <c r="AI161"/>
  <c r="AI162"/>
  <c r="AI163"/>
  <c r="AI165"/>
  <c r="AI164"/>
  <c r="AI166"/>
  <c r="AI169"/>
  <c r="AI168"/>
  <c r="AI167"/>
  <c r="AI170"/>
  <c r="AI171"/>
  <c r="AI173"/>
  <c r="AI172"/>
  <c r="AI175"/>
  <c r="AI174"/>
  <c r="AI176"/>
  <c r="AI178"/>
  <c r="AI177"/>
  <c r="AI179"/>
  <c r="AI180"/>
  <c r="AI182"/>
  <c r="AI183"/>
  <c r="AI181"/>
  <c r="AI184"/>
  <c r="AI186"/>
  <c r="AI185"/>
  <c r="AI187"/>
  <c r="AI188"/>
  <c r="AI190"/>
  <c r="AI189"/>
  <c r="AI191"/>
  <c r="AI192"/>
  <c r="AI193"/>
  <c r="AI194"/>
  <c r="AI196"/>
  <c r="AI195"/>
  <c r="AI197"/>
  <c r="AI198"/>
  <c r="AI199"/>
  <c r="AI200"/>
  <c r="AI203"/>
  <c r="AI201"/>
  <c r="AI202"/>
  <c r="AI205"/>
  <c r="AI204"/>
  <c r="AI208"/>
  <c r="AI206"/>
  <c r="AI211"/>
  <c r="AI210"/>
  <c r="AI209"/>
  <c r="AI212"/>
  <c r="H27" i="2" l="1"/>
  <c r="H26"/>
  <c r="H25"/>
  <c r="H24"/>
  <c r="H23"/>
  <c r="H22"/>
  <c r="H21"/>
  <c r="H20"/>
  <c r="H19"/>
  <c r="H18"/>
  <c r="H17"/>
  <c r="H16"/>
  <c r="H15"/>
  <c r="G27" i="1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H27" i="11"/>
  <c r="H26"/>
  <c r="H25"/>
  <c r="H24"/>
  <c r="H23"/>
  <c r="H22"/>
  <c r="H21"/>
  <c r="H20"/>
  <c r="H19"/>
  <c r="H18"/>
  <c r="H17"/>
  <c r="H16"/>
  <c r="H15"/>
  <c r="H27" i="10"/>
  <c r="H26"/>
  <c r="H25"/>
  <c r="H24"/>
  <c r="H23"/>
  <c r="H22"/>
  <c r="H21"/>
  <c r="H20"/>
  <c r="H19"/>
  <c r="H18"/>
  <c r="H17"/>
  <c r="H16"/>
  <c r="H15"/>
  <c r="H27" i="9"/>
  <c r="H26"/>
  <c r="H25"/>
  <c r="H24"/>
  <c r="H23"/>
  <c r="H22"/>
  <c r="H21"/>
  <c r="H20"/>
  <c r="H19"/>
  <c r="H18"/>
  <c r="H17"/>
  <c r="H16"/>
  <c r="H15"/>
  <c r="H27" i="8"/>
  <c r="H26"/>
  <c r="H25"/>
  <c r="H24"/>
  <c r="H23"/>
  <c r="H22"/>
  <c r="H21"/>
  <c r="H20"/>
  <c r="H19"/>
  <c r="H18"/>
  <c r="H17"/>
  <c r="H16"/>
  <c r="H15"/>
  <c r="H27" i="7"/>
  <c r="H26"/>
  <c r="H25"/>
  <c r="H24"/>
  <c r="H23"/>
  <c r="H22"/>
  <c r="H21"/>
  <c r="H20"/>
  <c r="H19"/>
  <c r="H18"/>
  <c r="H17"/>
  <c r="H16"/>
  <c r="H15"/>
  <c r="H27" i="5"/>
  <c r="H26"/>
  <c r="H25"/>
  <c r="H24"/>
  <c r="H23"/>
  <c r="H22"/>
  <c r="H21"/>
  <c r="H20"/>
  <c r="H19"/>
  <c r="H18"/>
  <c r="H17"/>
  <c r="H16"/>
  <c r="H15"/>
  <c r="H27" i="4"/>
  <c r="H26"/>
  <c r="H25"/>
  <c r="H24"/>
  <c r="H23"/>
  <c r="H22"/>
  <c r="H21"/>
  <c r="H20"/>
  <c r="H19"/>
  <c r="H18"/>
  <c r="H27" i="3"/>
  <c r="H26"/>
  <c r="H25"/>
  <c r="H24"/>
  <c r="H23"/>
  <c r="H22"/>
  <c r="H21"/>
  <c r="H20"/>
  <c r="H19"/>
  <c r="H18"/>
  <c r="H17"/>
  <c r="H16"/>
  <c r="H15"/>
  <c r="H27" i="1"/>
  <c r="H26"/>
  <c r="H25"/>
  <c r="H24"/>
  <c r="H23"/>
  <c r="H22"/>
  <c r="H21"/>
  <c r="H20"/>
  <c r="H19"/>
  <c r="H18"/>
  <c r="H17"/>
  <c r="H16"/>
  <c r="H15"/>
  <c r="M27" i="11"/>
  <c r="K27"/>
  <c r="M26"/>
  <c r="K26"/>
  <c r="M25"/>
  <c r="K25"/>
  <c r="M24"/>
  <c r="K24"/>
  <c r="C4"/>
  <c r="G3"/>
  <c r="N3" s="1"/>
  <c r="D3"/>
  <c r="I3" s="1"/>
  <c r="C3"/>
  <c r="M27" i="10"/>
  <c r="K27"/>
  <c r="M26"/>
  <c r="K26"/>
  <c r="M25"/>
  <c r="K25"/>
  <c r="M24"/>
  <c r="K24"/>
  <c r="C4"/>
  <c r="G3"/>
  <c r="N3" s="1"/>
  <c r="D3"/>
  <c r="I3" s="1"/>
  <c r="C3"/>
  <c r="M27" i="9"/>
  <c r="K27"/>
  <c r="M26"/>
  <c r="K26"/>
  <c r="M25"/>
  <c r="K25"/>
  <c r="M24"/>
  <c r="K24"/>
  <c r="C4"/>
  <c r="G3"/>
  <c r="N3" s="1"/>
  <c r="D3"/>
  <c r="I3" s="1"/>
  <c r="C3"/>
  <c r="M27" i="8"/>
  <c r="K27"/>
  <c r="M26"/>
  <c r="K26"/>
  <c r="M25"/>
  <c r="K25"/>
  <c r="M24"/>
  <c r="K24"/>
  <c r="C4"/>
  <c r="G3"/>
  <c r="N3" s="1"/>
  <c r="D3"/>
  <c r="C3"/>
  <c r="M27" i="7"/>
  <c r="K27"/>
  <c r="M26"/>
  <c r="K26"/>
  <c r="M25"/>
  <c r="K25"/>
  <c r="M24"/>
  <c r="K24"/>
  <c r="C4"/>
  <c r="G3"/>
  <c r="D3"/>
  <c r="I3" s="1"/>
  <c r="C3"/>
  <c r="G3" i="5"/>
  <c r="G3" i="4"/>
  <c r="G3" i="3"/>
  <c r="G3" i="2"/>
  <c r="N3" i="1"/>
  <c r="H12" s="1"/>
  <c r="M27" i="5"/>
  <c r="K27"/>
  <c r="C4"/>
  <c r="D3"/>
  <c r="I3" s="1"/>
  <c r="K24" s="1"/>
  <c r="C3"/>
  <c r="M27" i="4"/>
  <c r="K27"/>
  <c r="M26"/>
  <c r="K26"/>
  <c r="C4"/>
  <c r="D3"/>
  <c r="C3"/>
  <c r="C4" i="3"/>
  <c r="D3"/>
  <c r="C3"/>
  <c r="C4" i="2"/>
  <c r="C3"/>
  <c r="C4" i="1"/>
  <c r="F4" s="1"/>
  <c r="C3"/>
  <c r="F3" s="1"/>
  <c r="D3"/>
  <c r="N3" i="7" l="1"/>
  <c r="Z8"/>
  <c r="Z217"/>
  <c r="Z217" i="4"/>
  <c r="Z8"/>
  <c r="I3"/>
  <c r="K24" s="1"/>
  <c r="S217"/>
  <c r="S8"/>
  <c r="N3" i="5"/>
  <c r="I3" i="3"/>
  <c r="K11" s="1"/>
  <c r="N3" i="4"/>
  <c r="N3" i="3"/>
  <c r="I3" i="2"/>
  <c r="K26" s="1"/>
  <c r="N3"/>
  <c r="H8" i="1"/>
  <c r="H10"/>
  <c r="H14"/>
  <c r="H9"/>
  <c r="H11"/>
  <c r="H13"/>
  <c r="I3" i="8"/>
  <c r="K8" s="1"/>
  <c r="K23" i="10"/>
  <c r="K23" i="11"/>
  <c r="K8"/>
  <c r="K10"/>
  <c r="K12"/>
  <c r="K14"/>
  <c r="K16"/>
  <c r="K18"/>
  <c r="K20"/>
  <c r="K22"/>
  <c r="K9"/>
  <c r="K11"/>
  <c r="K13"/>
  <c r="K15"/>
  <c r="K17"/>
  <c r="K19"/>
  <c r="K21"/>
  <c r="K8" i="10"/>
  <c r="K10"/>
  <c r="K12"/>
  <c r="K14"/>
  <c r="K16"/>
  <c r="K18"/>
  <c r="K20"/>
  <c r="K22"/>
  <c r="K9"/>
  <c r="K11"/>
  <c r="K13"/>
  <c r="K15"/>
  <c r="K17"/>
  <c r="K19"/>
  <c r="K21"/>
  <c r="K23" i="9"/>
  <c r="K21"/>
  <c r="K19"/>
  <c r="K17"/>
  <c r="K15"/>
  <c r="K13"/>
  <c r="K11"/>
  <c r="K9"/>
  <c r="K22"/>
  <c r="K20"/>
  <c r="K18"/>
  <c r="K16"/>
  <c r="K14"/>
  <c r="K12"/>
  <c r="K10"/>
  <c r="K8"/>
  <c r="K10" i="8"/>
  <c r="K12"/>
  <c r="K14"/>
  <c r="K16"/>
  <c r="K18"/>
  <c r="K20"/>
  <c r="K22"/>
  <c r="K11"/>
  <c r="K13"/>
  <c r="K15"/>
  <c r="K17"/>
  <c r="K19"/>
  <c r="K21"/>
  <c r="K23" i="7"/>
  <c r="K21"/>
  <c r="K19"/>
  <c r="K17"/>
  <c r="K15"/>
  <c r="K13"/>
  <c r="K11"/>
  <c r="K9"/>
  <c r="K22"/>
  <c r="K20"/>
  <c r="K18"/>
  <c r="K16"/>
  <c r="K14"/>
  <c r="K12"/>
  <c r="K10"/>
  <c r="K8"/>
  <c r="F3" i="2"/>
  <c r="F3" i="3" s="1"/>
  <c r="F3" i="4" s="1"/>
  <c r="F3" i="5" s="1"/>
  <c r="F3" i="7" s="1"/>
  <c r="F3" i="8" s="1"/>
  <c r="F3" i="9" s="1"/>
  <c r="F3" i="10" s="1"/>
  <c r="F3" i="11" s="1"/>
  <c r="F4" i="2"/>
  <c r="F4" i="3" s="1"/>
  <c r="F4" i="4" s="1"/>
  <c r="F4" i="5" s="1"/>
  <c r="F4" i="7" s="1"/>
  <c r="F4" i="8" s="1"/>
  <c r="F4" i="9" s="1"/>
  <c r="F4" i="10" s="1"/>
  <c r="F4" i="11" s="1"/>
  <c r="I3" i="1"/>
  <c r="K13" s="1"/>
  <c r="E3" i="2"/>
  <c r="E3" i="1"/>
  <c r="K26" i="5"/>
  <c r="K25"/>
  <c r="K21"/>
  <c r="K23"/>
  <c r="K25" i="4"/>
  <c r="K21"/>
  <c r="K23"/>
  <c r="K8" i="5"/>
  <c r="K10"/>
  <c r="K12"/>
  <c r="K14"/>
  <c r="K16"/>
  <c r="K18"/>
  <c r="K20"/>
  <c r="K22"/>
  <c r="K9"/>
  <c r="K11"/>
  <c r="K13"/>
  <c r="K15"/>
  <c r="K17"/>
  <c r="K19"/>
  <c r="K8" i="4"/>
  <c r="K10"/>
  <c r="K12"/>
  <c r="K14"/>
  <c r="K16"/>
  <c r="K18"/>
  <c r="K20"/>
  <c r="K22"/>
  <c r="K9"/>
  <c r="K11"/>
  <c r="K13"/>
  <c r="K15"/>
  <c r="K17"/>
  <c r="K19"/>
  <c r="I24" i="1"/>
  <c r="K27" i="3"/>
  <c r="K25"/>
  <c r="K23"/>
  <c r="K21"/>
  <c r="K19"/>
  <c r="K17"/>
  <c r="K15"/>
  <c r="K9"/>
  <c r="K26"/>
  <c r="K24"/>
  <c r="K22"/>
  <c r="K20"/>
  <c r="K18"/>
  <c r="K16"/>
  <c r="K12"/>
  <c r="K9" i="2"/>
  <c r="K11"/>
  <c r="K13"/>
  <c r="K15"/>
  <c r="K17"/>
  <c r="K19"/>
  <c r="K21"/>
  <c r="K23"/>
  <c r="K25"/>
  <c r="K27"/>
  <c r="K8"/>
  <c r="K10"/>
  <c r="K12"/>
  <c r="K14"/>
  <c r="K16"/>
  <c r="K18"/>
  <c r="K20"/>
  <c r="K22"/>
  <c r="K24"/>
  <c r="K27" i="1"/>
  <c r="K26"/>
  <c r="K25"/>
  <c r="K24"/>
  <c r="I12"/>
  <c r="I13"/>
  <c r="I17"/>
  <c r="I18"/>
  <c r="I19"/>
  <c r="I20"/>
  <c r="I21"/>
  <c r="I26"/>
  <c r="I27"/>
  <c r="I10"/>
  <c r="K16"/>
  <c r="K18"/>
  <c r="K19"/>
  <c r="K20"/>
  <c r="K21"/>
  <c r="K22"/>
  <c r="Z9" i="7" l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AH8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AH217"/>
  <c r="S9" i="4"/>
  <c r="U8"/>
  <c r="Z218"/>
  <c r="Z9"/>
  <c r="S218"/>
  <c r="U217"/>
  <c r="K13" i="3"/>
  <c r="K10"/>
  <c r="K8"/>
  <c r="K14"/>
  <c r="I11" i="1"/>
  <c r="E3" i="3"/>
  <c r="E3" i="4" s="1"/>
  <c r="E3" i="5" s="1"/>
  <c r="E3" i="7" s="1"/>
  <c r="E3" i="8" s="1"/>
  <c r="E3" i="9" s="1"/>
  <c r="E3" i="10" s="1"/>
  <c r="E3" i="11" s="1"/>
  <c r="K9" i="8"/>
  <c r="J3" i="2"/>
  <c r="I4" i="1"/>
  <c r="J4" s="1"/>
  <c r="K28" i="7"/>
  <c r="L28" s="1"/>
  <c r="K23" i="8"/>
  <c r="K28" i="9"/>
  <c r="L28" s="1"/>
  <c r="K28" i="11"/>
  <c r="L28" s="1"/>
  <c r="K28" i="10"/>
  <c r="L28" s="1"/>
  <c r="K28" i="8"/>
  <c r="L28" s="1"/>
  <c r="K17" i="1"/>
  <c r="K15"/>
  <c r="K11"/>
  <c r="J12"/>
  <c r="L12" s="1"/>
  <c r="M12" s="1"/>
  <c r="K14"/>
  <c r="K12"/>
  <c r="K8"/>
  <c r="K10"/>
  <c r="K9"/>
  <c r="K23"/>
  <c r="J13"/>
  <c r="L13" s="1"/>
  <c r="M13" s="1"/>
  <c r="J11"/>
  <c r="L11" s="1"/>
  <c r="M11" s="1"/>
  <c r="J19"/>
  <c r="L19" s="1"/>
  <c r="M19" s="1"/>
  <c r="K28" i="5"/>
  <c r="L28" s="1"/>
  <c r="K28" i="4"/>
  <c r="L28" s="1"/>
  <c r="K28" i="3"/>
  <c r="L28" s="1"/>
  <c r="K28" i="2"/>
  <c r="L28" s="1"/>
  <c r="J21" i="1"/>
  <c r="L21" s="1"/>
  <c r="M21" s="1"/>
  <c r="J17"/>
  <c r="L17" s="1"/>
  <c r="M17" s="1"/>
  <c r="I9"/>
  <c r="J9"/>
  <c r="J20"/>
  <c r="L20" s="1"/>
  <c r="M20" s="1"/>
  <c r="J18"/>
  <c r="L18" s="1"/>
  <c r="M18" s="1"/>
  <c r="I15"/>
  <c r="J15"/>
  <c r="J26"/>
  <c r="L26" s="1"/>
  <c r="M26" s="1"/>
  <c r="J10"/>
  <c r="L10" s="1"/>
  <c r="M10" s="1"/>
  <c r="I16"/>
  <c r="J16"/>
  <c r="I14"/>
  <c r="J14"/>
  <c r="I22"/>
  <c r="J22"/>
  <c r="I25"/>
  <c r="J25"/>
  <c r="I23"/>
  <c r="J23"/>
  <c r="J27"/>
  <c r="L27" s="1"/>
  <c r="M27" s="1"/>
  <c r="J24"/>
  <c r="L24" s="1"/>
  <c r="M24" s="1"/>
  <c r="J8"/>
  <c r="I8"/>
  <c r="AH218" i="7" l="1"/>
  <c r="AP217"/>
  <c r="AH9"/>
  <c r="AP8"/>
  <c r="S219" i="4"/>
  <c r="U218"/>
  <c r="S10"/>
  <c r="U9"/>
  <c r="W217"/>
  <c r="W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Z10"/>
  <c r="Z219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J3" i="3"/>
  <c r="I4" i="2"/>
  <c r="J4" s="1"/>
  <c r="K28" i="1"/>
  <c r="L28" s="1"/>
  <c r="L15"/>
  <c r="M15" s="1"/>
  <c r="L9"/>
  <c r="M9" s="1"/>
  <c r="L22"/>
  <c r="M22" s="1"/>
  <c r="L14"/>
  <c r="M14" s="1"/>
  <c r="L16"/>
  <c r="M16" s="1"/>
  <c r="L23"/>
  <c r="M23" s="1"/>
  <c r="L25"/>
  <c r="M25" s="1"/>
  <c r="L8"/>
  <c r="M8" s="1"/>
  <c r="AH219" i="7" l="1"/>
  <c r="AP218"/>
  <c r="AH10"/>
  <c r="AP9"/>
  <c r="S11" i="4"/>
  <c r="U10"/>
  <c r="S220"/>
  <c r="U219"/>
  <c r="Z11"/>
  <c r="Z220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J3"/>
  <c r="I4" i="3"/>
  <c r="J4" s="1"/>
  <c r="M28" i="1"/>
  <c r="AH220" i="7" l="1"/>
  <c r="AP219"/>
  <c r="AH11"/>
  <c r="AP10"/>
  <c r="Z12" i="4"/>
  <c r="S12"/>
  <c r="U11"/>
  <c r="Z221"/>
  <c r="S221"/>
  <c r="U220"/>
  <c r="J3" i="5"/>
  <c r="I4" i="4"/>
  <c r="J4" s="1"/>
  <c r="H3" i="1"/>
  <c r="AH221" i="7" l="1"/>
  <c r="AP220"/>
  <c r="AH12"/>
  <c r="AP11"/>
  <c r="S222" i="4"/>
  <c r="U221"/>
  <c r="Z13"/>
  <c r="Z222"/>
  <c r="S13"/>
  <c r="U12"/>
  <c r="H4" i="1"/>
  <c r="N28"/>
  <c r="D28" s="1"/>
  <c r="J3" i="7"/>
  <c r="I4" i="5"/>
  <c r="J4" s="1"/>
  <c r="AF217" i="7" l="1"/>
  <c r="AF8"/>
  <c r="AH13"/>
  <c r="AP12"/>
  <c r="AH222"/>
  <c r="AP221"/>
  <c r="S14" i="4"/>
  <c r="U13"/>
  <c r="Z14"/>
  <c r="S223"/>
  <c r="U222"/>
  <c r="Z223"/>
  <c r="I4" i="7"/>
  <c r="J4" s="1"/>
  <c r="J3" i="8"/>
  <c r="O28" i="1"/>
  <c r="K3" i="2" s="1"/>
  <c r="J25"/>
  <c r="I25"/>
  <c r="AH223" i="7" l="1"/>
  <c r="AP222"/>
  <c r="AI217"/>
  <c r="AF218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I8"/>
  <c r="AF8" i="8"/>
  <c r="AF217"/>
  <c r="AH14" i="7"/>
  <c r="AP13"/>
  <c r="S224" i="4"/>
  <c r="U223"/>
  <c r="S15"/>
  <c r="U14"/>
  <c r="Z224"/>
  <c r="Z15"/>
  <c r="K4" i="2"/>
  <c r="G13" s="1"/>
  <c r="H13" s="1"/>
  <c r="I13" s="1"/>
  <c r="I20"/>
  <c r="I22"/>
  <c r="J19"/>
  <c r="I23"/>
  <c r="I18"/>
  <c r="L18" s="1"/>
  <c r="M18" s="1"/>
  <c r="J17"/>
  <c r="I15"/>
  <c r="J16"/>
  <c r="I24"/>
  <c r="J27"/>
  <c r="I21"/>
  <c r="J3" i="9"/>
  <c r="I4" i="8"/>
  <c r="J4" s="1"/>
  <c r="I26" i="2"/>
  <c r="J18"/>
  <c r="J26"/>
  <c r="I17"/>
  <c r="L17" s="1"/>
  <c r="M17" s="1"/>
  <c r="J15"/>
  <c r="I16"/>
  <c r="L16" s="1"/>
  <c r="M16" s="1"/>
  <c r="I19"/>
  <c r="L19" s="1"/>
  <c r="M19" s="1"/>
  <c r="J24"/>
  <c r="I27"/>
  <c r="L27" s="1"/>
  <c r="M27" s="1"/>
  <c r="J21"/>
  <c r="J23"/>
  <c r="J20"/>
  <c r="J22"/>
  <c r="L25"/>
  <c r="M25" s="1"/>
  <c r="C163" i="13"/>
  <c r="E188"/>
  <c r="I190"/>
  <c r="E194"/>
  <c r="E79"/>
  <c r="H96"/>
  <c r="C197"/>
  <c r="D176"/>
  <c r="D61"/>
  <c r="C201"/>
  <c r="I184"/>
  <c r="E177"/>
  <c r="C58"/>
  <c r="I106"/>
  <c r="H54"/>
  <c r="E161"/>
  <c r="H26"/>
  <c r="F102"/>
  <c r="E154"/>
  <c r="H25"/>
  <c r="D157"/>
  <c r="H100"/>
  <c r="D49"/>
  <c r="H183"/>
  <c r="D56"/>
  <c r="D102"/>
  <c r="E46"/>
  <c r="H193"/>
  <c r="D46"/>
  <c r="E203"/>
  <c r="E103"/>
  <c r="I206"/>
  <c r="H188"/>
  <c r="C75"/>
  <c r="E144"/>
  <c r="C91"/>
  <c r="H170"/>
  <c r="D163"/>
  <c r="H56"/>
  <c r="C170"/>
  <c r="H73"/>
  <c r="H113"/>
  <c r="E51"/>
  <c r="E175"/>
  <c r="I104"/>
  <c r="H29"/>
  <c r="H144"/>
  <c r="I195"/>
  <c r="F93"/>
  <c r="I148"/>
  <c r="E148"/>
  <c r="D106"/>
  <c r="I158"/>
  <c r="E55"/>
  <c r="C95"/>
  <c r="D32"/>
  <c r="D63"/>
  <c r="E70"/>
  <c r="C79"/>
  <c r="I114"/>
  <c r="F87"/>
  <c r="C24"/>
  <c r="E171"/>
  <c r="F101"/>
  <c r="E163"/>
  <c r="E168"/>
  <c r="F84"/>
  <c r="I89"/>
  <c r="I107"/>
  <c r="I86"/>
  <c r="H198"/>
  <c r="D207"/>
  <c r="D109"/>
  <c r="I189"/>
  <c r="H32"/>
  <c r="F48"/>
  <c r="E176"/>
  <c r="D78"/>
  <c r="F176"/>
  <c r="D98"/>
  <c r="H176"/>
  <c r="I93"/>
  <c r="I95"/>
  <c r="H81"/>
  <c r="C133"/>
  <c r="E211"/>
  <c r="F40"/>
  <c r="H115"/>
  <c r="C115"/>
  <c r="E209"/>
  <c r="C90"/>
  <c r="D194"/>
  <c r="E45"/>
  <c r="E134"/>
  <c r="E192"/>
  <c r="I204"/>
  <c r="F31"/>
  <c r="I92"/>
  <c r="D206"/>
  <c r="H151"/>
  <c r="I98"/>
  <c r="C165"/>
  <c r="C54"/>
  <c r="D82"/>
  <c r="H104"/>
  <c r="D31"/>
  <c r="F82"/>
  <c r="E40"/>
  <c r="H97"/>
  <c r="E24"/>
  <c r="H84"/>
  <c r="F146"/>
  <c r="D28"/>
  <c r="I156"/>
  <c r="I100"/>
  <c r="D171"/>
  <c r="I150"/>
  <c r="I146"/>
  <c r="D75"/>
  <c r="E92"/>
  <c r="F24"/>
  <c r="C64"/>
  <c r="C181"/>
  <c r="H62"/>
  <c r="E72"/>
  <c r="F157"/>
  <c r="C135"/>
  <c r="H30"/>
  <c r="D37"/>
  <c r="H69"/>
  <c r="F108"/>
  <c r="F94"/>
  <c r="I182"/>
  <c r="I87"/>
  <c r="F170"/>
  <c r="C159"/>
  <c r="D197"/>
  <c r="F171"/>
  <c r="C199"/>
  <c r="E97"/>
  <c r="C134"/>
  <c r="C147"/>
  <c r="H22"/>
  <c r="E111"/>
  <c r="F198"/>
  <c r="C176"/>
  <c r="D124"/>
  <c r="H185"/>
  <c r="C26"/>
  <c r="F160"/>
  <c r="C116"/>
  <c r="I118"/>
  <c r="E125"/>
  <c r="E61"/>
  <c r="D92"/>
  <c r="C99"/>
  <c r="E86"/>
  <c r="C108"/>
  <c r="F179"/>
  <c r="D30"/>
  <c r="H60"/>
  <c r="I105"/>
  <c r="H128"/>
  <c r="H114"/>
  <c r="D177"/>
  <c r="C106"/>
  <c r="C84"/>
  <c r="C47"/>
  <c r="C169"/>
  <c r="I124"/>
  <c r="H189"/>
  <c r="E178"/>
  <c r="H142"/>
  <c r="F139"/>
  <c r="D84"/>
  <c r="C164"/>
  <c r="E139"/>
  <c r="D108"/>
  <c r="I138"/>
  <c r="F174"/>
  <c r="F56"/>
  <c r="D141"/>
  <c r="E87"/>
  <c r="C27"/>
  <c r="I196"/>
  <c r="I142"/>
  <c r="H162"/>
  <c r="I162"/>
  <c r="E39"/>
  <c r="E198"/>
  <c r="C124"/>
  <c r="H33"/>
  <c r="H136"/>
  <c r="E208"/>
  <c r="F185"/>
  <c r="E94"/>
  <c r="E82"/>
  <c r="H53"/>
  <c r="F124"/>
  <c r="I173"/>
  <c r="E64"/>
  <c r="H131"/>
  <c r="H132"/>
  <c r="C171"/>
  <c r="I197"/>
  <c r="C94"/>
  <c r="F95"/>
  <c r="H156"/>
  <c r="E153"/>
  <c r="H91"/>
  <c r="D99"/>
  <c r="C76"/>
  <c r="H129"/>
  <c r="C60"/>
  <c r="E32"/>
  <c r="F29"/>
  <c r="C207"/>
  <c r="F164"/>
  <c r="F57"/>
  <c r="I174"/>
  <c r="F30"/>
  <c r="H67"/>
  <c r="H82"/>
  <c r="I137"/>
  <c r="D83"/>
  <c r="E145"/>
  <c r="E108"/>
  <c r="H101"/>
  <c r="F36"/>
  <c r="F212"/>
  <c r="C132"/>
  <c r="I200"/>
  <c r="I134"/>
  <c r="D91"/>
  <c r="H64"/>
  <c r="C61"/>
  <c r="C186"/>
  <c r="C150"/>
  <c r="I96"/>
  <c r="D44"/>
  <c r="I132"/>
  <c r="F162"/>
  <c r="I163"/>
  <c r="D88"/>
  <c r="C70"/>
  <c r="F186"/>
  <c r="D57"/>
  <c r="E174"/>
  <c r="H93"/>
  <c r="E186"/>
  <c r="E164"/>
  <c r="D185"/>
  <c r="D24"/>
  <c r="F60"/>
  <c r="H41"/>
  <c r="D198"/>
  <c r="F126"/>
  <c r="H121"/>
  <c r="I97"/>
  <c r="H27"/>
  <c r="I127"/>
  <c r="I101"/>
  <c r="E117"/>
  <c r="F148"/>
  <c r="F135"/>
  <c r="H168"/>
  <c r="C67"/>
  <c r="F58"/>
  <c r="E20"/>
  <c r="F104"/>
  <c r="E54"/>
  <c r="C110"/>
  <c r="H105"/>
  <c r="E84"/>
  <c r="D135"/>
  <c r="F166"/>
  <c r="F184"/>
  <c r="D137"/>
  <c r="F147"/>
  <c r="H180"/>
  <c r="H44"/>
  <c r="D64"/>
  <c r="H52"/>
  <c r="C114"/>
  <c r="E165"/>
  <c r="C44"/>
  <c r="F191"/>
  <c r="F73"/>
  <c r="H92"/>
  <c r="F78"/>
  <c r="E49"/>
  <c r="F80"/>
  <c r="F144"/>
  <c r="H190"/>
  <c r="F52"/>
  <c r="C152"/>
  <c r="F116"/>
  <c r="E140"/>
  <c r="D155"/>
  <c r="D117"/>
  <c r="D169"/>
  <c r="I180"/>
  <c r="E182"/>
  <c r="F138"/>
  <c r="H116"/>
  <c r="H106"/>
  <c r="I170"/>
  <c r="D72"/>
  <c r="E28"/>
  <c r="C88"/>
  <c r="F32"/>
  <c r="E89"/>
  <c r="D76"/>
  <c r="I192"/>
  <c r="C120"/>
  <c r="E157"/>
  <c r="C82"/>
  <c r="F204"/>
  <c r="C89"/>
  <c r="C128"/>
  <c r="E150"/>
  <c r="D42"/>
  <c r="I108"/>
  <c r="D69"/>
  <c r="H149"/>
  <c r="E71"/>
  <c r="E60"/>
  <c r="E180"/>
  <c r="D96"/>
  <c r="E75"/>
  <c r="H184"/>
  <c r="E23"/>
  <c r="H79"/>
  <c r="I194"/>
  <c r="D50"/>
  <c r="H126"/>
  <c r="D55"/>
  <c r="C68"/>
  <c r="C158"/>
  <c r="H42"/>
  <c r="I88"/>
  <c r="D127"/>
  <c r="C103"/>
  <c r="H124"/>
  <c r="F151"/>
  <c r="E30"/>
  <c r="E200"/>
  <c r="E110"/>
  <c r="C59"/>
  <c r="C174"/>
  <c r="H120"/>
  <c r="F38"/>
  <c r="E76"/>
  <c r="C55"/>
  <c r="D73"/>
  <c r="F23"/>
  <c r="F201"/>
  <c r="H172"/>
  <c r="C212"/>
  <c r="D43"/>
  <c r="F86"/>
  <c r="I129"/>
  <c r="E52"/>
  <c r="I211"/>
  <c r="F66"/>
  <c r="I160"/>
  <c r="E158"/>
  <c r="I212"/>
  <c r="F90"/>
  <c r="D178"/>
  <c r="E105"/>
  <c r="I185"/>
  <c r="D203"/>
  <c r="D200"/>
  <c r="I199"/>
  <c r="E67"/>
  <c r="H61"/>
  <c r="D79"/>
  <c r="H179"/>
  <c r="E96"/>
  <c r="C130"/>
  <c r="I207"/>
  <c r="E100"/>
  <c r="D100"/>
  <c r="E204"/>
  <c r="D143"/>
  <c r="D107"/>
  <c r="H23"/>
  <c r="D188"/>
  <c r="F114"/>
  <c r="C144"/>
  <c r="C129"/>
  <c r="H28"/>
  <c r="F72"/>
  <c r="I186"/>
  <c r="H174"/>
  <c r="E172"/>
  <c r="H139"/>
  <c r="E113"/>
  <c r="E169"/>
  <c r="H24"/>
  <c r="D196"/>
  <c r="F98"/>
  <c r="F27"/>
  <c r="C62"/>
  <c r="H109"/>
  <c r="D122"/>
  <c r="H63"/>
  <c r="D144"/>
  <c r="E74"/>
  <c r="H108"/>
  <c r="I183"/>
  <c r="F203"/>
  <c r="E69"/>
  <c r="H86"/>
  <c r="D87"/>
  <c r="C195"/>
  <c r="F188"/>
  <c r="H90"/>
  <c r="E195"/>
  <c r="C153"/>
  <c r="C146"/>
  <c r="C189"/>
  <c r="E62"/>
  <c r="C179"/>
  <c r="D67"/>
  <c r="D52"/>
  <c r="C188"/>
  <c r="D21"/>
  <c r="D74"/>
  <c r="F200"/>
  <c r="C160"/>
  <c r="F155"/>
  <c r="E114"/>
  <c r="C140"/>
  <c r="F154"/>
  <c r="C168"/>
  <c r="H171"/>
  <c r="I120"/>
  <c r="E156"/>
  <c r="H49"/>
  <c r="I116"/>
  <c r="H201"/>
  <c r="D184"/>
  <c r="C81"/>
  <c r="D20"/>
  <c r="F159"/>
  <c r="F117"/>
  <c r="D105"/>
  <c r="F37"/>
  <c r="E185"/>
  <c r="D160"/>
  <c r="D130"/>
  <c r="D53"/>
  <c r="H118"/>
  <c r="E202"/>
  <c r="H158"/>
  <c r="D167"/>
  <c r="C203"/>
  <c r="D152"/>
  <c r="F175"/>
  <c r="E142"/>
  <c r="I177"/>
  <c r="C125"/>
  <c r="F67"/>
  <c r="C56"/>
  <c r="D110"/>
  <c r="I141"/>
  <c r="H159"/>
  <c r="I109"/>
  <c r="E136"/>
  <c r="E25"/>
  <c r="F209"/>
  <c r="C66"/>
  <c r="F39"/>
  <c r="I119"/>
  <c r="H173"/>
  <c r="E101"/>
  <c r="F33"/>
  <c r="H140"/>
  <c r="H103"/>
  <c r="C173"/>
  <c r="I140"/>
  <c r="H155"/>
  <c r="I168"/>
  <c r="H157"/>
  <c r="E129"/>
  <c r="C33"/>
  <c r="H212"/>
  <c r="E48"/>
  <c r="F75"/>
  <c r="C155"/>
  <c r="D101"/>
  <c r="D68"/>
  <c r="D186"/>
  <c r="I151"/>
  <c r="F118"/>
  <c r="D114"/>
  <c r="I85"/>
  <c r="C39"/>
  <c r="D97"/>
  <c r="F71"/>
  <c r="I171"/>
  <c r="H85"/>
  <c r="C191"/>
  <c r="F137"/>
  <c r="D58"/>
  <c r="H21"/>
  <c r="E138"/>
  <c r="F76"/>
  <c r="C49"/>
  <c r="D86"/>
  <c r="E98"/>
  <c r="F121"/>
  <c r="C139"/>
  <c r="I123"/>
  <c r="C122"/>
  <c r="D65"/>
  <c r="I178"/>
  <c r="H208"/>
  <c r="F115"/>
  <c r="I111"/>
  <c r="I144"/>
  <c r="F69"/>
  <c r="D161"/>
  <c r="H199"/>
  <c r="H148"/>
  <c r="F197"/>
  <c r="C113"/>
  <c r="C136"/>
  <c r="D183"/>
  <c r="I181"/>
  <c r="E137"/>
  <c r="C57"/>
  <c r="E31"/>
  <c r="C78"/>
  <c r="C185"/>
  <c r="I147"/>
  <c r="E151"/>
  <c r="H76"/>
  <c r="F172"/>
  <c r="F53"/>
  <c r="C100"/>
  <c r="F192"/>
  <c r="F153"/>
  <c r="F150"/>
  <c r="D66"/>
  <c r="D111"/>
  <c r="E143"/>
  <c r="E130"/>
  <c r="D118"/>
  <c r="H59"/>
  <c r="H197"/>
  <c r="I102"/>
  <c r="E199"/>
  <c r="D193"/>
  <c r="D190"/>
  <c r="I126"/>
  <c r="E33"/>
  <c r="F141"/>
  <c r="D45"/>
  <c r="E73"/>
  <c r="E207"/>
  <c r="C166"/>
  <c r="C35"/>
  <c r="H20"/>
  <c r="E81"/>
  <c r="F25"/>
  <c r="F100"/>
  <c r="E34"/>
  <c r="H146"/>
  <c r="E78"/>
  <c r="I210"/>
  <c r="C53"/>
  <c r="H99"/>
  <c r="F178"/>
  <c r="I153"/>
  <c r="F59"/>
  <c r="F51"/>
  <c r="C118"/>
  <c r="F211"/>
  <c r="C63"/>
  <c r="H181"/>
  <c r="D179"/>
  <c r="C109"/>
  <c r="E119"/>
  <c r="I131"/>
  <c r="D134"/>
  <c r="F22"/>
  <c r="D60"/>
  <c r="I166"/>
  <c r="F105"/>
  <c r="D150"/>
  <c r="D77"/>
  <c r="C143"/>
  <c r="E197"/>
  <c r="F173"/>
  <c r="H74"/>
  <c r="H143"/>
  <c r="E132"/>
  <c r="E118"/>
  <c r="E141"/>
  <c r="H75"/>
  <c r="E123"/>
  <c r="F194"/>
  <c r="H152"/>
  <c r="E135"/>
  <c r="E57"/>
  <c r="F123"/>
  <c r="D80"/>
  <c r="H125"/>
  <c r="I155"/>
  <c r="E152"/>
  <c r="D85"/>
  <c r="C73"/>
  <c r="F21"/>
  <c r="C157"/>
  <c r="I90"/>
  <c r="C112"/>
  <c r="E128"/>
  <c r="F152"/>
  <c r="I125"/>
  <c r="H141"/>
  <c r="H72"/>
  <c r="F168"/>
  <c r="H36"/>
  <c r="F26"/>
  <c r="E90"/>
  <c r="I130"/>
  <c r="F63"/>
  <c r="D191"/>
  <c r="F109"/>
  <c r="H137"/>
  <c r="C43"/>
  <c r="C193"/>
  <c r="C87"/>
  <c r="F89"/>
  <c r="D180"/>
  <c r="H98"/>
  <c r="F35"/>
  <c r="H160"/>
  <c r="D212"/>
  <c r="E193"/>
  <c r="D94"/>
  <c r="E206"/>
  <c r="F156"/>
  <c r="D162"/>
  <c r="C42"/>
  <c r="I157"/>
  <c r="H110"/>
  <c r="H206"/>
  <c r="F207"/>
  <c r="H150"/>
  <c r="E107"/>
  <c r="I103"/>
  <c r="E93"/>
  <c r="C196"/>
  <c r="D39"/>
  <c r="I99"/>
  <c r="H89"/>
  <c r="I175"/>
  <c r="I179"/>
  <c r="D145"/>
  <c r="I152"/>
  <c r="I110"/>
  <c r="D25"/>
  <c r="E80"/>
  <c r="D159"/>
  <c r="F193"/>
  <c r="C31"/>
  <c r="C119"/>
  <c r="H57"/>
  <c r="C184"/>
  <c r="H196"/>
  <c r="I188"/>
  <c r="F45"/>
  <c r="D174"/>
  <c r="F161"/>
  <c r="D89"/>
  <c r="E29"/>
  <c r="E102"/>
  <c r="H194"/>
  <c r="H88"/>
  <c r="E47"/>
  <c r="H147"/>
  <c r="D133"/>
  <c r="C74"/>
  <c r="C71"/>
  <c r="H112"/>
  <c r="C204"/>
  <c r="E22"/>
  <c r="D153"/>
  <c r="F165"/>
  <c r="D126"/>
  <c r="D95"/>
  <c r="E149"/>
  <c r="H130"/>
  <c r="D158"/>
  <c r="I122"/>
  <c r="D116"/>
  <c r="C183"/>
  <c r="C107"/>
  <c r="I193"/>
  <c r="C190"/>
  <c r="I113"/>
  <c r="H95"/>
  <c r="H165"/>
  <c r="D59"/>
  <c r="F65"/>
  <c r="E58"/>
  <c r="E146"/>
  <c r="D121"/>
  <c r="F79"/>
  <c r="F131"/>
  <c r="D81"/>
  <c r="D175"/>
  <c r="D119"/>
  <c r="C97"/>
  <c r="F64"/>
  <c r="D26"/>
  <c r="C65"/>
  <c r="C32"/>
  <c r="C210"/>
  <c r="C80"/>
  <c r="F70"/>
  <c r="C145"/>
  <c r="E133"/>
  <c r="F110"/>
  <c r="F49"/>
  <c r="E63"/>
  <c r="C86"/>
  <c r="F44"/>
  <c r="I115"/>
  <c r="F208"/>
  <c r="H127"/>
  <c r="I201"/>
  <c r="D38"/>
  <c r="E104"/>
  <c r="E50"/>
  <c r="I167"/>
  <c r="I94"/>
  <c r="F54"/>
  <c r="F132"/>
  <c r="D93"/>
  <c r="C98"/>
  <c r="D154"/>
  <c r="C208"/>
  <c r="C121"/>
  <c r="F107"/>
  <c r="E91"/>
  <c r="H117"/>
  <c r="F149"/>
  <c r="F163"/>
  <c r="I143"/>
  <c r="I165"/>
  <c r="F55"/>
  <c r="D164"/>
  <c r="F106"/>
  <c r="C148"/>
  <c r="D34"/>
  <c r="D113"/>
  <c r="H80"/>
  <c r="D70"/>
  <c r="D165"/>
  <c r="F68"/>
  <c r="F158"/>
  <c r="C175"/>
  <c r="F143"/>
  <c r="C149"/>
  <c r="C38"/>
  <c r="H71"/>
  <c r="C142"/>
  <c r="C138"/>
  <c r="D205"/>
  <c r="C34"/>
  <c r="E112"/>
  <c r="D208"/>
  <c r="D112"/>
  <c r="H51"/>
  <c r="E205"/>
  <c r="C28"/>
  <c r="E190"/>
  <c r="C25"/>
  <c r="D199"/>
  <c r="C137"/>
  <c r="H70"/>
  <c r="E95"/>
  <c r="F199"/>
  <c r="F103"/>
  <c r="D147"/>
  <c r="C127"/>
  <c r="C96"/>
  <c r="C151"/>
  <c r="E173"/>
  <c r="E77"/>
  <c r="H55"/>
  <c r="H39"/>
  <c r="I145"/>
  <c r="D33"/>
  <c r="F142"/>
  <c r="H111"/>
  <c r="F129"/>
  <c r="H43"/>
  <c r="I159"/>
  <c r="F125"/>
  <c r="I117"/>
  <c r="E106"/>
  <c r="C202"/>
  <c r="E120"/>
  <c r="F62"/>
  <c r="C101"/>
  <c r="H192"/>
  <c r="E36"/>
  <c r="D71"/>
  <c r="C200"/>
  <c r="C22"/>
  <c r="D54"/>
  <c r="E35"/>
  <c r="I164"/>
  <c r="I121"/>
  <c r="D129"/>
  <c r="C52"/>
  <c r="H200"/>
  <c r="F189"/>
  <c r="E27"/>
  <c r="F99"/>
  <c r="D202"/>
  <c r="H167"/>
  <c r="E160"/>
  <c r="I203"/>
  <c r="E109"/>
  <c r="H65"/>
  <c r="F145"/>
  <c r="C51"/>
  <c r="H186"/>
  <c r="I83"/>
  <c r="H134"/>
  <c r="E159"/>
  <c r="C156"/>
  <c r="H138"/>
  <c r="F111"/>
  <c r="H163"/>
  <c r="D146"/>
  <c r="D187"/>
  <c r="I91"/>
  <c r="F120"/>
  <c r="I205"/>
  <c r="C37"/>
  <c r="E59"/>
  <c r="H38"/>
  <c r="D131"/>
  <c r="E201"/>
  <c r="H122"/>
  <c r="F41"/>
  <c r="H123"/>
  <c r="F127"/>
  <c r="H166"/>
  <c r="C194"/>
  <c r="F47"/>
  <c r="E38"/>
  <c r="D27"/>
  <c r="D204"/>
  <c r="I84"/>
  <c r="F88"/>
  <c r="H177"/>
  <c r="H37"/>
  <c r="H58"/>
  <c r="C180"/>
  <c r="F119"/>
  <c r="F140"/>
  <c r="C177"/>
  <c r="I161"/>
  <c r="D125"/>
  <c r="F97"/>
  <c r="H164"/>
  <c r="C126"/>
  <c r="D51"/>
  <c r="E21"/>
  <c r="C21"/>
  <c r="E191"/>
  <c r="D123"/>
  <c r="E179"/>
  <c r="C178"/>
  <c r="C85"/>
  <c r="H135"/>
  <c r="D36"/>
  <c r="F180"/>
  <c r="C40"/>
  <c r="H145"/>
  <c r="D138"/>
  <c r="H133"/>
  <c r="C72"/>
  <c r="E44"/>
  <c r="H202"/>
  <c r="F169"/>
  <c r="D29"/>
  <c r="F210"/>
  <c r="D151"/>
  <c r="C182"/>
  <c r="H182"/>
  <c r="F183"/>
  <c r="C50"/>
  <c r="D132"/>
  <c r="C30"/>
  <c r="F190"/>
  <c r="H107"/>
  <c r="H178"/>
  <c r="E68"/>
  <c r="F28"/>
  <c r="D23"/>
  <c r="E166"/>
  <c r="D90"/>
  <c r="F85"/>
  <c r="H169"/>
  <c r="H31"/>
  <c r="C48"/>
  <c r="D209"/>
  <c r="I149"/>
  <c r="E147"/>
  <c r="H83"/>
  <c r="E210"/>
  <c r="I176"/>
  <c r="E41"/>
  <c r="C41"/>
  <c r="D136"/>
  <c r="I135"/>
  <c r="F83"/>
  <c r="H50"/>
  <c r="C211"/>
  <c r="D168"/>
  <c r="H187"/>
  <c r="C117"/>
  <c r="I154"/>
  <c r="E189"/>
  <c r="C167"/>
  <c r="E127"/>
  <c r="E115"/>
  <c r="F34"/>
  <c r="F50"/>
  <c r="D211"/>
  <c r="I139"/>
  <c r="F196"/>
  <c r="H46"/>
  <c r="I169"/>
  <c r="F42"/>
  <c r="I112"/>
  <c r="F133"/>
  <c r="I198"/>
  <c r="F74"/>
  <c r="E181"/>
  <c r="F128"/>
  <c r="C192"/>
  <c r="H161"/>
  <c r="F61"/>
  <c r="C45"/>
  <c r="D166"/>
  <c r="C131"/>
  <c r="F177"/>
  <c r="F46"/>
  <c r="D115"/>
  <c r="I136"/>
  <c r="E88"/>
  <c r="C161"/>
  <c r="F206"/>
  <c r="H35"/>
  <c r="D22"/>
  <c r="F113"/>
  <c r="C162"/>
  <c r="I191"/>
  <c r="H119"/>
  <c r="F112"/>
  <c r="C123"/>
  <c r="H78"/>
  <c r="D149"/>
  <c r="H210"/>
  <c r="H209"/>
  <c r="C209"/>
  <c r="C205"/>
  <c r="C154"/>
  <c r="D182"/>
  <c r="F181"/>
  <c r="E196"/>
  <c r="H205"/>
  <c r="I128"/>
  <c r="I133"/>
  <c r="F122"/>
  <c r="D104"/>
  <c r="C36"/>
  <c r="C111"/>
  <c r="C23"/>
  <c r="F136"/>
  <c r="H34"/>
  <c r="E121"/>
  <c r="D47"/>
  <c r="E155"/>
  <c r="C104"/>
  <c r="H204"/>
  <c r="E170"/>
  <c r="F20"/>
  <c r="E56"/>
  <c r="E85"/>
  <c r="F92"/>
  <c r="D170"/>
  <c r="D120"/>
  <c r="H175"/>
  <c r="F202"/>
  <c r="I202"/>
  <c r="D181"/>
  <c r="C92"/>
  <c r="D189"/>
  <c r="F187"/>
  <c r="E126"/>
  <c r="H68"/>
  <c r="C69"/>
  <c r="E167"/>
  <c r="E53"/>
  <c r="C141"/>
  <c r="H154"/>
  <c r="F134"/>
  <c r="H87"/>
  <c r="E212"/>
  <c r="C187"/>
  <c r="C93"/>
  <c r="D173"/>
  <c r="D210"/>
  <c r="D35"/>
  <c r="E184"/>
  <c r="E122"/>
  <c r="E99"/>
  <c r="H77"/>
  <c r="C83"/>
  <c r="D139"/>
  <c r="C20"/>
  <c r="E116"/>
  <c r="F167"/>
  <c r="H94"/>
  <c r="H45"/>
  <c r="F182"/>
  <c r="F81"/>
  <c r="I172"/>
  <c r="C198"/>
  <c r="C46"/>
  <c r="C29"/>
  <c r="H47"/>
  <c r="I209"/>
  <c r="F77"/>
  <c r="D103"/>
  <c r="D142"/>
  <c r="I208"/>
  <c r="H153"/>
  <c r="D172"/>
  <c r="C105"/>
  <c r="E131"/>
  <c r="F43"/>
  <c r="C206"/>
  <c r="E42"/>
  <c r="H207"/>
  <c r="D40"/>
  <c r="H40"/>
  <c r="H48"/>
  <c r="E83"/>
  <c r="C77"/>
  <c r="H211"/>
  <c r="F205"/>
  <c r="D140"/>
  <c r="F130"/>
  <c r="D156"/>
  <c r="H191"/>
  <c r="H203"/>
  <c r="D148"/>
  <c r="D195"/>
  <c r="F91"/>
  <c r="D201"/>
  <c r="E124"/>
  <c r="I187"/>
  <c r="E183"/>
  <c r="H195"/>
  <c r="E26"/>
  <c r="D48"/>
  <c r="H102"/>
  <c r="D128"/>
  <c r="E65"/>
  <c r="E43"/>
  <c r="D62"/>
  <c r="C172"/>
  <c r="E37"/>
  <c r="E187"/>
  <c r="E162"/>
  <c r="F195"/>
  <c r="F96"/>
  <c r="D192"/>
  <c r="H66"/>
  <c r="C102"/>
  <c r="D41"/>
  <c r="E66"/>
  <c r="M102" l="1"/>
  <c r="K66"/>
  <c r="G96"/>
  <c r="G195"/>
  <c r="M172"/>
  <c r="K102"/>
  <c r="K195"/>
  <c r="G91"/>
  <c r="K203"/>
  <c r="K191"/>
  <c r="G130"/>
  <c r="G205"/>
  <c r="K211"/>
  <c r="M77"/>
  <c r="K40"/>
  <c r="K207"/>
  <c r="M206"/>
  <c r="G43"/>
  <c r="M105"/>
  <c r="K153"/>
  <c r="G77"/>
  <c r="K77" s="1"/>
  <c r="K47"/>
  <c r="M29"/>
  <c r="M46"/>
  <c r="M198"/>
  <c r="G81"/>
  <c r="K81" s="1"/>
  <c r="G182"/>
  <c r="K45"/>
  <c r="K94"/>
  <c r="G167"/>
  <c r="M19"/>
  <c r="M20"/>
  <c r="M83"/>
  <c r="M93"/>
  <c r="M187"/>
  <c r="K87"/>
  <c r="G134"/>
  <c r="K154"/>
  <c r="M141"/>
  <c r="M69"/>
  <c r="K68"/>
  <c r="G187"/>
  <c r="M92"/>
  <c r="G202"/>
  <c r="K175"/>
  <c r="G92"/>
  <c r="G20"/>
  <c r="K20" s="1"/>
  <c r="L20" s="1"/>
  <c r="K204"/>
  <c r="M104"/>
  <c r="G136"/>
  <c r="M23"/>
  <c r="M111"/>
  <c r="M36"/>
  <c r="G122"/>
  <c r="K205"/>
  <c r="G181"/>
  <c r="M154"/>
  <c r="M205"/>
  <c r="M209"/>
  <c r="K209"/>
  <c r="K210"/>
  <c r="M123"/>
  <c r="G112"/>
  <c r="K119"/>
  <c r="M162"/>
  <c r="G113"/>
  <c r="G206"/>
  <c r="M161"/>
  <c r="G46"/>
  <c r="G177"/>
  <c r="M131"/>
  <c r="M45"/>
  <c r="G61"/>
  <c r="K161"/>
  <c r="M192"/>
  <c r="G128"/>
  <c r="G74"/>
  <c r="G133"/>
  <c r="G42"/>
  <c r="K42" s="1"/>
  <c r="K46"/>
  <c r="G196"/>
  <c r="G50"/>
  <c r="K50" s="1"/>
  <c r="G34"/>
  <c r="K34" s="1"/>
  <c r="M167"/>
  <c r="M117"/>
  <c r="K187"/>
  <c r="M211"/>
  <c r="G83"/>
  <c r="M41"/>
  <c r="K83"/>
  <c r="M48"/>
  <c r="K31"/>
  <c r="K169"/>
  <c r="G85"/>
  <c r="G28"/>
  <c r="K28" s="1"/>
  <c r="K178"/>
  <c r="K107"/>
  <c r="G190"/>
  <c r="M30"/>
  <c r="M50"/>
  <c r="G183"/>
  <c r="K182"/>
  <c r="M182"/>
  <c r="G210"/>
  <c r="G169"/>
  <c r="K202"/>
  <c r="M72"/>
  <c r="K133"/>
  <c r="K145"/>
  <c r="G180"/>
  <c r="K135"/>
  <c r="M85"/>
  <c r="M178"/>
  <c r="M21"/>
  <c r="M126"/>
  <c r="K164"/>
  <c r="G97"/>
  <c r="M177"/>
  <c r="G140"/>
  <c r="G119"/>
  <c r="M180"/>
  <c r="K177"/>
  <c r="G88"/>
  <c r="G47"/>
  <c r="M194"/>
  <c r="K166"/>
  <c r="G127"/>
  <c r="K123"/>
  <c r="G41"/>
  <c r="K41" s="1"/>
  <c r="K122"/>
  <c r="K38"/>
  <c r="M37"/>
  <c r="G120"/>
  <c r="K163"/>
  <c r="G111"/>
  <c r="K138"/>
  <c r="M156"/>
  <c r="K134"/>
  <c r="K186"/>
  <c r="M51"/>
  <c r="G145"/>
  <c r="K167"/>
  <c r="G99"/>
  <c r="G189"/>
  <c r="K200"/>
  <c r="M52"/>
  <c r="M22"/>
  <c r="M200"/>
  <c r="K192"/>
  <c r="M101"/>
  <c r="G62"/>
  <c r="K62" s="1"/>
  <c r="M202"/>
  <c r="G125"/>
  <c r="K43"/>
  <c r="G129"/>
  <c r="K111"/>
  <c r="G142"/>
  <c r="K39"/>
  <c r="M151"/>
  <c r="M96"/>
  <c r="M127"/>
  <c r="G103"/>
  <c r="G199"/>
  <c r="M137"/>
  <c r="M25"/>
  <c r="M28"/>
  <c r="M34"/>
  <c r="M138"/>
  <c r="M142"/>
  <c r="M38"/>
  <c r="M149"/>
  <c r="G143"/>
  <c r="M175"/>
  <c r="G158"/>
  <c r="G68"/>
  <c r="M148"/>
  <c r="G106"/>
  <c r="G55"/>
  <c r="K55" s="1"/>
  <c r="G163"/>
  <c r="G149"/>
  <c r="K117"/>
  <c r="G107"/>
  <c r="M121"/>
  <c r="M208"/>
  <c r="M98"/>
  <c r="G132"/>
  <c r="G54"/>
  <c r="K127"/>
  <c r="G208"/>
  <c r="G44"/>
  <c r="M86"/>
  <c r="G49"/>
  <c r="K49" s="1"/>
  <c r="G110"/>
  <c r="M145"/>
  <c r="G70"/>
  <c r="K70" s="1"/>
  <c r="M80"/>
  <c r="M210"/>
  <c r="M32"/>
  <c r="M65"/>
  <c r="G64"/>
  <c r="K64" s="1"/>
  <c r="M97"/>
  <c r="G131"/>
  <c r="G79"/>
  <c r="K79" s="1"/>
  <c r="G65"/>
  <c r="K65" s="1"/>
  <c r="K165"/>
  <c r="K95"/>
  <c r="M190"/>
  <c r="M107"/>
  <c r="M183"/>
  <c r="K130"/>
  <c r="G165"/>
  <c r="M204"/>
  <c r="K112"/>
  <c r="M71"/>
  <c r="M74"/>
  <c r="K147"/>
  <c r="K88"/>
  <c r="K194"/>
  <c r="G161"/>
  <c r="G45"/>
  <c r="K196"/>
  <c r="M184"/>
  <c r="M119"/>
  <c r="M31"/>
  <c r="G193"/>
  <c r="K89"/>
  <c r="M196"/>
  <c r="K150"/>
  <c r="G207"/>
  <c r="K206"/>
  <c r="K110"/>
  <c r="M42"/>
  <c r="G156"/>
  <c r="K160"/>
  <c r="G35"/>
  <c r="K35" s="1"/>
  <c r="K98"/>
  <c r="G89"/>
  <c r="M87"/>
  <c r="M193"/>
  <c r="M43"/>
  <c r="K137"/>
  <c r="G109"/>
  <c r="G63"/>
  <c r="K63" s="1"/>
  <c r="G26"/>
  <c r="G168"/>
  <c r="K141"/>
  <c r="G152"/>
  <c r="M112"/>
  <c r="M157"/>
  <c r="G21"/>
  <c r="K21" s="1"/>
  <c r="L21" s="1"/>
  <c r="M73"/>
  <c r="K125"/>
  <c r="G123"/>
  <c r="K152"/>
  <c r="G194"/>
  <c r="K75"/>
  <c r="K143"/>
  <c r="K74"/>
  <c r="G173"/>
  <c r="M143"/>
  <c r="G105"/>
  <c r="G22"/>
  <c r="M109"/>
  <c r="K181"/>
  <c r="M63"/>
  <c r="G211"/>
  <c r="M118"/>
  <c r="G51"/>
  <c r="K51" s="1"/>
  <c r="G59"/>
  <c r="K59" s="1"/>
  <c r="G178"/>
  <c r="K99"/>
  <c r="M53"/>
  <c r="K146"/>
  <c r="G100"/>
  <c r="G25"/>
  <c r="N4"/>
  <c r="N6" s="1"/>
  <c r="L4"/>
  <c r="L5"/>
  <c r="M35"/>
  <c r="M166"/>
  <c r="G141"/>
  <c r="K197"/>
  <c r="G150"/>
  <c r="G153"/>
  <c r="G192"/>
  <c r="M100"/>
  <c r="G53"/>
  <c r="G172"/>
  <c r="M185"/>
  <c r="M78"/>
  <c r="M57"/>
  <c r="M136"/>
  <c r="M113"/>
  <c r="G197"/>
  <c r="K148"/>
  <c r="K199"/>
  <c r="G69"/>
  <c r="K69" s="1"/>
  <c r="G115"/>
  <c r="K208"/>
  <c r="M122"/>
  <c r="M139"/>
  <c r="G121"/>
  <c r="M49"/>
  <c r="G76"/>
  <c r="K76" s="1"/>
  <c r="G137"/>
  <c r="M191"/>
  <c r="K85"/>
  <c r="G71"/>
  <c r="K71" s="1"/>
  <c r="M39"/>
  <c r="G118"/>
  <c r="M155"/>
  <c r="G75"/>
  <c r="K212"/>
  <c r="K157"/>
  <c r="K155"/>
  <c r="M173"/>
  <c r="K103"/>
  <c r="K140"/>
  <c r="G33"/>
  <c r="K173"/>
  <c r="G39"/>
  <c r="M66"/>
  <c r="G209"/>
  <c r="K159"/>
  <c r="M56"/>
  <c r="G67"/>
  <c r="M125"/>
  <c r="G175"/>
  <c r="M203"/>
  <c r="K158"/>
  <c r="K118"/>
  <c r="G37"/>
  <c r="K37" s="1"/>
  <c r="G117"/>
  <c r="G159"/>
  <c r="M81"/>
  <c r="K201"/>
  <c r="K171"/>
  <c r="M168"/>
  <c r="G154"/>
  <c r="M140"/>
  <c r="G155"/>
  <c r="M160"/>
  <c r="G200"/>
  <c r="M188"/>
  <c r="M179"/>
  <c r="M189"/>
  <c r="M146"/>
  <c r="M153"/>
  <c r="K90"/>
  <c r="G188"/>
  <c r="M195"/>
  <c r="K86"/>
  <c r="G203"/>
  <c r="K108"/>
  <c r="K109"/>
  <c r="M62"/>
  <c r="G27"/>
  <c r="K27" s="1"/>
  <c r="G98"/>
  <c r="K24"/>
  <c r="K139"/>
  <c r="K174"/>
  <c r="G72"/>
  <c r="K72" s="1"/>
  <c r="M129"/>
  <c r="M144"/>
  <c r="G114"/>
  <c r="K23"/>
  <c r="M130"/>
  <c r="K179"/>
  <c r="K61"/>
  <c r="G90"/>
  <c r="G66"/>
  <c r="G86"/>
  <c r="M212"/>
  <c r="K172"/>
  <c r="G201"/>
  <c r="G23"/>
  <c r="M55"/>
  <c r="G38"/>
  <c r="K120"/>
  <c r="M174"/>
  <c r="M59"/>
  <c r="G151"/>
  <c r="K124"/>
  <c r="M103"/>
  <c r="M158"/>
  <c r="K126"/>
  <c r="K184"/>
  <c r="K149"/>
  <c r="M128"/>
  <c r="M89"/>
  <c r="G204"/>
  <c r="M120"/>
  <c r="G32"/>
  <c r="M88"/>
  <c r="K106"/>
  <c r="K116"/>
  <c r="G138"/>
  <c r="G116"/>
  <c r="M152"/>
  <c r="G52"/>
  <c r="K190"/>
  <c r="G144"/>
  <c r="G80"/>
  <c r="K80" s="1"/>
  <c r="G78"/>
  <c r="K78" s="1"/>
  <c r="K92"/>
  <c r="G73"/>
  <c r="G191"/>
  <c r="M44"/>
  <c r="M114"/>
  <c r="K52"/>
  <c r="K44"/>
  <c r="K180"/>
  <c r="G147"/>
  <c r="G184"/>
  <c r="G166"/>
  <c r="K105"/>
  <c r="M110"/>
  <c r="G104"/>
  <c r="G58"/>
  <c r="K58" s="1"/>
  <c r="M67"/>
  <c r="K168"/>
  <c r="G135"/>
  <c r="G148"/>
  <c r="K121"/>
  <c r="G126"/>
  <c r="G60"/>
  <c r="K93"/>
  <c r="G186"/>
  <c r="M70"/>
  <c r="G162"/>
  <c r="M150"/>
  <c r="M186"/>
  <c r="M132"/>
  <c r="G212"/>
  <c r="G36"/>
  <c r="K36" s="1"/>
  <c r="K101"/>
  <c r="K82"/>
  <c r="K67"/>
  <c r="G30"/>
  <c r="G57"/>
  <c r="K57" s="1"/>
  <c r="G164"/>
  <c r="M207"/>
  <c r="G29"/>
  <c r="M60"/>
  <c r="K129"/>
  <c r="M76"/>
  <c r="K91"/>
  <c r="K156"/>
  <c r="G95"/>
  <c r="M94"/>
  <c r="M171"/>
  <c r="K132"/>
  <c r="K131"/>
  <c r="G124"/>
  <c r="K53"/>
  <c r="G185"/>
  <c r="K136"/>
  <c r="K33"/>
  <c r="M124"/>
  <c r="K162"/>
  <c r="M27"/>
  <c r="G56"/>
  <c r="K56" s="1"/>
  <c r="G174"/>
  <c r="M164"/>
  <c r="G139"/>
  <c r="K142"/>
  <c r="K189"/>
  <c r="M169"/>
  <c r="M84"/>
  <c r="M106"/>
  <c r="K114"/>
  <c r="K128"/>
  <c r="K60"/>
  <c r="G179"/>
  <c r="M108"/>
  <c r="M99"/>
  <c r="M116"/>
  <c r="G160"/>
  <c r="K185"/>
  <c r="M176"/>
  <c r="G198"/>
  <c r="K22"/>
  <c r="M147"/>
  <c r="M134"/>
  <c r="M199"/>
  <c r="G171"/>
  <c r="M159"/>
  <c r="G170"/>
  <c r="G94"/>
  <c r="G108"/>
  <c r="K30"/>
  <c r="M135"/>
  <c r="G157"/>
  <c r="M181"/>
  <c r="M64"/>
  <c r="G24"/>
  <c r="G146"/>
  <c r="K84"/>
  <c r="K97"/>
  <c r="G82"/>
  <c r="K104"/>
  <c r="M165"/>
  <c r="K151"/>
  <c r="G31"/>
  <c r="M90"/>
  <c r="M115"/>
  <c r="K115"/>
  <c r="G40"/>
  <c r="M133"/>
  <c r="K176"/>
  <c r="G176"/>
  <c r="G48"/>
  <c r="K48" s="1"/>
  <c r="K32"/>
  <c r="K198"/>
  <c r="G84"/>
  <c r="G101"/>
  <c r="M24"/>
  <c r="G87"/>
  <c r="M79"/>
  <c r="M95"/>
  <c r="G93"/>
  <c r="K144"/>
  <c r="K29"/>
  <c r="K113"/>
  <c r="K73"/>
  <c r="M170"/>
  <c r="K170"/>
  <c r="M91"/>
  <c r="K188"/>
  <c r="K193"/>
  <c r="K183"/>
  <c r="K100"/>
  <c r="K25"/>
  <c r="G102"/>
  <c r="K26"/>
  <c r="K54"/>
  <c r="M58"/>
  <c r="M201"/>
  <c r="M197"/>
  <c r="K96"/>
  <c r="M163"/>
  <c r="AH224" i="7"/>
  <c r="AP223"/>
  <c r="AF218" i="8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I217"/>
  <c r="AH15" i="7"/>
  <c r="AP14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F217" i="9"/>
  <c r="AF8"/>
  <c r="AF9" i="8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I8"/>
  <c r="AI218" i="7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Z225" i="4"/>
  <c r="S225"/>
  <c r="U224"/>
  <c r="Z16"/>
  <c r="S16"/>
  <c r="U15"/>
  <c r="G11" i="2"/>
  <c r="H11" s="1"/>
  <c r="I11" s="1"/>
  <c r="G9"/>
  <c r="H9" s="1"/>
  <c r="I9" s="1"/>
  <c r="G19"/>
  <c r="G20"/>
  <c r="G22"/>
  <c r="G14"/>
  <c r="H14" s="1"/>
  <c r="I14" s="1"/>
  <c r="G12"/>
  <c r="H12" s="1"/>
  <c r="J12" s="1"/>
  <c r="G27"/>
  <c r="G17"/>
  <c r="G25"/>
  <c r="G16"/>
  <c r="G15"/>
  <c r="G10"/>
  <c r="H10" s="1"/>
  <c r="I10" s="1"/>
  <c r="G26"/>
  <c r="G21"/>
  <c r="G24"/>
  <c r="G23"/>
  <c r="G18"/>
  <c r="G8"/>
  <c r="H8" s="1"/>
  <c r="L26"/>
  <c r="M26" s="1"/>
  <c r="L21"/>
  <c r="M21" s="1"/>
  <c r="J13"/>
  <c r="L13" s="1"/>
  <c r="M13" s="1"/>
  <c r="L15"/>
  <c r="M15" s="1"/>
  <c r="L22"/>
  <c r="M22" s="1"/>
  <c r="L23"/>
  <c r="M23" s="1"/>
  <c r="L24"/>
  <c r="M24" s="1"/>
  <c r="L20"/>
  <c r="M20" s="1"/>
  <c r="J3" i="10"/>
  <c r="I4" i="9"/>
  <c r="J4" s="1"/>
  <c r="I12" i="2"/>
  <c r="L12" s="1"/>
  <c r="M12" s="1"/>
  <c r="X4" i="3"/>
  <c r="L6" i="13" l="1"/>
  <c r="L22"/>
  <c r="L23" s="1"/>
  <c r="L24" s="1"/>
  <c r="L25" s="1"/>
  <c r="L26" s="1"/>
  <c r="L27" s="1"/>
  <c r="L28" s="1"/>
  <c r="L29" s="1"/>
  <c r="L30" s="1"/>
  <c r="L31" s="1"/>
  <c r="L32" s="1"/>
  <c r="L33" s="1"/>
  <c r="AF218" i="9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I217"/>
  <c r="AH16" i="7"/>
  <c r="AP15"/>
  <c r="AH225"/>
  <c r="AP224"/>
  <c r="AF217" i="10"/>
  <c r="AF8"/>
  <c r="AF9" i="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I8"/>
  <c r="AI9" i="8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C8" i="3"/>
  <c r="AC217"/>
  <c r="S17" i="4"/>
  <c r="U16"/>
  <c r="Z226"/>
  <c r="Z17"/>
  <c r="S226"/>
  <c r="U225"/>
  <c r="I8" i="2"/>
  <c r="J9"/>
  <c r="L9" s="1"/>
  <c r="M9" s="1"/>
  <c r="J14"/>
  <c r="L14" s="1"/>
  <c r="M14" s="1"/>
  <c r="J11"/>
  <c r="L11" s="1"/>
  <c r="M11" s="1"/>
  <c r="J10"/>
  <c r="L10" s="1"/>
  <c r="M10" s="1"/>
  <c r="J8"/>
  <c r="L8" s="1"/>
  <c r="M8" s="1"/>
  <c r="J3" i="11"/>
  <c r="I4" i="10"/>
  <c r="J4" s="1"/>
  <c r="M33" i="13" l="1"/>
  <c r="L34"/>
  <c r="L35" s="1"/>
  <c r="L36" s="1"/>
  <c r="L37" s="1"/>
  <c r="L38" s="1"/>
  <c r="L39" s="1"/>
  <c r="L40" s="1"/>
  <c r="M26"/>
  <c r="AH226" i="7"/>
  <c r="AP225"/>
  <c r="AJ8" i="9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F217" i="11"/>
  <c r="AF8"/>
  <c r="AF218" i="10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I217"/>
  <c r="AH17" i="7"/>
  <c r="AP16"/>
  <c r="AF9" i="10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I8"/>
  <c r="AC9" i="3"/>
  <c r="BE8"/>
  <c r="AC218"/>
  <c r="BE217"/>
  <c r="S18" i="4"/>
  <c r="U17"/>
  <c r="S227"/>
  <c r="U226"/>
  <c r="Z227"/>
  <c r="Z18"/>
  <c r="I4" i="11"/>
  <c r="J4" s="1"/>
  <c r="M28" i="2"/>
  <c r="H3" s="1"/>
  <c r="X5" i="3"/>
  <c r="L41" i="13" l="1"/>
  <c r="L42" s="1"/>
  <c r="L43" s="1"/>
  <c r="L44" s="1"/>
  <c r="L45" s="1"/>
  <c r="L46" s="1"/>
  <c r="L47" s="1"/>
  <c r="M40"/>
  <c r="AH227" i="7"/>
  <c r="AP226"/>
  <c r="AJ8" i="10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H18" i="7"/>
  <c r="AP17"/>
  <c r="AF218" i="1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I217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I8"/>
  <c r="AC10" i="3"/>
  <c r="BE9"/>
  <c r="AC219"/>
  <c r="BE218"/>
  <c r="AA8"/>
  <c r="AA217"/>
  <c r="S19" i="4"/>
  <c r="U18"/>
  <c r="Z19"/>
  <c r="Z228"/>
  <c r="S228"/>
  <c r="U227"/>
  <c r="H4" i="2"/>
  <c r="N28"/>
  <c r="I27" i="3"/>
  <c r="J27"/>
  <c r="M47" i="13" l="1"/>
  <c r="L48"/>
  <c r="L49" s="1"/>
  <c r="L50" s="1"/>
  <c r="L51" s="1"/>
  <c r="L52" s="1"/>
  <c r="L53" s="1"/>
  <c r="L54" s="1"/>
  <c r="AH228" i="7"/>
  <c r="AP227"/>
  <c r="AI218" i="11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H19" i="7"/>
  <c r="AP18"/>
  <c r="AJ8" i="11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C11" i="3"/>
  <c r="BE10"/>
  <c r="AY217"/>
  <c r="BA217"/>
  <c r="BG217" s="1"/>
  <c r="AY8"/>
  <c r="BA8"/>
  <c r="BG8" s="1"/>
  <c r="AC220"/>
  <c r="BE219"/>
  <c r="AA9"/>
  <c r="BA9" s="1"/>
  <c r="BG9" s="1"/>
  <c r="AB8"/>
  <c r="AA218"/>
  <c r="BA218" s="1"/>
  <c r="BG218" s="1"/>
  <c r="AB217"/>
  <c r="Z229" i="4"/>
  <c r="S20"/>
  <c r="U19"/>
  <c r="S229"/>
  <c r="U228"/>
  <c r="Z20"/>
  <c r="O28" i="2"/>
  <c r="K3" i="3" s="1"/>
  <c r="D28" i="2"/>
  <c r="J15" i="3"/>
  <c r="J23"/>
  <c r="J17"/>
  <c r="I20"/>
  <c r="L20" s="1"/>
  <c r="M20" s="1"/>
  <c r="J22"/>
  <c r="J21"/>
  <c r="I24"/>
  <c r="L24" s="1"/>
  <c r="M24" s="1"/>
  <c r="I18"/>
  <c r="L18" s="1"/>
  <c r="M18" s="1"/>
  <c r="I16"/>
  <c r="L16" s="1"/>
  <c r="M16" s="1"/>
  <c r="J25"/>
  <c r="J19"/>
  <c r="I26"/>
  <c r="L26" s="1"/>
  <c r="M26" s="1"/>
  <c r="L27"/>
  <c r="M27" s="1"/>
  <c r="L55" i="13" l="1"/>
  <c r="L56" s="1"/>
  <c r="L57" s="1"/>
  <c r="L58" s="1"/>
  <c r="L59" s="1"/>
  <c r="L60" s="1"/>
  <c r="L61" s="1"/>
  <c r="M54"/>
  <c r="AH20" i="7"/>
  <c r="AP19"/>
  <c r="AH229"/>
  <c r="AP228"/>
  <c r="AX217" i="3"/>
  <c r="BF217" s="1"/>
  <c r="AM217"/>
  <c r="AY218"/>
  <c r="BC217"/>
  <c r="BB217"/>
  <c r="BH217" s="1"/>
  <c r="AY9"/>
  <c r="AX8"/>
  <c r="BF8" s="1"/>
  <c r="AM8"/>
  <c r="AC12"/>
  <c r="BE11"/>
  <c r="BC8"/>
  <c r="BB8"/>
  <c r="BH8" s="1"/>
  <c r="AC221"/>
  <c r="BE220"/>
  <c r="AB9"/>
  <c r="AA10"/>
  <c r="BA10" s="1"/>
  <c r="BG10" s="1"/>
  <c r="AA219"/>
  <c r="BA219" s="1"/>
  <c r="BG219" s="1"/>
  <c r="AB218"/>
  <c r="Z21" i="4"/>
  <c r="Z230"/>
  <c r="S230"/>
  <c r="U229"/>
  <c r="S21"/>
  <c r="U20"/>
  <c r="K4" i="3"/>
  <c r="G27" s="1"/>
  <c r="I17"/>
  <c r="L17" s="1"/>
  <c r="M17" s="1"/>
  <c r="J24"/>
  <c r="J20"/>
  <c r="I21"/>
  <c r="L21" s="1"/>
  <c r="M21" s="1"/>
  <c r="I22"/>
  <c r="L22" s="1"/>
  <c r="M22" s="1"/>
  <c r="I15"/>
  <c r="L15" s="1"/>
  <c r="M15" s="1"/>
  <c r="J16"/>
  <c r="I25"/>
  <c r="L25" s="1"/>
  <c r="M25" s="1"/>
  <c r="J18"/>
  <c r="J26"/>
  <c r="I23"/>
  <c r="L23" s="1"/>
  <c r="M23" s="1"/>
  <c r="I19"/>
  <c r="L19" s="1"/>
  <c r="M19" s="1"/>
  <c r="M61" i="13" l="1"/>
  <c r="L62"/>
  <c r="L63" s="1"/>
  <c r="L64" s="1"/>
  <c r="L65" s="1"/>
  <c r="L66" s="1"/>
  <c r="L67" s="1"/>
  <c r="L68" s="1"/>
  <c r="AH21" i="7"/>
  <c r="AP20"/>
  <c r="AH230"/>
  <c r="AP229"/>
  <c r="AC13" i="3"/>
  <c r="BE12"/>
  <c r="AC222"/>
  <c r="BE221"/>
  <c r="AY10"/>
  <c r="AX9"/>
  <c r="BF9" s="1"/>
  <c r="AN217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BB9"/>
  <c r="BH9" s="1"/>
  <c r="BC9"/>
  <c r="AY219"/>
  <c r="AX218"/>
  <c r="BF218" s="1"/>
  <c r="BC218"/>
  <c r="BB218"/>
  <c r="BH218" s="1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N8"/>
  <c r="AB219"/>
  <c r="AA220"/>
  <c r="BA220" s="1"/>
  <c r="BG220" s="1"/>
  <c r="AB10"/>
  <c r="AA11"/>
  <c r="BA11" s="1"/>
  <c r="BG11" s="1"/>
  <c r="S22" i="4"/>
  <c r="U21"/>
  <c r="Z22"/>
  <c r="S231"/>
  <c r="U230"/>
  <c r="Z231"/>
  <c r="G12" i="3"/>
  <c r="H12" s="1"/>
  <c r="J12" s="1"/>
  <c r="G17"/>
  <c r="G9"/>
  <c r="H9" s="1"/>
  <c r="I9" s="1"/>
  <c r="G20"/>
  <c r="G10"/>
  <c r="H10" s="1"/>
  <c r="J10" s="1"/>
  <c r="G18"/>
  <c r="G26"/>
  <c r="G15"/>
  <c r="G25"/>
  <c r="G8"/>
  <c r="H8" s="1"/>
  <c r="G16"/>
  <c r="G24"/>
  <c r="G13"/>
  <c r="H13" s="1"/>
  <c r="J13" s="1"/>
  <c r="G23"/>
  <c r="G14"/>
  <c r="H14" s="1"/>
  <c r="J14" s="1"/>
  <c r="G22"/>
  <c r="G11"/>
  <c r="H11" s="1"/>
  <c r="J11" s="1"/>
  <c r="G21"/>
  <c r="G19"/>
  <c r="I12"/>
  <c r="X4" i="4"/>
  <c r="L69" i="13" l="1"/>
  <c r="L70" s="1"/>
  <c r="L71" s="1"/>
  <c r="L72" s="1"/>
  <c r="L73" s="1"/>
  <c r="L74" s="1"/>
  <c r="L75" s="1"/>
  <c r="M68"/>
  <c r="AH22" i="7"/>
  <c r="AP21"/>
  <c r="AH231"/>
  <c r="AP230"/>
  <c r="AY11" i="3"/>
  <c r="AX10"/>
  <c r="BF10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X219"/>
  <c r="BF219" s="1"/>
  <c r="AY220"/>
  <c r="BB219"/>
  <c r="BH219" s="1"/>
  <c r="BC219"/>
  <c r="BC10"/>
  <c r="BB10"/>
  <c r="BH10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C223"/>
  <c r="BE222"/>
  <c r="AC14"/>
  <c r="BE13"/>
  <c r="AC217" i="4"/>
  <c r="AC8"/>
  <c r="J8" i="3"/>
  <c r="AB220"/>
  <c r="AA221"/>
  <c r="BA221" s="1"/>
  <c r="BG221" s="1"/>
  <c r="J9"/>
  <c r="L9" s="1"/>
  <c r="M9" s="1"/>
  <c r="AA12"/>
  <c r="BA12" s="1"/>
  <c r="BG12" s="1"/>
  <c r="AB11"/>
  <c r="I10"/>
  <c r="L10" s="1"/>
  <c r="M10" s="1"/>
  <c r="S232" i="4"/>
  <c r="U231"/>
  <c r="Z23"/>
  <c r="S23"/>
  <c r="U22"/>
  <c r="Z232"/>
  <c r="I8" i="3"/>
  <c r="L8" s="1"/>
  <c r="M8" s="1"/>
  <c r="I11"/>
  <c r="L11" s="1"/>
  <c r="M11" s="1"/>
  <c r="L12"/>
  <c r="M12" s="1"/>
  <c r="I13"/>
  <c r="L13" s="1"/>
  <c r="M13" s="1"/>
  <c r="I14"/>
  <c r="L14" s="1"/>
  <c r="M14" s="1"/>
  <c r="I20" i="4"/>
  <c r="M75" i="13" l="1"/>
  <c r="L76"/>
  <c r="L77" s="1"/>
  <c r="L78" s="1"/>
  <c r="L79" s="1"/>
  <c r="L80" s="1"/>
  <c r="L81" s="1"/>
  <c r="L82" s="1"/>
  <c r="AH23" i="7"/>
  <c r="AP22"/>
  <c r="AH232"/>
  <c r="AP231"/>
  <c r="AC218" i="4"/>
  <c r="BE217"/>
  <c r="AC9"/>
  <c r="BE8"/>
  <c r="AC224" i="3"/>
  <c r="BE223"/>
  <c r="AY12"/>
  <c r="AX11"/>
  <c r="BF11" s="1"/>
  <c r="BB11"/>
  <c r="BH11" s="1"/>
  <c r="BC11"/>
  <c r="BB220"/>
  <c r="BH220" s="1"/>
  <c r="BC220"/>
  <c r="AY221"/>
  <c r="AX220"/>
  <c r="BF220" s="1"/>
  <c r="AC15"/>
  <c r="BE14"/>
  <c r="AA13"/>
  <c r="BA13" s="1"/>
  <c r="BG13" s="1"/>
  <c r="AB12"/>
  <c r="AB221"/>
  <c r="AA222"/>
  <c r="BA222" s="1"/>
  <c r="BG222" s="1"/>
  <c r="S233" i="4"/>
  <c r="U232"/>
  <c r="S24"/>
  <c r="U23"/>
  <c r="Z233"/>
  <c r="Z24"/>
  <c r="M28" i="3"/>
  <c r="H3" s="1"/>
  <c r="H17" i="4"/>
  <c r="I17" s="1"/>
  <c r="H15"/>
  <c r="I15" s="1"/>
  <c r="H16"/>
  <c r="J16" s="1"/>
  <c r="J22"/>
  <c r="J19"/>
  <c r="I21"/>
  <c r="L21" s="1"/>
  <c r="M21" s="1"/>
  <c r="I24"/>
  <c r="L24" s="1"/>
  <c r="M24" s="1"/>
  <c r="I23"/>
  <c r="L23" s="1"/>
  <c r="M23" s="1"/>
  <c r="I26"/>
  <c r="L26" s="1"/>
  <c r="J25"/>
  <c r="I18"/>
  <c r="L18" s="1"/>
  <c r="M18" s="1"/>
  <c r="J27"/>
  <c r="L20"/>
  <c r="M20" s="1"/>
  <c r="X5"/>
  <c r="L83" i="13" l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M82"/>
  <c r="AH24" i="7"/>
  <c r="AP23"/>
  <c r="AH233"/>
  <c r="AP232"/>
  <c r="AC219" i="4"/>
  <c r="BE218"/>
  <c r="AC10"/>
  <c r="BE9"/>
  <c r="BC12" i="3"/>
  <c r="BB12"/>
  <c r="BH12" s="1"/>
  <c r="AY13"/>
  <c r="AX12"/>
  <c r="BF12" s="1"/>
  <c r="BC221"/>
  <c r="BB221"/>
  <c r="BH221" s="1"/>
  <c r="AC16"/>
  <c r="BE15"/>
  <c r="AX221"/>
  <c r="BF221" s="1"/>
  <c r="AY222"/>
  <c r="AC225"/>
  <c r="BE224"/>
  <c r="AA8" i="4"/>
  <c r="AA217"/>
  <c r="AB222" i="3"/>
  <c r="AA223"/>
  <c r="BA223" s="1"/>
  <c r="BG223" s="1"/>
  <c r="AA14"/>
  <c r="BA14" s="1"/>
  <c r="BG14" s="1"/>
  <c r="AB13"/>
  <c r="Z234" i="4"/>
  <c r="S234"/>
  <c r="U233"/>
  <c r="Z25"/>
  <c r="S25"/>
  <c r="U24"/>
  <c r="H4" i="3"/>
  <c r="N28"/>
  <c r="D28" s="1"/>
  <c r="J17" i="4"/>
  <c r="J15"/>
  <c r="I16"/>
  <c r="L16" s="1"/>
  <c r="M16" s="1"/>
  <c r="L17"/>
  <c r="M17" s="1"/>
  <c r="L15"/>
  <c r="M15" s="1"/>
  <c r="AH25" i="7" l="1"/>
  <c r="AP24"/>
  <c r="AH234"/>
  <c r="AP233"/>
  <c r="AC220" i="4"/>
  <c r="BE219"/>
  <c r="AY8"/>
  <c r="BA8"/>
  <c r="BG8" s="1"/>
  <c r="AY217"/>
  <c r="BA217"/>
  <c r="BG217" s="1"/>
  <c r="AC11"/>
  <c r="BE10"/>
  <c r="BC13" i="3"/>
  <c r="BB13"/>
  <c r="BH13" s="1"/>
  <c r="AY223"/>
  <c r="AX222"/>
  <c r="BF222" s="1"/>
  <c r="BB222"/>
  <c r="BH222" s="1"/>
  <c r="BC222"/>
  <c r="AC226"/>
  <c r="BE225"/>
  <c r="AC17"/>
  <c r="BE16"/>
  <c r="AY14"/>
  <c r="AX13"/>
  <c r="BF13" s="1"/>
  <c r="AA9" i="4"/>
  <c r="BA9" s="1"/>
  <c r="BG9" s="1"/>
  <c r="AB8"/>
  <c r="AB223" i="3"/>
  <c r="AA224"/>
  <c r="BA224" s="1"/>
  <c r="BG224" s="1"/>
  <c r="AA218" i="4"/>
  <c r="BA218" s="1"/>
  <c r="BG218" s="1"/>
  <c r="AB217"/>
  <c r="AA15" i="3"/>
  <c r="BA15" s="1"/>
  <c r="BG15" s="1"/>
  <c r="AB14"/>
  <c r="S26" i="4"/>
  <c r="U25"/>
  <c r="S235"/>
  <c r="U234"/>
  <c r="Z26"/>
  <c r="Z235"/>
  <c r="O28" i="3"/>
  <c r="P28" s="1"/>
  <c r="K3" i="4" s="1"/>
  <c r="I25"/>
  <c r="L25" s="1"/>
  <c r="M25" s="1"/>
  <c r="J26"/>
  <c r="I27"/>
  <c r="L27" s="1"/>
  <c r="J18"/>
  <c r="J24"/>
  <c r="I19"/>
  <c r="L19" s="1"/>
  <c r="M19" s="1"/>
  <c r="J20"/>
  <c r="J23"/>
  <c r="J21"/>
  <c r="I22"/>
  <c r="L22" s="1"/>
  <c r="M22" s="1"/>
  <c r="AH26" i="7" l="1"/>
  <c r="AP25"/>
  <c r="AH235"/>
  <c r="AP234"/>
  <c r="AY218" i="4"/>
  <c r="AX217"/>
  <c r="BF217" s="1"/>
  <c r="AM217"/>
  <c r="AC221"/>
  <c r="BE220"/>
  <c r="BC217"/>
  <c r="BB217"/>
  <c r="BH217" s="1"/>
  <c r="BB8"/>
  <c r="BH8" s="1"/>
  <c r="BC8"/>
  <c r="AC12"/>
  <c r="BE11"/>
  <c r="AM8"/>
  <c r="AX8"/>
  <c r="BF8" s="1"/>
  <c r="AY9"/>
  <c r="BC223" i="3"/>
  <c r="BB223"/>
  <c r="BH223" s="1"/>
  <c r="AY15"/>
  <c r="AX14"/>
  <c r="BF14" s="1"/>
  <c r="AC227"/>
  <c r="BE226"/>
  <c r="AX223"/>
  <c r="BF223" s="1"/>
  <c r="AY224"/>
  <c r="AC18"/>
  <c r="BE17"/>
  <c r="BC14"/>
  <c r="BB14"/>
  <c r="BH14" s="1"/>
  <c r="AA219" i="4"/>
  <c r="BA219" s="1"/>
  <c r="BG219" s="1"/>
  <c r="AB218"/>
  <c r="AA10"/>
  <c r="BA10" s="1"/>
  <c r="BG10" s="1"/>
  <c r="AB9"/>
  <c r="AB15" i="3"/>
  <c r="AA16"/>
  <c r="BA16" s="1"/>
  <c r="BG16" s="1"/>
  <c r="AB224"/>
  <c r="AA225"/>
  <c r="BA225" s="1"/>
  <c r="BG225" s="1"/>
  <c r="Z236" i="4"/>
  <c r="S236"/>
  <c r="U235"/>
  <c r="Z27"/>
  <c r="S27"/>
  <c r="U26"/>
  <c r="K4"/>
  <c r="AH27" i="7" l="1"/>
  <c r="AP26"/>
  <c r="AH236"/>
  <c r="AP235"/>
  <c r="AM218" i="4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N217"/>
  <c r="BC218"/>
  <c r="BB218"/>
  <c r="BH218" s="1"/>
  <c r="BC9"/>
  <c r="BB9"/>
  <c r="BH9" s="1"/>
  <c r="AY10"/>
  <c r="AX9"/>
  <c r="BF9" s="1"/>
  <c r="AC13"/>
  <c r="BE12"/>
  <c r="AC222"/>
  <c r="BE221"/>
  <c r="AY219"/>
  <c r="AX218"/>
  <c r="BF218" s="1"/>
  <c r="AN8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BC224" i="3"/>
  <c r="BB224"/>
  <c r="BH224" s="1"/>
  <c r="BB15"/>
  <c r="BH15" s="1"/>
  <c r="BC15"/>
  <c r="AC19"/>
  <c r="BE18"/>
  <c r="AC228"/>
  <c r="BE227"/>
  <c r="AY16"/>
  <c r="AX15"/>
  <c r="BF15" s="1"/>
  <c r="AY225"/>
  <c r="AX224"/>
  <c r="BF224" s="1"/>
  <c r="AA11" i="4"/>
  <c r="BA11" s="1"/>
  <c r="BG11" s="1"/>
  <c r="AB10"/>
  <c r="AA17" i="3"/>
  <c r="BA17" s="1"/>
  <c r="BG17" s="1"/>
  <c r="AB16"/>
  <c r="AB225"/>
  <c r="AA226"/>
  <c r="BA226" s="1"/>
  <c r="BG226" s="1"/>
  <c r="AA220" i="4"/>
  <c r="BA220" s="1"/>
  <c r="BG220" s="1"/>
  <c r="AB219"/>
  <c r="Z237"/>
  <c r="Z28"/>
  <c r="S28"/>
  <c r="U27"/>
  <c r="S237"/>
  <c r="U236"/>
  <c r="G27"/>
  <c r="G25"/>
  <c r="G23"/>
  <c r="G21"/>
  <c r="G19"/>
  <c r="G17"/>
  <c r="G15"/>
  <c r="G13"/>
  <c r="H13" s="1"/>
  <c r="G11"/>
  <c r="H11" s="1"/>
  <c r="G9"/>
  <c r="H9" s="1"/>
  <c r="G26"/>
  <c r="G24"/>
  <c r="G22"/>
  <c r="G20"/>
  <c r="G18"/>
  <c r="G16"/>
  <c r="G14"/>
  <c r="H14" s="1"/>
  <c r="G12"/>
  <c r="H12" s="1"/>
  <c r="G10"/>
  <c r="H10" s="1"/>
  <c r="G8"/>
  <c r="H8" s="1"/>
  <c r="I26" i="5"/>
  <c r="AH28" i="7" l="1"/>
  <c r="AP27"/>
  <c r="AH237"/>
  <c r="AP236"/>
  <c r="BB10" i="4"/>
  <c r="BH10" s="1"/>
  <c r="BC10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BB219"/>
  <c r="BH219" s="1"/>
  <c r="BC219"/>
  <c r="AC223"/>
  <c r="BE222"/>
  <c r="AX10"/>
  <c r="BF10" s="1"/>
  <c r="AY11"/>
  <c r="AY220"/>
  <c r="AX219"/>
  <c r="BF219" s="1"/>
  <c r="AC14"/>
  <c r="BE13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BC225" i="3"/>
  <c r="BB225"/>
  <c r="BH225" s="1"/>
  <c r="AY17"/>
  <c r="AX16"/>
  <c r="BF16" s="1"/>
  <c r="AC20"/>
  <c r="BE19"/>
  <c r="AX225"/>
  <c r="BF225" s="1"/>
  <c r="AY226"/>
  <c r="AC229"/>
  <c r="BE228"/>
  <c r="BB16"/>
  <c r="BH16" s="1"/>
  <c r="BC16"/>
  <c r="AA18"/>
  <c r="BA18" s="1"/>
  <c r="BG18" s="1"/>
  <c r="AB17"/>
  <c r="AB226"/>
  <c r="AA227"/>
  <c r="BA227" s="1"/>
  <c r="BG227" s="1"/>
  <c r="AA221" i="4"/>
  <c r="BA221" s="1"/>
  <c r="BG221" s="1"/>
  <c r="AB220"/>
  <c r="AA12"/>
  <c r="BA12" s="1"/>
  <c r="BG12" s="1"/>
  <c r="AB11"/>
  <c r="Z29"/>
  <c r="S29"/>
  <c r="U28"/>
  <c r="Z238"/>
  <c r="S238"/>
  <c r="U237"/>
  <c r="I8"/>
  <c r="J8"/>
  <c r="I10"/>
  <c r="J10"/>
  <c r="I14"/>
  <c r="J14"/>
  <c r="J11"/>
  <c r="I11"/>
  <c r="J12"/>
  <c r="I12"/>
  <c r="J9"/>
  <c r="I9"/>
  <c r="J13"/>
  <c r="I13"/>
  <c r="J24" i="5"/>
  <c r="J20"/>
  <c r="J15"/>
  <c r="J19"/>
  <c r="I23"/>
  <c r="L23" s="1"/>
  <c r="M23" s="1"/>
  <c r="J16"/>
  <c r="I25"/>
  <c r="L25" s="1"/>
  <c r="M25" s="1"/>
  <c r="J22"/>
  <c r="I21"/>
  <c r="L21" s="1"/>
  <c r="M21" s="1"/>
  <c r="I18"/>
  <c r="L18" s="1"/>
  <c r="M18" s="1"/>
  <c r="J17"/>
  <c r="J27"/>
  <c r="L26"/>
  <c r="M26" s="1"/>
  <c r="AH29" i="7" l="1"/>
  <c r="AP28"/>
  <c r="AH238"/>
  <c r="AP237"/>
  <c r="AC15" i="4"/>
  <c r="BE14"/>
  <c r="AY221"/>
  <c r="AX220"/>
  <c r="BF220" s="1"/>
  <c r="AC224"/>
  <c r="BE223"/>
  <c r="BB220"/>
  <c r="BH220" s="1"/>
  <c r="BC220"/>
  <c r="BC11"/>
  <c r="BB11"/>
  <c r="BH11" s="1"/>
  <c r="AY12"/>
  <c r="AX11"/>
  <c r="BF11" s="1"/>
  <c r="AC230" i="3"/>
  <c r="BE229"/>
  <c r="AC21"/>
  <c r="BE20"/>
  <c r="AY18"/>
  <c r="AX17"/>
  <c r="BF17" s="1"/>
  <c r="BC226"/>
  <c r="BB226"/>
  <c r="BH226" s="1"/>
  <c r="BB17"/>
  <c r="BH17" s="1"/>
  <c r="BC17"/>
  <c r="AY227"/>
  <c r="AX226"/>
  <c r="BF226" s="1"/>
  <c r="AA19"/>
  <c r="BA19" s="1"/>
  <c r="BG19" s="1"/>
  <c r="AB18"/>
  <c r="AA13" i="4"/>
  <c r="BA13" s="1"/>
  <c r="BG13" s="1"/>
  <c r="AB12"/>
  <c r="AB227" i="3"/>
  <c r="AA228"/>
  <c r="BA228" s="1"/>
  <c r="BG228" s="1"/>
  <c r="AA222" i="4"/>
  <c r="BA222" s="1"/>
  <c r="BG222" s="1"/>
  <c r="AB221"/>
  <c r="S239"/>
  <c r="U238"/>
  <c r="S30"/>
  <c r="U29"/>
  <c r="Z30"/>
  <c r="Z239"/>
  <c r="L8"/>
  <c r="M8" s="1"/>
  <c r="L14"/>
  <c r="M14" s="1"/>
  <c r="L10"/>
  <c r="M10" s="1"/>
  <c r="L13"/>
  <c r="M13" s="1"/>
  <c r="L9"/>
  <c r="M9" s="1"/>
  <c r="L12"/>
  <c r="M12" s="1"/>
  <c r="L11"/>
  <c r="M11" s="1"/>
  <c r="J25" i="5"/>
  <c r="I24"/>
  <c r="L24" s="1"/>
  <c r="M24" s="1"/>
  <c r="J26"/>
  <c r="I27"/>
  <c r="L27" s="1"/>
  <c r="I17"/>
  <c r="L17" s="1"/>
  <c r="M17" s="1"/>
  <c r="J18"/>
  <c r="I15"/>
  <c r="L15" s="1"/>
  <c r="M15" s="1"/>
  <c r="I16"/>
  <c r="L16" s="1"/>
  <c r="M16" s="1"/>
  <c r="I19"/>
  <c r="L19" s="1"/>
  <c r="M19" s="1"/>
  <c r="I20"/>
  <c r="L20" s="1"/>
  <c r="M20" s="1"/>
  <c r="J23"/>
  <c r="J21"/>
  <c r="I22"/>
  <c r="L22" s="1"/>
  <c r="M22" s="1"/>
  <c r="AH30" i="7" l="1"/>
  <c r="AP29"/>
  <c r="AH239"/>
  <c r="AP238"/>
  <c r="AC225" i="4"/>
  <c r="BE224"/>
  <c r="AC16"/>
  <c r="BE15"/>
  <c r="AX12"/>
  <c r="BF12" s="1"/>
  <c r="AY13"/>
  <c r="AY222"/>
  <c r="AX221"/>
  <c r="BF221" s="1"/>
  <c r="BC221"/>
  <c r="BB221"/>
  <c r="BH221" s="1"/>
  <c r="BB12"/>
  <c r="BH12" s="1"/>
  <c r="BC12"/>
  <c r="BC227" i="3"/>
  <c r="BB227"/>
  <c r="BH227" s="1"/>
  <c r="AY19"/>
  <c r="AX18"/>
  <c r="BF18" s="1"/>
  <c r="AC231"/>
  <c r="BE230"/>
  <c r="BC18"/>
  <c r="BB18"/>
  <c r="BH18" s="1"/>
  <c r="AX227"/>
  <c r="BF227" s="1"/>
  <c r="AY228"/>
  <c r="AC22"/>
  <c r="BE21"/>
  <c r="AA14" i="4"/>
  <c r="BA14" s="1"/>
  <c r="BG14" s="1"/>
  <c r="AB13"/>
  <c r="AA223"/>
  <c r="BA223" s="1"/>
  <c r="BG223" s="1"/>
  <c r="AB222"/>
  <c r="AA20" i="3"/>
  <c r="BA20" s="1"/>
  <c r="BG20" s="1"/>
  <c r="AB19"/>
  <c r="AA229"/>
  <c r="BA229" s="1"/>
  <c r="BG229" s="1"/>
  <c r="AB228"/>
  <c r="Z31" i="4"/>
  <c r="S31"/>
  <c r="U30"/>
  <c r="S240"/>
  <c r="U239"/>
  <c r="Z240"/>
  <c r="M28"/>
  <c r="H3" s="1"/>
  <c r="AH31" i="7" l="1"/>
  <c r="AP30"/>
  <c r="AH240"/>
  <c r="AP239"/>
  <c r="BB222" i="4"/>
  <c r="BH222" s="1"/>
  <c r="BC222"/>
  <c r="AC226"/>
  <c r="BE225"/>
  <c r="AY14"/>
  <c r="AX13"/>
  <c r="BF13" s="1"/>
  <c r="BC13"/>
  <c r="BB13"/>
  <c r="BH13" s="1"/>
  <c r="AY223"/>
  <c r="AX222"/>
  <c r="BF222" s="1"/>
  <c r="AC17"/>
  <c r="BE16"/>
  <c r="BB228" i="3"/>
  <c r="BH228" s="1"/>
  <c r="BC228"/>
  <c r="AC232"/>
  <c r="BE231"/>
  <c r="AY229"/>
  <c r="AX228"/>
  <c r="BF228" s="1"/>
  <c r="BB19"/>
  <c r="BH19" s="1"/>
  <c r="BC19"/>
  <c r="AC23"/>
  <c r="BE22"/>
  <c r="AY20"/>
  <c r="AX19"/>
  <c r="BF19" s="1"/>
  <c r="AA21"/>
  <c r="BA21" s="1"/>
  <c r="BG21" s="1"/>
  <c r="AB20"/>
  <c r="AA224" i="4"/>
  <c r="BA224" s="1"/>
  <c r="BG224" s="1"/>
  <c r="AB223"/>
  <c r="AA15"/>
  <c r="BA15" s="1"/>
  <c r="BG15" s="1"/>
  <c r="AB14"/>
  <c r="AB229" i="3"/>
  <c r="AA230"/>
  <c r="BA230" s="1"/>
  <c r="BG230" s="1"/>
  <c r="S32" i="4"/>
  <c r="U31"/>
  <c r="Z241"/>
  <c r="S241"/>
  <c r="U240"/>
  <c r="Z32"/>
  <c r="H4"/>
  <c r="N28"/>
  <c r="AH32" i="7" l="1"/>
  <c r="AP31"/>
  <c r="AH241"/>
  <c r="AP240"/>
  <c r="AY224" i="4"/>
  <c r="AX223"/>
  <c r="BF223" s="1"/>
  <c r="AX14"/>
  <c r="BF14" s="1"/>
  <c r="AY15"/>
  <c r="BC14"/>
  <c r="BB14"/>
  <c r="BH14" s="1"/>
  <c r="BC223"/>
  <c r="BB223"/>
  <c r="BH223" s="1"/>
  <c r="AC18"/>
  <c r="BE17"/>
  <c r="AC227"/>
  <c r="BE226"/>
  <c r="AC24" i="3"/>
  <c r="BE23"/>
  <c r="AX229"/>
  <c r="BF229" s="1"/>
  <c r="AY230"/>
  <c r="BC229"/>
  <c r="BB229"/>
  <c r="BH229" s="1"/>
  <c r="AY21"/>
  <c r="AX20"/>
  <c r="BF20" s="1"/>
  <c r="AC233"/>
  <c r="BE232"/>
  <c r="BC20"/>
  <c r="BB20"/>
  <c r="BH20" s="1"/>
  <c r="AA16" i="4"/>
  <c r="BA16" s="1"/>
  <c r="BG16" s="1"/>
  <c r="AB15"/>
  <c r="AA225"/>
  <c r="BA225" s="1"/>
  <c r="BG225" s="1"/>
  <c r="AB224"/>
  <c r="AA22" i="3"/>
  <c r="BA22" s="1"/>
  <c r="BG22" s="1"/>
  <c r="AB21"/>
  <c r="AB230"/>
  <c r="AA231"/>
  <c r="BA231" s="1"/>
  <c r="BG231" s="1"/>
  <c r="Z33" i="4"/>
  <c r="S242"/>
  <c r="U241"/>
  <c r="Z242"/>
  <c r="S33"/>
  <c r="U32"/>
  <c r="O28"/>
  <c r="P28" s="1"/>
  <c r="K3" i="5" s="1"/>
  <c r="D28" i="4"/>
  <c r="AH33" i="7" l="1"/>
  <c r="AP32"/>
  <c r="AH242"/>
  <c r="AP241"/>
  <c r="AC19" i="4"/>
  <c r="BE18"/>
  <c r="AY225"/>
  <c r="AX224"/>
  <c r="BF224" s="1"/>
  <c r="AC228"/>
  <c r="BE227"/>
  <c r="BC15"/>
  <c r="BB15"/>
  <c r="BH15" s="1"/>
  <c r="BB224"/>
  <c r="BH224" s="1"/>
  <c r="BC224"/>
  <c r="AY16"/>
  <c r="AX15"/>
  <c r="BF15" s="1"/>
  <c r="AC234" i="3"/>
  <c r="BE233"/>
  <c r="AC25"/>
  <c r="BE24"/>
  <c r="BC21"/>
  <c r="BB21"/>
  <c r="BH21" s="1"/>
  <c r="AY22"/>
  <c r="AX21"/>
  <c r="BF21" s="1"/>
  <c r="BC230"/>
  <c r="BB230"/>
  <c r="BH230" s="1"/>
  <c r="AY231"/>
  <c r="AX230"/>
  <c r="BF230" s="1"/>
  <c r="AA23"/>
  <c r="BA23" s="1"/>
  <c r="BG23" s="1"/>
  <c r="AB22"/>
  <c r="AA226" i="4"/>
  <c r="BA226" s="1"/>
  <c r="BG226" s="1"/>
  <c r="AB225"/>
  <c r="AA17"/>
  <c r="BA17" s="1"/>
  <c r="BG17" s="1"/>
  <c r="AB16"/>
  <c r="AB231" i="3"/>
  <c r="AA232"/>
  <c r="BA232" s="1"/>
  <c r="BG232" s="1"/>
  <c r="Z34" i="4"/>
  <c r="Z243"/>
  <c r="S34"/>
  <c r="U33"/>
  <c r="S243"/>
  <c r="U242"/>
  <c r="K4" i="5"/>
  <c r="G20" s="1"/>
  <c r="I16" i="7"/>
  <c r="J16"/>
  <c r="I20"/>
  <c r="J20"/>
  <c r="J24"/>
  <c r="I24"/>
  <c r="J19"/>
  <c r="I19"/>
  <c r="I26"/>
  <c r="J26"/>
  <c r="J21"/>
  <c r="I21"/>
  <c r="J25"/>
  <c r="I25"/>
  <c r="J17"/>
  <c r="I17"/>
  <c r="I18"/>
  <c r="J18"/>
  <c r="I22"/>
  <c r="J22"/>
  <c r="J23"/>
  <c r="I23"/>
  <c r="J15"/>
  <c r="I15"/>
  <c r="J27"/>
  <c r="I27"/>
  <c r="AH34" l="1"/>
  <c r="AP33"/>
  <c r="AH243"/>
  <c r="AP242"/>
  <c r="AC229" i="4"/>
  <c r="BE228"/>
  <c r="AC20"/>
  <c r="BE19"/>
  <c r="BC225"/>
  <c r="BB225"/>
  <c r="BH225" s="1"/>
  <c r="BC16"/>
  <c r="BB16"/>
  <c r="BH16" s="1"/>
  <c r="AY17"/>
  <c r="AX16"/>
  <c r="BF16" s="1"/>
  <c r="AY226"/>
  <c r="AX225"/>
  <c r="BF225" s="1"/>
  <c r="AC235" i="3"/>
  <c r="BE234"/>
  <c r="BC22"/>
  <c r="BB22"/>
  <c r="BH22" s="1"/>
  <c r="AX231"/>
  <c r="BF231" s="1"/>
  <c r="AY232"/>
  <c r="AY23"/>
  <c r="AX22"/>
  <c r="BF22" s="1"/>
  <c r="AC26"/>
  <c r="BE25"/>
  <c r="BC231"/>
  <c r="BB231"/>
  <c r="BH231" s="1"/>
  <c r="AA233"/>
  <c r="BA233" s="1"/>
  <c r="BG233" s="1"/>
  <c r="AB232"/>
  <c r="AA227" i="4"/>
  <c r="BA227" s="1"/>
  <c r="BG227" s="1"/>
  <c r="AB226"/>
  <c r="AA24" i="3"/>
  <c r="BA24" s="1"/>
  <c r="BG24" s="1"/>
  <c r="AB23"/>
  <c r="AA18" i="4"/>
  <c r="BA18" s="1"/>
  <c r="BG18" s="1"/>
  <c r="AB17"/>
  <c r="S35"/>
  <c r="U34"/>
  <c r="S244"/>
  <c r="U243"/>
  <c r="Z244"/>
  <c r="Z35"/>
  <c r="G26" i="5"/>
  <c r="G18"/>
  <c r="G15"/>
  <c r="G10"/>
  <c r="H10" s="1"/>
  <c r="I10" s="1"/>
  <c r="G23"/>
  <c r="G21"/>
  <c r="G11"/>
  <c r="H11" s="1"/>
  <c r="J11" s="1"/>
  <c r="G19"/>
  <c r="G27"/>
  <c r="G14"/>
  <c r="H14" s="1"/>
  <c r="I14" s="1"/>
  <c r="G22"/>
  <c r="G13"/>
  <c r="H13" s="1"/>
  <c r="I13" s="1"/>
  <c r="G8"/>
  <c r="H8" s="1"/>
  <c r="G16"/>
  <c r="G24"/>
  <c r="G9"/>
  <c r="H9" s="1"/>
  <c r="I9" s="1"/>
  <c r="G17"/>
  <c r="G25"/>
  <c r="G12"/>
  <c r="H12" s="1"/>
  <c r="I12" s="1"/>
  <c r="L27" i="7"/>
  <c r="L15"/>
  <c r="M15" s="1"/>
  <c r="L23"/>
  <c r="M23" s="1"/>
  <c r="L17"/>
  <c r="M17" s="1"/>
  <c r="L25"/>
  <c r="L21"/>
  <c r="M21" s="1"/>
  <c r="L19"/>
  <c r="M19" s="1"/>
  <c r="L24"/>
  <c r="L22"/>
  <c r="M22" s="1"/>
  <c r="L18"/>
  <c r="M18" s="1"/>
  <c r="L26"/>
  <c r="L20"/>
  <c r="M20" s="1"/>
  <c r="L16"/>
  <c r="M16" s="1"/>
  <c r="X4"/>
  <c r="AH35" l="1"/>
  <c r="AP34"/>
  <c r="AH244"/>
  <c r="AP243"/>
  <c r="J9" i="5"/>
  <c r="J14"/>
  <c r="AY18" i="4"/>
  <c r="AX17"/>
  <c r="BF17" s="1"/>
  <c r="AC230"/>
  <c r="BE229"/>
  <c r="AY227"/>
  <c r="AX226"/>
  <c r="BF226" s="1"/>
  <c r="AC21"/>
  <c r="BE20"/>
  <c r="BC17"/>
  <c r="BB17"/>
  <c r="BH17" s="1"/>
  <c r="BC226"/>
  <c r="BB226"/>
  <c r="BH226" s="1"/>
  <c r="AC27" i="3"/>
  <c r="BE26"/>
  <c r="AC236"/>
  <c r="BE235"/>
  <c r="BB232"/>
  <c r="BH232" s="1"/>
  <c r="BC232"/>
  <c r="AY233"/>
  <c r="AX232"/>
  <c r="BF232" s="1"/>
  <c r="AY24"/>
  <c r="AX23"/>
  <c r="BF23" s="1"/>
  <c r="BC23"/>
  <c r="BB23"/>
  <c r="BH23" s="1"/>
  <c r="J13" i="5"/>
  <c r="L13" s="1"/>
  <c r="M13" s="1"/>
  <c r="AC8" i="7"/>
  <c r="AC217"/>
  <c r="AA25" i="3"/>
  <c r="BA25" s="1"/>
  <c r="BG25" s="1"/>
  <c r="AB24"/>
  <c r="AA19" i="4"/>
  <c r="BA19" s="1"/>
  <c r="BG19" s="1"/>
  <c r="AB18"/>
  <c r="AA228"/>
  <c r="BA228" s="1"/>
  <c r="BG228" s="1"/>
  <c r="AB227"/>
  <c r="AB233" i="3"/>
  <c r="AA234"/>
  <c r="BA234" s="1"/>
  <c r="BG234" s="1"/>
  <c r="I8" i="5"/>
  <c r="J10"/>
  <c r="L10" s="1"/>
  <c r="M10" s="1"/>
  <c r="Z245" i="4"/>
  <c r="S245"/>
  <c r="U244"/>
  <c r="Z36"/>
  <c r="S36"/>
  <c r="U35"/>
  <c r="J12" i="5"/>
  <c r="L12" s="1"/>
  <c r="M12" s="1"/>
  <c r="I11"/>
  <c r="L11" s="1"/>
  <c r="M11" s="1"/>
  <c r="J8"/>
  <c r="L9"/>
  <c r="M9" s="1"/>
  <c r="L14"/>
  <c r="M14" s="1"/>
  <c r="AH36" i="7" l="1"/>
  <c r="AP35"/>
  <c r="L8" i="5"/>
  <c r="M8" s="1"/>
  <c r="AH245" i="7"/>
  <c r="AP244"/>
  <c r="AC9"/>
  <c r="AC218"/>
  <c r="BC227" i="4"/>
  <c r="BB227"/>
  <c r="BH227" s="1"/>
  <c r="BB18"/>
  <c r="BH18" s="1"/>
  <c r="BC18"/>
  <c r="AY228"/>
  <c r="AX227"/>
  <c r="BF227" s="1"/>
  <c r="AY19"/>
  <c r="AX18"/>
  <c r="BF18" s="1"/>
  <c r="AC22"/>
  <c r="BE21"/>
  <c r="AC231"/>
  <c r="BE230"/>
  <c r="BC24" i="3"/>
  <c r="BB24"/>
  <c r="BH24" s="1"/>
  <c r="AY25"/>
  <c r="AX24"/>
  <c r="BF24" s="1"/>
  <c r="AC28"/>
  <c r="BE27"/>
  <c r="AX233"/>
  <c r="BF233" s="1"/>
  <c r="AY234"/>
  <c r="AC237"/>
  <c r="BE236"/>
  <c r="BC233"/>
  <c r="BB233"/>
  <c r="BH233" s="1"/>
  <c r="AA20" i="4"/>
  <c r="BA20" s="1"/>
  <c r="BG20" s="1"/>
  <c r="AB19"/>
  <c r="AA235" i="3"/>
  <c r="BA235" s="1"/>
  <c r="BG235" s="1"/>
  <c r="AB234"/>
  <c r="AA229" i="4"/>
  <c r="BA229" s="1"/>
  <c r="BG229" s="1"/>
  <c r="AB228"/>
  <c r="AA26" i="3"/>
  <c r="BA26" s="1"/>
  <c r="BG26" s="1"/>
  <c r="AB25"/>
  <c r="Z246" i="4"/>
  <c r="Z37"/>
  <c r="S246"/>
  <c r="U245"/>
  <c r="S37"/>
  <c r="U36"/>
  <c r="M28" i="5"/>
  <c r="H3" s="1"/>
  <c r="X5" i="7"/>
  <c r="AH37" l="1"/>
  <c r="AP36"/>
  <c r="AH246"/>
  <c r="AP245"/>
  <c r="AC10"/>
  <c r="AC219"/>
  <c r="BC19" i="4"/>
  <c r="BB19"/>
  <c r="BH19" s="1"/>
  <c r="AC23"/>
  <c r="BE22"/>
  <c r="AY229"/>
  <c r="AX228"/>
  <c r="BF228" s="1"/>
  <c r="BB228"/>
  <c r="BH228" s="1"/>
  <c r="BC228"/>
  <c r="AC232"/>
  <c r="BE231"/>
  <c r="AY20"/>
  <c r="AX19"/>
  <c r="BF19" s="1"/>
  <c r="AC238" i="3"/>
  <c r="BE237"/>
  <c r="AC29"/>
  <c r="BE28"/>
  <c r="AY26"/>
  <c r="AX25"/>
  <c r="BF25" s="1"/>
  <c r="BB25"/>
  <c r="BH25" s="1"/>
  <c r="BC25"/>
  <c r="BC234"/>
  <c r="BB234"/>
  <c r="BH234" s="1"/>
  <c r="AY235"/>
  <c r="AX234"/>
  <c r="BF234" s="1"/>
  <c r="AA8" i="7"/>
  <c r="AA217"/>
  <c r="AA230" i="4"/>
  <c r="BA230" s="1"/>
  <c r="BG230" s="1"/>
  <c r="AB229"/>
  <c r="AA27" i="3"/>
  <c r="BA27" s="1"/>
  <c r="BG27" s="1"/>
  <c r="AB26"/>
  <c r="AA236"/>
  <c r="BA236" s="1"/>
  <c r="BG236" s="1"/>
  <c r="AB235"/>
  <c r="AA21" i="4"/>
  <c r="BA21" s="1"/>
  <c r="BG21" s="1"/>
  <c r="AB20"/>
  <c r="S247"/>
  <c r="U246"/>
  <c r="S38"/>
  <c r="U37"/>
  <c r="Z38"/>
  <c r="Z247"/>
  <c r="N28" i="5"/>
  <c r="O28" s="1"/>
  <c r="P28" s="1"/>
  <c r="K3" i="7" s="1"/>
  <c r="H4" i="5"/>
  <c r="AK217" i="7" l="1"/>
  <c r="AK8"/>
  <c r="AH38"/>
  <c r="AP37"/>
  <c r="AH247"/>
  <c r="AP246"/>
  <c r="AC11"/>
  <c r="AC220"/>
  <c r="AC233" i="4"/>
  <c r="BE232"/>
  <c r="AY230"/>
  <c r="AX229"/>
  <c r="BF229" s="1"/>
  <c r="BC229"/>
  <c r="BB229"/>
  <c r="BH229" s="1"/>
  <c r="AX20"/>
  <c r="BF20" s="1"/>
  <c r="AY21"/>
  <c r="AC24"/>
  <c r="BE23"/>
  <c r="BB20"/>
  <c r="BH20" s="1"/>
  <c r="BC20"/>
  <c r="AY27" i="3"/>
  <c r="AX26"/>
  <c r="BF26" s="1"/>
  <c r="AC239"/>
  <c r="BE238"/>
  <c r="BC235"/>
  <c r="BB235"/>
  <c r="BH235" s="1"/>
  <c r="BC26"/>
  <c r="BB26"/>
  <c r="BH26" s="1"/>
  <c r="AX235"/>
  <c r="BF235" s="1"/>
  <c r="AY236"/>
  <c r="AC30"/>
  <c r="BE29"/>
  <c r="AA22" i="4"/>
  <c r="BA22" s="1"/>
  <c r="BG22" s="1"/>
  <c r="AB21"/>
  <c r="AA9" i="7"/>
  <c r="AB8"/>
  <c r="AA231" i="4"/>
  <c r="BA231" s="1"/>
  <c r="BG231" s="1"/>
  <c r="AB230"/>
  <c r="AA218" i="7"/>
  <c r="AB217"/>
  <c r="AB236" i="3"/>
  <c r="AA237"/>
  <c r="BA237" s="1"/>
  <c r="BG237" s="1"/>
  <c r="AA28"/>
  <c r="BA28" s="1"/>
  <c r="BG28" s="1"/>
  <c r="AB27"/>
  <c r="Z248" i="4"/>
  <c r="Z39"/>
  <c r="S248"/>
  <c r="U247"/>
  <c r="S39"/>
  <c r="U38"/>
  <c r="D28" i="5"/>
  <c r="K4" i="7"/>
  <c r="G25" s="1"/>
  <c r="I15" i="8"/>
  <c r="J15"/>
  <c r="I19"/>
  <c r="J19"/>
  <c r="J20"/>
  <c r="I20"/>
  <c r="J26"/>
  <c r="I26"/>
  <c r="I21"/>
  <c r="J21"/>
  <c r="J22"/>
  <c r="I22"/>
  <c r="I25"/>
  <c r="J25"/>
  <c r="I23"/>
  <c r="J23"/>
  <c r="J24"/>
  <c r="I24"/>
  <c r="J16"/>
  <c r="I16"/>
  <c r="I27"/>
  <c r="J27"/>
  <c r="I17"/>
  <c r="J17"/>
  <c r="J18"/>
  <c r="I18"/>
  <c r="AH248" i="7" l="1"/>
  <c r="AP247"/>
  <c r="AK21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L8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H39"/>
  <c r="AP38"/>
  <c r="AC221"/>
  <c r="AC12"/>
  <c r="AC25" i="4"/>
  <c r="BE24"/>
  <c r="AC234"/>
  <c r="BE233"/>
  <c r="BC21"/>
  <c r="BB21"/>
  <c r="BH21" s="1"/>
  <c r="AY231"/>
  <c r="AX230"/>
  <c r="BF230" s="1"/>
  <c r="BB230"/>
  <c r="BH230" s="1"/>
  <c r="BC230"/>
  <c r="AY22"/>
  <c r="AX21"/>
  <c r="BF21" s="1"/>
  <c r="AY28" i="3"/>
  <c r="AX27"/>
  <c r="BF27" s="1"/>
  <c r="AY237"/>
  <c r="AX236"/>
  <c r="BF236" s="1"/>
  <c r="BB27"/>
  <c r="BH27" s="1"/>
  <c r="BC27"/>
  <c r="AC31"/>
  <c r="BE30"/>
  <c r="AC240"/>
  <c r="BE239"/>
  <c r="BC236"/>
  <c r="BB236"/>
  <c r="BH236" s="1"/>
  <c r="AB28"/>
  <c r="AA29"/>
  <c r="BA29" s="1"/>
  <c r="BG29" s="1"/>
  <c r="AA232" i="4"/>
  <c r="BA232" s="1"/>
  <c r="BG232" s="1"/>
  <c r="AB231"/>
  <c r="AB9" i="7"/>
  <c r="AA10"/>
  <c r="AB218"/>
  <c r="AA219"/>
  <c r="AA23" i="4"/>
  <c r="BA23" s="1"/>
  <c r="BG23" s="1"/>
  <c r="AB22"/>
  <c r="AA238" i="3"/>
  <c r="BA238" s="1"/>
  <c r="BG238" s="1"/>
  <c r="AB237"/>
  <c r="S40" i="4"/>
  <c r="U39"/>
  <c r="S249"/>
  <c r="U248"/>
  <c r="Z249"/>
  <c r="Z40"/>
  <c r="G9" i="7"/>
  <c r="H9" s="1"/>
  <c r="J9" s="1"/>
  <c r="G16"/>
  <c r="G10"/>
  <c r="H10" s="1"/>
  <c r="J10" s="1"/>
  <c r="G26"/>
  <c r="G23"/>
  <c r="G8"/>
  <c r="H8" s="1"/>
  <c r="I8" s="1"/>
  <c r="G20"/>
  <c r="G21"/>
  <c r="G18"/>
  <c r="G13"/>
  <c r="H13" s="1"/>
  <c r="J13" s="1"/>
  <c r="G12"/>
  <c r="H12" s="1"/>
  <c r="J12" s="1"/>
  <c r="G24"/>
  <c r="G15"/>
  <c r="G14"/>
  <c r="H14" s="1"/>
  <c r="J14" s="1"/>
  <c r="G22"/>
  <c r="G11"/>
  <c r="H11" s="1"/>
  <c r="I11" s="1"/>
  <c r="G19"/>
  <c r="G27"/>
  <c r="G17"/>
  <c r="L18" i="8"/>
  <c r="M18" s="1"/>
  <c r="L16"/>
  <c r="M16" s="1"/>
  <c r="L24"/>
  <c r="L22"/>
  <c r="M22" s="1"/>
  <c r="L26"/>
  <c r="L17"/>
  <c r="M17" s="1"/>
  <c r="L27"/>
  <c r="L23"/>
  <c r="M23" s="1"/>
  <c r="L25"/>
  <c r="L21"/>
  <c r="M21" s="1"/>
  <c r="L19"/>
  <c r="M19" s="1"/>
  <c r="L15"/>
  <c r="M15" s="1"/>
  <c r="L20"/>
  <c r="M20" s="1"/>
  <c r="X4"/>
  <c r="AH40" i="7" l="1"/>
  <c r="AP39"/>
  <c r="AH249"/>
  <c r="AP248"/>
  <c r="AL9"/>
  <c r="AQ8"/>
  <c r="AR8" s="1"/>
  <c r="AL218"/>
  <c r="AQ217"/>
  <c r="AR217" s="1"/>
  <c r="AC13"/>
  <c r="AC222"/>
  <c r="AC26" i="4"/>
  <c r="BE25"/>
  <c r="BB231"/>
  <c r="BH231" s="1"/>
  <c r="BC231"/>
  <c r="BC22"/>
  <c r="BB22"/>
  <c r="BH22" s="1"/>
  <c r="AX22"/>
  <c r="BF22" s="1"/>
  <c r="AY23"/>
  <c r="AY232"/>
  <c r="AX231"/>
  <c r="BF231" s="1"/>
  <c r="AC235"/>
  <c r="BE234"/>
  <c r="BB237" i="3"/>
  <c r="BH237" s="1"/>
  <c r="BC237"/>
  <c r="AC241"/>
  <c r="BE240"/>
  <c r="AY29"/>
  <c r="AX28"/>
  <c r="BF28" s="1"/>
  <c r="BC28"/>
  <c r="BB28"/>
  <c r="BH28" s="1"/>
  <c r="AC32"/>
  <c r="BE31"/>
  <c r="AX237"/>
  <c r="BF237" s="1"/>
  <c r="AY238"/>
  <c r="I12" i="7"/>
  <c r="I9"/>
  <c r="I13"/>
  <c r="L13" s="1"/>
  <c r="M13" s="1"/>
  <c r="I14"/>
  <c r="I10"/>
  <c r="AC217" i="8"/>
  <c r="AC8"/>
  <c r="J11" i="7"/>
  <c r="AB29" i="3"/>
  <c r="AA30"/>
  <c r="BA30" s="1"/>
  <c r="BG30" s="1"/>
  <c r="AB238"/>
  <c r="AA239"/>
  <c r="BA239" s="1"/>
  <c r="BG239" s="1"/>
  <c r="AA24" i="4"/>
  <c r="BA24" s="1"/>
  <c r="BG24" s="1"/>
  <c r="AB23"/>
  <c r="AA233"/>
  <c r="BA233" s="1"/>
  <c r="BG233" s="1"/>
  <c r="AB232"/>
  <c r="J8" i="7"/>
  <c r="L8" s="1"/>
  <c r="M8" s="1"/>
  <c r="AB219"/>
  <c r="AA220"/>
  <c r="AA11"/>
  <c r="AB10"/>
  <c r="S250" i="4"/>
  <c r="U249"/>
  <c r="Z41"/>
  <c r="Z250"/>
  <c r="S41"/>
  <c r="U40"/>
  <c r="L11" i="7"/>
  <c r="M11" s="1"/>
  <c r="L12"/>
  <c r="M12" s="1"/>
  <c r="L10"/>
  <c r="M10" s="1"/>
  <c r="L9"/>
  <c r="M9" s="1"/>
  <c r="L14"/>
  <c r="M14" s="1"/>
  <c r="AS217" l="1"/>
  <c r="AU217" s="1"/>
  <c r="AW217" s="1"/>
  <c r="AZ217"/>
  <c r="BA217" s="1"/>
  <c r="BG217" s="1"/>
  <c r="AT217"/>
  <c r="AV217" s="1"/>
  <c r="BE217"/>
  <c r="AH41"/>
  <c r="AP40"/>
  <c r="AQ9"/>
  <c r="AR9" s="1"/>
  <c r="AL10"/>
  <c r="AZ8"/>
  <c r="BA8" s="1"/>
  <c r="BG8" s="1"/>
  <c r="AT8"/>
  <c r="AV8" s="1"/>
  <c r="AS8"/>
  <c r="BE8"/>
  <c r="AH250"/>
  <c r="AP249"/>
  <c r="AQ218"/>
  <c r="AR218" s="1"/>
  <c r="AL219"/>
  <c r="AC218" i="8"/>
  <c r="AC9"/>
  <c r="AC223" i="7"/>
  <c r="AC14"/>
  <c r="BB232" i="4"/>
  <c r="BH232" s="1"/>
  <c r="BC232"/>
  <c r="BC23"/>
  <c r="BB23"/>
  <c r="BH23" s="1"/>
  <c r="AY233"/>
  <c r="AX232"/>
  <c r="BF232" s="1"/>
  <c r="AC27"/>
  <c r="BE26"/>
  <c r="AC236"/>
  <c r="BE235"/>
  <c r="AY24"/>
  <c r="AX23"/>
  <c r="BF23" s="1"/>
  <c r="BC238" i="3"/>
  <c r="BB238"/>
  <c r="BH238" s="1"/>
  <c r="BB29"/>
  <c r="BH29" s="1"/>
  <c r="BC29"/>
  <c r="AC33"/>
  <c r="BE32"/>
  <c r="AY30"/>
  <c r="AX29"/>
  <c r="BF29" s="1"/>
  <c r="AC242"/>
  <c r="BE241"/>
  <c r="AY239"/>
  <c r="AX238"/>
  <c r="BF238" s="1"/>
  <c r="AB239"/>
  <c r="AA240"/>
  <c r="BA240" s="1"/>
  <c r="BG240" s="1"/>
  <c r="AA234" i="4"/>
  <c r="BA234" s="1"/>
  <c r="BG234" s="1"/>
  <c r="AB233"/>
  <c r="AB30" i="3"/>
  <c r="AA31"/>
  <c r="BA31" s="1"/>
  <c r="BG31" s="1"/>
  <c r="AB220" i="7"/>
  <c r="AA221"/>
  <c r="AA25" i="4"/>
  <c r="BA25" s="1"/>
  <c r="BG25" s="1"/>
  <c r="AB24"/>
  <c r="AA12" i="7"/>
  <c r="AB11"/>
  <c r="S251" i="4"/>
  <c r="U250"/>
  <c r="Z251"/>
  <c r="S42"/>
  <c r="U41"/>
  <c r="Z42"/>
  <c r="M28" i="7"/>
  <c r="H3" s="1"/>
  <c r="X5" i="8"/>
  <c r="AL220" i="7" l="1"/>
  <c r="AQ219"/>
  <c r="AR219" s="1"/>
  <c r="AH42"/>
  <c r="AP41"/>
  <c r="AY217"/>
  <c r="BC217"/>
  <c r="BB217"/>
  <c r="BH217" s="1"/>
  <c r="AH251"/>
  <c r="AP250"/>
  <c r="AZ9"/>
  <c r="BA9" s="1"/>
  <c r="BG9" s="1"/>
  <c r="AT9"/>
  <c r="AV9" s="1"/>
  <c r="AS9"/>
  <c r="BE9"/>
  <c r="AS218"/>
  <c r="AZ218"/>
  <c r="BA218" s="1"/>
  <c r="BG218" s="1"/>
  <c r="AT218"/>
  <c r="AV218" s="1"/>
  <c r="BE218"/>
  <c r="AL11"/>
  <c r="AQ10"/>
  <c r="AR10" s="1"/>
  <c r="AU8"/>
  <c r="AW8" s="1"/>
  <c r="AC219" i="8"/>
  <c r="AC10"/>
  <c r="AC224" i="7"/>
  <c r="AC15"/>
  <c r="AC237" i="4"/>
  <c r="BE236"/>
  <c r="AY234"/>
  <c r="AX233"/>
  <c r="BF233" s="1"/>
  <c r="BB24"/>
  <c r="BH24" s="1"/>
  <c r="BC24"/>
  <c r="BC233"/>
  <c r="BB233"/>
  <c r="BH233" s="1"/>
  <c r="AX24"/>
  <c r="BF24" s="1"/>
  <c r="AY25"/>
  <c r="AC28"/>
  <c r="BE27"/>
  <c r="AC243" i="3"/>
  <c r="BE242"/>
  <c r="AC34"/>
  <c r="BE33"/>
  <c r="AX239"/>
  <c r="BF239" s="1"/>
  <c r="AY240"/>
  <c r="AY31"/>
  <c r="AX30"/>
  <c r="BF30" s="1"/>
  <c r="BC30"/>
  <c r="BB30"/>
  <c r="BH30" s="1"/>
  <c r="BC239"/>
  <c r="BB239"/>
  <c r="BH239" s="1"/>
  <c r="AA8" i="8"/>
  <c r="AA217"/>
  <c r="AA13" i="7"/>
  <c r="AB12"/>
  <c r="AA235" i="4"/>
  <c r="BA235" s="1"/>
  <c r="BG235" s="1"/>
  <c r="AB234"/>
  <c r="AB31" i="3"/>
  <c r="AA32"/>
  <c r="BA32" s="1"/>
  <c r="BG32" s="1"/>
  <c r="AA26" i="4"/>
  <c r="BA26" s="1"/>
  <c r="BG26" s="1"/>
  <c r="AB25"/>
  <c r="AB221" i="7"/>
  <c r="AA222"/>
  <c r="AB240" i="3"/>
  <c r="AA241"/>
  <c r="BA241" s="1"/>
  <c r="BG241" s="1"/>
  <c r="Z43" i="4"/>
  <c r="S252"/>
  <c r="U251"/>
  <c r="S43"/>
  <c r="U42"/>
  <c r="Z252"/>
  <c r="H4" i="7"/>
  <c r="N28"/>
  <c r="D28" s="1"/>
  <c r="AZ10" l="1"/>
  <c r="BA10" s="1"/>
  <c r="BG10" s="1"/>
  <c r="AT10"/>
  <c r="AV10" s="1"/>
  <c r="AS10"/>
  <c r="BE10"/>
  <c r="AH252"/>
  <c r="AP251"/>
  <c r="AY218"/>
  <c r="AM217"/>
  <c r="AX217"/>
  <c r="BF217" s="1"/>
  <c r="AQ220"/>
  <c r="AR220" s="1"/>
  <c r="AL221"/>
  <c r="AY8"/>
  <c r="BC8"/>
  <c r="BB8"/>
  <c r="BH8" s="1"/>
  <c r="AS219"/>
  <c r="AU219" s="1"/>
  <c r="AW219" s="1"/>
  <c r="AZ219"/>
  <c r="BA219" s="1"/>
  <c r="BG219" s="1"/>
  <c r="AT219"/>
  <c r="AV219" s="1"/>
  <c r="BE219"/>
  <c r="AU9"/>
  <c r="AW9" s="1"/>
  <c r="AH43"/>
  <c r="AP42"/>
  <c r="AL12"/>
  <c r="AQ11"/>
  <c r="AR11" s="1"/>
  <c r="AU218"/>
  <c r="AW218" s="1"/>
  <c r="AC220" i="8"/>
  <c r="AC11"/>
  <c r="AC225" i="7"/>
  <c r="AC16"/>
  <c r="AC238" i="4"/>
  <c r="BE237"/>
  <c r="AY26"/>
  <c r="AX25"/>
  <c r="BF25" s="1"/>
  <c r="BC25"/>
  <c r="BB25"/>
  <c r="BH25" s="1"/>
  <c r="AC29"/>
  <c r="BE28"/>
  <c r="AY235"/>
  <c r="AX234"/>
  <c r="BF234" s="1"/>
  <c r="BB234"/>
  <c r="BH234" s="1"/>
  <c r="BC234"/>
  <c r="BB31" i="3"/>
  <c r="BH31" s="1"/>
  <c r="BC31"/>
  <c r="AC244"/>
  <c r="BE243"/>
  <c r="BB240"/>
  <c r="BH240" s="1"/>
  <c r="BC240"/>
  <c r="AY241"/>
  <c r="AX240"/>
  <c r="BF240" s="1"/>
  <c r="AY32"/>
  <c r="AX31"/>
  <c r="BF31" s="1"/>
  <c r="AC35"/>
  <c r="BE34"/>
  <c r="AB241"/>
  <c r="AA242"/>
  <c r="BA242" s="1"/>
  <c r="BG242" s="1"/>
  <c r="AB222" i="7"/>
  <c r="AA223"/>
  <c r="AA236" i="4"/>
  <c r="BA236" s="1"/>
  <c r="BG236" s="1"/>
  <c r="AB235"/>
  <c r="AB8" i="8"/>
  <c r="AA9"/>
  <c r="AA27" i="4"/>
  <c r="BA27" s="1"/>
  <c r="BG27" s="1"/>
  <c r="AB26"/>
  <c r="AB217" i="8"/>
  <c r="AA218"/>
  <c r="AB32" i="3"/>
  <c r="AA33"/>
  <c r="BA33" s="1"/>
  <c r="BG33" s="1"/>
  <c r="AA14" i="7"/>
  <c r="AB13"/>
  <c r="S253" i="4"/>
  <c r="U252"/>
  <c r="Z253"/>
  <c r="S44"/>
  <c r="U43"/>
  <c r="Z44"/>
  <c r="O28" i="7"/>
  <c r="P28" s="1"/>
  <c r="K3" i="8" s="1"/>
  <c r="I19" i="9"/>
  <c r="J19"/>
  <c r="I27"/>
  <c r="J27"/>
  <c r="J16"/>
  <c r="I16"/>
  <c r="J22"/>
  <c r="I22"/>
  <c r="I17"/>
  <c r="J17"/>
  <c r="I23"/>
  <c r="J23"/>
  <c r="J24"/>
  <c r="I24"/>
  <c r="I25"/>
  <c r="J25"/>
  <c r="J18"/>
  <c r="I18"/>
  <c r="J20"/>
  <c r="I20"/>
  <c r="J26"/>
  <c r="I26"/>
  <c r="I21"/>
  <c r="J21"/>
  <c r="I15"/>
  <c r="J15"/>
  <c r="AK217" i="8" l="1"/>
  <c r="AK8"/>
  <c r="AT11" i="7"/>
  <c r="AV11" s="1"/>
  <c r="AS11"/>
  <c r="AZ11"/>
  <c r="BA11" s="1"/>
  <c r="BG11" s="1"/>
  <c r="BE11"/>
  <c r="BC9"/>
  <c r="BB9"/>
  <c r="BH9" s="1"/>
  <c r="BB219"/>
  <c r="BH219" s="1"/>
  <c r="BC219"/>
  <c r="AH253"/>
  <c r="AP252"/>
  <c r="BB218"/>
  <c r="BH218" s="1"/>
  <c r="BC218"/>
  <c r="AH44"/>
  <c r="AP43"/>
  <c r="AM8"/>
  <c r="AX8"/>
  <c r="BF8" s="1"/>
  <c r="AY9"/>
  <c r="AT220"/>
  <c r="AV220" s="1"/>
  <c r="AS220"/>
  <c r="AU220" s="1"/>
  <c r="AW220" s="1"/>
  <c r="AZ220"/>
  <c r="BA220" s="1"/>
  <c r="BG220" s="1"/>
  <c r="BE220"/>
  <c r="AQ221"/>
  <c r="AR221" s="1"/>
  <c r="AL222"/>
  <c r="AX218"/>
  <c r="BF218" s="1"/>
  <c r="AY219"/>
  <c r="AU10"/>
  <c r="AW10" s="1"/>
  <c r="AL13"/>
  <c r="AQ12"/>
  <c r="AR12" s="1"/>
  <c r="AN217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C12" i="8"/>
  <c r="AC221"/>
  <c r="AC17" i="7"/>
  <c r="AC226"/>
  <c r="BB26" i="4"/>
  <c r="BH26" s="1"/>
  <c r="BC26"/>
  <c r="AY236"/>
  <c r="AX235"/>
  <c r="BF235" s="1"/>
  <c r="AC239"/>
  <c r="BE238"/>
  <c r="AC30"/>
  <c r="BE29"/>
  <c r="AX26"/>
  <c r="BF26" s="1"/>
  <c r="AY27"/>
  <c r="BC235"/>
  <c r="BB235"/>
  <c r="BH235" s="1"/>
  <c r="AY33" i="3"/>
  <c r="AX32"/>
  <c r="BF32" s="1"/>
  <c r="BC241"/>
  <c r="BB241"/>
  <c r="BH241" s="1"/>
  <c r="BC32"/>
  <c r="BB32"/>
  <c r="BH32" s="1"/>
  <c r="AC36"/>
  <c r="BE35"/>
  <c r="AX241"/>
  <c r="BF241" s="1"/>
  <c r="AY242"/>
  <c r="AC245"/>
  <c r="BE244"/>
  <c r="AB33"/>
  <c r="AA34"/>
  <c r="BA34" s="1"/>
  <c r="BG34" s="1"/>
  <c r="AB218" i="8"/>
  <c r="AA219"/>
  <c r="AA28" i="4"/>
  <c r="BA28" s="1"/>
  <c r="BG28" s="1"/>
  <c r="AB27"/>
  <c r="AB9" i="8"/>
  <c r="AA10"/>
  <c r="AB242" i="3"/>
  <c r="AA243"/>
  <c r="BA243" s="1"/>
  <c r="BG243" s="1"/>
  <c r="AA237" i="4"/>
  <c r="BA237" s="1"/>
  <c r="BG237" s="1"/>
  <c r="AB236"/>
  <c r="AA15" i="7"/>
  <c r="AB14"/>
  <c r="AB223"/>
  <c r="AA224"/>
  <c r="S45" i="4"/>
  <c r="U44"/>
  <c r="S254"/>
  <c r="U253"/>
  <c r="Z45"/>
  <c r="Z254"/>
  <c r="K4" i="8"/>
  <c r="G19" s="1"/>
  <c r="G23"/>
  <c r="G15"/>
  <c r="G11"/>
  <c r="G24"/>
  <c r="G16"/>
  <c r="G12"/>
  <c r="H12" s="1"/>
  <c r="G8"/>
  <c r="H8" s="1"/>
  <c r="G21"/>
  <c r="G17"/>
  <c r="G13"/>
  <c r="H13" s="1"/>
  <c r="J13" s="1"/>
  <c r="G26"/>
  <c r="G22"/>
  <c r="G18"/>
  <c r="G10"/>
  <c r="H10" s="1"/>
  <c r="H11"/>
  <c r="J11" s="1"/>
  <c r="L15" i="9"/>
  <c r="M15" s="1"/>
  <c r="L21"/>
  <c r="M21" s="1"/>
  <c r="L25"/>
  <c r="L23"/>
  <c r="M23" s="1"/>
  <c r="L17"/>
  <c r="M17" s="1"/>
  <c r="L27"/>
  <c r="L19"/>
  <c r="M19" s="1"/>
  <c r="L26"/>
  <c r="L20"/>
  <c r="M20" s="1"/>
  <c r="L18"/>
  <c r="M18" s="1"/>
  <c r="L24"/>
  <c r="L22"/>
  <c r="M22" s="1"/>
  <c r="L16"/>
  <c r="M16" s="1"/>
  <c r="X4"/>
  <c r="AQ13" i="7" l="1"/>
  <c r="AR13" s="1"/>
  <c r="AL14"/>
  <c r="AQ222"/>
  <c r="AR222" s="1"/>
  <c r="AL223"/>
  <c r="AL217" i="8"/>
  <c r="AK21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Z12" i="7"/>
  <c r="BA12" s="1"/>
  <c r="BG12" s="1"/>
  <c r="AT12"/>
  <c r="AV12" s="1"/>
  <c r="AS12"/>
  <c r="AU12" s="1"/>
  <c r="AW12" s="1"/>
  <c r="BE12"/>
  <c r="BB220"/>
  <c r="BH220" s="1"/>
  <c r="BC220"/>
  <c r="AN8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K9" i="8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O217" i="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Y220"/>
  <c r="AX219"/>
  <c r="BF219" s="1"/>
  <c r="AH254"/>
  <c r="AP253"/>
  <c r="BB10"/>
  <c r="BH10" s="1"/>
  <c r="BC10"/>
  <c r="AS221"/>
  <c r="AU221" s="1"/>
  <c r="AW221" s="1"/>
  <c r="AZ221"/>
  <c r="BA221" s="1"/>
  <c r="BG221" s="1"/>
  <c r="AT221"/>
  <c r="AV221" s="1"/>
  <c r="BE221"/>
  <c r="AX9"/>
  <c r="BF9" s="1"/>
  <c r="AY10"/>
  <c r="AH45"/>
  <c r="AP44"/>
  <c r="AU11"/>
  <c r="AW11" s="1"/>
  <c r="AC13" i="8"/>
  <c r="AC222"/>
  <c r="AC18" i="7"/>
  <c r="AC227"/>
  <c r="AC240" i="4"/>
  <c r="BE239"/>
  <c r="AY28"/>
  <c r="AX27"/>
  <c r="BF27" s="1"/>
  <c r="BC27"/>
  <c r="BB27"/>
  <c r="BH27" s="1"/>
  <c r="AC31"/>
  <c r="BE30"/>
  <c r="AY237"/>
  <c r="AX236"/>
  <c r="BF236" s="1"/>
  <c r="BB236"/>
  <c r="BH236" s="1"/>
  <c r="BC236"/>
  <c r="AY34" i="3"/>
  <c r="AX33"/>
  <c r="BF33" s="1"/>
  <c r="AY243"/>
  <c r="AX242"/>
  <c r="BF242" s="1"/>
  <c r="AC246"/>
  <c r="BE245"/>
  <c r="AC37"/>
  <c r="BE36"/>
  <c r="BC242"/>
  <c r="BB242"/>
  <c r="BH242" s="1"/>
  <c r="BC33"/>
  <c r="BB33"/>
  <c r="BH33" s="1"/>
  <c r="AC8" i="9"/>
  <c r="AC217"/>
  <c r="AB224" i="7"/>
  <c r="AA225"/>
  <c r="AB243" i="3"/>
  <c r="AA244"/>
  <c r="BA244" s="1"/>
  <c r="BG244" s="1"/>
  <c r="AA11" i="8"/>
  <c r="AB10"/>
  <c r="I8"/>
  <c r="AA238" i="4"/>
  <c r="BA238" s="1"/>
  <c r="BG238" s="1"/>
  <c r="AB237"/>
  <c r="AA29"/>
  <c r="BA29" s="1"/>
  <c r="BG29" s="1"/>
  <c r="AB28"/>
  <c r="AA16" i="7"/>
  <c r="AB15"/>
  <c r="AB219" i="8"/>
  <c r="AA220"/>
  <c r="AB34" i="3"/>
  <c r="AA35"/>
  <c r="BA35" s="1"/>
  <c r="BG35" s="1"/>
  <c r="G27" i="8"/>
  <c r="Z46" i="4"/>
  <c r="S255"/>
  <c r="U254"/>
  <c r="S46"/>
  <c r="U45"/>
  <c r="Z255"/>
  <c r="G14" i="8"/>
  <c r="H14" s="1"/>
  <c r="I14" s="1"/>
  <c r="G9"/>
  <c r="H9" s="1"/>
  <c r="I9" s="1"/>
  <c r="G25"/>
  <c r="G20"/>
  <c r="J12"/>
  <c r="I12"/>
  <c r="I11"/>
  <c r="L11" s="1"/>
  <c r="M11" s="1"/>
  <c r="I10"/>
  <c r="J10"/>
  <c r="J9"/>
  <c r="I13"/>
  <c r="L13" s="1"/>
  <c r="M13" s="1"/>
  <c r="J8"/>
  <c r="BC11" i="7" l="1"/>
  <c r="BB11"/>
  <c r="BH11" s="1"/>
  <c r="BC221"/>
  <c r="BB221"/>
  <c r="BH221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BC12"/>
  <c r="BB12"/>
  <c r="BH12" s="1"/>
  <c r="AL218" i="8"/>
  <c r="AQ217"/>
  <c r="AR217" s="1"/>
  <c r="AS13" i="7"/>
  <c r="AZ13"/>
  <c r="BA13" s="1"/>
  <c r="BG13" s="1"/>
  <c r="AT13"/>
  <c r="AV13" s="1"/>
  <c r="BE13"/>
  <c r="AX10"/>
  <c r="BF10" s="1"/>
  <c r="AY11"/>
  <c r="AX220"/>
  <c r="BF220" s="1"/>
  <c r="AY221"/>
  <c r="AQ14"/>
  <c r="AR14" s="1"/>
  <c r="AL15"/>
  <c r="AH46"/>
  <c r="AP45"/>
  <c r="AS222"/>
  <c r="AZ222"/>
  <c r="BA222" s="1"/>
  <c r="BG222" s="1"/>
  <c r="AT222"/>
  <c r="AV222" s="1"/>
  <c r="BE222"/>
  <c r="L8" i="8"/>
  <c r="M8" s="1"/>
  <c r="AH255" i="7"/>
  <c r="AP254"/>
  <c r="AQ8" i="8"/>
  <c r="AR8" s="1"/>
  <c r="AL9"/>
  <c r="AL224" i="7"/>
  <c r="AQ223"/>
  <c r="AR223" s="1"/>
  <c r="AC9" i="9"/>
  <c r="AC218"/>
  <c r="AC14" i="8"/>
  <c r="AC223"/>
  <c r="AC19" i="7"/>
  <c r="AC228"/>
  <c r="AY238" i="4"/>
  <c r="AX237"/>
  <c r="BF237" s="1"/>
  <c r="AC241"/>
  <c r="BE240"/>
  <c r="BC237"/>
  <c r="BB237"/>
  <c r="BH237" s="1"/>
  <c r="BB28"/>
  <c r="BH28" s="1"/>
  <c r="BC28"/>
  <c r="AC32"/>
  <c r="BE31"/>
  <c r="AX28"/>
  <c r="BF28" s="1"/>
  <c r="AY29"/>
  <c r="BB243" i="3"/>
  <c r="BH243" s="1"/>
  <c r="BC243"/>
  <c r="AC247"/>
  <c r="BE246"/>
  <c r="AY35"/>
  <c r="AX34"/>
  <c r="BF34" s="1"/>
  <c r="BC34"/>
  <c r="BB34"/>
  <c r="BH34" s="1"/>
  <c r="AC38"/>
  <c r="BE37"/>
  <c r="AX243"/>
  <c r="BF243" s="1"/>
  <c r="AY244"/>
  <c r="L9" i="8"/>
  <c r="M9" s="1"/>
  <c r="AB16" i="7"/>
  <c r="AA17"/>
  <c r="AB225"/>
  <c r="AA226"/>
  <c r="AA30" i="4"/>
  <c r="BA30" s="1"/>
  <c r="BG30" s="1"/>
  <c r="AB29"/>
  <c r="AB244" i="3"/>
  <c r="AA245"/>
  <c r="BA245" s="1"/>
  <c r="BG245" s="1"/>
  <c r="AB35"/>
  <c r="AA36"/>
  <c r="BA36" s="1"/>
  <c r="BG36" s="1"/>
  <c r="AB220" i="8"/>
  <c r="AA221"/>
  <c r="AA239" i="4"/>
  <c r="BA239" s="1"/>
  <c r="BG239" s="1"/>
  <c r="AB238"/>
  <c r="AA12" i="8"/>
  <c r="AB11"/>
  <c r="S47" i="4"/>
  <c r="U46"/>
  <c r="Z256"/>
  <c r="S256"/>
  <c r="U255"/>
  <c r="Z47"/>
  <c r="J14" i="8"/>
  <c r="L14" s="1"/>
  <c r="M14" s="1"/>
  <c r="L12"/>
  <c r="M12" s="1"/>
  <c r="L10"/>
  <c r="M10" s="1"/>
  <c r="AZ8" l="1"/>
  <c r="BA8" s="1"/>
  <c r="BG8" s="1"/>
  <c r="AT8"/>
  <c r="AV8" s="1"/>
  <c r="AS8"/>
  <c r="BE8"/>
  <c r="AH47" i="7"/>
  <c r="AP46"/>
  <c r="AL225"/>
  <c r="AQ224"/>
  <c r="AR224" s="1"/>
  <c r="AH256"/>
  <c r="AP255"/>
  <c r="AZ14"/>
  <c r="BA14" s="1"/>
  <c r="BG14" s="1"/>
  <c r="AT14"/>
  <c r="AV14" s="1"/>
  <c r="AS14"/>
  <c r="AU14" s="1"/>
  <c r="AW14" s="1"/>
  <c r="BE14"/>
  <c r="AU13"/>
  <c r="AW13" s="1"/>
  <c r="AL219" i="8"/>
  <c r="AQ218"/>
  <c r="AR218" s="1"/>
  <c r="AQ9"/>
  <c r="AR9" s="1"/>
  <c r="AL10"/>
  <c r="AY222" i="7"/>
  <c r="AX221"/>
  <c r="BF221" s="1"/>
  <c r="AZ217" i="8"/>
  <c r="BA217" s="1"/>
  <c r="BG217" s="1"/>
  <c r="AT217"/>
  <c r="AV217" s="1"/>
  <c r="AS217"/>
  <c r="BE217"/>
  <c r="AT223" i="7"/>
  <c r="AV223" s="1"/>
  <c r="AS223"/>
  <c r="AZ223"/>
  <c r="BA223" s="1"/>
  <c r="BG223" s="1"/>
  <c r="BE223"/>
  <c r="AL16"/>
  <c r="AQ15"/>
  <c r="AR15" s="1"/>
  <c r="AX11"/>
  <c r="BF11" s="1"/>
  <c r="AY12"/>
  <c r="AU222"/>
  <c r="AW222" s="1"/>
  <c r="AC10" i="9"/>
  <c r="AC219"/>
  <c r="AC224" i="8"/>
  <c r="AC15"/>
  <c r="AC229" i="7"/>
  <c r="AC20"/>
  <c r="BC238" i="4"/>
  <c r="BB238"/>
  <c r="BH238" s="1"/>
  <c r="AC33"/>
  <c r="BE32"/>
  <c r="AY239"/>
  <c r="AX238"/>
  <c r="BF238" s="1"/>
  <c r="AC242"/>
  <c r="BE241"/>
  <c r="BC29"/>
  <c r="BB29"/>
  <c r="BH29" s="1"/>
  <c r="AY30"/>
  <c r="AX29"/>
  <c r="BF29" s="1"/>
  <c r="AC39" i="3"/>
  <c r="BE38"/>
  <c r="AY36"/>
  <c r="AX35"/>
  <c r="BF35" s="1"/>
  <c r="BB35"/>
  <c r="BH35" s="1"/>
  <c r="BC35"/>
  <c r="BC244"/>
  <c r="BB244"/>
  <c r="BH244" s="1"/>
  <c r="AC248"/>
  <c r="BE247"/>
  <c r="AY245"/>
  <c r="AX244"/>
  <c r="BF244" s="1"/>
  <c r="AB12" i="8"/>
  <c r="AA13"/>
  <c r="AA240" i="4"/>
  <c r="BA240" s="1"/>
  <c r="BG240" s="1"/>
  <c r="AB239"/>
  <c r="AB245" i="3"/>
  <c r="AA246"/>
  <c r="BA246" s="1"/>
  <c r="BG246" s="1"/>
  <c r="AB36"/>
  <c r="AA37"/>
  <c r="BA37" s="1"/>
  <c r="BG37" s="1"/>
  <c r="AA227" i="7"/>
  <c r="AB226"/>
  <c r="AB17"/>
  <c r="AA18"/>
  <c r="AB221" i="8"/>
  <c r="AA222"/>
  <c r="AA31" i="4"/>
  <c r="BA31" s="1"/>
  <c r="BG31" s="1"/>
  <c r="AB30"/>
  <c r="Z48"/>
  <c r="Z257"/>
  <c r="S48"/>
  <c r="U47"/>
  <c r="S257"/>
  <c r="U256"/>
  <c r="M28" i="8"/>
  <c r="H3" s="1"/>
  <c r="X5" i="9"/>
  <c r="AX12" i="7" l="1"/>
  <c r="BF12" s="1"/>
  <c r="AY13"/>
  <c r="AT218" i="8"/>
  <c r="AV218" s="1"/>
  <c r="AS218"/>
  <c r="AZ218"/>
  <c r="BA218" s="1"/>
  <c r="BG218" s="1"/>
  <c r="BE218"/>
  <c r="BB14" i="7"/>
  <c r="BH14" s="1"/>
  <c r="BC14"/>
  <c r="AH257"/>
  <c r="AP256"/>
  <c r="AH48"/>
  <c r="AP47"/>
  <c r="BC222"/>
  <c r="BB222"/>
  <c r="BH222" s="1"/>
  <c r="AL17"/>
  <c r="AQ16"/>
  <c r="AR16" s="1"/>
  <c r="AS9" i="8"/>
  <c r="AU9" s="1"/>
  <c r="AW9" s="1"/>
  <c r="AZ9"/>
  <c r="BA9" s="1"/>
  <c r="BG9" s="1"/>
  <c r="AT9"/>
  <c r="AV9" s="1"/>
  <c r="BE9"/>
  <c r="AT15" i="7"/>
  <c r="AV15" s="1"/>
  <c r="AS15"/>
  <c r="AU15" s="1"/>
  <c r="AW15" s="1"/>
  <c r="AZ15"/>
  <c r="BA15" s="1"/>
  <c r="BG15" s="1"/>
  <c r="BE15"/>
  <c r="AQ10" i="8"/>
  <c r="AR10" s="1"/>
  <c r="AL11"/>
  <c r="BC13" i="7"/>
  <c r="BB13"/>
  <c r="BH13" s="1"/>
  <c r="AL226"/>
  <c r="AQ225"/>
  <c r="AR225" s="1"/>
  <c r="AU223"/>
  <c r="AW223" s="1"/>
  <c r="AU8" i="8"/>
  <c r="AW8" s="1"/>
  <c r="AX222" i="7"/>
  <c r="BF222" s="1"/>
  <c r="AY223"/>
  <c r="AL220" i="8"/>
  <c r="AQ219"/>
  <c r="AR219" s="1"/>
  <c r="AT224" i="7"/>
  <c r="AV224" s="1"/>
  <c r="AS224"/>
  <c r="AZ224"/>
  <c r="BA224" s="1"/>
  <c r="BG224" s="1"/>
  <c r="BE224"/>
  <c r="AU217" i="8"/>
  <c r="AW217" s="1"/>
  <c r="AC11" i="9"/>
  <c r="AC220"/>
  <c r="AC16" i="8"/>
  <c r="AC225"/>
  <c r="AC21" i="7"/>
  <c r="AC230"/>
  <c r="AY240" i="4"/>
  <c r="AX239"/>
  <c r="BF239" s="1"/>
  <c r="BC239"/>
  <c r="BB239"/>
  <c r="BH239" s="1"/>
  <c r="BC30"/>
  <c r="BB30"/>
  <c r="BH30" s="1"/>
  <c r="AX30"/>
  <c r="BF30" s="1"/>
  <c r="AY31"/>
  <c r="AC243"/>
  <c r="BE242"/>
  <c r="AC34"/>
  <c r="BE33"/>
  <c r="AC249" i="3"/>
  <c r="BE248"/>
  <c r="AC40"/>
  <c r="BE39"/>
  <c r="BC36"/>
  <c r="BB36"/>
  <c r="BH36" s="1"/>
  <c r="BC245"/>
  <c r="BB245"/>
  <c r="BH245" s="1"/>
  <c r="AX245"/>
  <c r="BF245" s="1"/>
  <c r="AY246"/>
  <c r="AY37"/>
  <c r="AX36"/>
  <c r="BF36" s="1"/>
  <c r="AA217" i="9"/>
  <c r="AA8"/>
  <c r="AB37" i="3"/>
  <c r="AA38"/>
  <c r="BA38" s="1"/>
  <c r="BG38" s="1"/>
  <c r="AA223" i="8"/>
  <c r="AB222"/>
  <c r="AB246" i="3"/>
  <c r="AA247"/>
  <c r="BA247" s="1"/>
  <c r="BG247" s="1"/>
  <c r="AA14" i="8"/>
  <c r="AB13"/>
  <c r="AA32" i="4"/>
  <c r="BA32" s="1"/>
  <c r="BG32" s="1"/>
  <c r="AB31"/>
  <c r="AA19" i="7"/>
  <c r="AB18"/>
  <c r="AA241" i="4"/>
  <c r="BA241" s="1"/>
  <c r="BG241" s="1"/>
  <c r="AB240"/>
  <c r="AB227" i="7"/>
  <c r="AA228"/>
  <c r="Z258" i="4"/>
  <c r="S258"/>
  <c r="U257"/>
  <c r="Z49"/>
  <c r="S49"/>
  <c r="U48"/>
  <c r="H4" i="8"/>
  <c r="N28"/>
  <c r="O28" s="1"/>
  <c r="P28" s="1"/>
  <c r="K3" i="9" s="1"/>
  <c r="I22" i="10"/>
  <c r="J22"/>
  <c r="I27"/>
  <c r="J27"/>
  <c r="I18"/>
  <c r="J18"/>
  <c r="J19"/>
  <c r="I19"/>
  <c r="J25"/>
  <c r="I25"/>
  <c r="J16"/>
  <c r="I16"/>
  <c r="J17"/>
  <c r="I17"/>
  <c r="I26"/>
  <c r="J26"/>
  <c r="I24"/>
  <c r="J24"/>
  <c r="J21"/>
  <c r="I21"/>
  <c r="I15"/>
  <c r="J15"/>
  <c r="I20"/>
  <c r="J20"/>
  <c r="I23"/>
  <c r="J23"/>
  <c r="AY217" i="8" l="1"/>
  <c r="BB217"/>
  <c r="BH217" s="1"/>
  <c r="BC217"/>
  <c r="AL221"/>
  <c r="AQ220"/>
  <c r="AR220" s="1"/>
  <c r="BB223" i="7"/>
  <c r="BH223" s="1"/>
  <c r="BC223"/>
  <c r="AS16"/>
  <c r="AZ16"/>
  <c r="BA16" s="1"/>
  <c r="BG16" s="1"/>
  <c r="AT16"/>
  <c r="AV16" s="1"/>
  <c r="BE16"/>
  <c r="AH258"/>
  <c r="AP257"/>
  <c r="AZ219" i="8"/>
  <c r="BA219" s="1"/>
  <c r="BG219" s="1"/>
  <c r="AT219"/>
  <c r="AV219" s="1"/>
  <c r="AS219"/>
  <c r="BE219"/>
  <c r="AY8"/>
  <c r="BB8"/>
  <c r="BH8" s="1"/>
  <c r="BC8"/>
  <c r="AL227" i="7"/>
  <c r="AQ226"/>
  <c r="AR226" s="1"/>
  <c r="AT10" i="8"/>
  <c r="AV10" s="1"/>
  <c r="AS10"/>
  <c r="AZ10"/>
  <c r="BA10" s="1"/>
  <c r="BG10" s="1"/>
  <c r="BE10"/>
  <c r="BB9"/>
  <c r="BH9" s="1"/>
  <c r="BC9"/>
  <c r="AY14" i="7"/>
  <c r="AX13"/>
  <c r="BF13" s="1"/>
  <c r="AK217" i="9"/>
  <c r="AK8"/>
  <c r="AZ225" i="7"/>
  <c r="BA225" s="1"/>
  <c r="BG225" s="1"/>
  <c r="AT225"/>
  <c r="AV225" s="1"/>
  <c r="AS225"/>
  <c r="AU225" s="1"/>
  <c r="AW225" s="1"/>
  <c r="BE225"/>
  <c r="AL12" i="8"/>
  <c r="AQ11"/>
  <c r="AR11" s="1"/>
  <c r="BC15" i="7"/>
  <c r="BB15"/>
  <c r="BH15" s="1"/>
  <c r="AH49"/>
  <c r="AP48"/>
  <c r="AX223"/>
  <c r="BF223" s="1"/>
  <c r="AY224"/>
  <c r="AL18"/>
  <c r="AQ17"/>
  <c r="AR17" s="1"/>
  <c r="AU224"/>
  <c r="AW224" s="1"/>
  <c r="AU218" i="8"/>
  <c r="AW218" s="1"/>
  <c r="AC221" i="9"/>
  <c r="AC12"/>
  <c r="AC17" i="8"/>
  <c r="AC226"/>
  <c r="AC22" i="7"/>
  <c r="AC231"/>
  <c r="AC244" i="4"/>
  <c r="BE243"/>
  <c r="AY241"/>
  <c r="AX240"/>
  <c r="BF240" s="1"/>
  <c r="BB240"/>
  <c r="BH240" s="1"/>
  <c r="BC240"/>
  <c r="AC35"/>
  <c r="BE34"/>
  <c r="BC31"/>
  <c r="BB31"/>
  <c r="BH31" s="1"/>
  <c r="AY32"/>
  <c r="AX31"/>
  <c r="BF31" s="1"/>
  <c r="AC250" i="3"/>
  <c r="BE249"/>
  <c r="BC246"/>
  <c r="BB246"/>
  <c r="BH246" s="1"/>
  <c r="AY247"/>
  <c r="AX246"/>
  <c r="BF246" s="1"/>
  <c r="AY38"/>
  <c r="AX37"/>
  <c r="BF37" s="1"/>
  <c r="AC41"/>
  <c r="BE40"/>
  <c r="BC37"/>
  <c r="BB37"/>
  <c r="BH37" s="1"/>
  <c r="AA218" i="9"/>
  <c r="AB217"/>
  <c r="AB228" i="7"/>
  <c r="AA229"/>
  <c r="AA248" i="3"/>
  <c r="BA248" s="1"/>
  <c r="BG248" s="1"/>
  <c r="AB247"/>
  <c r="AB38"/>
  <c r="AA39"/>
  <c r="BA39" s="1"/>
  <c r="BG39" s="1"/>
  <c r="AA9" i="9"/>
  <c r="AB8"/>
  <c r="AA242" i="4"/>
  <c r="BA242" s="1"/>
  <c r="BG242" s="1"/>
  <c r="AB241"/>
  <c r="AA20" i="7"/>
  <c r="AB19"/>
  <c r="AA33" i="4"/>
  <c r="BA33" s="1"/>
  <c r="BG33" s="1"/>
  <c r="AB32"/>
  <c r="AB14" i="8"/>
  <c r="AA15"/>
  <c r="AB223"/>
  <c r="AA224"/>
  <c r="Z50" i="4"/>
  <c r="S50"/>
  <c r="U49"/>
  <c r="S259"/>
  <c r="U258"/>
  <c r="Z259"/>
  <c r="K4" i="9"/>
  <c r="G14" s="1"/>
  <c r="H14" s="1"/>
  <c r="I14" s="1"/>
  <c r="D28" i="8"/>
  <c r="L21" i="10"/>
  <c r="M21" s="1"/>
  <c r="L17"/>
  <c r="M17" s="1"/>
  <c r="L16"/>
  <c r="M16" s="1"/>
  <c r="L25"/>
  <c r="L19"/>
  <c r="M19" s="1"/>
  <c r="L23"/>
  <c r="M23" s="1"/>
  <c r="L20"/>
  <c r="M20" s="1"/>
  <c r="L15"/>
  <c r="M15" s="1"/>
  <c r="L24"/>
  <c r="L26"/>
  <c r="L18"/>
  <c r="M18" s="1"/>
  <c r="L27"/>
  <c r="L22"/>
  <c r="M22" s="1"/>
  <c r="AQ18" i="7" l="1"/>
  <c r="AR18" s="1"/>
  <c r="AL19"/>
  <c r="AS11" i="8"/>
  <c r="AU11" s="1"/>
  <c r="AW11" s="1"/>
  <c r="AT11"/>
  <c r="AV11" s="1"/>
  <c r="AZ11"/>
  <c r="BA11" s="1"/>
  <c r="BG11" s="1"/>
  <c r="BE11"/>
  <c r="AX14" i="7"/>
  <c r="BF14" s="1"/>
  <c r="AY15"/>
  <c r="AL228"/>
  <c r="AQ227"/>
  <c r="AR227" s="1"/>
  <c r="AT220" i="8"/>
  <c r="AV220" s="1"/>
  <c r="AS220"/>
  <c r="AZ220"/>
  <c r="BA220" s="1"/>
  <c r="BG220" s="1"/>
  <c r="BE220"/>
  <c r="AX217"/>
  <c r="BF217" s="1"/>
  <c r="AY218"/>
  <c r="AM217"/>
  <c r="AT17" i="7"/>
  <c r="AV17" s="1"/>
  <c r="AS17"/>
  <c r="AU17" s="1"/>
  <c r="AW17" s="1"/>
  <c r="AZ17"/>
  <c r="BA17" s="1"/>
  <c r="BG17" s="1"/>
  <c r="BE17"/>
  <c r="BB225"/>
  <c r="BH225" s="1"/>
  <c r="BC225"/>
  <c r="AK218" i="9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S226" i="7"/>
  <c r="AZ226"/>
  <c r="BA226" s="1"/>
  <c r="BG226" s="1"/>
  <c r="AT226"/>
  <c r="AV226" s="1"/>
  <c r="BE226"/>
  <c r="AY9" i="8"/>
  <c r="AM8"/>
  <c r="AX8"/>
  <c r="BF8" s="1"/>
  <c r="BC224" i="7"/>
  <c r="BB224"/>
  <c r="BH224" s="1"/>
  <c r="AL8" i="9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BB218" i="8"/>
  <c r="BH218" s="1"/>
  <c r="BC218"/>
  <c r="AY225" i="7"/>
  <c r="AX224"/>
  <c r="BF224" s="1"/>
  <c r="AH50"/>
  <c r="AP49"/>
  <c r="AQ12" i="8"/>
  <c r="AR12" s="1"/>
  <c r="AL13"/>
  <c r="AH259" i="7"/>
  <c r="AP258"/>
  <c r="AL222" i="8"/>
  <c r="AQ221"/>
  <c r="AR221" s="1"/>
  <c r="AU10"/>
  <c r="AW10" s="1"/>
  <c r="AU219"/>
  <c r="AW219" s="1"/>
  <c r="AU16" i="7"/>
  <c r="AW16" s="1"/>
  <c r="AC13" i="9"/>
  <c r="AC222"/>
  <c r="AC18" i="8"/>
  <c r="AC227"/>
  <c r="AC232" i="7"/>
  <c r="AC23"/>
  <c r="AC245" i="4"/>
  <c r="BE244"/>
  <c r="BB241"/>
  <c r="BH241" s="1"/>
  <c r="BC241"/>
  <c r="BB32"/>
  <c r="BH32" s="1"/>
  <c r="BC32"/>
  <c r="AX32"/>
  <c r="BF32" s="1"/>
  <c r="AY33"/>
  <c r="AC36"/>
  <c r="BE35"/>
  <c r="AY242"/>
  <c r="AX241"/>
  <c r="BF241" s="1"/>
  <c r="AC42" i="3"/>
  <c r="BE41"/>
  <c r="AX247"/>
  <c r="BF247" s="1"/>
  <c r="AY248"/>
  <c r="AC251"/>
  <c r="BE250"/>
  <c r="BC38"/>
  <c r="BB38"/>
  <c r="BH38" s="1"/>
  <c r="BC247"/>
  <c r="BB247"/>
  <c r="BH247" s="1"/>
  <c r="AY39"/>
  <c r="AX38"/>
  <c r="BF38" s="1"/>
  <c r="G16" i="9"/>
  <c r="G25"/>
  <c r="AB20" i="7"/>
  <c r="AA21"/>
  <c r="AB15" i="8"/>
  <c r="AA16"/>
  <c r="AA10" i="9"/>
  <c r="AB9"/>
  <c r="AA249" i="3"/>
  <c r="BA249" s="1"/>
  <c r="BG249" s="1"/>
  <c r="AB248"/>
  <c r="AB229" i="7"/>
  <c r="AA230"/>
  <c r="AA34" i="4"/>
  <c r="BA34" s="1"/>
  <c r="BG34" s="1"/>
  <c r="AB33"/>
  <c r="AA243"/>
  <c r="BA243" s="1"/>
  <c r="BG243" s="1"/>
  <c r="AB242"/>
  <c r="AA40" i="3"/>
  <c r="BA40" s="1"/>
  <c r="BG40" s="1"/>
  <c r="AB39"/>
  <c r="AA225" i="8"/>
  <c r="AB224"/>
  <c r="AA219" i="9"/>
  <c r="AB218"/>
  <c r="Z260" i="4"/>
  <c r="S260"/>
  <c r="U259"/>
  <c r="S51"/>
  <c r="U50"/>
  <c r="Z51"/>
  <c r="G27" i="9"/>
  <c r="G24"/>
  <c r="J14"/>
  <c r="L14" s="1"/>
  <c r="M14" s="1"/>
  <c r="G20"/>
  <c r="G23"/>
  <c r="G22"/>
  <c r="G17"/>
  <c r="G10"/>
  <c r="H10" s="1"/>
  <c r="I10" s="1"/>
  <c r="G19"/>
  <c r="G18"/>
  <c r="G13"/>
  <c r="H13" s="1"/>
  <c r="J13" s="1"/>
  <c r="G12"/>
  <c r="H12" s="1"/>
  <c r="J12" s="1"/>
  <c r="G15"/>
  <c r="G9"/>
  <c r="H9" s="1"/>
  <c r="I9" s="1"/>
  <c r="G8"/>
  <c r="H8" s="1"/>
  <c r="G11"/>
  <c r="H11" s="1"/>
  <c r="I11" s="1"/>
  <c r="G21"/>
  <c r="G26"/>
  <c r="X4" i="10"/>
  <c r="BC219" i="8" l="1"/>
  <c r="BB219"/>
  <c r="BH219" s="1"/>
  <c r="BB16" i="7"/>
  <c r="BH16" s="1"/>
  <c r="BC16"/>
  <c r="AH260"/>
  <c r="AP259"/>
  <c r="AH51"/>
  <c r="AP50"/>
  <c r="AY10" i="8"/>
  <c r="AX9"/>
  <c r="BF9" s="1"/>
  <c r="AN217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Q228" i="7"/>
  <c r="AR228" s="1"/>
  <c r="AL229"/>
  <c r="AZ18"/>
  <c r="BA18" s="1"/>
  <c r="BG18" s="1"/>
  <c r="AT18"/>
  <c r="AV18" s="1"/>
  <c r="AS18"/>
  <c r="BE18"/>
  <c r="AU226"/>
  <c r="AW226" s="1"/>
  <c r="BC10" i="8"/>
  <c r="BB10"/>
  <c r="BH10" s="1"/>
  <c r="AL223"/>
  <c r="AQ222"/>
  <c r="AR222" s="1"/>
  <c r="AZ12"/>
  <c r="BA12" s="1"/>
  <c r="BG12" s="1"/>
  <c r="AT12"/>
  <c r="AV12" s="1"/>
  <c r="AS12"/>
  <c r="BE12"/>
  <c r="AY226" i="7"/>
  <c r="AX225"/>
  <c r="BF225" s="1"/>
  <c r="AQ8" i="9"/>
  <c r="AR8" s="1"/>
  <c r="AL9"/>
  <c r="AN8" i="8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BC17" i="7"/>
  <c r="BB17"/>
  <c r="BH17" s="1"/>
  <c r="AS227"/>
  <c r="AU227" s="1"/>
  <c r="AW227" s="1"/>
  <c r="AZ227"/>
  <c r="BA227" s="1"/>
  <c r="BG227" s="1"/>
  <c r="AT227"/>
  <c r="AV227" s="1"/>
  <c r="BE227"/>
  <c r="AQ19"/>
  <c r="AR19" s="1"/>
  <c r="AL20"/>
  <c r="J11" i="9"/>
  <c r="L11" s="1"/>
  <c r="M11" s="1"/>
  <c r="BC11" i="8"/>
  <c r="BB11"/>
  <c r="BH11" s="1"/>
  <c r="AT221"/>
  <c r="AV221" s="1"/>
  <c r="AS221"/>
  <c r="AU221" s="1"/>
  <c r="AW221" s="1"/>
  <c r="AZ221"/>
  <c r="BA221" s="1"/>
  <c r="BG221" s="1"/>
  <c r="BE221"/>
  <c r="AQ13"/>
  <c r="AR13" s="1"/>
  <c r="AL14"/>
  <c r="AQ217" i="9"/>
  <c r="AR217" s="1"/>
  <c r="AL218"/>
  <c r="AX218" i="8"/>
  <c r="BF218" s="1"/>
  <c r="AY219"/>
  <c r="AY16" i="7"/>
  <c r="AX15"/>
  <c r="BF15" s="1"/>
  <c r="AU220" i="8"/>
  <c r="AW220" s="1"/>
  <c r="AC14" i="9"/>
  <c r="AC223"/>
  <c r="AC228" i="8"/>
  <c r="AC19"/>
  <c r="AC233" i="7"/>
  <c r="AC24"/>
  <c r="BC33" i="4"/>
  <c r="BB33"/>
  <c r="BH33" s="1"/>
  <c r="AC37"/>
  <c r="BE36"/>
  <c r="AC246"/>
  <c r="BE245"/>
  <c r="BB242"/>
  <c r="BH242" s="1"/>
  <c r="BC242"/>
  <c r="AY243"/>
  <c r="AX242"/>
  <c r="BF242" s="1"/>
  <c r="AY34"/>
  <c r="AX33"/>
  <c r="BF33" s="1"/>
  <c r="AC252" i="3"/>
  <c r="BE251"/>
  <c r="AC43"/>
  <c r="BE42"/>
  <c r="AY40"/>
  <c r="AX39"/>
  <c r="BF39" s="1"/>
  <c r="BC39"/>
  <c r="BB39"/>
  <c r="BH39" s="1"/>
  <c r="BB248"/>
  <c r="BH248" s="1"/>
  <c r="BC248"/>
  <c r="AY249"/>
  <c r="AX248"/>
  <c r="BF248" s="1"/>
  <c r="J10" i="9"/>
  <c r="L10" s="1"/>
  <c r="M10" s="1"/>
  <c r="I12"/>
  <c r="L12" s="1"/>
  <c r="M12" s="1"/>
  <c r="AC8" i="10"/>
  <c r="AC217"/>
  <c r="AB219" i="9"/>
  <c r="AA220"/>
  <c r="AB225" i="8"/>
  <c r="AA226"/>
  <c r="AA11" i="9"/>
  <c r="AB10"/>
  <c r="AA35" i="4"/>
  <c r="BA35" s="1"/>
  <c r="BG35" s="1"/>
  <c r="AB34"/>
  <c r="AB230" i="7"/>
  <c r="AA231"/>
  <c r="AA22"/>
  <c r="AB21"/>
  <c r="AA250" i="3"/>
  <c r="BA250" s="1"/>
  <c r="BG250" s="1"/>
  <c r="AB249"/>
  <c r="I8" i="9"/>
  <c r="AB40" i="3"/>
  <c r="AA41"/>
  <c r="BA41" s="1"/>
  <c r="BG41" s="1"/>
  <c r="AA244" i="4"/>
  <c r="BA244" s="1"/>
  <c r="BG244" s="1"/>
  <c r="AB243"/>
  <c r="AB16" i="8"/>
  <c r="AA17"/>
  <c r="Z52" i="4"/>
  <c r="S261"/>
  <c r="U260"/>
  <c r="Z261"/>
  <c r="S52"/>
  <c r="U51"/>
  <c r="J9" i="9"/>
  <c r="L9" s="1"/>
  <c r="M9" s="1"/>
  <c r="J8"/>
  <c r="L8" s="1"/>
  <c r="M8" s="1"/>
  <c r="I13"/>
  <c r="L13" s="1"/>
  <c r="M13" s="1"/>
  <c r="AY220" i="8" l="1"/>
  <c r="AX219"/>
  <c r="BF219" s="1"/>
  <c r="AQ14"/>
  <c r="AR14" s="1"/>
  <c r="AL15"/>
  <c r="BC221"/>
  <c r="BB221"/>
  <c r="BH221" s="1"/>
  <c r="AQ20" i="7"/>
  <c r="AR20" s="1"/>
  <c r="AL21"/>
  <c r="AX16"/>
  <c r="BF16" s="1"/>
  <c r="AY17"/>
  <c r="AT217" i="9"/>
  <c r="AV217" s="1"/>
  <c r="AS217"/>
  <c r="AZ217"/>
  <c r="BA217" s="1"/>
  <c r="BG217" s="1"/>
  <c r="BE217"/>
  <c r="AS8"/>
  <c r="AZ8"/>
  <c r="BA8" s="1"/>
  <c r="BG8" s="1"/>
  <c r="AT8"/>
  <c r="AV8" s="1"/>
  <c r="BE8"/>
  <c r="AQ223" i="8"/>
  <c r="AR223" s="1"/>
  <c r="AL224"/>
  <c r="AZ228" i="7"/>
  <c r="BA228" s="1"/>
  <c r="BG228" s="1"/>
  <c r="AT228"/>
  <c r="AV228" s="1"/>
  <c r="AS228"/>
  <c r="BE228"/>
  <c r="AY11" i="8"/>
  <c r="AX10"/>
  <c r="BF10" s="1"/>
  <c r="AH261" i="7"/>
  <c r="AP260"/>
  <c r="AU12" i="8"/>
  <c r="AW12" s="1"/>
  <c r="AU18" i="7"/>
  <c r="AW18" s="1"/>
  <c r="AL219" i="9"/>
  <c r="AQ218"/>
  <c r="AR218" s="1"/>
  <c r="AL10"/>
  <c r="AQ9"/>
  <c r="AR9" s="1"/>
  <c r="AS222" i="8"/>
  <c r="AU222" s="1"/>
  <c r="AW222" s="1"/>
  <c r="AZ222"/>
  <c r="BA222" s="1"/>
  <c r="BG222" s="1"/>
  <c r="AT222"/>
  <c r="AV222" s="1"/>
  <c r="BE222"/>
  <c r="BC226" i="7"/>
  <c r="BB226"/>
  <c r="BH226" s="1"/>
  <c r="AL230"/>
  <c r="AQ229"/>
  <c r="AR229" s="1"/>
  <c r="BC220" i="8"/>
  <c r="BB220"/>
  <c r="BH220" s="1"/>
  <c r="AS13"/>
  <c r="AZ13"/>
  <c r="BA13" s="1"/>
  <c r="BG13" s="1"/>
  <c r="AT13"/>
  <c r="AV13" s="1"/>
  <c r="BE13"/>
  <c r="AS19" i="7"/>
  <c r="AZ19"/>
  <c r="BA19" s="1"/>
  <c r="BG19" s="1"/>
  <c r="AT19"/>
  <c r="AV19" s="1"/>
  <c r="BE19"/>
  <c r="BB227"/>
  <c r="BH227" s="1"/>
  <c r="BC227"/>
  <c r="AO8" i="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X226" i="7"/>
  <c r="BF226" s="1"/>
  <c r="AY227"/>
  <c r="AO217" i="8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H52" i="7"/>
  <c r="AP51"/>
  <c r="AC218" i="10"/>
  <c r="AC9"/>
  <c r="AC15" i="9"/>
  <c r="AC224"/>
  <c r="AC20" i="8"/>
  <c r="AC229"/>
  <c r="AC25" i="7"/>
  <c r="AC234"/>
  <c r="BC243" i="4"/>
  <c r="BB243"/>
  <c r="BH243" s="1"/>
  <c r="AY244"/>
  <c r="AX243"/>
  <c r="BF243" s="1"/>
  <c r="AC247"/>
  <c r="BE246"/>
  <c r="BB34"/>
  <c r="BH34" s="1"/>
  <c r="BC34"/>
  <c r="AX34"/>
  <c r="BF34" s="1"/>
  <c r="AY35"/>
  <c r="AC38"/>
  <c r="BE37"/>
  <c r="BC40" i="3"/>
  <c r="BB40"/>
  <c r="BH40" s="1"/>
  <c r="BB249"/>
  <c r="BH249" s="1"/>
  <c r="BC249"/>
  <c r="AY41"/>
  <c r="AX40"/>
  <c r="BF40" s="1"/>
  <c r="AC253"/>
  <c r="BE252"/>
  <c r="AY250"/>
  <c r="AX249"/>
  <c r="BF249" s="1"/>
  <c r="AC44"/>
  <c r="BE43"/>
  <c r="AB11" i="9"/>
  <c r="AA12"/>
  <c r="AA36" i="4"/>
  <c r="BA36" s="1"/>
  <c r="BG36" s="1"/>
  <c r="AB35"/>
  <c r="AA221" i="9"/>
  <c r="AB220"/>
  <c r="AA18" i="8"/>
  <c r="AB17"/>
  <c r="AA42" i="3"/>
  <c r="BA42" s="1"/>
  <c r="BG42" s="1"/>
  <c r="AB41"/>
  <c r="AA251"/>
  <c r="BA251" s="1"/>
  <c r="BG251" s="1"/>
  <c r="AB250"/>
  <c r="AA245" i="4"/>
  <c r="BA245" s="1"/>
  <c r="BG245" s="1"/>
  <c r="AB244"/>
  <c r="AB231" i="7"/>
  <c r="AA232"/>
  <c r="AB22"/>
  <c r="AA23"/>
  <c r="AB226" i="8"/>
  <c r="AA227"/>
  <c r="M28" i="9"/>
  <c r="H3" s="1"/>
  <c r="H4" s="1"/>
  <c r="Z53" i="4"/>
  <c r="Z262"/>
  <c r="S262"/>
  <c r="U261"/>
  <c r="S53"/>
  <c r="U52"/>
  <c r="X5" i="10"/>
  <c r="AY228" i="7" l="1"/>
  <c r="AX227"/>
  <c r="BF227" s="1"/>
  <c r="BC222" i="8"/>
  <c r="BB222"/>
  <c r="BH222" s="1"/>
  <c r="AL220" i="9"/>
  <c r="AQ219"/>
  <c r="AR219" s="1"/>
  <c r="AY12" i="8"/>
  <c r="AX11"/>
  <c r="BF11" s="1"/>
  <c r="AX220"/>
  <c r="BF220" s="1"/>
  <c r="AY221"/>
  <c r="AT218" i="9"/>
  <c r="AV218" s="1"/>
  <c r="AS218"/>
  <c r="AZ218"/>
  <c r="BA218" s="1"/>
  <c r="BG218" s="1"/>
  <c r="BE218"/>
  <c r="AX17" i="7"/>
  <c r="BF17" s="1"/>
  <c r="AY18"/>
  <c r="AQ230"/>
  <c r="AR230" s="1"/>
  <c r="AL231"/>
  <c r="AL11" i="9"/>
  <c r="AQ10"/>
  <c r="AR10" s="1"/>
  <c r="BB12" i="8"/>
  <c r="BH12" s="1"/>
  <c r="BC12"/>
  <c r="AH262" i="7"/>
  <c r="AP261"/>
  <c r="AZ223" i="8"/>
  <c r="BA223" s="1"/>
  <c r="BG223" s="1"/>
  <c r="AT223"/>
  <c r="AV223" s="1"/>
  <c r="AS223"/>
  <c r="AU223" s="1"/>
  <c r="AW223" s="1"/>
  <c r="BE223"/>
  <c r="AZ20" i="7"/>
  <c r="BA20" s="1"/>
  <c r="BG20" s="1"/>
  <c r="AT20"/>
  <c r="AV20" s="1"/>
  <c r="AS20"/>
  <c r="AU20" s="1"/>
  <c r="AW20" s="1"/>
  <c r="BE20"/>
  <c r="AZ14" i="8"/>
  <c r="BA14" s="1"/>
  <c r="BG14" s="1"/>
  <c r="AT14"/>
  <c r="AV14" s="1"/>
  <c r="AS14"/>
  <c r="AU14" s="1"/>
  <c r="AW14" s="1"/>
  <c r="BE14"/>
  <c r="AU228" i="7"/>
  <c r="AW228" s="1"/>
  <c r="AU8" i="9"/>
  <c r="AW8" s="1"/>
  <c r="AH53" i="7"/>
  <c r="AP52"/>
  <c r="AS229"/>
  <c r="AZ229"/>
  <c r="BA229" s="1"/>
  <c r="BG229" s="1"/>
  <c r="AT229"/>
  <c r="AV229" s="1"/>
  <c r="BE229"/>
  <c r="AZ9" i="9"/>
  <c r="BA9" s="1"/>
  <c r="BG9" s="1"/>
  <c r="AT9"/>
  <c r="AV9" s="1"/>
  <c r="AS9"/>
  <c r="AU9" s="1"/>
  <c r="AW9" s="1"/>
  <c r="BE9"/>
  <c r="BB18" i="7"/>
  <c r="BH18" s="1"/>
  <c r="BC18"/>
  <c r="AL225" i="8"/>
  <c r="AQ224"/>
  <c r="AR224" s="1"/>
  <c r="AL22" i="7"/>
  <c r="AQ21"/>
  <c r="AR21" s="1"/>
  <c r="AL16" i="8"/>
  <c r="AQ15"/>
  <c r="AR15" s="1"/>
  <c r="AU19" i="7"/>
  <c r="AW19" s="1"/>
  <c r="AU13" i="8"/>
  <c r="AW13" s="1"/>
  <c r="AU217" i="9"/>
  <c r="AW217" s="1"/>
  <c r="AC219" i="10"/>
  <c r="AC10"/>
  <c r="AC16" i="9"/>
  <c r="AC225"/>
  <c r="AC21" i="8"/>
  <c r="AC230"/>
  <c r="AC235" i="7"/>
  <c r="AC26"/>
  <c r="BB244" i="4"/>
  <c r="BH244" s="1"/>
  <c r="BC244"/>
  <c r="AC248"/>
  <c r="BE247"/>
  <c r="AY36"/>
  <c r="AX35"/>
  <c r="BF35" s="1"/>
  <c r="AC39"/>
  <c r="BE38"/>
  <c r="AY245"/>
  <c r="AX244"/>
  <c r="BF244" s="1"/>
  <c r="BC35"/>
  <c r="BB35"/>
  <c r="BH35" s="1"/>
  <c r="BB250" i="3"/>
  <c r="BH250" s="1"/>
  <c r="BC250"/>
  <c r="BB41"/>
  <c r="BH41" s="1"/>
  <c r="BC41"/>
  <c r="AY251"/>
  <c r="AX250"/>
  <c r="BF250" s="1"/>
  <c r="AY42"/>
  <c r="AX41"/>
  <c r="BF41" s="1"/>
  <c r="AC45"/>
  <c r="BE44"/>
  <c r="AC254"/>
  <c r="BE253"/>
  <c r="N28" i="9"/>
  <c r="D28" s="1"/>
  <c r="AA8" i="10"/>
  <c r="AA217"/>
  <c r="AA24" i="7"/>
  <c r="AB23"/>
  <c r="AA228" i="8"/>
  <c r="AB227"/>
  <c r="AB42" i="3"/>
  <c r="AA43"/>
  <c r="BA43" s="1"/>
  <c r="BG43" s="1"/>
  <c r="AB221" i="9"/>
  <c r="AA222"/>
  <c r="AA246" i="4"/>
  <c r="BA246" s="1"/>
  <c r="BG246" s="1"/>
  <c r="AB245"/>
  <c r="AB251" i="3"/>
  <c r="AA252"/>
  <c r="BA252" s="1"/>
  <c r="BG252" s="1"/>
  <c r="AA19" i="8"/>
  <c r="AB18"/>
  <c r="AA37" i="4"/>
  <c r="BA37" s="1"/>
  <c r="BG37" s="1"/>
  <c r="AB36"/>
  <c r="AA233" i="7"/>
  <c r="AB232"/>
  <c r="AA13" i="9"/>
  <c r="AB12"/>
  <c r="S263" i="4"/>
  <c r="U262"/>
  <c r="S54"/>
  <c r="U53"/>
  <c r="Z263"/>
  <c r="Z54"/>
  <c r="O28" i="9"/>
  <c r="P28" s="1"/>
  <c r="K3" i="10" s="1"/>
  <c r="I19" i="11"/>
  <c r="J19"/>
  <c r="J16"/>
  <c r="I16"/>
  <c r="J23"/>
  <c r="I23"/>
  <c r="I18"/>
  <c r="J18"/>
  <c r="I27"/>
  <c r="J27"/>
  <c r="J20"/>
  <c r="I20"/>
  <c r="I26"/>
  <c r="J26"/>
  <c r="J22"/>
  <c r="I22"/>
  <c r="J17"/>
  <c r="I17"/>
  <c r="I15"/>
  <c r="J15"/>
  <c r="I21"/>
  <c r="J21"/>
  <c r="I25"/>
  <c r="J25"/>
  <c r="I24"/>
  <c r="J24"/>
  <c r="AY217" i="9" l="1"/>
  <c r="BC217"/>
  <c r="BB217"/>
  <c r="BH217" s="1"/>
  <c r="AS15" i="8"/>
  <c r="AZ15"/>
  <c r="BA15" s="1"/>
  <c r="BG15" s="1"/>
  <c r="AT15"/>
  <c r="AV15" s="1"/>
  <c r="BE15"/>
  <c r="AT224"/>
  <c r="AV224" s="1"/>
  <c r="AS224"/>
  <c r="AU224" s="1"/>
  <c r="AW224" s="1"/>
  <c r="AZ224"/>
  <c r="BA224" s="1"/>
  <c r="BG224" s="1"/>
  <c r="BE224"/>
  <c r="AL232" i="7"/>
  <c r="AQ231"/>
  <c r="AR231" s="1"/>
  <c r="AL221" i="9"/>
  <c r="AQ220"/>
  <c r="AR220" s="1"/>
  <c r="AY229" i="7"/>
  <c r="AX228"/>
  <c r="BF228" s="1"/>
  <c r="AL23"/>
  <c r="AQ22"/>
  <c r="AR22" s="1"/>
  <c r="BC228"/>
  <c r="BB228"/>
  <c r="BH228" s="1"/>
  <c r="BB14" i="8"/>
  <c r="BH14" s="1"/>
  <c r="BC14"/>
  <c r="BB20" i="7"/>
  <c r="BH20" s="1"/>
  <c r="BC20"/>
  <c r="BC223" i="8"/>
  <c r="BB223"/>
  <c r="BH223" s="1"/>
  <c r="AH263" i="7"/>
  <c r="AP262"/>
  <c r="AL12" i="9"/>
  <c r="AQ11"/>
  <c r="AR11" s="1"/>
  <c r="AY222" i="8"/>
  <c r="AX221"/>
  <c r="BF221" s="1"/>
  <c r="AZ219" i="9"/>
  <c r="BA219" s="1"/>
  <c r="BG219" s="1"/>
  <c r="AT219"/>
  <c r="AV219" s="1"/>
  <c r="AS219"/>
  <c r="AU219" s="1"/>
  <c r="AW219" s="1"/>
  <c r="BE219"/>
  <c r="AU229" i="7"/>
  <c r="AW229" s="1"/>
  <c r="AK217" i="10"/>
  <c r="AK8"/>
  <c r="BC19" i="7"/>
  <c r="BB19"/>
  <c r="BH19" s="1"/>
  <c r="AZ21"/>
  <c r="BA21" s="1"/>
  <c r="BG21" s="1"/>
  <c r="AS21"/>
  <c r="AU21" s="1"/>
  <c r="AW21" s="1"/>
  <c r="AT21"/>
  <c r="AV21" s="1"/>
  <c r="BE21"/>
  <c r="AY8" i="9"/>
  <c r="BC8"/>
  <c r="BB8"/>
  <c r="BH8" s="1"/>
  <c r="AT10"/>
  <c r="AV10" s="1"/>
  <c r="AS10"/>
  <c r="AZ10"/>
  <c r="BA10" s="1"/>
  <c r="BG10" s="1"/>
  <c r="BE10"/>
  <c r="AX18" i="7"/>
  <c r="BF18" s="1"/>
  <c r="AY19"/>
  <c r="AX12" i="8"/>
  <c r="BF12" s="1"/>
  <c r="AY13"/>
  <c r="AU218" i="9"/>
  <c r="AW218" s="1"/>
  <c r="BB13" i="8"/>
  <c r="BH13" s="1"/>
  <c r="BC13"/>
  <c r="AQ16"/>
  <c r="AR16" s="1"/>
  <c r="AL17"/>
  <c r="AL226"/>
  <c r="AQ225"/>
  <c r="AR225" s="1"/>
  <c r="BC9" i="9"/>
  <c r="BB9"/>
  <c r="BH9" s="1"/>
  <c r="AH54" i="7"/>
  <c r="AP53"/>
  <c r="AT230"/>
  <c r="AV230" s="1"/>
  <c r="AS230"/>
  <c r="AU230" s="1"/>
  <c r="AW230" s="1"/>
  <c r="AZ230"/>
  <c r="BA230" s="1"/>
  <c r="BG230" s="1"/>
  <c r="BE230"/>
  <c r="AC220" i="10"/>
  <c r="AC11"/>
  <c r="AC17" i="9"/>
  <c r="AC226"/>
  <c r="AC231" i="8"/>
  <c r="AC22"/>
  <c r="AC27" i="7"/>
  <c r="AC236"/>
  <c r="BC245" i="4"/>
  <c r="BB245"/>
  <c r="BH245" s="1"/>
  <c r="AY246"/>
  <c r="AX245"/>
  <c r="BF245" s="1"/>
  <c r="AX36"/>
  <c r="BF36" s="1"/>
  <c r="AY37"/>
  <c r="BC36"/>
  <c r="BB36"/>
  <c r="BH36" s="1"/>
  <c r="AC40"/>
  <c r="BE39"/>
  <c r="AC249"/>
  <c r="BE248"/>
  <c r="AC46" i="3"/>
  <c r="BE45"/>
  <c r="AX251"/>
  <c r="BF251" s="1"/>
  <c r="AY252"/>
  <c r="BB251"/>
  <c r="BH251" s="1"/>
  <c r="BC251"/>
  <c r="AC255"/>
  <c r="BE254"/>
  <c r="AY43"/>
  <c r="AX42"/>
  <c r="BF42" s="1"/>
  <c r="BC42"/>
  <c r="BB42"/>
  <c r="BH42" s="1"/>
  <c r="AA38" i="4"/>
  <c r="BA38" s="1"/>
  <c r="BG38" s="1"/>
  <c r="AB37"/>
  <c r="AA247"/>
  <c r="BA247" s="1"/>
  <c r="BG247" s="1"/>
  <c r="AB246"/>
  <c r="AB222" i="9"/>
  <c r="AA223"/>
  <c r="AA44" i="3"/>
  <c r="BA44" s="1"/>
  <c r="BG44" s="1"/>
  <c r="AB43"/>
  <c r="AB8" i="10"/>
  <c r="AA9"/>
  <c r="AB252" i="3"/>
  <c r="AA253"/>
  <c r="BA253" s="1"/>
  <c r="BG253" s="1"/>
  <c r="AA229" i="8"/>
  <c r="AB228"/>
  <c r="AA14" i="9"/>
  <c r="AB13"/>
  <c r="AA234" i="7"/>
  <c r="AB233"/>
  <c r="AB19" i="8"/>
  <c r="AA20"/>
  <c r="AB217" i="10"/>
  <c r="AA218"/>
  <c r="AA25" i="7"/>
  <c r="AB24"/>
  <c r="Z55" i="4"/>
  <c r="Z264"/>
  <c r="S55"/>
  <c r="U54"/>
  <c r="S264"/>
  <c r="U263"/>
  <c r="K4" i="10"/>
  <c r="G17" s="1"/>
  <c r="L17" i="11"/>
  <c r="M17" s="1"/>
  <c r="L22"/>
  <c r="M22" s="1"/>
  <c r="L20"/>
  <c r="M20" s="1"/>
  <c r="L23"/>
  <c r="M23" s="1"/>
  <c r="L16"/>
  <c r="M16" s="1"/>
  <c r="L24"/>
  <c r="L25"/>
  <c r="L21"/>
  <c r="M21" s="1"/>
  <c r="L15"/>
  <c r="M15" s="1"/>
  <c r="L26"/>
  <c r="L27"/>
  <c r="L18"/>
  <c r="M18" s="1"/>
  <c r="L19"/>
  <c r="M19" s="1"/>
  <c r="AS225" i="8" l="1"/>
  <c r="AZ225"/>
  <c r="BA225" s="1"/>
  <c r="BG225" s="1"/>
  <c r="AT225"/>
  <c r="AV225" s="1"/>
  <c r="BE225"/>
  <c r="BB229" i="7"/>
  <c r="BH229" s="1"/>
  <c r="BC229"/>
  <c r="AL13" i="9"/>
  <c r="AQ12"/>
  <c r="AR12" s="1"/>
  <c r="AQ23" i="7"/>
  <c r="AR23" s="1"/>
  <c r="AL24"/>
  <c r="AT231"/>
  <c r="AV231" s="1"/>
  <c r="AS231"/>
  <c r="AU231" s="1"/>
  <c r="AW231" s="1"/>
  <c r="AZ231"/>
  <c r="BA231" s="1"/>
  <c r="BG231" s="1"/>
  <c r="BE231"/>
  <c r="BC224" i="8"/>
  <c r="BB224"/>
  <c r="BH224" s="1"/>
  <c r="AM217" i="9"/>
  <c r="AY218"/>
  <c r="AX217"/>
  <c r="BF217" s="1"/>
  <c r="AS16" i="8"/>
  <c r="AU16" s="1"/>
  <c r="AW16" s="1"/>
  <c r="AZ16"/>
  <c r="BA16" s="1"/>
  <c r="BG16" s="1"/>
  <c r="AT16"/>
  <c r="AV16" s="1"/>
  <c r="BE16"/>
  <c r="AX19" i="7"/>
  <c r="BF19" s="1"/>
  <c r="AY20"/>
  <c r="AX8" i="9"/>
  <c r="BF8" s="1"/>
  <c r="AM8"/>
  <c r="AY9"/>
  <c r="AL217" i="10"/>
  <c r="AK21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T11" i="9"/>
  <c r="AV11" s="1"/>
  <c r="AS11"/>
  <c r="AZ11"/>
  <c r="BA11" s="1"/>
  <c r="BG11" s="1"/>
  <c r="BE11"/>
  <c r="AT22" i="7"/>
  <c r="AV22" s="1"/>
  <c r="AS22"/>
  <c r="AU22" s="1"/>
  <c r="AW22" s="1"/>
  <c r="AZ22"/>
  <c r="BA22" s="1"/>
  <c r="BG22" s="1"/>
  <c r="BE22"/>
  <c r="AL222" i="9"/>
  <c r="AQ221"/>
  <c r="AR221" s="1"/>
  <c r="AU10"/>
  <c r="AW10" s="1"/>
  <c r="BB230" i="7"/>
  <c r="BH230" s="1"/>
  <c r="BC230"/>
  <c r="AL18" i="8"/>
  <c r="AQ17"/>
  <c r="AR17" s="1"/>
  <c r="BC218" i="9"/>
  <c r="BB218"/>
  <c r="BH218" s="1"/>
  <c r="BC21" i="7"/>
  <c r="BB21"/>
  <c r="BH21" s="1"/>
  <c r="AL8" i="10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BB219" i="9"/>
  <c r="BH219" s="1"/>
  <c r="BC219"/>
  <c r="AX222" i="8"/>
  <c r="BF222" s="1"/>
  <c r="AY223"/>
  <c r="AH264" i="7"/>
  <c r="AP263"/>
  <c r="AT220" i="9"/>
  <c r="AV220" s="1"/>
  <c r="AS220"/>
  <c r="AU220" s="1"/>
  <c r="AW220" s="1"/>
  <c r="AZ220"/>
  <c r="BA220" s="1"/>
  <c r="BG220" s="1"/>
  <c r="BE220"/>
  <c r="AH55" i="7"/>
  <c r="AP54"/>
  <c r="AL227" i="8"/>
  <c r="AQ226"/>
  <c r="AR226" s="1"/>
  <c r="AY14"/>
  <c r="AX13"/>
  <c r="BF13" s="1"/>
  <c r="AX229" i="7"/>
  <c r="BF229" s="1"/>
  <c r="AY230"/>
  <c r="AQ232"/>
  <c r="AR232" s="1"/>
  <c r="AL233"/>
  <c r="AU15" i="8"/>
  <c r="AW15" s="1"/>
  <c r="AC221" i="10"/>
  <c r="AC12"/>
  <c r="AC18" i="9"/>
  <c r="AC227"/>
  <c r="AC23" i="8"/>
  <c r="AC232"/>
  <c r="AC237" i="7"/>
  <c r="AC28"/>
  <c r="AC41" i="4"/>
  <c r="BE40"/>
  <c r="BC37"/>
  <c r="BB37"/>
  <c r="BH37" s="1"/>
  <c r="AY38"/>
  <c r="AX37"/>
  <c r="BF37" s="1"/>
  <c r="AC250"/>
  <c r="BE249"/>
  <c r="AY247"/>
  <c r="AX246"/>
  <c r="BF246" s="1"/>
  <c r="BB246"/>
  <c r="BH246" s="1"/>
  <c r="BC246"/>
  <c r="BC252" i="3"/>
  <c r="BB252"/>
  <c r="BH252" s="1"/>
  <c r="AY44"/>
  <c r="AX43"/>
  <c r="BF43" s="1"/>
  <c r="AC47"/>
  <c r="BE46"/>
  <c r="AC256"/>
  <c r="BE255"/>
  <c r="BB43"/>
  <c r="BH43" s="1"/>
  <c r="BC43"/>
  <c r="AY253"/>
  <c r="AX252"/>
  <c r="BF252" s="1"/>
  <c r="AB223" i="9"/>
  <c r="AA224"/>
  <c r="AA235" i="7"/>
  <c r="AB234"/>
  <c r="AA15" i="9"/>
  <c r="AB14"/>
  <c r="AB229" i="8"/>
  <c r="AA230"/>
  <c r="AB44" i="3"/>
  <c r="AA45"/>
  <c r="BA45" s="1"/>
  <c r="BG45" s="1"/>
  <c r="AA248" i="4"/>
  <c r="BA248" s="1"/>
  <c r="BG248" s="1"/>
  <c r="AB247"/>
  <c r="AA26" i="7"/>
  <c r="AB25"/>
  <c r="AA219" i="10"/>
  <c r="AB218"/>
  <c r="AB20" i="8"/>
  <c r="AA21"/>
  <c r="AB9" i="10"/>
  <c r="AA10"/>
  <c r="AB253" i="3"/>
  <c r="AA254"/>
  <c r="BA254" s="1"/>
  <c r="BG254" s="1"/>
  <c r="AA39" i="4"/>
  <c r="BA39" s="1"/>
  <c r="BG39" s="1"/>
  <c r="AB38"/>
  <c r="S56"/>
  <c r="U55"/>
  <c r="Z56"/>
  <c r="S265"/>
  <c r="U264"/>
  <c r="Z265"/>
  <c r="G20" i="10"/>
  <c r="G27"/>
  <c r="G18"/>
  <c r="G25"/>
  <c r="G26"/>
  <c r="G21"/>
  <c r="G19"/>
  <c r="G22"/>
  <c r="G13"/>
  <c r="H13" s="1"/>
  <c r="J13" s="1"/>
  <c r="G16"/>
  <c r="G12"/>
  <c r="H12" s="1"/>
  <c r="J12" s="1"/>
  <c r="G8"/>
  <c r="H8" s="1"/>
  <c r="G15"/>
  <c r="G14"/>
  <c r="H14" s="1"/>
  <c r="G11"/>
  <c r="H11" s="1"/>
  <c r="I11" s="1"/>
  <c r="G24"/>
  <c r="G10"/>
  <c r="H10" s="1"/>
  <c r="J10" s="1"/>
  <c r="G9"/>
  <c r="H9" s="1"/>
  <c r="J9" s="1"/>
  <c r="G23"/>
  <c r="J8"/>
  <c r="I13"/>
  <c r="L13" s="1"/>
  <c r="M13" s="1"/>
  <c r="X4" i="11"/>
  <c r="AL228" i="8" l="1"/>
  <c r="AQ227"/>
  <c r="AR227" s="1"/>
  <c r="AQ8" i="10"/>
  <c r="AR8" s="1"/>
  <c r="AL9"/>
  <c r="AQ217"/>
  <c r="AR217" s="1"/>
  <c r="AL218"/>
  <c r="AX20" i="7"/>
  <c r="BF20" s="1"/>
  <c r="AY21"/>
  <c r="AN217" i="9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T23" i="7"/>
  <c r="AV23" s="1"/>
  <c r="AS23"/>
  <c r="AZ23"/>
  <c r="BA23" s="1"/>
  <c r="BG23" s="1"/>
  <c r="BE23"/>
  <c r="AU225" i="8"/>
  <c r="AW225" s="1"/>
  <c r="AX218" i="9"/>
  <c r="BF218" s="1"/>
  <c r="AY219"/>
  <c r="AQ24" i="7"/>
  <c r="AR24" s="1"/>
  <c r="AL25"/>
  <c r="AT226" i="8"/>
  <c r="AV226" s="1"/>
  <c r="AS226"/>
  <c r="AZ226"/>
  <c r="BA226" s="1"/>
  <c r="BG226" s="1"/>
  <c r="BE226"/>
  <c r="BB220" i="9"/>
  <c r="BH220" s="1"/>
  <c r="BC220"/>
  <c r="AX223" i="8"/>
  <c r="BF223" s="1"/>
  <c r="AY224"/>
  <c r="AS232" i="7"/>
  <c r="AZ232"/>
  <c r="BA232" s="1"/>
  <c r="BG232" s="1"/>
  <c r="AT232"/>
  <c r="AV232" s="1"/>
  <c r="BE232"/>
  <c r="AY15" i="8"/>
  <c r="AX14"/>
  <c r="BF14" s="1"/>
  <c r="AH56" i="7"/>
  <c r="AP55"/>
  <c r="AH265"/>
  <c r="AP264"/>
  <c r="AL19" i="8"/>
  <c r="AQ18"/>
  <c r="AR18" s="1"/>
  <c r="AL223" i="9"/>
  <c r="AQ222"/>
  <c r="AR222" s="1"/>
  <c r="AN8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L14"/>
  <c r="AQ13"/>
  <c r="AR13" s="1"/>
  <c r="AX230" i="7"/>
  <c r="BF230" s="1"/>
  <c r="AY231"/>
  <c r="BB15" i="8"/>
  <c r="BH15" s="1"/>
  <c r="BC15"/>
  <c r="AL234" i="7"/>
  <c r="AQ233"/>
  <c r="AR233" s="1"/>
  <c r="AT17" i="8"/>
  <c r="AV17" s="1"/>
  <c r="AS17"/>
  <c r="AZ17"/>
  <c r="BA17" s="1"/>
  <c r="BG17" s="1"/>
  <c r="BE17"/>
  <c r="BB10" i="9"/>
  <c r="BH10" s="1"/>
  <c r="BC10"/>
  <c r="AZ221"/>
  <c r="BA221" s="1"/>
  <c r="BG221" s="1"/>
  <c r="AT221"/>
  <c r="AV221" s="1"/>
  <c r="AS221"/>
  <c r="BE221"/>
  <c r="BC22" i="7"/>
  <c r="BB22"/>
  <c r="BH22" s="1"/>
  <c r="AX9" i="9"/>
  <c r="BF9" s="1"/>
  <c r="AY10"/>
  <c r="BB16" i="8"/>
  <c r="BH16" s="1"/>
  <c r="BC16"/>
  <c r="BB231" i="7"/>
  <c r="BH231" s="1"/>
  <c r="BC231"/>
  <c r="AT12" i="9"/>
  <c r="AV12" s="1"/>
  <c r="AS12"/>
  <c r="AU12" s="1"/>
  <c r="AW12" s="1"/>
  <c r="AZ12"/>
  <c r="BA12" s="1"/>
  <c r="BG12" s="1"/>
  <c r="BE12"/>
  <c r="AU11"/>
  <c r="AW11" s="1"/>
  <c r="AC13" i="10"/>
  <c r="AC222"/>
  <c r="AC228" i="9"/>
  <c r="AC19"/>
  <c r="AC24" i="8"/>
  <c r="AC233"/>
  <c r="AC29" i="7"/>
  <c r="AC238"/>
  <c r="BC38" i="4"/>
  <c r="BB38"/>
  <c r="BH38" s="1"/>
  <c r="AY248"/>
  <c r="AX247"/>
  <c r="BF247" s="1"/>
  <c r="AX38"/>
  <c r="BF38" s="1"/>
  <c r="AY39"/>
  <c r="AC42"/>
  <c r="BE41"/>
  <c r="BB247"/>
  <c r="BH247" s="1"/>
  <c r="BC247"/>
  <c r="AC251"/>
  <c r="BE250"/>
  <c r="BC253" i="3"/>
  <c r="BB253"/>
  <c r="BH253" s="1"/>
  <c r="AC48"/>
  <c r="BE47"/>
  <c r="BC44"/>
  <c r="BB44"/>
  <c r="BH44" s="1"/>
  <c r="AX253"/>
  <c r="BF253" s="1"/>
  <c r="AY254"/>
  <c r="AC257"/>
  <c r="BE256"/>
  <c r="AY45"/>
  <c r="AX44"/>
  <c r="BF44" s="1"/>
  <c r="AC8" i="11"/>
  <c r="AC217"/>
  <c r="AA22" i="8"/>
  <c r="AB21"/>
  <c r="AB235" i="7"/>
  <c r="AA236"/>
  <c r="AA40" i="4"/>
  <c r="BA40" s="1"/>
  <c r="BG40" s="1"/>
  <c r="AB39"/>
  <c r="AA231" i="8"/>
  <c r="AB230"/>
  <c r="AA27" i="7"/>
  <c r="AB26"/>
  <c r="AA249" i="4"/>
  <c r="BA249" s="1"/>
  <c r="BG249" s="1"/>
  <c r="AB248"/>
  <c r="I8" i="10"/>
  <c r="L8" s="1"/>
  <c r="M8" s="1"/>
  <c r="AA255" i="3"/>
  <c r="BA255" s="1"/>
  <c r="BG255" s="1"/>
  <c r="AB254"/>
  <c r="AA11" i="10"/>
  <c r="AB10"/>
  <c r="AB219"/>
  <c r="AA220"/>
  <c r="AB15" i="9"/>
  <c r="AA16"/>
  <c r="AA46" i="3"/>
  <c r="BA46" s="1"/>
  <c r="BG46" s="1"/>
  <c r="AB45"/>
  <c r="AA225" i="9"/>
  <c r="AB224"/>
  <c r="I10" i="10"/>
  <c r="L10" s="1"/>
  <c r="M10" s="1"/>
  <c r="S57" i="4"/>
  <c r="U56"/>
  <c r="S266"/>
  <c r="U265"/>
  <c r="Z57"/>
  <c r="Z266"/>
  <c r="J11" i="10"/>
  <c r="L11" s="1"/>
  <c r="M11" s="1"/>
  <c r="I12"/>
  <c r="L12" s="1"/>
  <c r="M12" s="1"/>
  <c r="I9"/>
  <c r="L9" s="1"/>
  <c r="M9" s="1"/>
  <c r="I14"/>
  <c r="J14"/>
  <c r="AQ234" i="7" l="1"/>
  <c r="AR234" s="1"/>
  <c r="AL235"/>
  <c r="AN9" i="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L20" i="8"/>
  <c r="AQ19"/>
  <c r="AR19" s="1"/>
  <c r="AH57" i="7"/>
  <c r="AP56"/>
  <c r="AZ24"/>
  <c r="BA24" s="1"/>
  <c r="BG24" s="1"/>
  <c r="AT24"/>
  <c r="AV24" s="1"/>
  <c r="AS24"/>
  <c r="AU24" s="1"/>
  <c r="AW24" s="1"/>
  <c r="BE24"/>
  <c r="AN218" i="9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S217" i="10"/>
  <c r="AU217" s="1"/>
  <c r="AW217" s="1"/>
  <c r="AZ217"/>
  <c r="BA217" s="1"/>
  <c r="BG217" s="1"/>
  <c r="AT217"/>
  <c r="AV217" s="1"/>
  <c r="BE217"/>
  <c r="AL229" i="8"/>
  <c r="AQ228"/>
  <c r="AR228" s="1"/>
  <c r="AX224"/>
  <c r="BF224" s="1"/>
  <c r="AY225"/>
  <c r="AL26" i="7"/>
  <c r="AQ25"/>
  <c r="AR25" s="1"/>
  <c r="AQ218" i="10"/>
  <c r="AR218" s="1"/>
  <c r="AL219"/>
  <c r="AT227" i="8"/>
  <c r="AV227" s="1"/>
  <c r="AS227"/>
  <c r="AU227" s="1"/>
  <c r="AW227" s="1"/>
  <c r="AZ227"/>
  <c r="BA227" s="1"/>
  <c r="BG227" s="1"/>
  <c r="BE227"/>
  <c r="BC11" i="9"/>
  <c r="BB11"/>
  <c r="BH11" s="1"/>
  <c r="BB12"/>
  <c r="BH12" s="1"/>
  <c r="BC12"/>
  <c r="AZ233" i="7"/>
  <c r="BA233" s="1"/>
  <c r="BG233" s="1"/>
  <c r="AT233"/>
  <c r="AV233" s="1"/>
  <c r="AS233"/>
  <c r="AU233" s="1"/>
  <c r="AW233" s="1"/>
  <c r="BE233"/>
  <c r="AX231"/>
  <c r="BF231" s="1"/>
  <c r="AY232"/>
  <c r="BC225" i="8"/>
  <c r="BB225"/>
  <c r="BH225" s="1"/>
  <c r="AL15" i="9"/>
  <c r="AQ14"/>
  <c r="AR14" s="1"/>
  <c r="AL224"/>
  <c r="AQ223"/>
  <c r="AR223" s="1"/>
  <c r="AH266" i="7"/>
  <c r="AP265"/>
  <c r="AY16" i="8"/>
  <c r="AX15"/>
  <c r="BF15" s="1"/>
  <c r="AT8" i="10"/>
  <c r="AV8" s="1"/>
  <c r="AS8"/>
  <c r="AU8" s="1"/>
  <c r="AW8" s="1"/>
  <c r="AZ8"/>
  <c r="BA8" s="1"/>
  <c r="BG8" s="1"/>
  <c r="BE8"/>
  <c r="AU221" i="9"/>
  <c r="AW221" s="1"/>
  <c r="AU232" i="7"/>
  <c r="AW232" s="1"/>
  <c r="AZ18" i="8"/>
  <c r="BA18" s="1"/>
  <c r="BG18" s="1"/>
  <c r="AT18"/>
  <c r="AV18" s="1"/>
  <c r="AS18"/>
  <c r="AU18" s="1"/>
  <c r="AW18" s="1"/>
  <c r="BE18"/>
  <c r="AX10" i="9"/>
  <c r="BF10" s="1"/>
  <c r="AY11"/>
  <c r="AT13"/>
  <c r="AV13" s="1"/>
  <c r="AS13"/>
  <c r="AZ13"/>
  <c r="BA13" s="1"/>
  <c r="BG13" s="1"/>
  <c r="BE13"/>
  <c r="AT222"/>
  <c r="AV222" s="1"/>
  <c r="AS222"/>
  <c r="AZ222"/>
  <c r="BA222" s="1"/>
  <c r="BG222" s="1"/>
  <c r="BE222"/>
  <c r="AX219"/>
  <c r="BF219" s="1"/>
  <c r="AY220"/>
  <c r="AX21" i="7"/>
  <c r="BF21" s="1"/>
  <c r="AY22"/>
  <c r="AL10" i="10"/>
  <c r="AQ9"/>
  <c r="AR9" s="1"/>
  <c r="AU17" i="8"/>
  <c r="AW17" s="1"/>
  <c r="AU226"/>
  <c r="AW226" s="1"/>
  <c r="AU23" i="7"/>
  <c r="AW23" s="1"/>
  <c r="AC9" i="11"/>
  <c r="AC218"/>
  <c r="AC223" i="10"/>
  <c r="AC14"/>
  <c r="AC229" i="9"/>
  <c r="AC20"/>
  <c r="AC234" i="8"/>
  <c r="AC25"/>
  <c r="AC239" i="7"/>
  <c r="AC30"/>
  <c r="AY40" i="4"/>
  <c r="AX39"/>
  <c r="BF39" s="1"/>
  <c r="AC252"/>
  <c r="BE251"/>
  <c r="AC43"/>
  <c r="BE42"/>
  <c r="AY249"/>
  <c r="AX248"/>
  <c r="BF248" s="1"/>
  <c r="BB248"/>
  <c r="BH248" s="1"/>
  <c r="BC248"/>
  <c r="BC39"/>
  <c r="BB39"/>
  <c r="BH39" s="1"/>
  <c r="AC258" i="3"/>
  <c r="BE257"/>
  <c r="BB45"/>
  <c r="BH45" s="1"/>
  <c r="BC45"/>
  <c r="AY46"/>
  <c r="AX45"/>
  <c r="BF45" s="1"/>
  <c r="AC49"/>
  <c r="BE48"/>
  <c r="BC254"/>
  <c r="BB254"/>
  <c r="BH254" s="1"/>
  <c r="AY255"/>
  <c r="AX254"/>
  <c r="BF254" s="1"/>
  <c r="AA12" i="10"/>
  <c r="AB11"/>
  <c r="AB231" i="8"/>
  <c r="AA232"/>
  <c r="AB22"/>
  <c r="AA23"/>
  <c r="AB220" i="10"/>
  <c r="AA221"/>
  <c r="AA28" i="7"/>
  <c r="AB27"/>
  <c r="AA237"/>
  <c r="AB236"/>
  <c r="AB255" i="3"/>
  <c r="AA256"/>
  <c r="BA256" s="1"/>
  <c r="BG256" s="1"/>
  <c r="AA41" i="4"/>
  <c r="BA41" s="1"/>
  <c r="BG41" s="1"/>
  <c r="AB40"/>
  <c r="AA47" i="3"/>
  <c r="BA47" s="1"/>
  <c r="BG47" s="1"/>
  <c r="AB46"/>
  <c r="AB16" i="9"/>
  <c r="AA17"/>
  <c r="AB225"/>
  <c r="AA226"/>
  <c r="AA250" i="4"/>
  <c r="BA250" s="1"/>
  <c r="BG250" s="1"/>
  <c r="AB249"/>
  <c r="Z58"/>
  <c r="S267"/>
  <c r="U266"/>
  <c r="Z267"/>
  <c r="S58"/>
  <c r="U57"/>
  <c r="L14" i="10"/>
  <c r="M14" s="1"/>
  <c r="M28" s="1"/>
  <c r="H3" s="1"/>
  <c r="X5" i="11"/>
  <c r="BB17" i="8" l="1"/>
  <c r="BH17" s="1"/>
  <c r="BC17"/>
  <c r="AS9" i="10"/>
  <c r="AZ9"/>
  <c r="BA9" s="1"/>
  <c r="BG9" s="1"/>
  <c r="AT9"/>
  <c r="AV9" s="1"/>
  <c r="BE9"/>
  <c r="AY221" i="9"/>
  <c r="AX220"/>
  <c r="BF220" s="1"/>
  <c r="BC232" i="7"/>
  <c r="BB232"/>
  <c r="BH232" s="1"/>
  <c r="AZ223" i="9"/>
  <c r="BA223" s="1"/>
  <c r="BG223" s="1"/>
  <c r="AT223"/>
  <c r="AV223" s="1"/>
  <c r="AS223"/>
  <c r="AU223" s="1"/>
  <c r="AW223" s="1"/>
  <c r="BE223"/>
  <c r="AQ219" i="10"/>
  <c r="AR219" s="1"/>
  <c r="AL220"/>
  <c r="AX225" i="8"/>
  <c r="BF225" s="1"/>
  <c r="AY226"/>
  <c r="AQ20"/>
  <c r="AR20" s="1"/>
  <c r="AL21"/>
  <c r="AS234" i="7"/>
  <c r="AU234" s="1"/>
  <c r="AW234" s="1"/>
  <c r="AZ234"/>
  <c r="BA234" s="1"/>
  <c r="BG234" s="1"/>
  <c r="AT234"/>
  <c r="AV234" s="1"/>
  <c r="BE234"/>
  <c r="AU222" i="9"/>
  <c r="AW222" s="1"/>
  <c r="AU13"/>
  <c r="AW13" s="1"/>
  <c r="BC226" i="8"/>
  <c r="BB226"/>
  <c r="BH226" s="1"/>
  <c r="AH267" i="7"/>
  <c r="AP266"/>
  <c r="AL16" i="9"/>
  <c r="AQ15"/>
  <c r="AR15" s="1"/>
  <c r="AL27" i="7"/>
  <c r="AQ26"/>
  <c r="AR26" s="1"/>
  <c r="AS19" i="8"/>
  <c r="AZ19"/>
  <c r="BA19" s="1"/>
  <c r="BG19" s="1"/>
  <c r="AT19"/>
  <c r="AV19" s="1"/>
  <c r="BE19"/>
  <c r="AL236" i="7"/>
  <c r="AQ235"/>
  <c r="AR235" s="1"/>
  <c r="BC23"/>
  <c r="BB23"/>
  <c r="BH23" s="1"/>
  <c r="AY23"/>
  <c r="AX22"/>
  <c r="BF22" s="1"/>
  <c r="AY12" i="9"/>
  <c r="AX11"/>
  <c r="BF11" s="1"/>
  <c r="AY8" i="10"/>
  <c r="BB8"/>
  <c r="BH8" s="1"/>
  <c r="BC8"/>
  <c r="AZ14" i="9"/>
  <c r="BA14" s="1"/>
  <c r="BG14" s="1"/>
  <c r="AT14"/>
  <c r="AV14" s="1"/>
  <c r="AS14"/>
  <c r="BE14"/>
  <c r="AX232" i="7"/>
  <c r="BF232" s="1"/>
  <c r="AY233"/>
  <c r="BC227" i="8"/>
  <c r="BB227"/>
  <c r="BH227" s="1"/>
  <c r="AT25" i="7"/>
  <c r="AV25" s="1"/>
  <c r="AZ25"/>
  <c r="BA25" s="1"/>
  <c r="BG25" s="1"/>
  <c r="AS25"/>
  <c r="BE25"/>
  <c r="AL230" i="8"/>
  <c r="AQ229"/>
  <c r="AR229" s="1"/>
  <c r="AY217" i="10"/>
  <c r="BC217"/>
  <c r="BB217"/>
  <c r="BH217" s="1"/>
  <c r="BB24" i="7"/>
  <c r="BH24" s="1"/>
  <c r="BC24"/>
  <c r="AH58"/>
  <c r="AP57"/>
  <c r="AQ10" i="10"/>
  <c r="AR10" s="1"/>
  <c r="AL11"/>
  <c r="BC18" i="8"/>
  <c r="BB18"/>
  <c r="BH18" s="1"/>
  <c r="BB221" i="9"/>
  <c r="BH221" s="1"/>
  <c r="BC221"/>
  <c r="AX16" i="8"/>
  <c r="BF16" s="1"/>
  <c r="AY17"/>
  <c r="AL225" i="9"/>
  <c r="AQ224"/>
  <c r="AR224" s="1"/>
  <c r="BC233" i="7"/>
  <c r="BB233"/>
  <c r="BH233" s="1"/>
  <c r="AT218" i="10"/>
  <c r="AV218" s="1"/>
  <c r="AS218"/>
  <c r="AZ218"/>
  <c r="BA218" s="1"/>
  <c r="BG218" s="1"/>
  <c r="BE218"/>
  <c r="AS228" i="8"/>
  <c r="AU228" s="1"/>
  <c r="AW228" s="1"/>
  <c r="AZ228"/>
  <c r="BA228" s="1"/>
  <c r="BG228" s="1"/>
  <c r="AT228"/>
  <c r="AV228" s="1"/>
  <c r="BE228"/>
  <c r="AC10" i="11"/>
  <c r="AC219"/>
  <c r="AC15" i="10"/>
  <c r="AC224"/>
  <c r="AC21" i="9"/>
  <c r="AC230"/>
  <c r="AC26" i="8"/>
  <c r="AC235"/>
  <c r="AC240" i="7"/>
  <c r="AC31"/>
  <c r="BC40" i="4"/>
  <c r="BB40"/>
  <c r="BH40" s="1"/>
  <c r="AC44"/>
  <c r="BE43"/>
  <c r="AX40"/>
  <c r="BF40" s="1"/>
  <c r="AY41"/>
  <c r="BB249"/>
  <c r="BH249" s="1"/>
  <c r="BC249"/>
  <c r="AY250"/>
  <c r="AX249"/>
  <c r="BF249" s="1"/>
  <c r="AC253"/>
  <c r="BE252"/>
  <c r="AY47" i="3"/>
  <c r="AX46"/>
  <c r="BF46" s="1"/>
  <c r="AC259"/>
  <c r="BE258"/>
  <c r="BC46"/>
  <c r="BB46"/>
  <c r="BH46" s="1"/>
  <c r="BC255"/>
  <c r="BB255"/>
  <c r="BH255" s="1"/>
  <c r="AX255"/>
  <c r="BF255" s="1"/>
  <c r="AY256"/>
  <c r="AC50"/>
  <c r="BE49"/>
  <c r="AA8" i="11"/>
  <c r="AA217"/>
  <c r="AA227" i="9"/>
  <c r="AB226"/>
  <c r="AA42" i="4"/>
  <c r="BA42" s="1"/>
  <c r="BG42" s="1"/>
  <c r="AB41"/>
  <c r="AA29" i="7"/>
  <c r="AB28"/>
  <c r="AB47" i="3"/>
  <c r="AA48"/>
  <c r="BA48" s="1"/>
  <c r="BG48" s="1"/>
  <c r="AA13" i="10"/>
  <c r="AB12"/>
  <c r="AA18" i="9"/>
  <c r="AB17"/>
  <c r="AB237" i="7"/>
  <c r="AA238"/>
  <c r="AA24" i="8"/>
  <c r="AB23"/>
  <c r="AB232"/>
  <c r="AA233"/>
  <c r="H4" i="10"/>
  <c r="AA251" i="4"/>
  <c r="BA251" s="1"/>
  <c r="BG251" s="1"/>
  <c r="AB250"/>
  <c r="AB256" i="3"/>
  <c r="AA257"/>
  <c r="BA257" s="1"/>
  <c r="BG257" s="1"/>
  <c r="AB221" i="10"/>
  <c r="AA222"/>
  <c r="N28"/>
  <c r="O28" s="1"/>
  <c r="P28" s="1"/>
  <c r="K3" i="11" s="1"/>
  <c r="S59" i="4"/>
  <c r="U58"/>
  <c r="S268"/>
  <c r="U267"/>
  <c r="Z59"/>
  <c r="Z268"/>
  <c r="BC228" i="8" l="1"/>
  <c r="BB228"/>
  <c r="BH228" s="1"/>
  <c r="AL226" i="9"/>
  <c r="AQ225"/>
  <c r="AR225" s="1"/>
  <c r="AT10" i="10"/>
  <c r="AV10" s="1"/>
  <c r="AS10"/>
  <c r="AU10" s="1"/>
  <c r="AW10" s="1"/>
  <c r="AZ10"/>
  <c r="BA10" s="1"/>
  <c r="BG10" s="1"/>
  <c r="BE10"/>
  <c r="AH59" i="7"/>
  <c r="AP58"/>
  <c r="AX12" i="9"/>
  <c r="BF12" s="1"/>
  <c r="AY13"/>
  <c r="AS235" i="7"/>
  <c r="AU235" s="1"/>
  <c r="AW235" s="1"/>
  <c r="AZ235"/>
  <c r="BA235" s="1"/>
  <c r="BG235" s="1"/>
  <c r="AT235"/>
  <c r="AV235" s="1"/>
  <c r="BE235"/>
  <c r="AT15" i="9"/>
  <c r="AV15" s="1"/>
  <c r="AS15"/>
  <c r="AU15" s="1"/>
  <c r="AW15" s="1"/>
  <c r="AZ15"/>
  <c r="BA15" s="1"/>
  <c r="BG15" s="1"/>
  <c r="BE15"/>
  <c r="BC234" i="7"/>
  <c r="BB234"/>
  <c r="BH234" s="1"/>
  <c r="BB223" i="9"/>
  <c r="BH223" s="1"/>
  <c r="BC223"/>
  <c r="AZ224"/>
  <c r="BA224" s="1"/>
  <c r="BG224" s="1"/>
  <c r="AT224"/>
  <c r="AV224" s="1"/>
  <c r="AS224"/>
  <c r="BE224"/>
  <c r="AQ11" i="10"/>
  <c r="AR11" s="1"/>
  <c r="AL12"/>
  <c r="AQ230" i="8"/>
  <c r="AR230" s="1"/>
  <c r="AL231"/>
  <c r="AL28" i="7"/>
  <c r="AQ27"/>
  <c r="AR27" s="1"/>
  <c r="AH268"/>
  <c r="AP267"/>
  <c r="BB222" i="9"/>
  <c r="BH222" s="1"/>
  <c r="BC222"/>
  <c r="AY227" i="8"/>
  <c r="AX226"/>
  <c r="BF226" s="1"/>
  <c r="AU218" i="10"/>
  <c r="AW218" s="1"/>
  <c r="AT229" i="8"/>
  <c r="AV229" s="1"/>
  <c r="AS229"/>
  <c r="AU229" s="1"/>
  <c r="AW229" s="1"/>
  <c r="AZ229"/>
  <c r="BA229" s="1"/>
  <c r="BG229" s="1"/>
  <c r="BE229"/>
  <c r="AY234" i="7"/>
  <c r="AX233"/>
  <c r="BF233" s="1"/>
  <c r="AY9" i="10"/>
  <c r="AM8"/>
  <c r="AX8"/>
  <c r="BF8" s="1"/>
  <c r="AY24" i="7"/>
  <c r="AX23"/>
  <c r="BF23" s="1"/>
  <c r="AZ26"/>
  <c r="BA26" s="1"/>
  <c r="BG26" s="1"/>
  <c r="AT26"/>
  <c r="AV26" s="1"/>
  <c r="AS26"/>
  <c r="AU26" s="1"/>
  <c r="AW26" s="1"/>
  <c r="BE26"/>
  <c r="BC13" i="9"/>
  <c r="BB13"/>
  <c r="BH13" s="1"/>
  <c r="AT20" i="8"/>
  <c r="AV20" s="1"/>
  <c r="AS20"/>
  <c r="AU20" s="1"/>
  <c r="AW20" s="1"/>
  <c r="AZ20"/>
  <c r="BA20" s="1"/>
  <c r="BG20" s="1"/>
  <c r="BE20"/>
  <c r="AT219" i="10"/>
  <c r="AV219" s="1"/>
  <c r="AS219"/>
  <c r="AU219" s="1"/>
  <c r="AW219" s="1"/>
  <c r="AZ219"/>
  <c r="BA219" s="1"/>
  <c r="BG219" s="1"/>
  <c r="BE219"/>
  <c r="AX221" i="9"/>
  <c r="BF221" s="1"/>
  <c r="AY222"/>
  <c r="AU9" i="10"/>
  <c r="AW9" s="1"/>
  <c r="K4" i="11"/>
  <c r="G12" s="1"/>
  <c r="H12" s="1"/>
  <c r="AK8"/>
  <c r="AK217"/>
  <c r="AY18" i="8"/>
  <c r="AX17"/>
  <c r="BF17" s="1"/>
  <c r="AX217" i="10"/>
  <c r="BF217" s="1"/>
  <c r="AM217"/>
  <c r="AY218"/>
  <c r="AQ236" i="7"/>
  <c r="AR236" s="1"/>
  <c r="AL237"/>
  <c r="AL17" i="9"/>
  <c r="AQ16"/>
  <c r="AR16" s="1"/>
  <c r="AL22" i="8"/>
  <c r="AQ21"/>
  <c r="AR21" s="1"/>
  <c r="AL221" i="10"/>
  <c r="AQ220"/>
  <c r="AR220" s="1"/>
  <c r="AU25" i="7"/>
  <c r="AW25" s="1"/>
  <c r="AU14" i="9"/>
  <c r="AW14" s="1"/>
  <c r="AU19" i="8"/>
  <c r="AW19" s="1"/>
  <c r="AC11" i="11"/>
  <c r="AC220"/>
  <c r="AC16" i="10"/>
  <c r="AC225"/>
  <c r="AC22" i="9"/>
  <c r="AC231"/>
  <c r="AC236" i="8"/>
  <c r="AC27"/>
  <c r="AC32" i="7"/>
  <c r="AC241"/>
  <c r="BC41" i="4"/>
  <c r="BB41"/>
  <c r="BH41" s="1"/>
  <c r="AY251"/>
  <c r="AX250"/>
  <c r="BF250" s="1"/>
  <c r="BC250"/>
  <c r="BB250"/>
  <c r="BH250" s="1"/>
  <c r="AY42"/>
  <c r="AX41"/>
  <c r="BF41" s="1"/>
  <c r="AC254"/>
  <c r="BE253"/>
  <c r="AC45"/>
  <c r="BE44"/>
  <c r="AY48" i="3"/>
  <c r="AX47"/>
  <c r="BF47" s="1"/>
  <c r="AY257"/>
  <c r="AX256"/>
  <c r="BF256" s="1"/>
  <c r="BC256"/>
  <c r="BB256"/>
  <c r="BH256" s="1"/>
  <c r="AC51"/>
  <c r="BE50"/>
  <c r="AC260"/>
  <c r="BE259"/>
  <c r="BB47"/>
  <c r="BH47" s="1"/>
  <c r="BC47"/>
  <c r="D28" i="10"/>
  <c r="AA252" i="4"/>
  <c r="BA252" s="1"/>
  <c r="BG252" s="1"/>
  <c r="AB251"/>
  <c r="AB227" i="9"/>
  <c r="AA228"/>
  <c r="AA9" i="11"/>
  <c r="AB8"/>
  <c r="AA223" i="10"/>
  <c r="AB222"/>
  <c r="AB217" i="11"/>
  <c r="AA218"/>
  <c r="AB233" i="8"/>
  <c r="AA234"/>
  <c r="AB238" i="7"/>
  <c r="AA239"/>
  <c r="AB13" i="10"/>
  <c r="AA14"/>
  <c r="AA30" i="7"/>
  <c r="AB29"/>
  <c r="AA43" i="4"/>
  <c r="BA43" s="1"/>
  <c r="BG43" s="1"/>
  <c r="AB42"/>
  <c r="AB257" i="3"/>
  <c r="AA258"/>
  <c r="BA258" s="1"/>
  <c r="BG258" s="1"/>
  <c r="AB24" i="8"/>
  <c r="AA25"/>
  <c r="AA19" i="9"/>
  <c r="AB18"/>
  <c r="AB48" i="3"/>
  <c r="AA49"/>
  <c r="BA49" s="1"/>
  <c r="BG49" s="1"/>
  <c r="Z60" i="4"/>
  <c r="Z269"/>
  <c r="S269"/>
  <c r="U268"/>
  <c r="S60"/>
  <c r="U59"/>
  <c r="G18" i="11"/>
  <c r="G23"/>
  <c r="G24"/>
  <c r="G13"/>
  <c r="H13" s="1"/>
  <c r="J13" s="1"/>
  <c r="G8"/>
  <c r="H8" s="1"/>
  <c r="I8" s="1"/>
  <c r="G19"/>
  <c r="G9"/>
  <c r="H9" s="1"/>
  <c r="J9" s="1"/>
  <c r="G25"/>
  <c r="G20"/>
  <c r="G21"/>
  <c r="G14"/>
  <c r="H14" s="1"/>
  <c r="J14" s="1"/>
  <c r="G15"/>
  <c r="G10"/>
  <c r="H10" s="1"/>
  <c r="J10" s="1"/>
  <c r="G26"/>
  <c r="G16"/>
  <c r="G11"/>
  <c r="H11" s="1"/>
  <c r="I11" s="1"/>
  <c r="G27"/>
  <c r="G22"/>
  <c r="G17"/>
  <c r="I13"/>
  <c r="I12"/>
  <c r="J12"/>
  <c r="AS220" i="10" l="1"/>
  <c r="AU220" s="1"/>
  <c r="AW220" s="1"/>
  <c r="AZ220"/>
  <c r="BA220" s="1"/>
  <c r="BG220" s="1"/>
  <c r="AT220"/>
  <c r="AV220" s="1"/>
  <c r="BE220"/>
  <c r="AZ16" i="9"/>
  <c r="BA16" s="1"/>
  <c r="BG16" s="1"/>
  <c r="AT16"/>
  <c r="AV16" s="1"/>
  <c r="AS16"/>
  <c r="BE16"/>
  <c r="AY219" i="10"/>
  <c r="AX218"/>
  <c r="BF218" s="1"/>
  <c r="AX18" i="8"/>
  <c r="BF18" s="1"/>
  <c r="AY19"/>
  <c r="BC9" i="10"/>
  <c r="BB9"/>
  <c r="BH9" s="1"/>
  <c r="BB26" i="7"/>
  <c r="BH26" s="1"/>
  <c r="BC26"/>
  <c r="AX24"/>
  <c r="BF24" s="1"/>
  <c r="AY25"/>
  <c r="BC229" i="8"/>
  <c r="BB229"/>
  <c r="BH229" s="1"/>
  <c r="AQ28" i="7"/>
  <c r="AR28" s="1"/>
  <c r="AL29"/>
  <c r="AS11" i="10"/>
  <c r="AZ11"/>
  <c r="BA11" s="1"/>
  <c r="BG11" s="1"/>
  <c r="AT11"/>
  <c r="AV11" s="1"/>
  <c r="BE11"/>
  <c r="BC235" i="7"/>
  <c r="BB235"/>
  <c r="BH235" s="1"/>
  <c r="AH60"/>
  <c r="AP59"/>
  <c r="BC25"/>
  <c r="BB25"/>
  <c r="BH25" s="1"/>
  <c r="AQ22" i="8"/>
  <c r="AR22" s="1"/>
  <c r="AL23"/>
  <c r="AZ236" i="7"/>
  <c r="BA236" s="1"/>
  <c r="BG236" s="1"/>
  <c r="AT236"/>
  <c r="AV236" s="1"/>
  <c r="AS236"/>
  <c r="AU236" s="1"/>
  <c r="AW236" s="1"/>
  <c r="BE236"/>
  <c r="AX222" i="9"/>
  <c r="BF222" s="1"/>
  <c r="AY223"/>
  <c r="BB219" i="10"/>
  <c r="BH219" s="1"/>
  <c r="BC219"/>
  <c r="BC20" i="8"/>
  <c r="BB20"/>
  <c r="BH20" s="1"/>
  <c r="AY10" i="10"/>
  <c r="AX9"/>
  <c r="BF9" s="1"/>
  <c r="AZ27" i="7"/>
  <c r="BA27" s="1"/>
  <c r="BG27" s="1"/>
  <c r="AT27"/>
  <c r="AV27" s="1"/>
  <c r="AS27"/>
  <c r="AU27" s="1"/>
  <c r="AW27" s="1"/>
  <c r="BE27"/>
  <c r="AQ12" i="10"/>
  <c r="AR12" s="1"/>
  <c r="AL13"/>
  <c r="BB15" i="9"/>
  <c r="BH15" s="1"/>
  <c r="BC15"/>
  <c r="BC10" i="10"/>
  <c r="BB10"/>
  <c r="BH10" s="1"/>
  <c r="BB14" i="9"/>
  <c r="BH14" s="1"/>
  <c r="BC14"/>
  <c r="AZ21" i="8"/>
  <c r="BA21" s="1"/>
  <c r="BG21" s="1"/>
  <c r="AT21"/>
  <c r="AV21" s="1"/>
  <c r="AS21"/>
  <c r="AU21" s="1"/>
  <c r="AW21" s="1"/>
  <c r="BE21"/>
  <c r="AL238" i="7"/>
  <c r="AQ237"/>
  <c r="AR237" s="1"/>
  <c r="AK9" i="11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M9" i="10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N8"/>
  <c r="BB218"/>
  <c r="BH218" s="1"/>
  <c r="BC218"/>
  <c r="AX227" i="8"/>
  <c r="BF227" s="1"/>
  <c r="AY228"/>
  <c r="AH269" i="7"/>
  <c r="AP268"/>
  <c r="AZ230" i="8"/>
  <c r="BA230" s="1"/>
  <c r="BG230" s="1"/>
  <c r="AT230"/>
  <c r="AV230" s="1"/>
  <c r="AS230"/>
  <c r="AU230" s="1"/>
  <c r="AW230" s="1"/>
  <c r="BE230"/>
  <c r="AL227" i="9"/>
  <c r="AQ226"/>
  <c r="AR226" s="1"/>
  <c r="AU224"/>
  <c r="AW224" s="1"/>
  <c r="BC19" i="8"/>
  <c r="BB19"/>
  <c r="BH19" s="1"/>
  <c r="AQ221" i="10"/>
  <c r="AR221" s="1"/>
  <c r="AL222"/>
  <c r="AL18" i="9"/>
  <c r="AQ17"/>
  <c r="AR17" s="1"/>
  <c r="AM218" i="10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N217"/>
  <c r="AK218" i="11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Y235" i="7"/>
  <c r="AX234"/>
  <c r="BF234" s="1"/>
  <c r="AQ231" i="8"/>
  <c r="AR231" s="1"/>
  <c r="AL232"/>
  <c r="AX13" i="9"/>
  <c r="BF13" s="1"/>
  <c r="AY14"/>
  <c r="AZ225"/>
  <c r="BA225" s="1"/>
  <c r="BG225" s="1"/>
  <c r="AT225"/>
  <c r="AV225" s="1"/>
  <c r="AS225"/>
  <c r="AU225" s="1"/>
  <c r="AW225" s="1"/>
  <c r="BE225"/>
  <c r="AC221" i="11"/>
  <c r="AC12"/>
  <c r="AC226" i="10"/>
  <c r="AC17"/>
  <c r="AC232" i="9"/>
  <c r="AC23"/>
  <c r="AC237" i="8"/>
  <c r="AC28"/>
  <c r="AC33" i="7"/>
  <c r="AC242"/>
  <c r="AC46" i="4"/>
  <c r="BE45"/>
  <c r="AX42"/>
  <c r="BF42" s="1"/>
  <c r="AY43"/>
  <c r="AY252"/>
  <c r="AX251"/>
  <c r="BF251" s="1"/>
  <c r="BB251"/>
  <c r="BH251" s="1"/>
  <c r="BC251"/>
  <c r="AC255"/>
  <c r="BE254"/>
  <c r="BB42"/>
  <c r="BH42" s="1"/>
  <c r="BC42"/>
  <c r="AC261" i="3"/>
  <c r="BE260"/>
  <c r="AY49"/>
  <c r="AX48"/>
  <c r="BF48" s="1"/>
  <c r="AC52"/>
  <c r="BE51"/>
  <c r="AX257"/>
  <c r="BF257" s="1"/>
  <c r="AY258"/>
  <c r="BC48"/>
  <c r="BB48"/>
  <c r="BH48" s="1"/>
  <c r="BC257"/>
  <c r="BB257"/>
  <c r="BH257" s="1"/>
  <c r="I9" i="11"/>
  <c r="I14"/>
  <c r="AA20" i="9"/>
  <c r="AB19"/>
  <c r="AA44" i="4"/>
  <c r="BA44" s="1"/>
  <c r="BG44" s="1"/>
  <c r="AB43"/>
  <c r="AA31" i="7"/>
  <c r="AB30"/>
  <c r="AB234" i="8"/>
  <c r="AA235"/>
  <c r="AB218" i="11"/>
  <c r="AA219"/>
  <c r="AB9"/>
  <c r="AA10"/>
  <c r="AA253" i="4"/>
  <c r="BA253" s="1"/>
  <c r="BG253" s="1"/>
  <c r="AB252"/>
  <c r="I10" i="11"/>
  <c r="L10" s="1"/>
  <c r="M10" s="1"/>
  <c r="AB49" i="3"/>
  <c r="AA50"/>
  <c r="BA50" s="1"/>
  <c r="BG50" s="1"/>
  <c r="AB14" i="10"/>
  <c r="AA15"/>
  <c r="AB223"/>
  <c r="AA224"/>
  <c r="AA229" i="9"/>
  <c r="AB228"/>
  <c r="AB239" i="7"/>
  <c r="AA240"/>
  <c r="J11" i="11"/>
  <c r="L11" s="1"/>
  <c r="M11" s="1"/>
  <c r="AB25" i="8"/>
  <c r="AA26"/>
  <c r="AB258" i="3"/>
  <c r="AA259"/>
  <c r="BA259" s="1"/>
  <c r="BG259" s="1"/>
  <c r="S270" i="4"/>
  <c r="U269"/>
  <c r="S61"/>
  <c r="U60"/>
  <c r="Z270"/>
  <c r="Z61"/>
  <c r="J8" i="11"/>
  <c r="L8" s="1"/>
  <c r="M8" s="1"/>
  <c r="L13"/>
  <c r="M13" s="1"/>
  <c r="L9"/>
  <c r="M9" s="1"/>
  <c r="L12"/>
  <c r="M12" s="1"/>
  <c r="L14"/>
  <c r="M14" s="1"/>
  <c r="BB225" i="9" l="1"/>
  <c r="BH225" s="1"/>
  <c r="BC225"/>
  <c r="AY236" i="7"/>
  <c r="AX235"/>
  <c r="BF235" s="1"/>
  <c r="AL239"/>
  <c r="AQ238"/>
  <c r="AR238" s="1"/>
  <c r="BC27"/>
  <c r="BB27"/>
  <c r="BH27" s="1"/>
  <c r="AX10" i="10"/>
  <c r="BF10" s="1"/>
  <c r="AY11"/>
  <c r="BB236" i="7"/>
  <c r="BH236" s="1"/>
  <c r="BC236"/>
  <c r="AS22" i="8"/>
  <c r="AU22" s="1"/>
  <c r="AW22" s="1"/>
  <c r="AZ22"/>
  <c r="BA22" s="1"/>
  <c r="BG22" s="1"/>
  <c r="AT22"/>
  <c r="AV22" s="1"/>
  <c r="BE22"/>
  <c r="AH61" i="7"/>
  <c r="AP60"/>
  <c r="AZ28"/>
  <c r="BA28" s="1"/>
  <c r="BG28" s="1"/>
  <c r="AT28"/>
  <c r="AV28" s="1"/>
  <c r="AS28"/>
  <c r="AU28" s="1"/>
  <c r="AW28" s="1"/>
  <c r="BE28"/>
  <c r="AY220" i="10"/>
  <c r="AX219"/>
  <c r="BF219" s="1"/>
  <c r="BB220"/>
  <c r="BH220" s="1"/>
  <c r="BC220"/>
  <c r="AT221"/>
  <c r="AV221" s="1"/>
  <c r="AS221"/>
  <c r="AU221" s="1"/>
  <c r="AW221" s="1"/>
  <c r="AZ221"/>
  <c r="BA221" s="1"/>
  <c r="BG221" s="1"/>
  <c r="BE221"/>
  <c r="AL228" i="9"/>
  <c r="AQ227"/>
  <c r="AR227" s="1"/>
  <c r="AX14"/>
  <c r="BF14" s="1"/>
  <c r="AY15"/>
  <c r="AO217" i="10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L223"/>
  <c r="AQ222"/>
  <c r="AR222" s="1"/>
  <c r="BB224" i="9"/>
  <c r="BH224" s="1"/>
  <c r="BC224"/>
  <c r="AT226"/>
  <c r="AV226" s="1"/>
  <c r="AS226"/>
  <c r="AZ226"/>
  <c r="BA226" s="1"/>
  <c r="BG226" s="1"/>
  <c r="BE226"/>
  <c r="AX228" i="8"/>
  <c r="BF228" s="1"/>
  <c r="AY229"/>
  <c r="AN9" i="10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Z237" i="7"/>
  <c r="BA237" s="1"/>
  <c r="BG237" s="1"/>
  <c r="AT237"/>
  <c r="AV237" s="1"/>
  <c r="AS237"/>
  <c r="AU237" s="1"/>
  <c r="AW237" s="1"/>
  <c r="BE237"/>
  <c r="AL24" i="8"/>
  <c r="AQ23"/>
  <c r="AR23" s="1"/>
  <c r="AL30" i="7"/>
  <c r="AQ29"/>
  <c r="AR29" s="1"/>
  <c r="AX25"/>
  <c r="BF25" s="1"/>
  <c r="AY26"/>
  <c r="AQ18" i="9"/>
  <c r="AR18" s="1"/>
  <c r="AL19"/>
  <c r="AH270" i="7"/>
  <c r="AP269"/>
  <c r="BB21" i="8"/>
  <c r="BH21" s="1"/>
  <c r="BC21"/>
  <c r="AS12" i="10"/>
  <c r="AU12" s="1"/>
  <c r="AW12" s="1"/>
  <c r="AZ12"/>
  <c r="BA12" s="1"/>
  <c r="BG12" s="1"/>
  <c r="AT12"/>
  <c r="AV12" s="1"/>
  <c r="BE12"/>
  <c r="AU11"/>
  <c r="AW11" s="1"/>
  <c r="AU16" i="9"/>
  <c r="AW16" s="1"/>
  <c r="AZ231" i="8"/>
  <c r="BA231" s="1"/>
  <c r="BG231" s="1"/>
  <c r="AT231"/>
  <c r="AV231" s="1"/>
  <c r="AS231"/>
  <c r="AU231" s="1"/>
  <c r="AW231" s="1"/>
  <c r="BE231"/>
  <c r="BB230"/>
  <c r="BH230" s="1"/>
  <c r="BC230"/>
  <c r="AL233"/>
  <c r="AQ232"/>
  <c r="AR232" s="1"/>
  <c r="AQ217" i="11"/>
  <c r="AR217" s="1"/>
  <c r="AL218"/>
  <c r="AT17" i="9"/>
  <c r="AV17" s="1"/>
  <c r="AS17"/>
  <c r="AZ17"/>
  <c r="BA17" s="1"/>
  <c r="BG17" s="1"/>
  <c r="BE17"/>
  <c r="AL9" i="11"/>
  <c r="AQ8"/>
  <c r="AR8" s="1"/>
  <c r="AL14" i="10"/>
  <c r="AQ13"/>
  <c r="AR13" s="1"/>
  <c r="AX223" i="9"/>
  <c r="BF223" s="1"/>
  <c r="AY224"/>
  <c r="AY20" i="8"/>
  <c r="AX19"/>
  <c r="BF19" s="1"/>
  <c r="AC13" i="11"/>
  <c r="AC222"/>
  <c r="AC227" i="10"/>
  <c r="AC18"/>
  <c r="AC233" i="9"/>
  <c r="AC24"/>
  <c r="AC29" i="8"/>
  <c r="AC238"/>
  <c r="AC34" i="7"/>
  <c r="AC243"/>
  <c r="AC256" i="4"/>
  <c r="BE255"/>
  <c r="AY253"/>
  <c r="AX252"/>
  <c r="BF252" s="1"/>
  <c r="AC47"/>
  <c r="BE46"/>
  <c r="BC252"/>
  <c r="BB252"/>
  <c r="BH252" s="1"/>
  <c r="BC43"/>
  <c r="BB43"/>
  <c r="BH43" s="1"/>
  <c r="AY44"/>
  <c r="AX43"/>
  <c r="BF43" s="1"/>
  <c r="AC53" i="3"/>
  <c r="BE52"/>
  <c r="AC262"/>
  <c r="BE261"/>
  <c r="AY50"/>
  <c r="AX49"/>
  <c r="BF49" s="1"/>
  <c r="BC258"/>
  <c r="BB258"/>
  <c r="BH258" s="1"/>
  <c r="BB49"/>
  <c r="BH49" s="1"/>
  <c r="BC49"/>
  <c r="AY259"/>
  <c r="AX258"/>
  <c r="BF258" s="1"/>
  <c r="AB229" i="9"/>
  <c r="AA230"/>
  <c r="AA254" i="4"/>
  <c r="BA254" s="1"/>
  <c r="BG254" s="1"/>
  <c r="AB253"/>
  <c r="AB31" i="7"/>
  <c r="AA32"/>
  <c r="AB240"/>
  <c r="AA241"/>
  <c r="AA16" i="10"/>
  <c r="AB15"/>
  <c r="AB219" i="11"/>
  <c r="AA220"/>
  <c r="AA260" i="3"/>
  <c r="BA260" s="1"/>
  <c r="BG260" s="1"/>
  <c r="AB259"/>
  <c r="AB26" i="8"/>
  <c r="AA27"/>
  <c r="AA45" i="4"/>
  <c r="BA45" s="1"/>
  <c r="BG45" s="1"/>
  <c r="AB44"/>
  <c r="AA21" i="9"/>
  <c r="AB20"/>
  <c r="AA225" i="10"/>
  <c r="AB224"/>
  <c r="AB50" i="3"/>
  <c r="AA51"/>
  <c r="BA51" s="1"/>
  <c r="BG51" s="1"/>
  <c r="AA11" i="11"/>
  <c r="AB10"/>
  <c r="AB235" i="8"/>
  <c r="AA236"/>
  <c r="Z62" i="4"/>
  <c r="S62"/>
  <c r="U61"/>
  <c r="S271"/>
  <c r="U270"/>
  <c r="Z271"/>
  <c r="M28" i="11"/>
  <c r="H3" s="1"/>
  <c r="AT227" i="9" l="1"/>
  <c r="AV227" s="1"/>
  <c r="AS227"/>
  <c r="AZ227"/>
  <c r="BA227" s="1"/>
  <c r="BG227" s="1"/>
  <c r="BE227"/>
  <c r="BB221" i="10"/>
  <c r="BH221" s="1"/>
  <c r="BC221"/>
  <c r="BB28" i="7"/>
  <c r="BH28" s="1"/>
  <c r="BC28"/>
  <c r="AH62"/>
  <c r="AP61"/>
  <c r="BB22" i="8"/>
  <c r="BH22" s="1"/>
  <c r="BC22"/>
  <c r="AL240" i="7"/>
  <c r="AQ239"/>
  <c r="AR239" s="1"/>
  <c r="AQ30"/>
  <c r="AR30" s="1"/>
  <c r="AL31"/>
  <c r="AY225" i="9"/>
  <c r="AX224"/>
  <c r="BF224" s="1"/>
  <c r="AS29" i="7"/>
  <c r="AU29" s="1"/>
  <c r="AW29" s="1"/>
  <c r="AT29"/>
  <c r="AV29" s="1"/>
  <c r="AZ29"/>
  <c r="BA29" s="1"/>
  <c r="BG29" s="1"/>
  <c r="BE29"/>
  <c r="AX20" i="8"/>
  <c r="BF20" s="1"/>
  <c r="AY21"/>
  <c r="AQ14" i="10"/>
  <c r="AR14" s="1"/>
  <c r="AL15"/>
  <c r="AT217" i="11"/>
  <c r="AV217" s="1"/>
  <c r="AS217"/>
  <c r="AZ217"/>
  <c r="BA217" s="1"/>
  <c r="BG217" s="1"/>
  <c r="BE217"/>
  <c r="AZ18" i="9"/>
  <c r="BA18" s="1"/>
  <c r="BG18" s="1"/>
  <c r="AT18"/>
  <c r="AV18" s="1"/>
  <c r="AS18"/>
  <c r="AU18" s="1"/>
  <c r="AW18" s="1"/>
  <c r="BE18"/>
  <c r="AL25" i="8"/>
  <c r="AQ24"/>
  <c r="AR24" s="1"/>
  <c r="AL224" i="10"/>
  <c r="AQ223"/>
  <c r="AR223" s="1"/>
  <c r="AY12"/>
  <c r="AX11"/>
  <c r="BF11" s="1"/>
  <c r="AT238" i="7"/>
  <c r="AV238" s="1"/>
  <c r="AS238"/>
  <c r="AU238" s="1"/>
  <c r="AW238" s="1"/>
  <c r="AZ238"/>
  <c r="BA238" s="1"/>
  <c r="BG238" s="1"/>
  <c r="BE238"/>
  <c r="AL10" i="11"/>
  <c r="AQ9"/>
  <c r="AR9" s="1"/>
  <c r="AL234" i="8"/>
  <c r="AQ233"/>
  <c r="AR233" s="1"/>
  <c r="BC231"/>
  <c r="BB231"/>
  <c r="BH231" s="1"/>
  <c r="BB11" i="10"/>
  <c r="BH11" s="1"/>
  <c r="BC11"/>
  <c r="BB12"/>
  <c r="BH12" s="1"/>
  <c r="BC12"/>
  <c r="AH271" i="7"/>
  <c r="AP270"/>
  <c r="BC237"/>
  <c r="BB237"/>
  <c r="BH237" s="1"/>
  <c r="AZ8" i="11"/>
  <c r="BA8" s="1"/>
  <c r="BG8" s="1"/>
  <c r="AT8"/>
  <c r="AV8" s="1"/>
  <c r="AS8"/>
  <c r="AU8" s="1"/>
  <c r="AW8" s="1"/>
  <c r="BE8"/>
  <c r="AT232" i="8"/>
  <c r="AV232" s="1"/>
  <c r="AS232"/>
  <c r="AZ232"/>
  <c r="BA232" s="1"/>
  <c r="BG232" s="1"/>
  <c r="BE232"/>
  <c r="BB16" i="9"/>
  <c r="BH16" s="1"/>
  <c r="BC16"/>
  <c r="AT13" i="10"/>
  <c r="AV13" s="1"/>
  <c r="AS13"/>
  <c r="AU13" s="1"/>
  <c r="AW13" s="1"/>
  <c r="AZ13"/>
  <c r="BA13" s="1"/>
  <c r="BG13" s="1"/>
  <c r="BE13"/>
  <c r="AQ218" i="11"/>
  <c r="AR218" s="1"/>
  <c r="AL219"/>
  <c r="AQ19" i="9"/>
  <c r="AR19" s="1"/>
  <c r="AL20"/>
  <c r="AY27" i="7"/>
  <c r="AX26"/>
  <c r="BF26" s="1"/>
  <c r="AS23" i="8"/>
  <c r="AU23" s="1"/>
  <c r="AW23" s="1"/>
  <c r="AZ23"/>
  <c r="BA23" s="1"/>
  <c r="BG23" s="1"/>
  <c r="AT23"/>
  <c r="AV23" s="1"/>
  <c r="BE23"/>
  <c r="AX229"/>
  <c r="BF229" s="1"/>
  <c r="AY230"/>
  <c r="AS222" i="10"/>
  <c r="AZ222"/>
  <c r="BA222" s="1"/>
  <c r="BG222" s="1"/>
  <c r="AT222"/>
  <c r="AV222" s="1"/>
  <c r="BE222"/>
  <c r="AY16" i="9"/>
  <c r="AX15"/>
  <c r="BF15" s="1"/>
  <c r="AY221" i="10"/>
  <c r="AX220"/>
  <c r="BF220" s="1"/>
  <c r="AX236" i="7"/>
  <c r="BF236" s="1"/>
  <c r="AY237"/>
  <c r="AU17" i="9"/>
  <c r="AW17" s="1"/>
  <c r="AU226"/>
  <c r="AW226" s="1"/>
  <c r="AL229"/>
  <c r="AQ228"/>
  <c r="AR228" s="1"/>
  <c r="AC14" i="11"/>
  <c r="AC223"/>
  <c r="AC19" i="10"/>
  <c r="AC228"/>
  <c r="AC25" i="9"/>
  <c r="AC234"/>
  <c r="AC239" i="8"/>
  <c r="AC30"/>
  <c r="AC244" i="7"/>
  <c r="AC35"/>
  <c r="BC44" i="4"/>
  <c r="BB44"/>
  <c r="BH44" s="1"/>
  <c r="AC48"/>
  <c r="BE47"/>
  <c r="AC257"/>
  <c r="BE256"/>
  <c r="BB253"/>
  <c r="BH253" s="1"/>
  <c r="BC253"/>
  <c r="AX44"/>
  <c r="BF44" s="1"/>
  <c r="AY45"/>
  <c r="AY254"/>
  <c r="AX253"/>
  <c r="BF253" s="1"/>
  <c r="BB259" i="3"/>
  <c r="BH259" s="1"/>
  <c r="BC259"/>
  <c r="AY51"/>
  <c r="AX50"/>
  <c r="BF50" s="1"/>
  <c r="AC54"/>
  <c r="BE53"/>
  <c r="BC50"/>
  <c r="BB50"/>
  <c r="BH50" s="1"/>
  <c r="AX259"/>
  <c r="BF259" s="1"/>
  <c r="AY260"/>
  <c r="AC263"/>
  <c r="BE262"/>
  <c r="AB236" i="8"/>
  <c r="AA237"/>
  <c r="AB21" i="9"/>
  <c r="AA22"/>
  <c r="AB260" i="3"/>
  <c r="AA261"/>
  <c r="BA261" s="1"/>
  <c r="BG261" s="1"/>
  <c r="AA255" i="4"/>
  <c r="BA255" s="1"/>
  <c r="BG255" s="1"/>
  <c r="AB254"/>
  <c r="AB220" i="11"/>
  <c r="AA221"/>
  <c r="AA12"/>
  <c r="AB11"/>
  <c r="AA52" i="3"/>
  <c r="BA52" s="1"/>
  <c r="BG52" s="1"/>
  <c r="AB51"/>
  <c r="AA46" i="4"/>
  <c r="BA46" s="1"/>
  <c r="BG46" s="1"/>
  <c r="AB45"/>
  <c r="AA242" i="7"/>
  <c r="AB241"/>
  <c r="AB32"/>
  <c r="AA33"/>
  <c r="AB230" i="9"/>
  <c r="AA231"/>
  <c r="AA226" i="10"/>
  <c r="AB225"/>
  <c r="AA28" i="8"/>
  <c r="AB27"/>
  <c r="AA17" i="10"/>
  <c r="AB16"/>
  <c r="Z272" i="4"/>
  <c r="S272"/>
  <c r="U271"/>
  <c r="S63"/>
  <c r="U62"/>
  <c r="Z63"/>
  <c r="N28" i="11"/>
  <c r="D28" s="1"/>
  <c r="H4"/>
  <c r="AX16" i="9" l="1"/>
  <c r="BF16" s="1"/>
  <c r="AY17"/>
  <c r="AY28" i="7"/>
  <c r="AX27"/>
  <c r="BF27" s="1"/>
  <c r="AS218" i="11"/>
  <c r="AU218" s="1"/>
  <c r="AW218" s="1"/>
  <c r="AZ218"/>
  <c r="BA218" s="1"/>
  <c r="BG218" s="1"/>
  <c r="AT218"/>
  <c r="AV218" s="1"/>
  <c r="BE218"/>
  <c r="AY8"/>
  <c r="BB8"/>
  <c r="BH8" s="1"/>
  <c r="BC8"/>
  <c r="AL11"/>
  <c r="AQ10"/>
  <c r="AR10" s="1"/>
  <c r="AL225" i="10"/>
  <c r="AQ224"/>
  <c r="AR224" s="1"/>
  <c r="BC18" i="9"/>
  <c r="BB18"/>
  <c r="BH18" s="1"/>
  <c r="AT14" i="10"/>
  <c r="AV14" s="1"/>
  <c r="AS14"/>
  <c r="AZ14"/>
  <c r="BA14" s="1"/>
  <c r="BG14" s="1"/>
  <c r="BE14"/>
  <c r="AX225" i="9"/>
  <c r="BF225" s="1"/>
  <c r="AY226"/>
  <c r="AQ240" i="7"/>
  <c r="AR240" s="1"/>
  <c r="AL241"/>
  <c r="AH63"/>
  <c r="AP62"/>
  <c r="AU222" i="10"/>
  <c r="AW222" s="1"/>
  <c r="BC226" i="9"/>
  <c r="BB226"/>
  <c r="BH226" s="1"/>
  <c r="BC17"/>
  <c r="BB17"/>
  <c r="BH17" s="1"/>
  <c r="AY238" i="7"/>
  <c r="AX237"/>
  <c r="BF237" s="1"/>
  <c r="AQ219" i="11"/>
  <c r="AR219" s="1"/>
  <c r="AL220"/>
  <c r="BB13" i="10"/>
  <c r="BH13" s="1"/>
  <c r="BC13"/>
  <c r="AZ9" i="11"/>
  <c r="BA9" s="1"/>
  <c r="BG9" s="1"/>
  <c r="AT9"/>
  <c r="AV9" s="1"/>
  <c r="AS9"/>
  <c r="AU9" s="1"/>
  <c r="AW9" s="1"/>
  <c r="BE9"/>
  <c r="BB238" i="7"/>
  <c r="BH238" s="1"/>
  <c r="BC238"/>
  <c r="AT223" i="10"/>
  <c r="AV223" s="1"/>
  <c r="AS223"/>
  <c r="AU223" s="1"/>
  <c r="AW223" s="1"/>
  <c r="AZ223"/>
  <c r="BA223" s="1"/>
  <c r="BG223" s="1"/>
  <c r="BE223"/>
  <c r="AQ15"/>
  <c r="AR15" s="1"/>
  <c r="AL16"/>
  <c r="AT239" i="7"/>
  <c r="AV239" s="1"/>
  <c r="AS239"/>
  <c r="AZ239"/>
  <c r="BA239" s="1"/>
  <c r="BG239" s="1"/>
  <c r="BE239"/>
  <c r="AU227" i="9"/>
  <c r="AW227" s="1"/>
  <c r="AQ229"/>
  <c r="AR229" s="1"/>
  <c r="AL230"/>
  <c r="AX221" i="10"/>
  <c r="BF221" s="1"/>
  <c r="AY222"/>
  <c r="BC23" i="8"/>
  <c r="BB23"/>
  <c r="BH23" s="1"/>
  <c r="AZ19" i="9"/>
  <c r="BA19" s="1"/>
  <c r="BG19" s="1"/>
  <c r="AT19"/>
  <c r="AV19" s="1"/>
  <c r="AS19"/>
  <c r="AU19" s="1"/>
  <c r="AW19" s="1"/>
  <c r="BE19"/>
  <c r="AH272" i="7"/>
  <c r="AP271"/>
  <c r="AL235" i="8"/>
  <c r="AQ234"/>
  <c r="AR234" s="1"/>
  <c r="AX12" i="10"/>
  <c r="BF12" s="1"/>
  <c r="AY13"/>
  <c r="AQ25" i="8"/>
  <c r="AR25" s="1"/>
  <c r="AL26"/>
  <c r="BC29" i="7"/>
  <c r="BB29"/>
  <c r="BH29" s="1"/>
  <c r="AZ30"/>
  <c r="BA30" s="1"/>
  <c r="BG30" s="1"/>
  <c r="AT30"/>
  <c r="AV30" s="1"/>
  <c r="AS30"/>
  <c r="AU30" s="1"/>
  <c r="AW30" s="1"/>
  <c r="BE30"/>
  <c r="AT228" i="9"/>
  <c r="AV228" s="1"/>
  <c r="AS228"/>
  <c r="AU228" s="1"/>
  <c r="AW228" s="1"/>
  <c r="AZ228"/>
  <c r="BA228" s="1"/>
  <c r="BG228" s="1"/>
  <c r="BE228"/>
  <c r="AX230" i="8"/>
  <c r="BF230" s="1"/>
  <c r="AY231"/>
  <c r="AQ20" i="9"/>
  <c r="AR20" s="1"/>
  <c r="AL21"/>
  <c r="AS233" i="8"/>
  <c r="AU233" s="1"/>
  <c r="AW233" s="1"/>
  <c r="AZ233"/>
  <c r="BA233" s="1"/>
  <c r="BG233" s="1"/>
  <c r="AT233"/>
  <c r="AV233" s="1"/>
  <c r="BE233"/>
  <c r="AT24"/>
  <c r="AV24" s="1"/>
  <c r="AS24"/>
  <c r="AU24" s="1"/>
  <c r="AW24" s="1"/>
  <c r="AZ24"/>
  <c r="BA24" s="1"/>
  <c r="BG24" s="1"/>
  <c r="BE24"/>
  <c r="AY22"/>
  <c r="AX21"/>
  <c r="BF21" s="1"/>
  <c r="AL32" i="7"/>
  <c r="AQ31"/>
  <c r="AR31" s="1"/>
  <c r="AU232" i="8"/>
  <c r="AW232" s="1"/>
  <c r="AU217" i="11"/>
  <c r="AW217" s="1"/>
  <c r="AC15"/>
  <c r="AC224"/>
  <c r="AC20" i="10"/>
  <c r="AC229"/>
  <c r="AC26" i="9"/>
  <c r="AC235"/>
  <c r="AC240" i="8"/>
  <c r="AC31"/>
  <c r="AC245" i="7"/>
  <c r="AC36"/>
  <c r="BC45" i="4"/>
  <c r="BB45"/>
  <c r="BH45" s="1"/>
  <c r="AC258"/>
  <c r="BE257"/>
  <c r="BC254"/>
  <c r="BB254"/>
  <c r="BH254" s="1"/>
  <c r="AY46"/>
  <c r="AX45"/>
  <c r="BF45" s="1"/>
  <c r="AY255"/>
  <c r="AX254"/>
  <c r="BF254" s="1"/>
  <c r="AC49"/>
  <c r="BE48"/>
  <c r="BB51" i="3"/>
  <c r="BH51" s="1"/>
  <c r="BC51"/>
  <c r="BC260"/>
  <c r="BB260"/>
  <c r="BH260" s="1"/>
  <c r="AC55"/>
  <c r="BE54"/>
  <c r="AY261"/>
  <c r="AX260"/>
  <c r="BF260" s="1"/>
  <c r="AC264"/>
  <c r="BE263"/>
  <c r="AY52"/>
  <c r="AX51"/>
  <c r="BF51" s="1"/>
  <c r="AA34" i="7"/>
  <c r="AB33"/>
  <c r="AB231" i="9"/>
  <c r="AA232"/>
  <c r="AB221" i="11"/>
  <c r="AA222"/>
  <c r="AB226" i="10"/>
  <c r="AA227"/>
  <c r="AA47" i="4"/>
  <c r="BA47" s="1"/>
  <c r="BG47" s="1"/>
  <c r="AB46"/>
  <c r="AB237" i="8"/>
  <c r="AA238"/>
  <c r="AA256" i="4"/>
  <c r="BA256" s="1"/>
  <c r="BG256" s="1"/>
  <c r="AB255"/>
  <c r="AA18" i="10"/>
  <c r="AB17"/>
  <c r="AA29" i="8"/>
  <c r="AB28"/>
  <c r="AB242" i="7"/>
  <c r="AA243"/>
  <c r="AA53" i="3"/>
  <c r="BA53" s="1"/>
  <c r="BG53" s="1"/>
  <c r="AB52"/>
  <c r="AA13" i="11"/>
  <c r="AB12"/>
  <c r="AB261" i="3"/>
  <c r="AA262"/>
  <c r="BA262" s="1"/>
  <c r="BG262" s="1"/>
  <c r="AA23" i="9"/>
  <c r="AB22"/>
  <c r="S64" i="4"/>
  <c r="U63"/>
  <c r="Z64"/>
  <c r="S273"/>
  <c r="U272"/>
  <c r="Z273"/>
  <c r="O28" i="11"/>
  <c r="P28" s="1"/>
  <c r="BC24" i="8" l="1"/>
  <c r="BB24"/>
  <c r="BH24" s="1"/>
  <c r="AX231"/>
  <c r="BF231" s="1"/>
  <c r="AY232"/>
  <c r="BB228" i="9"/>
  <c r="BH228" s="1"/>
  <c r="BC228"/>
  <c r="AS25" i="8"/>
  <c r="AU25" s="1"/>
  <c r="AW25" s="1"/>
  <c r="AZ25"/>
  <c r="BA25" s="1"/>
  <c r="BG25" s="1"/>
  <c r="AT25"/>
  <c r="AV25" s="1"/>
  <c r="BE25"/>
  <c r="AL236"/>
  <c r="AQ235"/>
  <c r="AR235" s="1"/>
  <c r="BC19" i="9"/>
  <c r="BB19"/>
  <c r="BH19" s="1"/>
  <c r="AZ229"/>
  <c r="BA229" s="1"/>
  <c r="BG229" s="1"/>
  <c r="AT229"/>
  <c r="AV229" s="1"/>
  <c r="AS229"/>
  <c r="AU229" s="1"/>
  <c r="AW229" s="1"/>
  <c r="BE229"/>
  <c r="AQ16" i="10"/>
  <c r="AR16" s="1"/>
  <c r="AL17"/>
  <c r="BB223"/>
  <c r="BH223" s="1"/>
  <c r="BC223"/>
  <c r="AQ241" i="7"/>
  <c r="AR241" s="1"/>
  <c r="AL242"/>
  <c r="AZ10" i="11"/>
  <c r="BA10" s="1"/>
  <c r="BG10" s="1"/>
  <c r="AT10"/>
  <c r="AV10" s="1"/>
  <c r="AS10"/>
  <c r="AU10" s="1"/>
  <c r="AW10" s="1"/>
  <c r="BE10"/>
  <c r="AY9"/>
  <c r="AM8"/>
  <c r="AX8"/>
  <c r="BF8" s="1"/>
  <c r="BC218"/>
  <c r="BB218"/>
  <c r="BH218" s="1"/>
  <c r="BC232" i="8"/>
  <c r="BB232"/>
  <c r="BH232" s="1"/>
  <c r="AL33" i="7"/>
  <c r="AQ32"/>
  <c r="AR32" s="1"/>
  <c r="AS20" i="9"/>
  <c r="AU20" s="1"/>
  <c r="AW20" s="1"/>
  <c r="AZ20"/>
  <c r="BA20" s="1"/>
  <c r="BG20" s="1"/>
  <c r="AT20"/>
  <c r="AV20" s="1"/>
  <c r="BE20"/>
  <c r="AQ26" i="8"/>
  <c r="AR26" s="1"/>
  <c r="AL27"/>
  <c r="AT234"/>
  <c r="AV234" s="1"/>
  <c r="AS234"/>
  <c r="AU234" s="1"/>
  <c r="AW234" s="1"/>
  <c r="AZ234"/>
  <c r="BA234" s="1"/>
  <c r="BG234" s="1"/>
  <c r="BE234"/>
  <c r="AL231" i="9"/>
  <c r="AQ230"/>
  <c r="AR230" s="1"/>
  <c r="AT219" i="11"/>
  <c r="AV219" s="1"/>
  <c r="AS219"/>
  <c r="AU219" s="1"/>
  <c r="AW219" s="1"/>
  <c r="AZ219"/>
  <c r="BA219" s="1"/>
  <c r="BG219" s="1"/>
  <c r="BE219"/>
  <c r="AH64" i="7"/>
  <c r="AP63"/>
  <c r="AL226" i="10"/>
  <c r="AQ225"/>
  <c r="AR225" s="1"/>
  <c r="AX17" i="9"/>
  <c r="BF17" s="1"/>
  <c r="AY18"/>
  <c r="AY217" i="11"/>
  <c r="BC217"/>
  <c r="BB217"/>
  <c r="BH217" s="1"/>
  <c r="AT31" i="7"/>
  <c r="AV31" s="1"/>
  <c r="AS31"/>
  <c r="AU31" s="1"/>
  <c r="AW31" s="1"/>
  <c r="AZ31"/>
  <c r="BA31" s="1"/>
  <c r="BG31" s="1"/>
  <c r="BE31"/>
  <c r="AL22" i="9"/>
  <c r="AQ21"/>
  <c r="AR21" s="1"/>
  <c r="BB30" i="7"/>
  <c r="BH30" s="1"/>
  <c r="BC30"/>
  <c r="AH273"/>
  <c r="AP272"/>
  <c r="AL221" i="11"/>
  <c r="AQ220"/>
  <c r="AR220" s="1"/>
  <c r="BC222" i="10"/>
  <c r="BB222"/>
  <c r="BH222" s="1"/>
  <c r="AX226" i="9"/>
  <c r="BF226" s="1"/>
  <c r="AY227"/>
  <c r="AZ224" i="10"/>
  <c r="BA224" s="1"/>
  <c r="BG224" s="1"/>
  <c r="AT224"/>
  <c r="AV224" s="1"/>
  <c r="AS224"/>
  <c r="BE224"/>
  <c r="AX28" i="7"/>
  <c r="BF28" s="1"/>
  <c r="AY29"/>
  <c r="AU239"/>
  <c r="AW239" s="1"/>
  <c r="AU14" i="10"/>
  <c r="AW14" s="1"/>
  <c r="AX22" i="8"/>
  <c r="BF22" s="1"/>
  <c r="AY23"/>
  <c r="BB233"/>
  <c r="BH233" s="1"/>
  <c r="BC233"/>
  <c r="AX13" i="10"/>
  <c r="BF13" s="1"/>
  <c r="AY14"/>
  <c r="AY223"/>
  <c r="AX222"/>
  <c r="BF222" s="1"/>
  <c r="BC227" i="9"/>
  <c r="BB227"/>
  <c r="BH227" s="1"/>
  <c r="AS15" i="10"/>
  <c r="AZ15"/>
  <c r="BA15" s="1"/>
  <c r="BG15" s="1"/>
  <c r="AT15"/>
  <c r="AV15" s="1"/>
  <c r="BE15"/>
  <c r="BB9" i="11"/>
  <c r="BH9" s="1"/>
  <c r="BC9"/>
  <c r="AY239" i="7"/>
  <c r="AX238"/>
  <c r="BF238" s="1"/>
  <c r="AS240"/>
  <c r="AZ240"/>
  <c r="BA240" s="1"/>
  <c r="BG240" s="1"/>
  <c r="AT240"/>
  <c r="AV240" s="1"/>
  <c r="BE240"/>
  <c r="AL12" i="11"/>
  <c r="AQ11"/>
  <c r="AR11" s="1"/>
  <c r="AC225"/>
  <c r="AC16"/>
  <c r="AC230" i="10"/>
  <c r="AC21"/>
  <c r="AC236" i="9"/>
  <c r="AC27"/>
  <c r="AC32" i="8"/>
  <c r="AC241"/>
  <c r="AC37" i="7"/>
  <c r="AC246"/>
  <c r="AY256" i="4"/>
  <c r="AX255"/>
  <c r="BF255" s="1"/>
  <c r="BB255"/>
  <c r="BH255" s="1"/>
  <c r="BC255"/>
  <c r="AC50"/>
  <c r="BE49"/>
  <c r="AX46"/>
  <c r="BF46" s="1"/>
  <c r="AY47"/>
  <c r="AC259"/>
  <c r="BE258"/>
  <c r="BC46"/>
  <c r="BB46"/>
  <c r="BH46" s="1"/>
  <c r="BC52" i="3"/>
  <c r="BB52"/>
  <c r="BH52" s="1"/>
  <c r="AC265"/>
  <c r="BE264"/>
  <c r="AC56"/>
  <c r="BE55"/>
  <c r="AY53"/>
  <c r="AX52"/>
  <c r="BF52" s="1"/>
  <c r="AX261"/>
  <c r="BF261" s="1"/>
  <c r="AY262"/>
  <c r="BC261"/>
  <c r="BB261"/>
  <c r="BH261" s="1"/>
  <c r="AB238" i="8"/>
  <c r="AA239"/>
  <c r="AB232" i="9"/>
  <c r="AA233"/>
  <c r="AB13" i="11"/>
  <c r="AA14"/>
  <c r="AB29" i="8"/>
  <c r="AA30"/>
  <c r="AB262" i="3"/>
  <c r="AA263"/>
  <c r="BA263" s="1"/>
  <c r="BG263" s="1"/>
  <c r="AB243" i="7"/>
  <c r="AA244"/>
  <c r="AA48" i="4"/>
  <c r="BA48" s="1"/>
  <c r="BG48" s="1"/>
  <c r="AB47"/>
  <c r="AA257"/>
  <c r="BA257" s="1"/>
  <c r="BG257" s="1"/>
  <c r="AB256"/>
  <c r="AB23" i="9"/>
  <c r="AA24"/>
  <c r="AB53" i="3"/>
  <c r="AA54"/>
  <c r="BA54" s="1"/>
  <c r="BG54" s="1"/>
  <c r="AA19" i="10"/>
  <c r="AB18"/>
  <c r="AB227"/>
  <c r="AA228"/>
  <c r="AB222" i="11"/>
  <c r="AA223"/>
  <c r="AB34" i="7"/>
  <c r="AA35"/>
  <c r="Z274" i="4"/>
  <c r="Z65"/>
  <c r="S274"/>
  <c r="U273"/>
  <c r="S65"/>
  <c r="U64"/>
  <c r="AL13" i="11" l="1"/>
  <c r="AQ12"/>
  <c r="AR12" s="1"/>
  <c r="AY224" i="10"/>
  <c r="AX223"/>
  <c r="BF223" s="1"/>
  <c r="BB239" i="7"/>
  <c r="BH239" s="1"/>
  <c r="BC239"/>
  <c r="AY228" i="9"/>
  <c r="AX227"/>
  <c r="BF227" s="1"/>
  <c r="AT220" i="11"/>
  <c r="AV220" s="1"/>
  <c r="AS220"/>
  <c r="AZ220"/>
  <c r="BA220" s="1"/>
  <c r="BG220" s="1"/>
  <c r="BE220"/>
  <c r="AZ225" i="10"/>
  <c r="BA225" s="1"/>
  <c r="BG225" s="1"/>
  <c r="AT225"/>
  <c r="AV225" s="1"/>
  <c r="AS225"/>
  <c r="BE225"/>
  <c r="AS230" i="9"/>
  <c r="AU230" s="1"/>
  <c r="AW230" s="1"/>
  <c r="AZ230"/>
  <c r="BA230" s="1"/>
  <c r="BG230" s="1"/>
  <c r="AT230"/>
  <c r="AV230" s="1"/>
  <c r="BE230"/>
  <c r="BC234" i="8"/>
  <c r="BB234"/>
  <c r="BH234" s="1"/>
  <c r="AS32" i="7"/>
  <c r="AZ32"/>
  <c r="BA32" s="1"/>
  <c r="BG32" s="1"/>
  <c r="AT32"/>
  <c r="AV32" s="1"/>
  <c r="BE32"/>
  <c r="AY10" i="11"/>
  <c r="AX9"/>
  <c r="BF9" s="1"/>
  <c r="BB229" i="9"/>
  <c r="BH229" s="1"/>
  <c r="BC229"/>
  <c r="AU240" i="7"/>
  <c r="AW240" s="1"/>
  <c r="AU15" i="10"/>
  <c r="AW15" s="1"/>
  <c r="AZ11" i="11"/>
  <c r="BA11" s="1"/>
  <c r="BG11" s="1"/>
  <c r="AT11"/>
  <c r="AV11" s="1"/>
  <c r="AS11"/>
  <c r="AU11" s="1"/>
  <c r="AW11" s="1"/>
  <c r="BE11"/>
  <c r="BC14" i="10"/>
  <c r="BB14"/>
  <c r="BH14" s="1"/>
  <c r="AH274" i="7"/>
  <c r="AP273"/>
  <c r="AL23" i="9"/>
  <c r="AQ22"/>
  <c r="AR22" s="1"/>
  <c r="AH65" i="7"/>
  <c r="AP64"/>
  <c r="AT26" i="8"/>
  <c r="AV26" s="1"/>
  <c r="AS26"/>
  <c r="AZ26"/>
  <c r="BA26" s="1"/>
  <c r="BG26" s="1"/>
  <c r="BE26"/>
  <c r="BB20" i="9"/>
  <c r="BH20" s="1"/>
  <c r="BC20"/>
  <c r="AM9" i="11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N8"/>
  <c r="AX239" i="7"/>
  <c r="BF239" s="1"/>
  <c r="AY240"/>
  <c r="AX29"/>
  <c r="BF29" s="1"/>
  <c r="AY30"/>
  <c r="AS21" i="9"/>
  <c r="AU21" s="1"/>
  <c r="AW21" s="1"/>
  <c r="AZ21"/>
  <c r="BA21" s="1"/>
  <c r="BG21" s="1"/>
  <c r="AT21"/>
  <c r="AV21" s="1"/>
  <c r="BE21"/>
  <c r="BC31" i="7"/>
  <c r="BB31"/>
  <c r="BH31" s="1"/>
  <c r="AX217" i="11"/>
  <c r="BF217" s="1"/>
  <c r="AY218"/>
  <c r="AM217"/>
  <c r="AX18" i="9"/>
  <c r="BF18" s="1"/>
  <c r="AY19"/>
  <c r="BB219" i="11"/>
  <c r="BH219" s="1"/>
  <c r="BC219"/>
  <c r="AL28" i="8"/>
  <c r="AQ27"/>
  <c r="AR27" s="1"/>
  <c r="BB10" i="11"/>
  <c r="BH10" s="1"/>
  <c r="BC10"/>
  <c r="AT241" i="7"/>
  <c r="AV241" s="1"/>
  <c r="AS241"/>
  <c r="AU241" s="1"/>
  <c r="AW241" s="1"/>
  <c r="AZ241"/>
  <c r="BA241" s="1"/>
  <c r="BG241" s="1"/>
  <c r="BE241"/>
  <c r="AT16" i="10"/>
  <c r="AV16" s="1"/>
  <c r="AS16"/>
  <c r="AU16" s="1"/>
  <c r="AW16" s="1"/>
  <c r="AZ16"/>
  <c r="BA16" s="1"/>
  <c r="BG16" s="1"/>
  <c r="BE16"/>
  <c r="AL237" i="8"/>
  <c r="AQ236"/>
  <c r="AR236" s="1"/>
  <c r="BC25"/>
  <c r="BB25"/>
  <c r="BH25" s="1"/>
  <c r="AX14" i="10"/>
  <c r="BF14" s="1"/>
  <c r="AY15"/>
  <c r="AY24" i="8"/>
  <c r="AX23"/>
  <c r="BF23" s="1"/>
  <c r="AQ221" i="11"/>
  <c r="AR221" s="1"/>
  <c r="AL222"/>
  <c r="AQ226" i="10"/>
  <c r="AR226" s="1"/>
  <c r="AL227"/>
  <c r="AQ231" i="9"/>
  <c r="AR231" s="1"/>
  <c r="AL232"/>
  <c r="AL34" i="7"/>
  <c r="AQ33"/>
  <c r="AR33" s="1"/>
  <c r="AQ242"/>
  <c r="AR242" s="1"/>
  <c r="AL243"/>
  <c r="AL18" i="10"/>
  <c r="AQ17"/>
  <c r="AR17" s="1"/>
  <c r="AZ235" i="8"/>
  <c r="BA235" s="1"/>
  <c r="BG235" s="1"/>
  <c r="AT235"/>
  <c r="AV235" s="1"/>
  <c r="AS235"/>
  <c r="BE235"/>
  <c r="AX232"/>
  <c r="BF232" s="1"/>
  <c r="AY233"/>
  <c r="AU224" i="10"/>
  <c r="AW224" s="1"/>
  <c r="AC226" i="11"/>
  <c r="AC17"/>
  <c r="AC231" i="10"/>
  <c r="AC22"/>
  <c r="AC28" i="9"/>
  <c r="AC237"/>
  <c r="AC242" i="8"/>
  <c r="AC33"/>
  <c r="AC38" i="7"/>
  <c r="AC247"/>
  <c r="BC256" i="4"/>
  <c r="BB256"/>
  <c r="BH256" s="1"/>
  <c r="AC260"/>
  <c r="BE259"/>
  <c r="AC51"/>
  <c r="BE50"/>
  <c r="AY257"/>
  <c r="AX256"/>
  <c r="BF256" s="1"/>
  <c r="BB47"/>
  <c r="BH47" s="1"/>
  <c r="BC47"/>
  <c r="AY48"/>
  <c r="AX47"/>
  <c r="BF47" s="1"/>
  <c r="BB262" i="3"/>
  <c r="BH262" s="1"/>
  <c r="BC262"/>
  <c r="AC57"/>
  <c r="BE56"/>
  <c r="AY263"/>
  <c r="AX262"/>
  <c r="BF262" s="1"/>
  <c r="BB53"/>
  <c r="BH53" s="1"/>
  <c r="BC53"/>
  <c r="AY54"/>
  <c r="AX53"/>
  <c r="BF53" s="1"/>
  <c r="AC266"/>
  <c r="BE265"/>
  <c r="AA55"/>
  <c r="BA55" s="1"/>
  <c r="BG55" s="1"/>
  <c r="AB54"/>
  <c r="AA258" i="4"/>
  <c r="BA258" s="1"/>
  <c r="BG258" s="1"/>
  <c r="AB257"/>
  <c r="AB263" i="3"/>
  <c r="AA264"/>
  <c r="BA264" s="1"/>
  <c r="BG264" s="1"/>
  <c r="AA15" i="11"/>
  <c r="AB14"/>
  <c r="AB233" i="9"/>
  <c r="AA234"/>
  <c r="AA20" i="10"/>
  <c r="AB19"/>
  <c r="AA49" i="4"/>
  <c r="BA49" s="1"/>
  <c r="BG49" s="1"/>
  <c r="AB48"/>
  <c r="AB35" i="7"/>
  <c r="AA36"/>
  <c r="AB223" i="11"/>
  <c r="AA224"/>
  <c r="AA229" i="10"/>
  <c r="AB228"/>
  <c r="AA25" i="9"/>
  <c r="AB24"/>
  <c r="AB244" i="7"/>
  <c r="AA245"/>
  <c r="AB30" i="8"/>
  <c r="AA31"/>
  <c r="AA240"/>
  <c r="AB239"/>
  <c r="S275" i="4"/>
  <c r="U274"/>
  <c r="Z66"/>
  <c r="S66"/>
  <c r="U65"/>
  <c r="Z275"/>
  <c r="AN217" i="11" l="1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S242" i="7"/>
  <c r="AZ242"/>
  <c r="BA242" s="1"/>
  <c r="BG242" s="1"/>
  <c r="AT242"/>
  <c r="AV242" s="1"/>
  <c r="BE242"/>
  <c r="AZ231" i="9"/>
  <c r="BA231" s="1"/>
  <c r="BG231" s="1"/>
  <c r="AT231"/>
  <c r="AV231" s="1"/>
  <c r="AS231"/>
  <c r="AU231" s="1"/>
  <c r="AW231" s="1"/>
  <c r="BE231"/>
  <c r="AZ221" i="11"/>
  <c r="BA221" s="1"/>
  <c r="BG221" s="1"/>
  <c r="AS221"/>
  <c r="AT221"/>
  <c r="AV221" s="1"/>
  <c r="BE221"/>
  <c r="AL238" i="8"/>
  <c r="AQ237"/>
  <c r="AR237" s="1"/>
  <c r="AQ28"/>
  <c r="AR28" s="1"/>
  <c r="AL29"/>
  <c r="AX240" i="7"/>
  <c r="BF240" s="1"/>
  <c r="AY241"/>
  <c r="AN9" i="11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BB15" i="10"/>
  <c r="BH15" s="1"/>
  <c r="BC15"/>
  <c r="BC230" i="9"/>
  <c r="BB230"/>
  <c r="BH230" s="1"/>
  <c r="AL14" i="11"/>
  <c r="AQ13"/>
  <c r="AR13" s="1"/>
  <c r="AT17" i="10"/>
  <c r="AV17" s="1"/>
  <c r="AS17"/>
  <c r="AU17" s="1"/>
  <c r="AW17" s="1"/>
  <c r="AZ17"/>
  <c r="BA17" s="1"/>
  <c r="BG17" s="1"/>
  <c r="BE17"/>
  <c r="AZ33" i="7"/>
  <c r="BA33" s="1"/>
  <c r="BG33" s="1"/>
  <c r="AT33"/>
  <c r="AV33" s="1"/>
  <c r="AS33"/>
  <c r="AU33" s="1"/>
  <c r="AW33" s="1"/>
  <c r="BE33"/>
  <c r="AL228" i="10"/>
  <c r="AQ227"/>
  <c r="AR227" s="1"/>
  <c r="BB21" i="9"/>
  <c r="BH21" s="1"/>
  <c r="BC21"/>
  <c r="BB224" i="10"/>
  <c r="BH224" s="1"/>
  <c r="BC224"/>
  <c r="AY234" i="8"/>
  <c r="AX233"/>
  <c r="BF233" s="1"/>
  <c r="AL244" i="7"/>
  <c r="AQ243"/>
  <c r="AR243" s="1"/>
  <c r="AL233" i="9"/>
  <c r="AQ232"/>
  <c r="AR232" s="1"/>
  <c r="AQ222" i="11"/>
  <c r="AR222" s="1"/>
  <c r="AL223"/>
  <c r="AY16" i="10"/>
  <c r="AX15"/>
  <c r="BF15" s="1"/>
  <c r="AT236" i="8"/>
  <c r="AV236" s="1"/>
  <c r="AS236"/>
  <c r="AU236" s="1"/>
  <c r="AW236" s="1"/>
  <c r="AZ236"/>
  <c r="BA236" s="1"/>
  <c r="BG236" s="1"/>
  <c r="BE236"/>
  <c r="BC16" i="10"/>
  <c r="BB16"/>
  <c r="BH16" s="1"/>
  <c r="BB241" i="7"/>
  <c r="BH241" s="1"/>
  <c r="BC241"/>
  <c r="AT27" i="8"/>
  <c r="AV27" s="1"/>
  <c r="AS27"/>
  <c r="AU27" s="1"/>
  <c r="AW27" s="1"/>
  <c r="AZ27"/>
  <c r="BA27" s="1"/>
  <c r="BG27" s="1"/>
  <c r="BE27"/>
  <c r="AY20" i="9"/>
  <c r="AX19"/>
  <c r="BF19" s="1"/>
  <c r="AL24"/>
  <c r="AQ23"/>
  <c r="AR23" s="1"/>
  <c r="AT12" i="11"/>
  <c r="AV12" s="1"/>
  <c r="AS12"/>
  <c r="AU12" s="1"/>
  <c r="AW12" s="1"/>
  <c r="AZ12"/>
  <c r="BA12" s="1"/>
  <c r="BG12" s="1"/>
  <c r="BE12"/>
  <c r="AU220"/>
  <c r="AW220" s="1"/>
  <c r="AQ18" i="10"/>
  <c r="AR18" s="1"/>
  <c r="AL19"/>
  <c r="AL35" i="7"/>
  <c r="AQ34"/>
  <c r="AR34" s="1"/>
  <c r="AS226" i="10"/>
  <c r="AU226" s="1"/>
  <c r="AW226" s="1"/>
  <c r="AZ226"/>
  <c r="BA226" s="1"/>
  <c r="BG226" s="1"/>
  <c r="AT226"/>
  <c r="AV226" s="1"/>
  <c r="BE226"/>
  <c r="AX24" i="8"/>
  <c r="BF24" s="1"/>
  <c r="AY25"/>
  <c r="AY219" i="11"/>
  <c r="AX218"/>
  <c r="BF218" s="1"/>
  <c r="AY31" i="7"/>
  <c r="AX30"/>
  <c r="BF30" s="1"/>
  <c r="AS22" i="9"/>
  <c r="AZ22"/>
  <c r="BA22" s="1"/>
  <c r="BG22" s="1"/>
  <c r="AT22"/>
  <c r="AV22" s="1"/>
  <c r="BE22"/>
  <c r="AX10" i="11"/>
  <c r="BF10" s="1"/>
  <c r="AY11"/>
  <c r="AY229" i="9"/>
  <c r="AX228"/>
  <c r="BF228" s="1"/>
  <c r="AY225" i="10"/>
  <c r="AX224"/>
  <c r="BF224" s="1"/>
  <c r="AU235" i="8"/>
  <c r="AW235" s="1"/>
  <c r="AU26"/>
  <c r="AW26" s="1"/>
  <c r="AU32" i="7"/>
  <c r="AW32" s="1"/>
  <c r="AU225" i="10"/>
  <c r="AW225" s="1"/>
  <c r="AH66" i="7"/>
  <c r="AP65"/>
  <c r="AH275"/>
  <c r="AP274"/>
  <c r="BB11" i="11"/>
  <c r="BH11" s="1"/>
  <c r="BC11"/>
  <c r="BB240" i="7"/>
  <c r="BH240" s="1"/>
  <c r="BC240"/>
  <c r="AC18" i="11"/>
  <c r="AC227"/>
  <c r="AC23" i="10"/>
  <c r="AC232"/>
  <c r="AC238" i="9"/>
  <c r="AC29"/>
  <c r="AC34" i="8"/>
  <c r="AC243"/>
  <c r="AC39" i="7"/>
  <c r="AC248"/>
  <c r="BB257" i="4"/>
  <c r="BH257" s="1"/>
  <c r="BC257"/>
  <c r="AC52"/>
  <c r="BE51"/>
  <c r="BB48"/>
  <c r="BH48" s="1"/>
  <c r="BC48"/>
  <c r="AY49"/>
  <c r="AX48"/>
  <c r="BF48" s="1"/>
  <c r="AY258"/>
  <c r="AX257"/>
  <c r="BF257" s="1"/>
  <c r="AC261"/>
  <c r="BE260"/>
  <c r="AY55" i="3"/>
  <c r="AX54"/>
  <c r="BF54" s="1"/>
  <c r="AX263"/>
  <c r="BF263" s="1"/>
  <c r="AY264"/>
  <c r="AC267"/>
  <c r="BE266"/>
  <c r="AC58"/>
  <c r="BE57"/>
  <c r="BC263"/>
  <c r="BB263"/>
  <c r="BH263" s="1"/>
  <c r="BC54"/>
  <c r="BB54"/>
  <c r="BH54" s="1"/>
  <c r="AA241" i="8"/>
  <c r="AB240"/>
  <c r="AB25" i="9"/>
  <c r="AA26"/>
  <c r="AB229" i="10"/>
  <c r="AA230"/>
  <c r="AB36" i="7"/>
  <c r="AA37"/>
  <c r="AA50" i="4"/>
  <c r="BA50" s="1"/>
  <c r="BG50" s="1"/>
  <c r="AB49"/>
  <c r="AA21" i="10"/>
  <c r="AB20"/>
  <c r="AB234" i="9"/>
  <c r="AA235"/>
  <c r="AA265" i="3"/>
  <c r="BA265" s="1"/>
  <c r="BG265" s="1"/>
  <c r="AB264"/>
  <c r="AA56"/>
  <c r="BA56" s="1"/>
  <c r="BG56" s="1"/>
  <c r="AB55"/>
  <c r="AB31" i="8"/>
  <c r="AA32"/>
  <c r="AB245" i="7"/>
  <c r="AA246"/>
  <c r="AB224" i="11"/>
  <c r="AA225"/>
  <c r="AB15"/>
  <c r="AA16"/>
  <c r="AA259" i="4"/>
  <c r="BA259" s="1"/>
  <c r="BG259" s="1"/>
  <c r="AB258"/>
  <c r="S67"/>
  <c r="U66"/>
  <c r="Z67"/>
  <c r="S276"/>
  <c r="U275"/>
  <c r="Z276"/>
  <c r="AX11" i="11" l="1"/>
  <c r="BF11" s="1"/>
  <c r="AY12"/>
  <c r="AZ34" i="7"/>
  <c r="BA34" s="1"/>
  <c r="BG34" s="1"/>
  <c r="AT34"/>
  <c r="AV34" s="1"/>
  <c r="AS34"/>
  <c r="AU34" s="1"/>
  <c r="AW34" s="1"/>
  <c r="BE34"/>
  <c r="BC220" i="11"/>
  <c r="BB220"/>
  <c r="BH220" s="1"/>
  <c r="BB12"/>
  <c r="BH12" s="1"/>
  <c r="BC12"/>
  <c r="BC27" i="8"/>
  <c r="BB27"/>
  <c r="BH27" s="1"/>
  <c r="BC236"/>
  <c r="BB236"/>
  <c r="BH236" s="1"/>
  <c r="AL224" i="11"/>
  <c r="AQ223"/>
  <c r="AR223" s="1"/>
  <c r="AS243" i="7"/>
  <c r="AU243" s="1"/>
  <c r="AW243" s="1"/>
  <c r="AZ243"/>
  <c r="BA243" s="1"/>
  <c r="BG243" s="1"/>
  <c r="AT243"/>
  <c r="AV243" s="1"/>
  <c r="BE243"/>
  <c r="AZ227" i="10"/>
  <c r="BA227" s="1"/>
  <c r="BG227" s="1"/>
  <c r="AT227"/>
  <c r="AV227" s="1"/>
  <c r="AS227"/>
  <c r="BE227"/>
  <c r="BB17"/>
  <c r="BH17" s="1"/>
  <c r="BC17"/>
  <c r="AT28" i="8"/>
  <c r="AV28" s="1"/>
  <c r="AS28"/>
  <c r="AU28" s="1"/>
  <c r="AW28" s="1"/>
  <c r="AZ28"/>
  <c r="BA28" s="1"/>
  <c r="BG28" s="1"/>
  <c r="BE28"/>
  <c r="BB231" i="9"/>
  <c r="BH231" s="1"/>
  <c r="BC231"/>
  <c r="AN218" i="11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BB26" i="8"/>
  <c r="BH26" s="1"/>
  <c r="BC26"/>
  <c r="AH276" i="7"/>
  <c r="AP275"/>
  <c r="AX31"/>
  <c r="BF31" s="1"/>
  <c r="AY32"/>
  <c r="BB226" i="10"/>
  <c r="BH226" s="1"/>
  <c r="BC226"/>
  <c r="AL30" i="8"/>
  <c r="AQ29"/>
  <c r="AR29" s="1"/>
  <c r="AU242" i="7"/>
  <c r="AW242" s="1"/>
  <c r="BB32"/>
  <c r="BH32" s="1"/>
  <c r="BC32"/>
  <c r="AX229" i="9"/>
  <c r="BF229" s="1"/>
  <c r="AY230"/>
  <c r="AT18" i="10"/>
  <c r="AV18" s="1"/>
  <c r="AS18"/>
  <c r="AZ18"/>
  <c r="BA18" s="1"/>
  <c r="BG18" s="1"/>
  <c r="BE18"/>
  <c r="AL25" i="9"/>
  <c r="AQ24"/>
  <c r="AR24" s="1"/>
  <c r="AY17" i="10"/>
  <c r="AX16"/>
  <c r="BF16" s="1"/>
  <c r="AL234" i="9"/>
  <c r="AQ233"/>
  <c r="AR233" s="1"/>
  <c r="AY235" i="8"/>
  <c r="AX234"/>
  <c r="BF234" s="1"/>
  <c r="BB33" i="7"/>
  <c r="BH33" s="1"/>
  <c r="BC33"/>
  <c r="BB225" i="10"/>
  <c r="BH225" s="1"/>
  <c r="BC225"/>
  <c r="AX25" i="8"/>
  <c r="BF25" s="1"/>
  <c r="AY26"/>
  <c r="AL20" i="10"/>
  <c r="AQ19"/>
  <c r="AR19" s="1"/>
  <c r="AT23" i="9"/>
  <c r="AV23" s="1"/>
  <c r="AS23"/>
  <c r="AZ23"/>
  <c r="BA23" s="1"/>
  <c r="BG23" s="1"/>
  <c r="BE23"/>
  <c r="AS232"/>
  <c r="AU232" s="1"/>
  <c r="AW232" s="1"/>
  <c r="AZ232"/>
  <c r="BA232" s="1"/>
  <c r="BG232" s="1"/>
  <c r="AT232"/>
  <c r="AV232" s="1"/>
  <c r="BE232"/>
  <c r="AQ14" i="11"/>
  <c r="AR14" s="1"/>
  <c r="AL15"/>
  <c r="AQ238" i="8"/>
  <c r="AR238" s="1"/>
  <c r="AL239"/>
  <c r="AH67" i="7"/>
  <c r="AP66"/>
  <c r="BB235" i="8"/>
  <c r="BH235" s="1"/>
  <c r="BC235"/>
  <c r="AX225" i="10"/>
  <c r="BF225" s="1"/>
  <c r="AY226"/>
  <c r="AY220" i="11"/>
  <c r="AX219"/>
  <c r="BF219" s="1"/>
  <c r="AL36" i="7"/>
  <c r="AQ35"/>
  <c r="AR35" s="1"/>
  <c r="AX20" i="9"/>
  <c r="BF20" s="1"/>
  <c r="AY21"/>
  <c r="AS222" i="11"/>
  <c r="AU222" s="1"/>
  <c r="AW222" s="1"/>
  <c r="AT222"/>
  <c r="AV222" s="1"/>
  <c r="AZ222"/>
  <c r="BA222" s="1"/>
  <c r="BG222" s="1"/>
  <c r="BE222"/>
  <c r="AQ244" i="7"/>
  <c r="AR244" s="1"/>
  <c r="AL245"/>
  <c r="AL229" i="10"/>
  <c r="AQ228"/>
  <c r="AR228" s="1"/>
  <c r="AT13" i="11"/>
  <c r="AV13" s="1"/>
  <c r="AS13"/>
  <c r="AZ13"/>
  <c r="BA13" s="1"/>
  <c r="BG13" s="1"/>
  <c r="BE13"/>
  <c r="AY242" i="7"/>
  <c r="AX241"/>
  <c r="BF241" s="1"/>
  <c r="AZ237" i="8"/>
  <c r="BA237" s="1"/>
  <c r="BG237" s="1"/>
  <c r="AT237"/>
  <c r="AV237" s="1"/>
  <c r="AS237"/>
  <c r="BE237"/>
  <c r="AU22" i="9"/>
  <c r="AW22" s="1"/>
  <c r="AU221" i="11"/>
  <c r="AW221" s="1"/>
  <c r="AC228"/>
  <c r="AC19"/>
  <c r="AC233" i="10"/>
  <c r="AC24"/>
  <c r="AC239" i="9"/>
  <c r="AC30"/>
  <c r="AC244" i="8"/>
  <c r="AC35"/>
  <c r="AC249" i="7"/>
  <c r="AC40"/>
  <c r="AY259" i="4"/>
  <c r="AX258"/>
  <c r="BF258" s="1"/>
  <c r="BC49"/>
  <c r="BB49"/>
  <c r="BH49" s="1"/>
  <c r="BC258"/>
  <c r="BB258"/>
  <c r="BH258" s="1"/>
  <c r="AC262"/>
  <c r="BE261"/>
  <c r="AY50"/>
  <c r="AX49"/>
  <c r="BF49" s="1"/>
  <c r="AC53"/>
  <c r="BE52"/>
  <c r="AC268" i="3"/>
  <c r="BE267"/>
  <c r="AY56"/>
  <c r="AX55"/>
  <c r="BF55" s="1"/>
  <c r="AC59"/>
  <c r="BE58"/>
  <c r="BB55"/>
  <c r="BH55" s="1"/>
  <c r="BC55"/>
  <c r="BC264"/>
  <c r="BB264"/>
  <c r="BH264" s="1"/>
  <c r="AY265"/>
  <c r="AX264"/>
  <c r="BF264" s="1"/>
  <c r="AB225" i="11"/>
  <c r="AA226"/>
  <c r="AA22" i="10"/>
  <c r="AB21"/>
  <c r="AA17" i="11"/>
  <c r="AB16"/>
  <c r="AB246" i="7"/>
  <c r="AA247"/>
  <c r="AB235" i="9"/>
  <c r="AA236"/>
  <c r="AB37" i="7"/>
  <c r="AA38"/>
  <c r="AA27" i="9"/>
  <c r="AB26"/>
  <c r="AA260" i="4"/>
  <c r="BA260" s="1"/>
  <c r="BG260" s="1"/>
  <c r="AB259"/>
  <c r="AB56" i="3"/>
  <c r="AA57"/>
  <c r="BA57" s="1"/>
  <c r="BG57" s="1"/>
  <c r="AB265"/>
  <c r="AA266"/>
  <c r="BA266" s="1"/>
  <c r="BG266" s="1"/>
  <c r="AA51" i="4"/>
  <c r="BA51" s="1"/>
  <c r="BG51" s="1"/>
  <c r="AB50"/>
  <c r="AA242" i="8"/>
  <c r="AB241"/>
  <c r="AB32"/>
  <c r="AA33"/>
  <c r="AB230" i="10"/>
  <c r="AA231"/>
  <c r="Z277" i="4"/>
  <c r="Z68"/>
  <c r="S68"/>
  <c r="U67"/>
  <c r="S277"/>
  <c r="U276"/>
  <c r="AS228" i="10" l="1"/>
  <c r="AU228" s="1"/>
  <c r="AW228" s="1"/>
  <c r="AZ228"/>
  <c r="BA228" s="1"/>
  <c r="BG228" s="1"/>
  <c r="AT228"/>
  <c r="AV228" s="1"/>
  <c r="BE228"/>
  <c r="AX21" i="9"/>
  <c r="BF21" s="1"/>
  <c r="AY22"/>
  <c r="AL240" i="8"/>
  <c r="AQ239"/>
  <c r="AR239" s="1"/>
  <c r="AS19" i="10"/>
  <c r="AU19" s="1"/>
  <c r="AW19" s="1"/>
  <c r="AZ19"/>
  <c r="BA19" s="1"/>
  <c r="BG19" s="1"/>
  <c r="AT19"/>
  <c r="AV19" s="1"/>
  <c r="BE19"/>
  <c r="AX230" i="9"/>
  <c r="BF230" s="1"/>
  <c r="AY231"/>
  <c r="BB242" i="7"/>
  <c r="BH242" s="1"/>
  <c r="BC242"/>
  <c r="AH277"/>
  <c r="AP276"/>
  <c r="BB243"/>
  <c r="BH243" s="1"/>
  <c r="BC243"/>
  <c r="BB34"/>
  <c r="BH34" s="1"/>
  <c r="BC34"/>
  <c r="BC222" i="11"/>
  <c r="BB222"/>
  <c r="BH222" s="1"/>
  <c r="AH68" i="7"/>
  <c r="AP67"/>
  <c r="AZ14" i="11"/>
  <c r="BA14" s="1"/>
  <c r="BG14" s="1"/>
  <c r="AT14"/>
  <c r="AV14" s="1"/>
  <c r="AS14"/>
  <c r="BE14"/>
  <c r="BC232" i="9"/>
  <c r="BB232"/>
  <c r="BH232" s="1"/>
  <c r="AL235"/>
  <c r="AQ234"/>
  <c r="AR234" s="1"/>
  <c r="AQ25"/>
  <c r="AR25" s="1"/>
  <c r="AL26"/>
  <c r="AX12" i="11"/>
  <c r="BF12" s="1"/>
  <c r="AY13"/>
  <c r="AU237" i="8"/>
  <c r="AW237" s="1"/>
  <c r="BB22" i="9"/>
  <c r="BH22" s="1"/>
  <c r="BC22"/>
  <c r="AX242" i="7"/>
  <c r="BF242" s="1"/>
  <c r="AY243"/>
  <c r="AQ36"/>
  <c r="AR36" s="1"/>
  <c r="AL37"/>
  <c r="BB221" i="11"/>
  <c r="BH221" s="1"/>
  <c r="BC221"/>
  <c r="AQ245" i="7"/>
  <c r="AR245" s="1"/>
  <c r="AL246"/>
  <c r="AZ35"/>
  <c r="BA35" s="1"/>
  <c r="BG35" s="1"/>
  <c r="AT35"/>
  <c r="AV35" s="1"/>
  <c r="AS35"/>
  <c r="AU35" s="1"/>
  <c r="AW35" s="1"/>
  <c r="BE35"/>
  <c r="AY227" i="10"/>
  <c r="AX226"/>
  <c r="BF226" s="1"/>
  <c r="AL16" i="11"/>
  <c r="AQ15"/>
  <c r="AR15" s="1"/>
  <c r="AX26" i="8"/>
  <c r="BF26" s="1"/>
  <c r="AY27"/>
  <c r="AS233" i="9"/>
  <c r="AZ233"/>
  <c r="BA233" s="1"/>
  <c r="BG233" s="1"/>
  <c r="AT233"/>
  <c r="AV233" s="1"/>
  <c r="BE233"/>
  <c r="AS24"/>
  <c r="AZ24"/>
  <c r="BA24" s="1"/>
  <c r="BG24" s="1"/>
  <c r="AT24"/>
  <c r="AV24" s="1"/>
  <c r="BE24"/>
  <c r="AQ30" i="8"/>
  <c r="AR30" s="1"/>
  <c r="AL31"/>
  <c r="AQ224" i="11"/>
  <c r="AR224" s="1"/>
  <c r="AL225"/>
  <c r="AU13"/>
  <c r="AW13" s="1"/>
  <c r="AU23" i="9"/>
  <c r="AW23" s="1"/>
  <c r="AU18" i="10"/>
  <c r="AW18" s="1"/>
  <c r="AU227"/>
  <c r="AW227" s="1"/>
  <c r="AS244" i="7"/>
  <c r="AZ244"/>
  <c r="BA244" s="1"/>
  <c r="BG244" s="1"/>
  <c r="AT244"/>
  <c r="AV244" s="1"/>
  <c r="BE244"/>
  <c r="AQ229" i="10"/>
  <c r="AR229" s="1"/>
  <c r="AL230"/>
  <c r="AX220" i="11"/>
  <c r="BF220" s="1"/>
  <c r="AY221"/>
  <c r="AT238" i="8"/>
  <c r="AV238" s="1"/>
  <c r="AS238"/>
  <c r="AU238" s="1"/>
  <c r="AW238" s="1"/>
  <c r="AZ238"/>
  <c r="BA238" s="1"/>
  <c r="BG238" s="1"/>
  <c r="BE238"/>
  <c r="AQ20" i="10"/>
  <c r="AR20" s="1"/>
  <c r="AL21"/>
  <c r="AX235" i="8"/>
  <c r="BF235" s="1"/>
  <c r="AY236"/>
  <c r="AY18" i="10"/>
  <c r="AX17"/>
  <c r="BF17" s="1"/>
  <c r="AT29" i="8"/>
  <c r="AV29" s="1"/>
  <c r="AS29"/>
  <c r="AZ29"/>
  <c r="BA29" s="1"/>
  <c r="BG29" s="1"/>
  <c r="BE29"/>
  <c r="AX32" i="7"/>
  <c r="BF32" s="1"/>
  <c r="AY33"/>
  <c r="BB28" i="8"/>
  <c r="BH28" s="1"/>
  <c r="BC28"/>
  <c r="AT223" i="11"/>
  <c r="AV223" s="1"/>
  <c r="AZ223"/>
  <c r="BA223" s="1"/>
  <c r="BG223" s="1"/>
  <c r="AS223"/>
  <c r="BE223"/>
  <c r="AC229"/>
  <c r="AC20"/>
  <c r="AC234" i="10"/>
  <c r="AC25"/>
  <c r="AC240" i="9"/>
  <c r="AC31"/>
  <c r="AC245" i="8"/>
  <c r="AC36"/>
  <c r="AC41" i="7"/>
  <c r="AC250"/>
  <c r="AY51" i="4"/>
  <c r="AX50"/>
  <c r="BF50" s="1"/>
  <c r="AY260"/>
  <c r="AX259"/>
  <c r="BF259" s="1"/>
  <c r="BB50"/>
  <c r="BH50" s="1"/>
  <c r="BC50"/>
  <c r="BB259"/>
  <c r="BH259" s="1"/>
  <c r="BC259"/>
  <c r="AC54"/>
  <c r="BE53"/>
  <c r="AC263"/>
  <c r="BE262"/>
  <c r="BC56" i="3"/>
  <c r="BB56"/>
  <c r="BH56" s="1"/>
  <c r="AC60"/>
  <c r="BE59"/>
  <c r="AC269"/>
  <c r="BE268"/>
  <c r="BC265"/>
  <c r="BB265"/>
  <c r="BH265" s="1"/>
  <c r="AX265"/>
  <c r="BF265" s="1"/>
  <c r="AY266"/>
  <c r="AY57"/>
  <c r="AX56"/>
  <c r="BF56" s="1"/>
  <c r="AA232" i="10"/>
  <c r="AB231"/>
  <c r="AA58" i="3"/>
  <c r="BA58" s="1"/>
  <c r="BG58" s="1"/>
  <c r="AB57"/>
  <c r="AB242" i="8"/>
  <c r="AA243"/>
  <c r="AB226" i="11"/>
  <c r="AA227"/>
  <c r="AA52" i="4"/>
  <c r="BA52" s="1"/>
  <c r="BG52" s="1"/>
  <c r="AB51"/>
  <c r="AA34" i="8"/>
  <c r="AB33"/>
  <c r="AB266" i="3"/>
  <c r="AA267"/>
  <c r="BA267" s="1"/>
  <c r="BG267" s="1"/>
  <c r="AB38" i="7"/>
  <c r="AA39"/>
  <c r="AB236" i="9"/>
  <c r="AA237"/>
  <c r="AB247" i="7"/>
  <c r="AA248"/>
  <c r="AB22" i="10"/>
  <c r="AA23"/>
  <c r="AA261" i="4"/>
  <c r="BA261" s="1"/>
  <c r="BG261" s="1"/>
  <c r="AB260"/>
  <c r="AB27" i="9"/>
  <c r="AA28"/>
  <c r="AB17" i="11"/>
  <c r="AA18"/>
  <c r="S278" i="4"/>
  <c r="U277"/>
  <c r="Z69"/>
  <c r="Z278"/>
  <c r="S69"/>
  <c r="U68"/>
  <c r="AL22" i="10" l="1"/>
  <c r="AQ21"/>
  <c r="AR21" s="1"/>
  <c r="BC238" i="8"/>
  <c r="BB238"/>
  <c r="BH238" s="1"/>
  <c r="AL231" i="10"/>
  <c r="AQ230"/>
  <c r="AR230" s="1"/>
  <c r="BB23" i="9"/>
  <c r="BH23" s="1"/>
  <c r="BC23"/>
  <c r="AQ31" i="8"/>
  <c r="AR31" s="1"/>
  <c r="AL32"/>
  <c r="AS15" i="11"/>
  <c r="AZ15"/>
  <c r="BA15" s="1"/>
  <c r="BG15" s="1"/>
  <c r="AT15"/>
  <c r="AV15" s="1"/>
  <c r="BE15"/>
  <c r="AQ246" i="7"/>
  <c r="AR246" s="1"/>
  <c r="AL247"/>
  <c r="AL38"/>
  <c r="AQ37"/>
  <c r="AR37" s="1"/>
  <c r="AS25" i="9"/>
  <c r="AZ25"/>
  <c r="BA25" s="1"/>
  <c r="BG25" s="1"/>
  <c r="AT25"/>
  <c r="AV25" s="1"/>
  <c r="BE25"/>
  <c r="AH278" i="7"/>
  <c r="AP277"/>
  <c r="BC19" i="10"/>
  <c r="BB19"/>
  <c r="BH19" s="1"/>
  <c r="BB228"/>
  <c r="BH228" s="1"/>
  <c r="BC228"/>
  <c r="BB18"/>
  <c r="BH18" s="1"/>
  <c r="BC18"/>
  <c r="AT224" i="11"/>
  <c r="AV224" s="1"/>
  <c r="AS224"/>
  <c r="AZ224"/>
  <c r="BA224" s="1"/>
  <c r="BG224" s="1"/>
  <c r="BE224"/>
  <c r="AY228" i="10"/>
  <c r="AX227"/>
  <c r="BF227" s="1"/>
  <c r="AL27" i="9"/>
  <c r="AQ26"/>
  <c r="AR26" s="1"/>
  <c r="AX231"/>
  <c r="BF231" s="1"/>
  <c r="AY232"/>
  <c r="AX22"/>
  <c r="BF22" s="1"/>
  <c r="AY23"/>
  <c r="AX33" i="7"/>
  <c r="BF33" s="1"/>
  <c r="AY34"/>
  <c r="AY237" i="8"/>
  <c r="AX236"/>
  <c r="BF236" s="1"/>
  <c r="AY222" i="11"/>
  <c r="AX221"/>
  <c r="BF221" s="1"/>
  <c r="BB227" i="10"/>
  <c r="BH227" s="1"/>
  <c r="BC227"/>
  <c r="AL226" i="11"/>
  <c r="AQ225"/>
  <c r="AR225" s="1"/>
  <c r="AX27" i="8"/>
  <c r="BF27" s="1"/>
  <c r="AY28"/>
  <c r="AY244" i="7"/>
  <c r="AX243"/>
  <c r="BF243" s="1"/>
  <c r="BB237" i="8"/>
  <c r="BH237" s="1"/>
  <c r="BC237"/>
  <c r="AL236" i="9"/>
  <c r="AQ235"/>
  <c r="AR235" s="1"/>
  <c r="AH69" i="7"/>
  <c r="AP68"/>
  <c r="AQ240" i="8"/>
  <c r="AR240" s="1"/>
  <c r="AL241"/>
  <c r="AU29"/>
  <c r="AW29" s="1"/>
  <c r="AU14" i="11"/>
  <c r="AW14" s="1"/>
  <c r="AX18" i="10"/>
  <c r="BF18" s="1"/>
  <c r="AY19"/>
  <c r="AT20"/>
  <c r="AV20" s="1"/>
  <c r="AS20"/>
  <c r="AU20" s="1"/>
  <c r="AW20" s="1"/>
  <c r="AZ20"/>
  <c r="BA20" s="1"/>
  <c r="BG20" s="1"/>
  <c r="BE20"/>
  <c r="AT229"/>
  <c r="AV229" s="1"/>
  <c r="AS229"/>
  <c r="AU229" s="1"/>
  <c r="AW229" s="1"/>
  <c r="AZ229"/>
  <c r="BA229" s="1"/>
  <c r="BG229" s="1"/>
  <c r="BE229"/>
  <c r="BC13" i="11"/>
  <c r="BB13"/>
  <c r="BH13" s="1"/>
  <c r="AT30" i="8"/>
  <c r="AV30" s="1"/>
  <c r="AS30"/>
  <c r="AZ30"/>
  <c r="BA30" s="1"/>
  <c r="BG30" s="1"/>
  <c r="BE30"/>
  <c r="AL17" i="11"/>
  <c r="AQ16"/>
  <c r="AR16" s="1"/>
  <c r="BC35" i="7"/>
  <c r="BB35"/>
  <c r="BH35" s="1"/>
  <c r="AZ245"/>
  <c r="BA245" s="1"/>
  <c r="BG245" s="1"/>
  <c r="AT245"/>
  <c r="AV245" s="1"/>
  <c r="AS245"/>
  <c r="AU245" s="1"/>
  <c r="AW245" s="1"/>
  <c r="BE245"/>
  <c r="AZ36"/>
  <c r="BA36" s="1"/>
  <c r="BG36" s="1"/>
  <c r="AT36"/>
  <c r="AV36" s="1"/>
  <c r="AS36"/>
  <c r="AU36" s="1"/>
  <c r="AW36" s="1"/>
  <c r="BE36"/>
  <c r="AX13" i="11"/>
  <c r="BF13" s="1"/>
  <c r="AY14"/>
  <c r="AT234" i="9"/>
  <c r="AV234" s="1"/>
  <c r="AS234"/>
  <c r="AU234" s="1"/>
  <c r="AW234" s="1"/>
  <c r="AZ234"/>
  <c r="BA234" s="1"/>
  <c r="BG234" s="1"/>
  <c r="BE234"/>
  <c r="AZ239" i="8"/>
  <c r="BA239" s="1"/>
  <c r="BG239" s="1"/>
  <c r="AT239"/>
  <c r="AV239" s="1"/>
  <c r="AS239"/>
  <c r="BE239"/>
  <c r="AU223" i="11"/>
  <c r="AW223" s="1"/>
  <c r="AU244" i="7"/>
  <c r="AW244" s="1"/>
  <c r="AU24" i="9"/>
  <c r="AW24" s="1"/>
  <c r="AU233"/>
  <c r="AW233" s="1"/>
  <c r="AC21" i="11"/>
  <c r="AC230"/>
  <c r="AC26" i="10"/>
  <c r="AC235"/>
  <c r="AC32" i="9"/>
  <c r="AC241"/>
  <c r="AC37" i="8"/>
  <c r="AC246"/>
  <c r="AC42" i="7"/>
  <c r="AC251"/>
  <c r="BC51" i="4"/>
  <c r="BB51"/>
  <c r="BH51" s="1"/>
  <c r="AC55"/>
  <c r="BE54"/>
  <c r="AY52"/>
  <c r="AX51"/>
  <c r="BF51" s="1"/>
  <c r="AC264"/>
  <c r="BE263"/>
  <c r="AY261"/>
  <c r="AX260"/>
  <c r="BF260" s="1"/>
  <c r="BC260"/>
  <c r="BB260"/>
  <c r="BH260" s="1"/>
  <c r="AC270" i="3"/>
  <c r="BE269"/>
  <c r="AY267"/>
  <c r="AX266"/>
  <c r="BF266" s="1"/>
  <c r="AY58"/>
  <c r="AX57"/>
  <c r="BF57" s="1"/>
  <c r="AC61"/>
  <c r="BE60"/>
  <c r="BC266"/>
  <c r="BB266"/>
  <c r="BH266" s="1"/>
  <c r="BC57"/>
  <c r="BB57"/>
  <c r="BH57" s="1"/>
  <c r="AA19" i="11"/>
  <c r="AB18"/>
  <c r="AB28" i="9"/>
  <c r="AA29"/>
  <c r="AB248" i="7"/>
  <c r="AA249"/>
  <c r="AB227" i="11"/>
  <c r="AA228"/>
  <c r="AB58" i="3"/>
  <c r="AA59"/>
  <c r="BA59" s="1"/>
  <c r="BG59" s="1"/>
  <c r="AA262" i="4"/>
  <c r="BA262" s="1"/>
  <c r="BG262" s="1"/>
  <c r="AB261"/>
  <c r="AA24" i="10"/>
  <c r="AB23"/>
  <c r="AB237" i="9"/>
  <c r="AA238"/>
  <c r="AB39" i="7"/>
  <c r="AA40"/>
  <c r="AA268" i="3"/>
  <c r="BA268" s="1"/>
  <c r="BG268" s="1"/>
  <c r="AB267"/>
  <c r="AB243" i="8"/>
  <c r="AA244"/>
  <c r="AB232" i="10"/>
  <c r="AA233"/>
  <c r="AA35" i="8"/>
  <c r="AB34"/>
  <c r="AA53" i="4"/>
  <c r="BA53" s="1"/>
  <c r="BG53" s="1"/>
  <c r="AB52"/>
  <c r="Z70"/>
  <c r="S279"/>
  <c r="U278"/>
  <c r="Z279"/>
  <c r="S70"/>
  <c r="U69"/>
  <c r="BB24" i="9" l="1"/>
  <c r="BH24" s="1"/>
  <c r="BC24"/>
  <c r="BC36" i="7"/>
  <c r="BB36"/>
  <c r="BH36" s="1"/>
  <c r="BB245"/>
  <c r="BH245" s="1"/>
  <c r="BC245"/>
  <c r="BC29" i="8"/>
  <c r="BB29"/>
  <c r="BH29" s="1"/>
  <c r="AH70" i="7"/>
  <c r="AP69"/>
  <c r="AX237" i="8"/>
  <c r="BF237" s="1"/>
  <c r="AY238"/>
  <c r="AQ27" i="9"/>
  <c r="AR27" s="1"/>
  <c r="AL28"/>
  <c r="AL39" i="7"/>
  <c r="AQ38"/>
  <c r="AR38" s="1"/>
  <c r="AS31" i="8"/>
  <c r="AU31" s="1"/>
  <c r="AW31" s="1"/>
  <c r="AZ31"/>
  <c r="BA31" s="1"/>
  <c r="BG31" s="1"/>
  <c r="AT31"/>
  <c r="AV31" s="1"/>
  <c r="BE31"/>
  <c r="AQ231" i="10"/>
  <c r="AR231" s="1"/>
  <c r="AL232"/>
  <c r="AQ22"/>
  <c r="AR22" s="1"/>
  <c r="AL23"/>
  <c r="BB233" i="9"/>
  <c r="BH233" s="1"/>
  <c r="BC233"/>
  <c r="BB234"/>
  <c r="BH234" s="1"/>
  <c r="BC234"/>
  <c r="BC229" i="10"/>
  <c r="BB229"/>
  <c r="BH229" s="1"/>
  <c r="BC20"/>
  <c r="BB20"/>
  <c r="BH20" s="1"/>
  <c r="BC14" i="11"/>
  <c r="BB14"/>
  <c r="BH14" s="1"/>
  <c r="AX28" i="8"/>
  <c r="BF28" s="1"/>
  <c r="AY29"/>
  <c r="AX23" i="9"/>
  <c r="BF23" s="1"/>
  <c r="AY24"/>
  <c r="AZ26"/>
  <c r="BA26" s="1"/>
  <c r="BG26" s="1"/>
  <c r="AT26"/>
  <c r="AV26" s="1"/>
  <c r="AS26"/>
  <c r="AU26" s="1"/>
  <c r="AW26" s="1"/>
  <c r="BE26"/>
  <c r="AS37" i="7"/>
  <c r="AU37" s="1"/>
  <c r="AW37" s="1"/>
  <c r="AZ37"/>
  <c r="BA37" s="1"/>
  <c r="BG37" s="1"/>
  <c r="AT37"/>
  <c r="AV37" s="1"/>
  <c r="BE37"/>
  <c r="AQ32" i="8"/>
  <c r="AR32" s="1"/>
  <c r="AL33"/>
  <c r="AS230" i="10"/>
  <c r="AZ230"/>
  <c r="BA230" s="1"/>
  <c r="BG230" s="1"/>
  <c r="AT230"/>
  <c r="AV230" s="1"/>
  <c r="BE230"/>
  <c r="AZ21"/>
  <c r="BA21" s="1"/>
  <c r="BG21" s="1"/>
  <c r="AT21"/>
  <c r="AV21" s="1"/>
  <c r="AS21"/>
  <c r="AU21" s="1"/>
  <c r="AW21" s="1"/>
  <c r="BE21"/>
  <c r="BB223" i="11"/>
  <c r="BH223" s="1"/>
  <c r="BC223"/>
  <c r="AL18"/>
  <c r="AQ17"/>
  <c r="AR17" s="1"/>
  <c r="AZ240" i="8"/>
  <c r="BA240" s="1"/>
  <c r="BG240" s="1"/>
  <c r="AT240"/>
  <c r="AV240" s="1"/>
  <c r="AS240"/>
  <c r="AU240" s="1"/>
  <c r="AW240" s="1"/>
  <c r="BE240"/>
  <c r="AQ236" i="9"/>
  <c r="AR236" s="1"/>
  <c r="AL237"/>
  <c r="AX244" i="7"/>
  <c r="BF244" s="1"/>
  <c r="AY245"/>
  <c r="AL227" i="11"/>
  <c r="AQ226"/>
  <c r="AR226" s="1"/>
  <c r="AX222"/>
  <c r="BF222" s="1"/>
  <c r="AY223"/>
  <c r="AY229" i="10"/>
  <c r="AX228"/>
  <c r="BF228" s="1"/>
  <c r="AH279" i="7"/>
  <c r="AP278"/>
  <c r="AT246"/>
  <c r="AV246" s="1"/>
  <c r="AS246"/>
  <c r="AZ246"/>
  <c r="BA246" s="1"/>
  <c r="BG246" s="1"/>
  <c r="BE246"/>
  <c r="AU239" i="8"/>
  <c r="AW239" s="1"/>
  <c r="AU25" i="9"/>
  <c r="AW25" s="1"/>
  <c r="AU15" i="11"/>
  <c r="AW15" s="1"/>
  <c r="BC244" i="7"/>
  <c r="BB244"/>
  <c r="BH244" s="1"/>
  <c r="AX14" i="11"/>
  <c r="BF14" s="1"/>
  <c r="AY15"/>
  <c r="AZ16"/>
  <c r="BA16" s="1"/>
  <c r="BG16" s="1"/>
  <c r="AT16"/>
  <c r="AV16" s="1"/>
  <c r="AS16"/>
  <c r="BE16"/>
  <c r="AY20" i="10"/>
  <c r="AX19"/>
  <c r="BF19" s="1"/>
  <c r="AQ241" i="8"/>
  <c r="AR241" s="1"/>
  <c r="AL242"/>
  <c r="AT235" i="9"/>
  <c r="AV235" s="1"/>
  <c r="AS235"/>
  <c r="AU235" s="1"/>
  <c r="AW235" s="1"/>
  <c r="AZ235"/>
  <c r="BA235" s="1"/>
  <c r="BG235" s="1"/>
  <c r="BE235"/>
  <c r="AS225" i="11"/>
  <c r="AZ225"/>
  <c r="BA225" s="1"/>
  <c r="BG225" s="1"/>
  <c r="AT225"/>
  <c r="AV225" s="1"/>
  <c r="BE225"/>
  <c r="AY35" i="7"/>
  <c r="AX34"/>
  <c r="BF34" s="1"/>
  <c r="AX232" i="9"/>
  <c r="BF232" s="1"/>
  <c r="AY233"/>
  <c r="AQ247" i="7"/>
  <c r="AR247" s="1"/>
  <c r="AL248"/>
  <c r="AU30" i="8"/>
  <c r="AW30" s="1"/>
  <c r="AU224" i="11"/>
  <c r="AW224" s="1"/>
  <c r="AC231"/>
  <c r="AC22"/>
  <c r="AC236" i="10"/>
  <c r="AC27"/>
  <c r="AC242" i="9"/>
  <c r="AC33"/>
  <c r="AC247" i="8"/>
  <c r="AC38"/>
  <c r="AC252" i="7"/>
  <c r="AC43"/>
  <c r="BB52" i="4"/>
  <c r="BH52" s="1"/>
  <c r="BC52"/>
  <c r="BB261"/>
  <c r="BH261" s="1"/>
  <c r="BC261"/>
  <c r="AY262"/>
  <c r="AX261"/>
  <c r="BF261" s="1"/>
  <c r="AY53"/>
  <c r="AX52"/>
  <c r="BF52" s="1"/>
  <c r="AC265"/>
  <c r="BE264"/>
  <c r="AC56"/>
  <c r="BE55"/>
  <c r="AY59" i="3"/>
  <c r="AX58"/>
  <c r="BF58" s="1"/>
  <c r="AC271"/>
  <c r="BE270"/>
  <c r="BC267"/>
  <c r="BB267"/>
  <c r="BH267" s="1"/>
  <c r="AC62"/>
  <c r="BE61"/>
  <c r="AX267"/>
  <c r="BF267" s="1"/>
  <c r="AY268"/>
  <c r="BC58"/>
  <c r="BB58"/>
  <c r="BH58" s="1"/>
  <c r="AB238" i="9"/>
  <c r="AA239"/>
  <c r="AB19" i="11"/>
  <c r="AA20"/>
  <c r="AB228"/>
  <c r="AA229"/>
  <c r="AB249" i="7"/>
  <c r="AA250"/>
  <c r="AB233" i="10"/>
  <c r="AA234"/>
  <c r="AA245" i="8"/>
  <c r="AB244"/>
  <c r="AB40" i="7"/>
  <c r="AA41"/>
  <c r="AA54" i="4"/>
  <c r="BA54" s="1"/>
  <c r="BG54" s="1"/>
  <c r="AB53"/>
  <c r="AB35" i="8"/>
  <c r="AA36"/>
  <c r="AB268" i="3"/>
  <c r="AA269"/>
  <c r="BA269" s="1"/>
  <c r="BG269" s="1"/>
  <c r="AA25" i="10"/>
  <c r="AB24"/>
  <c r="AA263" i="4"/>
  <c r="BA263" s="1"/>
  <c r="BG263" s="1"/>
  <c r="AB262"/>
  <c r="AB59" i="3"/>
  <c r="AA60"/>
  <c r="BA60" s="1"/>
  <c r="BG60" s="1"/>
  <c r="AA30" i="9"/>
  <c r="AB29"/>
  <c r="S71" i="4"/>
  <c r="U70"/>
  <c r="Z280"/>
  <c r="Z71"/>
  <c r="S280"/>
  <c r="U279"/>
  <c r="AZ236" i="9" l="1"/>
  <c r="BA236" s="1"/>
  <c r="BG236" s="1"/>
  <c r="AT236"/>
  <c r="AV236" s="1"/>
  <c r="AS236"/>
  <c r="BE236"/>
  <c r="BB21" i="10"/>
  <c r="BH21" s="1"/>
  <c r="BC21"/>
  <c r="AS32" i="8"/>
  <c r="AZ32"/>
  <c r="BA32" s="1"/>
  <c r="BG32" s="1"/>
  <c r="AT32"/>
  <c r="AV32" s="1"/>
  <c r="BE32"/>
  <c r="BB37" i="7"/>
  <c r="BH37" s="1"/>
  <c r="BC37"/>
  <c r="AT231" i="10"/>
  <c r="AV231" s="1"/>
  <c r="AS231"/>
  <c r="AZ231"/>
  <c r="BA231" s="1"/>
  <c r="BG231" s="1"/>
  <c r="BE231"/>
  <c r="BB31" i="8"/>
  <c r="BH31" s="1"/>
  <c r="BC31"/>
  <c r="AT27" i="9"/>
  <c r="AV27" s="1"/>
  <c r="AS27"/>
  <c r="AZ27"/>
  <c r="BA27" s="1"/>
  <c r="BG27" s="1"/>
  <c r="BE27"/>
  <c r="AH71" i="7"/>
  <c r="AP70"/>
  <c r="BB235" i="9"/>
  <c r="BH235" s="1"/>
  <c r="BC235"/>
  <c r="BB239" i="8"/>
  <c r="BH239" s="1"/>
  <c r="BC239"/>
  <c r="AQ227" i="11"/>
  <c r="AR227" s="1"/>
  <c r="AL228"/>
  <c r="AZ241" i="8"/>
  <c r="BA241" s="1"/>
  <c r="BG241" s="1"/>
  <c r="AT241"/>
  <c r="AV241" s="1"/>
  <c r="AS241"/>
  <c r="AU241" s="1"/>
  <c r="AW241" s="1"/>
  <c r="BE241"/>
  <c r="BC25" i="9"/>
  <c r="BB25"/>
  <c r="BH25" s="1"/>
  <c r="AT226" i="11"/>
  <c r="AV226" s="1"/>
  <c r="AZ226"/>
  <c r="BA226" s="1"/>
  <c r="BG226" s="1"/>
  <c r="AS226"/>
  <c r="BE226"/>
  <c r="AL238" i="9"/>
  <c r="AQ237"/>
  <c r="AR237" s="1"/>
  <c r="AL34" i="8"/>
  <c r="AQ33"/>
  <c r="AR33" s="1"/>
  <c r="AX29"/>
  <c r="BF29" s="1"/>
  <c r="AY30"/>
  <c r="AQ232" i="10"/>
  <c r="AR232" s="1"/>
  <c r="AL233"/>
  <c r="AL29" i="9"/>
  <c r="AQ28"/>
  <c r="AR28" s="1"/>
  <c r="AU16" i="11"/>
  <c r="AW16" s="1"/>
  <c r="AU246" i="7"/>
  <c r="AW246" s="1"/>
  <c r="BB224" i="11"/>
  <c r="BH224" s="1"/>
  <c r="BC224"/>
  <c r="AQ248" i="7"/>
  <c r="AR248" s="1"/>
  <c r="AL249"/>
  <c r="AX229" i="10"/>
  <c r="BF229" s="1"/>
  <c r="AY230"/>
  <c r="AY234" i="9"/>
  <c r="AX233"/>
  <c r="BF233" s="1"/>
  <c r="AL243" i="8"/>
  <c r="AQ242"/>
  <c r="AR242" s="1"/>
  <c r="AY16" i="11"/>
  <c r="AX15"/>
  <c r="BF15" s="1"/>
  <c r="BB15"/>
  <c r="BH15" s="1"/>
  <c r="BC15"/>
  <c r="AH280" i="7"/>
  <c r="AP279"/>
  <c r="BC240" i="8"/>
  <c r="BB240"/>
  <c r="BH240" s="1"/>
  <c r="AL19" i="11"/>
  <c r="AQ18"/>
  <c r="AR18" s="1"/>
  <c r="BC26" i="9"/>
  <c r="BB26"/>
  <c r="BH26" s="1"/>
  <c r="AS22" i="10"/>
  <c r="AU22" s="1"/>
  <c r="AW22" s="1"/>
  <c r="AZ22"/>
  <c r="BA22" s="1"/>
  <c r="BG22" s="1"/>
  <c r="AT22"/>
  <c r="AV22" s="1"/>
  <c r="BE22"/>
  <c r="AL40" i="7"/>
  <c r="AQ39"/>
  <c r="AR39" s="1"/>
  <c r="AU230" i="10"/>
  <c r="AW230" s="1"/>
  <c r="BB30" i="8"/>
  <c r="BH30" s="1"/>
  <c r="BC30"/>
  <c r="AT247" i="7"/>
  <c r="AV247" s="1"/>
  <c r="AZ247"/>
  <c r="BA247" s="1"/>
  <c r="BG247" s="1"/>
  <c r="AS247"/>
  <c r="BE247"/>
  <c r="AY36"/>
  <c r="AX35"/>
  <c r="BF35" s="1"/>
  <c r="AY21" i="10"/>
  <c r="AX20"/>
  <c r="BF20" s="1"/>
  <c r="AX223" i="11"/>
  <c r="BF223" s="1"/>
  <c r="AY224"/>
  <c r="AX245" i="7"/>
  <c r="BF245" s="1"/>
  <c r="AY246"/>
  <c r="AT17" i="11"/>
  <c r="AV17" s="1"/>
  <c r="AS17"/>
  <c r="AZ17"/>
  <c r="BA17" s="1"/>
  <c r="BG17" s="1"/>
  <c r="BE17"/>
  <c r="AX24" i="9"/>
  <c r="BF24" s="1"/>
  <c r="AY25"/>
  <c r="AL24" i="10"/>
  <c r="AQ23"/>
  <c r="AR23" s="1"/>
  <c r="AT38" i="7"/>
  <c r="AV38" s="1"/>
  <c r="AS38"/>
  <c r="AZ38"/>
  <c r="BA38" s="1"/>
  <c r="BG38" s="1"/>
  <c r="BE38"/>
  <c r="AX238" i="8"/>
  <c r="BF238" s="1"/>
  <c r="AY239"/>
  <c r="AU225" i="11"/>
  <c r="AW225" s="1"/>
  <c r="AC23"/>
  <c r="AC232"/>
  <c r="AC28" i="10"/>
  <c r="AC237"/>
  <c r="AC34" i="9"/>
  <c r="AC243"/>
  <c r="AC39" i="8"/>
  <c r="AC248"/>
  <c r="AC253" i="7"/>
  <c r="AC44"/>
  <c r="AC266" i="4"/>
  <c r="BE265"/>
  <c r="AY263"/>
  <c r="AX262"/>
  <c r="BF262" s="1"/>
  <c r="AC57"/>
  <c r="BE56"/>
  <c r="AY54"/>
  <c r="AX53"/>
  <c r="BF53" s="1"/>
  <c r="BC262"/>
  <c r="BB262"/>
  <c r="BH262" s="1"/>
  <c r="BC53"/>
  <c r="BB53"/>
  <c r="BH53" s="1"/>
  <c r="BC268" i="3"/>
  <c r="BB268"/>
  <c r="BH268" s="1"/>
  <c r="AY60"/>
  <c r="AX59"/>
  <c r="BF59" s="1"/>
  <c r="AY269"/>
  <c r="AX268"/>
  <c r="BF268" s="1"/>
  <c r="BC59"/>
  <c r="BB59"/>
  <c r="BH59" s="1"/>
  <c r="AC63"/>
  <c r="BE62"/>
  <c r="AC272"/>
  <c r="BE271"/>
  <c r="AB30" i="9"/>
  <c r="AA31"/>
  <c r="AB234" i="10"/>
  <c r="AA235"/>
  <c r="AA42" i="7"/>
  <c r="AB41"/>
  <c r="AA26" i="10"/>
  <c r="AB25"/>
  <c r="AA264" i="4"/>
  <c r="BA264" s="1"/>
  <c r="BG264" s="1"/>
  <c r="AB263"/>
  <c r="AB269" i="3"/>
  <c r="AA270"/>
  <c r="BA270" s="1"/>
  <c r="BG270" s="1"/>
  <c r="AB36" i="8"/>
  <c r="AA37"/>
  <c r="AB245"/>
  <c r="AA246"/>
  <c r="AB229" i="11"/>
  <c r="AA230"/>
  <c r="AA240" i="9"/>
  <c r="AB239"/>
  <c r="AA55" i="4"/>
  <c r="BA55" s="1"/>
  <c r="BG55" s="1"/>
  <c r="AB54"/>
  <c r="AB60" i="3"/>
  <c r="AA61"/>
  <c r="BA61" s="1"/>
  <c r="BG61" s="1"/>
  <c r="AA251" i="7"/>
  <c r="AB250"/>
  <c r="AB20" i="11"/>
  <c r="AA21"/>
  <c r="Z281" i="4"/>
  <c r="S281"/>
  <c r="U280"/>
  <c r="Z72"/>
  <c r="S72"/>
  <c r="U71"/>
  <c r="AT23" i="10" l="1"/>
  <c r="AV23" s="1"/>
  <c r="AS23"/>
  <c r="AU23" s="1"/>
  <c r="AW23" s="1"/>
  <c r="AZ23"/>
  <c r="BA23" s="1"/>
  <c r="BG23" s="1"/>
  <c r="BE23"/>
  <c r="AY247" i="7"/>
  <c r="AX246"/>
  <c r="BF246" s="1"/>
  <c r="AT242" i="8"/>
  <c r="AV242" s="1"/>
  <c r="AS242"/>
  <c r="AZ242"/>
  <c r="BA242" s="1"/>
  <c r="BG242" s="1"/>
  <c r="BE242"/>
  <c r="AX230" i="10"/>
  <c r="BF230" s="1"/>
  <c r="AY231"/>
  <c r="AQ29" i="9"/>
  <c r="AR29" s="1"/>
  <c r="AL30"/>
  <c r="AL239"/>
  <c r="AQ238"/>
  <c r="AR238" s="1"/>
  <c r="AT227" i="11"/>
  <c r="AV227" s="1"/>
  <c r="AS227"/>
  <c r="AU227" s="1"/>
  <c r="AW227" s="1"/>
  <c r="AZ227"/>
  <c r="BA227" s="1"/>
  <c r="BG227" s="1"/>
  <c r="BE227"/>
  <c r="AY37" i="7"/>
  <c r="AX36"/>
  <c r="BF36" s="1"/>
  <c r="BB22" i="10"/>
  <c r="BH22" s="1"/>
  <c r="BC22"/>
  <c r="AH281" i="7"/>
  <c r="AP280"/>
  <c r="AX16" i="11"/>
  <c r="BF16" s="1"/>
  <c r="AY17"/>
  <c r="AX234" i="9"/>
  <c r="BF234" s="1"/>
  <c r="AY235"/>
  <c r="BC16" i="11"/>
  <c r="BB16"/>
  <c r="BH16" s="1"/>
  <c r="AZ237" i="9"/>
  <c r="BA237" s="1"/>
  <c r="BG237" s="1"/>
  <c r="AT237"/>
  <c r="AV237" s="1"/>
  <c r="AS237"/>
  <c r="BE237"/>
  <c r="AL229" i="11"/>
  <c r="AQ228"/>
  <c r="AR228" s="1"/>
  <c r="AX239" i="8"/>
  <c r="BF239" s="1"/>
  <c r="AY240"/>
  <c r="AY26" i="9"/>
  <c r="AX25"/>
  <c r="BF25" s="1"/>
  <c r="AX224" i="11"/>
  <c r="BF224" s="1"/>
  <c r="AY225"/>
  <c r="BC230" i="10"/>
  <c r="BB230"/>
  <c r="BH230" s="1"/>
  <c r="AT39" i="7"/>
  <c r="AV39" s="1"/>
  <c r="AS39"/>
  <c r="AZ39"/>
  <c r="BA39" s="1"/>
  <c r="BG39" s="1"/>
  <c r="BE39"/>
  <c r="AZ18" i="11"/>
  <c r="BA18" s="1"/>
  <c r="BG18" s="1"/>
  <c r="AT18"/>
  <c r="AV18" s="1"/>
  <c r="AS18"/>
  <c r="BE18"/>
  <c r="AQ249" i="7"/>
  <c r="AR249" s="1"/>
  <c r="AL250"/>
  <c r="BB246"/>
  <c r="BH246" s="1"/>
  <c r="BC246"/>
  <c r="AS232" i="10"/>
  <c r="AU232" s="1"/>
  <c r="AW232" s="1"/>
  <c r="AZ232"/>
  <c r="BA232" s="1"/>
  <c r="BG232" s="1"/>
  <c r="AT232"/>
  <c r="AV232" s="1"/>
  <c r="BE232"/>
  <c r="AQ34" i="8"/>
  <c r="AR34" s="1"/>
  <c r="AL35"/>
  <c r="AH72" i="7"/>
  <c r="AP71"/>
  <c r="AU231" i="10"/>
  <c r="AW231" s="1"/>
  <c r="AU38" i="7"/>
  <c r="AW38" s="1"/>
  <c r="AU17" i="11"/>
  <c r="AW17" s="1"/>
  <c r="AU226"/>
  <c r="AW226" s="1"/>
  <c r="AU32" i="8"/>
  <c r="AW32" s="1"/>
  <c r="AU236" i="9"/>
  <c r="AW236" s="1"/>
  <c r="BB241" i="8"/>
  <c r="BH241" s="1"/>
  <c r="BC241"/>
  <c r="AL41" i="7"/>
  <c r="AQ40"/>
  <c r="AR40" s="1"/>
  <c r="AL20" i="11"/>
  <c r="AQ19"/>
  <c r="AR19" s="1"/>
  <c r="AZ248" i="7"/>
  <c r="BA248" s="1"/>
  <c r="BG248" s="1"/>
  <c r="AT248"/>
  <c r="AV248" s="1"/>
  <c r="AS248"/>
  <c r="BE248"/>
  <c r="AZ28" i="9"/>
  <c r="BA28" s="1"/>
  <c r="BG28" s="1"/>
  <c r="AT28"/>
  <c r="AV28" s="1"/>
  <c r="AS28"/>
  <c r="BE28"/>
  <c r="AX30" i="8"/>
  <c r="BF30" s="1"/>
  <c r="AY31"/>
  <c r="BC225" i="11"/>
  <c r="BB225"/>
  <c r="BH225" s="1"/>
  <c r="AQ24" i="10"/>
  <c r="AR24" s="1"/>
  <c r="AL25"/>
  <c r="AX21"/>
  <c r="BF21" s="1"/>
  <c r="AY22"/>
  <c r="AQ243" i="8"/>
  <c r="AR243" s="1"/>
  <c r="AL244"/>
  <c r="AL234" i="10"/>
  <c r="AQ233"/>
  <c r="AR233" s="1"/>
  <c r="AT33" i="8"/>
  <c r="AV33" s="1"/>
  <c r="AS33"/>
  <c r="AZ33"/>
  <c r="BA33" s="1"/>
  <c r="BG33" s="1"/>
  <c r="BE33"/>
  <c r="AU247" i="7"/>
  <c r="AW247" s="1"/>
  <c r="AU27" i="9"/>
  <c r="AW27" s="1"/>
  <c r="AC24" i="11"/>
  <c r="AC233"/>
  <c r="AC238" i="10"/>
  <c r="AC29"/>
  <c r="AC244" i="9"/>
  <c r="AC35"/>
  <c r="AC249" i="8"/>
  <c r="AC40"/>
  <c r="AC45" i="7"/>
  <c r="AC254"/>
  <c r="BB263" i="4"/>
  <c r="BH263" s="1"/>
  <c r="BC263"/>
  <c r="AC58"/>
  <c r="BE57"/>
  <c r="AC267"/>
  <c r="BE266"/>
  <c r="BC54"/>
  <c r="BB54"/>
  <c r="BH54" s="1"/>
  <c r="AY55"/>
  <c r="AX54"/>
  <c r="BF54" s="1"/>
  <c r="AY264"/>
  <c r="AX263"/>
  <c r="BF263" s="1"/>
  <c r="AC64" i="3"/>
  <c r="BE63"/>
  <c r="AX269"/>
  <c r="BF269" s="1"/>
  <c r="AY270"/>
  <c r="BB60"/>
  <c r="BH60" s="1"/>
  <c r="BC60"/>
  <c r="AC273"/>
  <c r="BE272"/>
  <c r="AY61"/>
  <c r="AX60"/>
  <c r="BF60" s="1"/>
  <c r="BC269"/>
  <c r="BB269"/>
  <c r="BH269" s="1"/>
  <c r="AA252" i="7"/>
  <c r="AB251"/>
  <c r="AA27" i="10"/>
  <c r="AB26"/>
  <c r="AB42" i="7"/>
  <c r="AA43"/>
  <c r="AB61" i="3"/>
  <c r="AA62"/>
  <c r="BA62" s="1"/>
  <c r="BG62" s="1"/>
  <c r="AB230" i="11"/>
  <c r="AA231"/>
  <c r="AA247" i="8"/>
  <c r="AB246"/>
  <c r="AB37"/>
  <c r="AA38"/>
  <c r="AB235" i="10"/>
  <c r="AA236"/>
  <c r="AA56" i="4"/>
  <c r="BA56" s="1"/>
  <c r="BG56" s="1"/>
  <c r="AB55"/>
  <c r="AA241" i="9"/>
  <c r="AB240"/>
  <c r="AA265" i="4"/>
  <c r="BA265" s="1"/>
  <c r="BG265" s="1"/>
  <c r="AB264"/>
  <c r="AB21" i="11"/>
  <c r="AA22"/>
  <c r="AA271" i="3"/>
  <c r="BA271" s="1"/>
  <c r="BG271" s="1"/>
  <c r="AB270"/>
  <c r="AA32" i="9"/>
  <c r="AB31"/>
  <c r="S73" i="4"/>
  <c r="U72"/>
  <c r="Z73"/>
  <c r="S282"/>
  <c r="U281"/>
  <c r="Z282"/>
  <c r="BC247" i="7" l="1"/>
  <c r="BB247"/>
  <c r="BH247" s="1"/>
  <c r="AQ234" i="10"/>
  <c r="AR234" s="1"/>
  <c r="AL235"/>
  <c r="AL21" i="11"/>
  <c r="AQ20"/>
  <c r="AR20" s="1"/>
  <c r="BC17"/>
  <c r="BB17"/>
  <c r="BH17" s="1"/>
  <c r="BB231" i="10"/>
  <c r="BH231" s="1"/>
  <c r="BC231"/>
  <c r="AH73" i="7"/>
  <c r="AP72"/>
  <c r="AY27" i="9"/>
  <c r="AX26"/>
  <c r="BF26" s="1"/>
  <c r="AL230" i="11"/>
  <c r="AQ229"/>
  <c r="AR229" s="1"/>
  <c r="AH282" i="7"/>
  <c r="AP281"/>
  <c r="AY38"/>
  <c r="AX37"/>
  <c r="BF37" s="1"/>
  <c r="AT29" i="9"/>
  <c r="AV29" s="1"/>
  <c r="AS29"/>
  <c r="AU29" s="1"/>
  <c r="AW29" s="1"/>
  <c r="AZ29"/>
  <c r="BA29" s="1"/>
  <c r="BG29" s="1"/>
  <c r="BE29"/>
  <c r="AY248" i="7"/>
  <c r="AX247"/>
  <c r="BF247" s="1"/>
  <c r="AU28" i="9"/>
  <c r="AW28" s="1"/>
  <c r="AU248" i="7"/>
  <c r="AW248" s="1"/>
  <c r="AU18" i="11"/>
  <c r="AW18" s="1"/>
  <c r="BC27" i="9"/>
  <c r="BB27"/>
  <c r="BH27" s="1"/>
  <c r="AT233" i="10"/>
  <c r="AV233" s="1"/>
  <c r="AS233"/>
  <c r="AZ233"/>
  <c r="BA233" s="1"/>
  <c r="BG233" s="1"/>
  <c r="BE233"/>
  <c r="AX22"/>
  <c r="BF22" s="1"/>
  <c r="AY23"/>
  <c r="AS19" i="11"/>
  <c r="AU19" s="1"/>
  <c r="AW19" s="1"/>
  <c r="AZ19"/>
  <c r="BA19" s="1"/>
  <c r="BG19" s="1"/>
  <c r="AT19"/>
  <c r="AV19" s="1"/>
  <c r="BE19"/>
  <c r="BC226"/>
  <c r="BB226"/>
  <c r="BH226" s="1"/>
  <c r="AS228"/>
  <c r="AT228"/>
  <c r="AV228" s="1"/>
  <c r="AZ228"/>
  <c r="BA228" s="1"/>
  <c r="BG228" s="1"/>
  <c r="BE228"/>
  <c r="AX235" i="9"/>
  <c r="BF235" s="1"/>
  <c r="AY236"/>
  <c r="BB227" i="11"/>
  <c r="BH227" s="1"/>
  <c r="BC227"/>
  <c r="AL31" i="9"/>
  <c r="AQ30"/>
  <c r="AR30" s="1"/>
  <c r="BB23" i="10"/>
  <c r="BH23" s="1"/>
  <c r="BC23"/>
  <c r="AT243" i="8"/>
  <c r="AV243" s="1"/>
  <c r="AS243"/>
  <c r="AU243" s="1"/>
  <c r="AW243" s="1"/>
  <c r="AZ243"/>
  <c r="BA243" s="1"/>
  <c r="BG243" s="1"/>
  <c r="BE243"/>
  <c r="AS24" i="10"/>
  <c r="AZ24"/>
  <c r="BA24" s="1"/>
  <c r="BG24" s="1"/>
  <c r="AT24"/>
  <c r="AV24" s="1"/>
  <c r="BE24"/>
  <c r="AQ41" i="7"/>
  <c r="AR41" s="1"/>
  <c r="AL42"/>
  <c r="BC32" i="8"/>
  <c r="BB32"/>
  <c r="BH32" s="1"/>
  <c r="AZ34"/>
  <c r="BA34" s="1"/>
  <c r="BG34" s="1"/>
  <c r="AT34"/>
  <c r="AV34" s="1"/>
  <c r="AS34"/>
  <c r="BE34"/>
  <c r="BB232" i="10"/>
  <c r="BH232" s="1"/>
  <c r="BC232"/>
  <c r="AT249" i="7"/>
  <c r="AV249" s="1"/>
  <c r="AZ249"/>
  <c r="BA249" s="1"/>
  <c r="BG249" s="1"/>
  <c r="AS249"/>
  <c r="AU249" s="1"/>
  <c r="AW249" s="1"/>
  <c r="BE249"/>
  <c r="AL240" i="9"/>
  <c r="AQ239"/>
  <c r="AR239" s="1"/>
  <c r="AU237"/>
  <c r="AW237" s="1"/>
  <c r="AL245" i="8"/>
  <c r="AQ244"/>
  <c r="AR244" s="1"/>
  <c r="AL26" i="10"/>
  <c r="AQ25"/>
  <c r="AR25" s="1"/>
  <c r="AY32" i="8"/>
  <c r="AX31"/>
  <c r="BF31" s="1"/>
  <c r="AS40" i="7"/>
  <c r="AU40" s="1"/>
  <c r="AW40" s="1"/>
  <c r="AT40"/>
  <c r="AV40" s="1"/>
  <c r="AZ40"/>
  <c r="BA40" s="1"/>
  <c r="BG40" s="1"/>
  <c r="BE40"/>
  <c r="BC236" i="9"/>
  <c r="BB236"/>
  <c r="BH236" s="1"/>
  <c r="BC38" i="7"/>
  <c r="BB38"/>
  <c r="BH38" s="1"/>
  <c r="AQ35" i="8"/>
  <c r="AR35" s="1"/>
  <c r="AL36"/>
  <c r="AQ250" i="7"/>
  <c r="AR250" s="1"/>
  <c r="AL251"/>
  <c r="AX225" i="11"/>
  <c r="BF225" s="1"/>
  <c r="AY226"/>
  <c r="AY241" i="8"/>
  <c r="AX240"/>
  <c r="BF240" s="1"/>
  <c r="AX17" i="11"/>
  <c r="BF17" s="1"/>
  <c r="AY18"/>
  <c r="AT238" i="9"/>
  <c r="AV238" s="1"/>
  <c r="AS238"/>
  <c r="AU238" s="1"/>
  <c r="AW238" s="1"/>
  <c r="AZ238"/>
  <c r="BA238" s="1"/>
  <c r="BG238" s="1"/>
  <c r="BE238"/>
  <c r="AX231" i="10"/>
  <c r="BF231" s="1"/>
  <c r="AY232"/>
  <c r="AU33" i="8"/>
  <c r="AW33" s="1"/>
  <c r="AU39" i="7"/>
  <c r="AW39" s="1"/>
  <c r="AU242" i="8"/>
  <c r="AW242" s="1"/>
  <c r="AC234" i="11"/>
  <c r="AC25"/>
  <c r="AC239" i="10"/>
  <c r="AC30"/>
  <c r="AC36" i="9"/>
  <c r="AC245"/>
  <c r="AC250" i="8"/>
  <c r="AC41"/>
  <c r="AC255" i="7"/>
  <c r="AC46"/>
  <c r="BC264" i="4"/>
  <c r="BB264"/>
  <c r="BH264" s="1"/>
  <c r="AY56"/>
  <c r="AX55"/>
  <c r="BF55" s="1"/>
  <c r="AC268"/>
  <c r="BE267"/>
  <c r="AY265"/>
  <c r="AX264"/>
  <c r="BF264" s="1"/>
  <c r="AC59"/>
  <c r="BE58"/>
  <c r="BC55"/>
  <c r="BB55"/>
  <c r="BH55" s="1"/>
  <c r="BC270" i="3"/>
  <c r="BB270"/>
  <c r="BH270" s="1"/>
  <c r="AY62"/>
  <c r="AX61"/>
  <c r="BF61" s="1"/>
  <c r="AC65"/>
  <c r="BE64"/>
  <c r="BB61"/>
  <c r="BH61" s="1"/>
  <c r="BC61"/>
  <c r="AC274"/>
  <c r="BE273"/>
  <c r="AY271"/>
  <c r="AX270"/>
  <c r="BF270" s="1"/>
  <c r="AA266" i="4"/>
  <c r="BA266" s="1"/>
  <c r="BG266" s="1"/>
  <c r="AB265"/>
  <c r="AB241" i="9"/>
  <c r="AA242"/>
  <c r="AA57" i="4"/>
  <c r="BA57" s="1"/>
  <c r="BG57" s="1"/>
  <c r="AB56"/>
  <c r="AA23" i="11"/>
  <c r="AB22"/>
  <c r="AB236" i="10"/>
  <c r="AA237"/>
  <c r="AB38" i="8"/>
  <c r="AA39"/>
  <c r="AB231" i="11"/>
  <c r="AA232"/>
  <c r="AB43" i="7"/>
  <c r="AA44"/>
  <c r="AB32" i="9"/>
  <c r="AA33"/>
  <c r="AB271" i="3"/>
  <c r="AA272"/>
  <c r="BA272" s="1"/>
  <c r="BG272" s="1"/>
  <c r="AB247" i="8"/>
  <c r="AA248"/>
  <c r="AB27" i="10"/>
  <c r="AA28"/>
  <c r="AB252" i="7"/>
  <c r="AA253"/>
  <c r="AA63" i="3"/>
  <c r="BA63" s="1"/>
  <c r="BG63" s="1"/>
  <c r="AB62"/>
  <c r="S283" i="4"/>
  <c r="U282"/>
  <c r="S74"/>
  <c r="U73"/>
  <c r="Z283"/>
  <c r="Z74"/>
  <c r="BB33" i="8" l="1"/>
  <c r="BH33" s="1"/>
  <c r="BC33"/>
  <c r="AX18" i="11"/>
  <c r="BF18" s="1"/>
  <c r="AY19"/>
  <c r="AX226"/>
  <c r="BF226" s="1"/>
  <c r="AY227"/>
  <c r="AQ36" i="8"/>
  <c r="AR36" s="1"/>
  <c r="AL37"/>
  <c r="AT25" i="10"/>
  <c r="AV25" s="1"/>
  <c r="AS25"/>
  <c r="AZ25"/>
  <c r="BA25" s="1"/>
  <c r="BG25" s="1"/>
  <c r="BE25"/>
  <c r="BC237" i="9"/>
  <c r="BB237"/>
  <c r="BH237" s="1"/>
  <c r="BB249" i="7"/>
  <c r="BH249" s="1"/>
  <c r="BC249"/>
  <c r="AZ41"/>
  <c r="BA41" s="1"/>
  <c r="BG41" s="1"/>
  <c r="AS41"/>
  <c r="AT41"/>
  <c r="AV41" s="1"/>
  <c r="BE41"/>
  <c r="AZ30" i="9"/>
  <c r="BA30" s="1"/>
  <c r="BG30" s="1"/>
  <c r="AT30"/>
  <c r="AV30" s="1"/>
  <c r="AS30"/>
  <c r="AU30" s="1"/>
  <c r="AW30" s="1"/>
  <c r="BE30"/>
  <c r="AX236"/>
  <c r="BF236" s="1"/>
  <c r="AY237"/>
  <c r="AY24" i="10"/>
  <c r="AX23"/>
  <c r="BF23" s="1"/>
  <c r="BB18" i="11"/>
  <c r="BH18" s="1"/>
  <c r="BC18"/>
  <c r="AX248" i="7"/>
  <c r="BF248" s="1"/>
  <c r="AY249"/>
  <c r="AH283"/>
  <c r="AP282"/>
  <c r="AX27" i="9"/>
  <c r="BF27" s="1"/>
  <c r="AY28"/>
  <c r="AL22" i="11"/>
  <c r="AQ21"/>
  <c r="AR21" s="1"/>
  <c r="AU24" i="10"/>
  <c r="AW24" s="1"/>
  <c r="AU233"/>
  <c r="AW233" s="1"/>
  <c r="BB39" i="7"/>
  <c r="BH39" s="1"/>
  <c r="BC39"/>
  <c r="AY242" i="8"/>
  <c r="AX241"/>
  <c r="BF241" s="1"/>
  <c r="AT250" i="7"/>
  <c r="AV250" s="1"/>
  <c r="AS250"/>
  <c r="AZ250"/>
  <c r="BA250" s="1"/>
  <c r="BG250" s="1"/>
  <c r="BE250"/>
  <c r="AX32" i="8"/>
  <c r="BF32" s="1"/>
  <c r="AY33"/>
  <c r="AL246"/>
  <c r="AQ245"/>
  <c r="AR245" s="1"/>
  <c r="AL43" i="7"/>
  <c r="AQ42"/>
  <c r="AR42" s="1"/>
  <c r="BB243" i="8"/>
  <c r="BH243" s="1"/>
  <c r="BC243"/>
  <c r="BB19" i="11"/>
  <c r="BH19" s="1"/>
  <c r="BC19"/>
  <c r="BC29" i="9"/>
  <c r="BB29"/>
  <c r="BH29" s="1"/>
  <c r="AS20" i="11"/>
  <c r="AU20" s="1"/>
  <c r="AW20" s="1"/>
  <c r="AZ20"/>
  <c r="BA20" s="1"/>
  <c r="BG20" s="1"/>
  <c r="AT20"/>
  <c r="AV20" s="1"/>
  <c r="BE20"/>
  <c r="BC242" i="8"/>
  <c r="BB242"/>
  <c r="BH242" s="1"/>
  <c r="AY233" i="10"/>
  <c r="AX232"/>
  <c r="BF232" s="1"/>
  <c r="BC238" i="9"/>
  <c r="BB238"/>
  <c r="BH238" s="1"/>
  <c r="AL252" i="7"/>
  <c r="AQ251"/>
  <c r="AR251" s="1"/>
  <c r="AT244" i="8"/>
  <c r="AV244" s="1"/>
  <c r="AS244"/>
  <c r="AU244" s="1"/>
  <c r="AW244" s="1"/>
  <c r="AZ244"/>
  <c r="BA244" s="1"/>
  <c r="BG244" s="1"/>
  <c r="BE244"/>
  <c r="AQ240" i="9"/>
  <c r="AR240" s="1"/>
  <c r="AL241"/>
  <c r="BB28"/>
  <c r="BH28" s="1"/>
  <c r="BC28"/>
  <c r="AX38" i="7"/>
  <c r="BF38" s="1"/>
  <c r="AY39"/>
  <c r="AL231" i="11"/>
  <c r="AQ230"/>
  <c r="AR230" s="1"/>
  <c r="AH74" i="7"/>
  <c r="AP73"/>
  <c r="AZ234" i="10"/>
  <c r="BA234" s="1"/>
  <c r="BG234" s="1"/>
  <c r="AT234"/>
  <c r="AV234" s="1"/>
  <c r="AS234"/>
  <c r="BE234"/>
  <c r="AU34" i="8"/>
  <c r="AW34" s="1"/>
  <c r="AS35"/>
  <c r="AU35" s="1"/>
  <c r="AW35" s="1"/>
  <c r="AZ35"/>
  <c r="BA35" s="1"/>
  <c r="BG35" s="1"/>
  <c r="AT35"/>
  <c r="AV35" s="1"/>
  <c r="BE35"/>
  <c r="BC40" i="7"/>
  <c r="BB40"/>
  <c r="BH40" s="1"/>
  <c r="AQ26" i="10"/>
  <c r="AR26" s="1"/>
  <c r="AL27"/>
  <c r="AZ239" i="9"/>
  <c r="BA239" s="1"/>
  <c r="BG239" s="1"/>
  <c r="AT239"/>
  <c r="AV239" s="1"/>
  <c r="AS239"/>
  <c r="AU239" s="1"/>
  <c r="AW239" s="1"/>
  <c r="BE239"/>
  <c r="AL32"/>
  <c r="AQ31"/>
  <c r="AR31" s="1"/>
  <c r="BB248" i="7"/>
  <c r="BH248" s="1"/>
  <c r="BC248"/>
  <c r="AZ229" i="11"/>
  <c r="BA229" s="1"/>
  <c r="BG229" s="1"/>
  <c r="AT229"/>
  <c r="AV229" s="1"/>
  <c r="AS229"/>
  <c r="AU229" s="1"/>
  <c r="AW229" s="1"/>
  <c r="BE229"/>
  <c r="AL236" i="10"/>
  <c r="AQ235"/>
  <c r="AR235" s="1"/>
  <c r="AU228" i="11"/>
  <c r="AW228" s="1"/>
  <c r="AC26"/>
  <c r="AC235"/>
  <c r="AC31" i="10"/>
  <c r="AC240"/>
  <c r="AC37" i="9"/>
  <c r="AC246"/>
  <c r="AC42" i="8"/>
  <c r="AC251"/>
  <c r="AC256" i="7"/>
  <c r="AC47"/>
  <c r="AC60" i="4"/>
  <c r="BE59"/>
  <c r="AC269"/>
  <c r="BE268"/>
  <c r="BB56"/>
  <c r="BH56" s="1"/>
  <c r="BC56"/>
  <c r="BB265"/>
  <c r="BH265" s="1"/>
  <c r="BC265"/>
  <c r="AY266"/>
  <c r="AX265"/>
  <c r="BF265" s="1"/>
  <c r="AY57"/>
  <c r="AX56"/>
  <c r="BF56" s="1"/>
  <c r="BC271" i="3"/>
  <c r="BB271"/>
  <c r="BH271" s="1"/>
  <c r="AC275"/>
  <c r="BE274"/>
  <c r="AC66"/>
  <c r="BE65"/>
  <c r="BC62"/>
  <c r="BB62"/>
  <c r="BH62" s="1"/>
  <c r="AX271"/>
  <c r="BF271" s="1"/>
  <c r="AY272"/>
  <c r="AY63"/>
  <c r="AX62"/>
  <c r="BF62" s="1"/>
  <c r="AA249" i="8"/>
  <c r="AB248"/>
  <c r="AB63" i="3"/>
  <c r="AA64"/>
  <c r="BA64" s="1"/>
  <c r="BG64" s="1"/>
  <c r="AA40" i="8"/>
  <c r="AB39"/>
  <c r="AA58" i="4"/>
  <c r="BA58" s="1"/>
  <c r="BG58" s="1"/>
  <c r="AB57"/>
  <c r="AA267"/>
  <c r="BA267" s="1"/>
  <c r="BG267" s="1"/>
  <c r="AB266"/>
  <c r="AB253" i="7"/>
  <c r="AA254"/>
  <c r="AB28" i="10"/>
  <c r="AA29"/>
  <c r="AB33" i="9"/>
  <c r="AA34"/>
  <c r="AB23" i="11"/>
  <c r="AA24"/>
  <c r="AB44" i="7"/>
  <c r="AA45"/>
  <c r="AB232" i="11"/>
  <c r="AA233"/>
  <c r="AA238" i="10"/>
  <c r="AB237"/>
  <c r="AB272" i="3"/>
  <c r="AA273"/>
  <c r="BA273" s="1"/>
  <c r="BG273" s="1"/>
  <c r="AB242" i="9"/>
  <c r="AA243"/>
  <c r="Z75" i="4"/>
  <c r="Z284"/>
  <c r="S75"/>
  <c r="U74"/>
  <c r="S284"/>
  <c r="U283"/>
  <c r="AL237" i="10" l="1"/>
  <c r="AQ236"/>
  <c r="AR236" s="1"/>
  <c r="AL33" i="9"/>
  <c r="AQ32"/>
  <c r="AR32" s="1"/>
  <c r="BB35" i="8"/>
  <c r="BH35" s="1"/>
  <c r="BC35"/>
  <c r="AS230" i="11"/>
  <c r="AT230"/>
  <c r="AV230" s="1"/>
  <c r="AZ230"/>
  <c r="BA230" s="1"/>
  <c r="BG230" s="1"/>
  <c r="BE230"/>
  <c r="AS251" i="7"/>
  <c r="AZ251"/>
  <c r="BA251" s="1"/>
  <c r="BG251" s="1"/>
  <c r="AT251"/>
  <c r="AV251" s="1"/>
  <c r="BE251"/>
  <c r="BB20" i="11"/>
  <c r="BH20" s="1"/>
  <c r="BC20"/>
  <c r="AQ43" i="7"/>
  <c r="AR43" s="1"/>
  <c r="AL44"/>
  <c r="AL23" i="11"/>
  <c r="AQ22"/>
  <c r="AR22" s="1"/>
  <c r="AH284" i="7"/>
  <c r="AP283"/>
  <c r="AT235" i="10"/>
  <c r="AV235" s="1"/>
  <c r="AS235"/>
  <c r="AU235" s="1"/>
  <c r="AW235" s="1"/>
  <c r="AZ235"/>
  <c r="BA235" s="1"/>
  <c r="BG235" s="1"/>
  <c r="BE235"/>
  <c r="AT31" i="9"/>
  <c r="AV31" s="1"/>
  <c r="AS31"/>
  <c r="AU31" s="1"/>
  <c r="AW31" s="1"/>
  <c r="AZ31"/>
  <c r="BA31" s="1"/>
  <c r="BG31" s="1"/>
  <c r="BE31"/>
  <c r="AH75" i="7"/>
  <c r="AP74"/>
  <c r="AZ240" i="9"/>
  <c r="BA240" s="1"/>
  <c r="BG240" s="1"/>
  <c r="AT240"/>
  <c r="AV240" s="1"/>
  <c r="AS240"/>
  <c r="BE240"/>
  <c r="AS42" i="7"/>
  <c r="AU42" s="1"/>
  <c r="AW42" s="1"/>
  <c r="AZ42"/>
  <c r="BA42" s="1"/>
  <c r="BG42" s="1"/>
  <c r="AT42"/>
  <c r="AV42" s="1"/>
  <c r="BE42"/>
  <c r="AY34" i="8"/>
  <c r="AX33"/>
  <c r="BF33" s="1"/>
  <c r="AT21" i="11"/>
  <c r="AV21" s="1"/>
  <c r="AS21"/>
  <c r="AU21" s="1"/>
  <c r="AW21" s="1"/>
  <c r="AZ21"/>
  <c r="BA21" s="1"/>
  <c r="BG21" s="1"/>
  <c r="BE21"/>
  <c r="AX237" i="9"/>
  <c r="BF237" s="1"/>
  <c r="AY238"/>
  <c r="AX227" i="11"/>
  <c r="BF227" s="1"/>
  <c r="AY228"/>
  <c r="AU234" i="10"/>
  <c r="AW234" s="1"/>
  <c r="AU250" i="7"/>
  <c r="AW250" s="1"/>
  <c r="AU41"/>
  <c r="AW41" s="1"/>
  <c r="AU25" i="10"/>
  <c r="AW25" s="1"/>
  <c r="BC229" i="11"/>
  <c r="BB229"/>
  <c r="BH229" s="1"/>
  <c r="BB239" i="9"/>
  <c r="BH239" s="1"/>
  <c r="BC239"/>
  <c r="AZ26" i="10"/>
  <c r="BA26" s="1"/>
  <c r="BG26" s="1"/>
  <c r="AT26"/>
  <c r="AV26" s="1"/>
  <c r="AS26"/>
  <c r="BE26"/>
  <c r="AX39" i="7"/>
  <c r="BF39" s="1"/>
  <c r="AY40"/>
  <c r="AL242" i="9"/>
  <c r="AQ241"/>
  <c r="AR241" s="1"/>
  <c r="BC244" i="8"/>
  <c r="BB244"/>
  <c r="BH244" s="1"/>
  <c r="AL247"/>
  <c r="AQ246"/>
  <c r="AR246" s="1"/>
  <c r="AX242"/>
  <c r="BF242" s="1"/>
  <c r="AY243"/>
  <c r="BC24" i="10"/>
  <c r="BB24"/>
  <c r="BH24" s="1"/>
  <c r="AX24"/>
  <c r="BF24" s="1"/>
  <c r="AY25"/>
  <c r="BB30" i="9"/>
  <c r="BH30" s="1"/>
  <c r="BC30"/>
  <c r="AT36" i="8"/>
  <c r="AV36" s="1"/>
  <c r="AS36"/>
  <c r="AZ36"/>
  <c r="BA36" s="1"/>
  <c r="BG36" s="1"/>
  <c r="BE36"/>
  <c r="BC228" i="11"/>
  <c r="BB228"/>
  <c r="BH228" s="1"/>
  <c r="AQ27" i="10"/>
  <c r="AR27" s="1"/>
  <c r="AL28"/>
  <c r="BC34" i="8"/>
  <c r="BB34"/>
  <c r="BH34" s="1"/>
  <c r="AQ231" i="11"/>
  <c r="AR231" s="1"/>
  <c r="AL232"/>
  <c r="AQ252" i="7"/>
  <c r="AR252" s="1"/>
  <c r="AL253"/>
  <c r="AX233" i="10"/>
  <c r="BF233" s="1"/>
  <c r="AY234"/>
  <c r="AZ245" i="8"/>
  <c r="BA245" s="1"/>
  <c r="BG245" s="1"/>
  <c r="AT245"/>
  <c r="AV245" s="1"/>
  <c r="AS245"/>
  <c r="BE245"/>
  <c r="BB233" i="10"/>
  <c r="BH233" s="1"/>
  <c r="BC233"/>
  <c r="AY29" i="9"/>
  <c r="AX28"/>
  <c r="BF28" s="1"/>
  <c r="AY250" i="7"/>
  <c r="AX249"/>
  <c r="BF249" s="1"/>
  <c r="AL38" i="8"/>
  <c r="AQ37"/>
  <c r="AR37" s="1"/>
  <c r="AX19" i="11"/>
  <c r="BF19" s="1"/>
  <c r="AY20"/>
  <c r="AC236"/>
  <c r="AC27"/>
  <c r="AC32" i="10"/>
  <c r="AC241"/>
  <c r="AC38" i="9"/>
  <c r="AC247"/>
  <c r="AC43" i="8"/>
  <c r="AC252"/>
  <c r="AC257" i="7"/>
  <c r="AC48"/>
  <c r="AY267" i="4"/>
  <c r="AX266"/>
  <c r="BF266" s="1"/>
  <c r="AC61"/>
  <c r="BE60"/>
  <c r="BC57"/>
  <c r="BB57"/>
  <c r="BH57" s="1"/>
  <c r="AY58"/>
  <c r="AX57"/>
  <c r="BF57" s="1"/>
  <c r="AC270"/>
  <c r="BE269"/>
  <c r="BB266"/>
  <c r="BH266" s="1"/>
  <c r="BC266"/>
  <c r="BB63" i="3"/>
  <c r="BH63" s="1"/>
  <c r="BC63"/>
  <c r="AC67"/>
  <c r="BE66"/>
  <c r="AY273"/>
  <c r="AX272"/>
  <c r="BF272" s="1"/>
  <c r="BC272"/>
  <c r="BB272"/>
  <c r="BH272" s="1"/>
  <c r="AY64"/>
  <c r="AX63"/>
  <c r="BF63" s="1"/>
  <c r="AC276"/>
  <c r="BE275"/>
  <c r="AB233" i="11"/>
  <c r="AA234"/>
  <c r="AB45" i="7"/>
  <c r="AA46"/>
  <c r="AA25" i="11"/>
  <c r="AB24"/>
  <c r="AB29" i="10"/>
  <c r="AA30"/>
  <c r="AA255" i="7"/>
  <c r="AB254"/>
  <c r="AA268" i="4"/>
  <c r="BA268" s="1"/>
  <c r="BG268" s="1"/>
  <c r="AB267"/>
  <c r="AB40" i="8"/>
  <c r="AA41"/>
  <c r="AB238" i="10"/>
  <c r="AA239"/>
  <c r="AA65" i="3"/>
  <c r="BA65" s="1"/>
  <c r="BG65" s="1"/>
  <c r="AB64"/>
  <c r="AA35" i="9"/>
  <c r="AB34"/>
  <c r="AA59" i="4"/>
  <c r="BA59" s="1"/>
  <c r="BG59" s="1"/>
  <c r="AB58"/>
  <c r="AA250" i="8"/>
  <c r="AB249"/>
  <c r="AB243" i="9"/>
  <c r="AA244"/>
  <c r="AB273" i="3"/>
  <c r="AA274"/>
  <c r="BA274" s="1"/>
  <c r="BG274" s="1"/>
  <c r="S76" i="4"/>
  <c r="U75"/>
  <c r="Z76"/>
  <c r="S285"/>
  <c r="U284"/>
  <c r="Z285"/>
  <c r="AT252" i="7" l="1"/>
  <c r="AV252" s="1"/>
  <c r="AZ252"/>
  <c r="BA252" s="1"/>
  <c r="BG252" s="1"/>
  <c r="AS252"/>
  <c r="BE252"/>
  <c r="AT246" i="8"/>
  <c r="AV246" s="1"/>
  <c r="AS246"/>
  <c r="AU246" s="1"/>
  <c r="AW246" s="1"/>
  <c r="AZ246"/>
  <c r="BA246" s="1"/>
  <c r="BG246" s="1"/>
  <c r="BE246"/>
  <c r="BB25" i="10"/>
  <c r="BH25" s="1"/>
  <c r="BC25"/>
  <c r="AX238" i="9"/>
  <c r="BF238" s="1"/>
  <c r="AY239"/>
  <c r="BB235" i="10"/>
  <c r="BH235" s="1"/>
  <c r="BC235"/>
  <c r="AT32" i="9"/>
  <c r="AV32" s="1"/>
  <c r="AS32"/>
  <c r="AZ32"/>
  <c r="BA32" s="1"/>
  <c r="BG32" s="1"/>
  <c r="BE32"/>
  <c r="AX20" i="11"/>
  <c r="BF20" s="1"/>
  <c r="AY21"/>
  <c r="AL254" i="7"/>
  <c r="AQ253"/>
  <c r="AR253" s="1"/>
  <c r="BB234" i="10"/>
  <c r="BH234" s="1"/>
  <c r="BC234"/>
  <c r="AX34" i="8"/>
  <c r="BF34" s="1"/>
  <c r="AY35"/>
  <c r="BB42" i="7"/>
  <c r="BH42" s="1"/>
  <c r="BC42"/>
  <c r="AH285"/>
  <c r="AP284"/>
  <c r="AT43"/>
  <c r="AV43" s="1"/>
  <c r="AS43"/>
  <c r="AZ43"/>
  <c r="BA43" s="1"/>
  <c r="BG43" s="1"/>
  <c r="BE43"/>
  <c r="AQ237" i="10"/>
  <c r="AR237" s="1"/>
  <c r="AL238"/>
  <c r="AX250" i="7"/>
  <c r="BF250" s="1"/>
  <c r="AY251"/>
  <c r="AZ241" i="9"/>
  <c r="BA241" s="1"/>
  <c r="BG241" s="1"/>
  <c r="AT241"/>
  <c r="AV241" s="1"/>
  <c r="AS241"/>
  <c r="AU241" s="1"/>
  <c r="AW241" s="1"/>
  <c r="BE241"/>
  <c r="BB31"/>
  <c r="BH31" s="1"/>
  <c r="BC31"/>
  <c r="AZ22" i="11"/>
  <c r="BA22" s="1"/>
  <c r="BG22" s="1"/>
  <c r="AT22"/>
  <c r="AV22" s="1"/>
  <c r="AS22"/>
  <c r="AU22" s="1"/>
  <c r="AW22" s="1"/>
  <c r="BE22"/>
  <c r="AL39" i="8"/>
  <c r="AQ38"/>
  <c r="AR38" s="1"/>
  <c r="AX29" i="9"/>
  <c r="BF29" s="1"/>
  <c r="AY30"/>
  <c r="AS231" i="11"/>
  <c r="AU231" s="1"/>
  <c r="AW231" s="1"/>
  <c r="AZ231"/>
  <c r="BA231" s="1"/>
  <c r="BG231" s="1"/>
  <c r="AT231"/>
  <c r="AV231" s="1"/>
  <c r="BE231"/>
  <c r="AZ27" i="10"/>
  <c r="BA27" s="1"/>
  <c r="BG27" s="1"/>
  <c r="AT27"/>
  <c r="AV27" s="1"/>
  <c r="AS27"/>
  <c r="AU27" s="1"/>
  <c r="AW27" s="1"/>
  <c r="BE27"/>
  <c r="AY26"/>
  <c r="AX25"/>
  <c r="BF25" s="1"/>
  <c r="AX243" i="8"/>
  <c r="BF243" s="1"/>
  <c r="AY244"/>
  <c r="AX40" i="7"/>
  <c r="BF40" s="1"/>
  <c r="AY41"/>
  <c r="BB250"/>
  <c r="BH250" s="1"/>
  <c r="BC250"/>
  <c r="AX228" i="11"/>
  <c r="BF228" s="1"/>
  <c r="AY229"/>
  <c r="AL45" i="7"/>
  <c r="AQ44"/>
  <c r="AR44" s="1"/>
  <c r="AS236" i="10"/>
  <c r="AU236" s="1"/>
  <c r="AW236" s="1"/>
  <c r="AZ236"/>
  <c r="BA236" s="1"/>
  <c r="BG236" s="1"/>
  <c r="AT236"/>
  <c r="AV236" s="1"/>
  <c r="BE236"/>
  <c r="AU245" i="8"/>
  <c r="AW245" s="1"/>
  <c r="AU36"/>
  <c r="AW36" s="1"/>
  <c r="AS37"/>
  <c r="AU37" s="1"/>
  <c r="AW37" s="1"/>
  <c r="AZ37"/>
  <c r="BA37" s="1"/>
  <c r="BG37" s="1"/>
  <c r="AT37"/>
  <c r="AV37" s="1"/>
  <c r="BE37"/>
  <c r="AY235" i="10"/>
  <c r="AX234"/>
  <c r="BF234" s="1"/>
  <c r="AL233" i="11"/>
  <c r="AQ232"/>
  <c r="AR232" s="1"/>
  <c r="AL29" i="10"/>
  <c r="AQ28"/>
  <c r="AR28" s="1"/>
  <c r="AL248" i="8"/>
  <c r="AQ247"/>
  <c r="AR247" s="1"/>
  <c r="AL243" i="9"/>
  <c r="AQ242"/>
  <c r="AR242" s="1"/>
  <c r="BB41" i="7"/>
  <c r="BH41" s="1"/>
  <c r="BC41"/>
  <c r="AH76"/>
  <c r="AP75"/>
  <c r="AQ23" i="11"/>
  <c r="AR23" s="1"/>
  <c r="AL24"/>
  <c r="AL34" i="9"/>
  <c r="AQ33"/>
  <c r="AR33" s="1"/>
  <c r="AU26" i="10"/>
  <c r="AW26" s="1"/>
  <c r="AU240" i="9"/>
  <c r="AW240" s="1"/>
  <c r="AU251" i="7"/>
  <c r="AW251" s="1"/>
  <c r="AU230" i="11"/>
  <c r="AW230" s="1"/>
  <c r="BB21"/>
  <c r="BH21" s="1"/>
  <c r="BC21"/>
  <c r="AC237"/>
  <c r="AC28"/>
  <c r="AC242" i="10"/>
  <c r="AC33"/>
  <c r="AC248" i="9"/>
  <c r="AC39"/>
  <c r="AC253" i="8"/>
  <c r="AC44"/>
  <c r="AC49" i="7"/>
  <c r="AC258"/>
  <c r="BB58" i="4"/>
  <c r="BH58" s="1"/>
  <c r="BC58"/>
  <c r="BB267"/>
  <c r="BH267" s="1"/>
  <c r="BC267"/>
  <c r="AC271"/>
  <c r="BE270"/>
  <c r="AY268"/>
  <c r="AX267"/>
  <c r="BF267" s="1"/>
  <c r="AX58"/>
  <c r="BF58" s="1"/>
  <c r="AY59"/>
  <c r="AC62"/>
  <c r="BE61"/>
  <c r="BB273" i="3"/>
  <c r="BH273" s="1"/>
  <c r="BC273"/>
  <c r="AY65"/>
  <c r="AX64"/>
  <c r="BF64" s="1"/>
  <c r="AX273"/>
  <c r="BF273" s="1"/>
  <c r="AY274"/>
  <c r="BC64"/>
  <c r="BB64"/>
  <c r="BH64" s="1"/>
  <c r="AC277"/>
  <c r="BE276"/>
  <c r="AC68"/>
  <c r="BE67"/>
  <c r="AA269" i="4"/>
  <c r="BA269" s="1"/>
  <c r="BG269" s="1"/>
  <c r="AB268"/>
  <c r="AB255" i="7"/>
  <c r="AA256"/>
  <c r="AB25" i="11"/>
  <c r="AA26"/>
  <c r="AB244" i="9"/>
  <c r="AA245"/>
  <c r="AB250" i="8"/>
  <c r="AA251"/>
  <c r="AA60" i="4"/>
  <c r="BA60" s="1"/>
  <c r="BG60" s="1"/>
  <c r="AB59"/>
  <c r="AB35" i="9"/>
  <c r="AA36"/>
  <c r="AA47" i="7"/>
  <c r="AB46"/>
  <c r="AB65" i="3"/>
  <c r="AA66"/>
  <c r="BA66" s="1"/>
  <c r="BG66" s="1"/>
  <c r="AA275"/>
  <c r="BA275" s="1"/>
  <c r="BG275" s="1"/>
  <c r="AB274"/>
  <c r="AB239" i="10"/>
  <c r="AA240"/>
  <c r="AB41" i="8"/>
  <c r="AA42"/>
  <c r="AB30" i="10"/>
  <c r="AA31"/>
  <c r="AB234" i="11"/>
  <c r="AA235"/>
  <c r="Z77" i="4"/>
  <c r="S77"/>
  <c r="U76"/>
  <c r="Z286"/>
  <c r="S286"/>
  <c r="U285"/>
  <c r="BB230" i="11" l="1"/>
  <c r="BH230" s="1"/>
  <c r="BC230"/>
  <c r="AL25"/>
  <c r="AQ24"/>
  <c r="AR24" s="1"/>
  <c r="AZ247" i="8"/>
  <c r="BA247" s="1"/>
  <c r="BG247" s="1"/>
  <c r="AT247"/>
  <c r="AV247" s="1"/>
  <c r="AS247"/>
  <c r="AU247" s="1"/>
  <c r="BE247"/>
  <c r="AZ232" i="11"/>
  <c r="BA232" s="1"/>
  <c r="BG232" s="1"/>
  <c r="AT232"/>
  <c r="AV232" s="1"/>
  <c r="AS232"/>
  <c r="AU232" s="1"/>
  <c r="AW232" s="1"/>
  <c r="BE232"/>
  <c r="BC36" i="8"/>
  <c r="BB36"/>
  <c r="BH36" s="1"/>
  <c r="AL46" i="7"/>
  <c r="AQ45"/>
  <c r="AR45" s="1"/>
  <c r="BB27" i="10"/>
  <c r="BH27" s="1"/>
  <c r="BC27"/>
  <c r="BB22" i="11"/>
  <c r="BH22" s="1"/>
  <c r="BC22"/>
  <c r="AH286" i="7"/>
  <c r="AP285"/>
  <c r="AQ254"/>
  <c r="AR254" s="1"/>
  <c r="AL255"/>
  <c r="BC26" i="10"/>
  <c r="BB26"/>
  <c r="BH26" s="1"/>
  <c r="AQ34" i="9"/>
  <c r="AR34" s="1"/>
  <c r="AL35"/>
  <c r="AH77" i="7"/>
  <c r="AP76"/>
  <c r="AQ243" i="9"/>
  <c r="AR243" s="1"/>
  <c r="AL244"/>
  <c r="AQ29" i="10"/>
  <c r="AR29" s="1"/>
  <c r="AL30"/>
  <c r="AX235"/>
  <c r="BF235" s="1"/>
  <c r="AY236"/>
  <c r="BC37" i="8"/>
  <c r="BB37"/>
  <c r="BH37" s="1"/>
  <c r="AS44" i="7"/>
  <c r="AU44" s="1"/>
  <c r="AW44" s="1"/>
  <c r="AT44"/>
  <c r="AV44" s="1"/>
  <c r="AZ44"/>
  <c r="BA44" s="1"/>
  <c r="BG44" s="1"/>
  <c r="BE44"/>
  <c r="AX244" i="8"/>
  <c r="BF244" s="1"/>
  <c r="AY245"/>
  <c r="AX30" i="9"/>
  <c r="BF30" s="1"/>
  <c r="AY31"/>
  <c r="AY36" i="8"/>
  <c r="AX35"/>
  <c r="BF35" s="1"/>
  <c r="AS253" i="7"/>
  <c r="AZ253"/>
  <c r="BA253" s="1"/>
  <c r="BG253" s="1"/>
  <c r="AT253"/>
  <c r="AV253" s="1"/>
  <c r="BE253"/>
  <c r="BC246" i="8"/>
  <c r="BB246"/>
  <c r="BH246" s="1"/>
  <c r="BB240" i="9"/>
  <c r="BH240" s="1"/>
  <c r="BC240"/>
  <c r="AT33"/>
  <c r="AV33" s="1"/>
  <c r="AS33"/>
  <c r="AU33" s="1"/>
  <c r="AW33" s="1"/>
  <c r="AZ33"/>
  <c r="BA33" s="1"/>
  <c r="BG33" s="1"/>
  <c r="BE33"/>
  <c r="AZ242"/>
  <c r="BA242" s="1"/>
  <c r="BG242" s="1"/>
  <c r="AT242"/>
  <c r="AV242" s="1"/>
  <c r="AS242"/>
  <c r="AU242" s="1"/>
  <c r="AW242" s="1"/>
  <c r="BE242"/>
  <c r="AT28" i="10"/>
  <c r="AV28" s="1"/>
  <c r="AS28"/>
  <c r="AU28" s="1"/>
  <c r="AW28" s="1"/>
  <c r="AZ28"/>
  <c r="BA28" s="1"/>
  <c r="BG28" s="1"/>
  <c r="BE28"/>
  <c r="BB236"/>
  <c r="BH236" s="1"/>
  <c r="BC236"/>
  <c r="AY27"/>
  <c r="AX26"/>
  <c r="BF26" s="1"/>
  <c r="BC231" i="11"/>
  <c r="BB231"/>
  <c r="BH231" s="1"/>
  <c r="AL40" i="8"/>
  <c r="AQ39"/>
  <c r="AR39" s="1"/>
  <c r="BB241" i="9"/>
  <c r="BH241" s="1"/>
  <c r="BC241"/>
  <c r="AT237" i="10"/>
  <c r="AV237" s="1"/>
  <c r="AS237"/>
  <c r="AZ237"/>
  <c r="BA237" s="1"/>
  <c r="BG237" s="1"/>
  <c r="BE237"/>
  <c r="AU252" i="7"/>
  <c r="AW252" s="1"/>
  <c r="BC251"/>
  <c r="BB251"/>
  <c r="BH251" s="1"/>
  <c r="AZ23" i="11"/>
  <c r="BA23" s="1"/>
  <c r="BG23" s="1"/>
  <c r="AT23"/>
  <c r="AV23" s="1"/>
  <c r="AS23"/>
  <c r="BE23"/>
  <c r="AL249" i="8"/>
  <c r="AQ248"/>
  <c r="AR248" s="1"/>
  <c r="AL234" i="11"/>
  <c r="AQ233"/>
  <c r="AR233" s="1"/>
  <c r="BB245" i="8"/>
  <c r="BH245" s="1"/>
  <c r="BC245"/>
  <c r="AX229" i="11"/>
  <c r="BF229" s="1"/>
  <c r="AY230"/>
  <c r="AX41" i="7"/>
  <c r="BF41" s="1"/>
  <c r="AY42"/>
  <c r="AT38" i="8"/>
  <c r="AV38" s="1"/>
  <c r="AS38"/>
  <c r="AU38" s="1"/>
  <c r="AW38" s="1"/>
  <c r="AZ38"/>
  <c r="BA38" s="1"/>
  <c r="BG38" s="1"/>
  <c r="BE38"/>
  <c r="AX251" i="7"/>
  <c r="BF251" s="1"/>
  <c r="AY252"/>
  <c r="AL239" i="10"/>
  <c r="AQ238"/>
  <c r="AR238" s="1"/>
  <c r="AX21" i="11"/>
  <c r="BF21" s="1"/>
  <c r="AY22"/>
  <c r="AX239" i="9"/>
  <c r="BF239" s="1"/>
  <c r="AY240"/>
  <c r="AU43" i="7"/>
  <c r="AW43" s="1"/>
  <c r="AU32" i="9"/>
  <c r="AW32" s="1"/>
  <c r="AC29" i="11"/>
  <c r="AC238"/>
  <c r="AC243" i="10"/>
  <c r="AC34"/>
  <c r="AC249" i="9"/>
  <c r="AC40"/>
  <c r="AC45" i="8"/>
  <c r="AC254"/>
  <c r="AC259" i="7"/>
  <c r="AC50"/>
  <c r="BC59" i="4"/>
  <c r="BB59"/>
  <c r="BH59" s="1"/>
  <c r="AC272"/>
  <c r="BE271"/>
  <c r="AY60"/>
  <c r="AX59"/>
  <c r="BF59" s="1"/>
  <c r="AC63"/>
  <c r="BE62"/>
  <c r="AY269"/>
  <c r="AX268"/>
  <c r="BF268" s="1"/>
  <c r="BC268"/>
  <c r="BB268"/>
  <c r="BH268" s="1"/>
  <c r="AC278" i="3"/>
  <c r="BE277"/>
  <c r="AY275"/>
  <c r="AX274"/>
  <c r="BF274" s="1"/>
  <c r="BB65"/>
  <c r="BH65" s="1"/>
  <c r="BC65"/>
  <c r="AC69"/>
  <c r="BE68"/>
  <c r="AY66"/>
  <c r="AX65"/>
  <c r="BF65" s="1"/>
  <c r="BC274"/>
  <c r="BB274"/>
  <c r="BH274" s="1"/>
  <c r="AB235" i="11"/>
  <c r="AA236"/>
  <c r="AB42" i="8"/>
  <c r="AA43"/>
  <c r="AB66" i="3"/>
  <c r="AA67"/>
  <c r="BA67" s="1"/>
  <c r="BG67" s="1"/>
  <c r="AB36" i="9"/>
  <c r="AA37"/>
  <c r="AA246"/>
  <c r="AB245"/>
  <c r="AA270" i="4"/>
  <c r="BA270" s="1"/>
  <c r="BG270" s="1"/>
  <c r="AB269"/>
  <c r="AB47" i="7"/>
  <c r="AA48"/>
  <c r="AB26" i="11"/>
  <c r="AA27"/>
  <c r="AB31" i="10"/>
  <c r="AA32"/>
  <c r="AB240"/>
  <c r="AA241"/>
  <c r="AB251" i="8"/>
  <c r="AA252"/>
  <c r="AA276" i="3"/>
  <c r="BA276" s="1"/>
  <c r="BG276" s="1"/>
  <c r="AB275"/>
  <c r="AA61" i="4"/>
  <c r="BA61" s="1"/>
  <c r="BG61" s="1"/>
  <c r="AB60"/>
  <c r="AB256" i="7"/>
  <c r="AA257"/>
  <c r="S287" i="4"/>
  <c r="U286"/>
  <c r="Z78"/>
  <c r="Z287"/>
  <c r="S78"/>
  <c r="U77"/>
  <c r="AX240" i="9" l="1"/>
  <c r="BF240" s="1"/>
  <c r="AY241"/>
  <c r="AZ238" i="10"/>
  <c r="BA238" s="1"/>
  <c r="BG238" s="1"/>
  <c r="AT238"/>
  <c r="AV238" s="1"/>
  <c r="AS238"/>
  <c r="AU238" s="1"/>
  <c r="AW238" s="1"/>
  <c r="BE238"/>
  <c r="AX42" i="7"/>
  <c r="BF42" s="1"/>
  <c r="AY43"/>
  <c r="AS248" i="8"/>
  <c r="AU248" s="1"/>
  <c r="AW248" s="1"/>
  <c r="AZ248"/>
  <c r="BA248" s="1"/>
  <c r="BG248" s="1"/>
  <c r="AT248"/>
  <c r="AV248" s="1"/>
  <c r="BE248"/>
  <c r="BB252" i="7"/>
  <c r="BH252" s="1"/>
  <c r="BC252"/>
  <c r="AL41" i="8"/>
  <c r="AQ40"/>
  <c r="AR40" s="1"/>
  <c r="AY28" i="10"/>
  <c r="AX27"/>
  <c r="BF27" s="1"/>
  <c r="BC242" i="9"/>
  <c r="BB242"/>
  <c r="BH242" s="1"/>
  <c r="AX245" i="8"/>
  <c r="BF245" s="1"/>
  <c r="AY246"/>
  <c r="AY237" i="10"/>
  <c r="AX236"/>
  <c r="BF236" s="1"/>
  <c r="AL245" i="9"/>
  <c r="AQ244"/>
  <c r="AR244" s="1"/>
  <c r="AQ35"/>
  <c r="AR35" s="1"/>
  <c r="AL36"/>
  <c r="AH287" i="7"/>
  <c r="AP286"/>
  <c r="BB43"/>
  <c r="BH43" s="1"/>
  <c r="BC43"/>
  <c r="AL235" i="11"/>
  <c r="AQ234"/>
  <c r="AR234" s="1"/>
  <c r="AS39" i="8"/>
  <c r="AU39" s="1"/>
  <c r="AW39" s="1"/>
  <c r="AZ39"/>
  <c r="BA39" s="1"/>
  <c r="BG39" s="1"/>
  <c r="AT39"/>
  <c r="AV39" s="1"/>
  <c r="BE39"/>
  <c r="AT29" i="10"/>
  <c r="AV29" s="1"/>
  <c r="AS29"/>
  <c r="AZ29"/>
  <c r="BA29" s="1"/>
  <c r="BG29" s="1"/>
  <c r="BE29"/>
  <c r="AH78" i="7"/>
  <c r="AP77"/>
  <c r="AU23" i="11"/>
  <c r="AW23" s="1"/>
  <c r="AU237" i="10"/>
  <c r="AW237" s="1"/>
  <c r="AU253" i="7"/>
  <c r="AW253" s="1"/>
  <c r="BC32" i="9"/>
  <c r="BB32"/>
  <c r="BH32" s="1"/>
  <c r="AX22" i="11"/>
  <c r="BF22" s="1"/>
  <c r="AY23"/>
  <c r="AX252" i="7"/>
  <c r="BF252" s="1"/>
  <c r="AY253"/>
  <c r="BB38" i="8"/>
  <c r="BH38" s="1"/>
  <c r="BC38"/>
  <c r="AY231" i="11"/>
  <c r="AX230"/>
  <c r="BF230" s="1"/>
  <c r="AS233"/>
  <c r="AU233" s="1"/>
  <c r="AW233" s="1"/>
  <c r="AZ233"/>
  <c r="BA233" s="1"/>
  <c r="BG233" s="1"/>
  <c r="AT233"/>
  <c r="AV233" s="1"/>
  <c r="BE233"/>
  <c r="AY32" i="9"/>
  <c r="AX31"/>
  <c r="BF31" s="1"/>
  <c r="AQ30" i="10"/>
  <c r="AR30" s="1"/>
  <c r="AL31"/>
  <c r="AT254" i="7"/>
  <c r="AV254" s="1"/>
  <c r="AZ254"/>
  <c r="BA254" s="1"/>
  <c r="BG254" s="1"/>
  <c r="AS254"/>
  <c r="BE254"/>
  <c r="AQ46"/>
  <c r="AR46" s="1"/>
  <c r="AL47"/>
  <c r="BB232" i="11"/>
  <c r="BH232" s="1"/>
  <c r="BC232"/>
  <c r="AL26"/>
  <c r="AQ25"/>
  <c r="AR25" s="1"/>
  <c r="AW247" i="8"/>
  <c r="AQ239" i="10"/>
  <c r="AR239" s="1"/>
  <c r="AL240"/>
  <c r="AQ249" i="8"/>
  <c r="AR249" s="1"/>
  <c r="AL250"/>
  <c r="BB28" i="10"/>
  <c r="BH28" s="1"/>
  <c r="BC28"/>
  <c r="BB33" i="9"/>
  <c r="BH33" s="1"/>
  <c r="BC33"/>
  <c r="AX36" i="8"/>
  <c r="BF36" s="1"/>
  <c r="AY37"/>
  <c r="BB44" i="7"/>
  <c r="BH44" s="1"/>
  <c r="BC44"/>
  <c r="AZ243" i="9"/>
  <c r="BA243" s="1"/>
  <c r="BG243" s="1"/>
  <c r="AT243"/>
  <c r="AV243" s="1"/>
  <c r="AS243"/>
  <c r="AU243" s="1"/>
  <c r="AW243" s="1"/>
  <c r="BE243"/>
  <c r="AT34"/>
  <c r="AV34" s="1"/>
  <c r="AS34"/>
  <c r="AZ34"/>
  <c r="BA34" s="1"/>
  <c r="BG34" s="1"/>
  <c r="BE34"/>
  <c r="AL256" i="7"/>
  <c r="AQ255"/>
  <c r="AR255" s="1"/>
  <c r="AZ45"/>
  <c r="BA45" s="1"/>
  <c r="BG45" s="1"/>
  <c r="AT45"/>
  <c r="AV45" s="1"/>
  <c r="AS45"/>
  <c r="BE45"/>
  <c r="AT24" i="11"/>
  <c r="AV24" s="1"/>
  <c r="AS24"/>
  <c r="AU24" s="1"/>
  <c r="AW24" s="1"/>
  <c r="AZ24"/>
  <c r="BA24" s="1"/>
  <c r="BG24" s="1"/>
  <c r="BE24"/>
  <c r="AC239"/>
  <c r="AC30"/>
  <c r="AC35" i="10"/>
  <c r="AC244"/>
  <c r="AC41" i="9"/>
  <c r="AC250"/>
  <c r="AC46" i="8"/>
  <c r="AC255"/>
  <c r="AC51" i="7"/>
  <c r="AC260"/>
  <c r="BB60" i="4"/>
  <c r="BH60" s="1"/>
  <c r="BC60"/>
  <c r="BB269"/>
  <c r="BH269" s="1"/>
  <c r="BC269"/>
  <c r="AY270"/>
  <c r="AX269"/>
  <c r="BF269" s="1"/>
  <c r="AX60"/>
  <c r="BF60" s="1"/>
  <c r="AY61"/>
  <c r="AC64"/>
  <c r="BE63"/>
  <c r="AC273"/>
  <c r="BE272"/>
  <c r="AY67" i="3"/>
  <c r="AX66"/>
  <c r="BF66" s="1"/>
  <c r="AC279"/>
  <c r="BE278"/>
  <c r="BC66"/>
  <c r="BB66"/>
  <c r="BH66" s="1"/>
  <c r="BC275"/>
  <c r="BB275"/>
  <c r="BH275" s="1"/>
  <c r="AC70"/>
  <c r="BE69"/>
  <c r="AX275"/>
  <c r="BF275" s="1"/>
  <c r="AY276"/>
  <c r="AA62" i="4"/>
  <c r="BA62" s="1"/>
  <c r="BG62" s="1"/>
  <c r="AB61"/>
  <c r="AB276" i="3"/>
  <c r="AA277"/>
  <c r="BA277" s="1"/>
  <c r="BG277" s="1"/>
  <c r="AB27" i="11"/>
  <c r="AA28"/>
  <c r="AB48" i="7"/>
  <c r="AA49"/>
  <c r="AA271" i="4"/>
  <c r="BA271" s="1"/>
  <c r="BG271" s="1"/>
  <c r="AB270"/>
  <c r="AB257" i="7"/>
  <c r="AA258"/>
  <c r="AB252" i="8"/>
  <c r="AA253"/>
  <c r="AB241" i="10"/>
  <c r="AA242"/>
  <c r="AB37" i="9"/>
  <c r="AA38"/>
  <c r="AB67" i="3"/>
  <c r="AA68"/>
  <c r="BA68" s="1"/>
  <c r="BG68" s="1"/>
  <c r="AB246" i="9"/>
  <c r="AA247"/>
  <c r="AA33" i="10"/>
  <c r="AB32"/>
  <c r="AB43" i="8"/>
  <c r="AA44"/>
  <c r="AB236" i="11"/>
  <c r="AA237"/>
  <c r="S79" i="4"/>
  <c r="U78"/>
  <c r="S288"/>
  <c r="U287"/>
  <c r="Z288"/>
  <c r="Z79"/>
  <c r="BB24" i="11" l="1"/>
  <c r="BH24" s="1"/>
  <c r="BC24"/>
  <c r="AQ250" i="8"/>
  <c r="AR250" s="1"/>
  <c r="AL251"/>
  <c r="BB247"/>
  <c r="BH247" s="1"/>
  <c r="BC247"/>
  <c r="AS25" i="11"/>
  <c r="AZ25"/>
  <c r="BA25" s="1"/>
  <c r="BG25" s="1"/>
  <c r="AT25"/>
  <c r="AV25" s="1"/>
  <c r="BE25"/>
  <c r="AQ47" i="7"/>
  <c r="AR47" s="1"/>
  <c r="AL48"/>
  <c r="AX23" i="11"/>
  <c r="BF23" s="1"/>
  <c r="AY24"/>
  <c r="BB253" i="7"/>
  <c r="BH253" s="1"/>
  <c r="BC253"/>
  <c r="AH79"/>
  <c r="AP78"/>
  <c r="BB39" i="8"/>
  <c r="BH39" s="1"/>
  <c r="BC39"/>
  <c r="AH288" i="7"/>
  <c r="AP287"/>
  <c r="AQ245" i="9"/>
  <c r="AR245" s="1"/>
  <c r="AL246"/>
  <c r="AX28" i="10"/>
  <c r="BF28" s="1"/>
  <c r="AY29"/>
  <c r="BB248" i="8"/>
  <c r="BH248" s="1"/>
  <c r="BC248"/>
  <c r="BB238" i="10"/>
  <c r="BH238" s="1"/>
  <c r="BC238"/>
  <c r="AQ256" i="7"/>
  <c r="AR256" s="1"/>
  <c r="AL257"/>
  <c r="AT239" i="10"/>
  <c r="AV239" s="1"/>
  <c r="AS239"/>
  <c r="AZ239"/>
  <c r="BA239" s="1"/>
  <c r="BG239" s="1"/>
  <c r="BE239"/>
  <c r="AS30"/>
  <c r="AU30" s="1"/>
  <c r="AW30" s="1"/>
  <c r="AZ30"/>
  <c r="BA30" s="1"/>
  <c r="BG30" s="1"/>
  <c r="AT30"/>
  <c r="AV30" s="1"/>
  <c r="BE30"/>
  <c r="AX231" i="11"/>
  <c r="BF231" s="1"/>
  <c r="AY232"/>
  <c r="AT244" i="9"/>
  <c r="AV244" s="1"/>
  <c r="AS244"/>
  <c r="AZ244"/>
  <c r="BA244" s="1"/>
  <c r="BG244" s="1"/>
  <c r="BE244"/>
  <c r="AX246" i="8"/>
  <c r="BF246" s="1"/>
  <c r="AY247"/>
  <c r="AX241" i="9"/>
  <c r="BF241" s="1"/>
  <c r="AY242"/>
  <c r="AU45" i="7"/>
  <c r="AW45" s="1"/>
  <c r="AU254"/>
  <c r="AW254" s="1"/>
  <c r="AU29" i="10"/>
  <c r="AW29" s="1"/>
  <c r="AS255" i="7"/>
  <c r="AZ255"/>
  <c r="BA255" s="1"/>
  <c r="BG255" s="1"/>
  <c r="AT255"/>
  <c r="AV255" s="1"/>
  <c r="BE255"/>
  <c r="AY38" i="8"/>
  <c r="AX37"/>
  <c r="BF37" s="1"/>
  <c r="AQ240" i="10"/>
  <c r="AR240" s="1"/>
  <c r="AL241"/>
  <c r="AL32"/>
  <c r="AQ31"/>
  <c r="AR31" s="1"/>
  <c r="AY254" i="7"/>
  <c r="AX253"/>
  <c r="BF253" s="1"/>
  <c r="BB23" i="11"/>
  <c r="BH23" s="1"/>
  <c r="BC23"/>
  <c r="AL236"/>
  <c r="AQ235"/>
  <c r="AR235" s="1"/>
  <c r="AT35" i="9"/>
  <c r="AV35" s="1"/>
  <c r="AS35"/>
  <c r="AZ35"/>
  <c r="BA35" s="1"/>
  <c r="BG35" s="1"/>
  <c r="BE35"/>
  <c r="AY238" i="10"/>
  <c r="AX237"/>
  <c r="BF237" s="1"/>
  <c r="AQ41" i="8"/>
  <c r="AR41" s="1"/>
  <c r="AL42"/>
  <c r="AU34" i="9"/>
  <c r="AW34" s="1"/>
  <c r="BB243"/>
  <c r="BH243" s="1"/>
  <c r="BC243"/>
  <c r="AT249" i="8"/>
  <c r="AV249" s="1"/>
  <c r="AS249"/>
  <c r="AZ249"/>
  <c r="BA249" s="1"/>
  <c r="BG249" s="1"/>
  <c r="BE249"/>
  <c r="AQ26" i="11"/>
  <c r="AR26" s="1"/>
  <c r="AL27"/>
  <c r="AT46" i="7"/>
  <c r="AV46" s="1"/>
  <c r="AS46"/>
  <c r="AZ46"/>
  <c r="BA46" s="1"/>
  <c r="BG46" s="1"/>
  <c r="BE46"/>
  <c r="AX32" i="9"/>
  <c r="BF32" s="1"/>
  <c r="AY33"/>
  <c r="BC233" i="11"/>
  <c r="BB233"/>
  <c r="BH233" s="1"/>
  <c r="BB237" i="10"/>
  <c r="BH237" s="1"/>
  <c r="BC237"/>
  <c r="AS234" i="11"/>
  <c r="AZ234"/>
  <c r="BA234" s="1"/>
  <c r="BG234" s="1"/>
  <c r="AT234"/>
  <c r="AV234" s="1"/>
  <c r="BE234"/>
  <c r="AL37" i="9"/>
  <c r="AQ36"/>
  <c r="AR36" s="1"/>
  <c r="AT40" i="8"/>
  <c r="AV40" s="1"/>
  <c r="AS40"/>
  <c r="AZ40"/>
  <c r="BA40" s="1"/>
  <c r="BG40" s="1"/>
  <c r="BE40"/>
  <c r="AX43" i="7"/>
  <c r="BF43" s="1"/>
  <c r="AY44"/>
  <c r="AC240" i="11"/>
  <c r="AC31"/>
  <c r="AC36" i="10"/>
  <c r="AC245"/>
  <c r="AC42" i="9"/>
  <c r="AC251"/>
  <c r="AC256" i="8"/>
  <c r="AC47"/>
  <c r="AC52" i="7"/>
  <c r="AC261"/>
  <c r="AC65" i="4"/>
  <c r="BE64"/>
  <c r="AY271"/>
  <c r="AX270"/>
  <c r="BF270" s="1"/>
  <c r="BC270"/>
  <c r="BB270"/>
  <c r="BH270" s="1"/>
  <c r="AC274"/>
  <c r="BE273"/>
  <c r="BC61"/>
  <c r="BB61"/>
  <c r="BH61" s="1"/>
  <c r="AY62"/>
  <c r="AX61"/>
  <c r="BF61" s="1"/>
  <c r="BC276" i="3"/>
  <c r="BB276"/>
  <c r="BH276" s="1"/>
  <c r="AC71"/>
  <c r="BE70"/>
  <c r="AY68"/>
  <c r="AX67"/>
  <c r="BF67" s="1"/>
  <c r="BB67"/>
  <c r="BH67" s="1"/>
  <c r="BC67"/>
  <c r="AC280"/>
  <c r="BE279"/>
  <c r="AY277"/>
  <c r="AX276"/>
  <c r="BF276" s="1"/>
  <c r="AB247" i="9"/>
  <c r="AA248"/>
  <c r="AB38"/>
  <c r="AA39"/>
  <c r="AB242" i="10"/>
  <c r="AA243"/>
  <c r="AA45" i="8"/>
  <c r="AB44"/>
  <c r="AB49" i="7"/>
  <c r="AA50"/>
  <c r="AB277" i="3"/>
  <c r="AA278"/>
  <c r="BA278" s="1"/>
  <c r="BG278" s="1"/>
  <c r="AB33" i="10"/>
  <c r="AA34"/>
  <c r="AB68" i="3"/>
  <c r="AA69"/>
  <c r="BA69" s="1"/>
  <c r="BG69" s="1"/>
  <c r="AA254" i="8"/>
  <c r="AB253"/>
  <c r="AB258" i="7"/>
  <c r="AA259"/>
  <c r="AA272" i="4"/>
  <c r="BA272" s="1"/>
  <c r="BG272" s="1"/>
  <c r="AB271"/>
  <c r="AA63"/>
  <c r="BA63" s="1"/>
  <c r="BG63" s="1"/>
  <c r="AB62"/>
  <c r="AB237" i="11"/>
  <c r="AA238"/>
  <c r="AB28"/>
  <c r="AA29"/>
  <c r="S80" i="4"/>
  <c r="U79"/>
  <c r="Z289"/>
  <c r="S289"/>
  <c r="U288"/>
  <c r="Z80"/>
  <c r="AS41" i="8" l="1"/>
  <c r="AU41" s="1"/>
  <c r="AW41" s="1"/>
  <c r="AZ41"/>
  <c r="BA41" s="1"/>
  <c r="BG41" s="1"/>
  <c r="AT41"/>
  <c r="AV41" s="1"/>
  <c r="BE41"/>
  <c r="AL237" i="11"/>
  <c r="AQ236"/>
  <c r="AR236" s="1"/>
  <c r="AX254" i="7"/>
  <c r="BF254" s="1"/>
  <c r="AY255"/>
  <c r="AS240" i="10"/>
  <c r="AU240" s="1"/>
  <c r="AW240" s="1"/>
  <c r="AZ240"/>
  <c r="BA240" s="1"/>
  <c r="BG240" s="1"/>
  <c r="AT240"/>
  <c r="AV240" s="1"/>
  <c r="BE240"/>
  <c r="BB254" i="7"/>
  <c r="BH254" s="1"/>
  <c r="BC254"/>
  <c r="BC30" i="10"/>
  <c r="BB30"/>
  <c r="BH30" s="1"/>
  <c r="AH289" i="7"/>
  <c r="AP288"/>
  <c r="AH80"/>
  <c r="AP79"/>
  <c r="AY45"/>
  <c r="AX44"/>
  <c r="BF44" s="1"/>
  <c r="AX33" i="9"/>
  <c r="BF33" s="1"/>
  <c r="AY34"/>
  <c r="AQ42" i="8"/>
  <c r="AR42" s="1"/>
  <c r="AL43"/>
  <c r="AZ235" i="11"/>
  <c r="BA235" s="1"/>
  <c r="BG235" s="1"/>
  <c r="AT235"/>
  <c r="AV235" s="1"/>
  <c r="AS235"/>
  <c r="AU235" s="1"/>
  <c r="AW235" s="1"/>
  <c r="BE235"/>
  <c r="AQ241" i="10"/>
  <c r="AR241" s="1"/>
  <c r="AL242"/>
  <c r="BB29"/>
  <c r="BH29" s="1"/>
  <c r="BC29"/>
  <c r="AX242" i="9"/>
  <c r="BF242" s="1"/>
  <c r="AY243"/>
  <c r="AY233" i="11"/>
  <c r="AX232"/>
  <c r="BF232" s="1"/>
  <c r="AY30" i="10"/>
  <c r="AX29"/>
  <c r="BF29" s="1"/>
  <c r="AX24" i="11"/>
  <c r="BF24" s="1"/>
  <c r="AY25"/>
  <c r="AU40" i="8"/>
  <c r="AW40" s="1"/>
  <c r="AU46" i="7"/>
  <c r="AW46" s="1"/>
  <c r="AU239" i="10"/>
  <c r="AW239" s="1"/>
  <c r="AL38" i="9"/>
  <c r="AQ37"/>
  <c r="AR37" s="1"/>
  <c r="AT26" i="11"/>
  <c r="AV26" s="1"/>
  <c r="AS26"/>
  <c r="AU26" s="1"/>
  <c r="AW26" s="1"/>
  <c r="AZ26"/>
  <c r="BA26" s="1"/>
  <c r="BG26" s="1"/>
  <c r="BE26"/>
  <c r="AY239" i="10"/>
  <c r="AX238"/>
  <c r="BF238" s="1"/>
  <c r="AL33"/>
  <c r="AQ32"/>
  <c r="AR32" s="1"/>
  <c r="AX38" i="8"/>
  <c r="BF38" s="1"/>
  <c r="AY39"/>
  <c r="AS256" i="7"/>
  <c r="AZ256"/>
  <c r="BA256" s="1"/>
  <c r="BG256" s="1"/>
  <c r="AT256"/>
  <c r="AV256" s="1"/>
  <c r="BE256"/>
  <c r="AT245" i="9"/>
  <c r="AV245" s="1"/>
  <c r="AS245"/>
  <c r="AU245" s="1"/>
  <c r="AW245" s="1"/>
  <c r="AZ245"/>
  <c r="BA245" s="1"/>
  <c r="BG245" s="1"/>
  <c r="BE245"/>
  <c r="AT47" i="7"/>
  <c r="AV47" s="1"/>
  <c r="AZ47"/>
  <c r="BA47" s="1"/>
  <c r="BG47" s="1"/>
  <c r="AS47"/>
  <c r="AU47" s="1"/>
  <c r="AW47" s="1"/>
  <c r="BE47"/>
  <c r="AS250" i="8"/>
  <c r="AZ250"/>
  <c r="BA250" s="1"/>
  <c r="BG250" s="1"/>
  <c r="AT250"/>
  <c r="AV250" s="1"/>
  <c r="BE250"/>
  <c r="AU234" i="11"/>
  <c r="AW234" s="1"/>
  <c r="AU255" i="7"/>
  <c r="AW255" s="1"/>
  <c r="AU25" i="11"/>
  <c r="AW25" s="1"/>
  <c r="AZ36" i="9"/>
  <c r="BA36" s="1"/>
  <c r="BG36" s="1"/>
  <c r="AT36"/>
  <c r="AV36" s="1"/>
  <c r="AS36"/>
  <c r="AU36" s="1"/>
  <c r="AW36" s="1"/>
  <c r="BE36"/>
  <c r="AQ27" i="11"/>
  <c r="AR27" s="1"/>
  <c r="AL28"/>
  <c r="BB34" i="9"/>
  <c r="BH34" s="1"/>
  <c r="BC34"/>
  <c r="AS31" i="10"/>
  <c r="AZ31"/>
  <c r="BA31" s="1"/>
  <c r="BG31" s="1"/>
  <c r="AT31"/>
  <c r="AV31" s="1"/>
  <c r="BE31"/>
  <c r="BB45" i="7"/>
  <c r="BH45" s="1"/>
  <c r="BC45"/>
  <c r="AX247" i="8"/>
  <c r="BF247" s="1"/>
  <c r="AY248"/>
  <c r="AQ257" i="7"/>
  <c r="AR257" s="1"/>
  <c r="AL258"/>
  <c r="AQ246" i="9"/>
  <c r="AR246" s="1"/>
  <c r="AL247"/>
  <c r="AQ48" i="7"/>
  <c r="AR48" s="1"/>
  <c r="AL49"/>
  <c r="AL252" i="8"/>
  <c r="AQ251"/>
  <c r="AR251" s="1"/>
  <c r="AU249"/>
  <c r="AW249" s="1"/>
  <c r="AU35" i="9"/>
  <c r="AW35" s="1"/>
  <c r="AU244"/>
  <c r="AW244" s="1"/>
  <c r="AC32" i="11"/>
  <c r="AC241"/>
  <c r="AC37" i="10"/>
  <c r="AC246"/>
  <c r="AC252" i="9"/>
  <c r="AC43"/>
  <c r="AC257" i="8"/>
  <c r="AC48"/>
  <c r="AC262" i="7"/>
  <c r="AC53"/>
  <c r="AC66" i="4"/>
  <c r="BE65"/>
  <c r="BB271"/>
  <c r="BH271" s="1"/>
  <c r="BC271"/>
  <c r="AX62"/>
  <c r="BF62" s="1"/>
  <c r="AY63"/>
  <c r="AC275"/>
  <c r="BE274"/>
  <c r="AY272"/>
  <c r="AX271"/>
  <c r="BF271" s="1"/>
  <c r="BB62"/>
  <c r="BH62" s="1"/>
  <c r="BC62"/>
  <c r="BB68" i="3"/>
  <c r="BH68" s="1"/>
  <c r="BC68"/>
  <c r="AC281"/>
  <c r="BE280"/>
  <c r="AY69"/>
  <c r="AX68"/>
  <c r="BF68" s="1"/>
  <c r="BC277"/>
  <c r="BB277"/>
  <c r="BH277" s="1"/>
  <c r="AX277"/>
  <c r="BF277" s="1"/>
  <c r="AY278"/>
  <c r="AC72"/>
  <c r="BE71"/>
  <c r="AA64" i="4"/>
  <c r="BA64" s="1"/>
  <c r="BG64" s="1"/>
  <c r="AB63"/>
  <c r="AA30" i="11"/>
  <c r="AB29"/>
  <c r="AA260" i="7"/>
  <c r="AB259"/>
  <c r="AB50"/>
  <c r="AA51"/>
  <c r="AB243" i="10"/>
  <c r="AA244"/>
  <c r="AB39" i="9"/>
  <c r="AA40"/>
  <c r="AB248"/>
  <c r="AA249"/>
  <c r="AB254" i="8"/>
  <c r="AA255"/>
  <c r="AA273" i="4"/>
  <c r="BA273" s="1"/>
  <c r="BG273" s="1"/>
  <c r="AB272"/>
  <c r="AB45" i="8"/>
  <c r="AA46"/>
  <c r="AB238" i="11"/>
  <c r="AA239"/>
  <c r="AB69" i="3"/>
  <c r="AA70"/>
  <c r="BA70" s="1"/>
  <c r="BG70" s="1"/>
  <c r="AB34" i="10"/>
  <c r="AA35"/>
  <c r="AB278" i="3"/>
  <c r="AA279"/>
  <c r="BA279" s="1"/>
  <c r="BG279" s="1"/>
  <c r="Z290" i="4"/>
  <c r="S81"/>
  <c r="U80"/>
  <c r="S290"/>
  <c r="U289"/>
  <c r="Z81"/>
  <c r="BC244" i="9" l="1"/>
  <c r="BB244"/>
  <c r="BH244" s="1"/>
  <c r="AZ251" i="8"/>
  <c r="BA251" s="1"/>
  <c r="BG251" s="1"/>
  <c r="AT251"/>
  <c r="AV251" s="1"/>
  <c r="AS251"/>
  <c r="AU251" s="1"/>
  <c r="AW251" s="1"/>
  <c r="BE251"/>
  <c r="AL248" i="9"/>
  <c r="AQ247"/>
  <c r="AR247" s="1"/>
  <c r="AY249" i="8"/>
  <c r="AX248"/>
  <c r="BF248" s="1"/>
  <c r="BC25" i="11"/>
  <c r="BB25"/>
  <c r="BH25" s="1"/>
  <c r="AL34" i="10"/>
  <c r="AQ33"/>
  <c r="AR33" s="1"/>
  <c r="AL39" i="9"/>
  <c r="AQ38"/>
  <c r="AR38" s="1"/>
  <c r="AX243"/>
  <c r="BF243" s="1"/>
  <c r="AY244"/>
  <c r="AL243" i="10"/>
  <c r="AQ242"/>
  <c r="AR242" s="1"/>
  <c r="AX34" i="9"/>
  <c r="BF34" s="1"/>
  <c r="AY35"/>
  <c r="AH290" i="7"/>
  <c r="AP289"/>
  <c r="BB240" i="10"/>
  <c r="BH240" s="1"/>
  <c r="BC240"/>
  <c r="AL238" i="11"/>
  <c r="AQ237"/>
  <c r="AR237" s="1"/>
  <c r="BB41" i="8"/>
  <c r="BH41" s="1"/>
  <c r="BC41"/>
  <c r="AU250"/>
  <c r="AW250" s="1"/>
  <c r="AU256" i="7"/>
  <c r="AW256" s="1"/>
  <c r="AT48"/>
  <c r="AV48" s="1"/>
  <c r="AZ48"/>
  <c r="BA48" s="1"/>
  <c r="BG48" s="1"/>
  <c r="AS48"/>
  <c r="BE48"/>
  <c r="AT257"/>
  <c r="AV257" s="1"/>
  <c r="AS257"/>
  <c r="AZ257"/>
  <c r="BA257" s="1"/>
  <c r="BG257" s="1"/>
  <c r="BE257"/>
  <c r="AZ27" i="11"/>
  <c r="BA27" s="1"/>
  <c r="BG27" s="1"/>
  <c r="AS27"/>
  <c r="AU27" s="1"/>
  <c r="AW27" s="1"/>
  <c r="AT27"/>
  <c r="AV27" s="1"/>
  <c r="BE27"/>
  <c r="BB245" i="9"/>
  <c r="BH245" s="1"/>
  <c r="BC245"/>
  <c r="AT32" i="10"/>
  <c r="AV32" s="1"/>
  <c r="AS32"/>
  <c r="AU32" s="1"/>
  <c r="AW32" s="1"/>
  <c r="AZ32"/>
  <c r="BA32" s="1"/>
  <c r="BG32" s="1"/>
  <c r="BE32"/>
  <c r="AT37" i="9"/>
  <c r="AV37" s="1"/>
  <c r="AS37"/>
  <c r="AU37" s="1"/>
  <c r="AW37" s="1"/>
  <c r="AZ37"/>
  <c r="BA37" s="1"/>
  <c r="BG37" s="1"/>
  <c r="BE37"/>
  <c r="BB40" i="8"/>
  <c r="BH40" s="1"/>
  <c r="BC40"/>
  <c r="AX233" i="11"/>
  <c r="BF233" s="1"/>
  <c r="AY234"/>
  <c r="BC235"/>
  <c r="BB235"/>
  <c r="BH235" s="1"/>
  <c r="AT42" i="8"/>
  <c r="AV42" s="1"/>
  <c r="AS42"/>
  <c r="AZ42"/>
  <c r="BA42" s="1"/>
  <c r="BG42" s="1"/>
  <c r="BE42"/>
  <c r="AX45" i="7"/>
  <c r="BF45" s="1"/>
  <c r="AY46"/>
  <c r="AT236" i="11"/>
  <c r="AV236" s="1"/>
  <c r="AS236"/>
  <c r="AU236" s="1"/>
  <c r="AW236" s="1"/>
  <c r="AZ236"/>
  <c r="BA236" s="1"/>
  <c r="BG236" s="1"/>
  <c r="BE236"/>
  <c r="AU31" i="10"/>
  <c r="AW31" s="1"/>
  <c r="BB249" i="8"/>
  <c r="BH249" s="1"/>
  <c r="BC249"/>
  <c r="AQ49" i="7"/>
  <c r="AR49" s="1"/>
  <c r="AL50"/>
  <c r="AQ258"/>
  <c r="AR258" s="1"/>
  <c r="AL259"/>
  <c r="AL29" i="11"/>
  <c r="AQ28"/>
  <c r="AR28" s="1"/>
  <c r="BC234"/>
  <c r="BB234"/>
  <c r="BH234" s="1"/>
  <c r="BB47" i="7"/>
  <c r="BH47" s="1"/>
  <c r="BC47"/>
  <c r="AX239" i="10"/>
  <c r="BF239" s="1"/>
  <c r="AY240"/>
  <c r="BB46" i="7"/>
  <c r="BH46" s="1"/>
  <c r="BC46"/>
  <c r="AY26" i="11"/>
  <c r="AX25"/>
  <c r="BF25" s="1"/>
  <c r="AQ43" i="8"/>
  <c r="AR43" s="1"/>
  <c r="AL44"/>
  <c r="AH81" i="7"/>
  <c r="AP80"/>
  <c r="BB35" i="9"/>
  <c r="BH35" s="1"/>
  <c r="BC35"/>
  <c r="AQ252" i="8"/>
  <c r="AR252" s="1"/>
  <c r="AL253"/>
  <c r="AZ246" i="9"/>
  <c r="BA246" s="1"/>
  <c r="BG246" s="1"/>
  <c r="AT246"/>
  <c r="AV246" s="1"/>
  <c r="AS246"/>
  <c r="BE246"/>
  <c r="BB36"/>
  <c r="BH36" s="1"/>
  <c r="BC36"/>
  <c r="BB255" i="7"/>
  <c r="BH255" s="1"/>
  <c r="BC255"/>
  <c r="AX39" i="8"/>
  <c r="BF39" s="1"/>
  <c r="AY40"/>
  <c r="BB26" i="11"/>
  <c r="BH26" s="1"/>
  <c r="BC26"/>
  <c r="BC239" i="10"/>
  <c r="BB239"/>
  <c r="BH239" s="1"/>
  <c r="AX30"/>
  <c r="BF30" s="1"/>
  <c r="AY31"/>
  <c r="AT241"/>
  <c r="AV241" s="1"/>
  <c r="AS241"/>
  <c r="AZ241"/>
  <c r="BA241" s="1"/>
  <c r="BG241" s="1"/>
  <c r="BE241"/>
  <c r="AX255" i="7"/>
  <c r="BF255" s="1"/>
  <c r="AY256"/>
  <c r="AC33" i="11"/>
  <c r="AC242"/>
  <c r="AC247" i="10"/>
  <c r="AC38"/>
  <c r="AC253" i="9"/>
  <c r="AC44"/>
  <c r="AC258" i="8"/>
  <c r="AC49"/>
  <c r="AC263" i="7"/>
  <c r="AC54"/>
  <c r="AY273" i="4"/>
  <c r="AX272"/>
  <c r="BF272" s="1"/>
  <c r="AC67"/>
  <c r="BE66"/>
  <c r="AY64"/>
  <c r="AX63"/>
  <c r="BF63" s="1"/>
  <c r="BC272"/>
  <c r="BB272"/>
  <c r="BH272" s="1"/>
  <c r="AC276"/>
  <c r="BE275"/>
  <c r="BC63"/>
  <c r="BB63"/>
  <c r="BH63" s="1"/>
  <c r="BC278" i="3"/>
  <c r="BB278"/>
  <c r="BH278" s="1"/>
  <c r="AY70"/>
  <c r="AX69"/>
  <c r="BF69" s="1"/>
  <c r="AY279"/>
  <c r="AX278"/>
  <c r="BF278" s="1"/>
  <c r="BC69"/>
  <c r="BB69"/>
  <c r="BH69" s="1"/>
  <c r="AC73"/>
  <c r="BE72"/>
  <c r="AC282"/>
  <c r="BE281"/>
  <c r="AB260" i="7"/>
  <c r="AA261"/>
  <c r="AB279" i="3"/>
  <c r="AA280"/>
  <c r="BA280" s="1"/>
  <c r="BG280" s="1"/>
  <c r="AB35" i="10"/>
  <c r="AA36"/>
  <c r="AB239" i="11"/>
  <c r="AA240"/>
  <c r="AB40" i="9"/>
  <c r="AA41"/>
  <c r="AA274" i="4"/>
  <c r="BA274" s="1"/>
  <c r="BG274" s="1"/>
  <c r="AB273"/>
  <c r="AB30" i="11"/>
  <c r="AA31"/>
  <c r="AA65" i="4"/>
  <c r="BA65" s="1"/>
  <c r="BG65" s="1"/>
  <c r="AB64"/>
  <c r="AA71" i="3"/>
  <c r="BA71" s="1"/>
  <c r="BG71" s="1"/>
  <c r="AB70"/>
  <c r="AB46" i="8"/>
  <c r="AA47"/>
  <c r="AB255"/>
  <c r="AA256"/>
  <c r="AB249" i="9"/>
  <c r="AA250"/>
  <c r="AA245" i="10"/>
  <c r="AB244"/>
  <c r="AA52" i="7"/>
  <c r="AB51"/>
  <c r="Z291" i="4"/>
  <c r="Z82"/>
  <c r="S291"/>
  <c r="U290"/>
  <c r="S82"/>
  <c r="U81"/>
  <c r="AY241" i="10" l="1"/>
  <c r="AX240"/>
  <c r="BF240" s="1"/>
  <c r="AL260" i="7"/>
  <c r="AQ259"/>
  <c r="AR259" s="1"/>
  <c r="AQ34" i="10"/>
  <c r="AR34" s="1"/>
  <c r="AL35"/>
  <c r="AX249" i="8"/>
  <c r="BF249" s="1"/>
  <c r="AY250"/>
  <c r="BB251"/>
  <c r="BH251" s="1"/>
  <c r="BC251"/>
  <c r="AX256" i="7"/>
  <c r="BF256" s="1"/>
  <c r="AY257"/>
  <c r="AX40" i="8"/>
  <c r="BF40" s="1"/>
  <c r="AY41"/>
  <c r="AZ43"/>
  <c r="BA43" s="1"/>
  <c r="BG43" s="1"/>
  <c r="AS43"/>
  <c r="AT43"/>
  <c r="AV43" s="1"/>
  <c r="BE43"/>
  <c r="AQ29" i="11"/>
  <c r="AR29" s="1"/>
  <c r="AL30"/>
  <c r="AZ49" i="7"/>
  <c r="BA49" s="1"/>
  <c r="BG49" s="1"/>
  <c r="AT49"/>
  <c r="AV49" s="1"/>
  <c r="AS49"/>
  <c r="AU49" s="1"/>
  <c r="AW49" s="1"/>
  <c r="BE49"/>
  <c r="AY47"/>
  <c r="AX46"/>
  <c r="BF46" s="1"/>
  <c r="AY235" i="11"/>
  <c r="AX234"/>
  <c r="BF234" s="1"/>
  <c r="BC27"/>
  <c r="BB27"/>
  <c r="BH27" s="1"/>
  <c r="AY36" i="9"/>
  <c r="AX35"/>
  <c r="BF35" s="1"/>
  <c r="AY245"/>
  <c r="AX244"/>
  <c r="BF244" s="1"/>
  <c r="AS33" i="10"/>
  <c r="AU33" s="1"/>
  <c r="AW33" s="1"/>
  <c r="AZ33"/>
  <c r="BA33" s="1"/>
  <c r="BG33" s="1"/>
  <c r="AT33"/>
  <c r="AV33" s="1"/>
  <c r="BE33"/>
  <c r="AU241"/>
  <c r="AW241" s="1"/>
  <c r="AU42" i="8"/>
  <c r="AW42" s="1"/>
  <c r="AU257" i="7"/>
  <c r="AW257" s="1"/>
  <c r="AT252" i="8"/>
  <c r="AV252" s="1"/>
  <c r="AS252"/>
  <c r="AU252" s="1"/>
  <c r="AW252" s="1"/>
  <c r="AZ252"/>
  <c r="BA252" s="1"/>
  <c r="BG252" s="1"/>
  <c r="BE252"/>
  <c r="AQ44"/>
  <c r="AR44" s="1"/>
  <c r="AL45"/>
  <c r="AZ28" i="11"/>
  <c r="BA28" s="1"/>
  <c r="BG28" s="1"/>
  <c r="AS28"/>
  <c r="AU28" s="1"/>
  <c r="AW28" s="1"/>
  <c r="AT28"/>
  <c r="AV28" s="1"/>
  <c r="BE28"/>
  <c r="AL51" i="7"/>
  <c r="AQ50"/>
  <c r="AR50" s="1"/>
  <c r="BB31" i="10"/>
  <c r="BH31" s="1"/>
  <c r="BC31"/>
  <c r="BB250" i="8"/>
  <c r="BH250" s="1"/>
  <c r="BC250"/>
  <c r="AL239" i="11"/>
  <c r="AQ238"/>
  <c r="AR238" s="1"/>
  <c r="AH291" i="7"/>
  <c r="AP290"/>
  <c r="AQ243" i="10"/>
  <c r="AR243" s="1"/>
  <c r="AL244"/>
  <c r="AL40" i="9"/>
  <c r="AQ39"/>
  <c r="AR39" s="1"/>
  <c r="AL249"/>
  <c r="AQ248"/>
  <c r="AR248" s="1"/>
  <c r="AU246"/>
  <c r="AW246" s="1"/>
  <c r="AU48" i="7"/>
  <c r="AW48" s="1"/>
  <c r="AY32" i="10"/>
  <c r="AX31"/>
  <c r="BF31" s="1"/>
  <c r="AQ253" i="8"/>
  <c r="AR253" s="1"/>
  <c r="AL254"/>
  <c r="AH82" i="7"/>
  <c r="AP81"/>
  <c r="AX26" i="11"/>
  <c r="BF26" s="1"/>
  <c r="AY27"/>
  <c r="AT258" i="7"/>
  <c r="AV258" s="1"/>
  <c r="AZ258"/>
  <c r="BA258" s="1"/>
  <c r="BG258" s="1"/>
  <c r="AS258"/>
  <c r="AU258" s="1"/>
  <c r="AW258" s="1"/>
  <c r="BE258"/>
  <c r="BB236" i="11"/>
  <c r="BH236" s="1"/>
  <c r="BC236"/>
  <c r="BB37" i="9"/>
  <c r="BH37" s="1"/>
  <c r="BC37"/>
  <c r="BB32" i="10"/>
  <c r="BH32" s="1"/>
  <c r="BC32"/>
  <c r="BB256" i="7"/>
  <c r="BH256" s="1"/>
  <c r="BC256"/>
  <c r="AS237" i="11"/>
  <c r="AZ237"/>
  <c r="BA237" s="1"/>
  <c r="BG237" s="1"/>
  <c r="AT237"/>
  <c r="AV237" s="1"/>
  <c r="BE237"/>
  <c r="AT242" i="10"/>
  <c r="AV242" s="1"/>
  <c r="AS242"/>
  <c r="AU242" s="1"/>
  <c r="AW242" s="1"/>
  <c r="AZ242"/>
  <c r="BA242" s="1"/>
  <c r="BG242" s="1"/>
  <c r="BE242"/>
  <c r="AZ38" i="9"/>
  <c r="BA38" s="1"/>
  <c r="BG38" s="1"/>
  <c r="AT38"/>
  <c r="AV38" s="1"/>
  <c r="AS38"/>
  <c r="BE38"/>
  <c r="AZ247"/>
  <c r="BA247" s="1"/>
  <c r="BG247" s="1"/>
  <c r="AT247"/>
  <c r="AV247" s="1"/>
  <c r="AS247"/>
  <c r="BE247"/>
  <c r="AC243" i="11"/>
  <c r="AC34"/>
  <c r="AC248" i="10"/>
  <c r="AC39"/>
  <c r="AC254" i="9"/>
  <c r="AC45"/>
  <c r="AC50" i="8"/>
  <c r="AC259"/>
  <c r="AC264" i="7"/>
  <c r="AC55"/>
  <c r="BB273" i="4"/>
  <c r="BH273" s="1"/>
  <c r="BC273"/>
  <c r="AC277"/>
  <c r="BE276"/>
  <c r="AY65"/>
  <c r="AX64"/>
  <c r="BF64" s="1"/>
  <c r="AY274"/>
  <c r="AX273"/>
  <c r="BF273" s="1"/>
  <c r="BB64"/>
  <c r="BH64" s="1"/>
  <c r="BC64"/>
  <c r="AC68"/>
  <c r="BE67"/>
  <c r="AC74" i="3"/>
  <c r="BE73"/>
  <c r="AX279"/>
  <c r="BF279" s="1"/>
  <c r="AY280"/>
  <c r="BC279"/>
  <c r="BB279"/>
  <c r="BH279" s="1"/>
  <c r="BC70"/>
  <c r="BB70"/>
  <c r="BH70" s="1"/>
  <c r="AC283"/>
  <c r="BE282"/>
  <c r="AY71"/>
  <c r="AX70"/>
  <c r="BF70" s="1"/>
  <c r="AA66" i="4"/>
  <c r="BA66" s="1"/>
  <c r="BG66" s="1"/>
  <c r="AB65"/>
  <c r="AA275"/>
  <c r="BA275" s="1"/>
  <c r="BG275" s="1"/>
  <c r="AB274"/>
  <c r="AB250" i="9"/>
  <c r="AA251"/>
  <c r="AA257" i="8"/>
  <c r="AB256"/>
  <c r="AB47"/>
  <c r="AA48"/>
  <c r="AB41" i="9"/>
  <c r="AA42"/>
  <c r="AB36" i="10"/>
  <c r="AA37"/>
  <c r="AA53" i="7"/>
  <c r="AB52"/>
  <c r="AB245" i="10"/>
  <c r="AA246"/>
  <c r="AB71" i="3"/>
  <c r="AA72"/>
  <c r="BA72" s="1"/>
  <c r="BG72" s="1"/>
  <c r="AB31" i="11"/>
  <c r="AA32"/>
  <c r="AB240"/>
  <c r="AA241"/>
  <c r="AB280" i="3"/>
  <c r="AA281"/>
  <c r="BA281" s="1"/>
  <c r="BG281" s="1"/>
  <c r="AB261" i="7"/>
  <c r="AA262"/>
  <c r="S292" i="4"/>
  <c r="U291"/>
  <c r="Z292"/>
  <c r="S83"/>
  <c r="U82"/>
  <c r="Z83"/>
  <c r="BB258" i="7" l="1"/>
  <c r="BH258" s="1"/>
  <c r="BC258"/>
  <c r="AS253" i="8"/>
  <c r="AZ253"/>
  <c r="BA253" s="1"/>
  <c r="BG253" s="1"/>
  <c r="AT253"/>
  <c r="AV253" s="1"/>
  <c r="BE253"/>
  <c r="BC246" i="9"/>
  <c r="BB246"/>
  <c r="BH246" s="1"/>
  <c r="AL250"/>
  <c r="AQ249"/>
  <c r="AR249" s="1"/>
  <c r="AT243" i="10"/>
  <c r="AV243" s="1"/>
  <c r="AS243"/>
  <c r="AU243" s="1"/>
  <c r="AW243" s="1"/>
  <c r="AZ243"/>
  <c r="BA243" s="1"/>
  <c r="BG243" s="1"/>
  <c r="BE243"/>
  <c r="AQ239" i="11"/>
  <c r="AR239" s="1"/>
  <c r="AL240"/>
  <c r="AZ44" i="8"/>
  <c r="BA44" s="1"/>
  <c r="BG44" s="1"/>
  <c r="AS44"/>
  <c r="AU44" s="1"/>
  <c r="AW44" s="1"/>
  <c r="AT44"/>
  <c r="AV44" s="1"/>
  <c r="BE44"/>
  <c r="AX245" i="9"/>
  <c r="BF245" s="1"/>
  <c r="AY246"/>
  <c r="AX47" i="7"/>
  <c r="BF47" s="1"/>
  <c r="AY48"/>
  <c r="AT34" i="10"/>
  <c r="AV34" s="1"/>
  <c r="AS34"/>
  <c r="AZ34"/>
  <c r="BA34" s="1"/>
  <c r="BG34" s="1"/>
  <c r="BE34"/>
  <c r="AX241"/>
  <c r="BF241" s="1"/>
  <c r="AY242"/>
  <c r="AU247" i="9"/>
  <c r="AW247" s="1"/>
  <c r="AU38"/>
  <c r="AW38" s="1"/>
  <c r="AX27" i="11"/>
  <c r="BF27" s="1"/>
  <c r="AY28"/>
  <c r="AL255" i="8"/>
  <c r="AQ254"/>
  <c r="AR254" s="1"/>
  <c r="BC48" i="7"/>
  <c r="BB48"/>
  <c r="BH48" s="1"/>
  <c r="AT248" i="9"/>
  <c r="AV248" s="1"/>
  <c r="AS248"/>
  <c r="AU248" s="1"/>
  <c r="AW248" s="1"/>
  <c r="AZ248"/>
  <c r="BA248" s="1"/>
  <c r="BG248" s="1"/>
  <c r="BE248"/>
  <c r="AL245" i="10"/>
  <c r="AQ244"/>
  <c r="AR244" s="1"/>
  <c r="AS238" i="11"/>
  <c r="AU238" s="1"/>
  <c r="AW238" s="1"/>
  <c r="AZ238"/>
  <c r="BA238" s="1"/>
  <c r="BG238" s="1"/>
  <c r="AT238"/>
  <c r="AV238" s="1"/>
  <c r="BE238"/>
  <c r="AQ45" i="8"/>
  <c r="AR45" s="1"/>
  <c r="AL46"/>
  <c r="BC252"/>
  <c r="BB252"/>
  <c r="BH252" s="1"/>
  <c r="BB241" i="10"/>
  <c r="BH241" s="1"/>
  <c r="BC241"/>
  <c r="AY42" i="8"/>
  <c r="AX41"/>
  <c r="BF41" s="1"/>
  <c r="AL36" i="10"/>
  <c r="AQ35"/>
  <c r="AR35" s="1"/>
  <c r="AH83" i="7"/>
  <c r="AP82"/>
  <c r="AX32" i="10"/>
  <c r="BF32" s="1"/>
  <c r="AY33"/>
  <c r="AQ40" i="9"/>
  <c r="AR40" s="1"/>
  <c r="AL41"/>
  <c r="AH292" i="7"/>
  <c r="AP291"/>
  <c r="AQ51"/>
  <c r="AR51" s="1"/>
  <c r="AL52"/>
  <c r="BB42" i="8"/>
  <c r="BH42" s="1"/>
  <c r="BC42"/>
  <c r="BC33" i="10"/>
  <c r="BB33"/>
  <c r="BH33" s="1"/>
  <c r="AX36" i="9"/>
  <c r="BF36" s="1"/>
  <c r="AY37"/>
  <c r="AX235" i="11"/>
  <c r="BF235" s="1"/>
  <c r="AY236"/>
  <c r="BC49" i="7"/>
  <c r="BB49"/>
  <c r="BH49" s="1"/>
  <c r="AT29" i="11"/>
  <c r="AV29" s="1"/>
  <c r="AS29"/>
  <c r="AZ29"/>
  <c r="BA29" s="1"/>
  <c r="BG29" s="1"/>
  <c r="BE29"/>
  <c r="AL261" i="7"/>
  <c r="AQ260"/>
  <c r="AR260" s="1"/>
  <c r="AU237" i="11"/>
  <c r="AW237" s="1"/>
  <c r="BB242" i="10"/>
  <c r="BH242" s="1"/>
  <c r="BC242"/>
  <c r="AS39" i="9"/>
  <c r="AU39" s="1"/>
  <c r="AW39" s="1"/>
  <c r="AZ39"/>
  <c r="BA39" s="1"/>
  <c r="BG39" s="1"/>
  <c r="AT39"/>
  <c r="AV39" s="1"/>
  <c r="BE39"/>
  <c r="AT50" i="7"/>
  <c r="AV50" s="1"/>
  <c r="AS50"/>
  <c r="AZ50"/>
  <c r="BA50" s="1"/>
  <c r="BG50" s="1"/>
  <c r="BE50"/>
  <c r="BB28" i="11"/>
  <c r="BH28" s="1"/>
  <c r="BC28"/>
  <c r="BC257" i="7"/>
  <c r="BB257"/>
  <c r="BH257" s="1"/>
  <c r="AQ30" i="11"/>
  <c r="AR30" s="1"/>
  <c r="AL31"/>
  <c r="AY258" i="7"/>
  <c r="AX257"/>
  <c r="BF257" s="1"/>
  <c r="AY251" i="8"/>
  <c r="AX250"/>
  <c r="BF250" s="1"/>
  <c r="AS259" i="7"/>
  <c r="AZ259"/>
  <c r="BA259" s="1"/>
  <c r="BG259" s="1"/>
  <c r="AT259"/>
  <c r="AV259" s="1"/>
  <c r="BE259"/>
  <c r="AU43" i="8"/>
  <c r="AW43" s="1"/>
  <c r="AC244" i="11"/>
  <c r="AC35"/>
  <c r="AC249" i="10"/>
  <c r="AC40"/>
  <c r="AC255" i="9"/>
  <c r="AC46"/>
  <c r="AC51" i="8"/>
  <c r="AC260"/>
  <c r="AC56" i="7"/>
  <c r="AC265"/>
  <c r="AY66" i="4"/>
  <c r="AX65"/>
  <c r="BF65" s="1"/>
  <c r="BC274"/>
  <c r="BB274"/>
  <c r="BH274" s="1"/>
  <c r="AC69"/>
  <c r="BE68"/>
  <c r="AY275"/>
  <c r="AX274"/>
  <c r="BF274" s="1"/>
  <c r="AC278"/>
  <c r="BE277"/>
  <c r="BC65"/>
  <c r="BB65"/>
  <c r="BH65" s="1"/>
  <c r="BC71" i="3"/>
  <c r="BB71"/>
  <c r="BH71" s="1"/>
  <c r="AC284"/>
  <c r="BE283"/>
  <c r="AC75"/>
  <c r="BE74"/>
  <c r="BC280"/>
  <c r="BB280"/>
  <c r="BH280" s="1"/>
  <c r="AY72"/>
  <c r="AX71"/>
  <c r="BF71" s="1"/>
  <c r="AY281"/>
  <c r="AX280"/>
  <c r="BF280" s="1"/>
  <c r="AB262" i="7"/>
  <c r="AA263"/>
  <c r="AB241" i="11"/>
  <c r="AA242"/>
  <c r="AA247" i="10"/>
  <c r="AB246"/>
  <c r="AB257" i="8"/>
  <c r="AA258"/>
  <c r="AA276" i="4"/>
  <c r="BA276" s="1"/>
  <c r="BG276" s="1"/>
  <c r="AB275"/>
  <c r="AA54" i="7"/>
  <c r="AB53"/>
  <c r="AB37" i="10"/>
  <c r="AA38"/>
  <c r="AB42" i="9"/>
  <c r="AA43"/>
  <c r="AB281" i="3"/>
  <c r="AA282"/>
  <c r="BA282" s="1"/>
  <c r="BG282" s="1"/>
  <c r="AB32" i="11"/>
  <c r="AA33"/>
  <c r="AB72" i="3"/>
  <c r="AA73"/>
  <c r="BA73" s="1"/>
  <c r="BG73" s="1"/>
  <c r="AA67" i="4"/>
  <c r="BA67" s="1"/>
  <c r="BG67" s="1"/>
  <c r="AB66"/>
  <c r="AA49" i="8"/>
  <c r="AB48"/>
  <c r="AB251" i="9"/>
  <c r="AA252"/>
  <c r="S84" i="4"/>
  <c r="U83"/>
  <c r="Z293"/>
  <c r="S293"/>
  <c r="U292"/>
  <c r="Z84"/>
  <c r="AX251" i="8" l="1"/>
  <c r="BF251" s="1"/>
  <c r="AY252"/>
  <c r="AS30" i="11"/>
  <c r="AZ30"/>
  <c r="BA30" s="1"/>
  <c r="BG30" s="1"/>
  <c r="AT30"/>
  <c r="AV30" s="1"/>
  <c r="BE30"/>
  <c r="BC39" i="9"/>
  <c r="BB39"/>
  <c r="BH39" s="1"/>
  <c r="AH293" i="7"/>
  <c r="AP292"/>
  <c r="AS35" i="10"/>
  <c r="AZ35"/>
  <c r="BA35" s="1"/>
  <c r="BG35" s="1"/>
  <c r="AT35"/>
  <c r="AV35" s="1"/>
  <c r="BE35"/>
  <c r="AQ46" i="8"/>
  <c r="AR46" s="1"/>
  <c r="AL47"/>
  <c r="AY29" i="11"/>
  <c r="AX28"/>
  <c r="BF28" s="1"/>
  <c r="AQ250" i="9"/>
  <c r="AR250" s="1"/>
  <c r="AL251"/>
  <c r="AQ31" i="11"/>
  <c r="AR31" s="1"/>
  <c r="AL32"/>
  <c r="BB237"/>
  <c r="BH237" s="1"/>
  <c r="BC237"/>
  <c r="AX37" i="9"/>
  <c r="BF37" s="1"/>
  <c r="AY38"/>
  <c r="AX33" i="10"/>
  <c r="BF33" s="1"/>
  <c r="AY34"/>
  <c r="AX42" i="8"/>
  <c r="BF42" s="1"/>
  <c r="AY43"/>
  <c r="AL246" i="10"/>
  <c r="AQ245"/>
  <c r="AR245" s="1"/>
  <c r="AQ255" i="8"/>
  <c r="AR255" s="1"/>
  <c r="AL256"/>
  <c r="BC247" i="9"/>
  <c r="BB247"/>
  <c r="BH247" s="1"/>
  <c r="AX242" i="10"/>
  <c r="BF242" s="1"/>
  <c r="AY243"/>
  <c r="AX246" i="9"/>
  <c r="BF246" s="1"/>
  <c r="AY247"/>
  <c r="BB44" i="8"/>
  <c r="BH44" s="1"/>
  <c r="BC44"/>
  <c r="AT249" i="9"/>
  <c r="AV249" s="1"/>
  <c r="AZ249"/>
  <c r="BA249" s="1"/>
  <c r="BG249" s="1"/>
  <c r="AS249"/>
  <c r="AU249" s="1"/>
  <c r="AW249" s="1"/>
  <c r="BE249"/>
  <c r="AU50" i="7"/>
  <c r="AW50" s="1"/>
  <c r="AU34" i="10"/>
  <c r="AW34" s="1"/>
  <c r="AY259" i="7"/>
  <c r="AX258"/>
  <c r="BF258" s="1"/>
  <c r="AQ261"/>
  <c r="AR261" s="1"/>
  <c r="AL262"/>
  <c r="AZ51"/>
  <c r="BA51" s="1"/>
  <c r="BG51" s="1"/>
  <c r="AT51"/>
  <c r="AV51" s="1"/>
  <c r="AS51"/>
  <c r="AU51" s="1"/>
  <c r="AW51" s="1"/>
  <c r="BE51"/>
  <c r="AT40" i="9"/>
  <c r="AV40" s="1"/>
  <c r="AZ40"/>
  <c r="BA40" s="1"/>
  <c r="BG40" s="1"/>
  <c r="AS40"/>
  <c r="BE40"/>
  <c r="AH84" i="7"/>
  <c r="AP83"/>
  <c r="AZ244" i="10"/>
  <c r="BA244" s="1"/>
  <c r="BG244" s="1"/>
  <c r="AT244"/>
  <c r="AV244" s="1"/>
  <c r="AS244"/>
  <c r="AU244" s="1"/>
  <c r="AW244" s="1"/>
  <c r="BE244"/>
  <c r="BC248" i="9"/>
  <c r="BB248"/>
  <c r="BH248" s="1"/>
  <c r="AT254" i="8"/>
  <c r="AV254" s="1"/>
  <c r="AS254"/>
  <c r="AZ254"/>
  <c r="BA254" s="1"/>
  <c r="BG254" s="1"/>
  <c r="BE254"/>
  <c r="BB38" i="9"/>
  <c r="BH38" s="1"/>
  <c r="BC38"/>
  <c r="AZ239" i="11"/>
  <c r="BA239" s="1"/>
  <c r="BG239" s="1"/>
  <c r="AT239"/>
  <c r="AV239" s="1"/>
  <c r="AS239"/>
  <c r="AU239" s="1"/>
  <c r="AW239" s="1"/>
  <c r="BE239"/>
  <c r="AU259" i="7"/>
  <c r="AW259" s="1"/>
  <c r="AU253" i="8"/>
  <c r="AW253" s="1"/>
  <c r="BC43"/>
  <c r="BB43"/>
  <c r="BH43" s="1"/>
  <c r="AZ260" i="7"/>
  <c r="BA260" s="1"/>
  <c r="BG260" s="1"/>
  <c r="AT260"/>
  <c r="AV260" s="1"/>
  <c r="AS260"/>
  <c r="BE260"/>
  <c r="AX236" i="11"/>
  <c r="BF236" s="1"/>
  <c r="AY237"/>
  <c r="AL53" i="7"/>
  <c r="AQ52"/>
  <c r="AR52" s="1"/>
  <c r="AQ41" i="9"/>
  <c r="AR41" s="1"/>
  <c r="AL42"/>
  <c r="AQ36" i="10"/>
  <c r="AR36" s="1"/>
  <c r="AL37"/>
  <c r="AT45" i="8"/>
  <c r="AV45" s="1"/>
  <c r="AS45"/>
  <c r="AU45" s="1"/>
  <c r="AW45" s="1"/>
  <c r="AZ45"/>
  <c r="BA45" s="1"/>
  <c r="BG45" s="1"/>
  <c r="BE45"/>
  <c r="BB238" i="11"/>
  <c r="BH238" s="1"/>
  <c r="BC238"/>
  <c r="AX48" i="7"/>
  <c r="BF48" s="1"/>
  <c r="AY49"/>
  <c r="AL241" i="11"/>
  <c r="AQ240"/>
  <c r="AR240" s="1"/>
  <c r="BC243" i="10"/>
  <c r="BB243"/>
  <c r="BH243" s="1"/>
  <c r="AU29" i="11"/>
  <c r="AW29" s="1"/>
  <c r="AC36"/>
  <c r="AC245"/>
  <c r="AC41" i="10"/>
  <c r="AC250"/>
  <c r="AC47" i="9"/>
  <c r="AC256"/>
  <c r="AC261" i="8"/>
  <c r="AC52"/>
  <c r="AC266" i="7"/>
  <c r="AC57"/>
  <c r="BB66" i="4"/>
  <c r="BH66" s="1"/>
  <c r="BC66"/>
  <c r="BB275"/>
  <c r="BH275" s="1"/>
  <c r="BC275"/>
  <c r="AC279"/>
  <c r="BE278"/>
  <c r="AC70"/>
  <c r="BE69"/>
  <c r="AX66"/>
  <c r="BF66" s="1"/>
  <c r="AY67"/>
  <c r="AY276"/>
  <c r="AX275"/>
  <c r="BF275" s="1"/>
  <c r="AY73" i="3"/>
  <c r="AX72"/>
  <c r="BF72" s="1"/>
  <c r="AC76"/>
  <c r="BE75"/>
  <c r="AX281"/>
  <c r="BF281" s="1"/>
  <c r="AY282"/>
  <c r="AC285"/>
  <c r="BE284"/>
  <c r="BC72"/>
  <c r="BB72"/>
  <c r="BH72" s="1"/>
  <c r="BC281"/>
  <c r="BB281"/>
  <c r="BH281" s="1"/>
  <c r="AB252" i="9"/>
  <c r="AA253"/>
  <c r="AB49" i="8"/>
  <c r="AA50"/>
  <c r="AB54" i="7"/>
  <c r="AA55"/>
  <c r="AA277" i="4"/>
  <c r="BA277" s="1"/>
  <c r="BG277" s="1"/>
  <c r="AB276"/>
  <c r="AB247" i="10"/>
  <c r="AA248"/>
  <c r="AA283" i="3"/>
  <c r="BA283" s="1"/>
  <c r="BG283" s="1"/>
  <c r="AB282"/>
  <c r="AB38" i="10"/>
  <c r="AA39"/>
  <c r="AA68" i="4"/>
  <c r="BA68" s="1"/>
  <c r="BG68" s="1"/>
  <c r="AB67"/>
  <c r="AB73" i="3"/>
  <c r="AA74"/>
  <c r="BA74" s="1"/>
  <c r="BG74" s="1"/>
  <c r="AB33" i="11"/>
  <c r="AA34"/>
  <c r="AB43" i="9"/>
  <c r="AA44"/>
  <c r="AB258" i="8"/>
  <c r="AA259"/>
  <c r="AB242" i="11"/>
  <c r="AA243"/>
  <c r="AA264" i="7"/>
  <c r="AB263"/>
  <c r="Z85" i="4"/>
  <c r="Z294"/>
  <c r="S294"/>
  <c r="U293"/>
  <c r="S85"/>
  <c r="U84"/>
  <c r="BB29" i="11" l="1"/>
  <c r="BH29" s="1"/>
  <c r="BC29"/>
  <c r="AL242"/>
  <c r="AQ241"/>
  <c r="AR241" s="1"/>
  <c r="AZ41" i="9"/>
  <c r="BA41" s="1"/>
  <c r="BG41" s="1"/>
  <c r="AS41"/>
  <c r="AU41" s="1"/>
  <c r="AW41" s="1"/>
  <c r="AT41"/>
  <c r="AV41" s="1"/>
  <c r="BE41"/>
  <c r="BC259" i="7"/>
  <c r="BB259"/>
  <c r="BH259" s="1"/>
  <c r="AL263"/>
  <c r="AQ262"/>
  <c r="AR262" s="1"/>
  <c r="BB34" i="10"/>
  <c r="BH34" s="1"/>
  <c r="BC34"/>
  <c r="AY248" i="9"/>
  <c r="AX247"/>
  <c r="BF247" s="1"/>
  <c r="AT245" i="10"/>
  <c r="AV245" s="1"/>
  <c r="AS245"/>
  <c r="AU245" s="1"/>
  <c r="AW245" s="1"/>
  <c r="AZ245"/>
  <c r="BA245" s="1"/>
  <c r="BG245" s="1"/>
  <c r="BE245"/>
  <c r="AY35"/>
  <c r="AX34"/>
  <c r="BF34" s="1"/>
  <c r="AX29" i="11"/>
  <c r="BF29" s="1"/>
  <c r="AY30"/>
  <c r="AH294" i="7"/>
  <c r="AP293"/>
  <c r="AS240" i="11"/>
  <c r="AU240" s="1"/>
  <c r="AW240" s="1"/>
  <c r="AZ240"/>
  <c r="BA240" s="1"/>
  <c r="BG240" s="1"/>
  <c r="AT240"/>
  <c r="AV240" s="1"/>
  <c r="BE240"/>
  <c r="BB45" i="8"/>
  <c r="BH45" s="1"/>
  <c r="BC45"/>
  <c r="AL43" i="9"/>
  <c r="AQ42"/>
  <c r="AR42" s="1"/>
  <c r="AY238" i="11"/>
  <c r="AX237"/>
  <c r="BF237" s="1"/>
  <c r="BB253" i="8"/>
  <c r="BH253" s="1"/>
  <c r="BC253"/>
  <c r="BC239" i="11"/>
  <c r="BB239"/>
  <c r="BH239" s="1"/>
  <c r="BC244" i="10"/>
  <c r="BB244"/>
  <c r="BH244" s="1"/>
  <c r="AH85" i="7"/>
  <c r="AP84"/>
  <c r="AY260"/>
  <c r="AX259"/>
  <c r="BF259" s="1"/>
  <c r="BB249" i="9"/>
  <c r="BH249" s="1"/>
  <c r="BC249"/>
  <c r="AT255" i="8"/>
  <c r="AV255" s="1"/>
  <c r="AZ255"/>
  <c r="BA255" s="1"/>
  <c r="BG255" s="1"/>
  <c r="AS255"/>
  <c r="AU255" s="1"/>
  <c r="AW255" s="1"/>
  <c r="BE255"/>
  <c r="AT31" i="11"/>
  <c r="AV31" s="1"/>
  <c r="AS31"/>
  <c r="AU31" s="1"/>
  <c r="AW31" s="1"/>
  <c r="AZ31"/>
  <c r="BA31" s="1"/>
  <c r="BG31" s="1"/>
  <c r="BE31"/>
  <c r="AX252" i="8"/>
  <c r="BF252" s="1"/>
  <c r="AY253"/>
  <c r="AZ36" i="10"/>
  <c r="BA36" s="1"/>
  <c r="BG36" s="1"/>
  <c r="AT36"/>
  <c r="AV36" s="1"/>
  <c r="AS36"/>
  <c r="BE36"/>
  <c r="AQ53" i="7"/>
  <c r="AR53" s="1"/>
  <c r="AL54"/>
  <c r="AX243" i="10"/>
  <c r="BF243" s="1"/>
  <c r="AY244"/>
  <c r="AL257" i="8"/>
  <c r="AQ256"/>
  <c r="AR256" s="1"/>
  <c r="AY44"/>
  <c r="AX43"/>
  <c r="BF43" s="1"/>
  <c r="AX38" i="9"/>
  <c r="BF38" s="1"/>
  <c r="AY39"/>
  <c r="AQ32" i="11"/>
  <c r="AR32" s="1"/>
  <c r="AL33"/>
  <c r="AZ250" i="9"/>
  <c r="BA250" s="1"/>
  <c r="BG250" s="1"/>
  <c r="AT250"/>
  <c r="AV250" s="1"/>
  <c r="AS250"/>
  <c r="BE250"/>
  <c r="AZ46" i="8"/>
  <c r="BA46" s="1"/>
  <c r="BG46" s="1"/>
  <c r="AS46"/>
  <c r="AU46" s="1"/>
  <c r="AW46" s="1"/>
  <c r="AT46"/>
  <c r="AV46" s="1"/>
  <c r="BE46"/>
  <c r="AU260" i="7"/>
  <c r="AW260" s="1"/>
  <c r="AU254" i="8"/>
  <c r="AW254" s="1"/>
  <c r="AU35" i="10"/>
  <c r="AW35" s="1"/>
  <c r="AU30" i="11"/>
  <c r="AW30" s="1"/>
  <c r="AX49" i="7"/>
  <c r="BF49" s="1"/>
  <c r="AY50"/>
  <c r="AL38" i="10"/>
  <c r="AQ37"/>
  <c r="AR37" s="1"/>
  <c r="AS52" i="7"/>
  <c r="AU52" s="1"/>
  <c r="AW52" s="1"/>
  <c r="AZ52"/>
  <c r="BA52" s="1"/>
  <c r="BG52" s="1"/>
  <c r="AT52"/>
  <c r="AV52" s="1"/>
  <c r="BE52"/>
  <c r="BB51"/>
  <c r="BH51" s="1"/>
  <c r="BC51"/>
  <c r="AS261"/>
  <c r="AZ261"/>
  <c r="BA261" s="1"/>
  <c r="BG261" s="1"/>
  <c r="AT261"/>
  <c r="AV261" s="1"/>
  <c r="BE261"/>
  <c r="BC50"/>
  <c r="BB50"/>
  <c r="BH50" s="1"/>
  <c r="AL247" i="10"/>
  <c r="AQ246"/>
  <c r="AR246" s="1"/>
  <c r="AL252" i="9"/>
  <c r="AQ251"/>
  <c r="AR251" s="1"/>
  <c r="AQ47" i="8"/>
  <c r="AR47" s="1"/>
  <c r="AL48"/>
  <c r="AU40" i="9"/>
  <c r="AW40" s="1"/>
  <c r="AC246" i="11"/>
  <c r="AC37"/>
  <c r="AC42" i="10"/>
  <c r="AC251"/>
  <c r="AC257" i="9"/>
  <c r="AC48"/>
  <c r="AC53" i="8"/>
  <c r="AC262"/>
  <c r="AC267" i="7"/>
  <c r="AC58"/>
  <c r="AC280" i="4"/>
  <c r="BE279"/>
  <c r="AY68"/>
  <c r="AX67"/>
  <c r="BF67" s="1"/>
  <c r="BC276"/>
  <c r="BB276"/>
  <c r="BH276" s="1"/>
  <c r="AY277"/>
  <c r="AX276"/>
  <c r="BF276" s="1"/>
  <c r="AC71"/>
  <c r="BE70"/>
  <c r="BC67"/>
  <c r="BB67"/>
  <c r="BH67" s="1"/>
  <c r="AY74" i="3"/>
  <c r="AX73"/>
  <c r="BF73" s="1"/>
  <c r="AY283"/>
  <c r="AX282"/>
  <c r="BF282" s="1"/>
  <c r="AC286"/>
  <c r="BE285"/>
  <c r="AC77"/>
  <c r="BE76"/>
  <c r="BB73"/>
  <c r="BH73" s="1"/>
  <c r="BC73"/>
  <c r="BC282"/>
  <c r="BB282"/>
  <c r="BH282" s="1"/>
  <c r="AB264" i="7"/>
  <c r="AA265"/>
  <c r="AA284" i="3"/>
  <c r="BA284" s="1"/>
  <c r="BG284" s="1"/>
  <c r="AB283"/>
  <c r="AA260" i="8"/>
  <c r="AB259"/>
  <c r="AB44" i="9"/>
  <c r="AA45"/>
  <c r="AB55" i="7"/>
  <c r="AA56"/>
  <c r="AB34" i="11"/>
  <c r="AA35"/>
  <c r="AA69" i="4"/>
  <c r="BA69" s="1"/>
  <c r="BG69" s="1"/>
  <c r="AB68"/>
  <c r="AA278"/>
  <c r="BA278" s="1"/>
  <c r="BG278" s="1"/>
  <c r="AB277"/>
  <c r="AB243" i="11"/>
  <c r="AA244"/>
  <c r="AB74" i="3"/>
  <c r="AA75"/>
  <c r="BA75" s="1"/>
  <c r="BG75" s="1"/>
  <c r="AB39" i="10"/>
  <c r="AA40"/>
  <c r="AB248"/>
  <c r="AA249"/>
  <c r="AA51" i="8"/>
  <c r="AB50"/>
  <c r="AA254" i="9"/>
  <c r="AB253"/>
  <c r="Z295" i="4"/>
  <c r="S86"/>
  <c r="U85"/>
  <c r="S295"/>
  <c r="U294"/>
  <c r="Z86"/>
  <c r="AL253" i="9" l="1"/>
  <c r="AQ252"/>
  <c r="AR252" s="1"/>
  <c r="AL39" i="10"/>
  <c r="AQ38"/>
  <c r="AR38" s="1"/>
  <c r="BC35"/>
  <c r="BB35"/>
  <c r="BH35" s="1"/>
  <c r="AZ32" i="11"/>
  <c r="BA32" s="1"/>
  <c r="BG32" s="1"/>
  <c r="AT32"/>
  <c r="AV32" s="1"/>
  <c r="AS32"/>
  <c r="AU32" s="1"/>
  <c r="AW32" s="1"/>
  <c r="BE32"/>
  <c r="AY45" i="8"/>
  <c r="AX44"/>
  <c r="BF44" s="1"/>
  <c r="AY261" i="7"/>
  <c r="AX260"/>
  <c r="BF260" s="1"/>
  <c r="AL44" i="9"/>
  <c r="AQ43"/>
  <c r="AR43" s="1"/>
  <c r="AH295" i="7"/>
  <c r="AP294"/>
  <c r="AX35" i="10"/>
  <c r="BF35" s="1"/>
  <c r="AY36"/>
  <c r="AU261" i="7"/>
  <c r="AW261" s="1"/>
  <c r="AU250" i="9"/>
  <c r="AW250" s="1"/>
  <c r="AU36" i="10"/>
  <c r="AW36" s="1"/>
  <c r="AS251" i="9"/>
  <c r="AU251" s="1"/>
  <c r="AW251" s="1"/>
  <c r="AZ251"/>
  <c r="BA251" s="1"/>
  <c r="BG251" s="1"/>
  <c r="AT251"/>
  <c r="AV251" s="1"/>
  <c r="BE251"/>
  <c r="AS37" i="10"/>
  <c r="AU37" s="1"/>
  <c r="AW37" s="1"/>
  <c r="AZ37"/>
  <c r="BA37" s="1"/>
  <c r="BG37" s="1"/>
  <c r="AT37"/>
  <c r="AV37" s="1"/>
  <c r="BE37"/>
  <c r="BC30" i="11"/>
  <c r="BB30"/>
  <c r="BH30" s="1"/>
  <c r="AL34"/>
  <c r="AQ33"/>
  <c r="AR33" s="1"/>
  <c r="AY245" i="10"/>
  <c r="AX244"/>
  <c r="BF244" s="1"/>
  <c r="AX253" i="8"/>
  <c r="BF253" s="1"/>
  <c r="AY254"/>
  <c r="BB31" i="11"/>
  <c r="BH31" s="1"/>
  <c r="BC31"/>
  <c r="AT42" i="9"/>
  <c r="AV42" s="1"/>
  <c r="AS42"/>
  <c r="AZ42"/>
  <c r="BA42" s="1"/>
  <c r="BG42" s="1"/>
  <c r="BE42"/>
  <c r="BC245" i="10"/>
  <c r="BB245"/>
  <c r="BH245" s="1"/>
  <c r="BB41" i="9"/>
  <c r="BH41" s="1"/>
  <c r="BC41"/>
  <c r="BB40"/>
  <c r="BH40" s="1"/>
  <c r="BC40"/>
  <c r="AZ47" i="8"/>
  <c r="BA47" s="1"/>
  <c r="BG47" s="1"/>
  <c r="AT47"/>
  <c r="AV47" s="1"/>
  <c r="AS47"/>
  <c r="BE47"/>
  <c r="AQ247" i="10"/>
  <c r="AR247" s="1"/>
  <c r="AL248"/>
  <c r="BC52" i="7"/>
  <c r="BB52"/>
  <c r="BH52" s="1"/>
  <c r="BC260"/>
  <c r="BB260"/>
  <c r="BH260" s="1"/>
  <c r="AL258" i="8"/>
  <c r="AQ257"/>
  <c r="AR257" s="1"/>
  <c r="AZ53" i="7"/>
  <c r="BA53" s="1"/>
  <c r="BG53" s="1"/>
  <c r="AT53"/>
  <c r="AV53" s="1"/>
  <c r="AS53"/>
  <c r="BE53"/>
  <c r="BB255" i="8"/>
  <c r="BH255" s="1"/>
  <c r="BC255"/>
  <c r="AH86" i="7"/>
  <c r="AP85"/>
  <c r="AY239" i="11"/>
  <c r="AX238"/>
  <c r="BF238" s="1"/>
  <c r="BB240"/>
  <c r="BH240" s="1"/>
  <c r="BC240"/>
  <c r="AX248" i="9"/>
  <c r="BF248" s="1"/>
  <c r="AY249"/>
  <c r="AQ263" i="7"/>
  <c r="AR263" s="1"/>
  <c r="AL264"/>
  <c r="AL243" i="11"/>
  <c r="AQ242"/>
  <c r="AR242" s="1"/>
  <c r="AQ48" i="8"/>
  <c r="AR48" s="1"/>
  <c r="AL49"/>
  <c r="AT246" i="10"/>
  <c r="AV246" s="1"/>
  <c r="AS246"/>
  <c r="AU246" s="1"/>
  <c r="AW246" s="1"/>
  <c r="AZ246"/>
  <c r="BA246" s="1"/>
  <c r="BG246" s="1"/>
  <c r="BE246"/>
  <c r="AY51" i="7"/>
  <c r="AX50"/>
  <c r="BF50" s="1"/>
  <c r="BB254" i="8"/>
  <c r="BH254" s="1"/>
  <c r="BC254"/>
  <c r="BC46"/>
  <c r="BB46"/>
  <c r="BH46" s="1"/>
  <c r="AY40" i="9"/>
  <c r="AX39"/>
  <c r="BF39" s="1"/>
  <c r="AZ256" i="8"/>
  <c r="BA256" s="1"/>
  <c r="BG256" s="1"/>
  <c r="AT256"/>
  <c r="AV256" s="1"/>
  <c r="AS256"/>
  <c r="BE256"/>
  <c r="AL55" i="7"/>
  <c r="AQ54"/>
  <c r="AR54" s="1"/>
  <c r="AY31" i="11"/>
  <c r="AX30"/>
  <c r="BF30" s="1"/>
  <c r="AS262" i="7"/>
  <c r="AT262"/>
  <c r="AV262" s="1"/>
  <c r="AZ262"/>
  <c r="BA262" s="1"/>
  <c r="BG262" s="1"/>
  <c r="BE262"/>
  <c r="AS241" i="11"/>
  <c r="AZ241"/>
  <c r="BA241" s="1"/>
  <c r="BG241" s="1"/>
  <c r="AT241"/>
  <c r="AV241" s="1"/>
  <c r="BE241"/>
  <c r="AC247"/>
  <c r="AC38"/>
  <c r="AC43" i="10"/>
  <c r="AC252"/>
  <c r="AC258" i="9"/>
  <c r="AC49"/>
  <c r="AC54" i="8"/>
  <c r="AC263"/>
  <c r="AC59" i="7"/>
  <c r="AC268"/>
  <c r="BB277" i="4"/>
  <c r="BH277" s="1"/>
  <c r="BC277"/>
  <c r="BC68"/>
  <c r="BB68"/>
  <c r="BH68" s="1"/>
  <c r="AC72"/>
  <c r="BE71"/>
  <c r="AC281"/>
  <c r="BE280"/>
  <c r="AY278"/>
  <c r="AX277"/>
  <c r="BF277" s="1"/>
  <c r="AY69"/>
  <c r="AX68"/>
  <c r="BF68" s="1"/>
  <c r="AC287" i="3"/>
  <c r="BE286"/>
  <c r="AY75"/>
  <c r="AX74"/>
  <c r="BF74" s="1"/>
  <c r="BC283"/>
  <c r="BB283"/>
  <c r="BH283" s="1"/>
  <c r="AC78"/>
  <c r="BE77"/>
  <c r="AX283"/>
  <c r="BF283" s="1"/>
  <c r="AY284"/>
  <c r="BC74"/>
  <c r="BB74"/>
  <c r="BH74" s="1"/>
  <c r="AB249" i="10"/>
  <c r="AA250"/>
  <c r="AB40"/>
  <c r="AA41"/>
  <c r="AB75" i="3"/>
  <c r="AA76"/>
  <c r="BA76" s="1"/>
  <c r="BG76" s="1"/>
  <c r="AA70" i="4"/>
  <c r="BA70" s="1"/>
  <c r="BG70" s="1"/>
  <c r="AB69"/>
  <c r="AB51" i="8"/>
  <c r="AA52"/>
  <c r="AB45" i="9"/>
  <c r="AA46"/>
  <c r="AB265" i="7"/>
  <c r="AA266"/>
  <c r="AB244" i="11"/>
  <c r="AA245"/>
  <c r="AA279" i="4"/>
  <c r="BA279" s="1"/>
  <c r="BG279" s="1"/>
  <c r="AB278"/>
  <c r="AB260" i="8"/>
  <c r="AA261"/>
  <c r="AA285" i="3"/>
  <c r="BA285" s="1"/>
  <c r="BG285" s="1"/>
  <c r="AB284"/>
  <c r="AB254" i="9"/>
  <c r="AA255"/>
  <c r="AB35" i="11"/>
  <c r="AA36"/>
  <c r="AA57" i="7"/>
  <c r="AB56"/>
  <c r="Z296" i="4"/>
  <c r="S296"/>
  <c r="U295"/>
  <c r="Z87"/>
  <c r="S87"/>
  <c r="U86"/>
  <c r="AL56" i="7" l="1"/>
  <c r="AQ55"/>
  <c r="AR55" s="1"/>
  <c r="AX51"/>
  <c r="BF51" s="1"/>
  <c r="AY52"/>
  <c r="AL265"/>
  <c r="AQ264"/>
  <c r="AR264" s="1"/>
  <c r="AZ257" i="8"/>
  <c r="BA257" s="1"/>
  <c r="BG257" s="1"/>
  <c r="AT257"/>
  <c r="AV257" s="1"/>
  <c r="AS257"/>
  <c r="AU257" s="1"/>
  <c r="AW257" s="1"/>
  <c r="BE257"/>
  <c r="AY255"/>
  <c r="AX254"/>
  <c r="BF254" s="1"/>
  <c r="AS33" i="11"/>
  <c r="AT33"/>
  <c r="AV33" s="1"/>
  <c r="AZ33"/>
  <c r="BA33" s="1"/>
  <c r="BG33" s="1"/>
  <c r="BE33"/>
  <c r="BB36" i="10"/>
  <c r="BH36" s="1"/>
  <c r="BC36"/>
  <c r="AH296" i="7"/>
  <c r="AP295"/>
  <c r="AX261"/>
  <c r="BF261" s="1"/>
  <c r="AY262"/>
  <c r="BB32" i="11"/>
  <c r="BH32" s="1"/>
  <c r="BC32"/>
  <c r="AQ253" i="9"/>
  <c r="AR253" s="1"/>
  <c r="AL254"/>
  <c r="AU241" i="11"/>
  <c r="AW241" s="1"/>
  <c r="AU262" i="7"/>
  <c r="AW262" s="1"/>
  <c r="AU42" i="9"/>
  <c r="AW42" s="1"/>
  <c r="AZ54" i="7"/>
  <c r="BA54" s="1"/>
  <c r="BG54" s="1"/>
  <c r="AT54"/>
  <c r="AV54" s="1"/>
  <c r="AS54"/>
  <c r="BE54"/>
  <c r="BB246" i="10"/>
  <c r="BH246" s="1"/>
  <c r="BC246"/>
  <c r="AL244" i="11"/>
  <c r="AQ243"/>
  <c r="AR243" s="1"/>
  <c r="AY240"/>
  <c r="AX239"/>
  <c r="BF239" s="1"/>
  <c r="AT247" i="10"/>
  <c r="AV247" s="1"/>
  <c r="AS247"/>
  <c r="AU247" s="1"/>
  <c r="AW247" s="1"/>
  <c r="AZ247"/>
  <c r="BA247" s="1"/>
  <c r="BG247" s="1"/>
  <c r="BE247"/>
  <c r="AX245"/>
  <c r="BF245" s="1"/>
  <c r="AY246"/>
  <c r="BC37"/>
  <c r="BB37"/>
  <c r="BH37" s="1"/>
  <c r="BC251" i="9"/>
  <c r="BB251"/>
  <c r="BH251" s="1"/>
  <c r="AS252"/>
  <c r="AZ252"/>
  <c r="BA252" s="1"/>
  <c r="BG252" s="1"/>
  <c r="AT252"/>
  <c r="AV252" s="1"/>
  <c r="BE252"/>
  <c r="AY32" i="11"/>
  <c r="AX31"/>
  <c r="BF31" s="1"/>
  <c r="AY41" i="9"/>
  <c r="AX40"/>
  <c r="BF40" s="1"/>
  <c r="AT48" i="8"/>
  <c r="AV48" s="1"/>
  <c r="AS48"/>
  <c r="AZ48"/>
  <c r="BA48" s="1"/>
  <c r="BG48" s="1"/>
  <c r="BE48"/>
  <c r="AS242" i="11"/>
  <c r="AU242" s="1"/>
  <c r="AW242" s="1"/>
  <c r="AZ242"/>
  <c r="BA242" s="1"/>
  <c r="BG242" s="1"/>
  <c r="AT242"/>
  <c r="AV242" s="1"/>
  <c r="BE242"/>
  <c r="AX249" i="9"/>
  <c r="BF249" s="1"/>
  <c r="AY250"/>
  <c r="AQ248" i="10"/>
  <c r="AR248" s="1"/>
  <c r="AL249"/>
  <c r="BC261" i="7"/>
  <c r="BB261"/>
  <c r="BH261" s="1"/>
  <c r="AL45" i="9"/>
  <c r="AQ44"/>
  <c r="AR44" s="1"/>
  <c r="AX45" i="8"/>
  <c r="BF45" s="1"/>
  <c r="AY46"/>
  <c r="AQ39" i="10"/>
  <c r="AR39" s="1"/>
  <c r="AL40"/>
  <c r="AU256" i="8"/>
  <c r="AW256" s="1"/>
  <c r="AQ49"/>
  <c r="AR49" s="1"/>
  <c r="AL50"/>
  <c r="AS263" i="7"/>
  <c r="AZ263"/>
  <c r="BA263" s="1"/>
  <c r="BG263" s="1"/>
  <c r="AT263"/>
  <c r="AV263" s="1"/>
  <c r="BE263"/>
  <c r="AH87"/>
  <c r="AP86"/>
  <c r="AL259" i="8"/>
  <c r="AQ258"/>
  <c r="AR258" s="1"/>
  <c r="AL35" i="11"/>
  <c r="AQ34"/>
  <c r="AR34" s="1"/>
  <c r="BB250" i="9"/>
  <c r="BH250" s="1"/>
  <c r="BC250"/>
  <c r="AX36" i="10"/>
  <c r="BF36" s="1"/>
  <c r="AY37"/>
  <c r="AZ43" i="9"/>
  <c r="BA43" s="1"/>
  <c r="BG43" s="1"/>
  <c r="AT43"/>
  <c r="AV43" s="1"/>
  <c r="AS43"/>
  <c r="BE43"/>
  <c r="AS38" i="10"/>
  <c r="AU38" s="1"/>
  <c r="AW38" s="1"/>
  <c r="AZ38"/>
  <c r="BA38" s="1"/>
  <c r="BG38" s="1"/>
  <c r="AT38"/>
  <c r="AV38" s="1"/>
  <c r="BE38"/>
  <c r="AU53" i="7"/>
  <c r="AW53" s="1"/>
  <c r="AU47" i="8"/>
  <c r="AW47" s="1"/>
  <c r="AC39" i="11"/>
  <c r="AC248"/>
  <c r="AC253" i="10"/>
  <c r="AC44"/>
  <c r="AC50" i="9"/>
  <c r="AC259"/>
  <c r="AC264" i="8"/>
  <c r="AC55"/>
  <c r="AC269" i="7"/>
  <c r="AC60"/>
  <c r="BC278" i="4"/>
  <c r="BB278"/>
  <c r="BH278" s="1"/>
  <c r="BC69"/>
  <c r="BB69"/>
  <c r="BH69" s="1"/>
  <c r="AY279"/>
  <c r="AX278"/>
  <c r="BF278" s="1"/>
  <c r="AC73"/>
  <c r="BE72"/>
  <c r="AY70"/>
  <c r="AX69"/>
  <c r="BF69" s="1"/>
  <c r="AC282"/>
  <c r="BE281"/>
  <c r="AC288" i="3"/>
  <c r="BE287"/>
  <c r="AY285"/>
  <c r="AX284"/>
  <c r="BF284" s="1"/>
  <c r="BC284"/>
  <c r="BB284"/>
  <c r="BH284" s="1"/>
  <c r="AC79"/>
  <c r="BE78"/>
  <c r="AY76"/>
  <c r="AX75"/>
  <c r="BF75" s="1"/>
  <c r="BB75"/>
  <c r="BH75" s="1"/>
  <c r="BC75"/>
  <c r="AA280" i="4"/>
  <c r="BA280" s="1"/>
  <c r="BG280" s="1"/>
  <c r="AB279"/>
  <c r="AB266" i="7"/>
  <c r="AA267"/>
  <c r="AB46" i="9"/>
  <c r="AA47"/>
  <c r="AB36" i="11"/>
  <c r="AA37"/>
  <c r="AA256" i="9"/>
  <c r="AB255"/>
  <c r="AB261" i="8"/>
  <c r="AA262"/>
  <c r="AB41" i="10"/>
  <c r="AA42"/>
  <c r="AB250"/>
  <c r="AA251"/>
  <c r="AB57" i="7"/>
  <c r="AA58"/>
  <c r="AB285" i="3"/>
  <c r="AA286"/>
  <c r="BA286" s="1"/>
  <c r="BG286" s="1"/>
  <c r="AB52" i="8"/>
  <c r="AA53"/>
  <c r="AA71" i="4"/>
  <c r="BA71" s="1"/>
  <c r="BG71" s="1"/>
  <c r="AB70"/>
  <c r="AB245" i="11"/>
  <c r="AA246"/>
  <c r="AB76" i="3"/>
  <c r="AA77"/>
  <c r="BA77" s="1"/>
  <c r="BG77" s="1"/>
  <c r="Z297" i="4"/>
  <c r="S88"/>
  <c r="U87"/>
  <c r="S297"/>
  <c r="U296"/>
  <c r="Z88"/>
  <c r="BB53" i="7" l="1"/>
  <c r="BH53" s="1"/>
  <c r="BC53"/>
  <c r="AT258" i="8"/>
  <c r="AV258" s="1"/>
  <c r="AZ258"/>
  <c r="BA258" s="1"/>
  <c r="BG258" s="1"/>
  <c r="AS258"/>
  <c r="AU258" s="1"/>
  <c r="AW258" s="1"/>
  <c r="BE258"/>
  <c r="AQ50"/>
  <c r="AR50" s="1"/>
  <c r="AL51"/>
  <c r="BC242" i="11"/>
  <c r="BB242"/>
  <c r="BH242" s="1"/>
  <c r="AY33"/>
  <c r="AX32"/>
  <c r="BF32" s="1"/>
  <c r="BB241"/>
  <c r="BH241" s="1"/>
  <c r="BC241"/>
  <c r="AZ253" i="9"/>
  <c r="BA253" s="1"/>
  <c r="BG253" s="1"/>
  <c r="AT253"/>
  <c r="AV253" s="1"/>
  <c r="AS253"/>
  <c r="AU253" s="1"/>
  <c r="AW253" s="1"/>
  <c r="BE253"/>
  <c r="BB257" i="8"/>
  <c r="BH257" s="1"/>
  <c r="BC257"/>
  <c r="AQ265" i="7"/>
  <c r="AR265" s="1"/>
  <c r="AL266"/>
  <c r="AL57"/>
  <c r="AQ56"/>
  <c r="AR56" s="1"/>
  <c r="AU33" i="11"/>
  <c r="AW33" s="1"/>
  <c r="BB47" i="8"/>
  <c r="BH47" s="1"/>
  <c r="BC47"/>
  <c r="AL36" i="11"/>
  <c r="AQ35"/>
  <c r="AR35" s="1"/>
  <c r="AH88" i="7"/>
  <c r="AP87"/>
  <c r="AX46" i="8"/>
  <c r="BF46" s="1"/>
  <c r="AY47"/>
  <c r="AX250" i="9"/>
  <c r="BF250" s="1"/>
  <c r="AY251"/>
  <c r="AL245" i="11"/>
  <c r="AQ244"/>
  <c r="AR244" s="1"/>
  <c r="BC262" i="7"/>
  <c r="BB262"/>
  <c r="BH262" s="1"/>
  <c r="AQ254" i="9"/>
  <c r="AR254" s="1"/>
  <c r="AL255"/>
  <c r="AY263" i="7"/>
  <c r="AX262"/>
  <c r="BF262" s="1"/>
  <c r="AZ264"/>
  <c r="BA264" s="1"/>
  <c r="BG264" s="1"/>
  <c r="AS264"/>
  <c r="AT264"/>
  <c r="AV264" s="1"/>
  <c r="BE264"/>
  <c r="AS55"/>
  <c r="AZ55"/>
  <c r="BA55" s="1"/>
  <c r="BG55" s="1"/>
  <c r="AT55"/>
  <c r="AV55" s="1"/>
  <c r="BE55"/>
  <c r="AU43" i="9"/>
  <c r="AW43" s="1"/>
  <c r="AU263" i="7"/>
  <c r="AW263" s="1"/>
  <c r="AU48" i="8"/>
  <c r="AW48" s="1"/>
  <c r="AU54" i="7"/>
  <c r="AW54" s="1"/>
  <c r="AY38" i="10"/>
  <c r="AX37"/>
  <c r="BF37" s="1"/>
  <c r="AZ34" i="11"/>
  <c r="BA34" s="1"/>
  <c r="BG34" s="1"/>
  <c r="AT34"/>
  <c r="AV34" s="1"/>
  <c r="AS34"/>
  <c r="BE34"/>
  <c r="BC256" i="8"/>
  <c r="BB256"/>
  <c r="BH256" s="1"/>
  <c r="AS39" i="10"/>
  <c r="AZ39"/>
  <c r="BA39" s="1"/>
  <c r="BG39" s="1"/>
  <c r="AT39"/>
  <c r="AV39" s="1"/>
  <c r="BE39"/>
  <c r="AQ45" i="9"/>
  <c r="AR45" s="1"/>
  <c r="AL46"/>
  <c r="AT248" i="10"/>
  <c r="AV248" s="1"/>
  <c r="AZ248"/>
  <c r="BA248" s="1"/>
  <c r="BG248" s="1"/>
  <c r="AS248"/>
  <c r="BE248"/>
  <c r="AX41" i="9"/>
  <c r="BF41" s="1"/>
  <c r="AY42"/>
  <c r="AX246" i="10"/>
  <c r="BF246" s="1"/>
  <c r="AY247"/>
  <c r="BC247"/>
  <c r="BB247"/>
  <c r="BH247" s="1"/>
  <c r="AT243" i="11"/>
  <c r="AV243" s="1"/>
  <c r="AS243"/>
  <c r="AU243" s="1"/>
  <c r="AW243" s="1"/>
  <c r="AZ243"/>
  <c r="BA243" s="1"/>
  <c r="BG243" s="1"/>
  <c r="BE243"/>
  <c r="BC42" i="9"/>
  <c r="BB42"/>
  <c r="BH42" s="1"/>
  <c r="AH297" i="7"/>
  <c r="AP296"/>
  <c r="AY256" i="8"/>
  <c r="AX255"/>
  <c r="BF255" s="1"/>
  <c r="BC38" i="10"/>
  <c r="BB38"/>
  <c r="BH38" s="1"/>
  <c r="AQ259" i="8"/>
  <c r="AR259" s="1"/>
  <c r="AL260"/>
  <c r="AT49"/>
  <c r="AV49" s="1"/>
  <c r="AZ49"/>
  <c r="BA49" s="1"/>
  <c r="BG49" s="1"/>
  <c r="AS49"/>
  <c r="AU49" s="1"/>
  <c r="AW49" s="1"/>
  <c r="BE49"/>
  <c r="AL41" i="10"/>
  <c r="AQ40"/>
  <c r="AR40" s="1"/>
  <c r="AZ44" i="9"/>
  <c r="BA44" s="1"/>
  <c r="BG44" s="1"/>
  <c r="AT44"/>
  <c r="AV44" s="1"/>
  <c r="AS44"/>
  <c r="BE44"/>
  <c r="AL250" i="10"/>
  <c r="AQ249"/>
  <c r="AR249" s="1"/>
  <c r="AX240" i="11"/>
  <c r="BF240" s="1"/>
  <c r="AY241"/>
  <c r="AX52" i="7"/>
  <c r="BF52" s="1"/>
  <c r="AY53"/>
  <c r="AU252" i="9"/>
  <c r="AW252" s="1"/>
  <c r="AC249" i="11"/>
  <c r="AC40"/>
  <c r="AC45" i="10"/>
  <c r="AC254"/>
  <c r="AC51" i="9"/>
  <c r="AC260"/>
  <c r="AC56" i="8"/>
  <c r="AC265"/>
  <c r="AC61" i="7"/>
  <c r="AC270"/>
  <c r="AY71" i="4"/>
  <c r="AX70"/>
  <c r="BF70" s="1"/>
  <c r="AY280"/>
  <c r="AX279"/>
  <c r="BF279" s="1"/>
  <c r="BB70"/>
  <c r="BH70" s="1"/>
  <c r="BC70"/>
  <c r="AC283"/>
  <c r="BE282"/>
  <c r="AC74"/>
  <c r="BE73"/>
  <c r="BB279"/>
  <c r="BH279" s="1"/>
  <c r="BC279"/>
  <c r="BC285" i="3"/>
  <c r="BB285"/>
  <c r="BH285" s="1"/>
  <c r="AY77"/>
  <c r="AX76"/>
  <c r="BF76" s="1"/>
  <c r="AC289"/>
  <c r="BE288"/>
  <c r="AC80"/>
  <c r="BE79"/>
  <c r="AX285"/>
  <c r="BF285" s="1"/>
  <c r="AY286"/>
  <c r="BC76"/>
  <c r="BB76"/>
  <c r="BH76" s="1"/>
  <c r="AB77"/>
  <c r="AA78"/>
  <c r="BA78" s="1"/>
  <c r="BG78" s="1"/>
  <c r="AA72" i="4"/>
  <c r="BA72" s="1"/>
  <c r="BG72" s="1"/>
  <c r="AB71"/>
  <c r="AA281"/>
  <c r="BA281" s="1"/>
  <c r="BG281" s="1"/>
  <c r="AB280"/>
  <c r="AB42" i="10"/>
  <c r="AA43"/>
  <c r="AA263" i="8"/>
  <c r="AB262"/>
  <c r="AB37" i="11"/>
  <c r="AA38"/>
  <c r="AB47" i="9"/>
  <c r="AA48"/>
  <c r="AA268" i="7"/>
  <c r="AB267"/>
  <c r="AB246" i="11"/>
  <c r="AA247"/>
  <c r="AB256" i="9"/>
  <c r="AA257"/>
  <c r="AB53" i="8"/>
  <c r="AA54"/>
  <c r="AB286" i="3"/>
  <c r="AA287"/>
  <c r="BA287" s="1"/>
  <c r="BG287" s="1"/>
  <c r="AA59" i="7"/>
  <c r="AB58"/>
  <c r="AB251" i="10"/>
  <c r="AA252"/>
  <c r="Z298" i="4"/>
  <c r="S298"/>
  <c r="U297"/>
  <c r="S89"/>
  <c r="U88"/>
  <c r="Z89"/>
  <c r="AQ250" i="10" l="1"/>
  <c r="AR250" s="1"/>
  <c r="AL251"/>
  <c r="BC49" i="8"/>
  <c r="BB49"/>
  <c r="BH49" s="1"/>
  <c r="AZ259"/>
  <c r="BA259" s="1"/>
  <c r="BG259" s="1"/>
  <c r="AT259"/>
  <c r="AV259" s="1"/>
  <c r="AS259"/>
  <c r="AU259" s="1"/>
  <c r="AW259" s="1"/>
  <c r="BE259"/>
  <c r="AH298" i="7"/>
  <c r="AP297"/>
  <c r="BC48" i="8"/>
  <c r="BB48"/>
  <c r="BH48" s="1"/>
  <c r="AX251" i="9"/>
  <c r="BF251" s="1"/>
  <c r="AY252"/>
  <c r="AT265" i="7"/>
  <c r="AV265" s="1"/>
  <c r="AS265"/>
  <c r="AU265" s="1"/>
  <c r="AW265" s="1"/>
  <c r="AZ265"/>
  <c r="BA265" s="1"/>
  <c r="BG265" s="1"/>
  <c r="BE265"/>
  <c r="BC253" i="9"/>
  <c r="BB253"/>
  <c r="BH253" s="1"/>
  <c r="BB258" i="8"/>
  <c r="BH258" s="1"/>
  <c r="BC258"/>
  <c r="AY54" i="7"/>
  <c r="AX53"/>
  <c r="BF53" s="1"/>
  <c r="AZ249" i="10"/>
  <c r="BA249" s="1"/>
  <c r="BG249" s="1"/>
  <c r="AT249"/>
  <c r="AV249" s="1"/>
  <c r="AS249"/>
  <c r="AU249" s="1"/>
  <c r="AW249" s="1"/>
  <c r="BE249"/>
  <c r="AL261" i="8"/>
  <c r="AQ260"/>
  <c r="AR260" s="1"/>
  <c r="AX42" i="9"/>
  <c r="BF42" s="1"/>
  <c r="AY43"/>
  <c r="BC54" i="7"/>
  <c r="BB54"/>
  <c r="BH54" s="1"/>
  <c r="AZ254" i="9"/>
  <c r="BA254" s="1"/>
  <c r="BG254" s="1"/>
  <c r="AT254"/>
  <c r="AV254" s="1"/>
  <c r="AS254"/>
  <c r="BE254"/>
  <c r="AL246" i="11"/>
  <c r="AQ245"/>
  <c r="AR245" s="1"/>
  <c r="AQ36"/>
  <c r="AR36" s="1"/>
  <c r="AL37"/>
  <c r="AL267" i="7"/>
  <c r="AQ266"/>
  <c r="AR266" s="1"/>
  <c r="AU55"/>
  <c r="AW55" s="1"/>
  <c r="AL42" i="10"/>
  <c r="AQ41"/>
  <c r="AR41" s="1"/>
  <c r="AX256" i="8"/>
  <c r="BF256" s="1"/>
  <c r="AY257"/>
  <c r="AZ45" i="9"/>
  <c r="BA45" s="1"/>
  <c r="BG45" s="1"/>
  <c r="AS45"/>
  <c r="AU45" s="1"/>
  <c r="AW45" s="1"/>
  <c r="AT45"/>
  <c r="AV45" s="1"/>
  <c r="BE45"/>
  <c r="AX38" i="10"/>
  <c r="BF38" s="1"/>
  <c r="AY39"/>
  <c r="BB43" i="9"/>
  <c r="BH43" s="1"/>
  <c r="BC43"/>
  <c r="AL256"/>
  <c r="AQ255"/>
  <c r="AR255" s="1"/>
  <c r="AZ244" i="11"/>
  <c r="BA244" s="1"/>
  <c r="BG244" s="1"/>
  <c r="AT244"/>
  <c r="AV244" s="1"/>
  <c r="AS244"/>
  <c r="BE244"/>
  <c r="AY48" i="8"/>
  <c r="AX47"/>
  <c r="BF47" s="1"/>
  <c r="AZ35" i="11"/>
  <c r="BA35" s="1"/>
  <c r="BG35" s="1"/>
  <c r="AT35"/>
  <c r="AV35" s="1"/>
  <c r="AS35"/>
  <c r="BE35"/>
  <c r="BC33"/>
  <c r="BB33"/>
  <c r="BH33" s="1"/>
  <c r="AL58" i="7"/>
  <c r="AQ57"/>
  <c r="AR57" s="1"/>
  <c r="AY34" i="11"/>
  <c r="AX33"/>
  <c r="BF33" s="1"/>
  <c r="AZ50" i="8"/>
  <c r="BA50" s="1"/>
  <c r="BG50" s="1"/>
  <c r="AT50"/>
  <c r="AV50" s="1"/>
  <c r="AS50"/>
  <c r="BE50"/>
  <c r="AU44" i="9"/>
  <c r="AW44" s="1"/>
  <c r="AU248" i="10"/>
  <c r="AW248" s="1"/>
  <c r="AU39"/>
  <c r="AW39" s="1"/>
  <c r="AU34" i="11"/>
  <c r="AW34" s="1"/>
  <c r="AU264" i="7"/>
  <c r="AW264" s="1"/>
  <c r="BB252" i="9"/>
  <c r="BH252" s="1"/>
  <c r="BC252"/>
  <c r="AX241" i="11"/>
  <c r="BF241" s="1"/>
  <c r="AY242"/>
  <c r="AT40" i="10"/>
  <c r="AV40" s="1"/>
  <c r="AS40"/>
  <c r="AZ40"/>
  <c r="BA40" s="1"/>
  <c r="BG40" s="1"/>
  <c r="BE40"/>
  <c r="BB243" i="11"/>
  <c r="BH243" s="1"/>
  <c r="BC243"/>
  <c r="AX247" i="10"/>
  <c r="BF247" s="1"/>
  <c r="AY248"/>
  <c r="AL47" i="9"/>
  <c r="AQ46"/>
  <c r="AR46" s="1"/>
  <c r="BC263" i="7"/>
  <c r="BB263"/>
  <c r="BH263" s="1"/>
  <c r="AX263"/>
  <c r="BF263" s="1"/>
  <c r="AY264"/>
  <c r="AH89"/>
  <c r="AP88"/>
  <c r="AS56"/>
  <c r="AZ56"/>
  <c r="BA56" s="1"/>
  <c r="BG56" s="1"/>
  <c r="AT56"/>
  <c r="AV56" s="1"/>
  <c r="BE56"/>
  <c r="AQ51" i="8"/>
  <c r="AR51" s="1"/>
  <c r="AL52"/>
  <c r="AC41" i="11"/>
  <c r="AC250"/>
  <c r="AC46" i="10"/>
  <c r="AC255"/>
  <c r="AC261" i="9"/>
  <c r="AC52"/>
  <c r="AC266" i="8"/>
  <c r="AC57"/>
  <c r="AC271" i="7"/>
  <c r="AC62"/>
  <c r="BC280" i="4"/>
  <c r="BB280"/>
  <c r="BH280" s="1"/>
  <c r="BC71"/>
  <c r="BB71"/>
  <c r="BH71" s="1"/>
  <c r="AC75"/>
  <c r="BE74"/>
  <c r="AY72"/>
  <c r="AX71"/>
  <c r="BF71" s="1"/>
  <c r="AC284"/>
  <c r="BE283"/>
  <c r="AY281"/>
  <c r="AX280"/>
  <c r="BF280" s="1"/>
  <c r="AC290" i="3"/>
  <c r="BE289"/>
  <c r="BB77"/>
  <c r="BH77" s="1"/>
  <c r="BC77"/>
  <c r="AY287"/>
  <c r="AX286"/>
  <c r="BF286" s="1"/>
  <c r="BB286"/>
  <c r="BH286" s="1"/>
  <c r="BC286"/>
  <c r="AC81"/>
  <c r="BE80"/>
  <c r="AY78"/>
  <c r="AX77"/>
  <c r="BF77" s="1"/>
  <c r="AB268" i="7"/>
  <c r="AA269"/>
  <c r="AA282" i="4"/>
  <c r="BA282" s="1"/>
  <c r="BG282" s="1"/>
  <c r="AB281"/>
  <c r="AA73"/>
  <c r="BA73" s="1"/>
  <c r="BG73" s="1"/>
  <c r="AB72"/>
  <c r="AB257" i="9"/>
  <c r="AA258"/>
  <c r="AB247" i="11"/>
  <c r="AA248"/>
  <c r="AB38"/>
  <c r="AA39"/>
  <c r="AB43" i="10"/>
  <c r="AA44"/>
  <c r="AB78" i="3"/>
  <c r="AA79"/>
  <c r="BA79" s="1"/>
  <c r="BG79" s="1"/>
  <c r="AB252" i="10"/>
  <c r="AA253"/>
  <c r="AB287" i="3"/>
  <c r="AA288"/>
  <c r="BA288" s="1"/>
  <c r="BG288" s="1"/>
  <c r="AB54" i="8"/>
  <c r="AA55"/>
  <c r="AB263"/>
  <c r="AA264"/>
  <c r="AA60" i="7"/>
  <c r="AB59"/>
  <c r="AB48" i="9"/>
  <c r="AA49"/>
  <c r="Z90" i="4"/>
  <c r="S90"/>
  <c r="U89"/>
  <c r="Z299"/>
  <c r="S299"/>
  <c r="U298"/>
  <c r="AY249" i="10" l="1"/>
  <c r="AX248"/>
  <c r="BF248" s="1"/>
  <c r="AX242" i="11"/>
  <c r="BF242" s="1"/>
  <c r="AY243"/>
  <c r="BC264" i="7"/>
  <c r="BB264"/>
  <c r="BH264" s="1"/>
  <c r="BB44" i="9"/>
  <c r="BH44" s="1"/>
  <c r="BC44"/>
  <c r="AL59" i="7"/>
  <c r="AQ58"/>
  <c r="AR58" s="1"/>
  <c r="AY49" i="8"/>
  <c r="AX48"/>
  <c r="BF48" s="1"/>
  <c r="AQ267" i="7"/>
  <c r="AR267" s="1"/>
  <c r="AL268"/>
  <c r="AL247" i="11"/>
  <c r="AQ246"/>
  <c r="AR246" s="1"/>
  <c r="BB249" i="10"/>
  <c r="BH249" s="1"/>
  <c r="BC249"/>
  <c r="AX54" i="7"/>
  <c r="BF54" s="1"/>
  <c r="AY55"/>
  <c r="AH299"/>
  <c r="AP298"/>
  <c r="AT250" i="10"/>
  <c r="AV250" s="1"/>
  <c r="AZ250"/>
  <c r="BA250" s="1"/>
  <c r="BG250" s="1"/>
  <c r="AS250"/>
  <c r="BE250"/>
  <c r="AU35" i="11"/>
  <c r="AW35" s="1"/>
  <c r="AT51" i="8"/>
  <c r="AV51" s="1"/>
  <c r="AS51"/>
  <c r="AU51" s="1"/>
  <c r="AW51" s="1"/>
  <c r="AZ51"/>
  <c r="BA51" s="1"/>
  <c r="BG51" s="1"/>
  <c r="BE51"/>
  <c r="AQ47" i="9"/>
  <c r="AR47" s="1"/>
  <c r="AL48"/>
  <c r="BC248" i="10"/>
  <c r="BB248"/>
  <c r="BH248" s="1"/>
  <c r="AS57" i="7"/>
  <c r="AU57" s="1"/>
  <c r="AW57" s="1"/>
  <c r="AZ57"/>
  <c r="BA57" s="1"/>
  <c r="BG57" s="1"/>
  <c r="AT57"/>
  <c r="AV57" s="1"/>
  <c r="BE57"/>
  <c r="AX257" i="8"/>
  <c r="BF257" s="1"/>
  <c r="AY258"/>
  <c r="BC55" i="7"/>
  <c r="BB55"/>
  <c r="BH55" s="1"/>
  <c r="AT266"/>
  <c r="AV266" s="1"/>
  <c r="AZ266"/>
  <c r="BA266" s="1"/>
  <c r="BG266" s="1"/>
  <c r="AS266"/>
  <c r="BE266"/>
  <c r="AS245" i="11"/>
  <c r="AU245" s="1"/>
  <c r="AW245" s="1"/>
  <c r="AZ245"/>
  <c r="BA245" s="1"/>
  <c r="BG245" s="1"/>
  <c r="AT245"/>
  <c r="AV245" s="1"/>
  <c r="BE245"/>
  <c r="AX43" i="9"/>
  <c r="BF43" s="1"/>
  <c r="AY44"/>
  <c r="AY253"/>
  <c r="AX252"/>
  <c r="BF252" s="1"/>
  <c r="AQ251" i="10"/>
  <c r="AR251" s="1"/>
  <c r="AL252"/>
  <c r="AU56" i="7"/>
  <c r="AW56" s="1"/>
  <c r="AL53" i="8"/>
  <c r="AQ52"/>
  <c r="AR52" s="1"/>
  <c r="AX264" i="7"/>
  <c r="BF264" s="1"/>
  <c r="AY265"/>
  <c r="AS46" i="9"/>
  <c r="AU46" s="1"/>
  <c r="AW46" s="1"/>
  <c r="AZ46"/>
  <c r="BA46" s="1"/>
  <c r="BG46" s="1"/>
  <c r="AT46"/>
  <c r="AV46" s="1"/>
  <c r="BE46"/>
  <c r="BC39" i="10"/>
  <c r="BB39"/>
  <c r="BH39" s="1"/>
  <c r="AY35" i="11"/>
  <c r="AX34"/>
  <c r="BF34" s="1"/>
  <c r="AQ256" i="9"/>
  <c r="AR256" s="1"/>
  <c r="AL257"/>
  <c r="AQ42" i="10"/>
  <c r="AR42" s="1"/>
  <c r="AL43"/>
  <c r="AS36" i="11"/>
  <c r="AU36" s="1"/>
  <c r="AW36" s="1"/>
  <c r="AZ36"/>
  <c r="BA36" s="1"/>
  <c r="BG36" s="1"/>
  <c r="AT36"/>
  <c r="AV36" s="1"/>
  <c r="BE36"/>
  <c r="AL262" i="8"/>
  <c r="AQ261"/>
  <c r="AR261" s="1"/>
  <c r="BB259"/>
  <c r="BH259" s="1"/>
  <c r="BC259"/>
  <c r="AU40" i="10"/>
  <c r="AW40" s="1"/>
  <c r="AU50" i="8"/>
  <c r="AW50" s="1"/>
  <c r="AU244" i="11"/>
  <c r="AW244" s="1"/>
  <c r="AU254" i="9"/>
  <c r="AW254" s="1"/>
  <c r="AH90" i="7"/>
  <c r="AP89"/>
  <c r="BB34" i="11"/>
  <c r="BH34" s="1"/>
  <c r="BC34"/>
  <c r="AZ255" i="9"/>
  <c r="BA255" s="1"/>
  <c r="BG255" s="1"/>
  <c r="AS255"/>
  <c r="AT255"/>
  <c r="AV255" s="1"/>
  <c r="BE255"/>
  <c r="AX39" i="10"/>
  <c r="BF39" s="1"/>
  <c r="AY40"/>
  <c r="BC45" i="9"/>
  <c r="BB45"/>
  <c r="BH45" s="1"/>
  <c r="AS41" i="10"/>
  <c r="AZ41"/>
  <c r="BA41" s="1"/>
  <c r="BG41" s="1"/>
  <c r="AT41"/>
  <c r="AV41" s="1"/>
  <c r="BE41"/>
  <c r="AL38" i="11"/>
  <c r="AQ37"/>
  <c r="AR37" s="1"/>
  <c r="AT260" i="8"/>
  <c r="AV260" s="1"/>
  <c r="AS260"/>
  <c r="AU260" s="1"/>
  <c r="AW260" s="1"/>
  <c r="AZ260"/>
  <c r="BA260" s="1"/>
  <c r="BG260" s="1"/>
  <c r="BE260"/>
  <c r="BC265" i="7"/>
  <c r="BB265"/>
  <c r="BH265" s="1"/>
  <c r="AC251" i="11"/>
  <c r="AC42"/>
  <c r="AC256" i="10"/>
  <c r="AC47"/>
  <c r="AC262" i="9"/>
  <c r="AC53"/>
  <c r="AC58" i="8"/>
  <c r="AC267"/>
  <c r="AC63" i="7"/>
  <c r="AC272"/>
  <c r="BC281" i="4"/>
  <c r="BB281"/>
  <c r="BH281" s="1"/>
  <c r="AC285"/>
  <c r="BE284"/>
  <c r="AC76"/>
  <c r="BE75"/>
  <c r="BC72"/>
  <c r="BB72"/>
  <c r="BH72" s="1"/>
  <c r="AY282"/>
  <c r="AX281"/>
  <c r="BF281" s="1"/>
  <c r="AX72"/>
  <c r="BF72" s="1"/>
  <c r="AY73"/>
  <c r="AC82" i="3"/>
  <c r="BE81"/>
  <c r="AX287"/>
  <c r="BF287" s="1"/>
  <c r="AY288"/>
  <c r="AC291"/>
  <c r="BE290"/>
  <c r="BB287"/>
  <c r="BH287" s="1"/>
  <c r="BC287"/>
  <c r="BC78"/>
  <c r="BB78"/>
  <c r="BH78" s="1"/>
  <c r="AY79"/>
  <c r="AX78"/>
  <c r="BF78" s="1"/>
  <c r="AB55" i="8"/>
  <c r="AA56"/>
  <c r="AA254" i="10"/>
  <c r="AB253"/>
  <c r="AA45"/>
  <c r="AB44"/>
  <c r="AB39" i="11"/>
  <c r="AA40"/>
  <c r="AB248"/>
  <c r="AA249"/>
  <c r="AA74" i="4"/>
  <c r="BA74" s="1"/>
  <c r="BG74" s="1"/>
  <c r="AB73"/>
  <c r="AB269" i="7"/>
  <c r="AA270"/>
  <c r="AA265" i="8"/>
  <c r="AB264"/>
  <c r="AB288" i="3"/>
  <c r="AA289"/>
  <c r="BA289" s="1"/>
  <c r="BG289" s="1"/>
  <c r="AB79"/>
  <c r="AA80"/>
  <c r="BA80" s="1"/>
  <c r="BG80" s="1"/>
  <c r="AB258" i="9"/>
  <c r="AA259"/>
  <c r="AA283" i="4"/>
  <c r="BA283" s="1"/>
  <c r="BG283" s="1"/>
  <c r="AB282"/>
  <c r="AB49" i="9"/>
  <c r="AA50"/>
  <c r="AB60" i="7"/>
  <c r="AA61"/>
  <c r="S300" i="4"/>
  <c r="U299"/>
  <c r="Z91"/>
  <c r="Z300"/>
  <c r="S91"/>
  <c r="U90"/>
  <c r="BB244" i="11" l="1"/>
  <c r="BH244" s="1"/>
  <c r="BC244"/>
  <c r="AL263" i="8"/>
  <c r="AQ262"/>
  <c r="AR262" s="1"/>
  <c r="BB36" i="11"/>
  <c r="BH36" s="1"/>
  <c r="BC36"/>
  <c r="AT256" i="9"/>
  <c r="AV256" s="1"/>
  <c r="AS256"/>
  <c r="AU256" s="1"/>
  <c r="AW256" s="1"/>
  <c r="AZ256"/>
  <c r="BA256" s="1"/>
  <c r="BG256" s="1"/>
  <c r="BE256"/>
  <c r="BB46"/>
  <c r="BH46" s="1"/>
  <c r="BC46"/>
  <c r="AL54" i="8"/>
  <c r="AQ53"/>
  <c r="AR53" s="1"/>
  <c r="BC35" i="11"/>
  <c r="BB35"/>
  <c r="BH35" s="1"/>
  <c r="AH300" i="7"/>
  <c r="AP299"/>
  <c r="AT267"/>
  <c r="AV267" s="1"/>
  <c r="AS267"/>
  <c r="AU267" s="1"/>
  <c r="AW267" s="1"/>
  <c r="AZ267"/>
  <c r="BA267" s="1"/>
  <c r="BG267" s="1"/>
  <c r="BE267"/>
  <c r="AL60"/>
  <c r="AQ59"/>
  <c r="AR59" s="1"/>
  <c r="AX249" i="10"/>
  <c r="BF249" s="1"/>
  <c r="AY250"/>
  <c r="AU250"/>
  <c r="AW250" s="1"/>
  <c r="BB260" i="8"/>
  <c r="BH260" s="1"/>
  <c r="BC260"/>
  <c r="BB254" i="9"/>
  <c r="BH254" s="1"/>
  <c r="BC254"/>
  <c r="AS261" i="8"/>
  <c r="AZ261"/>
  <c r="BA261" s="1"/>
  <c r="BG261" s="1"/>
  <c r="AT261"/>
  <c r="AV261" s="1"/>
  <c r="BE261"/>
  <c r="AL258" i="9"/>
  <c r="AQ257"/>
  <c r="AR257" s="1"/>
  <c r="AT52" i="8"/>
  <c r="AV52" s="1"/>
  <c r="AS52"/>
  <c r="AZ52"/>
  <c r="BA52" s="1"/>
  <c r="BG52" s="1"/>
  <c r="BE52"/>
  <c r="AZ251" i="10"/>
  <c r="BA251" s="1"/>
  <c r="BG251" s="1"/>
  <c r="AT251"/>
  <c r="AV251" s="1"/>
  <c r="AS251"/>
  <c r="BE251"/>
  <c r="BC245" i="11"/>
  <c r="BB245"/>
  <c r="BH245" s="1"/>
  <c r="BB57" i="7"/>
  <c r="BH57" s="1"/>
  <c r="BC57"/>
  <c r="AS47" i="9"/>
  <c r="AU47" s="1"/>
  <c r="AW47" s="1"/>
  <c r="AZ47"/>
  <c r="BA47" s="1"/>
  <c r="BG47" s="1"/>
  <c r="AT47"/>
  <c r="AV47" s="1"/>
  <c r="BE47"/>
  <c r="AQ268" i="7"/>
  <c r="AR268" s="1"/>
  <c r="AL269"/>
  <c r="AT58"/>
  <c r="AV58" s="1"/>
  <c r="AS58"/>
  <c r="AU58" s="1"/>
  <c r="AW58" s="1"/>
  <c r="AZ58"/>
  <c r="BA58" s="1"/>
  <c r="BG58" s="1"/>
  <c r="BE58"/>
  <c r="AL39" i="11"/>
  <c r="AQ38"/>
  <c r="AR38" s="1"/>
  <c r="AH91" i="7"/>
  <c r="AP90"/>
  <c r="BB40" i="10"/>
  <c r="BH40" s="1"/>
  <c r="BC40"/>
  <c r="AZ42"/>
  <c r="BA42" s="1"/>
  <c r="BG42" s="1"/>
  <c r="AT42"/>
  <c r="AV42" s="1"/>
  <c r="AS42"/>
  <c r="AU42" s="1"/>
  <c r="AW42" s="1"/>
  <c r="BE42"/>
  <c r="AY36" i="11"/>
  <c r="AX35"/>
  <c r="BF35" s="1"/>
  <c r="AL253" i="10"/>
  <c r="AQ252"/>
  <c r="AR252" s="1"/>
  <c r="AY45" i="9"/>
  <c r="AX44"/>
  <c r="BF44" s="1"/>
  <c r="AX258" i="8"/>
  <c r="BF258" s="1"/>
  <c r="AY259"/>
  <c r="AL49" i="9"/>
  <c r="AQ48"/>
  <c r="AR48" s="1"/>
  <c r="BB51" i="8"/>
  <c r="BH51" s="1"/>
  <c r="BC51"/>
  <c r="AL248" i="11"/>
  <c r="AQ247"/>
  <c r="AR247" s="1"/>
  <c r="AX49" i="8"/>
  <c r="BF49" s="1"/>
  <c r="AY50"/>
  <c r="AU41" i="10"/>
  <c r="AW41" s="1"/>
  <c r="AT37" i="11"/>
  <c r="AV37" s="1"/>
  <c r="AZ37"/>
  <c r="BA37" s="1"/>
  <c r="BG37" s="1"/>
  <c r="AS37"/>
  <c r="AU37" s="1"/>
  <c r="AW37" s="1"/>
  <c r="BE37"/>
  <c r="AX40" i="10"/>
  <c r="BF40" s="1"/>
  <c r="AY41"/>
  <c r="BB50" i="8"/>
  <c r="BH50" s="1"/>
  <c r="BC50"/>
  <c r="AQ43" i="10"/>
  <c r="AR43" s="1"/>
  <c r="AL44"/>
  <c r="AX265" i="7"/>
  <c r="BF265" s="1"/>
  <c r="AY266"/>
  <c r="BC56"/>
  <c r="BB56"/>
  <c r="BH56" s="1"/>
  <c r="AY254" i="9"/>
  <c r="AX253"/>
  <c r="BF253" s="1"/>
  <c r="AX55" i="7"/>
  <c r="BF55" s="1"/>
  <c r="AY56"/>
  <c r="AS246" i="11"/>
  <c r="AU246" s="1"/>
  <c r="AW246" s="1"/>
  <c r="AZ246"/>
  <c r="BA246" s="1"/>
  <c r="BG246" s="1"/>
  <c r="AT246"/>
  <c r="AV246" s="1"/>
  <c r="BE246"/>
  <c r="AY244"/>
  <c r="AX243"/>
  <c r="BF243" s="1"/>
  <c r="AU255" i="9"/>
  <c r="AW255" s="1"/>
  <c r="AU266" i="7"/>
  <c r="AW266" s="1"/>
  <c r="AC252" i="11"/>
  <c r="AC43"/>
  <c r="AC257" i="10"/>
  <c r="AC48"/>
  <c r="AC54" i="9"/>
  <c r="AC263"/>
  <c r="AC268" i="8"/>
  <c r="AC59"/>
  <c r="AC64" i="7"/>
  <c r="AC273"/>
  <c r="AY283" i="4"/>
  <c r="AX282"/>
  <c r="BF282" s="1"/>
  <c r="AC77"/>
  <c r="BE76"/>
  <c r="BC282"/>
  <c r="BB282"/>
  <c r="BH282" s="1"/>
  <c r="BC73"/>
  <c r="BB73"/>
  <c r="BH73" s="1"/>
  <c r="AC286"/>
  <c r="BE285"/>
  <c r="AY74"/>
  <c r="AX73"/>
  <c r="BF73" s="1"/>
  <c r="BB288" i="3"/>
  <c r="BH288" s="1"/>
  <c r="BC288"/>
  <c r="AC292"/>
  <c r="BE291"/>
  <c r="AC83"/>
  <c r="BE82"/>
  <c r="BB79"/>
  <c r="BH79" s="1"/>
  <c r="BC79"/>
  <c r="AY80"/>
  <c r="AX79"/>
  <c r="BF79" s="1"/>
  <c r="AY289"/>
  <c r="AX288"/>
  <c r="BF288" s="1"/>
  <c r="AB259" i="9"/>
  <c r="AA260"/>
  <c r="AB80" i="3"/>
  <c r="AA81"/>
  <c r="BA81" s="1"/>
  <c r="BG81" s="1"/>
  <c r="AB45" i="10"/>
  <c r="AA46"/>
  <c r="AA284" i="4"/>
  <c r="BA284" s="1"/>
  <c r="BG284" s="1"/>
  <c r="AB283"/>
  <c r="AB265" i="8"/>
  <c r="AA266"/>
  <c r="AB249" i="11"/>
  <c r="AA250"/>
  <c r="AB56" i="8"/>
  <c r="AA57"/>
  <c r="AB61" i="7"/>
  <c r="AA62"/>
  <c r="AB50" i="9"/>
  <c r="AA51"/>
  <c r="AB289" i="3"/>
  <c r="AA290"/>
  <c r="BA290" s="1"/>
  <c r="BG290" s="1"/>
  <c r="AA75" i="4"/>
  <c r="BA75" s="1"/>
  <c r="BG75" s="1"/>
  <c r="AB74"/>
  <c r="AA255" i="10"/>
  <c r="AB254"/>
  <c r="AA271" i="7"/>
  <c r="AB270"/>
  <c r="AB40" i="11"/>
  <c r="AA41"/>
  <c r="S92" i="4"/>
  <c r="U91"/>
  <c r="Z92"/>
  <c r="Z301"/>
  <c r="S301"/>
  <c r="U300"/>
  <c r="BB42" i="10" l="1"/>
  <c r="BH42" s="1"/>
  <c r="BC42"/>
  <c r="BC47" i="9"/>
  <c r="BB47"/>
  <c r="BH47" s="1"/>
  <c r="AZ262" i="8"/>
  <c r="BA262" s="1"/>
  <c r="BG262" s="1"/>
  <c r="AT262"/>
  <c r="AV262" s="1"/>
  <c r="AS262"/>
  <c r="AU262" s="1"/>
  <c r="AW262" s="1"/>
  <c r="BE262"/>
  <c r="BC255" i="9"/>
  <c r="BB255"/>
  <c r="BH255" s="1"/>
  <c r="AS43" i="10"/>
  <c r="AT43"/>
  <c r="AV43" s="1"/>
  <c r="AZ43"/>
  <c r="BA43" s="1"/>
  <c r="BG43" s="1"/>
  <c r="BE43"/>
  <c r="AY51" i="8"/>
  <c r="AX50"/>
  <c r="BF50" s="1"/>
  <c r="AY260"/>
  <c r="AX259"/>
  <c r="BF259" s="1"/>
  <c r="AZ252" i="10"/>
  <c r="BA252" s="1"/>
  <c r="BG252" s="1"/>
  <c r="AS252"/>
  <c r="AU252" s="1"/>
  <c r="AW252" s="1"/>
  <c r="AT252"/>
  <c r="AV252" s="1"/>
  <c r="BE252"/>
  <c r="AZ38" i="11"/>
  <c r="BA38" s="1"/>
  <c r="BG38" s="1"/>
  <c r="AT38"/>
  <c r="AV38" s="1"/>
  <c r="AS38"/>
  <c r="BE38"/>
  <c r="AQ269" i="7"/>
  <c r="AR269" s="1"/>
  <c r="AL270"/>
  <c r="BC250" i="10"/>
  <c r="BB250"/>
  <c r="BH250" s="1"/>
  <c r="AH301" i="7"/>
  <c r="AP300"/>
  <c r="AQ54" i="8"/>
  <c r="AR54" s="1"/>
  <c r="AL55"/>
  <c r="AU52"/>
  <c r="AW52" s="1"/>
  <c r="AQ253" i="10"/>
  <c r="AR253" s="1"/>
  <c r="AL254"/>
  <c r="AZ268" i="7"/>
  <c r="BA268" s="1"/>
  <c r="BG268" s="1"/>
  <c r="AS268"/>
  <c r="AT268"/>
  <c r="AV268" s="1"/>
  <c r="BE268"/>
  <c r="AZ59"/>
  <c r="BA59" s="1"/>
  <c r="BG59" s="1"/>
  <c r="AT59"/>
  <c r="AV59" s="1"/>
  <c r="AS59"/>
  <c r="AU59" s="1"/>
  <c r="AW59" s="1"/>
  <c r="BE59"/>
  <c r="BC267"/>
  <c r="BB267"/>
  <c r="BH267" s="1"/>
  <c r="BB256" i="9"/>
  <c r="BH256" s="1"/>
  <c r="BC256"/>
  <c r="BB266" i="7"/>
  <c r="BH266" s="1"/>
  <c r="BC266"/>
  <c r="AX56"/>
  <c r="BF56" s="1"/>
  <c r="AY57"/>
  <c r="AQ44" i="10"/>
  <c r="AR44" s="1"/>
  <c r="AL45"/>
  <c r="AY42"/>
  <c r="AX41"/>
  <c r="BF41" s="1"/>
  <c r="AQ248" i="11"/>
  <c r="AR248" s="1"/>
  <c r="AL249"/>
  <c r="AL50" i="9"/>
  <c r="AQ49"/>
  <c r="AR49" s="1"/>
  <c r="AX45"/>
  <c r="BF45" s="1"/>
  <c r="AY46"/>
  <c r="AX36" i="11"/>
  <c r="BF36" s="1"/>
  <c r="AY37"/>
  <c r="AH92" i="7"/>
  <c r="AP91"/>
  <c r="AL259" i="9"/>
  <c r="AQ258"/>
  <c r="AR258" s="1"/>
  <c r="AY251" i="10"/>
  <c r="AX250"/>
  <c r="BF250" s="1"/>
  <c r="AS53" i="8"/>
  <c r="AU53" s="1"/>
  <c r="AW53" s="1"/>
  <c r="AZ53"/>
  <c r="BA53" s="1"/>
  <c r="BG53" s="1"/>
  <c r="AT53"/>
  <c r="AV53" s="1"/>
  <c r="BE53"/>
  <c r="AU251" i="10"/>
  <c r="AW251" s="1"/>
  <c r="AU261" i="8"/>
  <c r="AW261" s="1"/>
  <c r="AY267" i="7"/>
  <c r="AX266"/>
  <c r="BF266" s="1"/>
  <c r="BB41" i="10"/>
  <c r="BH41" s="1"/>
  <c r="BC41"/>
  <c r="AL40" i="11"/>
  <c r="AQ39"/>
  <c r="AR39" s="1"/>
  <c r="AX244"/>
  <c r="BF244" s="1"/>
  <c r="AY245"/>
  <c r="BB246"/>
  <c r="BH246" s="1"/>
  <c r="BC246"/>
  <c r="AX254" i="9"/>
  <c r="BF254" s="1"/>
  <c r="AY255"/>
  <c r="BC37" i="11"/>
  <c r="BB37"/>
  <c r="BH37" s="1"/>
  <c r="AT247"/>
  <c r="AV247" s="1"/>
  <c r="AS247"/>
  <c r="AZ247"/>
  <c r="BA247" s="1"/>
  <c r="BG247" s="1"/>
  <c r="BE247"/>
  <c r="AS48" i="9"/>
  <c r="AU48" s="1"/>
  <c r="AW48" s="1"/>
  <c r="AZ48"/>
  <c r="BA48" s="1"/>
  <c r="BG48" s="1"/>
  <c r="AT48"/>
  <c r="AV48" s="1"/>
  <c r="BE48"/>
  <c r="BC58" i="7"/>
  <c r="BB58"/>
  <c r="BH58" s="1"/>
  <c r="AS257" i="9"/>
  <c r="AZ257"/>
  <c r="BA257" s="1"/>
  <c r="BG257" s="1"/>
  <c r="AT257"/>
  <c r="AV257" s="1"/>
  <c r="BE257"/>
  <c r="AL61" i="7"/>
  <c r="AQ60"/>
  <c r="AR60" s="1"/>
  <c r="AL264" i="8"/>
  <c r="AQ263"/>
  <c r="AR263" s="1"/>
  <c r="AC44" i="11"/>
  <c r="AC253"/>
  <c r="AC49" i="10"/>
  <c r="AC258"/>
  <c r="AC55" i="9"/>
  <c r="AC264"/>
  <c r="AC60" i="8"/>
  <c r="AC269"/>
  <c r="AC274" i="7"/>
  <c r="AC65"/>
  <c r="AC287" i="4"/>
  <c r="BE286"/>
  <c r="AY284"/>
  <c r="AX283"/>
  <c r="BF283" s="1"/>
  <c r="BC74"/>
  <c r="BB74"/>
  <c r="BH74" s="1"/>
  <c r="AX74"/>
  <c r="BF74" s="1"/>
  <c r="AY75"/>
  <c r="AC78"/>
  <c r="BE77"/>
  <c r="BB283"/>
  <c r="BH283" s="1"/>
  <c r="BC283"/>
  <c r="AY81" i="3"/>
  <c r="AX80"/>
  <c r="BF80" s="1"/>
  <c r="AC84"/>
  <c r="BE83"/>
  <c r="BC80"/>
  <c r="BB80"/>
  <c r="BH80" s="1"/>
  <c r="AX289"/>
  <c r="BF289" s="1"/>
  <c r="AY290"/>
  <c r="AC293"/>
  <c r="BE292"/>
  <c r="BC289"/>
  <c r="BB289"/>
  <c r="BH289" s="1"/>
  <c r="AB41" i="11"/>
  <c r="AA42"/>
  <c r="AA76" i="4"/>
  <c r="BA76" s="1"/>
  <c r="BG76" s="1"/>
  <c r="AB75"/>
  <c r="AB271" i="7"/>
  <c r="AA272"/>
  <c r="AA291" i="3"/>
  <c r="BA291" s="1"/>
  <c r="BG291" s="1"/>
  <c r="AB290"/>
  <c r="AB51" i="9"/>
  <c r="AA52"/>
  <c r="AB57" i="8"/>
  <c r="AA58"/>
  <c r="AA267"/>
  <c r="AB266"/>
  <c r="AA47" i="10"/>
  <c r="AB46"/>
  <c r="AA82" i="3"/>
  <c r="BA82" s="1"/>
  <c r="BG82" s="1"/>
  <c r="AB81"/>
  <c r="AA261" i="9"/>
  <c r="AB260"/>
  <c r="AB255" i="10"/>
  <c r="AA256"/>
  <c r="AA285" i="4"/>
  <c r="BA285" s="1"/>
  <c r="BG285" s="1"/>
  <c r="AB284"/>
  <c r="AB62" i="7"/>
  <c r="AA63"/>
  <c r="AB250" i="11"/>
  <c r="AA251"/>
  <c r="Z302" i="4"/>
  <c r="S93"/>
  <c r="U92"/>
  <c r="S302"/>
  <c r="U301"/>
  <c r="Z93"/>
  <c r="AT60" i="7" l="1"/>
  <c r="AV60" s="1"/>
  <c r="AS60"/>
  <c r="AZ60"/>
  <c r="BA60" s="1"/>
  <c r="BG60" s="1"/>
  <c r="BE60"/>
  <c r="AT39" i="11"/>
  <c r="AV39" s="1"/>
  <c r="AS39"/>
  <c r="AZ39"/>
  <c r="BA39" s="1"/>
  <c r="BG39" s="1"/>
  <c r="BE39"/>
  <c r="AX46" i="9"/>
  <c r="BF46" s="1"/>
  <c r="AY47"/>
  <c r="AL250" i="11"/>
  <c r="AQ249"/>
  <c r="AR249" s="1"/>
  <c r="AQ45" i="10"/>
  <c r="AR45" s="1"/>
  <c r="AL46"/>
  <c r="BB52" i="8"/>
  <c r="BH52" s="1"/>
  <c r="BC52"/>
  <c r="AT54"/>
  <c r="AV54" s="1"/>
  <c r="AS54"/>
  <c r="AZ54"/>
  <c r="BA54" s="1"/>
  <c r="BG54" s="1"/>
  <c r="BE54"/>
  <c r="AX260"/>
  <c r="BF260" s="1"/>
  <c r="AY261"/>
  <c r="AU268" i="7"/>
  <c r="AW268" s="1"/>
  <c r="AU38" i="11"/>
  <c r="AW38" s="1"/>
  <c r="AL265" i="8"/>
  <c r="AQ264"/>
  <c r="AR264" s="1"/>
  <c r="BB48" i="9"/>
  <c r="BH48" s="1"/>
  <c r="BC48"/>
  <c r="BB251" i="10"/>
  <c r="BH251" s="1"/>
  <c r="BC251"/>
  <c r="BB53" i="8"/>
  <c r="BH53" s="1"/>
  <c r="BC53"/>
  <c r="AQ259" i="9"/>
  <c r="AR259" s="1"/>
  <c r="AL260"/>
  <c r="AL51"/>
  <c r="AQ50"/>
  <c r="AR50" s="1"/>
  <c r="AX42" i="10"/>
  <c r="BF42" s="1"/>
  <c r="AY43"/>
  <c r="BB59" i="7"/>
  <c r="BH59" s="1"/>
  <c r="BC59"/>
  <c r="AT253" i="10"/>
  <c r="AV253" s="1"/>
  <c r="AZ253"/>
  <c r="BA253" s="1"/>
  <c r="BG253" s="1"/>
  <c r="AS253"/>
  <c r="BE253"/>
  <c r="AQ55" i="8"/>
  <c r="AR55" s="1"/>
  <c r="AL56"/>
  <c r="AZ263"/>
  <c r="BA263" s="1"/>
  <c r="BG263" s="1"/>
  <c r="AT263"/>
  <c r="AV263" s="1"/>
  <c r="AS263"/>
  <c r="AU263" s="1"/>
  <c r="AW263" s="1"/>
  <c r="BE263"/>
  <c r="AX255" i="9"/>
  <c r="BF255" s="1"/>
  <c r="AY256"/>
  <c r="AX245" i="11"/>
  <c r="BF245" s="1"/>
  <c r="AY246"/>
  <c r="BB261" i="8"/>
  <c r="BH261" s="1"/>
  <c r="BC261"/>
  <c r="AT258" i="9"/>
  <c r="AV258" s="1"/>
  <c r="AS258"/>
  <c r="AZ258"/>
  <c r="BA258" s="1"/>
  <c r="BG258" s="1"/>
  <c r="BE258"/>
  <c r="AX37" i="11"/>
  <c r="BF37" s="1"/>
  <c r="AY38"/>
  <c r="AZ49" i="9"/>
  <c r="BA49" s="1"/>
  <c r="BG49" s="1"/>
  <c r="AT49"/>
  <c r="AV49" s="1"/>
  <c r="AS49"/>
  <c r="AU49" s="1"/>
  <c r="AW49" s="1"/>
  <c r="BE49"/>
  <c r="AX57" i="7"/>
  <c r="BF57" s="1"/>
  <c r="AY58"/>
  <c r="AQ254" i="10"/>
  <c r="AR254" s="1"/>
  <c r="AL255"/>
  <c r="AH302" i="7"/>
  <c r="AP301"/>
  <c r="AZ269"/>
  <c r="BA269" s="1"/>
  <c r="BG269" s="1"/>
  <c r="AS269"/>
  <c r="AT269"/>
  <c r="AV269" s="1"/>
  <c r="BE269"/>
  <c r="AY52" i="8"/>
  <c r="AX51"/>
  <c r="BF51" s="1"/>
  <c r="BC262"/>
  <c r="BB262"/>
  <c r="BH262" s="1"/>
  <c r="AU247" i="11"/>
  <c r="AW247" s="1"/>
  <c r="AU43" i="10"/>
  <c r="AW43" s="1"/>
  <c r="AQ61" i="7"/>
  <c r="AR61" s="1"/>
  <c r="AL62"/>
  <c r="AL41" i="11"/>
  <c r="AQ40"/>
  <c r="AR40" s="1"/>
  <c r="AX267" i="7"/>
  <c r="BF267" s="1"/>
  <c r="AY268"/>
  <c r="AX251" i="10"/>
  <c r="BF251" s="1"/>
  <c r="AY252"/>
  <c r="AH93" i="7"/>
  <c r="AP92"/>
  <c r="AS248" i="11"/>
  <c r="AU248" s="1"/>
  <c r="AW248" s="1"/>
  <c r="AZ248"/>
  <c r="BA248" s="1"/>
  <c r="BG248" s="1"/>
  <c r="AT248"/>
  <c r="AV248" s="1"/>
  <c r="BE248"/>
  <c r="AZ44" i="10"/>
  <c r="BA44" s="1"/>
  <c r="BG44" s="1"/>
  <c r="AT44"/>
  <c r="AV44" s="1"/>
  <c r="AS44"/>
  <c r="BE44"/>
  <c r="AQ270" i="7"/>
  <c r="AR270" s="1"/>
  <c r="AL271"/>
  <c r="BC252" i="10"/>
  <c r="BB252"/>
  <c r="BH252" s="1"/>
  <c r="AU257" i="9"/>
  <c r="AW257" s="1"/>
  <c r="AC45" i="11"/>
  <c r="AC254"/>
  <c r="AC50" i="10"/>
  <c r="AC259"/>
  <c r="AC265" i="9"/>
  <c r="AC56"/>
  <c r="AC270" i="8"/>
  <c r="AC61"/>
  <c r="AC66" i="7"/>
  <c r="AC275"/>
  <c r="BC284" i="4"/>
  <c r="BB284"/>
  <c r="BH284" s="1"/>
  <c r="AC79"/>
  <c r="BE78"/>
  <c r="AC288"/>
  <c r="BE287"/>
  <c r="AY285"/>
  <c r="AX284"/>
  <c r="BF284" s="1"/>
  <c r="BB75"/>
  <c r="BH75" s="1"/>
  <c r="BC75"/>
  <c r="AY76"/>
  <c r="AX75"/>
  <c r="BF75" s="1"/>
  <c r="AC294" i="3"/>
  <c r="BE293"/>
  <c r="AY82"/>
  <c r="AX81"/>
  <c r="BF81" s="1"/>
  <c r="BC290"/>
  <c r="BB290"/>
  <c r="BH290" s="1"/>
  <c r="AC85"/>
  <c r="BE84"/>
  <c r="BB81"/>
  <c r="BH81" s="1"/>
  <c r="BC81"/>
  <c r="AY291"/>
  <c r="AX290"/>
  <c r="BF290" s="1"/>
  <c r="AB63" i="7"/>
  <c r="AA64"/>
  <c r="AB261" i="9"/>
  <c r="AA262"/>
  <c r="AA48" i="10"/>
  <c r="AB47"/>
  <c r="AB267" i="8"/>
  <c r="AA268"/>
  <c r="AA77" i="4"/>
  <c r="BA77" s="1"/>
  <c r="BG77" s="1"/>
  <c r="AB76"/>
  <c r="AB251" i="11"/>
  <c r="AA252"/>
  <c r="AA286" i="4"/>
  <c r="BA286" s="1"/>
  <c r="BG286" s="1"/>
  <c r="AB285"/>
  <c r="AA53" i="9"/>
  <c r="AB52"/>
  <c r="AB272" i="7"/>
  <c r="AA273"/>
  <c r="AB42" i="11"/>
  <c r="AA43"/>
  <c r="AB256" i="10"/>
  <c r="AA257"/>
  <c r="AA83" i="3"/>
  <c r="BA83" s="1"/>
  <c r="BG83" s="1"/>
  <c r="AB82"/>
  <c r="AB291"/>
  <c r="AA292"/>
  <c r="BA292" s="1"/>
  <c r="BG292" s="1"/>
  <c r="AB58" i="8"/>
  <c r="AA59"/>
  <c r="S94" i="4"/>
  <c r="U93"/>
  <c r="Z303"/>
  <c r="S303"/>
  <c r="U302"/>
  <c r="Z94"/>
  <c r="AL272" i="7" l="1"/>
  <c r="AQ271"/>
  <c r="AR271" s="1"/>
  <c r="AX252" i="10"/>
  <c r="BF252" s="1"/>
  <c r="AY253"/>
  <c r="AT40" i="11"/>
  <c r="AV40" s="1"/>
  <c r="AZ40"/>
  <c r="BA40" s="1"/>
  <c r="BG40" s="1"/>
  <c r="AS40"/>
  <c r="AU40" s="1"/>
  <c r="AW40" s="1"/>
  <c r="BE40"/>
  <c r="BB43" i="10"/>
  <c r="BH43" s="1"/>
  <c r="BC43"/>
  <c r="AX52" i="8"/>
  <c r="BF52" s="1"/>
  <c r="AY53"/>
  <c r="AS254" i="10"/>
  <c r="AU254" s="1"/>
  <c r="AW254" s="1"/>
  <c r="AT254"/>
  <c r="AV254" s="1"/>
  <c r="AZ254"/>
  <c r="BA254" s="1"/>
  <c r="BG254" s="1"/>
  <c r="BE254"/>
  <c r="BC49" i="9"/>
  <c r="BB49"/>
  <c r="BH49" s="1"/>
  <c r="BB263" i="8"/>
  <c r="BH263" s="1"/>
  <c r="BC263"/>
  <c r="AS55"/>
  <c r="AZ55"/>
  <c r="BA55" s="1"/>
  <c r="BG55" s="1"/>
  <c r="AT55"/>
  <c r="AV55" s="1"/>
  <c r="BE55"/>
  <c r="AS259" i="9"/>
  <c r="AZ259"/>
  <c r="BA259" s="1"/>
  <c r="BG259" s="1"/>
  <c r="AT259"/>
  <c r="AV259" s="1"/>
  <c r="BE259"/>
  <c r="AL266" i="8"/>
  <c r="AQ265"/>
  <c r="AR265" s="1"/>
  <c r="AZ45" i="10"/>
  <c r="BA45" s="1"/>
  <c r="BG45" s="1"/>
  <c r="AS45"/>
  <c r="AT45"/>
  <c r="AV45" s="1"/>
  <c r="BE45"/>
  <c r="AH94" i="7"/>
  <c r="AP93"/>
  <c r="AT61"/>
  <c r="AV61" s="1"/>
  <c r="AS61"/>
  <c r="AU61" s="1"/>
  <c r="AW61" s="1"/>
  <c r="AZ61"/>
  <c r="BA61" s="1"/>
  <c r="BG61" s="1"/>
  <c r="BE61"/>
  <c r="AQ255" i="10"/>
  <c r="AR255" s="1"/>
  <c r="AL256"/>
  <c r="AX38" i="11"/>
  <c r="BF38" s="1"/>
  <c r="AY39"/>
  <c r="AX246"/>
  <c r="BF246" s="1"/>
  <c r="AY247"/>
  <c r="AQ56" i="8"/>
  <c r="AR56" s="1"/>
  <c r="AL57"/>
  <c r="AY44" i="10"/>
  <c r="AX43"/>
  <c r="BF43" s="1"/>
  <c r="AQ260" i="9"/>
  <c r="AR260" s="1"/>
  <c r="AL261"/>
  <c r="AT264" i="8"/>
  <c r="AV264" s="1"/>
  <c r="AS264"/>
  <c r="AU264" s="1"/>
  <c r="AW264" s="1"/>
  <c r="AZ264"/>
  <c r="BA264" s="1"/>
  <c r="BG264" s="1"/>
  <c r="BE264"/>
  <c r="AX261"/>
  <c r="BF261" s="1"/>
  <c r="AY262"/>
  <c r="AQ46" i="10"/>
  <c r="AR46" s="1"/>
  <c r="AL47"/>
  <c r="AX47" i="9"/>
  <c r="BF47" s="1"/>
  <c r="AY48"/>
  <c r="AU44" i="10"/>
  <c r="AW44" s="1"/>
  <c r="AU269" i="7"/>
  <c r="AW269" s="1"/>
  <c r="AU258" i="9"/>
  <c r="AW258" s="1"/>
  <c r="AU54" i="8"/>
  <c r="AW54" s="1"/>
  <c r="AU39" i="11"/>
  <c r="AW39" s="1"/>
  <c r="AU60" i="7"/>
  <c r="AW60" s="1"/>
  <c r="BC257" i="9"/>
  <c r="BB257"/>
  <c r="BH257" s="1"/>
  <c r="AY269" i="7"/>
  <c r="AX268"/>
  <c r="BF268" s="1"/>
  <c r="AL63"/>
  <c r="AQ62"/>
  <c r="AR62" s="1"/>
  <c r="AH303"/>
  <c r="AP302"/>
  <c r="AQ51" i="9"/>
  <c r="AR51" s="1"/>
  <c r="AL52"/>
  <c r="BB268" i="7"/>
  <c r="BH268" s="1"/>
  <c r="BC268"/>
  <c r="AQ250" i="11"/>
  <c r="AR250" s="1"/>
  <c r="AL251"/>
  <c r="AU253" i="10"/>
  <c r="AW253" s="1"/>
  <c r="AZ270" i="7"/>
  <c r="BA270" s="1"/>
  <c r="BG270" s="1"/>
  <c r="AS270"/>
  <c r="AU270" s="1"/>
  <c r="AW270" s="1"/>
  <c r="AT270"/>
  <c r="AV270" s="1"/>
  <c r="BE270"/>
  <c r="BB248" i="11"/>
  <c r="BH248" s="1"/>
  <c r="BC248"/>
  <c r="AQ41"/>
  <c r="AR41" s="1"/>
  <c r="AL42"/>
  <c r="BC247"/>
  <c r="BB247"/>
  <c r="BH247" s="1"/>
  <c r="AX58" i="7"/>
  <c r="BF58" s="1"/>
  <c r="AY59"/>
  <c r="AX256" i="9"/>
  <c r="BF256" s="1"/>
  <c r="AY257"/>
  <c r="AZ50"/>
  <c r="BA50" s="1"/>
  <c r="BG50" s="1"/>
  <c r="AT50"/>
  <c r="AV50" s="1"/>
  <c r="AS50"/>
  <c r="BE50"/>
  <c r="BB38" i="11"/>
  <c r="BH38" s="1"/>
  <c r="BC38"/>
  <c r="AT249"/>
  <c r="AV249" s="1"/>
  <c r="AS249"/>
  <c r="AZ249"/>
  <c r="BA249" s="1"/>
  <c r="BG249" s="1"/>
  <c r="BE249"/>
  <c r="AC255"/>
  <c r="AC46"/>
  <c r="AC51" i="10"/>
  <c r="AC260"/>
  <c r="AC266" i="9"/>
  <c r="AC57"/>
  <c r="AC62" i="8"/>
  <c r="AC271"/>
  <c r="AC67" i="7"/>
  <c r="AC276"/>
  <c r="BB285" i="4"/>
  <c r="BH285" s="1"/>
  <c r="BC285"/>
  <c r="AC289"/>
  <c r="BE288"/>
  <c r="BB76"/>
  <c r="BH76" s="1"/>
  <c r="BC76"/>
  <c r="AX76"/>
  <c r="BF76" s="1"/>
  <c r="AY77"/>
  <c r="AY286"/>
  <c r="AX285"/>
  <c r="BF285" s="1"/>
  <c r="AC80"/>
  <c r="BE79"/>
  <c r="AC295" i="3"/>
  <c r="BE294"/>
  <c r="BC82"/>
  <c r="BB82"/>
  <c r="BH82" s="1"/>
  <c r="BB291"/>
  <c r="BH291" s="1"/>
  <c r="BC291"/>
  <c r="AX291"/>
  <c r="BF291" s="1"/>
  <c r="AY292"/>
  <c r="AC86"/>
  <c r="BE85"/>
  <c r="AY83"/>
  <c r="AX82"/>
  <c r="BF82" s="1"/>
  <c r="AA287" i="4"/>
  <c r="BA287" s="1"/>
  <c r="BG287" s="1"/>
  <c r="AB286"/>
  <c r="AA49" i="10"/>
  <c r="AB48"/>
  <c r="AB292" i="3"/>
  <c r="AA293"/>
  <c r="BA293" s="1"/>
  <c r="BG293" s="1"/>
  <c r="AA258" i="10"/>
  <c r="AB257"/>
  <c r="AB43" i="11"/>
  <c r="AA44"/>
  <c r="AB273" i="7"/>
  <c r="AA274"/>
  <c r="AB252" i="11"/>
  <c r="AA253"/>
  <c r="AA65" i="7"/>
  <c r="AB64"/>
  <c r="AB83" i="3"/>
  <c r="AA84"/>
  <c r="BA84" s="1"/>
  <c r="BG84" s="1"/>
  <c r="AB53" i="9"/>
  <c r="AA54"/>
  <c r="AA78" i="4"/>
  <c r="BA78" s="1"/>
  <c r="BG78" s="1"/>
  <c r="AB77"/>
  <c r="AA60" i="8"/>
  <c r="AB59"/>
  <c r="AB268"/>
  <c r="AA269"/>
  <c r="AB262" i="9"/>
  <c r="AA263"/>
  <c r="S304" i="4"/>
  <c r="U303"/>
  <c r="Z304"/>
  <c r="S95"/>
  <c r="U94"/>
  <c r="Z95"/>
  <c r="AT41" i="11" l="1"/>
  <c r="AV41" s="1"/>
  <c r="AZ41"/>
  <c r="BA41" s="1"/>
  <c r="BG41" s="1"/>
  <c r="AS41"/>
  <c r="BE41"/>
  <c r="AH304" i="7"/>
  <c r="AP303"/>
  <c r="AY270"/>
  <c r="AX269"/>
  <c r="BF269" s="1"/>
  <c r="BB39" i="11"/>
  <c r="BH39" s="1"/>
  <c r="BC39"/>
  <c r="BC44" i="10"/>
  <c r="BB44"/>
  <c r="BH44" s="1"/>
  <c r="AX48" i="9"/>
  <c r="BF48" s="1"/>
  <c r="AY49"/>
  <c r="AX262" i="8"/>
  <c r="BF262" s="1"/>
  <c r="AY263"/>
  <c r="BB264"/>
  <c r="BH264" s="1"/>
  <c r="BC264"/>
  <c r="AX247" i="11"/>
  <c r="BF247" s="1"/>
  <c r="AY248"/>
  <c r="AQ256" i="10"/>
  <c r="AR256" s="1"/>
  <c r="AL257"/>
  <c r="BB61" i="7"/>
  <c r="BH61" s="1"/>
  <c r="BC61"/>
  <c r="AL267" i="8"/>
  <c r="AQ266"/>
  <c r="AR266" s="1"/>
  <c r="BB254" i="10"/>
  <c r="BH254" s="1"/>
  <c r="BC254"/>
  <c r="AQ272" i="7"/>
  <c r="AR272" s="1"/>
  <c r="AL273"/>
  <c r="AU259" i="9"/>
  <c r="AW259" s="1"/>
  <c r="AU55" i="8"/>
  <c r="AW55" s="1"/>
  <c r="AX59" i="7"/>
  <c r="BF59" s="1"/>
  <c r="AY60"/>
  <c r="AL43" i="11"/>
  <c r="AQ42"/>
  <c r="AR42" s="1"/>
  <c r="BB253" i="10"/>
  <c r="BH253" s="1"/>
  <c r="BC253"/>
  <c r="BC60" i="7"/>
  <c r="BB60"/>
  <c r="BH60" s="1"/>
  <c r="BC269"/>
  <c r="BB269"/>
  <c r="BH269" s="1"/>
  <c r="AZ46" i="10"/>
  <c r="BA46" s="1"/>
  <c r="BG46" s="1"/>
  <c r="AT46"/>
  <c r="AV46" s="1"/>
  <c r="AS46"/>
  <c r="BE46"/>
  <c r="AT260" i="9"/>
  <c r="AV260" s="1"/>
  <c r="AZ260"/>
  <c r="BA260" s="1"/>
  <c r="BG260" s="1"/>
  <c r="AS260"/>
  <c r="AU260" s="1"/>
  <c r="AW260" s="1"/>
  <c r="BE260"/>
  <c r="AT56" i="8"/>
  <c r="AV56" s="1"/>
  <c r="AS56"/>
  <c r="AU56" s="1"/>
  <c r="AW56" s="1"/>
  <c r="AZ56"/>
  <c r="BA56" s="1"/>
  <c r="BG56" s="1"/>
  <c r="BE56"/>
  <c r="AH95" i="7"/>
  <c r="AP94"/>
  <c r="AS265" i="8"/>
  <c r="AU265" s="1"/>
  <c r="AW265" s="1"/>
  <c r="AZ265"/>
  <c r="BA265" s="1"/>
  <c r="BG265" s="1"/>
  <c r="AT265"/>
  <c r="AV265" s="1"/>
  <c r="BE265"/>
  <c r="AZ271" i="7"/>
  <c r="BA271" s="1"/>
  <c r="BG271" s="1"/>
  <c r="AT271"/>
  <c r="AV271" s="1"/>
  <c r="AS271"/>
  <c r="BE271"/>
  <c r="AZ250" i="11"/>
  <c r="BA250" s="1"/>
  <c r="BG250" s="1"/>
  <c r="AT250"/>
  <c r="AV250" s="1"/>
  <c r="AS250"/>
  <c r="BE250"/>
  <c r="AZ51" i="9"/>
  <c r="BA51" s="1"/>
  <c r="BG51" s="1"/>
  <c r="AT51"/>
  <c r="AV51" s="1"/>
  <c r="AS51"/>
  <c r="BE51"/>
  <c r="AL64" i="7"/>
  <c r="AQ63"/>
  <c r="AR63" s="1"/>
  <c r="BC258" i="9"/>
  <c r="BB258"/>
  <c r="BH258" s="1"/>
  <c r="AL48" i="10"/>
  <c r="AQ47"/>
  <c r="AR47" s="1"/>
  <c r="AL262" i="9"/>
  <c r="AQ261"/>
  <c r="AR261" s="1"/>
  <c r="AL58" i="8"/>
  <c r="AQ57"/>
  <c r="AR57" s="1"/>
  <c r="AX39" i="11"/>
  <c r="BF39" s="1"/>
  <c r="AY40"/>
  <c r="BC40"/>
  <c r="BB40"/>
  <c r="BH40" s="1"/>
  <c r="AU50" i="9"/>
  <c r="AW50" s="1"/>
  <c r="AX257"/>
  <c r="BF257" s="1"/>
  <c r="AY258"/>
  <c r="BC270" i="7"/>
  <c r="BB270"/>
  <c r="BH270" s="1"/>
  <c r="AL252" i="11"/>
  <c r="AQ251"/>
  <c r="AR251" s="1"/>
  <c r="AL53" i="9"/>
  <c r="AQ52"/>
  <c r="AR52" s="1"/>
  <c r="AT62" i="7"/>
  <c r="AV62" s="1"/>
  <c r="AS62"/>
  <c r="AU62" s="1"/>
  <c r="AW62" s="1"/>
  <c r="AZ62"/>
  <c r="BA62" s="1"/>
  <c r="BG62" s="1"/>
  <c r="BE62"/>
  <c r="BB54" i="8"/>
  <c r="BH54" s="1"/>
  <c r="BC54"/>
  <c r="AX44" i="10"/>
  <c r="BF44" s="1"/>
  <c r="AY45"/>
  <c r="AS255"/>
  <c r="AU255" s="1"/>
  <c r="AW255" s="1"/>
  <c r="AZ255"/>
  <c r="BA255" s="1"/>
  <c r="BG255" s="1"/>
  <c r="AT255"/>
  <c r="AV255" s="1"/>
  <c r="BE255"/>
  <c r="AY54" i="8"/>
  <c r="AX53"/>
  <c r="BF53" s="1"/>
  <c r="AX253" i="10"/>
  <c r="BF253" s="1"/>
  <c r="AY254"/>
  <c r="AU249" i="11"/>
  <c r="AW249" s="1"/>
  <c r="AU45" i="10"/>
  <c r="AW45" s="1"/>
  <c r="AC256" i="11"/>
  <c r="AC47"/>
  <c r="AC52" i="10"/>
  <c r="AC261"/>
  <c r="AC58" i="9"/>
  <c r="AC267"/>
  <c r="AC63" i="8"/>
  <c r="AC272"/>
  <c r="AC68" i="7"/>
  <c r="AC277"/>
  <c r="AY287" i="4"/>
  <c r="AX286"/>
  <c r="BF286" s="1"/>
  <c r="BB286"/>
  <c r="BH286" s="1"/>
  <c r="BC286"/>
  <c r="AC81"/>
  <c r="BE80"/>
  <c r="AC290"/>
  <c r="BE289"/>
  <c r="BC77"/>
  <c r="BB77"/>
  <c r="BH77" s="1"/>
  <c r="AY78"/>
  <c r="AX77"/>
  <c r="BF77" s="1"/>
  <c r="BB83" i="3"/>
  <c r="BH83" s="1"/>
  <c r="BC83"/>
  <c r="AC87"/>
  <c r="BE86"/>
  <c r="AC296"/>
  <c r="BE295"/>
  <c r="BB292"/>
  <c r="BH292" s="1"/>
  <c r="BC292"/>
  <c r="AY84"/>
  <c r="AX83"/>
  <c r="BF83" s="1"/>
  <c r="AY293"/>
  <c r="AX292"/>
  <c r="BF292" s="1"/>
  <c r="AB60" i="8"/>
  <c r="AA61"/>
  <c r="AA79" i="4"/>
  <c r="BA79" s="1"/>
  <c r="BG79" s="1"/>
  <c r="AB78"/>
  <c r="AA50" i="10"/>
  <c r="AB49"/>
  <c r="AA288" i="4"/>
  <c r="BA288" s="1"/>
  <c r="BG288" s="1"/>
  <c r="AB287"/>
  <c r="AB263" i="9"/>
  <c r="AA264"/>
  <c r="AB54"/>
  <c r="AA55"/>
  <c r="AB84" i="3"/>
  <c r="AA85"/>
  <c r="BA85" s="1"/>
  <c r="BG85" s="1"/>
  <c r="AB253" i="11"/>
  <c r="AA254"/>
  <c r="AB274" i="7"/>
  <c r="AA275"/>
  <c r="AA45" i="11"/>
  <c r="AB44"/>
  <c r="AB65" i="7"/>
  <c r="AA66"/>
  <c r="AB258" i="10"/>
  <c r="AA259"/>
  <c r="AA270" i="8"/>
  <c r="AB269"/>
  <c r="AB293" i="3"/>
  <c r="AA294"/>
  <c r="BA294" s="1"/>
  <c r="BG294" s="1"/>
  <c r="S305" i="4"/>
  <c r="U304"/>
  <c r="S96"/>
  <c r="U95"/>
  <c r="Z305"/>
  <c r="Z96"/>
  <c r="AX254" i="10" l="1"/>
  <c r="BF254" s="1"/>
  <c r="AY255"/>
  <c r="AX45"/>
  <c r="BF45" s="1"/>
  <c r="AY46"/>
  <c r="AS52" i="9"/>
  <c r="AU52" s="1"/>
  <c r="AW52" s="1"/>
  <c r="AZ52"/>
  <c r="BA52" s="1"/>
  <c r="BG52" s="1"/>
  <c r="AT52"/>
  <c r="AV52" s="1"/>
  <c r="BE52"/>
  <c r="BB50"/>
  <c r="BH50" s="1"/>
  <c r="BC50"/>
  <c r="AX40" i="11"/>
  <c r="BF40" s="1"/>
  <c r="AY41"/>
  <c r="AZ261" i="9"/>
  <c r="BA261" s="1"/>
  <c r="BG261" s="1"/>
  <c r="AT261"/>
  <c r="AV261" s="1"/>
  <c r="AS261"/>
  <c r="AU261" s="1"/>
  <c r="AW261" s="1"/>
  <c r="BE261"/>
  <c r="BC56" i="8"/>
  <c r="BB56"/>
  <c r="BH56" s="1"/>
  <c r="AS42" i="11"/>
  <c r="AZ42"/>
  <c r="BA42" s="1"/>
  <c r="BG42" s="1"/>
  <c r="AT42"/>
  <c r="AV42" s="1"/>
  <c r="BE42"/>
  <c r="BC55" i="8"/>
  <c r="BB55"/>
  <c r="BH55" s="1"/>
  <c r="AZ272" i="7"/>
  <c r="BA272" s="1"/>
  <c r="BG272" s="1"/>
  <c r="AT272"/>
  <c r="AV272" s="1"/>
  <c r="AS272"/>
  <c r="AU272" s="1"/>
  <c r="AW272" s="1"/>
  <c r="BE272"/>
  <c r="AL268" i="8"/>
  <c r="AQ267"/>
  <c r="AR267" s="1"/>
  <c r="AT256" i="10"/>
  <c r="AV256" s="1"/>
  <c r="AS256"/>
  <c r="AZ256"/>
  <c r="BA256" s="1"/>
  <c r="BG256" s="1"/>
  <c r="BE256"/>
  <c r="AH305" i="7"/>
  <c r="AP304"/>
  <c r="BB249" i="11"/>
  <c r="BH249" s="1"/>
  <c r="BC249"/>
  <c r="AX54" i="8"/>
  <c r="BF54" s="1"/>
  <c r="AY55"/>
  <c r="BB255" i="10"/>
  <c r="BH255" s="1"/>
  <c r="BC255"/>
  <c r="AL253" i="11"/>
  <c r="AQ252"/>
  <c r="AR252" s="1"/>
  <c r="AL59" i="8"/>
  <c r="AQ58"/>
  <c r="AR58" s="1"/>
  <c r="AQ48" i="10"/>
  <c r="AR48" s="1"/>
  <c r="AL49"/>
  <c r="AQ64" i="7"/>
  <c r="AR64" s="1"/>
  <c r="AL65"/>
  <c r="BB265" i="8"/>
  <c r="BH265" s="1"/>
  <c r="BC265"/>
  <c r="BC260" i="9"/>
  <c r="BB260"/>
  <c r="BH260" s="1"/>
  <c r="AQ273" i="7"/>
  <c r="AR273" s="1"/>
  <c r="AL274"/>
  <c r="AZ266" i="8"/>
  <c r="BA266" s="1"/>
  <c r="BG266" s="1"/>
  <c r="AT266"/>
  <c r="AV266" s="1"/>
  <c r="AS266"/>
  <c r="AU266" s="1"/>
  <c r="AW266" s="1"/>
  <c r="BE266"/>
  <c r="AQ257" i="10"/>
  <c r="AR257" s="1"/>
  <c r="AL258"/>
  <c r="AY50" i="9"/>
  <c r="AX49"/>
  <c r="BF49" s="1"/>
  <c r="AU46" i="10"/>
  <c r="AW46" s="1"/>
  <c r="BB45"/>
  <c r="BH45" s="1"/>
  <c r="BC45"/>
  <c r="BC62" i="7"/>
  <c r="BB62"/>
  <c r="BH62" s="1"/>
  <c r="AS251" i="11"/>
  <c r="AZ251"/>
  <c r="BA251" s="1"/>
  <c r="BG251" s="1"/>
  <c r="AT251"/>
  <c r="AV251" s="1"/>
  <c r="BE251"/>
  <c r="AX258" i="9"/>
  <c r="BF258" s="1"/>
  <c r="AY259"/>
  <c r="AZ57" i="8"/>
  <c r="BA57" s="1"/>
  <c r="BG57" s="1"/>
  <c r="AT57"/>
  <c r="AV57" s="1"/>
  <c r="AS57"/>
  <c r="BE57"/>
  <c r="AT47" i="10"/>
  <c r="AV47" s="1"/>
  <c r="AS47"/>
  <c r="AU47" s="1"/>
  <c r="AW47" s="1"/>
  <c r="AZ47"/>
  <c r="BA47" s="1"/>
  <c r="BG47" s="1"/>
  <c r="BE47"/>
  <c r="AT63" i="7"/>
  <c r="AV63" s="1"/>
  <c r="AS63"/>
  <c r="AU63" s="1"/>
  <c r="AW63" s="1"/>
  <c r="AZ63"/>
  <c r="BA63" s="1"/>
  <c r="BG63" s="1"/>
  <c r="BE63"/>
  <c r="AX60"/>
  <c r="BF60" s="1"/>
  <c r="AY61"/>
  <c r="AX270"/>
  <c r="BF270" s="1"/>
  <c r="AY271"/>
  <c r="AU41" i="11"/>
  <c r="AW41" s="1"/>
  <c r="AL54" i="9"/>
  <c r="AQ53"/>
  <c r="AR53" s="1"/>
  <c r="AL263"/>
  <c r="AQ262"/>
  <c r="AR262" s="1"/>
  <c r="AH96" i="7"/>
  <c r="AP95"/>
  <c r="AL44" i="11"/>
  <c r="AQ43"/>
  <c r="AR43" s="1"/>
  <c r="BB259" i="9"/>
  <c r="BH259" s="1"/>
  <c r="BC259"/>
  <c r="AY249" i="11"/>
  <c r="AX248"/>
  <c r="BF248" s="1"/>
  <c r="AX263" i="8"/>
  <c r="BF263" s="1"/>
  <c r="AY264"/>
  <c r="AU51" i="9"/>
  <c r="AW51" s="1"/>
  <c r="AU250" i="11"/>
  <c r="AW250" s="1"/>
  <c r="AU271" i="7"/>
  <c r="AW271" s="1"/>
  <c r="AC48" i="11"/>
  <c r="AC257"/>
  <c r="AC53" i="10"/>
  <c r="AC262"/>
  <c r="AC59" i="9"/>
  <c r="AC268"/>
  <c r="AC273" i="8"/>
  <c r="AC64"/>
  <c r="AC278" i="7"/>
  <c r="AC69"/>
  <c r="AC82" i="4"/>
  <c r="BE81"/>
  <c r="AY288"/>
  <c r="AX287"/>
  <c r="BF287" s="1"/>
  <c r="BB287"/>
  <c r="BH287" s="1"/>
  <c r="BC287"/>
  <c r="AX78"/>
  <c r="BF78" s="1"/>
  <c r="AY79"/>
  <c r="AC291"/>
  <c r="BE290"/>
  <c r="BB78"/>
  <c r="BH78" s="1"/>
  <c r="BC78"/>
  <c r="AY85" i="3"/>
  <c r="AX84"/>
  <c r="BF84" s="1"/>
  <c r="AC297"/>
  <c r="BE296"/>
  <c r="BC293"/>
  <c r="BB293"/>
  <c r="BH293" s="1"/>
  <c r="AX293"/>
  <c r="BF293" s="1"/>
  <c r="AY294"/>
  <c r="AC88"/>
  <c r="BE87"/>
  <c r="BC84"/>
  <c r="BB84"/>
  <c r="BH84" s="1"/>
  <c r="AB66" i="7"/>
  <c r="AA67"/>
  <c r="AB45" i="11"/>
  <c r="AA46"/>
  <c r="AB254"/>
  <c r="AA255"/>
  <c r="AB85" i="3"/>
  <c r="AA86"/>
  <c r="BA86" s="1"/>
  <c r="BG86" s="1"/>
  <c r="AB61" i="8"/>
  <c r="AA62"/>
  <c r="AB294" i="3"/>
  <c r="AA295"/>
  <c r="BA295" s="1"/>
  <c r="BG295" s="1"/>
  <c r="AB259" i="10"/>
  <c r="AA260"/>
  <c r="AA289" i="4"/>
  <c r="BA289" s="1"/>
  <c r="BG289" s="1"/>
  <c r="AB288"/>
  <c r="AB50" i="10"/>
  <c r="AA51"/>
  <c r="AA80" i="4"/>
  <c r="BA80" s="1"/>
  <c r="BG80" s="1"/>
  <c r="AB79"/>
  <c r="AB270" i="8"/>
  <c r="AA271"/>
  <c r="AA276" i="7"/>
  <c r="AB275"/>
  <c r="AB55" i="9"/>
  <c r="AA56"/>
  <c r="AB264"/>
  <c r="AA265"/>
  <c r="Z306" i="4"/>
  <c r="S97"/>
  <c r="U96"/>
  <c r="S306"/>
  <c r="U305"/>
  <c r="Z97"/>
  <c r="BC51" i="9" l="1"/>
  <c r="BB51"/>
  <c r="BH51" s="1"/>
  <c r="AS43" i="11"/>
  <c r="AU43" s="1"/>
  <c r="AW43" s="1"/>
  <c r="AT43"/>
  <c r="AV43" s="1"/>
  <c r="AZ43"/>
  <c r="BA43" s="1"/>
  <c r="BG43" s="1"/>
  <c r="BE43"/>
  <c r="AZ262" i="9"/>
  <c r="BA262" s="1"/>
  <c r="BG262" s="1"/>
  <c r="AT262"/>
  <c r="AV262" s="1"/>
  <c r="AS262"/>
  <c r="AU262" s="1"/>
  <c r="AW262" s="1"/>
  <c r="BE262"/>
  <c r="BC41" i="11"/>
  <c r="BB41"/>
  <c r="BH41" s="1"/>
  <c r="AQ274" i="7"/>
  <c r="AR274" s="1"/>
  <c r="AL275"/>
  <c r="AL50" i="10"/>
  <c r="AQ49"/>
  <c r="AR49" s="1"/>
  <c r="AS252" i="11"/>
  <c r="AU252" s="1"/>
  <c r="AW252" s="1"/>
  <c r="AZ252"/>
  <c r="BA252" s="1"/>
  <c r="BG252" s="1"/>
  <c r="AT252"/>
  <c r="AV252" s="1"/>
  <c r="BE252"/>
  <c r="AY56" i="8"/>
  <c r="AX55"/>
  <c r="BF55" s="1"/>
  <c r="AQ268"/>
  <c r="AR268" s="1"/>
  <c r="AL269"/>
  <c r="BB52" i="9"/>
  <c r="BH52" s="1"/>
  <c r="BC52"/>
  <c r="BC250" i="11"/>
  <c r="BB250"/>
  <c r="BH250" s="1"/>
  <c r="AH97" i="7"/>
  <c r="AP96"/>
  <c r="AL55" i="9"/>
  <c r="AQ54"/>
  <c r="AR54" s="1"/>
  <c r="AY62" i="7"/>
  <c r="AX61"/>
  <c r="BF61" s="1"/>
  <c r="BB63"/>
  <c r="BH63" s="1"/>
  <c r="BC63"/>
  <c r="BC47" i="10"/>
  <c r="BB47"/>
  <c r="BH47" s="1"/>
  <c r="BB46"/>
  <c r="BH46" s="1"/>
  <c r="BC46"/>
  <c r="AS257"/>
  <c r="AZ257"/>
  <c r="BA257" s="1"/>
  <c r="BG257" s="1"/>
  <c r="AT257"/>
  <c r="AV257" s="1"/>
  <c r="BE257"/>
  <c r="AZ64" i="7"/>
  <c r="BA64" s="1"/>
  <c r="BG64" s="1"/>
  <c r="AT64"/>
  <c r="AV64" s="1"/>
  <c r="AS64"/>
  <c r="AU64" s="1"/>
  <c r="AW64" s="1"/>
  <c r="BE64"/>
  <c r="AL60" i="8"/>
  <c r="AQ59"/>
  <c r="AR59" s="1"/>
  <c r="AS267"/>
  <c r="AU267" s="1"/>
  <c r="AW267" s="1"/>
  <c r="AZ267"/>
  <c r="BA267" s="1"/>
  <c r="BG267" s="1"/>
  <c r="AT267"/>
  <c r="AV267" s="1"/>
  <c r="BE267"/>
  <c r="AY256" i="10"/>
  <c r="AX255"/>
  <c r="BF255" s="1"/>
  <c r="BB271" i="7"/>
  <c r="BH271" s="1"/>
  <c r="BC271"/>
  <c r="AY265" i="8"/>
  <c r="AX264"/>
  <c r="BF264" s="1"/>
  <c r="AT53" i="9"/>
  <c r="AV53" s="1"/>
  <c r="AS53"/>
  <c r="AU53" s="1"/>
  <c r="AW53" s="1"/>
  <c r="AZ53"/>
  <c r="BA53" s="1"/>
  <c r="BG53" s="1"/>
  <c r="BE53"/>
  <c r="AQ258" i="10"/>
  <c r="AR258" s="1"/>
  <c r="AL259"/>
  <c r="AL66" i="7"/>
  <c r="AQ65"/>
  <c r="AR65" s="1"/>
  <c r="AS58" i="8"/>
  <c r="AZ58"/>
  <c r="BA58" s="1"/>
  <c r="BG58" s="1"/>
  <c r="AT58"/>
  <c r="AV58" s="1"/>
  <c r="BE58"/>
  <c r="AH306" i="7"/>
  <c r="AP305"/>
  <c r="BC272"/>
  <c r="BB272"/>
  <c r="BH272" s="1"/>
  <c r="BB261" i="9"/>
  <c r="BH261" s="1"/>
  <c r="BC261"/>
  <c r="AU57" i="8"/>
  <c r="AW57" s="1"/>
  <c r="AU251" i="11"/>
  <c r="AW251" s="1"/>
  <c r="AU42"/>
  <c r="AW42" s="1"/>
  <c r="AX249"/>
  <c r="BF249" s="1"/>
  <c r="AY250"/>
  <c r="AQ44"/>
  <c r="AR44" s="1"/>
  <c r="AL45"/>
  <c r="AL264" i="9"/>
  <c r="AQ263"/>
  <c r="AR263" s="1"/>
  <c r="AX271" i="7"/>
  <c r="BF271" s="1"/>
  <c r="AY272"/>
  <c r="AX259" i="9"/>
  <c r="BF259" s="1"/>
  <c r="AY260"/>
  <c r="AX50"/>
  <c r="BF50" s="1"/>
  <c r="AY51"/>
  <c r="BB266" i="8"/>
  <c r="BH266" s="1"/>
  <c r="BC266"/>
  <c r="AT273" i="7"/>
  <c r="AV273" s="1"/>
  <c r="AS273"/>
  <c r="AU273" s="1"/>
  <c r="AW273" s="1"/>
  <c r="AZ273"/>
  <c r="BA273" s="1"/>
  <c r="BG273" s="1"/>
  <c r="BE273"/>
  <c r="AS48" i="10"/>
  <c r="AT48"/>
  <c r="AV48" s="1"/>
  <c r="AZ48"/>
  <c r="BA48" s="1"/>
  <c r="BG48" s="1"/>
  <c r="BE48"/>
  <c r="AL254" i="11"/>
  <c r="AQ253"/>
  <c r="AR253" s="1"/>
  <c r="AY42"/>
  <c r="AX41"/>
  <c r="BF41" s="1"/>
  <c r="AY47" i="10"/>
  <c r="AX46"/>
  <c r="BF46" s="1"/>
  <c r="AU256"/>
  <c r="AW256" s="1"/>
  <c r="AC49" i="11"/>
  <c r="AC258"/>
  <c r="AC263" i="10"/>
  <c r="AC54"/>
  <c r="AC269" i="9"/>
  <c r="AC60"/>
  <c r="AC274" i="8"/>
  <c r="AC65"/>
  <c r="AC70" i="7"/>
  <c r="AC279"/>
  <c r="BC79" i="4"/>
  <c r="BB79"/>
  <c r="BH79" s="1"/>
  <c r="BC288"/>
  <c r="BB288"/>
  <c r="BH288" s="1"/>
  <c r="AC292"/>
  <c r="BE291"/>
  <c r="AC83"/>
  <c r="BE82"/>
  <c r="AY289"/>
  <c r="AX288"/>
  <c r="BF288" s="1"/>
  <c r="AY80"/>
  <c r="AX79"/>
  <c r="BF79" s="1"/>
  <c r="BB85" i="3"/>
  <c r="BH85" s="1"/>
  <c r="BC85"/>
  <c r="AC89"/>
  <c r="BE88"/>
  <c r="AY86"/>
  <c r="AX85"/>
  <c r="BF85" s="1"/>
  <c r="BC294"/>
  <c r="BB294"/>
  <c r="BH294" s="1"/>
  <c r="AC298"/>
  <c r="BE297"/>
  <c r="AY295"/>
  <c r="AX294"/>
  <c r="BF294" s="1"/>
  <c r="AB51" i="10"/>
  <c r="AA52"/>
  <c r="AB260"/>
  <c r="AA261"/>
  <c r="AB271" i="8"/>
  <c r="AA272"/>
  <c r="AA290" i="4"/>
  <c r="BA290" s="1"/>
  <c r="BG290" s="1"/>
  <c r="AB289"/>
  <c r="AA266" i="9"/>
  <c r="AB265"/>
  <c r="AA57"/>
  <c r="AB56"/>
  <c r="AA81" i="4"/>
  <c r="BA81" s="1"/>
  <c r="BG81" s="1"/>
  <c r="AB80"/>
  <c r="AB276" i="7"/>
  <c r="AA277"/>
  <c r="AB86" i="3"/>
  <c r="AA87"/>
  <c r="BA87" s="1"/>
  <c r="BG87" s="1"/>
  <c r="AB295"/>
  <c r="AA296"/>
  <c r="BA296" s="1"/>
  <c r="BG296" s="1"/>
  <c r="AA63" i="8"/>
  <c r="AB62"/>
  <c r="AB255" i="11"/>
  <c r="AA256"/>
  <c r="AA47"/>
  <c r="AB46"/>
  <c r="AA68" i="7"/>
  <c r="AB67"/>
  <c r="S307" i="4"/>
  <c r="U306"/>
  <c r="S98"/>
  <c r="U97"/>
  <c r="Z307"/>
  <c r="Z98"/>
  <c r="AX47" i="10" l="1"/>
  <c r="BF47" s="1"/>
  <c r="AY48"/>
  <c r="AL255" i="11"/>
  <c r="AQ254"/>
  <c r="AR254" s="1"/>
  <c r="AS44"/>
  <c r="AU44" s="1"/>
  <c r="AW44" s="1"/>
  <c r="AT44"/>
  <c r="AV44" s="1"/>
  <c r="AZ44"/>
  <c r="BA44" s="1"/>
  <c r="BG44" s="1"/>
  <c r="BE44"/>
  <c r="BC251"/>
  <c r="BB251"/>
  <c r="BH251" s="1"/>
  <c r="AQ66" i="7"/>
  <c r="AR66" s="1"/>
  <c r="AL67"/>
  <c r="AX265" i="8"/>
  <c r="BF265" s="1"/>
  <c r="AY266"/>
  <c r="AX256" i="10"/>
  <c r="BF256" s="1"/>
  <c r="AY257"/>
  <c r="BC267" i="8"/>
  <c r="BB267"/>
  <c r="BH267" s="1"/>
  <c r="BB64" i="7"/>
  <c r="BH64" s="1"/>
  <c r="BC64"/>
  <c r="AL56" i="9"/>
  <c r="AQ55"/>
  <c r="AR55" s="1"/>
  <c r="AX56" i="8"/>
  <c r="BF56" s="1"/>
  <c r="AY57"/>
  <c r="BC252" i="11"/>
  <c r="BB252"/>
  <c r="BH252" s="1"/>
  <c r="AZ274" i="7"/>
  <c r="BA274" s="1"/>
  <c r="BG274" s="1"/>
  <c r="AT274"/>
  <c r="AV274" s="1"/>
  <c r="AS274"/>
  <c r="AU274" s="1"/>
  <c r="AW274" s="1"/>
  <c r="BE274"/>
  <c r="BC262" i="9"/>
  <c r="BB262"/>
  <c r="BH262" s="1"/>
  <c r="AU48" i="10"/>
  <c r="AW48" s="1"/>
  <c r="AZ253" i="11"/>
  <c r="BA253" s="1"/>
  <c r="BG253" s="1"/>
  <c r="AT253"/>
  <c r="AV253" s="1"/>
  <c r="AS253"/>
  <c r="AU253" s="1"/>
  <c r="AW253" s="1"/>
  <c r="BE253"/>
  <c r="BC273" i="7"/>
  <c r="BB273"/>
  <c r="BH273" s="1"/>
  <c r="AY52" i="9"/>
  <c r="AX51"/>
  <c r="BF51" s="1"/>
  <c r="AY273" i="7"/>
  <c r="AX272"/>
  <c r="BF272" s="1"/>
  <c r="AQ45" i="11"/>
  <c r="AR45" s="1"/>
  <c r="AL46"/>
  <c r="BB42"/>
  <c r="BH42" s="1"/>
  <c r="BC42"/>
  <c r="AZ65" i="7"/>
  <c r="BA65" s="1"/>
  <c r="BG65" s="1"/>
  <c r="AT65"/>
  <c r="AV65" s="1"/>
  <c r="AS65"/>
  <c r="BE65"/>
  <c r="AS54" i="9"/>
  <c r="AU54" s="1"/>
  <c r="AW54" s="1"/>
  <c r="AZ54"/>
  <c r="BA54" s="1"/>
  <c r="BG54" s="1"/>
  <c r="AT54"/>
  <c r="AV54" s="1"/>
  <c r="BE54"/>
  <c r="AQ275" i="7"/>
  <c r="AR275" s="1"/>
  <c r="AL276"/>
  <c r="AY43" i="11"/>
  <c r="AX42"/>
  <c r="BF42" s="1"/>
  <c r="AL265" i="9"/>
  <c r="AQ264"/>
  <c r="AR264" s="1"/>
  <c r="AH307" i="7"/>
  <c r="AP306"/>
  <c r="AT258" i="10"/>
  <c r="AV258" s="1"/>
  <c r="AS258"/>
  <c r="AU258" s="1"/>
  <c r="AW258" s="1"/>
  <c r="AZ258"/>
  <c r="BA258" s="1"/>
  <c r="BG258" s="1"/>
  <c r="BE258"/>
  <c r="AQ60" i="8"/>
  <c r="AR60" s="1"/>
  <c r="AL61"/>
  <c r="AY63" i="7"/>
  <c r="AX62"/>
  <c r="BF62" s="1"/>
  <c r="AH98"/>
  <c r="AP97"/>
  <c r="AT268" i="8"/>
  <c r="AV268" s="1"/>
  <c r="AS268"/>
  <c r="AZ268"/>
  <c r="BA268" s="1"/>
  <c r="BG268" s="1"/>
  <c r="BE268"/>
  <c r="AL51" i="10"/>
  <c r="AQ50"/>
  <c r="AR50" s="1"/>
  <c r="BB43" i="11"/>
  <c r="BH43" s="1"/>
  <c r="BC43"/>
  <c r="AU58" i="8"/>
  <c r="AW58" s="1"/>
  <c r="AU257" i="10"/>
  <c r="AW257" s="1"/>
  <c r="BC256"/>
  <c r="BB256"/>
  <c r="BH256" s="1"/>
  <c r="AX260" i="9"/>
  <c r="BF260" s="1"/>
  <c r="AY261"/>
  <c r="AT263"/>
  <c r="AV263" s="1"/>
  <c r="AS263"/>
  <c r="AU263" s="1"/>
  <c r="AW263" s="1"/>
  <c r="AZ263"/>
  <c r="BA263" s="1"/>
  <c r="BG263" s="1"/>
  <c r="BE263"/>
  <c r="AX250" i="11"/>
  <c r="BF250" s="1"/>
  <c r="AY251"/>
  <c r="BC57" i="8"/>
  <c r="BB57"/>
  <c r="BH57" s="1"/>
  <c r="AL260" i="10"/>
  <c r="AQ259"/>
  <c r="AR259" s="1"/>
  <c r="BC53" i="9"/>
  <c r="BB53"/>
  <c r="BH53" s="1"/>
  <c r="AT59" i="8"/>
  <c r="AV59" s="1"/>
  <c r="AS59"/>
  <c r="AU59" s="1"/>
  <c r="AW59" s="1"/>
  <c r="AZ59"/>
  <c r="BA59" s="1"/>
  <c r="BG59" s="1"/>
  <c r="BE59"/>
  <c r="AL270"/>
  <c r="AQ269"/>
  <c r="AR269" s="1"/>
  <c r="AS49" i="10"/>
  <c r="AZ49"/>
  <c r="BA49" s="1"/>
  <c r="BG49" s="1"/>
  <c r="AT49"/>
  <c r="AV49" s="1"/>
  <c r="BE49"/>
  <c r="AC259" i="11"/>
  <c r="AC50"/>
  <c r="AC264" i="10"/>
  <c r="AC55"/>
  <c r="AC270" i="9"/>
  <c r="AC61"/>
  <c r="AC66" i="8"/>
  <c r="AC275"/>
  <c r="AC71" i="7"/>
  <c r="AC280"/>
  <c r="AY290" i="4"/>
  <c r="AX289"/>
  <c r="BF289" s="1"/>
  <c r="AC293"/>
  <c r="BE292"/>
  <c r="BC80"/>
  <c r="BB80"/>
  <c r="BH80" s="1"/>
  <c r="AX80"/>
  <c r="BF80" s="1"/>
  <c r="AY81"/>
  <c r="AC84"/>
  <c r="BE83"/>
  <c r="BB289"/>
  <c r="BH289" s="1"/>
  <c r="BC289"/>
  <c r="BC86" i="3"/>
  <c r="BB86"/>
  <c r="BH86" s="1"/>
  <c r="AC299"/>
  <c r="BE298"/>
  <c r="AY87"/>
  <c r="AX86"/>
  <c r="BF86" s="1"/>
  <c r="BC295"/>
  <c r="BB295"/>
  <c r="BH295" s="1"/>
  <c r="AX295"/>
  <c r="BF295" s="1"/>
  <c r="AY296"/>
  <c r="AC90"/>
  <c r="BE89"/>
  <c r="AA64" i="8"/>
  <c r="AB63"/>
  <c r="AA88" i="3"/>
  <c r="BA88" s="1"/>
  <c r="BG88" s="1"/>
  <c r="AB87"/>
  <c r="AB57" i="9"/>
  <c r="AA58"/>
  <c r="AA262" i="10"/>
  <c r="AB261"/>
  <c r="AA53"/>
  <c r="AB52"/>
  <c r="AB47" i="11"/>
  <c r="AA48"/>
  <c r="AB68" i="7"/>
  <c r="AA69"/>
  <c r="AA291" i="4"/>
  <c r="BA291" s="1"/>
  <c r="BG291" s="1"/>
  <c r="AB290"/>
  <c r="AB256" i="11"/>
  <c r="AA257"/>
  <c r="AA297" i="3"/>
  <c r="BA297" s="1"/>
  <c r="BG297" s="1"/>
  <c r="AB296"/>
  <c r="AA278" i="7"/>
  <c r="AB277"/>
  <c r="AA82" i="4"/>
  <c r="BA82" s="1"/>
  <c r="BG82" s="1"/>
  <c r="AB81"/>
  <c r="AB266" i="9"/>
  <c r="AA267"/>
  <c r="AB272" i="8"/>
  <c r="AA273"/>
  <c r="Z308" i="4"/>
  <c r="S99"/>
  <c r="U98"/>
  <c r="Z99"/>
  <c r="S308"/>
  <c r="U307"/>
  <c r="BB58" i="8" l="1"/>
  <c r="BH58" s="1"/>
  <c r="BC58"/>
  <c r="AH99" i="7"/>
  <c r="AP98"/>
  <c r="AT60" i="8"/>
  <c r="AV60" s="1"/>
  <c r="AS60"/>
  <c r="AZ60"/>
  <c r="BA60" s="1"/>
  <c r="BG60" s="1"/>
  <c r="BE60"/>
  <c r="AL266" i="9"/>
  <c r="AQ265"/>
  <c r="AR265" s="1"/>
  <c r="AY274" i="7"/>
  <c r="AX273"/>
  <c r="BF273" s="1"/>
  <c r="BB274"/>
  <c r="BH274" s="1"/>
  <c r="BC274"/>
  <c r="AL57" i="9"/>
  <c r="AQ56"/>
  <c r="AR56" s="1"/>
  <c r="BC44" i="11"/>
  <c r="BB44"/>
  <c r="BH44" s="1"/>
  <c r="AU49" i="10"/>
  <c r="AW49" s="1"/>
  <c r="AU65" i="7"/>
  <c r="AW65" s="1"/>
  <c r="AY262" i="9"/>
  <c r="AX261"/>
  <c r="BF261" s="1"/>
  <c r="BC257" i="10"/>
  <c r="BB257"/>
  <c r="BH257" s="1"/>
  <c r="AQ61" i="8"/>
  <c r="AR61" s="1"/>
  <c r="AL62"/>
  <c r="BC258" i="10"/>
  <c r="BB258"/>
  <c r="BH258" s="1"/>
  <c r="AS264" i="9"/>
  <c r="AU264" s="1"/>
  <c r="AW264" s="1"/>
  <c r="AZ264"/>
  <c r="BA264" s="1"/>
  <c r="BG264" s="1"/>
  <c r="AT264"/>
  <c r="AV264" s="1"/>
  <c r="BE264"/>
  <c r="AT55"/>
  <c r="AV55" s="1"/>
  <c r="AS55"/>
  <c r="AU55" s="1"/>
  <c r="AW55" s="1"/>
  <c r="AZ55"/>
  <c r="BA55" s="1"/>
  <c r="BG55" s="1"/>
  <c r="BE55"/>
  <c r="AX266" i="8"/>
  <c r="BF266" s="1"/>
  <c r="AY267"/>
  <c r="AX48" i="10"/>
  <c r="BF48" s="1"/>
  <c r="AY49"/>
  <c r="AL271" i="8"/>
  <c r="AQ270"/>
  <c r="AR270" s="1"/>
  <c r="AL261" i="10"/>
  <c r="AQ260"/>
  <c r="AR260" s="1"/>
  <c r="AL52"/>
  <c r="AQ51"/>
  <c r="AR51" s="1"/>
  <c r="AY64" i="7"/>
  <c r="AX63"/>
  <c r="BF63" s="1"/>
  <c r="AH308"/>
  <c r="AP307"/>
  <c r="AY44" i="11"/>
  <c r="AX43"/>
  <c r="BF43" s="1"/>
  <c r="AS275" i="7"/>
  <c r="AU275" s="1"/>
  <c r="AW275" s="1"/>
  <c r="AZ275"/>
  <c r="BA275" s="1"/>
  <c r="BG275" s="1"/>
  <c r="AT275"/>
  <c r="AV275" s="1"/>
  <c r="BE275"/>
  <c r="BC54" i="9"/>
  <c r="BB54"/>
  <c r="BH54" s="1"/>
  <c r="AT45" i="11"/>
  <c r="AV45" s="1"/>
  <c r="AS45"/>
  <c r="AU45" s="1"/>
  <c r="AW45" s="1"/>
  <c r="AZ45"/>
  <c r="BA45" s="1"/>
  <c r="BG45" s="1"/>
  <c r="BE45"/>
  <c r="AY53" i="9"/>
  <c r="AX52"/>
  <c r="BF52" s="1"/>
  <c r="BB253" i="11"/>
  <c r="BH253" s="1"/>
  <c r="BC253"/>
  <c r="AZ66" i="7"/>
  <c r="BA66" s="1"/>
  <c r="BG66" s="1"/>
  <c r="AT66"/>
  <c r="AV66" s="1"/>
  <c r="AS66"/>
  <c r="BE66"/>
  <c r="AL256" i="11"/>
  <c r="AQ255"/>
  <c r="AR255" s="1"/>
  <c r="AT269" i="8"/>
  <c r="AV269" s="1"/>
  <c r="AS269"/>
  <c r="AU269" s="1"/>
  <c r="AW269" s="1"/>
  <c r="AZ269"/>
  <c r="BA269" s="1"/>
  <c r="BG269" s="1"/>
  <c r="BE269"/>
  <c r="BC59"/>
  <c r="BB59"/>
  <c r="BH59" s="1"/>
  <c r="AT259" i="10"/>
  <c r="AV259" s="1"/>
  <c r="AS259"/>
  <c r="AU259" s="1"/>
  <c r="AW259" s="1"/>
  <c r="AZ259"/>
  <c r="BA259" s="1"/>
  <c r="BG259" s="1"/>
  <c r="BE259"/>
  <c r="AY252" i="11"/>
  <c r="AX251"/>
  <c r="BF251" s="1"/>
  <c r="BC263" i="9"/>
  <c r="BB263"/>
  <c r="BH263" s="1"/>
  <c r="AZ50" i="10"/>
  <c r="BA50" s="1"/>
  <c r="BG50" s="1"/>
  <c r="AT50"/>
  <c r="AV50" s="1"/>
  <c r="AS50"/>
  <c r="BE50"/>
  <c r="AL277" i="7"/>
  <c r="AQ276"/>
  <c r="AR276" s="1"/>
  <c r="AL47" i="11"/>
  <c r="AQ46"/>
  <c r="AR46" s="1"/>
  <c r="BC48" i="10"/>
  <c r="BB48"/>
  <c r="BH48" s="1"/>
  <c r="AX57" i="8"/>
  <c r="BF57" s="1"/>
  <c r="AY58"/>
  <c r="AX257" i="10"/>
  <c r="BF257" s="1"/>
  <c r="AY258"/>
  <c r="AL68" i="7"/>
  <c r="AQ67"/>
  <c r="AR67" s="1"/>
  <c r="AS254" i="11"/>
  <c r="AT254"/>
  <c r="AV254" s="1"/>
  <c r="AZ254"/>
  <c r="BA254" s="1"/>
  <c r="BG254" s="1"/>
  <c r="BE254"/>
  <c r="AU268" i="8"/>
  <c r="AW268" s="1"/>
  <c r="AC260" i="11"/>
  <c r="AC51"/>
  <c r="AC265" i="10"/>
  <c r="AC56"/>
  <c r="AC62" i="9"/>
  <c r="AC271"/>
  <c r="AC67" i="8"/>
  <c r="AC276"/>
  <c r="AC72" i="7"/>
  <c r="AC281"/>
  <c r="BC81" i="4"/>
  <c r="BB81"/>
  <c r="BH81" s="1"/>
  <c r="AC294"/>
  <c r="BE293"/>
  <c r="AC85"/>
  <c r="BE84"/>
  <c r="AY291"/>
  <c r="AX290"/>
  <c r="BF290" s="1"/>
  <c r="BB290"/>
  <c r="BH290" s="1"/>
  <c r="BC290"/>
  <c r="AY82"/>
  <c r="AX81"/>
  <c r="BF81" s="1"/>
  <c r="AX87" i="3"/>
  <c r="BF87" s="1"/>
  <c r="AY88"/>
  <c r="BB296"/>
  <c r="BH296" s="1"/>
  <c r="BC296"/>
  <c r="AY297"/>
  <c r="AX296"/>
  <c r="BF296" s="1"/>
  <c r="AC91"/>
  <c r="BE90"/>
  <c r="AC300"/>
  <c r="BE299"/>
  <c r="BB87"/>
  <c r="BH87" s="1"/>
  <c r="BC87"/>
  <c r="AB278" i="7"/>
  <c r="AA279"/>
  <c r="AA298" i="3"/>
  <c r="BA298" s="1"/>
  <c r="BG298" s="1"/>
  <c r="AB297"/>
  <c r="AA292" i="4"/>
  <c r="BA292" s="1"/>
  <c r="BG292" s="1"/>
  <c r="AB291"/>
  <c r="AB53" i="10"/>
  <c r="AA54"/>
  <c r="AA89" i="3"/>
  <c r="BA89" s="1"/>
  <c r="BG89" s="1"/>
  <c r="AB88"/>
  <c r="AB273" i="8"/>
  <c r="AA274"/>
  <c r="AB267" i="9"/>
  <c r="AA268"/>
  <c r="AB69" i="7"/>
  <c r="AA70"/>
  <c r="AA83" i="4"/>
  <c r="BA83" s="1"/>
  <c r="BG83" s="1"/>
  <c r="AB82"/>
  <c r="AB262" i="10"/>
  <c r="AA263"/>
  <c r="AB64" i="8"/>
  <c r="AA65"/>
  <c r="AB257" i="11"/>
  <c r="AA258"/>
  <c r="AB48"/>
  <c r="AA49"/>
  <c r="AB58" i="9"/>
  <c r="AA59"/>
  <c r="S100" i="4"/>
  <c r="U99"/>
  <c r="Z309"/>
  <c r="S309"/>
  <c r="U308"/>
  <c r="Z100"/>
  <c r="BC268" i="8" l="1"/>
  <c r="BB268"/>
  <c r="BH268" s="1"/>
  <c r="AX258" i="10"/>
  <c r="BF258" s="1"/>
  <c r="AY259"/>
  <c r="AS276" i="7"/>
  <c r="AZ276"/>
  <c r="BA276" s="1"/>
  <c r="BG276" s="1"/>
  <c r="AT276"/>
  <c r="AV276" s="1"/>
  <c r="BE276"/>
  <c r="BB259" i="10"/>
  <c r="BH259" s="1"/>
  <c r="BC259"/>
  <c r="AS51"/>
  <c r="AZ51"/>
  <c r="BA51" s="1"/>
  <c r="BG51" s="1"/>
  <c r="AT51"/>
  <c r="AV51" s="1"/>
  <c r="BE51"/>
  <c r="AZ270" i="8"/>
  <c r="BA270" s="1"/>
  <c r="BG270" s="1"/>
  <c r="AT270"/>
  <c r="AV270" s="1"/>
  <c r="AS270"/>
  <c r="AU270" s="1"/>
  <c r="AW270" s="1"/>
  <c r="BE270"/>
  <c r="AX267"/>
  <c r="BF267" s="1"/>
  <c r="AY268"/>
  <c r="BC55" i="9"/>
  <c r="BB55"/>
  <c r="BH55" s="1"/>
  <c r="AQ62" i="8"/>
  <c r="AR62" s="1"/>
  <c r="AL63"/>
  <c r="AQ266" i="9"/>
  <c r="AR266" s="1"/>
  <c r="AL267"/>
  <c r="AL69" i="7"/>
  <c r="AQ68"/>
  <c r="AR68" s="1"/>
  <c r="AL48" i="11"/>
  <c r="AQ47"/>
  <c r="AR47" s="1"/>
  <c r="AQ256"/>
  <c r="AR256" s="1"/>
  <c r="AL257"/>
  <c r="AX53" i="9"/>
  <c r="BF53" s="1"/>
  <c r="AY54"/>
  <c r="AX44" i="11"/>
  <c r="BF44" s="1"/>
  <c r="AY45"/>
  <c r="AX64" i="7"/>
  <c r="BF64" s="1"/>
  <c r="AY65"/>
  <c r="AQ261" i="10"/>
  <c r="AR261" s="1"/>
  <c r="AL262"/>
  <c r="BC49"/>
  <c r="BB49"/>
  <c r="BH49" s="1"/>
  <c r="AT265" i="9"/>
  <c r="AV265" s="1"/>
  <c r="AS265"/>
  <c r="AU265" s="1"/>
  <c r="AW265" s="1"/>
  <c r="AZ265"/>
  <c r="BA265" s="1"/>
  <c r="BG265" s="1"/>
  <c r="BE265"/>
  <c r="AU50" i="10"/>
  <c r="AW50" s="1"/>
  <c r="AU60" i="8"/>
  <c r="AW60" s="1"/>
  <c r="AZ67" i="7"/>
  <c r="BA67" s="1"/>
  <c r="BG67" s="1"/>
  <c r="AT67"/>
  <c r="AV67" s="1"/>
  <c r="AS67"/>
  <c r="AU67" s="1"/>
  <c r="AW67" s="1"/>
  <c r="BE67"/>
  <c r="AY59" i="8"/>
  <c r="AX58"/>
  <c r="BF58" s="1"/>
  <c r="AS46" i="11"/>
  <c r="AT46"/>
  <c r="AV46" s="1"/>
  <c r="AZ46"/>
  <c r="BA46" s="1"/>
  <c r="BG46" s="1"/>
  <c r="BE46"/>
  <c r="BC269" i="8"/>
  <c r="BB269"/>
  <c r="BH269" s="1"/>
  <c r="AT255" i="11"/>
  <c r="AV255" s="1"/>
  <c r="AS255"/>
  <c r="AZ255"/>
  <c r="BA255" s="1"/>
  <c r="BG255" s="1"/>
  <c r="BE255"/>
  <c r="BC45"/>
  <c r="BB45"/>
  <c r="BH45" s="1"/>
  <c r="AZ260" i="10"/>
  <c r="BA260" s="1"/>
  <c r="BG260" s="1"/>
  <c r="AT260"/>
  <c r="AV260" s="1"/>
  <c r="AS260"/>
  <c r="BE260"/>
  <c r="AY50"/>
  <c r="AX49"/>
  <c r="BF49" s="1"/>
  <c r="BC65" i="7"/>
  <c r="BB65"/>
  <c r="BH65" s="1"/>
  <c r="AL58" i="9"/>
  <c r="AQ57"/>
  <c r="AR57" s="1"/>
  <c r="AY275" i="7"/>
  <c r="AX274"/>
  <c r="BF274" s="1"/>
  <c r="AH100"/>
  <c r="AP99"/>
  <c r="AQ277"/>
  <c r="AR277" s="1"/>
  <c r="AL278"/>
  <c r="AY253" i="11"/>
  <c r="AX252"/>
  <c r="BF252" s="1"/>
  <c r="BB275" i="7"/>
  <c r="BH275" s="1"/>
  <c r="BC275"/>
  <c r="AH309"/>
  <c r="AP308"/>
  <c r="AL53" i="10"/>
  <c r="AQ52"/>
  <c r="AR52" s="1"/>
  <c r="AL272" i="8"/>
  <c r="AQ271"/>
  <c r="AR271" s="1"/>
  <c r="BB264" i="9"/>
  <c r="BH264" s="1"/>
  <c r="BC264"/>
  <c r="AZ61" i="8"/>
  <c r="BA61" s="1"/>
  <c r="BG61" s="1"/>
  <c r="AT61"/>
  <c r="AV61" s="1"/>
  <c r="AS61"/>
  <c r="BE61"/>
  <c r="AY263" i="9"/>
  <c r="AX262"/>
  <c r="BF262" s="1"/>
  <c r="AS56"/>
  <c r="AU56" s="1"/>
  <c r="AW56" s="1"/>
  <c r="AZ56"/>
  <c r="BA56" s="1"/>
  <c r="BG56" s="1"/>
  <c r="AT56"/>
  <c r="AV56" s="1"/>
  <c r="BE56"/>
  <c r="AU254" i="11"/>
  <c r="AW254" s="1"/>
  <c r="AU66" i="7"/>
  <c r="AW66" s="1"/>
  <c r="AC52" i="11"/>
  <c r="AC261"/>
  <c r="AC266" i="10"/>
  <c r="AC57"/>
  <c r="AC63" i="9"/>
  <c r="AC272"/>
  <c r="AC277" i="8"/>
  <c r="AC68"/>
  <c r="AC282" i="7"/>
  <c r="AC73"/>
  <c r="BB291" i="4"/>
  <c r="BH291" s="1"/>
  <c r="BC291"/>
  <c r="BC82"/>
  <c r="BB82"/>
  <c r="BH82" s="1"/>
  <c r="AX82"/>
  <c r="BF82" s="1"/>
  <c r="AY83"/>
  <c r="AY292"/>
  <c r="AX291"/>
  <c r="BF291" s="1"/>
  <c r="AC295"/>
  <c r="BE294"/>
  <c r="AC86"/>
  <c r="BE85"/>
  <c r="AC301" i="3"/>
  <c r="BE300"/>
  <c r="AX297"/>
  <c r="BF297" s="1"/>
  <c r="AY298"/>
  <c r="AY89"/>
  <c r="AX88"/>
  <c r="BF88" s="1"/>
  <c r="BC88"/>
  <c r="BB88"/>
  <c r="BH88" s="1"/>
  <c r="BC297"/>
  <c r="BB297"/>
  <c r="BH297" s="1"/>
  <c r="AC92"/>
  <c r="BE91"/>
  <c r="AA66" i="8"/>
  <c r="AB65"/>
  <c r="AB263" i="10"/>
  <c r="AA264"/>
  <c r="AB70" i="7"/>
  <c r="AA71"/>
  <c r="AB89" i="3"/>
  <c r="AA90"/>
  <c r="BA90" s="1"/>
  <c r="BG90" s="1"/>
  <c r="AB258" i="11"/>
  <c r="AA259"/>
  <c r="AA84" i="4"/>
  <c r="BA84" s="1"/>
  <c r="BG84" s="1"/>
  <c r="AB83"/>
  <c r="AB54" i="10"/>
  <c r="AA55"/>
  <c r="AB279" i="7"/>
  <c r="AA280"/>
  <c r="AB268" i="9"/>
  <c r="AA269"/>
  <c r="AA275" i="8"/>
  <c r="AB274"/>
  <c r="AA293" i="4"/>
  <c r="BA293" s="1"/>
  <c r="BG293" s="1"/>
  <c r="AB292"/>
  <c r="AB298" i="3"/>
  <c r="AA299"/>
  <c r="BA299" s="1"/>
  <c r="BG299" s="1"/>
  <c r="AB59" i="9"/>
  <c r="AA60"/>
  <c r="AB49" i="11"/>
  <c r="AA50"/>
  <c r="S310" i="4"/>
  <c r="U309"/>
  <c r="Z310"/>
  <c r="S101"/>
  <c r="U100"/>
  <c r="Z101"/>
  <c r="BB56" i="9" l="1"/>
  <c r="BH56" s="1"/>
  <c r="BC56"/>
  <c r="AL54" i="10"/>
  <c r="AQ53"/>
  <c r="AR53" s="1"/>
  <c r="AZ277" i="7"/>
  <c r="BA277" s="1"/>
  <c r="BG277" s="1"/>
  <c r="AT277"/>
  <c r="AV277" s="1"/>
  <c r="AS277"/>
  <c r="BE277"/>
  <c r="AH101"/>
  <c r="AP100"/>
  <c r="AL59" i="9"/>
  <c r="AQ58"/>
  <c r="AR58" s="1"/>
  <c r="AX50" i="10"/>
  <c r="BF50" s="1"/>
  <c r="AY51"/>
  <c r="BC67" i="7"/>
  <c r="BB67"/>
  <c r="BH67" s="1"/>
  <c r="BB50" i="10"/>
  <c r="BH50" s="1"/>
  <c r="BC50"/>
  <c r="BC265" i="9"/>
  <c r="BB265"/>
  <c r="BH265" s="1"/>
  <c r="AL263" i="10"/>
  <c r="AQ262"/>
  <c r="AR262" s="1"/>
  <c r="AX45" i="11"/>
  <c r="BF45" s="1"/>
  <c r="AY46"/>
  <c r="AQ257"/>
  <c r="AR257" s="1"/>
  <c r="AL258"/>
  <c r="AS68" i="7"/>
  <c r="AZ68"/>
  <c r="BA68" s="1"/>
  <c r="BG68" s="1"/>
  <c r="AT68"/>
  <c r="AV68" s="1"/>
  <c r="BE68"/>
  <c r="AS266" i="9"/>
  <c r="AZ266"/>
  <c r="BA266" s="1"/>
  <c r="BG266" s="1"/>
  <c r="AT266"/>
  <c r="AV266" s="1"/>
  <c r="BE266"/>
  <c r="BB270" i="8"/>
  <c r="BH270" s="1"/>
  <c r="BC270"/>
  <c r="AU61"/>
  <c r="AW61" s="1"/>
  <c r="AU46" i="11"/>
  <c r="AW46" s="1"/>
  <c r="AU276" i="7"/>
  <c r="AW276" s="1"/>
  <c r="AS52" i="10"/>
  <c r="AZ52"/>
  <c r="BA52" s="1"/>
  <c r="BG52" s="1"/>
  <c r="AT52"/>
  <c r="AV52" s="1"/>
  <c r="BE52"/>
  <c r="AL279" i="7"/>
  <c r="AQ278"/>
  <c r="AR278" s="1"/>
  <c r="AT57" i="9"/>
  <c r="AV57" s="1"/>
  <c r="AS57"/>
  <c r="AU57" s="1"/>
  <c r="AW57" s="1"/>
  <c r="AZ57"/>
  <c r="BA57" s="1"/>
  <c r="BG57" s="1"/>
  <c r="BE57"/>
  <c r="BC60" i="8"/>
  <c r="BB60"/>
  <c r="BH60" s="1"/>
  <c r="AQ48" i="11"/>
  <c r="AR48" s="1"/>
  <c r="AL49"/>
  <c r="AL268" i="9"/>
  <c r="AQ267"/>
  <c r="AR267" s="1"/>
  <c r="BB254" i="11"/>
  <c r="BH254" s="1"/>
  <c r="BC254"/>
  <c r="AX263" i="9"/>
  <c r="BF263" s="1"/>
  <c r="AY264"/>
  <c r="AL273" i="8"/>
  <c r="AQ272"/>
  <c r="AR272" s="1"/>
  <c r="AH310" i="7"/>
  <c r="AP309"/>
  <c r="AX253" i="11"/>
  <c r="BF253" s="1"/>
  <c r="AY254"/>
  <c r="AX275" i="7"/>
  <c r="BF275" s="1"/>
  <c r="AY276"/>
  <c r="AY60" i="8"/>
  <c r="AX59"/>
  <c r="BF59" s="1"/>
  <c r="AX65" i="7"/>
  <c r="BF65" s="1"/>
  <c r="AY66"/>
  <c r="AX54" i="9"/>
  <c r="BF54" s="1"/>
  <c r="AY55"/>
  <c r="AZ47" i="11"/>
  <c r="BA47" s="1"/>
  <c r="BG47" s="1"/>
  <c r="AT47"/>
  <c r="AV47" s="1"/>
  <c r="AS47"/>
  <c r="AU47" s="1"/>
  <c r="AW47" s="1"/>
  <c r="BE47"/>
  <c r="AS62" i="8"/>
  <c r="AZ62"/>
  <c r="BA62" s="1"/>
  <c r="BG62" s="1"/>
  <c r="AT62"/>
  <c r="AV62" s="1"/>
  <c r="BE62"/>
  <c r="AU260" i="10"/>
  <c r="AW260" s="1"/>
  <c r="AU51"/>
  <c r="AW51" s="1"/>
  <c r="BC66" i="7"/>
  <c r="BB66"/>
  <c r="BH66" s="1"/>
  <c r="AZ271" i="8"/>
  <c r="BA271" s="1"/>
  <c r="BG271" s="1"/>
  <c r="AT271"/>
  <c r="AV271" s="1"/>
  <c r="AS271"/>
  <c r="AU271" s="1"/>
  <c r="AW271" s="1"/>
  <c r="BE271"/>
  <c r="AZ261" i="10"/>
  <c r="BA261" s="1"/>
  <c r="BG261" s="1"/>
  <c r="AS261"/>
  <c r="AT261"/>
  <c r="AV261" s="1"/>
  <c r="BE261"/>
  <c r="AT256" i="11"/>
  <c r="AV256" s="1"/>
  <c r="AS256"/>
  <c r="AU256" s="1"/>
  <c r="AW256" s="1"/>
  <c r="AZ256"/>
  <c r="BA256" s="1"/>
  <c r="BG256" s="1"/>
  <c r="BE256"/>
  <c r="AL70" i="7"/>
  <c r="AQ69"/>
  <c r="AR69" s="1"/>
  <c r="AL64" i="8"/>
  <c r="AQ63"/>
  <c r="AR63" s="1"/>
  <c r="AY269"/>
  <c r="AX268"/>
  <c r="BF268" s="1"/>
  <c r="AX259" i="10"/>
  <c r="BF259" s="1"/>
  <c r="AY260"/>
  <c r="AU255" i="11"/>
  <c r="AW255" s="1"/>
  <c r="AC262"/>
  <c r="AC53"/>
  <c r="AC58" i="10"/>
  <c r="AC267"/>
  <c r="AC273" i="9"/>
  <c r="AC64"/>
  <c r="AC69" i="8"/>
  <c r="AC278"/>
  <c r="AC283" i="7"/>
  <c r="AC74"/>
  <c r="BC292" i="4"/>
  <c r="BB292"/>
  <c r="BH292" s="1"/>
  <c r="AC296"/>
  <c r="BE295"/>
  <c r="AY84"/>
  <c r="AX83"/>
  <c r="BF83" s="1"/>
  <c r="BC83"/>
  <c r="BB83"/>
  <c r="BH83" s="1"/>
  <c r="AC87"/>
  <c r="BE86"/>
  <c r="AY293"/>
  <c r="AX292"/>
  <c r="BF292" s="1"/>
  <c r="AX89" i="3"/>
  <c r="BF89" s="1"/>
  <c r="AY90"/>
  <c r="AC302"/>
  <c r="BE301"/>
  <c r="BC298"/>
  <c r="BB298"/>
  <c r="BH298" s="1"/>
  <c r="AC93"/>
  <c r="BE92"/>
  <c r="BB89"/>
  <c r="BH89" s="1"/>
  <c r="BC89"/>
  <c r="AY299"/>
  <c r="AX298"/>
  <c r="BF298" s="1"/>
  <c r="AA300"/>
  <c r="BA300" s="1"/>
  <c r="BG300" s="1"/>
  <c r="AB299"/>
  <c r="AB269" i="9"/>
  <c r="AA270"/>
  <c r="AA85" i="4"/>
  <c r="BA85" s="1"/>
  <c r="BG85" s="1"/>
  <c r="AB84"/>
  <c r="AB60" i="9"/>
  <c r="AA61"/>
  <c r="AA294" i="4"/>
  <c r="BA294" s="1"/>
  <c r="BG294" s="1"/>
  <c r="AB293"/>
  <c r="AA276" i="8"/>
  <c r="AB275"/>
  <c r="AB280" i="7"/>
  <c r="AA281"/>
  <c r="AA260" i="11"/>
  <c r="AB259"/>
  <c r="AB71" i="7"/>
  <c r="AA72"/>
  <c r="AA67" i="8"/>
  <c r="AB66"/>
  <c r="AB50" i="11"/>
  <c r="AA51"/>
  <c r="AB55" i="10"/>
  <c r="AA56"/>
  <c r="AB90" i="3"/>
  <c r="AA91"/>
  <c r="BA91" s="1"/>
  <c r="BG91" s="1"/>
  <c r="AA265" i="10"/>
  <c r="AB264"/>
  <c r="S102" i="4"/>
  <c r="U101"/>
  <c r="Z102"/>
  <c r="Z311"/>
  <c r="S311"/>
  <c r="U310"/>
  <c r="AQ64" i="8" l="1"/>
  <c r="AR64" s="1"/>
  <c r="AL65"/>
  <c r="BB271"/>
  <c r="BH271" s="1"/>
  <c r="BC271"/>
  <c r="AX55" i="9"/>
  <c r="BF55" s="1"/>
  <c r="AY56"/>
  <c r="AX254" i="11"/>
  <c r="BF254" s="1"/>
  <c r="AY255"/>
  <c r="AT272" i="8"/>
  <c r="AV272" s="1"/>
  <c r="AS272"/>
  <c r="AZ272"/>
  <c r="BA272" s="1"/>
  <c r="BG272" s="1"/>
  <c r="BE272"/>
  <c r="AT267" i="9"/>
  <c r="AV267" s="1"/>
  <c r="AS267"/>
  <c r="AZ267"/>
  <c r="BA267" s="1"/>
  <c r="BG267" s="1"/>
  <c r="BE267"/>
  <c r="BB57"/>
  <c r="BH57" s="1"/>
  <c r="BC57"/>
  <c r="BB276" i="7"/>
  <c r="BH276" s="1"/>
  <c r="BC276"/>
  <c r="AT257" i="11"/>
  <c r="AV257" s="1"/>
  <c r="AS257"/>
  <c r="AZ257"/>
  <c r="BA257" s="1"/>
  <c r="BG257" s="1"/>
  <c r="BE257"/>
  <c r="AL264" i="10"/>
  <c r="AQ263"/>
  <c r="AR263" s="1"/>
  <c r="AH102" i="7"/>
  <c r="AP101"/>
  <c r="AX260" i="10"/>
  <c r="BF260" s="1"/>
  <c r="AY261"/>
  <c r="AS63" i="8"/>
  <c r="AZ63"/>
  <c r="BA63" s="1"/>
  <c r="BG63" s="1"/>
  <c r="AT63"/>
  <c r="AV63" s="1"/>
  <c r="BE63"/>
  <c r="AH311" i="7"/>
  <c r="AP310"/>
  <c r="AS48" i="11"/>
  <c r="AU48" s="1"/>
  <c r="AW48" s="1"/>
  <c r="AZ48"/>
  <c r="BA48" s="1"/>
  <c r="BG48" s="1"/>
  <c r="AT48"/>
  <c r="AV48" s="1"/>
  <c r="BE48"/>
  <c r="AL280" i="7"/>
  <c r="AQ279"/>
  <c r="AR279" s="1"/>
  <c r="AL259" i="11"/>
  <c r="AQ258"/>
  <c r="AR258" s="1"/>
  <c r="AT262" i="10"/>
  <c r="AV262" s="1"/>
  <c r="AS262"/>
  <c r="AU262" s="1"/>
  <c r="AW262" s="1"/>
  <c r="AZ262"/>
  <c r="BA262" s="1"/>
  <c r="BG262" s="1"/>
  <c r="BE262"/>
  <c r="AX51"/>
  <c r="BF51" s="1"/>
  <c r="AY52"/>
  <c r="AU62" i="8"/>
  <c r="AW62" s="1"/>
  <c r="AU52" i="10"/>
  <c r="AW52" s="1"/>
  <c r="AX269" i="8"/>
  <c r="BF269" s="1"/>
  <c r="AY270"/>
  <c r="AQ70" i="7"/>
  <c r="AR70" s="1"/>
  <c r="AL71"/>
  <c r="BC260" i="10"/>
  <c r="BB260"/>
  <c r="BH260" s="1"/>
  <c r="AX66" i="7"/>
  <c r="BF66" s="1"/>
  <c r="AY67"/>
  <c r="AX276"/>
  <c r="BF276" s="1"/>
  <c r="AY277"/>
  <c r="AX264" i="9"/>
  <c r="BF264" s="1"/>
  <c r="AY265"/>
  <c r="AQ49" i="11"/>
  <c r="AR49" s="1"/>
  <c r="AL50"/>
  <c r="AS278" i="7"/>
  <c r="AZ278"/>
  <c r="BA278" s="1"/>
  <c r="BG278" s="1"/>
  <c r="AT278"/>
  <c r="AV278" s="1"/>
  <c r="BE278"/>
  <c r="BB61" i="8"/>
  <c r="BH61" s="1"/>
  <c r="BC61"/>
  <c r="AQ59" i="9"/>
  <c r="AR59" s="1"/>
  <c r="AL60"/>
  <c r="AQ54" i="10"/>
  <c r="AR54" s="1"/>
  <c r="AL55"/>
  <c r="AU266" i="9"/>
  <c r="AW266" s="1"/>
  <c r="AU68" i="7"/>
  <c r="AW68" s="1"/>
  <c r="AU277"/>
  <c r="AW277" s="1"/>
  <c r="BC255" i="11"/>
  <c r="BB255"/>
  <c r="BH255" s="1"/>
  <c r="AZ69" i="7"/>
  <c r="BA69" s="1"/>
  <c r="BG69" s="1"/>
  <c r="AT69"/>
  <c r="AV69" s="1"/>
  <c r="AS69"/>
  <c r="BE69"/>
  <c r="BB256" i="11"/>
  <c r="BH256" s="1"/>
  <c r="BC256"/>
  <c r="BB51" i="10"/>
  <c r="BH51" s="1"/>
  <c r="BC51"/>
  <c r="BB47" i="11"/>
  <c r="BH47" s="1"/>
  <c r="BC47"/>
  <c r="AX60" i="8"/>
  <c r="BF60" s="1"/>
  <c r="AY61"/>
  <c r="AL274"/>
  <c r="AQ273"/>
  <c r="AR273" s="1"/>
  <c r="AL269" i="9"/>
  <c r="AQ268"/>
  <c r="AR268" s="1"/>
  <c r="BB46" i="11"/>
  <c r="BH46" s="1"/>
  <c r="BC46"/>
  <c r="AX46"/>
  <c r="BF46" s="1"/>
  <c r="AY47"/>
  <c r="AT58" i="9"/>
  <c r="AV58" s="1"/>
  <c r="AS58"/>
  <c r="AU58" s="1"/>
  <c r="AW58" s="1"/>
  <c r="AZ58"/>
  <c r="BA58" s="1"/>
  <c r="BG58" s="1"/>
  <c r="BE58"/>
  <c r="AT53" i="10"/>
  <c r="AV53" s="1"/>
  <c r="AS53"/>
  <c r="AU53" s="1"/>
  <c r="AW53" s="1"/>
  <c r="AZ53"/>
  <c r="BA53" s="1"/>
  <c r="BG53" s="1"/>
  <c r="BE53"/>
  <c r="AU261"/>
  <c r="AW261" s="1"/>
  <c r="AC54" i="11"/>
  <c r="AC263"/>
  <c r="AC268" i="10"/>
  <c r="AC59"/>
  <c r="AC274" i="9"/>
  <c r="AC65"/>
  <c r="AC70" i="8"/>
  <c r="AC279"/>
  <c r="AC75" i="7"/>
  <c r="AC284"/>
  <c r="BC293" i="4"/>
  <c r="BB293"/>
  <c r="BH293" s="1"/>
  <c r="BB84"/>
  <c r="BH84" s="1"/>
  <c r="BC84"/>
  <c r="AC88"/>
  <c r="BE87"/>
  <c r="AX84"/>
  <c r="BF84" s="1"/>
  <c r="AY85"/>
  <c r="AY294"/>
  <c r="AX293"/>
  <c r="BF293" s="1"/>
  <c r="AC297"/>
  <c r="BE296"/>
  <c r="BC299" i="3"/>
  <c r="BB299"/>
  <c r="BH299" s="1"/>
  <c r="AY91"/>
  <c r="AX90"/>
  <c r="BF90" s="1"/>
  <c r="BB90"/>
  <c r="BH90" s="1"/>
  <c r="BC90"/>
  <c r="AX299"/>
  <c r="BF299" s="1"/>
  <c r="AY300"/>
  <c r="AC94"/>
  <c r="BE93"/>
  <c r="AC303"/>
  <c r="BE302"/>
  <c r="AB56" i="10"/>
  <c r="AA57"/>
  <c r="AA277" i="8"/>
  <c r="AB276"/>
  <c r="AA86" i="4"/>
  <c r="BA86" s="1"/>
  <c r="BG86" s="1"/>
  <c r="AB85"/>
  <c r="AA266" i="10"/>
  <c r="AB265"/>
  <c r="AB67" i="8"/>
  <c r="AA68"/>
  <c r="AB72" i="7"/>
  <c r="AA73"/>
  <c r="AA282"/>
  <c r="AB281"/>
  <c r="AB270" i="9"/>
  <c r="AA271"/>
  <c r="AA52" i="11"/>
  <c r="AB51"/>
  <c r="AA261"/>
  <c r="AB260"/>
  <c r="AA295" i="4"/>
  <c r="BA295" s="1"/>
  <c r="BG295" s="1"/>
  <c r="AB294"/>
  <c r="AB300" i="3"/>
  <c r="AA301"/>
  <c r="BA301" s="1"/>
  <c r="BG301" s="1"/>
  <c r="AB91"/>
  <c r="AA92"/>
  <c r="BA92" s="1"/>
  <c r="BG92" s="1"/>
  <c r="AB61" i="9"/>
  <c r="AA62"/>
  <c r="Z312" i="4"/>
  <c r="S103"/>
  <c r="U102"/>
  <c r="S312"/>
  <c r="U311"/>
  <c r="Z103"/>
  <c r="BB53" i="10" l="1"/>
  <c r="BH53" s="1"/>
  <c r="BC53"/>
  <c r="AZ59" i="9"/>
  <c r="BA59" s="1"/>
  <c r="BG59" s="1"/>
  <c r="AT59"/>
  <c r="AV59" s="1"/>
  <c r="AS59"/>
  <c r="AU59" s="1"/>
  <c r="AW59" s="1"/>
  <c r="BE59"/>
  <c r="BB262" i="10"/>
  <c r="BH262" s="1"/>
  <c r="BC262"/>
  <c r="AX261"/>
  <c r="BF261" s="1"/>
  <c r="AY262"/>
  <c r="AL265"/>
  <c r="AQ264"/>
  <c r="AR264" s="1"/>
  <c r="AZ64" i="8"/>
  <c r="BA64" s="1"/>
  <c r="BG64" s="1"/>
  <c r="AT64"/>
  <c r="AV64" s="1"/>
  <c r="AS64"/>
  <c r="BE64"/>
  <c r="AL270" i="9"/>
  <c r="AQ269"/>
  <c r="AR269" s="1"/>
  <c r="AL61"/>
  <c r="AQ60"/>
  <c r="AR60" s="1"/>
  <c r="AL51" i="11"/>
  <c r="AQ50"/>
  <c r="AR50" s="1"/>
  <c r="AY278" i="7"/>
  <c r="AX277"/>
  <c r="BF277" s="1"/>
  <c r="AX270" i="8"/>
  <c r="BF270" s="1"/>
  <c r="AY271"/>
  <c r="AL260" i="11"/>
  <c r="AQ259"/>
  <c r="AR259" s="1"/>
  <c r="AH312" i="7"/>
  <c r="AP311"/>
  <c r="AS263" i="10"/>
  <c r="AZ263"/>
  <c r="BA263" s="1"/>
  <c r="BG263" s="1"/>
  <c r="AT263"/>
  <c r="AV263" s="1"/>
  <c r="BE263"/>
  <c r="AY57" i="9"/>
  <c r="AX56"/>
  <c r="BF56" s="1"/>
  <c r="AL66" i="8"/>
  <c r="AQ65"/>
  <c r="AR65" s="1"/>
  <c r="AU69" i="7"/>
  <c r="AW69" s="1"/>
  <c r="AU63" i="8"/>
  <c r="AW63" s="1"/>
  <c r="AU257" i="11"/>
  <c r="AW257" s="1"/>
  <c r="AU267" i="9"/>
  <c r="AW267" s="1"/>
  <c r="AU272" i="8"/>
  <c r="AW272" s="1"/>
  <c r="BC58" i="9"/>
  <c r="BB58"/>
  <c r="BH58" s="1"/>
  <c r="AZ279" i="7"/>
  <c r="BA279" s="1"/>
  <c r="BG279" s="1"/>
  <c r="AT279"/>
  <c r="AV279" s="1"/>
  <c r="AS279"/>
  <c r="BE279"/>
  <c r="AY48" i="11"/>
  <c r="AX47"/>
  <c r="BF47" s="1"/>
  <c r="AS268" i="9"/>
  <c r="AU268" s="1"/>
  <c r="AW268" s="1"/>
  <c r="AZ268"/>
  <c r="BA268" s="1"/>
  <c r="BG268" s="1"/>
  <c r="AT268"/>
  <c r="AV268" s="1"/>
  <c r="BE268"/>
  <c r="AY62" i="8"/>
  <c r="AX61"/>
  <c r="BF61" s="1"/>
  <c r="BB266" i="9"/>
  <c r="BH266" s="1"/>
  <c r="BC266"/>
  <c r="AT54" i="10"/>
  <c r="AV54" s="1"/>
  <c r="AS54"/>
  <c r="AZ54"/>
  <c r="BA54" s="1"/>
  <c r="BG54" s="1"/>
  <c r="BE54"/>
  <c r="AT70" i="7"/>
  <c r="AV70" s="1"/>
  <c r="AS70"/>
  <c r="AZ70"/>
  <c r="BA70" s="1"/>
  <c r="BG70" s="1"/>
  <c r="BE70"/>
  <c r="BC62" i="8"/>
  <c r="BB62"/>
  <c r="BH62" s="1"/>
  <c r="AS258" i="11"/>
  <c r="AT258"/>
  <c r="AV258" s="1"/>
  <c r="AZ258"/>
  <c r="BA258" s="1"/>
  <c r="BG258" s="1"/>
  <c r="BE258"/>
  <c r="AH103" i="7"/>
  <c r="AP102"/>
  <c r="AU278"/>
  <c r="AW278" s="1"/>
  <c r="AZ273" i="8"/>
  <c r="BA273" s="1"/>
  <c r="BG273" s="1"/>
  <c r="AT273"/>
  <c r="AV273" s="1"/>
  <c r="AS273"/>
  <c r="BE273"/>
  <c r="BB277" i="7"/>
  <c r="BH277" s="1"/>
  <c r="BC277"/>
  <c r="AS49" i="11"/>
  <c r="AU49" s="1"/>
  <c r="AW49" s="1"/>
  <c r="AT49"/>
  <c r="AV49" s="1"/>
  <c r="AZ49"/>
  <c r="BA49" s="1"/>
  <c r="BG49" s="1"/>
  <c r="BE49"/>
  <c r="AX52" i="10"/>
  <c r="BF52" s="1"/>
  <c r="AY53"/>
  <c r="BC261"/>
  <c r="BB261"/>
  <c r="BH261" s="1"/>
  <c r="AQ274" i="8"/>
  <c r="AR274" s="1"/>
  <c r="AL275"/>
  <c r="BB68" i="7"/>
  <c r="BH68" s="1"/>
  <c r="BC68"/>
  <c r="AQ55" i="10"/>
  <c r="AR55" s="1"/>
  <c r="AL56"/>
  <c r="AX265" i="9"/>
  <c r="BF265" s="1"/>
  <c r="AY266"/>
  <c r="AX67" i="7"/>
  <c r="BF67" s="1"/>
  <c r="AY68"/>
  <c r="AL72"/>
  <c r="AQ71"/>
  <c r="AR71" s="1"/>
  <c r="BB52" i="10"/>
  <c r="BH52" s="1"/>
  <c r="BC52"/>
  <c r="AL281" i="7"/>
  <c r="AQ280"/>
  <c r="AR280" s="1"/>
  <c r="BC48" i="11"/>
  <c r="BB48"/>
  <c r="BH48" s="1"/>
  <c r="AY256"/>
  <c r="AX255"/>
  <c r="BF255" s="1"/>
  <c r="AC55"/>
  <c r="AC264"/>
  <c r="AC60" i="10"/>
  <c r="AC269"/>
  <c r="AC66" i="9"/>
  <c r="AC275"/>
  <c r="AC280" i="8"/>
  <c r="AC71"/>
  <c r="AC76" i="7"/>
  <c r="AC285"/>
  <c r="AY295" i="4"/>
  <c r="AX294"/>
  <c r="BF294" s="1"/>
  <c r="AC89"/>
  <c r="BE88"/>
  <c r="BB85"/>
  <c r="BH85" s="1"/>
  <c r="BC85"/>
  <c r="AC298"/>
  <c r="BE297"/>
  <c r="BC294"/>
  <c r="BB294"/>
  <c r="BH294" s="1"/>
  <c r="AY86"/>
  <c r="AX85"/>
  <c r="BF85" s="1"/>
  <c r="BC91" i="3"/>
  <c r="BB91"/>
  <c r="BH91" s="1"/>
  <c r="AC95"/>
  <c r="BE94"/>
  <c r="BC300"/>
  <c r="BB300"/>
  <c r="BH300" s="1"/>
  <c r="AC304"/>
  <c r="BE303"/>
  <c r="AX91"/>
  <c r="BF91" s="1"/>
  <c r="AY92"/>
  <c r="AY301"/>
  <c r="AX300"/>
  <c r="BF300" s="1"/>
  <c r="AB301"/>
  <c r="AA302"/>
  <c r="BA302" s="1"/>
  <c r="BG302" s="1"/>
  <c r="AB277" i="8"/>
  <c r="AA278"/>
  <c r="AB261" i="11"/>
  <c r="AA262"/>
  <c r="AB52"/>
  <c r="AA53"/>
  <c r="AB271" i="9"/>
  <c r="AA272"/>
  <c r="AB73" i="7"/>
  <c r="AA74"/>
  <c r="AB57" i="10"/>
  <c r="AA58"/>
  <c r="AB62" i="9"/>
  <c r="AA63"/>
  <c r="AB92" i="3"/>
  <c r="AA93"/>
  <c r="BA93" s="1"/>
  <c r="BG93" s="1"/>
  <c r="AB282" i="7"/>
  <c r="AA283"/>
  <c r="AB266" i="10"/>
  <c r="AA267"/>
  <c r="AA87" i="4"/>
  <c r="BA87" s="1"/>
  <c r="BG87" s="1"/>
  <c r="AB86"/>
  <c r="AA296"/>
  <c r="BA296" s="1"/>
  <c r="BG296" s="1"/>
  <c r="AB295"/>
  <c r="AB68" i="8"/>
  <c r="AA69"/>
  <c r="S104" i="4"/>
  <c r="U103"/>
  <c r="Z313"/>
  <c r="Z104"/>
  <c r="S313"/>
  <c r="U312"/>
  <c r="AY272" i="8" l="1"/>
  <c r="AX271"/>
  <c r="BF271" s="1"/>
  <c r="AZ50" i="11"/>
  <c r="BA50" s="1"/>
  <c r="BG50" s="1"/>
  <c r="AT50"/>
  <c r="AV50" s="1"/>
  <c r="AS50"/>
  <c r="AU50" s="1"/>
  <c r="AW50" s="1"/>
  <c r="BE50"/>
  <c r="AT269" i="9"/>
  <c r="AV269" s="1"/>
  <c r="AZ269"/>
  <c r="BA269" s="1"/>
  <c r="BG269" s="1"/>
  <c r="AS269"/>
  <c r="AU269" s="1"/>
  <c r="AW269" s="1"/>
  <c r="BE269"/>
  <c r="AX262" i="10"/>
  <c r="BF262" s="1"/>
  <c r="AY263"/>
  <c r="AX256" i="11"/>
  <c r="BF256" s="1"/>
  <c r="AY257"/>
  <c r="BC272" i="8"/>
  <c r="BB272"/>
  <c r="BH272" s="1"/>
  <c r="AQ66"/>
  <c r="AR66" s="1"/>
  <c r="AL67"/>
  <c r="AH313" i="7"/>
  <c r="AP312"/>
  <c r="AL52" i="11"/>
  <c r="AQ51"/>
  <c r="AR51" s="1"/>
  <c r="BC59" i="9"/>
  <c r="BB59"/>
  <c r="BH59" s="1"/>
  <c r="AS71" i="7"/>
  <c r="AU71" s="1"/>
  <c r="AW71" s="1"/>
  <c r="AZ71"/>
  <c r="BA71" s="1"/>
  <c r="BG71" s="1"/>
  <c r="AT71"/>
  <c r="AV71" s="1"/>
  <c r="BE71"/>
  <c r="AX62" i="8"/>
  <c r="BF62" s="1"/>
  <c r="AY63"/>
  <c r="AS65"/>
  <c r="AZ65"/>
  <c r="BA65" s="1"/>
  <c r="BG65" s="1"/>
  <c r="AT65"/>
  <c r="AV65" s="1"/>
  <c r="BE65"/>
  <c r="BC257" i="11"/>
  <c r="BB257"/>
  <c r="BH257" s="1"/>
  <c r="AY58" i="9"/>
  <c r="AX57"/>
  <c r="BF57" s="1"/>
  <c r="AL261" i="11"/>
  <c r="AQ260"/>
  <c r="AR260" s="1"/>
  <c r="AY279" i="7"/>
  <c r="AX278"/>
  <c r="BF278" s="1"/>
  <c r="AL62" i="9"/>
  <c r="AQ61"/>
  <c r="AR61" s="1"/>
  <c r="AQ265" i="10"/>
  <c r="AR265" s="1"/>
  <c r="AL266"/>
  <c r="AU279" i="7"/>
  <c r="AW279" s="1"/>
  <c r="AU273" i="8"/>
  <c r="AW273" s="1"/>
  <c r="AU70" i="7"/>
  <c r="AW70" s="1"/>
  <c r="AU54" i="10"/>
  <c r="AW54" s="1"/>
  <c r="AU263"/>
  <c r="AW263" s="1"/>
  <c r="AU64" i="8"/>
  <c r="AW64" s="1"/>
  <c r="AL282" i="7"/>
  <c r="AQ281"/>
  <c r="AR281" s="1"/>
  <c r="AL73"/>
  <c r="AQ72"/>
  <c r="AR72" s="1"/>
  <c r="BB69"/>
  <c r="BH69" s="1"/>
  <c r="BC69"/>
  <c r="AL271" i="9"/>
  <c r="AQ270"/>
  <c r="AR270" s="1"/>
  <c r="AS280" i="7"/>
  <c r="AZ280"/>
  <c r="BA280" s="1"/>
  <c r="BG280" s="1"/>
  <c r="AT280"/>
  <c r="AV280" s="1"/>
  <c r="BE280"/>
  <c r="AX266" i="9"/>
  <c r="BF266" s="1"/>
  <c r="AY267"/>
  <c r="BB268"/>
  <c r="BH268" s="1"/>
  <c r="BC268"/>
  <c r="BC63" i="8"/>
  <c r="BB63"/>
  <c r="BH63" s="1"/>
  <c r="AS55" i="10"/>
  <c r="AU55" s="1"/>
  <c r="AW55" s="1"/>
  <c r="AZ55"/>
  <c r="BA55" s="1"/>
  <c r="BG55" s="1"/>
  <c r="AT55"/>
  <c r="AV55" s="1"/>
  <c r="BE55"/>
  <c r="AS274" i="8"/>
  <c r="AU274" s="1"/>
  <c r="AW274" s="1"/>
  <c r="AZ274"/>
  <c r="BA274" s="1"/>
  <c r="BG274" s="1"/>
  <c r="AT274"/>
  <c r="AV274" s="1"/>
  <c r="BE274"/>
  <c r="BC49" i="11"/>
  <c r="BB49"/>
  <c r="BH49" s="1"/>
  <c r="AY69" i="7"/>
  <c r="AX68"/>
  <c r="BF68" s="1"/>
  <c r="AQ56" i="10"/>
  <c r="AR56" s="1"/>
  <c r="AL57"/>
  <c r="AQ275" i="8"/>
  <c r="AR275" s="1"/>
  <c r="AL276"/>
  <c r="AY54" i="10"/>
  <c r="AX53"/>
  <c r="BF53" s="1"/>
  <c r="BB278" i="7"/>
  <c r="BH278" s="1"/>
  <c r="BC278"/>
  <c r="AH104"/>
  <c r="AP103"/>
  <c r="AX48" i="11"/>
  <c r="BF48" s="1"/>
  <c r="AY49"/>
  <c r="BC267" i="9"/>
  <c r="BB267"/>
  <c r="BH267" s="1"/>
  <c r="AT259" i="11"/>
  <c r="AV259" s="1"/>
  <c r="AS259"/>
  <c r="AU259" s="1"/>
  <c r="AW259" s="1"/>
  <c r="AZ259"/>
  <c r="BA259" s="1"/>
  <c r="BG259" s="1"/>
  <c r="BE259"/>
  <c r="AT60" i="9"/>
  <c r="AV60" s="1"/>
  <c r="AS60"/>
  <c r="AU60" s="1"/>
  <c r="AW60" s="1"/>
  <c r="AZ60"/>
  <c r="BA60" s="1"/>
  <c r="BG60" s="1"/>
  <c r="BE60"/>
  <c r="AS264" i="10"/>
  <c r="AZ264"/>
  <c r="BA264" s="1"/>
  <c r="BG264" s="1"/>
  <c r="AT264"/>
  <c r="AV264" s="1"/>
  <c r="BE264"/>
  <c r="AU258" i="11"/>
  <c r="AW258" s="1"/>
  <c r="AC265"/>
  <c r="AC56"/>
  <c r="AC270" i="10"/>
  <c r="AC61"/>
  <c r="AC276" i="9"/>
  <c r="AC67"/>
  <c r="AC72" i="8"/>
  <c r="AC281"/>
  <c r="AC286" i="7"/>
  <c r="AC77"/>
  <c r="BB295" i="4"/>
  <c r="BH295" s="1"/>
  <c r="BC295"/>
  <c r="AY296"/>
  <c r="AX295"/>
  <c r="BF295" s="1"/>
  <c r="BB86"/>
  <c r="BH86" s="1"/>
  <c r="BC86"/>
  <c r="AX86"/>
  <c r="BF86" s="1"/>
  <c r="AY87"/>
  <c r="AC299"/>
  <c r="BE298"/>
  <c r="AC90"/>
  <c r="BE89"/>
  <c r="AY93" i="3"/>
  <c r="AX92"/>
  <c r="BF92" s="1"/>
  <c r="BC301"/>
  <c r="BB301"/>
  <c r="BH301" s="1"/>
  <c r="AX301"/>
  <c r="BF301" s="1"/>
  <c r="AY302"/>
  <c r="AC305"/>
  <c r="BE304"/>
  <c r="AC96"/>
  <c r="BE95"/>
  <c r="BC92"/>
  <c r="BB92"/>
  <c r="BH92" s="1"/>
  <c r="AB267" i="10"/>
  <c r="AA268"/>
  <c r="AA59"/>
  <c r="AB58"/>
  <c r="AA273" i="9"/>
  <c r="AB272"/>
  <c r="AB53" i="11"/>
  <c r="AA54"/>
  <c r="AA263"/>
  <c r="AB262"/>
  <c r="AA88" i="4"/>
  <c r="BA88" s="1"/>
  <c r="BG88" s="1"/>
  <c r="AB87"/>
  <c r="AA303" i="3"/>
  <c r="BA303" s="1"/>
  <c r="BG303" s="1"/>
  <c r="AB302"/>
  <c r="AA297" i="4"/>
  <c r="BA297" s="1"/>
  <c r="BG297" s="1"/>
  <c r="AB296"/>
  <c r="AA284" i="7"/>
  <c r="AB283"/>
  <c r="AB93" i="3"/>
  <c r="AA94"/>
  <c r="BA94" s="1"/>
  <c r="BG94" s="1"/>
  <c r="AA64" i="9"/>
  <c r="AB63"/>
  <c r="AB74" i="7"/>
  <c r="AA75"/>
  <c r="AA70" i="8"/>
  <c r="AB69"/>
  <c r="AA279"/>
  <c r="AB278"/>
  <c r="S314" i="4"/>
  <c r="U313"/>
  <c r="Z105"/>
  <c r="Z314"/>
  <c r="S105"/>
  <c r="U104"/>
  <c r="AH105" i="7" l="1"/>
  <c r="AP104"/>
  <c r="AS56" i="10"/>
  <c r="AZ56"/>
  <c r="BA56" s="1"/>
  <c r="BG56" s="1"/>
  <c r="AT56"/>
  <c r="AV56" s="1"/>
  <c r="BE56"/>
  <c r="BC274" i="8"/>
  <c r="BB274"/>
  <c r="BH274" s="1"/>
  <c r="BC55" i="10"/>
  <c r="BB55"/>
  <c r="BH55" s="1"/>
  <c r="BB263"/>
  <c r="BH263" s="1"/>
  <c r="BC263"/>
  <c r="BB279" i="7"/>
  <c r="BH279" s="1"/>
  <c r="BC279"/>
  <c r="AX279"/>
  <c r="BF279" s="1"/>
  <c r="AY280"/>
  <c r="AQ52" i="11"/>
  <c r="AR52" s="1"/>
  <c r="AL53"/>
  <c r="BC50"/>
  <c r="BB50"/>
  <c r="BH50" s="1"/>
  <c r="AQ57" i="10"/>
  <c r="AR57" s="1"/>
  <c r="AL58"/>
  <c r="AS270" i="9"/>
  <c r="AU270" s="1"/>
  <c r="AW270" s="1"/>
  <c r="AZ270"/>
  <c r="BA270" s="1"/>
  <c r="BG270" s="1"/>
  <c r="AT270"/>
  <c r="AV270" s="1"/>
  <c r="BE270"/>
  <c r="AT72" i="7"/>
  <c r="AV72" s="1"/>
  <c r="AS72"/>
  <c r="AZ72"/>
  <c r="BA72" s="1"/>
  <c r="BG72" s="1"/>
  <c r="BE72"/>
  <c r="BB64" i="8"/>
  <c r="BH64" s="1"/>
  <c r="BC64"/>
  <c r="BB273"/>
  <c r="BH273" s="1"/>
  <c r="BC273"/>
  <c r="AL267" i="10"/>
  <c r="AQ266"/>
  <c r="AR266" s="1"/>
  <c r="AX63" i="8"/>
  <c r="BF63" s="1"/>
  <c r="AY64"/>
  <c r="AT51" i="11"/>
  <c r="AV51" s="1"/>
  <c r="AS51"/>
  <c r="AZ51"/>
  <c r="BA51" s="1"/>
  <c r="BG51" s="1"/>
  <c r="BE51"/>
  <c r="AL68" i="8"/>
  <c r="AQ67"/>
  <c r="AR67" s="1"/>
  <c r="AX257" i="11"/>
  <c r="BF257" s="1"/>
  <c r="AY258"/>
  <c r="AX54" i="10"/>
  <c r="BF54" s="1"/>
  <c r="AY55"/>
  <c r="AL272" i="9"/>
  <c r="AQ271"/>
  <c r="AR271" s="1"/>
  <c r="AQ73" i="7"/>
  <c r="AR73" s="1"/>
  <c r="AL74"/>
  <c r="AT265" i="10"/>
  <c r="AV265" s="1"/>
  <c r="AS265"/>
  <c r="AZ265"/>
  <c r="BA265" s="1"/>
  <c r="BG265" s="1"/>
  <c r="BE265"/>
  <c r="AX58" i="9"/>
  <c r="BF58" s="1"/>
  <c r="AY59"/>
  <c r="BC71" i="7"/>
  <c r="BB71"/>
  <c r="BH71" s="1"/>
  <c r="AZ66" i="8"/>
  <c r="BA66" s="1"/>
  <c r="BG66" s="1"/>
  <c r="AT66"/>
  <c r="AV66" s="1"/>
  <c r="AS66"/>
  <c r="AU66" s="1"/>
  <c r="AW66" s="1"/>
  <c r="BE66"/>
  <c r="BC269" i="9"/>
  <c r="BB269"/>
  <c r="BH269" s="1"/>
  <c r="AX272" i="8"/>
  <c r="BF272" s="1"/>
  <c r="AY273"/>
  <c r="BB258" i="11"/>
  <c r="BH258" s="1"/>
  <c r="BC258"/>
  <c r="AZ275" i="8"/>
  <c r="BA275" s="1"/>
  <c r="BG275" s="1"/>
  <c r="AT275"/>
  <c r="AV275" s="1"/>
  <c r="AS275"/>
  <c r="AU275" s="1"/>
  <c r="AW275" s="1"/>
  <c r="BE275"/>
  <c r="AX69" i="7"/>
  <c r="BF69" s="1"/>
  <c r="AY70"/>
  <c r="AQ282"/>
  <c r="AR282" s="1"/>
  <c r="AL283"/>
  <c r="BB70"/>
  <c r="BH70" s="1"/>
  <c r="BC70"/>
  <c r="AL63" i="9"/>
  <c r="AQ62"/>
  <c r="AR62" s="1"/>
  <c r="AQ261" i="11"/>
  <c r="AR261" s="1"/>
  <c r="AL262"/>
  <c r="AH314" i="7"/>
  <c r="AP313"/>
  <c r="AU264" i="10"/>
  <c r="AW264" s="1"/>
  <c r="AU280" i="7"/>
  <c r="AW280" s="1"/>
  <c r="AU65" i="8"/>
  <c r="AW65" s="1"/>
  <c r="BC60" i="9"/>
  <c r="BB60"/>
  <c r="BH60" s="1"/>
  <c r="BC259" i="11"/>
  <c r="BB259"/>
  <c r="BH259" s="1"/>
  <c r="AX49"/>
  <c r="BF49" s="1"/>
  <c r="AY50"/>
  <c r="AL277" i="8"/>
  <c r="AQ276"/>
  <c r="AR276" s="1"/>
  <c r="AX267" i="9"/>
  <c r="BF267" s="1"/>
  <c r="AY268"/>
  <c r="AT281" i="7"/>
  <c r="AV281" s="1"/>
  <c r="AS281"/>
  <c r="AU281" s="1"/>
  <c r="AW281" s="1"/>
  <c r="AZ281"/>
  <c r="BA281" s="1"/>
  <c r="BG281" s="1"/>
  <c r="BE281"/>
  <c r="BB54" i="10"/>
  <c r="BH54" s="1"/>
  <c r="BC54"/>
  <c r="AS61" i="9"/>
  <c r="AU61" s="1"/>
  <c r="AW61" s="1"/>
  <c r="AZ61"/>
  <c r="BA61" s="1"/>
  <c r="BG61" s="1"/>
  <c r="AT61"/>
  <c r="AV61" s="1"/>
  <c r="BE61"/>
  <c r="AT260" i="11"/>
  <c r="AV260" s="1"/>
  <c r="AZ260"/>
  <c r="BA260" s="1"/>
  <c r="BG260" s="1"/>
  <c r="AS260"/>
  <c r="BE260"/>
  <c r="AX263" i="10"/>
  <c r="BF263" s="1"/>
  <c r="AY264"/>
  <c r="AC266" i="11"/>
  <c r="AC57"/>
  <c r="AC271" i="10"/>
  <c r="AC62"/>
  <c r="AC277" i="9"/>
  <c r="AC68"/>
  <c r="AC73" i="8"/>
  <c r="AC282"/>
  <c r="AC287" i="7"/>
  <c r="AC78"/>
  <c r="BB87" i="4"/>
  <c r="BH87" s="1"/>
  <c r="BC87"/>
  <c r="AC300"/>
  <c r="BE299"/>
  <c r="AC91"/>
  <c r="BE90"/>
  <c r="AY297"/>
  <c r="AX296"/>
  <c r="BF296" s="1"/>
  <c r="BC296"/>
  <c r="BB296"/>
  <c r="BH296" s="1"/>
  <c r="AY88"/>
  <c r="AX87"/>
  <c r="BF87" s="1"/>
  <c r="BC302" i="3"/>
  <c r="BB302"/>
  <c r="BH302" s="1"/>
  <c r="AC97"/>
  <c r="BE96"/>
  <c r="AX93"/>
  <c r="BF93" s="1"/>
  <c r="AY94"/>
  <c r="AY303"/>
  <c r="AX302"/>
  <c r="BF302" s="1"/>
  <c r="BB93"/>
  <c r="BH93" s="1"/>
  <c r="BC93"/>
  <c r="AC306"/>
  <c r="BE305"/>
  <c r="AB94"/>
  <c r="AA95"/>
  <c r="BA95" s="1"/>
  <c r="BG95" s="1"/>
  <c r="AB303"/>
  <c r="AA304"/>
  <c r="BA304" s="1"/>
  <c r="BG304" s="1"/>
  <c r="AA89" i="4"/>
  <c r="BA89" s="1"/>
  <c r="BG89" s="1"/>
  <c r="AB88"/>
  <c r="AB59" i="10"/>
  <c r="AA60"/>
  <c r="AA65" i="9"/>
  <c r="AB64"/>
  <c r="AB284" i="7"/>
  <c r="AA285"/>
  <c r="AA55" i="11"/>
  <c r="AB54"/>
  <c r="AB279" i="8"/>
  <c r="AA280"/>
  <c r="AB70"/>
  <c r="AA71"/>
  <c r="AB75" i="7"/>
  <c r="AA76"/>
  <c r="AB263" i="11"/>
  <c r="AA264"/>
  <c r="AB273" i="9"/>
  <c r="AA274"/>
  <c r="AA298" i="4"/>
  <c r="BA298" s="1"/>
  <c r="BG298" s="1"/>
  <c r="AB297"/>
  <c r="AB268" i="10"/>
  <c r="AA269"/>
  <c r="Z315" i="4"/>
  <c r="S315"/>
  <c r="U314"/>
  <c r="S106"/>
  <c r="U105"/>
  <c r="Z106"/>
  <c r="AX50" i="11" l="1"/>
  <c r="BF50" s="1"/>
  <c r="AY51"/>
  <c r="BC264" i="10"/>
  <c r="BB264"/>
  <c r="BH264" s="1"/>
  <c r="AT261" i="11"/>
  <c r="AV261" s="1"/>
  <c r="AS261"/>
  <c r="AZ261"/>
  <c r="BA261" s="1"/>
  <c r="BG261" s="1"/>
  <c r="BE261"/>
  <c r="BC66" i="8"/>
  <c r="BB66"/>
  <c r="BH66" s="1"/>
  <c r="AT73" i="7"/>
  <c r="AV73" s="1"/>
  <c r="AS73"/>
  <c r="AU73" s="1"/>
  <c r="AW73" s="1"/>
  <c r="AZ73"/>
  <c r="BA73" s="1"/>
  <c r="BG73" s="1"/>
  <c r="BE73"/>
  <c r="AZ57" i="10"/>
  <c r="BA57" s="1"/>
  <c r="BG57" s="1"/>
  <c r="AT57"/>
  <c r="AV57" s="1"/>
  <c r="AS57"/>
  <c r="AU57" s="1"/>
  <c r="AW57" s="1"/>
  <c r="BE57"/>
  <c r="AZ52" i="11"/>
  <c r="BA52" s="1"/>
  <c r="BG52" s="1"/>
  <c r="AT52"/>
  <c r="AV52" s="1"/>
  <c r="AS52"/>
  <c r="AU52" s="1"/>
  <c r="AW52" s="1"/>
  <c r="BE52"/>
  <c r="AH106" i="7"/>
  <c r="AP105"/>
  <c r="AX264" i="10"/>
  <c r="BF264" s="1"/>
  <c r="AY265"/>
  <c r="AX268" i="9"/>
  <c r="BF268" s="1"/>
  <c r="AY269"/>
  <c r="AL278" i="8"/>
  <c r="AQ277"/>
  <c r="AR277" s="1"/>
  <c r="BB280" i="7"/>
  <c r="BH280" s="1"/>
  <c r="BC280"/>
  <c r="AL263" i="11"/>
  <c r="AQ262"/>
  <c r="AR262" s="1"/>
  <c r="AX70" i="7"/>
  <c r="BF70" s="1"/>
  <c r="AY71"/>
  <c r="AX273" i="8"/>
  <c r="BF273" s="1"/>
  <c r="AY274"/>
  <c r="AL75" i="7"/>
  <c r="AQ74"/>
  <c r="AR74" s="1"/>
  <c r="AY56" i="10"/>
  <c r="AX55"/>
  <c r="BF55" s="1"/>
  <c r="AX258" i="11"/>
  <c r="BF258" s="1"/>
  <c r="AY259"/>
  <c r="AX64" i="8"/>
  <c r="BF64" s="1"/>
  <c r="AY65"/>
  <c r="AQ58" i="10"/>
  <c r="AR58" s="1"/>
  <c r="AL59"/>
  <c r="AL54" i="11"/>
  <c r="AQ53"/>
  <c r="AR53" s="1"/>
  <c r="AU260"/>
  <c r="AW260" s="1"/>
  <c r="BC281" i="7"/>
  <c r="BB281"/>
  <c r="BH281" s="1"/>
  <c r="AS276" i="8"/>
  <c r="AU276" s="1"/>
  <c r="AW276" s="1"/>
  <c r="AZ276"/>
  <c r="BA276" s="1"/>
  <c r="BG276" s="1"/>
  <c r="AT276"/>
  <c r="AV276" s="1"/>
  <c r="BE276"/>
  <c r="BB65"/>
  <c r="BH65" s="1"/>
  <c r="BC65"/>
  <c r="AH315" i="7"/>
  <c r="AP314"/>
  <c r="AQ63" i="9"/>
  <c r="AR63" s="1"/>
  <c r="AL64"/>
  <c r="AS282" i="7"/>
  <c r="AZ282"/>
  <c r="BA282" s="1"/>
  <c r="BG282" s="1"/>
  <c r="AT282"/>
  <c r="AV282" s="1"/>
  <c r="BE282"/>
  <c r="BC275" i="8"/>
  <c r="BB275"/>
  <c r="BH275" s="1"/>
  <c r="AL273" i="9"/>
  <c r="AQ272"/>
  <c r="AR272" s="1"/>
  <c r="AQ68" i="8"/>
  <c r="AR68" s="1"/>
  <c r="AL69"/>
  <c r="AQ267" i="10"/>
  <c r="AR267" s="1"/>
  <c r="AL268"/>
  <c r="BC270" i="9"/>
  <c r="BB270"/>
  <c r="BH270" s="1"/>
  <c r="AU56" i="10"/>
  <c r="AW56" s="1"/>
  <c r="BC61" i="9"/>
  <c r="BB61"/>
  <c r="BH61" s="1"/>
  <c r="AZ62"/>
  <c r="BA62" s="1"/>
  <c r="BG62" s="1"/>
  <c r="AT62"/>
  <c r="AV62" s="1"/>
  <c r="AS62"/>
  <c r="AU62" s="1"/>
  <c r="AW62" s="1"/>
  <c r="BE62"/>
  <c r="AQ283" i="7"/>
  <c r="AR283" s="1"/>
  <c r="AL284"/>
  <c r="AX59" i="9"/>
  <c r="BF59" s="1"/>
  <c r="AY60"/>
  <c r="AZ271"/>
  <c r="BA271" s="1"/>
  <c r="BG271" s="1"/>
  <c r="AT271"/>
  <c r="AV271" s="1"/>
  <c r="AS271"/>
  <c r="AU271" s="1"/>
  <c r="AW271" s="1"/>
  <c r="BE271"/>
  <c r="AZ67" i="8"/>
  <c r="BA67" s="1"/>
  <c r="BG67" s="1"/>
  <c r="AT67"/>
  <c r="AV67" s="1"/>
  <c r="AS67"/>
  <c r="AU67" s="1"/>
  <c r="AW67" s="1"/>
  <c r="BE67"/>
  <c r="AZ266" i="10"/>
  <c r="BA266" s="1"/>
  <c r="BG266" s="1"/>
  <c r="AT266"/>
  <c r="AV266" s="1"/>
  <c r="AS266"/>
  <c r="AU266" s="1"/>
  <c r="AW266" s="1"/>
  <c r="BE266"/>
  <c r="AY281" i="7"/>
  <c r="AX280"/>
  <c r="BF280" s="1"/>
  <c r="AU265" i="10"/>
  <c r="AW265" s="1"/>
  <c r="AU51" i="11"/>
  <c r="AW51" s="1"/>
  <c r="AU72" i="7"/>
  <c r="AW72" s="1"/>
  <c r="AC58" i="11"/>
  <c r="AC267"/>
  <c r="AC63" i="10"/>
  <c r="AC272"/>
  <c r="AC278" i="9"/>
  <c r="AC69"/>
  <c r="AC283" i="8"/>
  <c r="AC74"/>
  <c r="AC79" i="7"/>
  <c r="AC288"/>
  <c r="AC92" i="4"/>
  <c r="BE91"/>
  <c r="BC88"/>
  <c r="BB88"/>
  <c r="BH88" s="1"/>
  <c r="BB297"/>
  <c r="BH297" s="1"/>
  <c r="BC297"/>
  <c r="AX88"/>
  <c r="BF88" s="1"/>
  <c r="AY89"/>
  <c r="AY298"/>
  <c r="AX297"/>
  <c r="BF297" s="1"/>
  <c r="AC301"/>
  <c r="BE300"/>
  <c r="BB303" i="3"/>
  <c r="BH303" s="1"/>
  <c r="BC303"/>
  <c r="AY95"/>
  <c r="AX94"/>
  <c r="BF94" s="1"/>
  <c r="BB94"/>
  <c r="BH94" s="1"/>
  <c r="BC94"/>
  <c r="AC307"/>
  <c r="BE306"/>
  <c r="AX303"/>
  <c r="BF303" s="1"/>
  <c r="AY304"/>
  <c r="AC98"/>
  <c r="BE97"/>
  <c r="AA90" i="4"/>
  <c r="BA90" s="1"/>
  <c r="BG90" s="1"/>
  <c r="AB89"/>
  <c r="AA275" i="9"/>
  <c r="AB274"/>
  <c r="AB71" i="8"/>
  <c r="AA72"/>
  <c r="AA286" i="7"/>
  <c r="AB285"/>
  <c r="AA96" i="3"/>
  <c r="BA96" s="1"/>
  <c r="BG96" s="1"/>
  <c r="AB95"/>
  <c r="AA299" i="4"/>
  <c r="BA299" s="1"/>
  <c r="BG299" s="1"/>
  <c r="AB298"/>
  <c r="AB55" i="11"/>
  <c r="AA56"/>
  <c r="AB65" i="9"/>
  <c r="AA66"/>
  <c r="AB269" i="10"/>
  <c r="AA270"/>
  <c r="AB264" i="11"/>
  <c r="AA265"/>
  <c r="AA77" i="7"/>
  <c r="AB76"/>
  <c r="AB280" i="8"/>
  <c r="AA281"/>
  <c r="AB60" i="10"/>
  <c r="AA61"/>
  <c r="AA305" i="3"/>
  <c r="BA305" s="1"/>
  <c r="BG305" s="1"/>
  <c r="AB304"/>
  <c r="S316" i="4"/>
  <c r="U315"/>
  <c r="Z107"/>
  <c r="S107"/>
  <c r="U106"/>
  <c r="Z316"/>
  <c r="BB265" i="10" l="1"/>
  <c r="BH265" s="1"/>
  <c r="BC265"/>
  <c r="BC266"/>
  <c r="BB266"/>
  <c r="BH266" s="1"/>
  <c r="BB67" i="8"/>
  <c r="BH67" s="1"/>
  <c r="BC67"/>
  <c r="BC271" i="9"/>
  <c r="BB271"/>
  <c r="BH271" s="1"/>
  <c r="BC62"/>
  <c r="BB62"/>
  <c r="BH62" s="1"/>
  <c r="AL70" i="8"/>
  <c r="AQ69"/>
  <c r="AR69" s="1"/>
  <c r="AQ54" i="11"/>
  <c r="AR54" s="1"/>
  <c r="AL55"/>
  <c r="AX56" i="10"/>
  <c r="BF56" s="1"/>
  <c r="AY57"/>
  <c r="AL264" i="11"/>
  <c r="AQ263"/>
  <c r="AR263" s="1"/>
  <c r="AL279" i="8"/>
  <c r="AQ278"/>
  <c r="AR278" s="1"/>
  <c r="BC52" i="11"/>
  <c r="BB52"/>
  <c r="BH52" s="1"/>
  <c r="BB57" i="10"/>
  <c r="BH57" s="1"/>
  <c r="BC57"/>
  <c r="BB51" i="11"/>
  <c r="BH51" s="1"/>
  <c r="BC51"/>
  <c r="AX60" i="9"/>
  <c r="BF60" s="1"/>
  <c r="AY61"/>
  <c r="AS267" i="10"/>
  <c r="AZ267"/>
  <c r="BA267" s="1"/>
  <c r="BG267" s="1"/>
  <c r="AT267"/>
  <c r="AV267" s="1"/>
  <c r="BE267"/>
  <c r="AL274" i="9"/>
  <c r="AQ273"/>
  <c r="AR273" s="1"/>
  <c r="AT63"/>
  <c r="AV63" s="1"/>
  <c r="AS63"/>
  <c r="AZ63"/>
  <c r="BA63" s="1"/>
  <c r="BG63" s="1"/>
  <c r="BE63"/>
  <c r="BC276" i="8"/>
  <c r="BB276"/>
  <c r="BH276" s="1"/>
  <c r="AS53" i="11"/>
  <c r="AT53"/>
  <c r="AV53" s="1"/>
  <c r="AZ53"/>
  <c r="BA53" s="1"/>
  <c r="BG53" s="1"/>
  <c r="BE53"/>
  <c r="AY66" i="8"/>
  <c r="AX65"/>
  <c r="BF65" s="1"/>
  <c r="AX274"/>
  <c r="BF274" s="1"/>
  <c r="AY275"/>
  <c r="AS262" i="11"/>
  <c r="AZ262"/>
  <c r="BA262" s="1"/>
  <c r="BG262" s="1"/>
  <c r="AT262"/>
  <c r="AV262" s="1"/>
  <c r="BE262"/>
  <c r="AS277" i="8"/>
  <c r="AZ277"/>
  <c r="BA277" s="1"/>
  <c r="BG277" s="1"/>
  <c r="AT277"/>
  <c r="AV277" s="1"/>
  <c r="BE277"/>
  <c r="AX265" i="10"/>
  <c r="BF265" s="1"/>
  <c r="AY266"/>
  <c r="AY52" i="11"/>
  <c r="AX51"/>
  <c r="BF51" s="1"/>
  <c r="AU261"/>
  <c r="AW261" s="1"/>
  <c r="BC72" i="7"/>
  <c r="BB72"/>
  <c r="BH72" s="1"/>
  <c r="AX281"/>
  <c r="BF281" s="1"/>
  <c r="AY282"/>
  <c r="AZ283"/>
  <c r="BA283" s="1"/>
  <c r="BG283" s="1"/>
  <c r="AT283"/>
  <c r="AV283" s="1"/>
  <c r="AS283"/>
  <c r="AU283" s="1"/>
  <c r="AW283" s="1"/>
  <c r="BE283"/>
  <c r="AL269" i="10"/>
  <c r="AQ268"/>
  <c r="AR268" s="1"/>
  <c r="AS272" i="9"/>
  <c r="AZ272"/>
  <c r="BA272" s="1"/>
  <c r="BG272" s="1"/>
  <c r="AT272"/>
  <c r="AV272" s="1"/>
  <c r="BE272"/>
  <c r="AL65"/>
  <c r="AQ64"/>
  <c r="AR64" s="1"/>
  <c r="BB260" i="11"/>
  <c r="BH260" s="1"/>
  <c r="BC260"/>
  <c r="AS58" i="10"/>
  <c r="AZ58"/>
  <c r="BA58" s="1"/>
  <c r="BG58" s="1"/>
  <c r="AT58"/>
  <c r="AV58" s="1"/>
  <c r="BE58"/>
  <c r="AL76" i="7"/>
  <c r="AQ75"/>
  <c r="AR75" s="1"/>
  <c r="AH107"/>
  <c r="AP106"/>
  <c r="AL285"/>
  <c r="AQ284"/>
  <c r="AR284" s="1"/>
  <c r="BC56" i="10"/>
  <c r="BB56"/>
  <c r="BH56" s="1"/>
  <c r="AT68" i="8"/>
  <c r="AV68" s="1"/>
  <c r="AS68"/>
  <c r="AU68" s="1"/>
  <c r="AW68" s="1"/>
  <c r="AZ68"/>
  <c r="BA68" s="1"/>
  <c r="BG68" s="1"/>
  <c r="BE68"/>
  <c r="AH316" i="7"/>
  <c r="AP315"/>
  <c r="AL60" i="10"/>
  <c r="AQ59"/>
  <c r="AR59" s="1"/>
  <c r="AX259" i="11"/>
  <c r="BF259" s="1"/>
  <c r="AY260"/>
  <c r="AS74" i="7"/>
  <c r="AZ74"/>
  <c r="BA74" s="1"/>
  <c r="BG74" s="1"/>
  <c r="AT74"/>
  <c r="AV74" s="1"/>
  <c r="BE74"/>
  <c r="AX71"/>
  <c r="BF71" s="1"/>
  <c r="AY72"/>
  <c r="AX269" i="9"/>
  <c r="BF269" s="1"/>
  <c r="AY270"/>
  <c r="BB73" i="7"/>
  <c r="BH73" s="1"/>
  <c r="BC73"/>
  <c r="AU282"/>
  <c r="AW282" s="1"/>
  <c r="AC59" i="11"/>
  <c r="AC268"/>
  <c r="AC64" i="10"/>
  <c r="AC273"/>
  <c r="AC279" i="9"/>
  <c r="AC70"/>
  <c r="AC284" i="8"/>
  <c r="AC75"/>
  <c r="AC80" i="7"/>
  <c r="AC289"/>
  <c r="AY299" i="4"/>
  <c r="AX298"/>
  <c r="BF298" s="1"/>
  <c r="AC93"/>
  <c r="BE92"/>
  <c r="BC298"/>
  <c r="BB298"/>
  <c r="BH298" s="1"/>
  <c r="BC89"/>
  <c r="BB89"/>
  <c r="BH89" s="1"/>
  <c r="AC302"/>
  <c r="BE301"/>
  <c r="AY90"/>
  <c r="AX89"/>
  <c r="BF89" s="1"/>
  <c r="BB95" i="3"/>
  <c r="BH95" s="1"/>
  <c r="BC95"/>
  <c r="AY305"/>
  <c r="AX304"/>
  <c r="BF304" s="1"/>
  <c r="AC99"/>
  <c r="BE98"/>
  <c r="AC308"/>
  <c r="BE307"/>
  <c r="AX95"/>
  <c r="BF95" s="1"/>
  <c r="AY96"/>
  <c r="BC304"/>
  <c r="BB304"/>
  <c r="BH304" s="1"/>
  <c r="AB305"/>
  <c r="AA306"/>
  <c r="BA306" s="1"/>
  <c r="BG306" s="1"/>
  <c r="AB77" i="7"/>
  <c r="AA78"/>
  <c r="AA300" i="4"/>
  <c r="BA300" s="1"/>
  <c r="BG300" s="1"/>
  <c r="AB299"/>
  <c r="AB286" i="7"/>
  <c r="AA287"/>
  <c r="AB265" i="11"/>
  <c r="AA266"/>
  <c r="AA271" i="10"/>
  <c r="AB270"/>
  <c r="AB56" i="11"/>
  <c r="AA57"/>
  <c r="AA91" i="4"/>
  <c r="BA91" s="1"/>
  <c r="BG91" s="1"/>
  <c r="AB90"/>
  <c r="AB96" i="3"/>
  <c r="AA97"/>
  <c r="BA97" s="1"/>
  <c r="BG97" s="1"/>
  <c r="AA276" i="9"/>
  <c r="AB275"/>
  <c r="AB61" i="10"/>
  <c r="AA62"/>
  <c r="AA282" i="8"/>
  <c r="AB281"/>
  <c r="AA67" i="9"/>
  <c r="AB66"/>
  <c r="AA73" i="8"/>
  <c r="AB72"/>
  <c r="Z317" i="4"/>
  <c r="Z108"/>
  <c r="S317"/>
  <c r="U316"/>
  <c r="S108"/>
  <c r="U107"/>
  <c r="AH317" i="7" l="1"/>
  <c r="AP316"/>
  <c r="AQ285"/>
  <c r="AR285" s="1"/>
  <c r="AL286"/>
  <c r="AS75"/>
  <c r="AU75" s="1"/>
  <c r="AW75" s="1"/>
  <c r="AZ75"/>
  <c r="BA75" s="1"/>
  <c r="BG75" s="1"/>
  <c r="AT75"/>
  <c r="AV75" s="1"/>
  <c r="BE75"/>
  <c r="AZ64" i="9"/>
  <c r="BA64" s="1"/>
  <c r="BG64" s="1"/>
  <c r="AT64"/>
  <c r="AV64" s="1"/>
  <c r="AS64"/>
  <c r="BE64"/>
  <c r="AY283" i="7"/>
  <c r="AX282"/>
  <c r="BF282" s="1"/>
  <c r="BC261" i="11"/>
  <c r="BB261"/>
  <c r="BH261" s="1"/>
  <c r="AY53"/>
  <c r="AX52"/>
  <c r="BF52" s="1"/>
  <c r="AL265"/>
  <c r="AQ264"/>
  <c r="AR264" s="1"/>
  <c r="AZ54"/>
  <c r="BA54" s="1"/>
  <c r="BG54" s="1"/>
  <c r="AT54"/>
  <c r="AV54" s="1"/>
  <c r="AS54"/>
  <c r="BE54"/>
  <c r="BC282" i="7"/>
  <c r="BB282"/>
  <c r="BH282" s="1"/>
  <c r="AX270" i="9"/>
  <c r="BF270" s="1"/>
  <c r="AY271"/>
  <c r="AX260" i="11"/>
  <c r="BF260" s="1"/>
  <c r="AY261"/>
  <c r="BC68" i="8"/>
  <c r="BB68"/>
  <c r="BH68" s="1"/>
  <c r="AZ284" i="7"/>
  <c r="BA284" s="1"/>
  <c r="BG284" s="1"/>
  <c r="AT284"/>
  <c r="AV284" s="1"/>
  <c r="AS284"/>
  <c r="AU284" s="1"/>
  <c r="AW284" s="1"/>
  <c r="BE284"/>
  <c r="AH108"/>
  <c r="AP107"/>
  <c r="AL270" i="10"/>
  <c r="AQ269"/>
  <c r="AR269" s="1"/>
  <c r="AX275" i="8"/>
  <c r="BF275" s="1"/>
  <c r="AY276"/>
  <c r="AX61" i="9"/>
  <c r="BF61" s="1"/>
  <c r="AY62"/>
  <c r="AT263" i="11"/>
  <c r="AV263" s="1"/>
  <c r="AS263"/>
  <c r="AZ263"/>
  <c r="BA263" s="1"/>
  <c r="BG263" s="1"/>
  <c r="BE263"/>
  <c r="AL56"/>
  <c r="AQ55"/>
  <c r="AR55" s="1"/>
  <c r="AU63" i="9"/>
  <c r="AW63" s="1"/>
  <c r="AQ60" i="10"/>
  <c r="AR60" s="1"/>
  <c r="AL61"/>
  <c r="AS268"/>
  <c r="AZ268"/>
  <c r="BA268" s="1"/>
  <c r="BG268" s="1"/>
  <c r="AT268"/>
  <c r="AV268" s="1"/>
  <c r="BE268"/>
  <c r="AX66" i="8"/>
  <c r="BF66" s="1"/>
  <c r="AY67"/>
  <c r="AL275" i="9"/>
  <c r="AQ274"/>
  <c r="AR274" s="1"/>
  <c r="AL280" i="8"/>
  <c r="AQ279"/>
  <c r="AR279" s="1"/>
  <c r="AQ70"/>
  <c r="AR70" s="1"/>
  <c r="AL71"/>
  <c r="AU74" i="7"/>
  <c r="AW74" s="1"/>
  <c r="AU277" i="8"/>
  <c r="AW277" s="1"/>
  <c r="AU262" i="11"/>
  <c r="AW262" s="1"/>
  <c r="AU53"/>
  <c r="AW53" s="1"/>
  <c r="AU267" i="10"/>
  <c r="AW267" s="1"/>
  <c r="AX72" i="7"/>
  <c r="BF72" s="1"/>
  <c r="AY73"/>
  <c r="AT59" i="10"/>
  <c r="AV59" s="1"/>
  <c r="AS59"/>
  <c r="AU59" s="1"/>
  <c r="AW59" s="1"/>
  <c r="AZ59"/>
  <c r="BA59" s="1"/>
  <c r="BG59" s="1"/>
  <c r="BE59"/>
  <c r="AL77" i="7"/>
  <c r="AQ76"/>
  <c r="AR76" s="1"/>
  <c r="AL66" i="9"/>
  <c r="AQ65"/>
  <c r="AR65" s="1"/>
  <c r="BC283" i="7"/>
  <c r="BB283"/>
  <c r="BH283" s="1"/>
  <c r="AY267" i="10"/>
  <c r="AX266"/>
  <c r="BF266" s="1"/>
  <c r="AS273" i="9"/>
  <c r="AZ273"/>
  <c r="BA273" s="1"/>
  <c r="BG273" s="1"/>
  <c r="AT273"/>
  <c r="AV273" s="1"/>
  <c r="BE273"/>
  <c r="AZ278" i="8"/>
  <c r="BA278" s="1"/>
  <c r="BG278" s="1"/>
  <c r="AT278"/>
  <c r="AV278" s="1"/>
  <c r="AS278"/>
  <c r="BE278"/>
  <c r="AY58" i="10"/>
  <c r="AX57"/>
  <c r="BF57" s="1"/>
  <c r="AS69" i="8"/>
  <c r="AU69" s="1"/>
  <c r="AW69" s="1"/>
  <c r="AZ69"/>
  <c r="BA69" s="1"/>
  <c r="BG69" s="1"/>
  <c r="AT69"/>
  <c r="AV69" s="1"/>
  <c r="BE69"/>
  <c r="AU58" i="10"/>
  <c r="AW58" s="1"/>
  <c r="AU272" i="9"/>
  <c r="AW272" s="1"/>
  <c r="AC269" i="11"/>
  <c r="AC60"/>
  <c r="AC274" i="10"/>
  <c r="AC65"/>
  <c r="AC280" i="9"/>
  <c r="AC71"/>
  <c r="AC76" i="8"/>
  <c r="AC285"/>
  <c r="AC290" i="7"/>
  <c r="AC81"/>
  <c r="BC90" i="4"/>
  <c r="BB90"/>
  <c r="BH90" s="1"/>
  <c r="AC303"/>
  <c r="BE302"/>
  <c r="AY300"/>
  <c r="AX299"/>
  <c r="BF299" s="1"/>
  <c r="BB299"/>
  <c r="BH299" s="1"/>
  <c r="BC299"/>
  <c r="AX90"/>
  <c r="BF90" s="1"/>
  <c r="AY91"/>
  <c r="AC94"/>
  <c r="BE93"/>
  <c r="AC100" i="3"/>
  <c r="BE99"/>
  <c r="AY97"/>
  <c r="AX96"/>
  <c r="BF96" s="1"/>
  <c r="BC96"/>
  <c r="BB96"/>
  <c r="BH96" s="1"/>
  <c r="BC305"/>
  <c r="BB305"/>
  <c r="BH305" s="1"/>
  <c r="AC309"/>
  <c r="BE308"/>
  <c r="AX305"/>
  <c r="BF305" s="1"/>
  <c r="AY306"/>
  <c r="AA301" i="4"/>
  <c r="BA301" s="1"/>
  <c r="BG301" s="1"/>
  <c r="AB300"/>
  <c r="AA68" i="9"/>
  <c r="AB67"/>
  <c r="AB282" i="8"/>
  <c r="AA283"/>
  <c r="AA92" i="4"/>
  <c r="BA92" s="1"/>
  <c r="BG92" s="1"/>
  <c r="AB91"/>
  <c r="AB266" i="11"/>
  <c r="AA267"/>
  <c r="AB287" i="7"/>
  <c r="AA288"/>
  <c r="AA307" i="3"/>
  <c r="BA307" s="1"/>
  <c r="BG307" s="1"/>
  <c r="AB306"/>
  <c r="AA63" i="10"/>
  <c r="AB62"/>
  <c r="AA98" i="3"/>
  <c r="BA98" s="1"/>
  <c r="BG98" s="1"/>
  <c r="AB97"/>
  <c r="AB271" i="10"/>
  <c r="AA272"/>
  <c r="AA74" i="8"/>
  <c r="AB73"/>
  <c r="AA277" i="9"/>
  <c r="AB276"/>
  <c r="AB57" i="11"/>
  <c r="AA58"/>
  <c r="AB78" i="7"/>
  <c r="AA79"/>
  <c r="S318" i="4"/>
  <c r="U317"/>
  <c r="Z109"/>
  <c r="Z318"/>
  <c r="S109"/>
  <c r="U108"/>
  <c r="BB58" i="10" l="1"/>
  <c r="BH58" s="1"/>
  <c r="BC58"/>
  <c r="AY59"/>
  <c r="AX58"/>
  <c r="BF58" s="1"/>
  <c r="AL78" i="7"/>
  <c r="AQ77"/>
  <c r="AR77" s="1"/>
  <c r="BB53" i="11"/>
  <c r="BH53" s="1"/>
  <c r="BC53"/>
  <c r="AZ279" i="8"/>
  <c r="BA279" s="1"/>
  <c r="BG279" s="1"/>
  <c r="AT279"/>
  <c r="AV279" s="1"/>
  <c r="AS279"/>
  <c r="AU279" s="1"/>
  <c r="AW279" s="1"/>
  <c r="BE279"/>
  <c r="AX67"/>
  <c r="BF67" s="1"/>
  <c r="AY68"/>
  <c r="BB63" i="9"/>
  <c r="BH63" s="1"/>
  <c r="BC63"/>
  <c r="AX62"/>
  <c r="BF62" s="1"/>
  <c r="AY63"/>
  <c r="AT269" i="10"/>
  <c r="AV269" s="1"/>
  <c r="AS269"/>
  <c r="AU269" s="1"/>
  <c r="AW269" s="1"/>
  <c r="AZ269"/>
  <c r="BA269" s="1"/>
  <c r="BG269" s="1"/>
  <c r="BE269"/>
  <c r="AY272" i="9"/>
  <c r="AX271"/>
  <c r="BF271" s="1"/>
  <c r="AX53" i="11"/>
  <c r="BF53" s="1"/>
  <c r="AY54"/>
  <c r="AY284" i="7"/>
  <c r="AX283"/>
  <c r="BF283" s="1"/>
  <c r="BB75"/>
  <c r="BH75" s="1"/>
  <c r="BC75"/>
  <c r="AH318"/>
  <c r="AP317"/>
  <c r="AU273" i="9"/>
  <c r="AW273" s="1"/>
  <c r="BB272"/>
  <c r="BH272" s="1"/>
  <c r="BC272"/>
  <c r="AT76" i="7"/>
  <c r="AV76" s="1"/>
  <c r="AS76"/>
  <c r="AZ76"/>
  <c r="BA76" s="1"/>
  <c r="BG76" s="1"/>
  <c r="BE76"/>
  <c r="BC59" i="10"/>
  <c r="BB59"/>
  <c r="BH59" s="1"/>
  <c r="BB267"/>
  <c r="BH267" s="1"/>
  <c r="BC267"/>
  <c r="BB74" i="7"/>
  <c r="BH74" s="1"/>
  <c r="BC74"/>
  <c r="AS70" i="8"/>
  <c r="AZ70"/>
  <c r="BA70" s="1"/>
  <c r="BG70" s="1"/>
  <c r="AT70"/>
  <c r="AV70" s="1"/>
  <c r="BE70"/>
  <c r="AL276" i="9"/>
  <c r="AQ275"/>
  <c r="AR275" s="1"/>
  <c r="AT60" i="10"/>
  <c r="AV60" s="1"/>
  <c r="AS60"/>
  <c r="AZ60"/>
  <c r="BA60" s="1"/>
  <c r="BG60" s="1"/>
  <c r="BE60"/>
  <c r="AQ56" i="11"/>
  <c r="AR56" s="1"/>
  <c r="AL57"/>
  <c r="AH109" i="7"/>
  <c r="AP108"/>
  <c r="BC69" i="8"/>
  <c r="BB69"/>
  <c r="BH69" s="1"/>
  <c r="AX267" i="10"/>
  <c r="BF267" s="1"/>
  <c r="AY268"/>
  <c r="AL67" i="9"/>
  <c r="AQ66"/>
  <c r="AR66" s="1"/>
  <c r="BC277" i="8"/>
  <c r="BB277"/>
  <c r="BH277" s="1"/>
  <c r="AL72"/>
  <c r="AQ71"/>
  <c r="AR71" s="1"/>
  <c r="AZ274" i="9"/>
  <c r="BA274" s="1"/>
  <c r="BG274" s="1"/>
  <c r="AT274"/>
  <c r="AV274" s="1"/>
  <c r="AS274"/>
  <c r="AU274" s="1"/>
  <c r="AW274" s="1"/>
  <c r="BE274"/>
  <c r="AL62" i="10"/>
  <c r="AQ61"/>
  <c r="AR61" s="1"/>
  <c r="AZ55" i="11"/>
  <c r="BA55" s="1"/>
  <c r="BG55" s="1"/>
  <c r="AT55"/>
  <c r="AV55" s="1"/>
  <c r="AS55"/>
  <c r="AU55" s="1"/>
  <c r="AW55" s="1"/>
  <c r="BE55"/>
  <c r="AX276" i="8"/>
  <c r="BF276" s="1"/>
  <c r="AY277"/>
  <c r="AX261" i="11"/>
  <c r="BF261" s="1"/>
  <c r="AY262"/>
  <c r="AL266"/>
  <c r="AQ265"/>
  <c r="AR265" s="1"/>
  <c r="AT285" i="7"/>
  <c r="AV285" s="1"/>
  <c r="AS285"/>
  <c r="AZ285"/>
  <c r="BA285" s="1"/>
  <c r="BG285" s="1"/>
  <c r="BE285"/>
  <c r="AU278" i="8"/>
  <c r="AW278" s="1"/>
  <c r="AU263" i="11"/>
  <c r="AW263" s="1"/>
  <c r="AU54"/>
  <c r="AW54" s="1"/>
  <c r="AU64" i="9"/>
  <c r="AW64" s="1"/>
  <c r="AZ65"/>
  <c r="BA65" s="1"/>
  <c r="BG65" s="1"/>
  <c r="AT65"/>
  <c r="AV65" s="1"/>
  <c r="AS65"/>
  <c r="AU65" s="1"/>
  <c r="AW65" s="1"/>
  <c r="BE65"/>
  <c r="AY74" i="7"/>
  <c r="AX73"/>
  <c r="BF73" s="1"/>
  <c r="BB262" i="11"/>
  <c r="BH262" s="1"/>
  <c r="BC262"/>
  <c r="AL281" i="8"/>
  <c r="AQ280"/>
  <c r="AR280" s="1"/>
  <c r="AQ270" i="10"/>
  <c r="AR270" s="1"/>
  <c r="AL271"/>
  <c r="BC284" i="7"/>
  <c r="BB284"/>
  <c r="BH284" s="1"/>
  <c r="AS264" i="11"/>
  <c r="AZ264"/>
  <c r="BA264" s="1"/>
  <c r="BG264" s="1"/>
  <c r="AT264"/>
  <c r="AV264" s="1"/>
  <c r="BE264"/>
  <c r="AL287" i="7"/>
  <c r="AQ286"/>
  <c r="AR286" s="1"/>
  <c r="AU268" i="10"/>
  <c r="AW268" s="1"/>
  <c r="AC61" i="11"/>
  <c r="AC270"/>
  <c r="AC66" i="10"/>
  <c r="AC275"/>
  <c r="AC72" i="9"/>
  <c r="AC281"/>
  <c r="AC286" i="8"/>
  <c r="AC77"/>
  <c r="AC82" i="7"/>
  <c r="AC291"/>
  <c r="AY301" i="4"/>
  <c r="AX300"/>
  <c r="BF300" s="1"/>
  <c r="BC91"/>
  <c r="BB91"/>
  <c r="BH91" s="1"/>
  <c r="AY92"/>
  <c r="AX91"/>
  <c r="BF91" s="1"/>
  <c r="AC95"/>
  <c r="BE94"/>
  <c r="AC304"/>
  <c r="BE303"/>
  <c r="BB300"/>
  <c r="BH300" s="1"/>
  <c r="BC300"/>
  <c r="AC310" i="3"/>
  <c r="BE309"/>
  <c r="AC101"/>
  <c r="BE100"/>
  <c r="BB97"/>
  <c r="BH97" s="1"/>
  <c r="BC97"/>
  <c r="AX97"/>
  <c r="BF97" s="1"/>
  <c r="AY98"/>
  <c r="BC306"/>
  <c r="BB306"/>
  <c r="BH306" s="1"/>
  <c r="AY307"/>
  <c r="AX306"/>
  <c r="BF306" s="1"/>
  <c r="AB288" i="7"/>
  <c r="AA289"/>
  <c r="AA75" i="8"/>
  <c r="AB74"/>
  <c r="AA308" i="3"/>
  <c r="BA308" s="1"/>
  <c r="BG308" s="1"/>
  <c r="AB307"/>
  <c r="AA93" i="4"/>
  <c r="BA93" s="1"/>
  <c r="BG93" s="1"/>
  <c r="AB92"/>
  <c r="AA69" i="9"/>
  <c r="AB68"/>
  <c r="AA302" i="4"/>
  <c r="BA302" s="1"/>
  <c r="BG302" s="1"/>
  <c r="AB301"/>
  <c r="AA273" i="10"/>
  <c r="AB272"/>
  <c r="AB277" i="9"/>
  <c r="AA278"/>
  <c r="AA80" i="7"/>
  <c r="AB79"/>
  <c r="AB58" i="11"/>
  <c r="AA59"/>
  <c r="AB98" i="3"/>
  <c r="AA99"/>
  <c r="BA99" s="1"/>
  <c r="BG99" s="1"/>
  <c r="AA64" i="10"/>
  <c r="AB63"/>
  <c r="AB267" i="11"/>
  <c r="AA268"/>
  <c r="AA284" i="8"/>
  <c r="AB283"/>
  <c r="Z319" i="4"/>
  <c r="Z110"/>
  <c r="S110"/>
  <c r="U109"/>
  <c r="S319"/>
  <c r="U318"/>
  <c r="AL282" i="8" l="1"/>
  <c r="AQ281"/>
  <c r="AR281" s="1"/>
  <c r="AY75" i="7"/>
  <c r="AX74"/>
  <c r="BF74" s="1"/>
  <c r="BB278" i="8"/>
  <c r="BH278" s="1"/>
  <c r="BC278"/>
  <c r="AL267" i="11"/>
  <c r="AQ266"/>
  <c r="AR266" s="1"/>
  <c r="BC274" i="9"/>
  <c r="BB274"/>
  <c r="BH274" s="1"/>
  <c r="AQ72" i="8"/>
  <c r="AR72" s="1"/>
  <c r="AL73"/>
  <c r="AQ67" i="9"/>
  <c r="AR67" s="1"/>
  <c r="AL68"/>
  <c r="AZ56" i="11"/>
  <c r="BA56" s="1"/>
  <c r="BG56" s="1"/>
  <c r="AT56"/>
  <c r="AV56" s="1"/>
  <c r="AS56"/>
  <c r="AU56" s="1"/>
  <c r="AW56" s="1"/>
  <c r="BE56"/>
  <c r="AL79" i="7"/>
  <c r="AQ78"/>
  <c r="AR78" s="1"/>
  <c r="AT280" i="8"/>
  <c r="AV280" s="1"/>
  <c r="AS280"/>
  <c r="AU280" s="1"/>
  <c r="AW280" s="1"/>
  <c r="AZ280"/>
  <c r="BA280" s="1"/>
  <c r="BG280" s="1"/>
  <c r="BE280"/>
  <c r="BB263" i="11"/>
  <c r="BH263" s="1"/>
  <c r="BC263"/>
  <c r="AT265"/>
  <c r="AV265" s="1"/>
  <c r="AS265"/>
  <c r="AU265" s="1"/>
  <c r="AW265" s="1"/>
  <c r="AZ265"/>
  <c r="BA265" s="1"/>
  <c r="BG265" s="1"/>
  <c r="BE265"/>
  <c r="AX277" i="8"/>
  <c r="BF277" s="1"/>
  <c r="AY278"/>
  <c r="AT71"/>
  <c r="AV71" s="1"/>
  <c r="AS71"/>
  <c r="AU71" s="1"/>
  <c r="AW71" s="1"/>
  <c r="AZ71"/>
  <c r="BA71" s="1"/>
  <c r="BG71" s="1"/>
  <c r="BE71"/>
  <c r="AS66" i="9"/>
  <c r="AZ66"/>
  <c r="BA66" s="1"/>
  <c r="BG66" s="1"/>
  <c r="AT66"/>
  <c r="AV66" s="1"/>
  <c r="BE66"/>
  <c r="AQ57" i="11"/>
  <c r="AR57" s="1"/>
  <c r="AL58"/>
  <c r="BB273" i="9"/>
  <c r="BH273" s="1"/>
  <c r="BC273"/>
  <c r="AX54" i="11"/>
  <c r="BF54" s="1"/>
  <c r="AY55"/>
  <c r="AX63" i="9"/>
  <c r="BF63" s="1"/>
  <c r="AY64"/>
  <c r="AY69" i="8"/>
  <c r="AX68"/>
  <c r="BF68" s="1"/>
  <c r="AZ77" i="7"/>
  <c r="BA77" s="1"/>
  <c r="BG77" s="1"/>
  <c r="AT77"/>
  <c r="AV77" s="1"/>
  <c r="AS77"/>
  <c r="AU77" s="1"/>
  <c r="AW77" s="1"/>
  <c r="BE77"/>
  <c r="AU60" i="10"/>
  <c r="AW60" s="1"/>
  <c r="AU76" i="7"/>
  <c r="AW76" s="1"/>
  <c r="AQ287"/>
  <c r="AR287" s="1"/>
  <c r="AL288"/>
  <c r="AZ270" i="10"/>
  <c r="BA270" s="1"/>
  <c r="BG270" s="1"/>
  <c r="AT270"/>
  <c r="AV270" s="1"/>
  <c r="AS270"/>
  <c r="AU270" s="1"/>
  <c r="AW270" s="1"/>
  <c r="BE270"/>
  <c r="BC65" i="9"/>
  <c r="BB65"/>
  <c r="BH65" s="1"/>
  <c r="BB54" i="11"/>
  <c r="BH54" s="1"/>
  <c r="BC54"/>
  <c r="BB55"/>
  <c r="BH55" s="1"/>
  <c r="BC55"/>
  <c r="AQ62" i="10"/>
  <c r="AR62" s="1"/>
  <c r="AL63"/>
  <c r="AH110" i="7"/>
  <c r="AP109"/>
  <c r="AL277" i="9"/>
  <c r="AQ276"/>
  <c r="AR276" s="1"/>
  <c r="AH319" i="7"/>
  <c r="AP318"/>
  <c r="AY285"/>
  <c r="AX284"/>
  <c r="BF284" s="1"/>
  <c r="AY273" i="9"/>
  <c r="AX272"/>
  <c r="BF272" s="1"/>
  <c r="BB279" i="8"/>
  <c r="BH279" s="1"/>
  <c r="BC279"/>
  <c r="AY60" i="10"/>
  <c r="AX59"/>
  <c r="BF59" s="1"/>
  <c r="AU264" i="11"/>
  <c r="AW264" s="1"/>
  <c r="AU70" i="8"/>
  <c r="AW70" s="1"/>
  <c r="BC268" i="10"/>
  <c r="BB268"/>
  <c r="BH268" s="1"/>
  <c r="AS286" i="7"/>
  <c r="AU286" s="1"/>
  <c r="AW286" s="1"/>
  <c r="AZ286"/>
  <c r="BA286" s="1"/>
  <c r="BG286" s="1"/>
  <c r="AT286"/>
  <c r="AV286" s="1"/>
  <c r="BE286"/>
  <c r="AL272" i="10"/>
  <c r="AQ271"/>
  <c r="AR271" s="1"/>
  <c r="BC64" i="9"/>
  <c r="BB64"/>
  <c r="BH64" s="1"/>
  <c r="AY263" i="11"/>
  <c r="AX262"/>
  <c r="BF262" s="1"/>
  <c r="AZ61" i="10"/>
  <c r="BA61" s="1"/>
  <c r="BG61" s="1"/>
  <c r="AT61"/>
  <c r="AV61" s="1"/>
  <c r="AS61"/>
  <c r="AU61" s="1"/>
  <c r="AW61" s="1"/>
  <c r="BE61"/>
  <c r="AY269"/>
  <c r="AX268"/>
  <c r="BF268" s="1"/>
  <c r="AT275" i="9"/>
  <c r="AV275" s="1"/>
  <c r="AS275"/>
  <c r="AZ275"/>
  <c r="BA275" s="1"/>
  <c r="BG275" s="1"/>
  <c r="BE275"/>
  <c r="BB269" i="10"/>
  <c r="BH269" s="1"/>
  <c r="BC269"/>
  <c r="AU285" i="7"/>
  <c r="AW285" s="1"/>
  <c r="AC271" i="11"/>
  <c r="AC62"/>
  <c r="AC67" i="10"/>
  <c r="AC276"/>
  <c r="AC73" i="9"/>
  <c r="AC282"/>
  <c r="AC287" i="8"/>
  <c r="AC78"/>
  <c r="AC292" i="7"/>
  <c r="AC83"/>
  <c r="AC305" i="4"/>
  <c r="BE304"/>
  <c r="AX92"/>
  <c r="BF92" s="1"/>
  <c r="AY93"/>
  <c r="AY302"/>
  <c r="AX301"/>
  <c r="BF301" s="1"/>
  <c r="BB301"/>
  <c r="BH301" s="1"/>
  <c r="BC301"/>
  <c r="BC92"/>
  <c r="BB92"/>
  <c r="BH92" s="1"/>
  <c r="AC96"/>
  <c r="BE95"/>
  <c r="BB307" i="3"/>
  <c r="BH307" s="1"/>
  <c r="BC307"/>
  <c r="AC311"/>
  <c r="BE310"/>
  <c r="AX307"/>
  <c r="BF307" s="1"/>
  <c r="AY308"/>
  <c r="AC102"/>
  <c r="BE101"/>
  <c r="BC98"/>
  <c r="BB98"/>
  <c r="BH98" s="1"/>
  <c r="AY99"/>
  <c r="AX98"/>
  <c r="BF98" s="1"/>
  <c r="AB268" i="11"/>
  <c r="AA269"/>
  <c r="AB99" i="3"/>
  <c r="AA100"/>
  <c r="BA100" s="1"/>
  <c r="BG100" s="1"/>
  <c r="AA279" i="9"/>
  <c r="AB278"/>
  <c r="AB69"/>
  <c r="AA70"/>
  <c r="AB308" i="3"/>
  <c r="AA309"/>
  <c r="BA309" s="1"/>
  <c r="BG309" s="1"/>
  <c r="AB64" i="10"/>
  <c r="AA65"/>
  <c r="AA81" i="7"/>
  <c r="AB80"/>
  <c r="AB59" i="11"/>
  <c r="AA60"/>
  <c r="AB273" i="10"/>
  <c r="AA274"/>
  <c r="AA303" i="4"/>
  <c r="BA303" s="1"/>
  <c r="BG303" s="1"/>
  <c r="AB302"/>
  <c r="AA94"/>
  <c r="BA94" s="1"/>
  <c r="BG94" s="1"/>
  <c r="AB93"/>
  <c r="AB75" i="8"/>
  <c r="AA76"/>
  <c r="AB284"/>
  <c r="AA285"/>
  <c r="AB289" i="7"/>
  <c r="AA290"/>
  <c r="S320" i="4"/>
  <c r="U319"/>
  <c r="Z111"/>
  <c r="Z320"/>
  <c r="S111"/>
  <c r="U110"/>
  <c r="BC285" i="7" l="1"/>
  <c r="BB285"/>
  <c r="BH285" s="1"/>
  <c r="BC76"/>
  <c r="BB76"/>
  <c r="BH76" s="1"/>
  <c r="BB77"/>
  <c r="BH77" s="1"/>
  <c r="BC77"/>
  <c r="AY70" i="8"/>
  <c r="AX69"/>
  <c r="BF69" s="1"/>
  <c r="AZ57" i="11"/>
  <c r="BA57" s="1"/>
  <c r="BG57" s="1"/>
  <c r="AT57"/>
  <c r="AV57" s="1"/>
  <c r="AS57"/>
  <c r="BE57"/>
  <c r="BB56"/>
  <c r="BH56" s="1"/>
  <c r="BC56"/>
  <c r="AT67" i="9"/>
  <c r="AV67" s="1"/>
  <c r="AS67"/>
  <c r="AU67" s="1"/>
  <c r="AW67" s="1"/>
  <c r="AZ67"/>
  <c r="BA67" s="1"/>
  <c r="BG67" s="1"/>
  <c r="BE67"/>
  <c r="AL283" i="8"/>
  <c r="AQ282"/>
  <c r="AR282" s="1"/>
  <c r="AU66" i="9"/>
  <c r="AW66" s="1"/>
  <c r="BB61" i="10"/>
  <c r="BH61" s="1"/>
  <c r="BC61"/>
  <c r="AY264" i="11"/>
  <c r="AX263"/>
  <c r="BF263" s="1"/>
  <c r="AL273" i="10"/>
  <c r="AQ272"/>
  <c r="AR272" s="1"/>
  <c r="BB286" i="7"/>
  <c r="BH286" s="1"/>
  <c r="BC286"/>
  <c r="BC264" i="11"/>
  <c r="BB264"/>
  <c r="BH264" s="1"/>
  <c r="AX285" i="7"/>
  <c r="BF285" s="1"/>
  <c r="AY286"/>
  <c r="AL278" i="9"/>
  <c r="AQ277"/>
  <c r="AR277" s="1"/>
  <c r="AS62" i="10"/>
  <c r="AZ62"/>
  <c r="BA62" s="1"/>
  <c r="BG62" s="1"/>
  <c r="AT62"/>
  <c r="AV62" s="1"/>
  <c r="BE62"/>
  <c r="BC270"/>
  <c r="BB270"/>
  <c r="BH270" s="1"/>
  <c r="AS287" i="7"/>
  <c r="AU287" s="1"/>
  <c r="AW287" s="1"/>
  <c r="AZ287"/>
  <c r="BA287" s="1"/>
  <c r="BG287" s="1"/>
  <c r="AT287"/>
  <c r="AV287" s="1"/>
  <c r="BE287"/>
  <c r="AY56" i="11"/>
  <c r="AX55"/>
  <c r="BF55" s="1"/>
  <c r="AL59"/>
  <c r="AQ58"/>
  <c r="AR58" s="1"/>
  <c r="BC71" i="8"/>
  <c r="BB71"/>
  <c r="BH71" s="1"/>
  <c r="BC280"/>
  <c r="BB280"/>
  <c r="BH280" s="1"/>
  <c r="AQ68" i="9"/>
  <c r="AR68" s="1"/>
  <c r="AL69"/>
  <c r="AS281" i="8"/>
  <c r="AZ281"/>
  <c r="BA281" s="1"/>
  <c r="BG281" s="1"/>
  <c r="AT281"/>
  <c r="AV281" s="1"/>
  <c r="BE281"/>
  <c r="AZ271" i="10"/>
  <c r="BA271" s="1"/>
  <c r="BG271" s="1"/>
  <c r="AT271"/>
  <c r="AV271" s="1"/>
  <c r="AS271"/>
  <c r="BE271"/>
  <c r="BC70" i="8"/>
  <c r="BB70"/>
  <c r="BH70" s="1"/>
  <c r="AZ276" i="9"/>
  <c r="BA276" s="1"/>
  <c r="BG276" s="1"/>
  <c r="AT276"/>
  <c r="AV276" s="1"/>
  <c r="AS276"/>
  <c r="BE276"/>
  <c r="AL64" i="10"/>
  <c r="AQ63"/>
  <c r="AR63" s="1"/>
  <c r="AL289" i="7"/>
  <c r="AQ288"/>
  <c r="AR288" s="1"/>
  <c r="AQ79"/>
  <c r="AR79" s="1"/>
  <c r="AL80"/>
  <c r="AS72" i="8"/>
  <c r="AZ72"/>
  <c r="BA72" s="1"/>
  <c r="BG72" s="1"/>
  <c r="AT72"/>
  <c r="AV72" s="1"/>
  <c r="BE72"/>
  <c r="AL268" i="11"/>
  <c r="AQ267"/>
  <c r="AR267" s="1"/>
  <c r="AY76" i="7"/>
  <c r="AX75"/>
  <c r="BF75" s="1"/>
  <c r="AU275" i="9"/>
  <c r="AW275" s="1"/>
  <c r="AX269" i="10"/>
  <c r="BF269" s="1"/>
  <c r="AY270"/>
  <c r="AX60"/>
  <c r="BF60" s="1"/>
  <c r="AY61"/>
  <c r="AY274" i="9"/>
  <c r="AX273"/>
  <c r="BF273" s="1"/>
  <c r="AH320" i="7"/>
  <c r="AP319"/>
  <c r="AH111"/>
  <c r="AP110"/>
  <c r="BB60" i="10"/>
  <c r="BH60" s="1"/>
  <c r="BC60"/>
  <c r="AX64" i="9"/>
  <c r="BF64" s="1"/>
  <c r="AY65"/>
  <c r="AY279" i="8"/>
  <c r="AX278"/>
  <c r="BF278" s="1"/>
  <c r="BC265" i="11"/>
  <c r="BB265"/>
  <c r="BH265" s="1"/>
  <c r="AT78" i="7"/>
  <c r="AV78" s="1"/>
  <c r="AS78"/>
  <c r="AZ78"/>
  <c r="BA78" s="1"/>
  <c r="BG78" s="1"/>
  <c r="BE78"/>
  <c r="AL74" i="8"/>
  <c r="AQ73"/>
  <c r="AR73" s="1"/>
  <c r="AZ266" i="11"/>
  <c r="BA266" s="1"/>
  <c r="BG266" s="1"/>
  <c r="AT266"/>
  <c r="AV266" s="1"/>
  <c r="AS266"/>
  <c r="AU266" s="1"/>
  <c r="AW266" s="1"/>
  <c r="BE266"/>
  <c r="AC63"/>
  <c r="AC272"/>
  <c r="AC277" i="10"/>
  <c r="AC68"/>
  <c r="AC283" i="9"/>
  <c r="AC74"/>
  <c r="AC79" i="8"/>
  <c r="AC288"/>
  <c r="AC293" i="7"/>
  <c r="AC84"/>
  <c r="AY303" i="4"/>
  <c r="AX302"/>
  <c r="BF302" s="1"/>
  <c r="AC306"/>
  <c r="BE305"/>
  <c r="BC93"/>
  <c r="BB93"/>
  <c r="BH93" s="1"/>
  <c r="AC97"/>
  <c r="BE96"/>
  <c r="BC302"/>
  <c r="BB302"/>
  <c r="BH302" s="1"/>
  <c r="AY94"/>
  <c r="AX93"/>
  <c r="BF93" s="1"/>
  <c r="BC308" i="3"/>
  <c r="BB308"/>
  <c r="BH308" s="1"/>
  <c r="BB99"/>
  <c r="BH99" s="1"/>
  <c r="BC99"/>
  <c r="AY309"/>
  <c r="AX308"/>
  <c r="BF308" s="1"/>
  <c r="AX99"/>
  <c r="BF99" s="1"/>
  <c r="AY100"/>
  <c r="AC103"/>
  <c r="BE102"/>
  <c r="AC312"/>
  <c r="BE311"/>
  <c r="AB274" i="10"/>
  <c r="AA275"/>
  <c r="AB81" i="7"/>
  <c r="AA82"/>
  <c r="AA304" i="4"/>
  <c r="BA304" s="1"/>
  <c r="BG304" s="1"/>
  <c r="AB303"/>
  <c r="AB269" i="11"/>
  <c r="AA270"/>
  <c r="AB60"/>
  <c r="AA61"/>
  <c r="AB279" i="9"/>
  <c r="AA280"/>
  <c r="AB76" i="8"/>
  <c r="AA77"/>
  <c r="AB290" i="7"/>
  <c r="AA291"/>
  <c r="AB285" i="8"/>
  <c r="AA286"/>
  <c r="AA95" i="4"/>
  <c r="BA95" s="1"/>
  <c r="BG95" s="1"/>
  <c r="AB94"/>
  <c r="AB65" i="10"/>
  <c r="AA66"/>
  <c r="AA310" i="3"/>
  <c r="BA310" s="1"/>
  <c r="BG310" s="1"/>
  <c r="AB309"/>
  <c r="AB70" i="9"/>
  <c r="AA71"/>
  <c r="AB100" i="3"/>
  <c r="AA101"/>
  <c r="BA101" s="1"/>
  <c r="BG101" s="1"/>
  <c r="S112" i="4"/>
  <c r="U111"/>
  <c r="Z321"/>
  <c r="Z112"/>
  <c r="S321"/>
  <c r="U320"/>
  <c r="BB266" i="11" l="1"/>
  <c r="BH266" s="1"/>
  <c r="BC266"/>
  <c r="AQ74" i="8"/>
  <c r="AR74" s="1"/>
  <c r="AL75"/>
  <c r="AY280"/>
  <c r="AX279"/>
  <c r="BF279" s="1"/>
  <c r="AH321" i="7"/>
  <c r="AP320"/>
  <c r="AL81"/>
  <c r="AQ80"/>
  <c r="AR80" s="1"/>
  <c r="AS63" i="10"/>
  <c r="AZ63"/>
  <c r="BA63" s="1"/>
  <c r="BG63" s="1"/>
  <c r="AT63"/>
  <c r="AV63" s="1"/>
  <c r="BE63"/>
  <c r="AL70" i="9"/>
  <c r="AQ69"/>
  <c r="AR69" s="1"/>
  <c r="AS277"/>
  <c r="AU277" s="1"/>
  <c r="AW277" s="1"/>
  <c r="AZ277"/>
  <c r="BA277" s="1"/>
  <c r="BG277" s="1"/>
  <c r="AT277"/>
  <c r="AV277" s="1"/>
  <c r="BE277"/>
  <c r="AT272" i="10"/>
  <c r="AV272" s="1"/>
  <c r="AS272"/>
  <c r="AU272" s="1"/>
  <c r="AW272" s="1"/>
  <c r="AZ272"/>
  <c r="BA272" s="1"/>
  <c r="BG272" s="1"/>
  <c r="BE272"/>
  <c r="AT73" i="8"/>
  <c r="AV73" s="1"/>
  <c r="AS73"/>
  <c r="AZ73"/>
  <c r="BA73" s="1"/>
  <c r="BG73" s="1"/>
  <c r="BE73"/>
  <c r="AY62" i="10"/>
  <c r="AX61"/>
  <c r="BF61" s="1"/>
  <c r="BC275" i="9"/>
  <c r="BB275"/>
  <c r="BH275" s="1"/>
  <c r="AL269" i="11"/>
  <c r="AQ268"/>
  <c r="AR268" s="1"/>
  <c r="AL290" i="7"/>
  <c r="AQ289"/>
  <c r="AR289" s="1"/>
  <c r="AL60" i="11"/>
  <c r="AQ59"/>
  <c r="AR59" s="1"/>
  <c r="AX264"/>
  <c r="BF264" s="1"/>
  <c r="AY265"/>
  <c r="AU78" i="7"/>
  <c r="AW78" s="1"/>
  <c r="AU72" i="8"/>
  <c r="AW72" s="1"/>
  <c r="AU276" i="9"/>
  <c r="AW276" s="1"/>
  <c r="AU281" i="8"/>
  <c r="AW281" s="1"/>
  <c r="AU62" i="10"/>
  <c r="AW62" s="1"/>
  <c r="AH112" i="7"/>
  <c r="AP111"/>
  <c r="AX274" i="9"/>
  <c r="BF274" s="1"/>
  <c r="AY275"/>
  <c r="AS267" i="11"/>
  <c r="AZ267"/>
  <c r="BA267" s="1"/>
  <c r="BG267" s="1"/>
  <c r="AT267"/>
  <c r="AV267" s="1"/>
  <c r="BE267"/>
  <c r="AZ288" i="7"/>
  <c r="BA288" s="1"/>
  <c r="BG288" s="1"/>
  <c r="AT288"/>
  <c r="AV288" s="1"/>
  <c r="AS288"/>
  <c r="AU288" s="1"/>
  <c r="AW288" s="1"/>
  <c r="BE288"/>
  <c r="AZ58" i="11"/>
  <c r="BA58" s="1"/>
  <c r="BG58" s="1"/>
  <c r="AT58"/>
  <c r="AV58" s="1"/>
  <c r="AS58"/>
  <c r="AU58" s="1"/>
  <c r="AW58" s="1"/>
  <c r="BE58"/>
  <c r="AY287" i="7"/>
  <c r="AX286"/>
  <c r="BF286" s="1"/>
  <c r="BB66" i="9"/>
  <c r="BH66" s="1"/>
  <c r="BC66"/>
  <c r="AQ283" i="8"/>
  <c r="AR283" s="1"/>
  <c r="AL284"/>
  <c r="AX70"/>
  <c r="BF70" s="1"/>
  <c r="AY71"/>
  <c r="AU57" i="11"/>
  <c r="AW57" s="1"/>
  <c r="AX65" i="9"/>
  <c r="BF65" s="1"/>
  <c r="AY66"/>
  <c r="AX270" i="10"/>
  <c r="BF270" s="1"/>
  <c r="AY271"/>
  <c r="AX76" i="7"/>
  <c r="BF76" s="1"/>
  <c r="AY77"/>
  <c r="AS79"/>
  <c r="AZ79"/>
  <c r="BA79" s="1"/>
  <c r="BG79" s="1"/>
  <c r="AT79"/>
  <c r="AV79" s="1"/>
  <c r="BE79"/>
  <c r="AQ64" i="10"/>
  <c r="AR64" s="1"/>
  <c r="AL65"/>
  <c r="AT68" i="9"/>
  <c r="AV68" s="1"/>
  <c r="AS68"/>
  <c r="AZ68"/>
  <c r="BA68" s="1"/>
  <c r="BG68" s="1"/>
  <c r="BE68"/>
  <c r="AX56" i="11"/>
  <c r="BF56" s="1"/>
  <c r="AY57"/>
  <c r="BB287" i="7"/>
  <c r="BH287" s="1"/>
  <c r="BC287"/>
  <c r="AL279" i="9"/>
  <c r="AQ278"/>
  <c r="AR278" s="1"/>
  <c r="AL274" i="10"/>
  <c r="AQ273"/>
  <c r="AR273" s="1"/>
  <c r="AS282" i="8"/>
  <c r="AU282" s="1"/>
  <c r="AW282" s="1"/>
  <c r="AZ282"/>
  <c r="BA282" s="1"/>
  <c r="BG282" s="1"/>
  <c r="AT282"/>
  <c r="AV282" s="1"/>
  <c r="BE282"/>
  <c r="BC67" i="9"/>
  <c r="BB67"/>
  <c r="BH67" s="1"/>
  <c r="AU271" i="10"/>
  <c r="AW271" s="1"/>
  <c r="AC273" i="11"/>
  <c r="AC64"/>
  <c r="AC69" i="10"/>
  <c r="AC278"/>
  <c r="AC75" i="9"/>
  <c r="AC284"/>
  <c r="AC289" i="8"/>
  <c r="AC80"/>
  <c r="AC294" i="7"/>
  <c r="AC85"/>
  <c r="AY304" i="4"/>
  <c r="AX303"/>
  <c r="BF303" s="1"/>
  <c r="BB303"/>
  <c r="BH303" s="1"/>
  <c r="BC303"/>
  <c r="BC94"/>
  <c r="BB94"/>
  <c r="BH94" s="1"/>
  <c r="AX94"/>
  <c r="BF94" s="1"/>
  <c r="AY95"/>
  <c r="AC98"/>
  <c r="BE97"/>
  <c r="AC307"/>
  <c r="BE306"/>
  <c r="BC100" i="3"/>
  <c r="BB100"/>
  <c r="BH100" s="1"/>
  <c r="AC104"/>
  <c r="BE103"/>
  <c r="AX309"/>
  <c r="BF309" s="1"/>
  <c r="AY310"/>
  <c r="AC313"/>
  <c r="BE312"/>
  <c r="BC309"/>
  <c r="BB309"/>
  <c r="BH309" s="1"/>
  <c r="AY101"/>
  <c r="AX100"/>
  <c r="BF100" s="1"/>
  <c r="AA305" i="4"/>
  <c r="BA305" s="1"/>
  <c r="BG305" s="1"/>
  <c r="AB304"/>
  <c r="AA102" i="3"/>
  <c r="BA102" s="1"/>
  <c r="BG102" s="1"/>
  <c r="AB101"/>
  <c r="AB71" i="9"/>
  <c r="AA72"/>
  <c r="AA292" i="7"/>
  <c r="AB291"/>
  <c r="AB280" i="9"/>
  <c r="AA281"/>
  <c r="AB61" i="11"/>
  <c r="AA62"/>
  <c r="AB270"/>
  <c r="AA271"/>
  <c r="AB310" i="3"/>
  <c r="AA311"/>
  <c r="BA311" s="1"/>
  <c r="BG311" s="1"/>
  <c r="AA96" i="4"/>
  <c r="BA96" s="1"/>
  <c r="BG96" s="1"/>
  <c r="AB95"/>
  <c r="AA67" i="10"/>
  <c r="AB66"/>
  <c r="AA287" i="8"/>
  <c r="AB286"/>
  <c r="AB77"/>
  <c r="AA78"/>
  <c r="AB82" i="7"/>
  <c r="AA83"/>
  <c r="AA276" i="10"/>
  <c r="AB275"/>
  <c r="S322" i="4"/>
  <c r="U321"/>
  <c r="Z113"/>
  <c r="S113"/>
  <c r="U112"/>
  <c r="Z322"/>
  <c r="AT273" i="10" l="1"/>
  <c r="AV273" s="1"/>
  <c r="AS273"/>
  <c r="AZ273"/>
  <c r="BA273" s="1"/>
  <c r="BG273" s="1"/>
  <c r="BE273"/>
  <c r="AL66"/>
  <c r="AQ65"/>
  <c r="AR65" s="1"/>
  <c r="AX271"/>
  <c r="BF271" s="1"/>
  <c r="AY272"/>
  <c r="BB57" i="11"/>
  <c r="BH57" s="1"/>
  <c r="BC57"/>
  <c r="AL285" i="8"/>
  <c r="AQ284"/>
  <c r="AR284" s="1"/>
  <c r="BB276" i="9"/>
  <c r="BH276" s="1"/>
  <c r="BC276"/>
  <c r="AX265" i="11"/>
  <c r="BF265" s="1"/>
  <c r="AY266"/>
  <c r="AS289" i="7"/>
  <c r="AZ289"/>
  <c r="BA289" s="1"/>
  <c r="BG289" s="1"/>
  <c r="AT289"/>
  <c r="AV289" s="1"/>
  <c r="BE289"/>
  <c r="BC277" i="9"/>
  <c r="BB277"/>
  <c r="BH277" s="1"/>
  <c r="AL82" i="7"/>
  <c r="AQ81"/>
  <c r="AR81" s="1"/>
  <c r="AX280" i="8"/>
  <c r="BF280" s="1"/>
  <c r="AY281"/>
  <c r="BC282"/>
  <c r="BB282"/>
  <c r="BH282" s="1"/>
  <c r="AL280" i="9"/>
  <c r="AQ279"/>
  <c r="AR279" s="1"/>
  <c r="BC58" i="11"/>
  <c r="BB58"/>
  <c r="BH58" s="1"/>
  <c r="BB288" i="7"/>
  <c r="BH288" s="1"/>
  <c r="BC288"/>
  <c r="BB281" i="8"/>
  <c r="BH281" s="1"/>
  <c r="BC281"/>
  <c r="AQ60" i="11"/>
  <c r="AR60" s="1"/>
  <c r="AL61"/>
  <c r="AL270"/>
  <c r="AQ269"/>
  <c r="AR269" s="1"/>
  <c r="AX62" i="10"/>
  <c r="BF62" s="1"/>
  <c r="AY63"/>
  <c r="BC272"/>
  <c r="BB272"/>
  <c r="BH272" s="1"/>
  <c r="AZ80" i="7"/>
  <c r="BA80" s="1"/>
  <c r="BG80" s="1"/>
  <c r="AT80"/>
  <c r="AV80" s="1"/>
  <c r="AS80"/>
  <c r="AU80" s="1"/>
  <c r="AW80" s="1"/>
  <c r="BE80"/>
  <c r="BB271" i="10"/>
  <c r="BH271" s="1"/>
  <c r="BC271"/>
  <c r="AZ278" i="9"/>
  <c r="BA278" s="1"/>
  <c r="BG278" s="1"/>
  <c r="AT278"/>
  <c r="AV278" s="1"/>
  <c r="AS278"/>
  <c r="AU278" s="1"/>
  <c r="AW278" s="1"/>
  <c r="BE278"/>
  <c r="AY58" i="11"/>
  <c r="AX57"/>
  <c r="BF57" s="1"/>
  <c r="AX77" i="7"/>
  <c r="BF77" s="1"/>
  <c r="AY78"/>
  <c r="AX66" i="9"/>
  <c r="BF66" s="1"/>
  <c r="AY67"/>
  <c r="AY72" i="8"/>
  <c r="AX71"/>
  <c r="BF71" s="1"/>
  <c r="AX275" i="9"/>
  <c r="BF275" s="1"/>
  <c r="AY276"/>
  <c r="BB62" i="10"/>
  <c r="BH62" s="1"/>
  <c r="BC62"/>
  <c r="BC78" i="7"/>
  <c r="BB78"/>
  <c r="BH78" s="1"/>
  <c r="AS59" i="11"/>
  <c r="AZ59"/>
  <c r="BA59" s="1"/>
  <c r="BG59" s="1"/>
  <c r="AT59"/>
  <c r="AV59" s="1"/>
  <c r="BE59"/>
  <c r="AS268"/>
  <c r="AZ268"/>
  <c r="BA268" s="1"/>
  <c r="BG268" s="1"/>
  <c r="AT268"/>
  <c r="AV268" s="1"/>
  <c r="BE268"/>
  <c r="AL71" i="9"/>
  <c r="AQ70"/>
  <c r="AR70" s="1"/>
  <c r="AH322" i="7"/>
  <c r="AP321"/>
  <c r="AT74" i="8"/>
  <c r="AV74" s="1"/>
  <c r="AS74"/>
  <c r="AZ74"/>
  <c r="BA74" s="1"/>
  <c r="BG74" s="1"/>
  <c r="BE74"/>
  <c r="AU68" i="9"/>
  <c r="AW68" s="1"/>
  <c r="AU73" i="8"/>
  <c r="AW73" s="1"/>
  <c r="AU63" i="10"/>
  <c r="AW63" s="1"/>
  <c r="AQ274"/>
  <c r="AR274" s="1"/>
  <c r="AL275"/>
  <c r="AT64"/>
  <c r="AV64" s="1"/>
  <c r="AS64"/>
  <c r="AZ64"/>
  <c r="BA64" s="1"/>
  <c r="BG64" s="1"/>
  <c r="BE64"/>
  <c r="AZ283" i="8"/>
  <c r="BA283" s="1"/>
  <c r="BG283" s="1"/>
  <c r="AT283"/>
  <c r="AV283" s="1"/>
  <c r="AS283"/>
  <c r="AU283" s="1"/>
  <c r="AW283" s="1"/>
  <c r="BE283"/>
  <c r="AX287" i="7"/>
  <c r="BF287" s="1"/>
  <c r="AY288"/>
  <c r="AH113"/>
  <c r="AP112"/>
  <c r="BB72" i="8"/>
  <c r="BH72" s="1"/>
  <c r="BC72"/>
  <c r="AL291" i="7"/>
  <c r="AQ290"/>
  <c r="AR290" s="1"/>
  <c r="AT69" i="9"/>
  <c r="AV69" s="1"/>
  <c r="AS69"/>
  <c r="AZ69"/>
  <c r="BA69" s="1"/>
  <c r="BG69" s="1"/>
  <c r="BE69"/>
  <c r="AL76" i="8"/>
  <c r="AQ75"/>
  <c r="AR75" s="1"/>
  <c r="AU79" i="7"/>
  <c r="AW79" s="1"/>
  <c r="AU267" i="11"/>
  <c r="AW267" s="1"/>
  <c r="AC274"/>
  <c r="AC65"/>
  <c r="AC70" i="10"/>
  <c r="AC279"/>
  <c r="AC76" i="9"/>
  <c r="AC285"/>
  <c r="AC81" i="8"/>
  <c r="AC290"/>
  <c r="AC86" i="7"/>
  <c r="AC295"/>
  <c r="BC95" i="4"/>
  <c r="BB95"/>
  <c r="BH95" s="1"/>
  <c r="AC99"/>
  <c r="BE98"/>
  <c r="AY305"/>
  <c r="AX304"/>
  <c r="BF304" s="1"/>
  <c r="BC304"/>
  <c r="BB304"/>
  <c r="BH304" s="1"/>
  <c r="AC308"/>
  <c r="BE307"/>
  <c r="AY96"/>
  <c r="AX95"/>
  <c r="BF95" s="1"/>
  <c r="BC310" i="3"/>
  <c r="BB310"/>
  <c r="BH310" s="1"/>
  <c r="BB101"/>
  <c r="BH101" s="1"/>
  <c r="BC101"/>
  <c r="AY311"/>
  <c r="AX310"/>
  <c r="BF310" s="1"/>
  <c r="AX101"/>
  <c r="BF101" s="1"/>
  <c r="AY102"/>
  <c r="AC314"/>
  <c r="BE313"/>
  <c r="AC105"/>
  <c r="BE104"/>
  <c r="AB83" i="7"/>
  <c r="AA84"/>
  <c r="AA97" i="4"/>
  <c r="BA97" s="1"/>
  <c r="BG97" s="1"/>
  <c r="AB96"/>
  <c r="AA103" i="3"/>
  <c r="BA103" s="1"/>
  <c r="BG103" s="1"/>
  <c r="AB102"/>
  <c r="AB276" i="10"/>
  <c r="AA277"/>
  <c r="AB62" i="11"/>
  <c r="AA63"/>
  <c r="AB281" i="9"/>
  <c r="AA282"/>
  <c r="AB292" i="7"/>
  <c r="AA293"/>
  <c r="AA306" i="4"/>
  <c r="BA306" s="1"/>
  <c r="BG306" s="1"/>
  <c r="AB305"/>
  <c r="AB78" i="8"/>
  <c r="AA79"/>
  <c r="AA288"/>
  <c r="AB287"/>
  <c r="AB67" i="10"/>
  <c r="AA68"/>
  <c r="AB311" i="3"/>
  <c r="AA312"/>
  <c r="BA312" s="1"/>
  <c r="BG312" s="1"/>
  <c r="AB271" i="11"/>
  <c r="AA272"/>
  <c r="AB72" i="9"/>
  <c r="AA73"/>
  <c r="Z114" i="4"/>
  <c r="Z323"/>
  <c r="S114"/>
  <c r="U113"/>
  <c r="S323"/>
  <c r="U322"/>
  <c r="AT290" i="7" l="1"/>
  <c r="AV290" s="1"/>
  <c r="AS290"/>
  <c r="AZ290"/>
  <c r="BA290" s="1"/>
  <c r="BG290" s="1"/>
  <c r="BE290"/>
  <c r="AL276" i="10"/>
  <c r="AQ275"/>
  <c r="AR275" s="1"/>
  <c r="BC68" i="9"/>
  <c r="BB68"/>
  <c r="BH68" s="1"/>
  <c r="AH323" i="7"/>
  <c r="AP322"/>
  <c r="AY59" i="11"/>
  <c r="AX58"/>
  <c r="BF58" s="1"/>
  <c r="AZ60"/>
  <c r="BA60" s="1"/>
  <c r="BG60" s="1"/>
  <c r="AT60"/>
  <c r="AV60" s="1"/>
  <c r="AS60"/>
  <c r="BE60"/>
  <c r="AL281" i="9"/>
  <c r="AQ280"/>
  <c r="AR280" s="1"/>
  <c r="AQ66" i="10"/>
  <c r="AR66" s="1"/>
  <c r="AL67"/>
  <c r="AU289" i="7"/>
  <c r="AW289" s="1"/>
  <c r="BB79"/>
  <c r="BH79" s="1"/>
  <c r="BC79"/>
  <c r="AL77" i="8"/>
  <c r="AQ76"/>
  <c r="AR76" s="1"/>
  <c r="BC73"/>
  <c r="BB73"/>
  <c r="BH73" s="1"/>
  <c r="AX276" i="9"/>
  <c r="BF276" s="1"/>
  <c r="AY277"/>
  <c r="AX67"/>
  <c r="BF67" s="1"/>
  <c r="AY68"/>
  <c r="AY64" i="10"/>
  <c r="AX63"/>
  <c r="BF63" s="1"/>
  <c r="AQ61" i="11"/>
  <c r="AR61" s="1"/>
  <c r="AL62"/>
  <c r="AZ279" i="9"/>
  <c r="BA279" s="1"/>
  <c r="BG279" s="1"/>
  <c r="AT279"/>
  <c r="AV279" s="1"/>
  <c r="AS279"/>
  <c r="AU279" s="1"/>
  <c r="AW279" s="1"/>
  <c r="BE279"/>
  <c r="AX281" i="8"/>
  <c r="BF281" s="1"/>
  <c r="AY282"/>
  <c r="AS65" i="10"/>
  <c r="AZ65"/>
  <c r="BA65" s="1"/>
  <c r="BG65" s="1"/>
  <c r="AT65"/>
  <c r="AV65" s="1"/>
  <c r="BE65"/>
  <c r="AU273"/>
  <c r="AW273" s="1"/>
  <c r="BC267" i="11"/>
  <c r="BB267"/>
  <c r="BH267" s="1"/>
  <c r="AZ75" i="8"/>
  <c r="BA75" s="1"/>
  <c r="BG75" s="1"/>
  <c r="AT75"/>
  <c r="AV75" s="1"/>
  <c r="AS75"/>
  <c r="BE75"/>
  <c r="AX288" i="7"/>
  <c r="BF288" s="1"/>
  <c r="AY289"/>
  <c r="BB63" i="10"/>
  <c r="BH63" s="1"/>
  <c r="BC63"/>
  <c r="AL72" i="9"/>
  <c r="AQ71"/>
  <c r="AR71" s="1"/>
  <c r="AX72" i="8"/>
  <c r="BF72" s="1"/>
  <c r="AY73"/>
  <c r="BB278" i="9"/>
  <c r="BH278" s="1"/>
  <c r="BC278"/>
  <c r="BC80" i="7"/>
  <c r="BB80"/>
  <c r="BH80" s="1"/>
  <c r="AQ270" i="11"/>
  <c r="AR270" s="1"/>
  <c r="AL271"/>
  <c r="AL83" i="7"/>
  <c r="AQ82"/>
  <c r="AR82" s="1"/>
  <c r="AQ285" i="8"/>
  <c r="AR285" s="1"/>
  <c r="AL286"/>
  <c r="AU69" i="9"/>
  <c r="AW69" s="1"/>
  <c r="AU64" i="10"/>
  <c r="AW64" s="1"/>
  <c r="AU268" i="11"/>
  <c r="AW268" s="1"/>
  <c r="AU59"/>
  <c r="AW59" s="1"/>
  <c r="AQ291" i="7"/>
  <c r="AR291" s="1"/>
  <c r="AL292"/>
  <c r="AH114"/>
  <c r="AP113"/>
  <c r="BB283" i="8"/>
  <c r="BH283" s="1"/>
  <c r="BC283"/>
  <c r="AS274" i="10"/>
  <c r="AU274" s="1"/>
  <c r="AW274" s="1"/>
  <c r="AZ274"/>
  <c r="BA274" s="1"/>
  <c r="BG274" s="1"/>
  <c r="AT274"/>
  <c r="AV274" s="1"/>
  <c r="BE274"/>
  <c r="AZ70" i="9"/>
  <c r="BA70" s="1"/>
  <c r="BG70" s="1"/>
  <c r="AT70"/>
  <c r="AV70" s="1"/>
  <c r="AS70"/>
  <c r="BE70"/>
  <c r="AX78" i="7"/>
  <c r="BF78" s="1"/>
  <c r="AY79"/>
  <c r="AT269" i="11"/>
  <c r="AV269" s="1"/>
  <c r="AZ269"/>
  <c r="BA269" s="1"/>
  <c r="BG269" s="1"/>
  <c r="AS269"/>
  <c r="AU269" s="1"/>
  <c r="AW269" s="1"/>
  <c r="BE269"/>
  <c r="AZ81" i="7"/>
  <c r="BA81" s="1"/>
  <c r="BG81" s="1"/>
  <c r="AT81"/>
  <c r="AV81" s="1"/>
  <c r="AS81"/>
  <c r="AU81" s="1"/>
  <c r="AW81" s="1"/>
  <c r="BE81"/>
  <c r="AX266" i="11"/>
  <c r="BF266" s="1"/>
  <c r="AY267"/>
  <c r="AT284" i="8"/>
  <c r="AV284" s="1"/>
  <c r="AS284"/>
  <c r="AZ284"/>
  <c r="BA284" s="1"/>
  <c r="BG284" s="1"/>
  <c r="BE284"/>
  <c r="AY273" i="10"/>
  <c r="AX272"/>
  <c r="BF272" s="1"/>
  <c r="AU74" i="8"/>
  <c r="AW74" s="1"/>
  <c r="AC66" i="11"/>
  <c r="AC275"/>
  <c r="AC71" i="10"/>
  <c r="AC280"/>
  <c r="AC77" i="9"/>
  <c r="AC286"/>
  <c r="AC82" i="8"/>
  <c r="AC291"/>
  <c r="AC296" i="7"/>
  <c r="AC87"/>
  <c r="BB305" i="4"/>
  <c r="BH305" s="1"/>
  <c r="BC305"/>
  <c r="AC309"/>
  <c r="BE308"/>
  <c r="AY306"/>
  <c r="AX305"/>
  <c r="BF305" s="1"/>
  <c r="BB96"/>
  <c r="BH96" s="1"/>
  <c r="BC96"/>
  <c r="AX96"/>
  <c r="BF96" s="1"/>
  <c r="AY97"/>
  <c r="AC100"/>
  <c r="BE99"/>
  <c r="AC315" i="3"/>
  <c r="BE314"/>
  <c r="AX311"/>
  <c r="BF311" s="1"/>
  <c r="AY312"/>
  <c r="BB311"/>
  <c r="BH311" s="1"/>
  <c r="BC311"/>
  <c r="AC106"/>
  <c r="BE105"/>
  <c r="BC102"/>
  <c r="BB102"/>
  <c r="BH102" s="1"/>
  <c r="AY103"/>
  <c r="AX102"/>
  <c r="BF102" s="1"/>
  <c r="AA98" i="4"/>
  <c r="BA98" s="1"/>
  <c r="BG98" s="1"/>
  <c r="AB97"/>
  <c r="AB73" i="9"/>
  <c r="AA74"/>
  <c r="AB68" i="10"/>
  <c r="AA69"/>
  <c r="AB282" i="9"/>
  <c r="AA283"/>
  <c r="AB84" i="7"/>
  <c r="AA85"/>
  <c r="AB288" i="8"/>
  <c r="AA289"/>
  <c r="AA307" i="4"/>
  <c r="BA307" s="1"/>
  <c r="BG307" s="1"/>
  <c r="AB306"/>
  <c r="AB103" i="3"/>
  <c r="AA104"/>
  <c r="BA104" s="1"/>
  <c r="BG104" s="1"/>
  <c r="AB272" i="11"/>
  <c r="AA273"/>
  <c r="AB312" i="3"/>
  <c r="AA313"/>
  <c r="BA313" s="1"/>
  <c r="BG313" s="1"/>
  <c r="AB79" i="8"/>
  <c r="AA80"/>
  <c r="AB293" i="7"/>
  <c r="AA294"/>
  <c r="AA64" i="11"/>
  <c r="AB63"/>
  <c r="AA278" i="10"/>
  <c r="AB277"/>
  <c r="S324" i="4"/>
  <c r="U323"/>
  <c r="S115"/>
  <c r="U114"/>
  <c r="Z324"/>
  <c r="Z115"/>
  <c r="BB74" i="8" l="1"/>
  <c r="BH74" s="1"/>
  <c r="BC74"/>
  <c r="AX273" i="10"/>
  <c r="BF273" s="1"/>
  <c r="AY274"/>
  <c r="BC81" i="7"/>
  <c r="BB81"/>
  <c r="BH81" s="1"/>
  <c r="BC269" i="11"/>
  <c r="BB269"/>
  <c r="BH269" s="1"/>
  <c r="BB274" i="10"/>
  <c r="BH274" s="1"/>
  <c r="BC274"/>
  <c r="AH115" i="7"/>
  <c r="AP114"/>
  <c r="BB268" i="11"/>
  <c r="BH268" s="1"/>
  <c r="BC268"/>
  <c r="AT82" i="7"/>
  <c r="AV82" s="1"/>
  <c r="AS82"/>
  <c r="AZ82"/>
  <c r="BA82" s="1"/>
  <c r="BG82" s="1"/>
  <c r="BE82"/>
  <c r="AY74" i="8"/>
  <c r="AX73"/>
  <c r="BF73" s="1"/>
  <c r="AX64" i="10"/>
  <c r="BF64" s="1"/>
  <c r="AY65"/>
  <c r="AQ77" i="8"/>
  <c r="AR77" s="1"/>
  <c r="AL78"/>
  <c r="AQ281" i="9"/>
  <c r="AR281" s="1"/>
  <c r="AL282"/>
  <c r="AH324" i="7"/>
  <c r="AP323"/>
  <c r="AL277" i="10"/>
  <c r="AQ276"/>
  <c r="AR276" s="1"/>
  <c r="AX79" i="7"/>
  <c r="BF79" s="1"/>
  <c r="AY80"/>
  <c r="BB59" i="11"/>
  <c r="BH59" s="1"/>
  <c r="BC59"/>
  <c r="AT285" i="8"/>
  <c r="AV285" s="1"/>
  <c r="AS285"/>
  <c r="AZ285"/>
  <c r="BA285" s="1"/>
  <c r="BG285" s="1"/>
  <c r="BE285"/>
  <c r="AS270" i="11"/>
  <c r="AZ270"/>
  <c r="BA270" s="1"/>
  <c r="BG270" s="1"/>
  <c r="AT270"/>
  <c r="AV270" s="1"/>
  <c r="BE270"/>
  <c r="AQ72" i="9"/>
  <c r="AR72" s="1"/>
  <c r="AL73"/>
  <c r="AX282" i="8"/>
  <c r="BF282" s="1"/>
  <c r="AY283"/>
  <c r="AX277" i="9"/>
  <c r="BF277" s="1"/>
  <c r="AY278"/>
  <c r="AT76" i="8"/>
  <c r="AV76" s="1"/>
  <c r="AS76"/>
  <c r="AU76" s="1"/>
  <c r="AW76" s="1"/>
  <c r="AZ76"/>
  <c r="BA76" s="1"/>
  <c r="BG76" s="1"/>
  <c r="BE76"/>
  <c r="BC289" i="7"/>
  <c r="BB289"/>
  <c r="BH289" s="1"/>
  <c r="AT280" i="9"/>
  <c r="AV280" s="1"/>
  <c r="AS280"/>
  <c r="AZ280"/>
  <c r="BA280" s="1"/>
  <c r="BG280" s="1"/>
  <c r="BE280"/>
  <c r="AT275" i="10"/>
  <c r="AV275" s="1"/>
  <c r="AS275"/>
  <c r="AZ275"/>
  <c r="BA275" s="1"/>
  <c r="BG275" s="1"/>
  <c r="BE275"/>
  <c r="AU284" i="8"/>
  <c r="AW284" s="1"/>
  <c r="AU290" i="7"/>
  <c r="AW290" s="1"/>
  <c r="AT291"/>
  <c r="AV291" s="1"/>
  <c r="AS291"/>
  <c r="AU291" s="1"/>
  <c r="AW291" s="1"/>
  <c r="AZ291"/>
  <c r="BA291" s="1"/>
  <c r="BG291" s="1"/>
  <c r="BE291"/>
  <c r="BC69" i="9"/>
  <c r="BB69"/>
  <c r="BH69" s="1"/>
  <c r="AL287" i="8"/>
  <c r="AQ286"/>
  <c r="AR286" s="1"/>
  <c r="AL272" i="11"/>
  <c r="AQ271"/>
  <c r="AR271" s="1"/>
  <c r="AS71" i="9"/>
  <c r="AU71" s="1"/>
  <c r="AW71" s="1"/>
  <c r="AZ71"/>
  <c r="BA71" s="1"/>
  <c r="BG71" s="1"/>
  <c r="AT71"/>
  <c r="AV71" s="1"/>
  <c r="BE71"/>
  <c r="AX289" i="7"/>
  <c r="BF289" s="1"/>
  <c r="AY290"/>
  <c r="BB273" i="10"/>
  <c r="BH273" s="1"/>
  <c r="BC273"/>
  <c r="BC279" i="9"/>
  <c r="BB279"/>
  <c r="BH279" s="1"/>
  <c r="AZ61" i="11"/>
  <c r="BA61" s="1"/>
  <c r="BG61" s="1"/>
  <c r="AT61"/>
  <c r="AV61" s="1"/>
  <c r="AS61"/>
  <c r="BE61"/>
  <c r="AT66" i="10"/>
  <c r="AV66" s="1"/>
  <c r="AS66"/>
  <c r="AU66" s="1"/>
  <c r="AW66" s="1"/>
  <c r="AZ66"/>
  <c r="BA66" s="1"/>
  <c r="BG66" s="1"/>
  <c r="BE66"/>
  <c r="AY60" i="11"/>
  <c r="AX59"/>
  <c r="BF59" s="1"/>
  <c r="AU70" i="9"/>
  <c r="AW70" s="1"/>
  <c r="AU65" i="10"/>
  <c r="AW65" s="1"/>
  <c r="AU60" i="11"/>
  <c r="AW60" s="1"/>
  <c r="AX267"/>
  <c r="BF267" s="1"/>
  <c r="AY268"/>
  <c r="AQ292" i="7"/>
  <c r="AR292" s="1"/>
  <c r="AL293"/>
  <c r="BB64" i="10"/>
  <c r="BH64" s="1"/>
  <c r="BC64"/>
  <c r="AL84" i="7"/>
  <c r="AQ83"/>
  <c r="AR83" s="1"/>
  <c r="AQ62" i="11"/>
  <c r="AR62" s="1"/>
  <c r="AL63"/>
  <c r="AY69" i="9"/>
  <c r="AX68"/>
  <c r="BF68" s="1"/>
  <c r="AQ67" i="10"/>
  <c r="AR67" s="1"/>
  <c r="AL68"/>
  <c r="AU75" i="8"/>
  <c r="AW75" s="1"/>
  <c r="AC67" i="11"/>
  <c r="AC276"/>
  <c r="AC281" i="10"/>
  <c r="AC72"/>
  <c r="AC78" i="9"/>
  <c r="AC287"/>
  <c r="AC292" i="8"/>
  <c r="AC83"/>
  <c r="AC88" i="7"/>
  <c r="AC297"/>
  <c r="AY307" i="4"/>
  <c r="AX306"/>
  <c r="BF306" s="1"/>
  <c r="AY98"/>
  <c r="AX97"/>
  <c r="BF97" s="1"/>
  <c r="BC97"/>
  <c r="BB97"/>
  <c r="BH97" s="1"/>
  <c r="AC101"/>
  <c r="BE100"/>
  <c r="AC310"/>
  <c r="BE309"/>
  <c r="BC306"/>
  <c r="BB306"/>
  <c r="BH306" s="1"/>
  <c r="BB103" i="3"/>
  <c r="BH103" s="1"/>
  <c r="BC103"/>
  <c r="BC312"/>
  <c r="BB312"/>
  <c r="BH312" s="1"/>
  <c r="AC316"/>
  <c r="BE315"/>
  <c r="AX103"/>
  <c r="BF103" s="1"/>
  <c r="AY104"/>
  <c r="AC107"/>
  <c r="BE106"/>
  <c r="AY313"/>
  <c r="AX312"/>
  <c r="BF312" s="1"/>
  <c r="AB80" i="8"/>
  <c r="AA81"/>
  <c r="AB273" i="11"/>
  <c r="AA274"/>
  <c r="AA105" i="3"/>
  <c r="BA105" s="1"/>
  <c r="BG105" s="1"/>
  <c r="AB104"/>
  <c r="AB289" i="8"/>
  <c r="AA290"/>
  <c r="AB64" i="11"/>
  <c r="AA65"/>
  <c r="AA284" i="9"/>
  <c r="AB283"/>
  <c r="AA70" i="10"/>
  <c r="AB69"/>
  <c r="AA75" i="9"/>
  <c r="AB74"/>
  <c r="AB294" i="7"/>
  <c r="AA295"/>
  <c r="AB313" i="3"/>
  <c r="AA314"/>
  <c r="BA314" s="1"/>
  <c r="BG314" s="1"/>
  <c r="AA99" i="4"/>
  <c r="BA99" s="1"/>
  <c r="BG99" s="1"/>
  <c r="AB98"/>
  <c r="AB278" i="10"/>
  <c r="AA279"/>
  <c r="AA308" i="4"/>
  <c r="BA308" s="1"/>
  <c r="BG308" s="1"/>
  <c r="AB307"/>
  <c r="AA86" i="7"/>
  <c r="AB85"/>
  <c r="Z116" i="4"/>
  <c r="S116"/>
  <c r="U115"/>
  <c r="Z325"/>
  <c r="S325"/>
  <c r="U324"/>
  <c r="AZ67" i="10" l="1"/>
  <c r="BA67" s="1"/>
  <c r="BG67" s="1"/>
  <c r="AT67"/>
  <c r="AV67" s="1"/>
  <c r="AS67"/>
  <c r="AU67" s="1"/>
  <c r="AW67" s="1"/>
  <c r="BE67"/>
  <c r="AS62" i="11"/>
  <c r="AU62" s="1"/>
  <c r="AW62" s="1"/>
  <c r="AZ62"/>
  <c r="BA62" s="1"/>
  <c r="BG62" s="1"/>
  <c r="AT62"/>
  <c r="AV62" s="1"/>
  <c r="BE62"/>
  <c r="BB66" i="10"/>
  <c r="BH66" s="1"/>
  <c r="BC66"/>
  <c r="AZ271" i="11"/>
  <c r="BA271" s="1"/>
  <c r="BG271" s="1"/>
  <c r="AT271"/>
  <c r="AV271" s="1"/>
  <c r="AS271"/>
  <c r="AU271" s="1"/>
  <c r="AW271" s="1"/>
  <c r="BE271"/>
  <c r="BC291" i="7"/>
  <c r="BB291"/>
  <c r="BH291" s="1"/>
  <c r="BC76" i="8"/>
  <c r="BB76"/>
  <c r="BH76" s="1"/>
  <c r="AY284"/>
  <c r="AX283"/>
  <c r="BF283" s="1"/>
  <c r="AQ277" i="10"/>
  <c r="AR277" s="1"/>
  <c r="AL278"/>
  <c r="AT281" i="9"/>
  <c r="AV281" s="1"/>
  <c r="AS281"/>
  <c r="AU281" s="1"/>
  <c r="AW281" s="1"/>
  <c r="AZ281"/>
  <c r="BA281" s="1"/>
  <c r="BG281" s="1"/>
  <c r="BE281"/>
  <c r="BB75" i="8"/>
  <c r="BH75" s="1"/>
  <c r="BC75"/>
  <c r="AL69" i="10"/>
  <c r="AQ68"/>
  <c r="AR68" s="1"/>
  <c r="AL64" i="11"/>
  <c r="AQ63"/>
  <c r="AR63" s="1"/>
  <c r="AX268"/>
  <c r="BF268" s="1"/>
  <c r="AY269"/>
  <c r="BC70" i="9"/>
  <c r="BB70"/>
  <c r="BH70" s="1"/>
  <c r="BC71"/>
  <c r="BB71"/>
  <c r="BH71" s="1"/>
  <c r="AL288" i="8"/>
  <c r="AQ287"/>
  <c r="AR287" s="1"/>
  <c r="BC284"/>
  <c r="BB284"/>
  <c r="BH284" s="1"/>
  <c r="AZ72" i="9"/>
  <c r="BA72" s="1"/>
  <c r="BG72" s="1"/>
  <c r="AT72"/>
  <c r="AV72" s="1"/>
  <c r="AS72"/>
  <c r="BE72"/>
  <c r="AS276" i="10"/>
  <c r="AU276" s="1"/>
  <c r="AW276" s="1"/>
  <c r="AZ276"/>
  <c r="BA276" s="1"/>
  <c r="BG276" s="1"/>
  <c r="AT276"/>
  <c r="AV276" s="1"/>
  <c r="BE276"/>
  <c r="AL283" i="9"/>
  <c r="AQ282"/>
  <c r="AR282" s="1"/>
  <c r="AX65" i="10"/>
  <c r="BF65" s="1"/>
  <c r="AY66"/>
  <c r="AU61" i="11"/>
  <c r="AW61" s="1"/>
  <c r="AU270"/>
  <c r="AW270" s="1"/>
  <c r="AX69" i="9"/>
  <c r="BF69" s="1"/>
  <c r="AY70"/>
  <c r="AQ84" i="7"/>
  <c r="AR84" s="1"/>
  <c r="AL85"/>
  <c r="AZ292"/>
  <c r="BA292" s="1"/>
  <c r="BG292" s="1"/>
  <c r="AT292"/>
  <c r="AV292" s="1"/>
  <c r="AS292"/>
  <c r="AU292" s="1"/>
  <c r="AW292" s="1"/>
  <c r="BE292"/>
  <c r="BB65" i="10"/>
  <c r="BH65" s="1"/>
  <c r="BC65"/>
  <c r="AY291" i="7"/>
  <c r="AX290"/>
  <c r="BF290" s="1"/>
  <c r="AZ286" i="8"/>
  <c r="BA286" s="1"/>
  <c r="BG286" s="1"/>
  <c r="AT286"/>
  <c r="AV286" s="1"/>
  <c r="AS286"/>
  <c r="AU286" s="1"/>
  <c r="AW286" s="1"/>
  <c r="BE286"/>
  <c r="BB290" i="7"/>
  <c r="BH290" s="1"/>
  <c r="BC290"/>
  <c r="AX278" i="9"/>
  <c r="BF278" s="1"/>
  <c r="AY279"/>
  <c r="AL74"/>
  <c r="AQ73"/>
  <c r="AR73" s="1"/>
  <c r="AX80" i="7"/>
  <c r="BF80" s="1"/>
  <c r="AY81"/>
  <c r="AH325"/>
  <c r="AP324"/>
  <c r="AS77" i="8"/>
  <c r="AU77" s="1"/>
  <c r="AW77" s="1"/>
  <c r="AZ77"/>
  <c r="BA77" s="1"/>
  <c r="BG77" s="1"/>
  <c r="AT77"/>
  <c r="AV77" s="1"/>
  <c r="BE77"/>
  <c r="AY75"/>
  <c r="AX74"/>
  <c r="BF74" s="1"/>
  <c r="AH116" i="7"/>
  <c r="AP115"/>
  <c r="AU275" i="10"/>
  <c r="AW275" s="1"/>
  <c r="AU280" i="9"/>
  <c r="AW280" s="1"/>
  <c r="AU285" i="8"/>
  <c r="AW285" s="1"/>
  <c r="AZ83" i="7"/>
  <c r="BA83" s="1"/>
  <c r="BG83" s="1"/>
  <c r="AT83"/>
  <c r="AV83" s="1"/>
  <c r="AS83"/>
  <c r="AU83" s="1"/>
  <c r="AW83" s="1"/>
  <c r="BE83"/>
  <c r="AQ293"/>
  <c r="AR293" s="1"/>
  <c r="AL294"/>
  <c r="BB60" i="11"/>
  <c r="BH60" s="1"/>
  <c r="BC60"/>
  <c r="AY61"/>
  <c r="AX60"/>
  <c r="BF60" s="1"/>
  <c r="AL273"/>
  <c r="AQ272"/>
  <c r="AR272" s="1"/>
  <c r="AL79" i="8"/>
  <c r="AQ78"/>
  <c r="AR78" s="1"/>
  <c r="AY275" i="10"/>
  <c r="AX274"/>
  <c r="BF274" s="1"/>
  <c r="AU82" i="7"/>
  <c r="AW82" s="1"/>
  <c r="AC277" i="11"/>
  <c r="AC68"/>
  <c r="AC282" i="10"/>
  <c r="AC73"/>
  <c r="AC288" i="9"/>
  <c r="AC79"/>
  <c r="AC293" i="8"/>
  <c r="AC84"/>
  <c r="AC89" i="7"/>
  <c r="AC298"/>
  <c r="BB307" i="4"/>
  <c r="BH307" s="1"/>
  <c r="BC307"/>
  <c r="AC311"/>
  <c r="BE310"/>
  <c r="AY308"/>
  <c r="AX307"/>
  <c r="BF307" s="1"/>
  <c r="AC102"/>
  <c r="BE101"/>
  <c r="AX98"/>
  <c r="BF98" s="1"/>
  <c r="AY99"/>
  <c r="BB98"/>
  <c r="BH98" s="1"/>
  <c r="BC98"/>
  <c r="BC313" i="3"/>
  <c r="BB313"/>
  <c r="BH313" s="1"/>
  <c r="AC108"/>
  <c r="BE107"/>
  <c r="AC317"/>
  <c r="BE316"/>
  <c r="BC104"/>
  <c r="BB104"/>
  <c r="BH104" s="1"/>
  <c r="AX313"/>
  <c r="BF313" s="1"/>
  <c r="AY314"/>
  <c r="AY105"/>
  <c r="AX104"/>
  <c r="BF104" s="1"/>
  <c r="AB279" i="10"/>
  <c r="AA280"/>
  <c r="AA100" i="4"/>
  <c r="BA100" s="1"/>
  <c r="BG100" s="1"/>
  <c r="AB99"/>
  <c r="AA87" i="7"/>
  <c r="AB86"/>
  <c r="AA309" i="4"/>
  <c r="BA309" s="1"/>
  <c r="BG309" s="1"/>
  <c r="AB308"/>
  <c r="AB314" i="3"/>
  <c r="AA315"/>
  <c r="BA315" s="1"/>
  <c r="BG315" s="1"/>
  <c r="AB295" i="7"/>
  <c r="AA296"/>
  <c r="AB70" i="10"/>
  <c r="AA71"/>
  <c r="AB284" i="9"/>
  <c r="AA285"/>
  <c r="AB290" i="8"/>
  <c r="AA291"/>
  <c r="AB274" i="11"/>
  <c r="AA275"/>
  <c r="AB81" i="8"/>
  <c r="AA82"/>
  <c r="AB65" i="11"/>
  <c r="AA66"/>
  <c r="AB105" i="3"/>
  <c r="AA106"/>
  <c r="BA106" s="1"/>
  <c r="BG106" s="1"/>
  <c r="AB75" i="9"/>
  <c r="AA76"/>
  <c r="S326" i="4"/>
  <c r="U325"/>
  <c r="Z117"/>
  <c r="Z326"/>
  <c r="S117"/>
  <c r="U116"/>
  <c r="AT78" i="8" l="1"/>
  <c r="AV78" s="1"/>
  <c r="AZ78"/>
  <c r="BA78" s="1"/>
  <c r="BG78" s="1"/>
  <c r="AS78"/>
  <c r="AU78" s="1"/>
  <c r="AW78" s="1"/>
  <c r="BE78"/>
  <c r="AQ294" i="7"/>
  <c r="AR294" s="1"/>
  <c r="AL295"/>
  <c r="BC275" i="10"/>
  <c r="BB275"/>
  <c r="BH275" s="1"/>
  <c r="AZ73" i="9"/>
  <c r="BA73" s="1"/>
  <c r="BG73" s="1"/>
  <c r="AT73"/>
  <c r="AV73" s="1"/>
  <c r="AS73"/>
  <c r="AU73" s="1"/>
  <c r="AW73" s="1"/>
  <c r="BE73"/>
  <c r="AY71"/>
  <c r="AX70"/>
  <c r="BF70" s="1"/>
  <c r="AL284"/>
  <c r="AQ283"/>
  <c r="AR283" s="1"/>
  <c r="BB276" i="10"/>
  <c r="BH276" s="1"/>
  <c r="BC276"/>
  <c r="AL289" i="8"/>
  <c r="AQ288"/>
  <c r="AR288" s="1"/>
  <c r="AQ64" i="11"/>
  <c r="AR64" s="1"/>
  <c r="AL65"/>
  <c r="AS277" i="10"/>
  <c r="AZ277"/>
  <c r="BA277" s="1"/>
  <c r="BG277" s="1"/>
  <c r="AT277"/>
  <c r="AV277" s="1"/>
  <c r="BE277"/>
  <c r="BB271" i="11"/>
  <c r="BH271" s="1"/>
  <c r="BC271"/>
  <c r="BB62"/>
  <c r="BH62" s="1"/>
  <c r="BC62"/>
  <c r="AX275" i="10"/>
  <c r="BF275" s="1"/>
  <c r="AY276"/>
  <c r="AL274" i="11"/>
  <c r="AQ273"/>
  <c r="AR273" s="1"/>
  <c r="BC83" i="7"/>
  <c r="BB83"/>
  <c r="BH83" s="1"/>
  <c r="BC280" i="9"/>
  <c r="BB280"/>
  <c r="BH280" s="1"/>
  <c r="AY76" i="8"/>
  <c r="AX75"/>
  <c r="BF75" s="1"/>
  <c r="BB77"/>
  <c r="BH77" s="1"/>
  <c r="BC77"/>
  <c r="BB286"/>
  <c r="BH286" s="1"/>
  <c r="BC286"/>
  <c r="AX291" i="7"/>
  <c r="BF291" s="1"/>
  <c r="AY292"/>
  <c r="BB292"/>
  <c r="BH292" s="1"/>
  <c r="BC292"/>
  <c r="AT84"/>
  <c r="AV84" s="1"/>
  <c r="AS84"/>
  <c r="AZ84"/>
  <c r="BA84" s="1"/>
  <c r="BG84" s="1"/>
  <c r="BE84"/>
  <c r="BC61" i="11"/>
  <c r="BB61"/>
  <c r="BH61" s="1"/>
  <c r="AZ282" i="9"/>
  <c r="BA282" s="1"/>
  <c r="BG282" s="1"/>
  <c r="AT282"/>
  <c r="AV282" s="1"/>
  <c r="AS282"/>
  <c r="AU282" s="1"/>
  <c r="AW282" s="1"/>
  <c r="BE282"/>
  <c r="AS287" i="8"/>
  <c r="AU287" s="1"/>
  <c r="AW287" s="1"/>
  <c r="AZ287"/>
  <c r="BA287" s="1"/>
  <c r="BG287" s="1"/>
  <c r="AT287"/>
  <c r="AV287" s="1"/>
  <c r="BE287"/>
  <c r="AS63" i="11"/>
  <c r="AU63" s="1"/>
  <c r="AW63" s="1"/>
  <c r="AZ63"/>
  <c r="BA63" s="1"/>
  <c r="BG63" s="1"/>
  <c r="AT63"/>
  <c r="AV63" s="1"/>
  <c r="BE63"/>
  <c r="AL279" i="10"/>
  <c r="AQ278"/>
  <c r="AR278" s="1"/>
  <c r="AZ272" i="11"/>
  <c r="BA272" s="1"/>
  <c r="BG272" s="1"/>
  <c r="AT272"/>
  <c r="AV272" s="1"/>
  <c r="AS272"/>
  <c r="AU272" s="1"/>
  <c r="AW272" s="1"/>
  <c r="BE272"/>
  <c r="BB285" i="8"/>
  <c r="BH285" s="1"/>
  <c r="BC285"/>
  <c r="AX81" i="7"/>
  <c r="BF81" s="1"/>
  <c r="AY82"/>
  <c r="AX279" i="9"/>
  <c r="BF279" s="1"/>
  <c r="AY280"/>
  <c r="AL86" i="7"/>
  <c r="AQ85"/>
  <c r="AR85" s="1"/>
  <c r="BB270" i="11"/>
  <c r="BH270" s="1"/>
  <c r="BC270"/>
  <c r="AL70" i="10"/>
  <c r="AQ69"/>
  <c r="AR69" s="1"/>
  <c r="AX284" i="8"/>
  <c r="BF284" s="1"/>
  <c r="AY285"/>
  <c r="BB67" i="10"/>
  <c r="BH67" s="1"/>
  <c r="BC67"/>
  <c r="AU72" i="9"/>
  <c r="AW72" s="1"/>
  <c r="BB82" i="7"/>
  <c r="BH82" s="1"/>
  <c r="BC82"/>
  <c r="AL80" i="8"/>
  <c r="AQ79"/>
  <c r="AR79" s="1"/>
  <c r="AX61" i="11"/>
  <c r="BF61" s="1"/>
  <c r="AY62"/>
  <c r="AS293" i="7"/>
  <c r="AZ293"/>
  <c r="BA293" s="1"/>
  <c r="BG293" s="1"/>
  <c r="AT293"/>
  <c r="AV293" s="1"/>
  <c r="BE293"/>
  <c r="AH117"/>
  <c r="AP116"/>
  <c r="AH326"/>
  <c r="AP325"/>
  <c r="AL75" i="9"/>
  <c r="AQ74"/>
  <c r="AR74" s="1"/>
  <c r="AY67" i="10"/>
  <c r="AX66"/>
  <c r="BF66" s="1"/>
  <c r="AX269" i="11"/>
  <c r="BF269" s="1"/>
  <c r="AY270"/>
  <c r="AS68" i="10"/>
  <c r="AU68" s="1"/>
  <c r="AW68" s="1"/>
  <c r="AZ68"/>
  <c r="BA68" s="1"/>
  <c r="BG68" s="1"/>
  <c r="AT68"/>
  <c r="AV68" s="1"/>
  <c r="BE68"/>
  <c r="BB281" i="9"/>
  <c r="BH281" s="1"/>
  <c r="BC281"/>
  <c r="AC278" i="11"/>
  <c r="AC69"/>
  <c r="AC74" i="10"/>
  <c r="AC283"/>
  <c r="AC289" i="9"/>
  <c r="AC80"/>
  <c r="AC294" i="8"/>
  <c r="AC85"/>
  <c r="AC299" i="7"/>
  <c r="AC90"/>
  <c r="BC308" i="4"/>
  <c r="BB308"/>
  <c r="BH308" s="1"/>
  <c r="AY309"/>
  <c r="AX308"/>
  <c r="BF308" s="1"/>
  <c r="AX99"/>
  <c r="BF99" s="1"/>
  <c r="AY100"/>
  <c r="BC99"/>
  <c r="BB99"/>
  <c r="BH99" s="1"/>
  <c r="AC103"/>
  <c r="BE102"/>
  <c r="AC312"/>
  <c r="BE311"/>
  <c r="AC318" i="3"/>
  <c r="BE317"/>
  <c r="BB105"/>
  <c r="BH105" s="1"/>
  <c r="BC105"/>
  <c r="AY315"/>
  <c r="AX314"/>
  <c r="BF314" s="1"/>
  <c r="AY106"/>
  <c r="AX105"/>
  <c r="BF105" s="1"/>
  <c r="AC109"/>
  <c r="BE108"/>
  <c r="BC314"/>
  <c r="BB314"/>
  <c r="BH314" s="1"/>
  <c r="AB87" i="7"/>
  <c r="AA88"/>
  <c r="AA101" i="4"/>
  <c r="BA101" s="1"/>
  <c r="BG101" s="1"/>
  <c r="AB100"/>
  <c r="AB66" i="11"/>
  <c r="AA67"/>
  <c r="AB82" i="8"/>
  <c r="AA83"/>
  <c r="AB291"/>
  <c r="AA292"/>
  <c r="AB71" i="10"/>
  <c r="AA72"/>
  <c r="AA297" i="7"/>
  <c r="AB296"/>
  <c r="AB280" i="10"/>
  <c r="AA281"/>
  <c r="AA77" i="9"/>
  <c r="AB76"/>
  <c r="AA310" i="4"/>
  <c r="BA310" s="1"/>
  <c r="BG310" s="1"/>
  <c r="AB309"/>
  <c r="AB106" i="3"/>
  <c r="AA107"/>
  <c r="BA107" s="1"/>
  <c r="BG107" s="1"/>
  <c r="AB275" i="11"/>
  <c r="AA276"/>
  <c r="AA286" i="9"/>
  <c r="AB285"/>
  <c r="AB315" i="3"/>
  <c r="AA316"/>
  <c r="BA316" s="1"/>
  <c r="BG316" s="1"/>
  <c r="S118" i="4"/>
  <c r="U117"/>
  <c r="Z327"/>
  <c r="Z118"/>
  <c r="S327"/>
  <c r="U326"/>
  <c r="AY63" i="11" l="1"/>
  <c r="AX62"/>
  <c r="BF62" s="1"/>
  <c r="AS69" i="10"/>
  <c r="AU69" s="1"/>
  <c r="AW69" s="1"/>
  <c r="AZ69"/>
  <c r="BA69" s="1"/>
  <c r="BG69" s="1"/>
  <c r="AT69"/>
  <c r="AV69" s="1"/>
  <c r="BE69"/>
  <c r="AZ85" i="7"/>
  <c r="BA85" s="1"/>
  <c r="BG85" s="1"/>
  <c r="AT85"/>
  <c r="AV85" s="1"/>
  <c r="AS85"/>
  <c r="AU85" s="1"/>
  <c r="AW85" s="1"/>
  <c r="BE85"/>
  <c r="AX82"/>
  <c r="BF82" s="1"/>
  <c r="AY83"/>
  <c r="AS278" i="10"/>
  <c r="AZ278"/>
  <c r="BA278" s="1"/>
  <c r="BG278" s="1"/>
  <c r="AT278"/>
  <c r="AV278" s="1"/>
  <c r="BE278"/>
  <c r="AX276"/>
  <c r="BF276" s="1"/>
  <c r="AY277"/>
  <c r="AS64" i="11"/>
  <c r="AU64" s="1"/>
  <c r="AW64" s="1"/>
  <c r="AZ64"/>
  <c r="BA64" s="1"/>
  <c r="BG64" s="1"/>
  <c r="AT64"/>
  <c r="AV64" s="1"/>
  <c r="BE64"/>
  <c r="AX71" i="9"/>
  <c r="BF71" s="1"/>
  <c r="AY72"/>
  <c r="AS294" i="7"/>
  <c r="AZ294"/>
  <c r="BA294" s="1"/>
  <c r="BG294" s="1"/>
  <c r="AT294"/>
  <c r="AV294" s="1"/>
  <c r="BE294"/>
  <c r="AQ75" i="9"/>
  <c r="AR75" s="1"/>
  <c r="AL76"/>
  <c r="AH118" i="7"/>
  <c r="AP117"/>
  <c r="AL81" i="8"/>
  <c r="AQ80"/>
  <c r="AR80" s="1"/>
  <c r="BB282" i="9"/>
  <c r="BH282" s="1"/>
  <c r="BC282"/>
  <c r="AL275" i="11"/>
  <c r="AQ274"/>
  <c r="AR274" s="1"/>
  <c r="AQ65"/>
  <c r="AR65" s="1"/>
  <c r="AL66"/>
  <c r="AQ295" i="7"/>
  <c r="AR295" s="1"/>
  <c r="AL296"/>
  <c r="AU293"/>
  <c r="AW293" s="1"/>
  <c r="AX270" i="11"/>
  <c r="BF270" s="1"/>
  <c r="AY271"/>
  <c r="AZ74" i="9"/>
  <c r="BA74" s="1"/>
  <c r="BG74" s="1"/>
  <c r="AT74"/>
  <c r="AV74" s="1"/>
  <c r="AS74"/>
  <c r="BE74"/>
  <c r="AT79" i="8"/>
  <c r="AV79" s="1"/>
  <c r="AZ79"/>
  <c r="BA79" s="1"/>
  <c r="BG79" s="1"/>
  <c r="AS79"/>
  <c r="AU79" s="1"/>
  <c r="AW79" s="1"/>
  <c r="BE79"/>
  <c r="BB72" i="9"/>
  <c r="BH72" s="1"/>
  <c r="BC72"/>
  <c r="AY286" i="8"/>
  <c r="AX285"/>
  <c r="BF285" s="1"/>
  <c r="AY281" i="9"/>
  <c r="AX280"/>
  <c r="BF280" s="1"/>
  <c r="AY293" i="7"/>
  <c r="AX292"/>
  <c r="BF292" s="1"/>
  <c r="AZ273" i="11"/>
  <c r="BA273" s="1"/>
  <c r="BG273" s="1"/>
  <c r="AT273"/>
  <c r="AV273" s="1"/>
  <c r="AS273"/>
  <c r="BE273"/>
  <c r="AQ289" i="8"/>
  <c r="AR289" s="1"/>
  <c r="AL290"/>
  <c r="AQ284" i="9"/>
  <c r="AR284" s="1"/>
  <c r="AL285"/>
  <c r="BC73"/>
  <c r="BB73"/>
  <c r="BH73" s="1"/>
  <c r="BB78" i="8"/>
  <c r="BH78" s="1"/>
  <c r="BC78"/>
  <c r="AU84" i="7"/>
  <c r="AW84" s="1"/>
  <c r="AU277" i="10"/>
  <c r="AW277" s="1"/>
  <c r="BB68"/>
  <c r="BH68" s="1"/>
  <c r="BC68"/>
  <c r="AY68"/>
  <c r="AX67"/>
  <c r="BF67" s="1"/>
  <c r="AH327" i="7"/>
  <c r="AP326"/>
  <c r="AQ70" i="10"/>
  <c r="AR70" s="1"/>
  <c r="AL71"/>
  <c r="AL87" i="7"/>
  <c r="AQ86"/>
  <c r="AR86" s="1"/>
  <c r="BB272" i="11"/>
  <c r="BH272" s="1"/>
  <c r="BC272"/>
  <c r="AL280" i="10"/>
  <c r="AQ279"/>
  <c r="AR279" s="1"/>
  <c r="BB63" i="11"/>
  <c r="BH63" s="1"/>
  <c r="BC63"/>
  <c r="BC287" i="8"/>
  <c r="BB287"/>
  <c r="BH287" s="1"/>
  <c r="AX76"/>
  <c r="BF76" s="1"/>
  <c r="AY77"/>
  <c r="AS288"/>
  <c r="AZ288"/>
  <c r="BA288" s="1"/>
  <c r="BG288" s="1"/>
  <c r="AT288"/>
  <c r="AV288" s="1"/>
  <c r="BE288"/>
  <c r="AT283" i="9"/>
  <c r="AV283" s="1"/>
  <c r="AS283"/>
  <c r="AU283" s="1"/>
  <c r="AW283" s="1"/>
  <c r="AZ283"/>
  <c r="BA283" s="1"/>
  <c r="BG283" s="1"/>
  <c r="BE283"/>
  <c r="AC70" i="11"/>
  <c r="AC279"/>
  <c r="AC284" i="10"/>
  <c r="AC75"/>
  <c r="AC290" i="9"/>
  <c r="AC81"/>
  <c r="AC86" i="8"/>
  <c r="AC295"/>
  <c r="AC91" i="7"/>
  <c r="AC300"/>
  <c r="AC104" i="4"/>
  <c r="BE103"/>
  <c r="BB100"/>
  <c r="BH100" s="1"/>
  <c r="BC100"/>
  <c r="BB309"/>
  <c r="BH309" s="1"/>
  <c r="BC309"/>
  <c r="AX100"/>
  <c r="BF100" s="1"/>
  <c r="AY101"/>
  <c r="AC313"/>
  <c r="BE312"/>
  <c r="AY310"/>
  <c r="AX309"/>
  <c r="BF309" s="1"/>
  <c r="AC110" i="3"/>
  <c r="BE109"/>
  <c r="AX315"/>
  <c r="BF315" s="1"/>
  <c r="AY316"/>
  <c r="AC319"/>
  <c r="BE318"/>
  <c r="BC106"/>
  <c r="BB106"/>
  <c r="BH106" s="1"/>
  <c r="AY107"/>
  <c r="AX106"/>
  <c r="BF106" s="1"/>
  <c r="BC315"/>
  <c r="BB315"/>
  <c r="BH315" s="1"/>
  <c r="AB77" i="9"/>
  <c r="AA78"/>
  <c r="AA73" i="10"/>
  <c r="AB72"/>
  <c r="AB292" i="8"/>
  <c r="AA293"/>
  <c r="AB83"/>
  <c r="AA84"/>
  <c r="AB67" i="11"/>
  <c r="AA68"/>
  <c r="AA102" i="4"/>
  <c r="BA102" s="1"/>
  <c r="BG102" s="1"/>
  <c r="AB101"/>
  <c r="AA277" i="11"/>
  <c r="AB276"/>
  <c r="AA311" i="4"/>
  <c r="BA311" s="1"/>
  <c r="BG311" s="1"/>
  <c r="AB310"/>
  <c r="AB316" i="3"/>
  <c r="AA317"/>
  <c r="BA317" s="1"/>
  <c r="BG317" s="1"/>
  <c r="AA108"/>
  <c r="BA108" s="1"/>
  <c r="BG108" s="1"/>
  <c r="AB107"/>
  <c r="AA298" i="7"/>
  <c r="AB297"/>
  <c r="AB286" i="9"/>
  <c r="AA287"/>
  <c r="AB281" i="10"/>
  <c r="AA282"/>
  <c r="AB88" i="7"/>
  <c r="AA89"/>
  <c r="S119" i="4"/>
  <c r="U118"/>
  <c r="Z119"/>
  <c r="S328"/>
  <c r="U327"/>
  <c r="Z328"/>
  <c r="AY78" i="8" l="1"/>
  <c r="AX77"/>
  <c r="BF77" s="1"/>
  <c r="AL72" i="10"/>
  <c r="AQ71"/>
  <c r="AR71" s="1"/>
  <c r="BB277"/>
  <c r="BH277" s="1"/>
  <c r="BC277"/>
  <c r="AL286" i="9"/>
  <c r="AQ285"/>
  <c r="AR285" s="1"/>
  <c r="AX271" i="11"/>
  <c r="BF271" s="1"/>
  <c r="AY272"/>
  <c r="AT65"/>
  <c r="AV65" s="1"/>
  <c r="AS65"/>
  <c r="AU65" s="1"/>
  <c r="AW65" s="1"/>
  <c r="AZ65"/>
  <c r="BA65" s="1"/>
  <c r="BG65" s="1"/>
  <c r="BE65"/>
  <c r="AH119" i="7"/>
  <c r="AP118"/>
  <c r="BB85"/>
  <c r="BH85" s="1"/>
  <c r="BC85"/>
  <c r="AY64" i="11"/>
  <c r="AX63"/>
  <c r="BF63" s="1"/>
  <c r="AU294" i="7"/>
  <c r="AW294" s="1"/>
  <c r="AU278" i="10"/>
  <c r="AW278" s="1"/>
  <c r="AQ280"/>
  <c r="AR280" s="1"/>
  <c r="AL281"/>
  <c r="AQ87" i="7"/>
  <c r="AR87" s="1"/>
  <c r="AL88"/>
  <c r="AH328"/>
  <c r="AP327"/>
  <c r="AZ289" i="8"/>
  <c r="BA289" s="1"/>
  <c r="BG289" s="1"/>
  <c r="AT289"/>
  <c r="AV289" s="1"/>
  <c r="AS289"/>
  <c r="BE289"/>
  <c r="AY282" i="9"/>
  <c r="AX281"/>
  <c r="BF281" s="1"/>
  <c r="AL67" i="11"/>
  <c r="AQ66"/>
  <c r="AR66" s="1"/>
  <c r="AX277" i="10"/>
  <c r="BF277" s="1"/>
  <c r="AY278"/>
  <c r="AU288" i="8"/>
  <c r="AW288" s="1"/>
  <c r="BC283" i="9"/>
  <c r="BB283"/>
  <c r="BH283" s="1"/>
  <c r="AZ279" i="10"/>
  <c r="BA279" s="1"/>
  <c r="BG279" s="1"/>
  <c r="AT279"/>
  <c r="AV279" s="1"/>
  <c r="AS279"/>
  <c r="AU279" s="1"/>
  <c r="AW279" s="1"/>
  <c r="BE279"/>
  <c r="AT86" i="7"/>
  <c r="AV86" s="1"/>
  <c r="AS86"/>
  <c r="AU86" s="1"/>
  <c r="AW86" s="1"/>
  <c r="AZ86"/>
  <c r="BA86" s="1"/>
  <c r="BG86" s="1"/>
  <c r="BE86"/>
  <c r="AL291" i="8"/>
  <c r="AQ290"/>
  <c r="AR290" s="1"/>
  <c r="BB293" i="7"/>
  <c r="BH293" s="1"/>
  <c r="BC293"/>
  <c r="AT295"/>
  <c r="AV295" s="1"/>
  <c r="AS295"/>
  <c r="AU295" s="1"/>
  <c r="AW295" s="1"/>
  <c r="AZ295"/>
  <c r="BA295" s="1"/>
  <c r="BG295" s="1"/>
  <c r="BE295"/>
  <c r="AL276" i="11"/>
  <c r="AQ275"/>
  <c r="AR275" s="1"/>
  <c r="AL82" i="8"/>
  <c r="AQ81"/>
  <c r="AR81" s="1"/>
  <c r="AZ75" i="9"/>
  <c r="BA75" s="1"/>
  <c r="BG75" s="1"/>
  <c r="AT75"/>
  <c r="AV75" s="1"/>
  <c r="AS75"/>
  <c r="AU75" s="1"/>
  <c r="AW75" s="1"/>
  <c r="BE75"/>
  <c r="BB64" i="11"/>
  <c r="BH64" s="1"/>
  <c r="BC64"/>
  <c r="BC69" i="10"/>
  <c r="BB69"/>
  <c r="BH69" s="1"/>
  <c r="AT70"/>
  <c r="AV70" s="1"/>
  <c r="AS70"/>
  <c r="AU70" s="1"/>
  <c r="AW70" s="1"/>
  <c r="AZ70"/>
  <c r="BA70" s="1"/>
  <c r="BG70" s="1"/>
  <c r="BE70"/>
  <c r="AX68"/>
  <c r="BF68" s="1"/>
  <c r="AY69"/>
  <c r="BC84" i="7"/>
  <c r="BB84"/>
  <c r="BH84" s="1"/>
  <c r="AT284" i="9"/>
  <c r="AV284" s="1"/>
  <c r="AS284"/>
  <c r="AU284" s="1"/>
  <c r="AW284" s="1"/>
  <c r="AZ284"/>
  <c r="BA284" s="1"/>
  <c r="BG284" s="1"/>
  <c r="BE284"/>
  <c r="AX293" i="7"/>
  <c r="BF293" s="1"/>
  <c r="AY294"/>
  <c r="AX286" i="8"/>
  <c r="BF286" s="1"/>
  <c r="AY287"/>
  <c r="BC79"/>
  <c r="BB79"/>
  <c r="BH79" s="1"/>
  <c r="AQ296" i="7"/>
  <c r="AR296" s="1"/>
  <c r="AL297"/>
  <c r="AZ274" i="11"/>
  <c r="BA274" s="1"/>
  <c r="BG274" s="1"/>
  <c r="AT274"/>
  <c r="AV274" s="1"/>
  <c r="AS274"/>
  <c r="AU274" s="1"/>
  <c r="AW274" s="1"/>
  <c r="BE274"/>
  <c r="AT80" i="8"/>
  <c r="AV80" s="1"/>
  <c r="AS80"/>
  <c r="AU80" s="1"/>
  <c r="AW80" s="1"/>
  <c r="AZ80"/>
  <c r="BA80" s="1"/>
  <c r="BG80" s="1"/>
  <c r="BE80"/>
  <c r="AL77" i="9"/>
  <c r="AQ76"/>
  <c r="AR76" s="1"/>
  <c r="AX72"/>
  <c r="BF72" s="1"/>
  <c r="AY73"/>
  <c r="AY84" i="7"/>
  <c r="AX83"/>
  <c r="BF83" s="1"/>
  <c r="AU273" i="11"/>
  <c r="AW273" s="1"/>
  <c r="AU74" i="9"/>
  <c r="AW74" s="1"/>
  <c r="AC71" i="11"/>
  <c r="AC280"/>
  <c r="AC285" i="10"/>
  <c r="AC76"/>
  <c r="AC82" i="9"/>
  <c r="AC291"/>
  <c r="AC87" i="8"/>
  <c r="AC296"/>
  <c r="AC301" i="7"/>
  <c r="AC92"/>
  <c r="BC310" i="4"/>
  <c r="BB310"/>
  <c r="BH310" s="1"/>
  <c r="BC101"/>
  <c r="BB101"/>
  <c r="BH101" s="1"/>
  <c r="AC314"/>
  <c r="BE313"/>
  <c r="AC105"/>
  <c r="BE104"/>
  <c r="AY311"/>
  <c r="AX310"/>
  <c r="BF310" s="1"/>
  <c r="AX101"/>
  <c r="BF101" s="1"/>
  <c r="AY102"/>
  <c r="BB107" i="3"/>
  <c r="BH107" s="1"/>
  <c r="BC107"/>
  <c r="AY108"/>
  <c r="AX107"/>
  <c r="BF107" s="1"/>
  <c r="AC320"/>
  <c r="BE319"/>
  <c r="AC111"/>
  <c r="BE110"/>
  <c r="BB316"/>
  <c r="BH316" s="1"/>
  <c r="BC316"/>
  <c r="AX316"/>
  <c r="BF316" s="1"/>
  <c r="AY317"/>
  <c r="AB89" i="7"/>
  <c r="AA90"/>
  <c r="AA312" i="4"/>
  <c r="BA312" s="1"/>
  <c r="BG312" s="1"/>
  <c r="AB311"/>
  <c r="AA103"/>
  <c r="BA103" s="1"/>
  <c r="BG103" s="1"/>
  <c r="AB102"/>
  <c r="AB317" i="3"/>
  <c r="AA318"/>
  <c r="BA318" s="1"/>
  <c r="BG318" s="1"/>
  <c r="AA294" i="8"/>
  <c r="AB293"/>
  <c r="AA283" i="10"/>
  <c r="AB282"/>
  <c r="AA288" i="9"/>
  <c r="AB287"/>
  <c r="AB298" i="7"/>
  <c r="AA299"/>
  <c r="AB108" i="3"/>
  <c r="AA109"/>
  <c r="BA109" s="1"/>
  <c r="BG109" s="1"/>
  <c r="AB277" i="11"/>
  <c r="AA278"/>
  <c r="AA74" i="10"/>
  <c r="AB73"/>
  <c r="AB68" i="11"/>
  <c r="AA69"/>
  <c r="AB84" i="8"/>
  <c r="AA85"/>
  <c r="AA79" i="9"/>
  <c r="AB78"/>
  <c r="Z329" i="4"/>
  <c r="S120"/>
  <c r="U119"/>
  <c r="S329"/>
  <c r="U328"/>
  <c r="Z120"/>
  <c r="AZ76" i="9" l="1"/>
  <c r="BA76" s="1"/>
  <c r="BG76" s="1"/>
  <c r="AT76"/>
  <c r="AV76" s="1"/>
  <c r="AS76"/>
  <c r="AU76" s="1"/>
  <c r="AW76" s="1"/>
  <c r="BE76"/>
  <c r="BC80" i="8"/>
  <c r="BB80"/>
  <c r="BH80" s="1"/>
  <c r="AY295" i="7"/>
  <c r="AX294"/>
  <c r="BF294" s="1"/>
  <c r="BC284" i="9"/>
  <c r="BB284"/>
  <c r="BH284" s="1"/>
  <c r="AY70" i="10"/>
  <c r="AX69"/>
  <c r="BF69" s="1"/>
  <c r="BB70"/>
  <c r="BH70" s="1"/>
  <c r="BC70"/>
  <c r="BC75" i="9"/>
  <c r="BB75"/>
  <c r="BH75" s="1"/>
  <c r="AQ82" i="8"/>
  <c r="AR82" s="1"/>
  <c r="AL83"/>
  <c r="BB279" i="10"/>
  <c r="BH279" s="1"/>
  <c r="BC279"/>
  <c r="AX282" i="9"/>
  <c r="BF282" s="1"/>
  <c r="AY283"/>
  <c r="AZ87" i="7"/>
  <c r="BA87" s="1"/>
  <c r="BG87" s="1"/>
  <c r="AT87"/>
  <c r="AV87" s="1"/>
  <c r="AS87"/>
  <c r="AU87" s="1"/>
  <c r="AW87" s="1"/>
  <c r="BE87"/>
  <c r="BB294"/>
  <c r="BH294" s="1"/>
  <c r="BC294"/>
  <c r="AY79" i="8"/>
  <c r="AX78"/>
  <c r="BF78" s="1"/>
  <c r="BC273" i="11"/>
  <c r="BB273"/>
  <c r="BH273" s="1"/>
  <c r="BC274"/>
  <c r="BB274"/>
  <c r="BH274" s="1"/>
  <c r="AS296" i="7"/>
  <c r="AZ296"/>
  <c r="BA296" s="1"/>
  <c r="BG296" s="1"/>
  <c r="AT296"/>
  <c r="AV296" s="1"/>
  <c r="BE296"/>
  <c r="AT81" i="8"/>
  <c r="AV81" s="1"/>
  <c r="AZ81"/>
  <c r="BA81" s="1"/>
  <c r="BG81" s="1"/>
  <c r="AS81"/>
  <c r="AU81" s="1"/>
  <c r="AW81" s="1"/>
  <c r="BE81"/>
  <c r="AX278" i="10"/>
  <c r="BF278" s="1"/>
  <c r="AY279"/>
  <c r="AQ88" i="7"/>
  <c r="AR88" s="1"/>
  <c r="AL89"/>
  <c r="BC278" i="10"/>
  <c r="BB278"/>
  <c r="BH278" s="1"/>
  <c r="AX272" i="11"/>
  <c r="BF272" s="1"/>
  <c r="AY273"/>
  <c r="BB74" i="9"/>
  <c r="BH74" s="1"/>
  <c r="BC74"/>
  <c r="AX73"/>
  <c r="BF73" s="1"/>
  <c r="AY74"/>
  <c r="AQ297" i="7"/>
  <c r="AR297" s="1"/>
  <c r="AL298"/>
  <c r="AY288" i="8"/>
  <c r="AX287"/>
  <c r="BF287" s="1"/>
  <c r="AL277" i="11"/>
  <c r="AQ276"/>
  <c r="AR276" s="1"/>
  <c r="AL292" i="8"/>
  <c r="AQ291"/>
  <c r="AR291" s="1"/>
  <c r="AL68" i="11"/>
  <c r="AQ67"/>
  <c r="AR67" s="1"/>
  <c r="AH329" i="7"/>
  <c r="AP328"/>
  <c r="AT280" i="10"/>
  <c r="AV280" s="1"/>
  <c r="AS280"/>
  <c r="AU280" s="1"/>
  <c r="AW280" s="1"/>
  <c r="AZ280"/>
  <c r="BA280" s="1"/>
  <c r="BG280" s="1"/>
  <c r="BE280"/>
  <c r="AX64" i="11"/>
  <c r="BF64" s="1"/>
  <c r="AY65"/>
  <c r="AH120" i="7"/>
  <c r="AP119"/>
  <c r="AL287" i="9"/>
  <c r="AQ286"/>
  <c r="AR286" s="1"/>
  <c r="AL73" i="10"/>
  <c r="AQ72"/>
  <c r="AR72" s="1"/>
  <c r="AU289" i="8"/>
  <c r="AW289" s="1"/>
  <c r="AX84" i="7"/>
  <c r="BF84" s="1"/>
  <c r="AY85"/>
  <c r="AL78" i="9"/>
  <c r="AQ77"/>
  <c r="AR77" s="1"/>
  <c r="AZ275" i="11"/>
  <c r="BA275" s="1"/>
  <c r="BG275" s="1"/>
  <c r="AT275"/>
  <c r="AV275" s="1"/>
  <c r="AS275"/>
  <c r="AU275" s="1"/>
  <c r="AW275" s="1"/>
  <c r="BE275"/>
  <c r="BC295" i="7"/>
  <c r="BB295"/>
  <c r="BH295" s="1"/>
  <c r="AZ290" i="8"/>
  <c r="BA290" s="1"/>
  <c r="BG290" s="1"/>
  <c r="AT290"/>
  <c r="AV290" s="1"/>
  <c r="AS290"/>
  <c r="BE290"/>
  <c r="BB86" i="7"/>
  <c r="BH86" s="1"/>
  <c r="BC86"/>
  <c r="BC288" i="8"/>
  <c r="BB288"/>
  <c r="BH288" s="1"/>
  <c r="AS66" i="11"/>
  <c r="AU66" s="1"/>
  <c r="AW66" s="1"/>
  <c r="AZ66"/>
  <c r="BA66" s="1"/>
  <c r="BG66" s="1"/>
  <c r="AT66"/>
  <c r="AV66" s="1"/>
  <c r="BE66"/>
  <c r="AL282" i="10"/>
  <c r="AQ281"/>
  <c r="AR281" s="1"/>
  <c r="BC65" i="11"/>
  <c r="BB65"/>
  <c r="BH65" s="1"/>
  <c r="AT285" i="9"/>
  <c r="AV285" s="1"/>
  <c r="AS285"/>
  <c r="AZ285"/>
  <c r="BA285" s="1"/>
  <c r="BG285" s="1"/>
  <c r="BE285"/>
  <c r="AS71" i="10"/>
  <c r="AU71" s="1"/>
  <c r="AW71" s="1"/>
  <c r="AZ71"/>
  <c r="BA71" s="1"/>
  <c r="BG71" s="1"/>
  <c r="AT71"/>
  <c r="AV71" s="1"/>
  <c r="BE71"/>
  <c r="AC281" i="11"/>
  <c r="AC72"/>
  <c r="AC77" i="10"/>
  <c r="AC286"/>
  <c r="AC292" i="9"/>
  <c r="AC83"/>
  <c r="AC297" i="8"/>
  <c r="AC88"/>
  <c r="AC93" i="7"/>
  <c r="AC302"/>
  <c r="AY312" i="4"/>
  <c r="AX311"/>
  <c r="BF311" s="1"/>
  <c r="AC315"/>
  <c r="BE314"/>
  <c r="BC102"/>
  <c r="BB102"/>
  <c r="BH102" s="1"/>
  <c r="AC106"/>
  <c r="BE105"/>
  <c r="BB311"/>
  <c r="BH311" s="1"/>
  <c r="BC311"/>
  <c r="AY103"/>
  <c r="AX102"/>
  <c r="BF102" s="1"/>
  <c r="BC108" i="3"/>
  <c r="BB108"/>
  <c r="BH108" s="1"/>
  <c r="BC317"/>
  <c r="BB317"/>
  <c r="BH317" s="1"/>
  <c r="AC321"/>
  <c r="BE320"/>
  <c r="AC112"/>
  <c r="BE111"/>
  <c r="AY109"/>
  <c r="AX108"/>
  <c r="BF108" s="1"/>
  <c r="AY318"/>
  <c r="AX317"/>
  <c r="BF317" s="1"/>
  <c r="AB74" i="10"/>
  <c r="AA75"/>
  <c r="AA295" i="8"/>
  <c r="AB294"/>
  <c r="AA104" i="4"/>
  <c r="BA104" s="1"/>
  <c r="BG104" s="1"/>
  <c r="AB103"/>
  <c r="AB79" i="9"/>
  <c r="AA80"/>
  <c r="AB85" i="8"/>
  <c r="AA86"/>
  <c r="AB278" i="11"/>
  <c r="AA279"/>
  <c r="AB288" i="9"/>
  <c r="AA289"/>
  <c r="AB283" i="10"/>
  <c r="AA284"/>
  <c r="AA313" i="4"/>
  <c r="BA313" s="1"/>
  <c r="BG313" s="1"/>
  <c r="AB312"/>
  <c r="AB69" i="11"/>
  <c r="AA70"/>
  <c r="AB109" i="3"/>
  <c r="AA110"/>
  <c r="BA110" s="1"/>
  <c r="BG110" s="1"/>
  <c r="AB299" i="7"/>
  <c r="AA300"/>
  <c r="AB318" i="3"/>
  <c r="AA319"/>
  <c r="BA319" s="1"/>
  <c r="BG319" s="1"/>
  <c r="AB90" i="7"/>
  <c r="AA91"/>
  <c r="S121" i="4"/>
  <c r="U120"/>
  <c r="Z330"/>
  <c r="Z121"/>
  <c r="S330"/>
  <c r="U329"/>
  <c r="AX85" i="7" l="1"/>
  <c r="BF85" s="1"/>
  <c r="AY86"/>
  <c r="AZ286" i="9"/>
  <c r="BA286" s="1"/>
  <c r="BG286" s="1"/>
  <c r="AT286"/>
  <c r="AV286" s="1"/>
  <c r="AS286"/>
  <c r="AU286" s="1"/>
  <c r="AW286" s="1"/>
  <c r="BE286"/>
  <c r="AY66" i="11"/>
  <c r="AX65"/>
  <c r="BF65" s="1"/>
  <c r="BC280" i="10"/>
  <c r="BB280"/>
  <c r="BH280" s="1"/>
  <c r="AT67" i="11"/>
  <c r="AV67" s="1"/>
  <c r="AS67"/>
  <c r="AU67" s="1"/>
  <c r="AW67" s="1"/>
  <c r="AZ67"/>
  <c r="BA67" s="1"/>
  <c r="BG67" s="1"/>
  <c r="BE67"/>
  <c r="AZ276"/>
  <c r="BA276" s="1"/>
  <c r="BG276" s="1"/>
  <c r="AT276"/>
  <c r="AV276" s="1"/>
  <c r="AS276"/>
  <c r="AU276" s="1"/>
  <c r="AW276" s="1"/>
  <c r="BE276"/>
  <c r="AL299" i="7"/>
  <c r="AQ298"/>
  <c r="AR298" s="1"/>
  <c r="AX279" i="10"/>
  <c r="BF279" s="1"/>
  <c r="AY280"/>
  <c r="AX79" i="8"/>
  <c r="BF79" s="1"/>
  <c r="AY80"/>
  <c r="BB87" i="7"/>
  <c r="BH87" s="1"/>
  <c r="BC87"/>
  <c r="AT82" i="8"/>
  <c r="AV82" s="1"/>
  <c r="AS82"/>
  <c r="AZ82"/>
  <c r="BA82" s="1"/>
  <c r="BG82" s="1"/>
  <c r="BE82"/>
  <c r="BB71" i="10"/>
  <c r="BH71" s="1"/>
  <c r="BC71"/>
  <c r="AL283"/>
  <c r="AQ282"/>
  <c r="AR282" s="1"/>
  <c r="BC66" i="11"/>
  <c r="BB66"/>
  <c r="BH66" s="1"/>
  <c r="BC275"/>
  <c r="BB275"/>
  <c r="BH275" s="1"/>
  <c r="AQ78" i="9"/>
  <c r="AR78" s="1"/>
  <c r="AL79"/>
  <c r="AL74" i="10"/>
  <c r="AQ73"/>
  <c r="AR73" s="1"/>
  <c r="AH121" i="7"/>
  <c r="AP120"/>
  <c r="AH330"/>
  <c r="AP329"/>
  <c r="AL293" i="8"/>
  <c r="AQ292"/>
  <c r="AR292" s="1"/>
  <c r="AX288"/>
  <c r="BF288" s="1"/>
  <c r="AY289"/>
  <c r="AZ88" i="7"/>
  <c r="BA88" s="1"/>
  <c r="BG88" s="1"/>
  <c r="AT88"/>
  <c r="AV88" s="1"/>
  <c r="AS88"/>
  <c r="AU88" s="1"/>
  <c r="AW88" s="1"/>
  <c r="BE88"/>
  <c r="BB81" i="8"/>
  <c r="BH81" s="1"/>
  <c r="BC81"/>
  <c r="AX283" i="9"/>
  <c r="BF283" s="1"/>
  <c r="AY284"/>
  <c r="AQ83" i="8"/>
  <c r="AR83" s="1"/>
  <c r="AL84"/>
  <c r="AZ281" i="10"/>
  <c r="BA281" s="1"/>
  <c r="BG281" s="1"/>
  <c r="AT281"/>
  <c r="AV281" s="1"/>
  <c r="AS281"/>
  <c r="AU281" s="1"/>
  <c r="AW281" s="1"/>
  <c r="BE281"/>
  <c r="AT77" i="9"/>
  <c r="AV77" s="1"/>
  <c r="AS77"/>
  <c r="AZ77"/>
  <c r="BA77" s="1"/>
  <c r="BG77" s="1"/>
  <c r="BE77"/>
  <c r="BB289" i="8"/>
  <c r="BH289" s="1"/>
  <c r="BC289"/>
  <c r="AZ72" i="10"/>
  <c r="BA72" s="1"/>
  <c r="BG72" s="1"/>
  <c r="AT72"/>
  <c r="AV72" s="1"/>
  <c r="AS72"/>
  <c r="AU72" s="1"/>
  <c r="AW72" s="1"/>
  <c r="BE72"/>
  <c r="AZ291" i="8"/>
  <c r="BA291" s="1"/>
  <c r="BG291" s="1"/>
  <c r="AT291"/>
  <c r="AV291" s="1"/>
  <c r="AS291"/>
  <c r="AU291" s="1"/>
  <c r="AW291" s="1"/>
  <c r="BE291"/>
  <c r="AX74" i="9"/>
  <c r="BF74" s="1"/>
  <c r="AY75"/>
  <c r="AX273" i="11"/>
  <c r="BF273" s="1"/>
  <c r="AY274"/>
  <c r="AQ89" i="7"/>
  <c r="AR89" s="1"/>
  <c r="AL90"/>
  <c r="AY71" i="10"/>
  <c r="AX70"/>
  <c r="BF70" s="1"/>
  <c r="AY296" i="7"/>
  <c r="AX295"/>
  <c r="BF295" s="1"/>
  <c r="BC76" i="9"/>
  <c r="BB76"/>
  <c r="BH76" s="1"/>
  <c r="AU285"/>
  <c r="AW285" s="1"/>
  <c r="AL288"/>
  <c r="AQ287"/>
  <c r="AR287" s="1"/>
  <c r="AQ68" i="11"/>
  <c r="AR68" s="1"/>
  <c r="AL69"/>
  <c r="AQ277"/>
  <c r="AR277" s="1"/>
  <c r="AL278"/>
  <c r="AT297" i="7"/>
  <c r="AV297" s="1"/>
  <c r="AS297"/>
  <c r="AU297" s="1"/>
  <c r="AW297" s="1"/>
  <c r="AZ297"/>
  <c r="BA297" s="1"/>
  <c r="BG297" s="1"/>
  <c r="BE297"/>
  <c r="AU290" i="8"/>
  <c r="AW290" s="1"/>
  <c r="AU296" i="7"/>
  <c r="AW296" s="1"/>
  <c r="AC282" i="11"/>
  <c r="AC73"/>
  <c r="AC287" i="10"/>
  <c r="AC78"/>
  <c r="AC293" i="9"/>
  <c r="AC84"/>
  <c r="AC89" i="8"/>
  <c r="AC298"/>
  <c r="AC94" i="7"/>
  <c r="AC303"/>
  <c r="BC312" i="4"/>
  <c r="BB312"/>
  <c r="BH312" s="1"/>
  <c r="BC103"/>
  <c r="BB103"/>
  <c r="BH103" s="1"/>
  <c r="AY313"/>
  <c r="AX312"/>
  <c r="BF312" s="1"/>
  <c r="AX103"/>
  <c r="BF103" s="1"/>
  <c r="AY104"/>
  <c r="AC107"/>
  <c r="BE106"/>
  <c r="AC316"/>
  <c r="BE315"/>
  <c r="AY110" i="3"/>
  <c r="AX109"/>
  <c r="BF109" s="1"/>
  <c r="AC322"/>
  <c r="BE321"/>
  <c r="AY319"/>
  <c r="AX318"/>
  <c r="BF318" s="1"/>
  <c r="AC113"/>
  <c r="BE112"/>
  <c r="BC318"/>
  <c r="BB318"/>
  <c r="BH318" s="1"/>
  <c r="BB109"/>
  <c r="BH109" s="1"/>
  <c r="BC109"/>
  <c r="AA92" i="7"/>
  <c r="AB91"/>
  <c r="AB319" i="3"/>
  <c r="AA320"/>
  <c r="BA320" s="1"/>
  <c r="BG320" s="1"/>
  <c r="AB110"/>
  <c r="AA111"/>
  <c r="BA111" s="1"/>
  <c r="BG111" s="1"/>
  <c r="AB284" i="10"/>
  <c r="AA285"/>
  <c r="AB86" i="8"/>
  <c r="AA87"/>
  <c r="AA105" i="4"/>
  <c r="BA105" s="1"/>
  <c r="BG105" s="1"/>
  <c r="AB104"/>
  <c r="AA301" i="7"/>
  <c r="AB300"/>
  <c r="AB70" i="11"/>
  <c r="AA71"/>
  <c r="AB289" i="9"/>
  <c r="AA290"/>
  <c r="AB279" i="11"/>
  <c r="AA280"/>
  <c r="AA81" i="9"/>
  <c r="AB80"/>
  <c r="AB295" i="8"/>
  <c r="AA296"/>
  <c r="AA314" i="4"/>
  <c r="BA314" s="1"/>
  <c r="BG314" s="1"/>
  <c r="AB313"/>
  <c r="AB75" i="10"/>
  <c r="AA76"/>
  <c r="Z122" i="4"/>
  <c r="S122"/>
  <c r="U121"/>
  <c r="S331"/>
  <c r="U330"/>
  <c r="Z331"/>
  <c r="BC296" i="7" l="1"/>
  <c r="BB296"/>
  <c r="BH296" s="1"/>
  <c r="BB297"/>
  <c r="BH297" s="1"/>
  <c r="BC297"/>
  <c r="AL70" i="11"/>
  <c r="AQ69"/>
  <c r="AR69" s="1"/>
  <c r="BC285" i="9"/>
  <c r="BB285"/>
  <c r="BH285" s="1"/>
  <c r="AX296" i="7"/>
  <c r="BF296" s="1"/>
  <c r="AY297"/>
  <c r="AT89"/>
  <c r="AV89" s="1"/>
  <c r="AS89"/>
  <c r="AZ89"/>
  <c r="BA89" s="1"/>
  <c r="BG89" s="1"/>
  <c r="BE89"/>
  <c r="BC281" i="10"/>
  <c r="BB281"/>
  <c r="BH281" s="1"/>
  <c r="AZ83" i="8"/>
  <c r="BA83" s="1"/>
  <c r="BG83" s="1"/>
  <c r="AS83"/>
  <c r="AU83" s="1"/>
  <c r="AW83" s="1"/>
  <c r="AT83"/>
  <c r="AV83" s="1"/>
  <c r="BE83"/>
  <c r="AL294"/>
  <c r="AQ293"/>
  <c r="AR293" s="1"/>
  <c r="AH122" i="7"/>
  <c r="AP121"/>
  <c r="AZ78" i="9"/>
  <c r="BA78" s="1"/>
  <c r="BG78" s="1"/>
  <c r="AT78"/>
  <c r="AV78" s="1"/>
  <c r="AS78"/>
  <c r="BE78"/>
  <c r="BC276" i="11"/>
  <c r="BB276"/>
  <c r="BH276" s="1"/>
  <c r="BB286" i="9"/>
  <c r="BH286" s="1"/>
  <c r="BC286"/>
  <c r="AZ277" i="11"/>
  <c r="BA277" s="1"/>
  <c r="BG277" s="1"/>
  <c r="AT277"/>
  <c r="AV277" s="1"/>
  <c r="AS277"/>
  <c r="AU277" s="1"/>
  <c r="AW277" s="1"/>
  <c r="BE277"/>
  <c r="AL289" i="9"/>
  <c r="AQ288"/>
  <c r="AR288" s="1"/>
  <c r="AL91" i="7"/>
  <c r="AQ90"/>
  <c r="AR90" s="1"/>
  <c r="AX75" i="9"/>
  <c r="BF75" s="1"/>
  <c r="AY76"/>
  <c r="AL85" i="8"/>
  <c r="AQ84"/>
  <c r="AR84" s="1"/>
  <c r="AZ292"/>
  <c r="BA292" s="1"/>
  <c r="BG292" s="1"/>
  <c r="AT292"/>
  <c r="AV292" s="1"/>
  <c r="AS292"/>
  <c r="AU292" s="1"/>
  <c r="AW292" s="1"/>
  <c r="BE292"/>
  <c r="AL80" i="9"/>
  <c r="AQ79"/>
  <c r="AR79" s="1"/>
  <c r="AY281" i="10"/>
  <c r="AX280"/>
  <c r="BF280" s="1"/>
  <c r="AY87" i="7"/>
  <c r="AX86"/>
  <c r="BF86" s="1"/>
  <c r="AL279" i="11"/>
  <c r="AQ278"/>
  <c r="AR278" s="1"/>
  <c r="AT287" i="9"/>
  <c r="AV287" s="1"/>
  <c r="AS287"/>
  <c r="AZ287"/>
  <c r="BA287" s="1"/>
  <c r="BG287" s="1"/>
  <c r="BE287"/>
  <c r="AY72" i="10"/>
  <c r="AX71"/>
  <c r="BF71" s="1"/>
  <c r="BB291" i="8"/>
  <c r="BH291" s="1"/>
  <c r="BC291"/>
  <c r="BB72" i="10"/>
  <c r="BH72" s="1"/>
  <c r="BC72"/>
  <c r="BB88" i="7"/>
  <c r="BH88" s="1"/>
  <c r="BC88"/>
  <c r="AH331"/>
  <c r="AP330"/>
  <c r="AQ74" i="10"/>
  <c r="AR74" s="1"/>
  <c r="AL75"/>
  <c r="AL284"/>
  <c r="AQ283"/>
  <c r="AR283" s="1"/>
  <c r="AQ299" i="7"/>
  <c r="AR299" s="1"/>
  <c r="AL300"/>
  <c r="AY67" i="11"/>
  <c r="AX66"/>
  <c r="BF66" s="1"/>
  <c r="BC290" i="8"/>
  <c r="BB290"/>
  <c r="BH290" s="1"/>
  <c r="AT68" i="11"/>
  <c r="AV68" s="1"/>
  <c r="AS68"/>
  <c r="AU68" s="1"/>
  <c r="AW68" s="1"/>
  <c r="AZ68"/>
  <c r="BA68" s="1"/>
  <c r="BG68" s="1"/>
  <c r="BE68"/>
  <c r="AX274"/>
  <c r="BF274" s="1"/>
  <c r="AY275"/>
  <c r="AY285" i="9"/>
  <c r="AX284"/>
  <c r="BF284" s="1"/>
  <c r="AX289" i="8"/>
  <c r="BF289" s="1"/>
  <c r="AY290"/>
  <c r="AZ73" i="10"/>
  <c r="BA73" s="1"/>
  <c r="BG73" s="1"/>
  <c r="AT73"/>
  <c r="AV73" s="1"/>
  <c r="AS73"/>
  <c r="AU73" s="1"/>
  <c r="AW73" s="1"/>
  <c r="BE73"/>
  <c r="AT282"/>
  <c r="AV282" s="1"/>
  <c r="AS282"/>
  <c r="AU282" s="1"/>
  <c r="AW282" s="1"/>
  <c r="AZ282"/>
  <c r="BA282" s="1"/>
  <c r="BG282" s="1"/>
  <c r="BE282"/>
  <c r="AX80" i="8"/>
  <c r="BF80" s="1"/>
  <c r="AY81"/>
  <c r="AZ298" i="7"/>
  <c r="BA298" s="1"/>
  <c r="BG298" s="1"/>
  <c r="AT298"/>
  <c r="AV298" s="1"/>
  <c r="AS298"/>
  <c r="BE298"/>
  <c r="BB67" i="11"/>
  <c r="BH67" s="1"/>
  <c r="BC67"/>
  <c r="AU77" i="9"/>
  <c r="AW77" s="1"/>
  <c r="AU82" i="8"/>
  <c r="AW82" s="1"/>
  <c r="AC283" i="11"/>
  <c r="AC74"/>
  <c r="AC79" i="10"/>
  <c r="AC288"/>
  <c r="AC85" i="9"/>
  <c r="AC294"/>
  <c r="AC90" i="8"/>
  <c r="AC299"/>
  <c r="AC304" i="7"/>
  <c r="AC95"/>
  <c r="AC108" i="4"/>
  <c r="BE107"/>
  <c r="AY314"/>
  <c r="AX313"/>
  <c r="BF313" s="1"/>
  <c r="BB313"/>
  <c r="BH313" s="1"/>
  <c r="BC313"/>
  <c r="AC317"/>
  <c r="BE316"/>
  <c r="BC104"/>
  <c r="BB104"/>
  <c r="BH104" s="1"/>
  <c r="AY105"/>
  <c r="AX104"/>
  <c r="BF104" s="1"/>
  <c r="BC110" i="3"/>
  <c r="BB110"/>
  <c r="BH110" s="1"/>
  <c r="BC319"/>
  <c r="BB319"/>
  <c r="BH319" s="1"/>
  <c r="AY320"/>
  <c r="AX319"/>
  <c r="BF319" s="1"/>
  <c r="AY111"/>
  <c r="AX110"/>
  <c r="BF110" s="1"/>
  <c r="AC114"/>
  <c r="BE113"/>
  <c r="AC323"/>
  <c r="BE322"/>
  <c r="AB290" i="9"/>
  <c r="AA291"/>
  <c r="AA315" i="4"/>
  <c r="BA315" s="1"/>
  <c r="BG315" s="1"/>
  <c r="AB314"/>
  <c r="AB76" i="10"/>
  <c r="AA77"/>
  <c r="AB296" i="8"/>
  <c r="AA297"/>
  <c r="AB71" i="11"/>
  <c r="AA72"/>
  <c r="AA106" i="4"/>
  <c r="BA106" s="1"/>
  <c r="BG106" s="1"/>
  <c r="AB105"/>
  <c r="AA93" i="7"/>
  <c r="AB92"/>
  <c r="AA82" i="9"/>
  <c r="AB81"/>
  <c r="AB301" i="7"/>
  <c r="AA302"/>
  <c r="AB111" i="3"/>
  <c r="AA112"/>
  <c r="BA112" s="1"/>
  <c r="BG112" s="1"/>
  <c r="AB320"/>
  <c r="AA321"/>
  <c r="BA321" s="1"/>
  <c r="BG321" s="1"/>
  <c r="AB280" i="11"/>
  <c r="AA281"/>
  <c r="AB87" i="8"/>
  <c r="AA88"/>
  <c r="AB285" i="10"/>
  <c r="AA286"/>
  <c r="Z332" i="4"/>
  <c r="S123"/>
  <c r="U122"/>
  <c r="S332"/>
  <c r="U331"/>
  <c r="Z123"/>
  <c r="BB77" i="9" l="1"/>
  <c r="BH77" s="1"/>
  <c r="BC77"/>
  <c r="AY82" i="8"/>
  <c r="AX81"/>
  <c r="BF81" s="1"/>
  <c r="BC282" i="10"/>
  <c r="BB282"/>
  <c r="BH282" s="1"/>
  <c r="AX67" i="11"/>
  <c r="BF67" s="1"/>
  <c r="AY68"/>
  <c r="AL285" i="10"/>
  <c r="AQ284"/>
  <c r="AR284" s="1"/>
  <c r="AH332" i="7"/>
  <c r="AP331"/>
  <c r="AY73" i="10"/>
  <c r="AX72"/>
  <c r="BF72" s="1"/>
  <c r="AS84" i="8"/>
  <c r="AZ84"/>
  <c r="BA84" s="1"/>
  <c r="BG84" s="1"/>
  <c r="AT84"/>
  <c r="AV84" s="1"/>
  <c r="BE84"/>
  <c r="AT90" i="7"/>
  <c r="AV90" s="1"/>
  <c r="AS90"/>
  <c r="AU90" s="1"/>
  <c r="AW90" s="1"/>
  <c r="AZ90"/>
  <c r="BA90" s="1"/>
  <c r="BG90" s="1"/>
  <c r="BE90"/>
  <c r="AL295" i="8"/>
  <c r="AQ294"/>
  <c r="AR294" s="1"/>
  <c r="AQ70" i="11"/>
  <c r="AR70" s="1"/>
  <c r="AL71"/>
  <c r="BB82" i="8"/>
  <c r="BH82" s="1"/>
  <c r="BC82"/>
  <c r="BB73" i="10"/>
  <c r="BH73" s="1"/>
  <c r="BC73"/>
  <c r="AS283"/>
  <c r="AU283" s="1"/>
  <c r="AW283" s="1"/>
  <c r="AZ283"/>
  <c r="BA283" s="1"/>
  <c r="BG283" s="1"/>
  <c r="AT283"/>
  <c r="AV283" s="1"/>
  <c r="BE283"/>
  <c r="AX87" i="7"/>
  <c r="BF87" s="1"/>
  <c r="AY88"/>
  <c r="AQ80" i="9"/>
  <c r="AR80" s="1"/>
  <c r="AL81"/>
  <c r="AL290"/>
  <c r="AQ289"/>
  <c r="AR289" s="1"/>
  <c r="AZ293" i="8"/>
  <c r="BA293" s="1"/>
  <c r="BG293" s="1"/>
  <c r="AT293"/>
  <c r="AV293" s="1"/>
  <c r="AS293"/>
  <c r="AU293" s="1"/>
  <c r="AW293" s="1"/>
  <c r="BE293"/>
  <c r="BB83"/>
  <c r="BH83" s="1"/>
  <c r="BC83"/>
  <c r="AX297" i="7"/>
  <c r="BF297" s="1"/>
  <c r="AY298"/>
  <c r="AT69" i="11"/>
  <c r="AV69" s="1"/>
  <c r="AS69"/>
  <c r="AZ69"/>
  <c r="BA69" s="1"/>
  <c r="BG69" s="1"/>
  <c r="BE69"/>
  <c r="AU287" i="9"/>
  <c r="AW287" s="1"/>
  <c r="AX290" i="8"/>
  <c r="BF290" s="1"/>
  <c r="AY291"/>
  <c r="AX275" i="11"/>
  <c r="BF275" s="1"/>
  <c r="AY276"/>
  <c r="BC68"/>
  <c r="BB68"/>
  <c r="BH68" s="1"/>
  <c r="AZ299" i="7"/>
  <c r="BA299" s="1"/>
  <c r="BG299" s="1"/>
  <c r="AT299"/>
  <c r="AV299" s="1"/>
  <c r="AS299"/>
  <c r="AU299" s="1"/>
  <c r="AW299" s="1"/>
  <c r="BE299"/>
  <c r="AT74" i="10"/>
  <c r="AV74" s="1"/>
  <c r="AS74"/>
  <c r="AZ74"/>
  <c r="BA74" s="1"/>
  <c r="BG74" s="1"/>
  <c r="BE74"/>
  <c r="AQ279" i="11"/>
  <c r="AR279" s="1"/>
  <c r="AL280"/>
  <c r="AS79" i="9"/>
  <c r="AZ79"/>
  <c r="BA79" s="1"/>
  <c r="BG79" s="1"/>
  <c r="AT79"/>
  <c r="AV79" s="1"/>
  <c r="BE79"/>
  <c r="AX76"/>
  <c r="BF76" s="1"/>
  <c r="AY77"/>
  <c r="AZ288"/>
  <c r="BA288" s="1"/>
  <c r="BG288" s="1"/>
  <c r="AT288"/>
  <c r="AV288" s="1"/>
  <c r="AS288"/>
  <c r="BE288"/>
  <c r="AH123" i="7"/>
  <c r="AP122"/>
  <c r="AU78" i="9"/>
  <c r="AW78" s="1"/>
  <c r="AY286"/>
  <c r="AX285"/>
  <c r="BF285" s="1"/>
  <c r="AL301" i="7"/>
  <c r="AQ300"/>
  <c r="AR300" s="1"/>
  <c r="AL76" i="10"/>
  <c r="AQ75"/>
  <c r="AR75" s="1"/>
  <c r="AT278" i="11"/>
  <c r="AV278" s="1"/>
  <c r="AS278"/>
  <c r="AU278" s="1"/>
  <c r="AW278" s="1"/>
  <c r="AZ278"/>
  <c r="BA278" s="1"/>
  <c r="BG278" s="1"/>
  <c r="BE278"/>
  <c r="AX281" i="10"/>
  <c r="BF281" s="1"/>
  <c r="AY282"/>
  <c r="BC292" i="8"/>
  <c r="BB292"/>
  <c r="BH292" s="1"/>
  <c r="AL86"/>
  <c r="AQ85"/>
  <c r="AR85" s="1"/>
  <c r="AL92" i="7"/>
  <c r="AQ91"/>
  <c r="AR91" s="1"/>
  <c r="BC277" i="11"/>
  <c r="BB277"/>
  <c r="BH277" s="1"/>
  <c r="AU298" i="7"/>
  <c r="AW298" s="1"/>
  <c r="AU89"/>
  <c r="AW89" s="1"/>
  <c r="AC284" i="11"/>
  <c r="AC75"/>
  <c r="AC80" i="10"/>
  <c r="AC289"/>
  <c r="AC86" i="9"/>
  <c r="AC295"/>
  <c r="AC91" i="8"/>
  <c r="AC300"/>
  <c r="AC96" i="7"/>
  <c r="AC305"/>
  <c r="AC109" i="4"/>
  <c r="BE108"/>
  <c r="BC314"/>
  <c r="BB314"/>
  <c r="BH314" s="1"/>
  <c r="BC105"/>
  <c r="BB105"/>
  <c r="BH105" s="1"/>
  <c r="AX105"/>
  <c r="BF105" s="1"/>
  <c r="AY106"/>
  <c r="AC318"/>
  <c r="BE317"/>
  <c r="AY315"/>
  <c r="AX314"/>
  <c r="BF314" s="1"/>
  <c r="AC115" i="3"/>
  <c r="BE114"/>
  <c r="AY321"/>
  <c r="AX320"/>
  <c r="BF320" s="1"/>
  <c r="BB320"/>
  <c r="BH320" s="1"/>
  <c r="BC320"/>
  <c r="BB111"/>
  <c r="BH111" s="1"/>
  <c r="BC111"/>
  <c r="AC324"/>
  <c r="BE323"/>
  <c r="AY112"/>
  <c r="AX111"/>
  <c r="BF111" s="1"/>
  <c r="AB321"/>
  <c r="AA322"/>
  <c r="BA322" s="1"/>
  <c r="BG322" s="1"/>
  <c r="AB93" i="7"/>
  <c r="AA94"/>
  <c r="AA107" i="4"/>
  <c r="BA107" s="1"/>
  <c r="BG107" s="1"/>
  <c r="AB106"/>
  <c r="AA113" i="3"/>
  <c r="BA113" s="1"/>
  <c r="BG113" s="1"/>
  <c r="AB112"/>
  <c r="AB72" i="11"/>
  <c r="AA73"/>
  <c r="AA298" i="8"/>
  <c r="AB297"/>
  <c r="AB286" i="10"/>
  <c r="AA287"/>
  <c r="AB302" i="7"/>
  <c r="AA303"/>
  <c r="AA316" i="4"/>
  <c r="BA316" s="1"/>
  <c r="BG316" s="1"/>
  <c r="AB315"/>
  <c r="AB88" i="8"/>
  <c r="AA89"/>
  <c r="AB281" i="11"/>
  <c r="AA282"/>
  <c r="AB82" i="9"/>
  <c r="AA83"/>
  <c r="AA78" i="10"/>
  <c r="AB77"/>
  <c r="AB291" i="9"/>
  <c r="AA292"/>
  <c r="S124" i="4"/>
  <c r="U123"/>
  <c r="Z333"/>
  <c r="Z124"/>
  <c r="S333"/>
  <c r="U332"/>
  <c r="BB298" i="7" l="1"/>
  <c r="BH298" s="1"/>
  <c r="BC298"/>
  <c r="AL93"/>
  <c r="AQ92"/>
  <c r="AR92" s="1"/>
  <c r="AL77" i="10"/>
  <c r="AQ76"/>
  <c r="AR76" s="1"/>
  <c r="AY287" i="9"/>
  <c r="AX286"/>
  <c r="BF286" s="1"/>
  <c r="AY78"/>
  <c r="AX77"/>
  <c r="BF77" s="1"/>
  <c r="AY292" i="8"/>
  <c r="AX291"/>
  <c r="BF291" s="1"/>
  <c r="BB293"/>
  <c r="BH293" s="1"/>
  <c r="BC293"/>
  <c r="AQ290" i="9"/>
  <c r="AR290" s="1"/>
  <c r="AL291"/>
  <c r="BC283" i="10"/>
  <c r="BB283"/>
  <c r="BH283" s="1"/>
  <c r="AS70" i="11"/>
  <c r="AZ70"/>
  <c r="BA70" s="1"/>
  <c r="BG70" s="1"/>
  <c r="AT70"/>
  <c r="AV70" s="1"/>
  <c r="BE70"/>
  <c r="AY74" i="10"/>
  <c r="AX73"/>
  <c r="BF73" s="1"/>
  <c r="AL286"/>
  <c r="AQ285"/>
  <c r="AR285" s="1"/>
  <c r="BC89" i="7"/>
  <c r="BB89"/>
  <c r="BH89" s="1"/>
  <c r="AZ91"/>
  <c r="BA91" s="1"/>
  <c r="BG91" s="1"/>
  <c r="AT91"/>
  <c r="AV91" s="1"/>
  <c r="AS91"/>
  <c r="AU91" s="1"/>
  <c r="AW91" s="1"/>
  <c r="BE91"/>
  <c r="AZ75" i="10"/>
  <c r="BA75" s="1"/>
  <c r="BG75" s="1"/>
  <c r="AT75"/>
  <c r="AV75" s="1"/>
  <c r="AS75"/>
  <c r="AU75" s="1"/>
  <c r="AW75" s="1"/>
  <c r="BE75"/>
  <c r="AH124" i="7"/>
  <c r="AP123"/>
  <c r="AS279" i="11"/>
  <c r="AU279" s="1"/>
  <c r="AW279" s="1"/>
  <c r="AZ279"/>
  <c r="BA279" s="1"/>
  <c r="BG279" s="1"/>
  <c r="AT279"/>
  <c r="AV279" s="1"/>
  <c r="BE279"/>
  <c r="AX298" i="7"/>
  <c r="BF298" s="1"/>
  <c r="AY299"/>
  <c r="AT289" i="9"/>
  <c r="AV289" s="1"/>
  <c r="AS289"/>
  <c r="AZ289"/>
  <c r="BA289" s="1"/>
  <c r="BG289" s="1"/>
  <c r="BE289"/>
  <c r="AY89" i="7"/>
  <c r="AX88"/>
  <c r="BF88" s="1"/>
  <c r="AL72" i="11"/>
  <c r="AQ71"/>
  <c r="AR71" s="1"/>
  <c r="AZ284" i="10"/>
  <c r="BA284" s="1"/>
  <c r="BG284" s="1"/>
  <c r="AT284"/>
  <c r="AV284" s="1"/>
  <c r="AS284"/>
  <c r="AU284" s="1"/>
  <c r="AW284" s="1"/>
  <c r="BE284"/>
  <c r="AQ86" i="8"/>
  <c r="AR86" s="1"/>
  <c r="AL87"/>
  <c r="AQ301" i="7"/>
  <c r="AR301" s="1"/>
  <c r="AL302"/>
  <c r="AL281" i="11"/>
  <c r="AQ280"/>
  <c r="AR280" s="1"/>
  <c r="AY277"/>
  <c r="AX276"/>
  <c r="BF276" s="1"/>
  <c r="BC287" i="9"/>
  <c r="BB287"/>
  <c r="BH287" s="1"/>
  <c r="AT80"/>
  <c r="AV80" s="1"/>
  <c r="AS80"/>
  <c r="AZ80"/>
  <c r="BA80" s="1"/>
  <c r="BG80" s="1"/>
  <c r="BE80"/>
  <c r="AL296" i="8"/>
  <c r="AQ295"/>
  <c r="AR295" s="1"/>
  <c r="AH333" i="7"/>
  <c r="AP332"/>
  <c r="AX82" i="8"/>
  <c r="BF82" s="1"/>
  <c r="AY83"/>
  <c r="AU74" i="10"/>
  <c r="AW74" s="1"/>
  <c r="AU84" i="8"/>
  <c r="AW84" s="1"/>
  <c r="AS85"/>
  <c r="AT85"/>
  <c r="AV85" s="1"/>
  <c r="AZ85"/>
  <c r="BA85" s="1"/>
  <c r="BG85" s="1"/>
  <c r="BE85"/>
  <c r="AX282" i="10"/>
  <c r="BF282" s="1"/>
  <c r="AY283"/>
  <c r="BB278" i="11"/>
  <c r="BH278" s="1"/>
  <c r="BC278"/>
  <c r="AS300" i="7"/>
  <c r="AU300" s="1"/>
  <c r="AW300" s="1"/>
  <c r="AZ300"/>
  <c r="BA300" s="1"/>
  <c r="BG300" s="1"/>
  <c r="AT300"/>
  <c r="AV300" s="1"/>
  <c r="BE300"/>
  <c r="BB78" i="9"/>
  <c r="BH78" s="1"/>
  <c r="BC78"/>
  <c r="BB299" i="7"/>
  <c r="BH299" s="1"/>
  <c r="BC299"/>
  <c r="AL82" i="9"/>
  <c r="AQ81"/>
  <c r="AR81" s="1"/>
  <c r="AS294" i="8"/>
  <c r="AU294" s="1"/>
  <c r="AW294" s="1"/>
  <c r="AT294"/>
  <c r="AV294" s="1"/>
  <c r="AZ294"/>
  <c r="BA294" s="1"/>
  <c r="BG294" s="1"/>
  <c r="BE294"/>
  <c r="BC90" i="7"/>
  <c r="BB90"/>
  <c r="BH90" s="1"/>
  <c r="AX68" i="11"/>
  <c r="BF68" s="1"/>
  <c r="AY69"/>
  <c r="AU288" i="9"/>
  <c r="AW288" s="1"/>
  <c r="AU79"/>
  <c r="AW79" s="1"/>
  <c r="AU69" i="11"/>
  <c r="AW69" s="1"/>
  <c r="AC76"/>
  <c r="AC285"/>
  <c r="AC81" i="10"/>
  <c r="AC290"/>
  <c r="AC296" i="9"/>
  <c r="AC87"/>
  <c r="AC301" i="8"/>
  <c r="AC92"/>
  <c r="AC306" i="7"/>
  <c r="AC97"/>
  <c r="BC106" i="4"/>
  <c r="BB106"/>
  <c r="BH106" s="1"/>
  <c r="AC319"/>
  <c r="BE318"/>
  <c r="AC110"/>
  <c r="BE109"/>
  <c r="BB315"/>
  <c r="BH315" s="1"/>
  <c r="BC315"/>
  <c r="AY316"/>
  <c r="AX315"/>
  <c r="BF315" s="1"/>
  <c r="AX106"/>
  <c r="BF106" s="1"/>
  <c r="AY107"/>
  <c r="AC325" i="3"/>
  <c r="BE324"/>
  <c r="AC116"/>
  <c r="BE115"/>
  <c r="BC321"/>
  <c r="BB321"/>
  <c r="BH321" s="1"/>
  <c r="AY113"/>
  <c r="AX112"/>
  <c r="BF112" s="1"/>
  <c r="AY322"/>
  <c r="AX321"/>
  <c r="BF321" s="1"/>
  <c r="BC112"/>
  <c r="BB112"/>
  <c r="BH112" s="1"/>
  <c r="AB287" i="10"/>
  <c r="AA288"/>
  <c r="AB298" i="8"/>
  <c r="AA299"/>
  <c r="AB73" i="11"/>
  <c r="AA74"/>
  <c r="AA95" i="7"/>
  <c r="AB94"/>
  <c r="AA323" i="3"/>
  <c r="BA323" s="1"/>
  <c r="BG323" s="1"/>
  <c r="AB322"/>
  <c r="AB303" i="7"/>
  <c r="AA304"/>
  <c r="AB113" i="3"/>
  <c r="AA114"/>
  <c r="BA114" s="1"/>
  <c r="BG114" s="1"/>
  <c r="AA108" i="4"/>
  <c r="BA108" s="1"/>
  <c r="BG108" s="1"/>
  <c r="AB107"/>
  <c r="AB78" i="10"/>
  <c r="AA79"/>
  <c r="AB292" i="9"/>
  <c r="AA293"/>
  <c r="AB83"/>
  <c r="AA84"/>
  <c r="AB282" i="11"/>
  <c r="AA283"/>
  <c r="AB89" i="8"/>
  <c r="AA90"/>
  <c r="AA317" i="4"/>
  <c r="BA317" s="1"/>
  <c r="BG317" s="1"/>
  <c r="AB316"/>
  <c r="Z334"/>
  <c r="Z125"/>
  <c r="S125"/>
  <c r="U124"/>
  <c r="S334"/>
  <c r="U333"/>
  <c r="BC69" i="11" l="1"/>
  <c r="BB69"/>
  <c r="BH69" s="1"/>
  <c r="AY70"/>
  <c r="AX69"/>
  <c r="BF69" s="1"/>
  <c r="AS81" i="9"/>
  <c r="AU81" s="1"/>
  <c r="AW81" s="1"/>
  <c r="AZ81"/>
  <c r="BA81" s="1"/>
  <c r="BG81" s="1"/>
  <c r="AT81"/>
  <c r="AV81" s="1"/>
  <c r="BE81"/>
  <c r="AX283" i="10"/>
  <c r="BF283" s="1"/>
  <c r="AY284"/>
  <c r="AL297" i="8"/>
  <c r="AQ296"/>
  <c r="AR296" s="1"/>
  <c r="AY278" i="11"/>
  <c r="AX277"/>
  <c r="BF277" s="1"/>
  <c r="AT301" i="7"/>
  <c r="AV301" s="1"/>
  <c r="AS301"/>
  <c r="AU301" s="1"/>
  <c r="AW301" s="1"/>
  <c r="AZ301"/>
  <c r="BA301" s="1"/>
  <c r="BG301" s="1"/>
  <c r="BE301"/>
  <c r="AZ71" i="11"/>
  <c r="BA71" s="1"/>
  <c r="BG71" s="1"/>
  <c r="AT71"/>
  <c r="AV71" s="1"/>
  <c r="AS71"/>
  <c r="AU71" s="1"/>
  <c r="AW71" s="1"/>
  <c r="BE71"/>
  <c r="AY300" i="7"/>
  <c r="AX299"/>
  <c r="BF299" s="1"/>
  <c r="AL287" i="10"/>
  <c r="AQ286"/>
  <c r="AR286" s="1"/>
  <c r="AX78" i="9"/>
  <c r="BF78" s="1"/>
  <c r="AY79"/>
  <c r="AL78" i="10"/>
  <c r="AQ77"/>
  <c r="AR77" s="1"/>
  <c r="BC294" i="8"/>
  <c r="BB294"/>
  <c r="BH294" s="1"/>
  <c r="BB74" i="10"/>
  <c r="BH74" s="1"/>
  <c r="BC74"/>
  <c r="AY84" i="8"/>
  <c r="AX83"/>
  <c r="BF83" s="1"/>
  <c r="AS295"/>
  <c r="AZ295"/>
  <c r="BA295" s="1"/>
  <c r="BG295" s="1"/>
  <c r="AT295"/>
  <c r="AV295" s="1"/>
  <c r="BE295"/>
  <c r="AL303" i="7"/>
  <c r="AQ302"/>
  <c r="AR302" s="1"/>
  <c r="AX89"/>
  <c r="BF89" s="1"/>
  <c r="AY90"/>
  <c r="AH125"/>
  <c r="AP124"/>
  <c r="AZ285" i="10"/>
  <c r="BA285" s="1"/>
  <c r="BG285" s="1"/>
  <c r="AT285"/>
  <c r="AV285" s="1"/>
  <c r="AS285"/>
  <c r="BE285"/>
  <c r="AT76"/>
  <c r="AV76" s="1"/>
  <c r="AS76"/>
  <c r="AU76" s="1"/>
  <c r="AW76" s="1"/>
  <c r="AZ76"/>
  <c r="BA76" s="1"/>
  <c r="BG76" s="1"/>
  <c r="BE76"/>
  <c r="AU80" i="9"/>
  <c r="AW80" s="1"/>
  <c r="BB288"/>
  <c r="BH288" s="1"/>
  <c r="BC288"/>
  <c r="BC84" i="8"/>
  <c r="BB84"/>
  <c r="BH84" s="1"/>
  <c r="AH334" i="7"/>
  <c r="AP333"/>
  <c r="AL282" i="11"/>
  <c r="AQ281"/>
  <c r="AR281" s="1"/>
  <c r="AZ86" i="8"/>
  <c r="BA86" s="1"/>
  <c r="BG86" s="1"/>
  <c r="AT86"/>
  <c r="AV86" s="1"/>
  <c r="AS86"/>
  <c r="AU86" s="1"/>
  <c r="AW86" s="1"/>
  <c r="BE86"/>
  <c r="AY75" i="10"/>
  <c r="AX74"/>
  <c r="BF74" s="1"/>
  <c r="AT290" i="9"/>
  <c r="AV290" s="1"/>
  <c r="AS290"/>
  <c r="AZ290"/>
  <c r="BA290" s="1"/>
  <c r="BG290" s="1"/>
  <c r="BE290"/>
  <c r="AY293" i="8"/>
  <c r="AX292"/>
  <c r="BF292" s="1"/>
  <c r="AY288" i="9"/>
  <c r="AX287"/>
  <c r="BF287" s="1"/>
  <c r="AL94" i="7"/>
  <c r="AQ93"/>
  <c r="AR93" s="1"/>
  <c r="AU289" i="9"/>
  <c r="AW289" s="1"/>
  <c r="AU70" i="11"/>
  <c r="AW70" s="1"/>
  <c r="BB79" i="9"/>
  <c r="BH79" s="1"/>
  <c r="BC79"/>
  <c r="AL83"/>
  <c r="AQ82"/>
  <c r="AR82" s="1"/>
  <c r="BB300" i="7"/>
  <c r="BH300" s="1"/>
  <c r="BC300"/>
  <c r="AZ280" i="11"/>
  <c r="BA280" s="1"/>
  <c r="BG280" s="1"/>
  <c r="AT280"/>
  <c r="AV280" s="1"/>
  <c r="AS280"/>
  <c r="AU280" s="1"/>
  <c r="AW280" s="1"/>
  <c r="BE280"/>
  <c r="AL88" i="8"/>
  <c r="AQ87"/>
  <c r="AR87" s="1"/>
  <c r="BC284" i="10"/>
  <c r="BB284"/>
  <c r="BH284" s="1"/>
  <c r="AL73" i="11"/>
  <c r="AQ72"/>
  <c r="AR72" s="1"/>
  <c r="BC279"/>
  <c r="BB279"/>
  <c r="BH279" s="1"/>
  <c r="BB75" i="10"/>
  <c r="BH75" s="1"/>
  <c r="BC75"/>
  <c r="BB91" i="7"/>
  <c r="BH91" s="1"/>
  <c r="BC91"/>
  <c r="AQ291" i="9"/>
  <c r="AR291" s="1"/>
  <c r="AL292"/>
  <c r="AT92" i="7"/>
  <c r="AV92" s="1"/>
  <c r="AS92"/>
  <c r="AU92" s="1"/>
  <c r="AW92" s="1"/>
  <c r="AZ92"/>
  <c r="BA92" s="1"/>
  <c r="BG92" s="1"/>
  <c r="BE92"/>
  <c r="AU85" i="8"/>
  <c r="AW85" s="1"/>
  <c r="AC77" i="11"/>
  <c r="AC286"/>
  <c r="AC291" i="10"/>
  <c r="AC82"/>
  <c r="AC297" i="9"/>
  <c r="AC88"/>
  <c r="AC93" i="8"/>
  <c r="AC302"/>
  <c r="AC98" i="7"/>
  <c r="AC307"/>
  <c r="BC107" i="4"/>
  <c r="BB107"/>
  <c r="BH107" s="1"/>
  <c r="AY317"/>
  <c r="AX316"/>
  <c r="BF316" s="1"/>
  <c r="AC111"/>
  <c r="BE110"/>
  <c r="AC320"/>
  <c r="BE319"/>
  <c r="BC316"/>
  <c r="BB316"/>
  <c r="BH316" s="1"/>
  <c r="AX107"/>
  <c r="BF107" s="1"/>
  <c r="AY108"/>
  <c r="BB322" i="3"/>
  <c r="BH322" s="1"/>
  <c r="BC322"/>
  <c r="AY323"/>
  <c r="AX322"/>
  <c r="BF322" s="1"/>
  <c r="AC326"/>
  <c r="BE325"/>
  <c r="BB113"/>
  <c r="BH113" s="1"/>
  <c r="BC113"/>
  <c r="AY114"/>
  <c r="AX113"/>
  <c r="BF113" s="1"/>
  <c r="AC117"/>
  <c r="BE116"/>
  <c r="AB90" i="8"/>
  <c r="AA91"/>
  <c r="AB283" i="11"/>
  <c r="AA284"/>
  <c r="AB323" i="3"/>
  <c r="AA324"/>
  <c r="BA324" s="1"/>
  <c r="BG324" s="1"/>
  <c r="AA318" i="4"/>
  <c r="BA318" s="1"/>
  <c r="BG318" s="1"/>
  <c r="AB317"/>
  <c r="AB114" i="3"/>
  <c r="AA115"/>
  <c r="BA115" s="1"/>
  <c r="BG115" s="1"/>
  <c r="AB299" i="8"/>
  <c r="AA300"/>
  <c r="AA289" i="10"/>
  <c r="AB288"/>
  <c r="AB84" i="9"/>
  <c r="AA85"/>
  <c r="AB293"/>
  <c r="AA294"/>
  <c r="AA80" i="10"/>
  <c r="AB79"/>
  <c r="AA109" i="4"/>
  <c r="BA109" s="1"/>
  <c r="BG109" s="1"/>
  <c r="AB108"/>
  <c r="AA96" i="7"/>
  <c r="AB95"/>
  <c r="AB304"/>
  <c r="AA305"/>
  <c r="AA75" i="11"/>
  <c r="AB74"/>
  <c r="Z126" i="4"/>
  <c r="Z335"/>
  <c r="S335"/>
  <c r="U334"/>
  <c r="S126"/>
  <c r="U125"/>
  <c r="AT291" i="9" l="1"/>
  <c r="AV291" s="1"/>
  <c r="AS291"/>
  <c r="AZ291"/>
  <c r="BA291" s="1"/>
  <c r="BG291" s="1"/>
  <c r="BE291"/>
  <c r="AL74" i="11"/>
  <c r="AQ73"/>
  <c r="AR73" s="1"/>
  <c r="AQ88" i="8"/>
  <c r="AR88" s="1"/>
  <c r="AL89"/>
  <c r="AL84" i="9"/>
  <c r="AQ83"/>
  <c r="AR83" s="1"/>
  <c r="BC289"/>
  <c r="BB289"/>
  <c r="BH289" s="1"/>
  <c r="AY85" i="8"/>
  <c r="AX84"/>
  <c r="BF84" s="1"/>
  <c r="AQ78" i="10"/>
  <c r="AR78" s="1"/>
  <c r="AL79"/>
  <c r="AL288"/>
  <c r="AQ287"/>
  <c r="AR287" s="1"/>
  <c r="BC71" i="11"/>
  <c r="BB71"/>
  <c r="BH71" s="1"/>
  <c r="AY279"/>
  <c r="AX278"/>
  <c r="BF278" s="1"/>
  <c r="BC81" i="9"/>
  <c r="BB81"/>
  <c r="BH81" s="1"/>
  <c r="AL293"/>
  <c r="AQ292"/>
  <c r="AR292" s="1"/>
  <c r="AS72" i="11"/>
  <c r="AU72" s="1"/>
  <c r="AW72" s="1"/>
  <c r="AZ72"/>
  <c r="BA72" s="1"/>
  <c r="BG72" s="1"/>
  <c r="AT72"/>
  <c r="AV72" s="1"/>
  <c r="BE72"/>
  <c r="AT87" i="8"/>
  <c r="AV87" s="1"/>
  <c r="AZ87"/>
  <c r="BA87" s="1"/>
  <c r="BG87" s="1"/>
  <c r="AS87"/>
  <c r="BE87"/>
  <c r="AZ82" i="9"/>
  <c r="BA82" s="1"/>
  <c r="BG82" s="1"/>
  <c r="AT82"/>
  <c r="AV82" s="1"/>
  <c r="AS82"/>
  <c r="BE82"/>
  <c r="BB70" i="11"/>
  <c r="BH70" s="1"/>
  <c r="BC70"/>
  <c r="AQ94" i="7"/>
  <c r="AR94" s="1"/>
  <c r="AL95"/>
  <c r="AX293" i="8"/>
  <c r="BF293" s="1"/>
  <c r="AY294"/>
  <c r="BC86"/>
  <c r="BB86"/>
  <c r="BH86" s="1"/>
  <c r="AL283" i="11"/>
  <c r="AQ282"/>
  <c r="AR282" s="1"/>
  <c r="BB76" i="10"/>
  <c r="BH76" s="1"/>
  <c r="BC76"/>
  <c r="AY91" i="7"/>
  <c r="AX90"/>
  <c r="BF90" s="1"/>
  <c r="AZ77" i="10"/>
  <c r="BA77" s="1"/>
  <c r="BG77" s="1"/>
  <c r="AT77"/>
  <c r="AV77" s="1"/>
  <c r="AS77"/>
  <c r="BE77"/>
  <c r="AT286"/>
  <c r="AV286" s="1"/>
  <c r="AS286"/>
  <c r="AU286" s="1"/>
  <c r="AW286" s="1"/>
  <c r="AZ286"/>
  <c r="BA286" s="1"/>
  <c r="BG286" s="1"/>
  <c r="BE286"/>
  <c r="AX284"/>
  <c r="BF284" s="1"/>
  <c r="AY285"/>
  <c r="BB280" i="11"/>
  <c r="BH280" s="1"/>
  <c r="BC280"/>
  <c r="AT93" i="7"/>
  <c r="AV93" s="1"/>
  <c r="AS93"/>
  <c r="AU93" s="1"/>
  <c r="AW93" s="1"/>
  <c r="AZ93"/>
  <c r="BA93" s="1"/>
  <c r="BG93" s="1"/>
  <c r="BE93"/>
  <c r="AT281" i="11"/>
  <c r="AV281" s="1"/>
  <c r="AS281"/>
  <c r="AU281" s="1"/>
  <c r="AW281" s="1"/>
  <c r="AZ281"/>
  <c r="BA281" s="1"/>
  <c r="BG281" s="1"/>
  <c r="BE281"/>
  <c r="BB80" i="9"/>
  <c r="BH80" s="1"/>
  <c r="BC80"/>
  <c r="AH126" i="7"/>
  <c r="AP125"/>
  <c r="AQ303"/>
  <c r="AR303" s="1"/>
  <c r="AL304"/>
  <c r="AY301"/>
  <c r="AX300"/>
  <c r="BF300" s="1"/>
  <c r="AL298" i="8"/>
  <c r="AQ297"/>
  <c r="AR297" s="1"/>
  <c r="AX70" i="11"/>
  <c r="BF70" s="1"/>
  <c r="AY71"/>
  <c r="AU290" i="9"/>
  <c r="AW290" s="1"/>
  <c r="AU285" i="10"/>
  <c r="AW285" s="1"/>
  <c r="AU295" i="8"/>
  <c r="AW295" s="1"/>
  <c r="BB85"/>
  <c r="BH85" s="1"/>
  <c r="BC85"/>
  <c r="BC92" i="7"/>
  <c r="BB92"/>
  <c r="BH92" s="1"/>
  <c r="AY289" i="9"/>
  <c r="AX288"/>
  <c r="BF288" s="1"/>
  <c r="AY76" i="10"/>
  <c r="AX75"/>
  <c r="BF75" s="1"/>
  <c r="AH335" i="7"/>
  <c r="AP334"/>
  <c r="AS302"/>
  <c r="AU302" s="1"/>
  <c r="AW302" s="1"/>
  <c r="AZ302"/>
  <c r="BA302" s="1"/>
  <c r="BG302" s="1"/>
  <c r="AT302"/>
  <c r="AV302" s="1"/>
  <c r="BE302"/>
  <c r="AY80" i="9"/>
  <c r="AX79"/>
  <c r="BF79" s="1"/>
  <c r="BB301" i="7"/>
  <c r="BH301" s="1"/>
  <c r="BC301"/>
  <c r="AT296" i="8"/>
  <c r="AV296" s="1"/>
  <c r="AS296"/>
  <c r="AU296" s="1"/>
  <c r="AW296" s="1"/>
  <c r="AZ296"/>
  <c r="BA296" s="1"/>
  <c r="BG296" s="1"/>
  <c r="BE296"/>
  <c r="AC287" i="11"/>
  <c r="AC78"/>
  <c r="AC292" i="10"/>
  <c r="AC83"/>
  <c r="AC89" i="9"/>
  <c r="AC298"/>
  <c r="AC303" i="8"/>
  <c r="AC94"/>
  <c r="AC99" i="7"/>
  <c r="AC308"/>
  <c r="AC112" i="4"/>
  <c r="BE111"/>
  <c r="BC108"/>
  <c r="BB108"/>
  <c r="BH108" s="1"/>
  <c r="BC317"/>
  <c r="BB317"/>
  <c r="BH317" s="1"/>
  <c r="AC321"/>
  <c r="BE320"/>
  <c r="AY318"/>
  <c r="AX317"/>
  <c r="BF317" s="1"/>
  <c r="AX108"/>
  <c r="BF108" s="1"/>
  <c r="AY109"/>
  <c r="BC323" i="3"/>
  <c r="BB323"/>
  <c r="BH323" s="1"/>
  <c r="AY115"/>
  <c r="AX114"/>
  <c r="BF114" s="1"/>
  <c r="AC327"/>
  <c r="BE326"/>
  <c r="BC114"/>
  <c r="BB114"/>
  <c r="BH114" s="1"/>
  <c r="AC118"/>
  <c r="BE117"/>
  <c r="AY324"/>
  <c r="AX323"/>
  <c r="BF323" s="1"/>
  <c r="AB75" i="11"/>
  <c r="AA76"/>
  <c r="AA295" i="9"/>
  <c r="AB294"/>
  <c r="AB80" i="10"/>
  <c r="AA81"/>
  <c r="AB324" i="3"/>
  <c r="AA325"/>
  <c r="BA325" s="1"/>
  <c r="BG325" s="1"/>
  <c r="AB91" i="8"/>
  <c r="AA92"/>
  <c r="AB85" i="9"/>
  <c r="AA86"/>
  <c r="AB300" i="8"/>
  <c r="AA301"/>
  <c r="AB115" i="3"/>
  <c r="AA116"/>
  <c r="BA116" s="1"/>
  <c r="BG116" s="1"/>
  <c r="AB305" i="7"/>
  <c r="AA306"/>
  <c r="AB96"/>
  <c r="AA97"/>
  <c r="AA110" i="4"/>
  <c r="BA110" s="1"/>
  <c r="BG110" s="1"/>
  <c r="AB109"/>
  <c r="AA290" i="10"/>
  <c r="AB289"/>
  <c r="AA319" i="4"/>
  <c r="BA319" s="1"/>
  <c r="BG319" s="1"/>
  <c r="AB318"/>
  <c r="AB284" i="11"/>
  <c r="AA285"/>
  <c r="S336" i="4"/>
  <c r="U335"/>
  <c r="Z127"/>
  <c r="Z336"/>
  <c r="S127"/>
  <c r="U126"/>
  <c r="AH336" i="7" l="1"/>
  <c r="AP335"/>
  <c r="AX289" i="9"/>
  <c r="BF289" s="1"/>
  <c r="AY290"/>
  <c r="AQ298" i="8"/>
  <c r="AR298" s="1"/>
  <c r="AL299"/>
  <c r="AT303" i="7"/>
  <c r="AV303" s="1"/>
  <c r="AS303"/>
  <c r="AZ303"/>
  <c r="BA303" s="1"/>
  <c r="BG303" s="1"/>
  <c r="BE303"/>
  <c r="AZ94"/>
  <c r="BA94" s="1"/>
  <c r="BG94" s="1"/>
  <c r="AT94"/>
  <c r="AV94" s="1"/>
  <c r="AS94"/>
  <c r="AU94" s="1"/>
  <c r="AW94" s="1"/>
  <c r="BE94"/>
  <c r="AQ293" i="9"/>
  <c r="AR293" s="1"/>
  <c r="AL294"/>
  <c r="AX279" i="11"/>
  <c r="BF279" s="1"/>
  <c r="AY280"/>
  <c r="AL289" i="10"/>
  <c r="AQ288"/>
  <c r="AR288" s="1"/>
  <c r="AY86" i="8"/>
  <c r="AX85"/>
  <c r="BF85" s="1"/>
  <c r="AL85" i="9"/>
  <c r="AQ84"/>
  <c r="AR84" s="1"/>
  <c r="AQ74" i="11"/>
  <c r="AR74" s="1"/>
  <c r="AL75"/>
  <c r="AU82" i="9"/>
  <c r="AW82" s="1"/>
  <c r="AU87" i="8"/>
  <c r="AW87" s="1"/>
  <c r="BB290" i="9"/>
  <c r="BH290" s="1"/>
  <c r="BC290"/>
  <c r="AT297" i="8"/>
  <c r="AV297" s="1"/>
  <c r="AS297"/>
  <c r="AU297" s="1"/>
  <c r="AW297" s="1"/>
  <c r="AZ297"/>
  <c r="BA297" s="1"/>
  <c r="BG297" s="1"/>
  <c r="BE297"/>
  <c r="AL305" i="7"/>
  <c r="AQ304"/>
  <c r="AR304" s="1"/>
  <c r="BC281" i="11"/>
  <c r="BB281"/>
  <c r="BH281" s="1"/>
  <c r="BB93" i="7"/>
  <c r="BH93" s="1"/>
  <c r="BC93"/>
  <c r="AX285" i="10"/>
  <c r="BF285" s="1"/>
  <c r="AY286"/>
  <c r="BC286"/>
  <c r="BB286"/>
  <c r="BH286" s="1"/>
  <c r="AL96" i="7"/>
  <c r="AQ95"/>
  <c r="AR95" s="1"/>
  <c r="AZ292" i="9"/>
  <c r="BA292" s="1"/>
  <c r="BG292" s="1"/>
  <c r="AT292"/>
  <c r="AV292" s="1"/>
  <c r="AS292"/>
  <c r="BE292"/>
  <c r="AT287" i="10"/>
  <c r="AV287" s="1"/>
  <c r="AS287"/>
  <c r="AU287" s="1"/>
  <c r="AW287" s="1"/>
  <c r="AZ287"/>
  <c r="BA287" s="1"/>
  <c r="BG287" s="1"/>
  <c r="BE287"/>
  <c r="AZ83" i="9"/>
  <c r="BA83" s="1"/>
  <c r="BG83" s="1"/>
  <c r="AT83"/>
  <c r="AV83" s="1"/>
  <c r="AS83"/>
  <c r="BE83"/>
  <c r="AT73" i="11"/>
  <c r="AV73" s="1"/>
  <c r="AS73"/>
  <c r="AU73" s="1"/>
  <c r="AW73" s="1"/>
  <c r="AZ73"/>
  <c r="BA73" s="1"/>
  <c r="BG73" s="1"/>
  <c r="BE73"/>
  <c r="AU291" i="9"/>
  <c r="AW291" s="1"/>
  <c r="AX80"/>
  <c r="BF80" s="1"/>
  <c r="AY81"/>
  <c r="BC302" i="7"/>
  <c r="BB302"/>
  <c r="BH302" s="1"/>
  <c r="AX76" i="10"/>
  <c r="BF76" s="1"/>
  <c r="AY77"/>
  <c r="BC285"/>
  <c r="BB285"/>
  <c r="BH285" s="1"/>
  <c r="AX301" i="7"/>
  <c r="BF301" s="1"/>
  <c r="AY302"/>
  <c r="AH127"/>
  <c r="AP126"/>
  <c r="AX91"/>
  <c r="BF91" s="1"/>
  <c r="AY92"/>
  <c r="AL284" i="11"/>
  <c r="AQ283"/>
  <c r="AR283" s="1"/>
  <c r="BB72"/>
  <c r="BH72" s="1"/>
  <c r="BC72"/>
  <c r="AT78" i="10"/>
  <c r="AV78" s="1"/>
  <c r="AS78"/>
  <c r="AU78" s="1"/>
  <c r="AW78" s="1"/>
  <c r="AZ78"/>
  <c r="BA78" s="1"/>
  <c r="BG78" s="1"/>
  <c r="BE78"/>
  <c r="AS88" i="8"/>
  <c r="AZ88"/>
  <c r="BA88" s="1"/>
  <c r="BG88" s="1"/>
  <c r="AT88"/>
  <c r="AV88" s="1"/>
  <c r="BE88"/>
  <c r="AU77" i="10"/>
  <c r="AW77" s="1"/>
  <c r="BB296" i="8"/>
  <c r="BH296" s="1"/>
  <c r="BC296"/>
  <c r="BB295"/>
  <c r="BH295" s="1"/>
  <c r="BC295"/>
  <c r="AY72" i="11"/>
  <c r="AX71"/>
  <c r="BF71" s="1"/>
  <c r="AT282"/>
  <c r="AV282" s="1"/>
  <c r="AS282"/>
  <c r="AZ282"/>
  <c r="BA282" s="1"/>
  <c r="BG282" s="1"/>
  <c r="BE282"/>
  <c r="AX294" i="8"/>
  <c r="BF294" s="1"/>
  <c r="AY295"/>
  <c r="AQ79" i="10"/>
  <c r="AR79" s="1"/>
  <c r="AL80"/>
  <c r="AL90" i="8"/>
  <c r="AQ89"/>
  <c r="AR89" s="1"/>
  <c r="AC288" i="11"/>
  <c r="AC79"/>
  <c r="AC84" i="10"/>
  <c r="AC293"/>
  <c r="AC299" i="9"/>
  <c r="AC90"/>
  <c r="AC304" i="8"/>
  <c r="AC95"/>
  <c r="AC309" i="7"/>
  <c r="AC100"/>
  <c r="BC109" i="4"/>
  <c r="BB109"/>
  <c r="BH109" s="1"/>
  <c r="AY319"/>
  <c r="AX318"/>
  <c r="BF318" s="1"/>
  <c r="AC113"/>
  <c r="BE112"/>
  <c r="AC322"/>
  <c r="BE321"/>
  <c r="BB318"/>
  <c r="BH318" s="1"/>
  <c r="BC318"/>
  <c r="AX109"/>
  <c r="BF109" s="1"/>
  <c r="AY110"/>
  <c r="BB115" i="3"/>
  <c r="BH115" s="1"/>
  <c r="BC115"/>
  <c r="AC119"/>
  <c r="BE118"/>
  <c r="AC328"/>
  <c r="BE327"/>
  <c r="BB324"/>
  <c r="BH324" s="1"/>
  <c r="BC324"/>
  <c r="AY325"/>
  <c r="AX324"/>
  <c r="BF324" s="1"/>
  <c r="AY116"/>
  <c r="AX115"/>
  <c r="BF115" s="1"/>
  <c r="AB306" i="7"/>
  <c r="AA307"/>
  <c r="AB301" i="8"/>
  <c r="AA302"/>
  <c r="AB295" i="9"/>
  <c r="AA296"/>
  <c r="AA320" i="4"/>
  <c r="BA320" s="1"/>
  <c r="BG320" s="1"/>
  <c r="AB319"/>
  <c r="AB290" i="10"/>
  <c r="AA291"/>
  <c r="AA111" i="4"/>
  <c r="BA111" s="1"/>
  <c r="BG111" s="1"/>
  <c r="AB110"/>
  <c r="AB81" i="10"/>
  <c r="AA82"/>
  <c r="AB285" i="11"/>
  <c r="AA286"/>
  <c r="AA98" i="7"/>
  <c r="AB97"/>
  <c r="AB116" i="3"/>
  <c r="AA117"/>
  <c r="BA117" s="1"/>
  <c r="BG117" s="1"/>
  <c r="AB86" i="9"/>
  <c r="AA87"/>
  <c r="AB92" i="8"/>
  <c r="AA93"/>
  <c r="AB325" i="3"/>
  <c r="AA326"/>
  <c r="BA326" s="1"/>
  <c r="BG326" s="1"/>
  <c r="AB76" i="11"/>
  <c r="AA77"/>
  <c r="Z128" i="4"/>
  <c r="Z337"/>
  <c r="S337"/>
  <c r="U336"/>
  <c r="S128"/>
  <c r="U127"/>
  <c r="BC77" i="10" l="1"/>
  <c r="BB77"/>
  <c r="BH77" s="1"/>
  <c r="AL97" i="7"/>
  <c r="AQ96"/>
  <c r="AR96" s="1"/>
  <c r="AQ75" i="11"/>
  <c r="AR75" s="1"/>
  <c r="AL76"/>
  <c r="AX280"/>
  <c r="BF280" s="1"/>
  <c r="AY281"/>
  <c r="AQ299" i="8"/>
  <c r="AR299" s="1"/>
  <c r="AL300"/>
  <c r="AU83" i="9"/>
  <c r="AW83" s="1"/>
  <c r="AU292"/>
  <c r="AW292" s="1"/>
  <c r="AT283" i="11"/>
  <c r="AV283" s="1"/>
  <c r="AS283"/>
  <c r="AU283" s="1"/>
  <c r="AW283" s="1"/>
  <c r="AZ283"/>
  <c r="BA283" s="1"/>
  <c r="BG283" s="1"/>
  <c r="BE283"/>
  <c r="BB73"/>
  <c r="BH73" s="1"/>
  <c r="BC73"/>
  <c r="BB287" i="10"/>
  <c r="BH287" s="1"/>
  <c r="BC287"/>
  <c r="BC297" i="8"/>
  <c r="BB297"/>
  <c r="BH297" s="1"/>
  <c r="AZ74" i="11"/>
  <c r="BA74" s="1"/>
  <c r="BG74" s="1"/>
  <c r="AT74"/>
  <c r="AV74" s="1"/>
  <c r="AS74"/>
  <c r="AU74" s="1"/>
  <c r="AW74" s="1"/>
  <c r="BE74"/>
  <c r="BC94" i="7"/>
  <c r="BB94"/>
  <c r="BH94" s="1"/>
  <c r="AZ298" i="8"/>
  <c r="BA298" s="1"/>
  <c r="BG298" s="1"/>
  <c r="AT298"/>
  <c r="AV298" s="1"/>
  <c r="AS298"/>
  <c r="AU298" s="1"/>
  <c r="AW298" s="1"/>
  <c r="BE298"/>
  <c r="AZ89"/>
  <c r="BA89" s="1"/>
  <c r="BG89" s="1"/>
  <c r="AS89"/>
  <c r="AT89"/>
  <c r="AV89" s="1"/>
  <c r="BE89"/>
  <c r="AZ79" i="10"/>
  <c r="BA79" s="1"/>
  <c r="BG79" s="1"/>
  <c r="AT79"/>
  <c r="AV79" s="1"/>
  <c r="AS79"/>
  <c r="AU79" s="1"/>
  <c r="AW79" s="1"/>
  <c r="BE79"/>
  <c r="AY73" i="11"/>
  <c r="AX72"/>
  <c r="BF72" s="1"/>
  <c r="AX92" i="7"/>
  <c r="BF92" s="1"/>
  <c r="AY93"/>
  <c r="AY303"/>
  <c r="AX302"/>
  <c r="BF302" s="1"/>
  <c r="AX77" i="10"/>
  <c r="BF77" s="1"/>
  <c r="AY78"/>
  <c r="AX81" i="9"/>
  <c r="BF81" s="1"/>
  <c r="AY82"/>
  <c r="AZ95" i="7"/>
  <c r="BA95" s="1"/>
  <c r="BG95" s="1"/>
  <c r="AT95"/>
  <c r="AV95" s="1"/>
  <c r="AS95"/>
  <c r="BE95"/>
  <c r="AY287" i="10"/>
  <c r="AX286"/>
  <c r="BF286" s="1"/>
  <c r="AL86" i="9"/>
  <c r="AQ85"/>
  <c r="AR85" s="1"/>
  <c r="AL290" i="10"/>
  <c r="AQ289"/>
  <c r="AR289" s="1"/>
  <c r="AS293" i="9"/>
  <c r="AZ293"/>
  <c r="BA293" s="1"/>
  <c r="BG293" s="1"/>
  <c r="AT293"/>
  <c r="AV293" s="1"/>
  <c r="BE293"/>
  <c r="AU282" i="11"/>
  <c r="AW282" s="1"/>
  <c r="AQ90" i="8"/>
  <c r="AR90" s="1"/>
  <c r="AL91"/>
  <c r="BB78" i="10"/>
  <c r="BH78" s="1"/>
  <c r="BC78"/>
  <c r="BC291" i="9"/>
  <c r="BB291"/>
  <c r="BH291" s="1"/>
  <c r="AS304" i="7"/>
  <c r="AZ304"/>
  <c r="BA304" s="1"/>
  <c r="BG304" s="1"/>
  <c r="AT304"/>
  <c r="AV304" s="1"/>
  <c r="BE304"/>
  <c r="BC87" i="8"/>
  <c r="BB87"/>
  <c r="BH87" s="1"/>
  <c r="AX86"/>
  <c r="BF86" s="1"/>
  <c r="AY87"/>
  <c r="AH337" i="7"/>
  <c r="AP336"/>
  <c r="AX295" i="8"/>
  <c r="BF295" s="1"/>
  <c r="AY296"/>
  <c r="AL81" i="10"/>
  <c r="AQ80"/>
  <c r="AR80" s="1"/>
  <c r="AL285" i="11"/>
  <c r="AQ284"/>
  <c r="AR284" s="1"/>
  <c r="AH128" i="7"/>
  <c r="AP127"/>
  <c r="AL306"/>
  <c r="AQ305"/>
  <c r="AR305" s="1"/>
  <c r="BC82" i="9"/>
  <c r="BB82"/>
  <c r="BH82" s="1"/>
  <c r="AZ84"/>
  <c r="BA84" s="1"/>
  <c r="BG84" s="1"/>
  <c r="AT84"/>
  <c r="AV84" s="1"/>
  <c r="AS84"/>
  <c r="BE84"/>
  <c r="AT288" i="10"/>
  <c r="AV288" s="1"/>
  <c r="AS288"/>
  <c r="AU288" s="1"/>
  <c r="AW288" s="1"/>
  <c r="AZ288"/>
  <c r="BA288" s="1"/>
  <c r="BG288" s="1"/>
  <c r="BE288"/>
  <c r="AQ294" i="9"/>
  <c r="AR294" s="1"/>
  <c r="AL295"/>
  <c r="AX290"/>
  <c r="BF290" s="1"/>
  <c r="AY291"/>
  <c r="AU88" i="8"/>
  <c r="AW88" s="1"/>
  <c r="AU303" i="7"/>
  <c r="AW303" s="1"/>
  <c r="AC80" i="11"/>
  <c r="AC289"/>
  <c r="AC294" i="10"/>
  <c r="AC85"/>
  <c r="AC300" i="9"/>
  <c r="AC91"/>
  <c r="AC96" i="8"/>
  <c r="AC305"/>
  <c r="AC310" i="7"/>
  <c r="AC101"/>
  <c r="AC114" i="4"/>
  <c r="BE113"/>
  <c r="BC110"/>
  <c r="BB110"/>
  <c r="BH110" s="1"/>
  <c r="BC319"/>
  <c r="BB319"/>
  <c r="BH319" s="1"/>
  <c r="AC323"/>
  <c r="BE322"/>
  <c r="AY320"/>
  <c r="AX319"/>
  <c r="BF319" s="1"/>
  <c r="AX110"/>
  <c r="BF110" s="1"/>
  <c r="AY111"/>
  <c r="AY326" i="3"/>
  <c r="AX325"/>
  <c r="BF325" s="1"/>
  <c r="AC329"/>
  <c r="BE328"/>
  <c r="BC325"/>
  <c r="BB325"/>
  <c r="BH325" s="1"/>
  <c r="BB116"/>
  <c r="BH116" s="1"/>
  <c r="BC116"/>
  <c r="AY117"/>
  <c r="AX116"/>
  <c r="BF116" s="1"/>
  <c r="AC120"/>
  <c r="BE119"/>
  <c r="AB326"/>
  <c r="AA327"/>
  <c r="BA327" s="1"/>
  <c r="BG327" s="1"/>
  <c r="AB117"/>
  <c r="AA118"/>
  <c r="BA118" s="1"/>
  <c r="BG118" s="1"/>
  <c r="AB82" i="10"/>
  <c r="AA83"/>
  <c r="AA292"/>
  <c r="AB291"/>
  <c r="AA99" i="7"/>
  <c r="AB98"/>
  <c r="AA112" i="4"/>
  <c r="BA112" s="1"/>
  <c r="BG112" s="1"/>
  <c r="AB111"/>
  <c r="AA321"/>
  <c r="BA321" s="1"/>
  <c r="BG321" s="1"/>
  <c r="AB320"/>
  <c r="AB77" i="11"/>
  <c r="AA78"/>
  <c r="AB93" i="8"/>
  <c r="AA94"/>
  <c r="AB87" i="9"/>
  <c r="AA88"/>
  <c r="AB286" i="11"/>
  <c r="AA287"/>
  <c r="AB296" i="9"/>
  <c r="AA297"/>
  <c r="AB302" i="8"/>
  <c r="AA303"/>
  <c r="AB307" i="7"/>
  <c r="AA308"/>
  <c r="Z338" i="4"/>
  <c r="S129"/>
  <c r="U128"/>
  <c r="S338"/>
  <c r="U337"/>
  <c r="Z129"/>
  <c r="BB303" i="7" l="1"/>
  <c r="BH303" s="1"/>
  <c r="BC303"/>
  <c r="AH129"/>
  <c r="AP128"/>
  <c r="AQ81" i="10"/>
  <c r="AR81" s="1"/>
  <c r="AL82"/>
  <c r="AH338" i="7"/>
  <c r="AP337"/>
  <c r="AL87" i="9"/>
  <c r="AQ86"/>
  <c r="AR86" s="1"/>
  <c r="AX303" i="7"/>
  <c r="BF303" s="1"/>
  <c r="AY304"/>
  <c r="AY74" i="11"/>
  <c r="AX73"/>
  <c r="BF73" s="1"/>
  <c r="BC74"/>
  <c r="BB74"/>
  <c r="BH74" s="1"/>
  <c r="AS299" i="8"/>
  <c r="AU299" s="1"/>
  <c r="AW299" s="1"/>
  <c r="AZ299"/>
  <c r="BA299" s="1"/>
  <c r="BG299" s="1"/>
  <c r="AT299"/>
  <c r="AV299" s="1"/>
  <c r="BE299"/>
  <c r="AS75" i="11"/>
  <c r="AU75" s="1"/>
  <c r="AW75" s="1"/>
  <c r="AZ75"/>
  <c r="BA75" s="1"/>
  <c r="BG75" s="1"/>
  <c r="AT75"/>
  <c r="AV75" s="1"/>
  <c r="BE75"/>
  <c r="AU84" i="9"/>
  <c r="AW84" s="1"/>
  <c r="AU304" i="7"/>
  <c r="AW304" s="1"/>
  <c r="AU293" i="9"/>
  <c r="AW293" s="1"/>
  <c r="AU95" i="7"/>
  <c r="AW95" s="1"/>
  <c r="AX291" i="9"/>
  <c r="BF291" s="1"/>
  <c r="AY292"/>
  <c r="AZ80" i="10"/>
  <c r="BA80" s="1"/>
  <c r="BG80" s="1"/>
  <c r="AT80"/>
  <c r="AV80" s="1"/>
  <c r="AS80"/>
  <c r="AU80" s="1"/>
  <c r="AW80" s="1"/>
  <c r="BE80"/>
  <c r="BB282" i="11"/>
  <c r="BH282" s="1"/>
  <c r="BC282"/>
  <c r="AT85" i="9"/>
  <c r="AV85" s="1"/>
  <c r="AS85"/>
  <c r="AU85" s="1"/>
  <c r="AW85" s="1"/>
  <c r="AZ85"/>
  <c r="BA85" s="1"/>
  <c r="BG85" s="1"/>
  <c r="BE85"/>
  <c r="AY83"/>
  <c r="AX82"/>
  <c r="BF82" s="1"/>
  <c r="BC283" i="11"/>
  <c r="BB283"/>
  <c r="BH283" s="1"/>
  <c r="AL301" i="8"/>
  <c r="AQ300"/>
  <c r="AR300" s="1"/>
  <c r="AQ76" i="11"/>
  <c r="AR76" s="1"/>
  <c r="AL77"/>
  <c r="AU89" i="8"/>
  <c r="AW89" s="1"/>
  <c r="AT294" i="9"/>
  <c r="AV294" s="1"/>
  <c r="AZ294"/>
  <c r="BA294" s="1"/>
  <c r="BG294" s="1"/>
  <c r="AS294"/>
  <c r="AU294" s="1"/>
  <c r="AW294" s="1"/>
  <c r="BE294"/>
  <c r="AL307" i="7"/>
  <c r="AQ306"/>
  <c r="AR306" s="1"/>
  <c r="AQ285" i="11"/>
  <c r="AR285" s="1"/>
  <c r="AL286"/>
  <c r="AZ90" i="8"/>
  <c r="BA90" s="1"/>
  <c r="BG90" s="1"/>
  <c r="AT90"/>
  <c r="AV90" s="1"/>
  <c r="AS90"/>
  <c r="AU90" s="1"/>
  <c r="AW90" s="1"/>
  <c r="BE90"/>
  <c r="AQ290" i="10"/>
  <c r="AR290" s="1"/>
  <c r="AL291"/>
  <c r="AX287"/>
  <c r="BF287" s="1"/>
  <c r="AY288"/>
  <c r="BB79"/>
  <c r="BH79" s="1"/>
  <c r="BC79"/>
  <c r="BC298" i="8"/>
  <c r="BB298"/>
  <c r="BH298" s="1"/>
  <c r="BC83" i="9"/>
  <c r="BB83"/>
  <c r="BH83" s="1"/>
  <c r="AL98" i="7"/>
  <c r="AQ97"/>
  <c r="AR97" s="1"/>
  <c r="BC88" i="8"/>
  <c r="BB88"/>
  <c r="BH88" s="1"/>
  <c r="AQ295" i="9"/>
  <c r="AR295" s="1"/>
  <c r="AL296"/>
  <c r="BB288" i="10"/>
  <c r="BH288" s="1"/>
  <c r="BC288"/>
  <c r="AZ305" i="7"/>
  <c r="BA305" s="1"/>
  <c r="BG305" s="1"/>
  <c r="AT305"/>
  <c r="AV305" s="1"/>
  <c r="AS305"/>
  <c r="BE305"/>
  <c r="AS284" i="11"/>
  <c r="AU284" s="1"/>
  <c r="AW284" s="1"/>
  <c r="AZ284"/>
  <c r="BA284" s="1"/>
  <c r="BG284" s="1"/>
  <c r="AT284"/>
  <c r="AV284" s="1"/>
  <c r="BE284"/>
  <c r="AX296" i="8"/>
  <c r="BF296" s="1"/>
  <c r="AY297"/>
  <c r="AX87"/>
  <c r="BF87" s="1"/>
  <c r="AY88"/>
  <c r="AL92"/>
  <c r="AQ91"/>
  <c r="AR91" s="1"/>
  <c r="AZ289" i="10"/>
  <c r="BA289" s="1"/>
  <c r="BG289" s="1"/>
  <c r="AT289"/>
  <c r="AV289" s="1"/>
  <c r="AS289"/>
  <c r="AU289" s="1"/>
  <c r="AW289" s="1"/>
  <c r="BE289"/>
  <c r="AX78"/>
  <c r="BF78" s="1"/>
  <c r="AY79"/>
  <c r="AY94" i="7"/>
  <c r="AX93"/>
  <c r="BF93" s="1"/>
  <c r="BB292" i="9"/>
  <c r="BH292" s="1"/>
  <c r="BC292"/>
  <c r="AY282" i="11"/>
  <c r="AX281"/>
  <c r="BF281" s="1"/>
  <c r="AT96" i="7"/>
  <c r="AV96" s="1"/>
  <c r="AS96"/>
  <c r="AZ96"/>
  <c r="BA96" s="1"/>
  <c r="BG96" s="1"/>
  <c r="BE96"/>
  <c r="AC290" i="11"/>
  <c r="AC81"/>
  <c r="AC86" i="10"/>
  <c r="AC295"/>
  <c r="AC92" i="9"/>
  <c r="AC301"/>
  <c r="AC306" i="8"/>
  <c r="AC97"/>
  <c r="AC102" i="7"/>
  <c r="AC311"/>
  <c r="BC111" i="4"/>
  <c r="BB111"/>
  <c r="BH111" s="1"/>
  <c r="AY321"/>
  <c r="AX320"/>
  <c r="BF320" s="1"/>
  <c r="AC115"/>
  <c r="BE114"/>
  <c r="BB320"/>
  <c r="BH320" s="1"/>
  <c r="BC320"/>
  <c r="AC324"/>
  <c r="BE323"/>
  <c r="AX111"/>
  <c r="BF111" s="1"/>
  <c r="AY112"/>
  <c r="AY118" i="3"/>
  <c r="AX117"/>
  <c r="BF117" s="1"/>
  <c r="AY327"/>
  <c r="AX326"/>
  <c r="BF326" s="1"/>
  <c r="AC121"/>
  <c r="BE120"/>
  <c r="AC330"/>
  <c r="BE329"/>
  <c r="BC117"/>
  <c r="BB117"/>
  <c r="BH117" s="1"/>
  <c r="BB326"/>
  <c r="BH326" s="1"/>
  <c r="BC326"/>
  <c r="AA113" i="4"/>
  <c r="BA113" s="1"/>
  <c r="BG113" s="1"/>
  <c r="AB112"/>
  <c r="AB292" i="10"/>
  <c r="AA293"/>
  <c r="AB303" i="8"/>
  <c r="AA304"/>
  <c r="AB83" i="10"/>
  <c r="AA84"/>
  <c r="AB327" i="3"/>
  <c r="AA328"/>
  <c r="BA328" s="1"/>
  <c r="BG328" s="1"/>
  <c r="AA322" i="4"/>
  <c r="BA322" s="1"/>
  <c r="BG322" s="1"/>
  <c r="AB321"/>
  <c r="AA100" i="7"/>
  <c r="AB99"/>
  <c r="AB308"/>
  <c r="AA309"/>
  <c r="AB297" i="9"/>
  <c r="AA298"/>
  <c r="AA288" i="11"/>
  <c r="AB287"/>
  <c r="AB88" i="9"/>
  <c r="AA89"/>
  <c r="AB94" i="8"/>
  <c r="AA95"/>
  <c r="AB78" i="11"/>
  <c r="AA79"/>
  <c r="AB118" i="3"/>
  <c r="AA119"/>
  <c r="BA119" s="1"/>
  <c r="BG119" s="1"/>
  <c r="Z130" i="4"/>
  <c r="Z339"/>
  <c r="S339"/>
  <c r="U338"/>
  <c r="S130"/>
  <c r="U129"/>
  <c r="AX282" i="11" l="1"/>
  <c r="BF282" s="1"/>
  <c r="AY283"/>
  <c r="AX94" i="7"/>
  <c r="BF94" s="1"/>
  <c r="AY95"/>
  <c r="BB289" i="10"/>
  <c r="BH289" s="1"/>
  <c r="BC289"/>
  <c r="AQ92" i="8"/>
  <c r="AR92" s="1"/>
  <c r="AL93"/>
  <c r="BB284" i="11"/>
  <c r="BH284" s="1"/>
  <c r="BC284"/>
  <c r="AT295" i="9"/>
  <c r="AV295" s="1"/>
  <c r="AS295"/>
  <c r="AZ295"/>
  <c r="BA295" s="1"/>
  <c r="BG295" s="1"/>
  <c r="BE295"/>
  <c r="AQ98" i="7"/>
  <c r="AR98" s="1"/>
  <c r="AL99"/>
  <c r="BB90" i="8"/>
  <c r="BH90" s="1"/>
  <c r="BC90"/>
  <c r="AZ285" i="11"/>
  <c r="BA285" s="1"/>
  <c r="BG285" s="1"/>
  <c r="AT285"/>
  <c r="AV285" s="1"/>
  <c r="AS285"/>
  <c r="AU285" s="1"/>
  <c r="AW285" s="1"/>
  <c r="BE285"/>
  <c r="BB294" i="9"/>
  <c r="BH294" s="1"/>
  <c r="BC294"/>
  <c r="AZ300" i="8"/>
  <c r="BA300" s="1"/>
  <c r="BG300" s="1"/>
  <c r="AT300"/>
  <c r="AV300" s="1"/>
  <c r="AS300"/>
  <c r="AU300" s="1"/>
  <c r="AW300" s="1"/>
  <c r="BE300"/>
  <c r="BC85" i="9"/>
  <c r="BB85"/>
  <c r="BH85" s="1"/>
  <c r="AX292"/>
  <c r="BF292" s="1"/>
  <c r="AY293"/>
  <c r="BB304" i="7"/>
  <c r="BH304" s="1"/>
  <c r="BC304"/>
  <c r="BC75" i="11"/>
  <c r="BB75"/>
  <c r="BH75" s="1"/>
  <c r="BB299" i="8"/>
  <c r="BH299" s="1"/>
  <c r="BC299"/>
  <c r="AX74" i="11"/>
  <c r="BF74" s="1"/>
  <c r="AY75"/>
  <c r="AL88" i="9"/>
  <c r="AQ87"/>
  <c r="AR87" s="1"/>
  <c r="AZ81" i="10"/>
  <c r="BA81" s="1"/>
  <c r="BG81" s="1"/>
  <c r="AT81"/>
  <c r="AV81" s="1"/>
  <c r="AS81"/>
  <c r="AU81" s="1"/>
  <c r="AW81" s="1"/>
  <c r="BE81"/>
  <c r="AT91" i="8"/>
  <c r="AV91" s="1"/>
  <c r="AZ91"/>
  <c r="BA91" s="1"/>
  <c r="BG91" s="1"/>
  <c r="AS91"/>
  <c r="AU91" s="1"/>
  <c r="AW91" s="1"/>
  <c r="BE91"/>
  <c r="AX297"/>
  <c r="BF297" s="1"/>
  <c r="AY298"/>
  <c r="AL297" i="9"/>
  <c r="AQ296"/>
  <c r="AR296" s="1"/>
  <c r="AT97" i="7"/>
  <c r="AV97" s="1"/>
  <c r="AS97"/>
  <c r="AZ97"/>
  <c r="BA97" s="1"/>
  <c r="BG97" s="1"/>
  <c r="BE97"/>
  <c r="AY289" i="10"/>
  <c r="AX288"/>
  <c r="BF288" s="1"/>
  <c r="AQ286" i="11"/>
  <c r="AR286" s="1"/>
  <c r="AL287"/>
  <c r="BC89" i="8"/>
  <c r="BB89"/>
  <c r="BH89" s="1"/>
  <c r="AZ76" i="11"/>
  <c r="BA76" s="1"/>
  <c r="BG76" s="1"/>
  <c r="AT76"/>
  <c r="AV76" s="1"/>
  <c r="AS76"/>
  <c r="AU76" s="1"/>
  <c r="AW76" s="1"/>
  <c r="BE76"/>
  <c r="BC293" i="9"/>
  <c r="BB293"/>
  <c r="BH293" s="1"/>
  <c r="AS86"/>
  <c r="AZ86"/>
  <c r="BA86" s="1"/>
  <c r="BG86" s="1"/>
  <c r="AT86"/>
  <c r="AV86" s="1"/>
  <c r="BE86"/>
  <c r="AQ82" i="10"/>
  <c r="AR82" s="1"/>
  <c r="AL83"/>
  <c r="AZ290"/>
  <c r="BA290" s="1"/>
  <c r="BG290" s="1"/>
  <c r="AT290"/>
  <c r="AV290" s="1"/>
  <c r="AS290"/>
  <c r="AU290" s="1"/>
  <c r="AW290" s="1"/>
  <c r="BE290"/>
  <c r="AQ307" i="7"/>
  <c r="AR307" s="1"/>
  <c r="AL308"/>
  <c r="AL78" i="11"/>
  <c r="AQ77"/>
  <c r="AR77" s="1"/>
  <c r="BB95" i="7"/>
  <c r="BH95" s="1"/>
  <c r="BC95"/>
  <c r="AH339"/>
  <c r="AP338"/>
  <c r="AH130"/>
  <c r="AP129"/>
  <c r="AU305"/>
  <c r="AW305" s="1"/>
  <c r="AY80" i="10"/>
  <c r="AX79"/>
  <c r="BF79" s="1"/>
  <c r="AX88" i="8"/>
  <c r="BF88" s="1"/>
  <c r="AY89"/>
  <c r="AL292" i="10"/>
  <c r="AQ291"/>
  <c r="AR291" s="1"/>
  <c r="AS306" i="7"/>
  <c r="AZ306"/>
  <c r="BA306" s="1"/>
  <c r="BG306" s="1"/>
  <c r="AT306"/>
  <c r="AV306" s="1"/>
  <c r="BE306"/>
  <c r="AL302" i="8"/>
  <c r="AQ301"/>
  <c r="AR301" s="1"/>
  <c r="AX83" i="9"/>
  <c r="BF83" s="1"/>
  <c r="AY84"/>
  <c r="BB80" i="10"/>
  <c r="BH80" s="1"/>
  <c r="BC80"/>
  <c r="BC84" i="9"/>
  <c r="BB84"/>
  <c r="BH84" s="1"/>
  <c r="AY305" i="7"/>
  <c r="AX304"/>
  <c r="BF304" s="1"/>
  <c r="AU96"/>
  <c r="AW96" s="1"/>
  <c r="AC82" i="11"/>
  <c r="AC291"/>
  <c r="AC87" i="10"/>
  <c r="AC296"/>
  <c r="AC93" i="9"/>
  <c r="AC302"/>
  <c r="AC98" i="8"/>
  <c r="AC307"/>
  <c r="AC312" i="7"/>
  <c r="AC103"/>
  <c r="AC325" i="4"/>
  <c r="BE324"/>
  <c r="AC116"/>
  <c r="BE115"/>
  <c r="AY322"/>
  <c r="AX321"/>
  <c r="BF321" s="1"/>
  <c r="BB321"/>
  <c r="BH321" s="1"/>
  <c r="BC321"/>
  <c r="BC112"/>
  <c r="BB112"/>
  <c r="BH112" s="1"/>
  <c r="AX112"/>
  <c r="BF112" s="1"/>
  <c r="AY113"/>
  <c r="BC118" i="3"/>
  <c r="BB118"/>
  <c r="BH118" s="1"/>
  <c r="AC122"/>
  <c r="BE121"/>
  <c r="AY119"/>
  <c r="AX118"/>
  <c r="BF118" s="1"/>
  <c r="AC331"/>
  <c r="BE330"/>
  <c r="AY328"/>
  <c r="AX327"/>
  <c r="BF327" s="1"/>
  <c r="BC327"/>
  <c r="BB327"/>
  <c r="BH327" s="1"/>
  <c r="AB79" i="11"/>
  <c r="AA80"/>
  <c r="AB309" i="7"/>
  <c r="AA310"/>
  <c r="AA323" i="4"/>
  <c r="BA323" s="1"/>
  <c r="BG323" s="1"/>
  <c r="AB322"/>
  <c r="AA114"/>
  <c r="BA114" s="1"/>
  <c r="BG114" s="1"/>
  <c r="AB113"/>
  <c r="AB328" i="3"/>
  <c r="AA329"/>
  <c r="BA329" s="1"/>
  <c r="BG329" s="1"/>
  <c r="AB84" i="10"/>
  <c r="AA85"/>
  <c r="AB304" i="8"/>
  <c r="AA305"/>
  <c r="AB119" i="3"/>
  <c r="AA120"/>
  <c r="BA120" s="1"/>
  <c r="BG120" s="1"/>
  <c r="AB95" i="8"/>
  <c r="AA96"/>
  <c r="AB89" i="9"/>
  <c r="AA90"/>
  <c r="AB298"/>
  <c r="AA299"/>
  <c r="AB100" i="7"/>
  <c r="AA101"/>
  <c r="AB288" i="11"/>
  <c r="AA289"/>
  <c r="AA294" i="10"/>
  <c r="AB293"/>
  <c r="S131" i="4"/>
  <c r="U130"/>
  <c r="Z131"/>
  <c r="S340"/>
  <c r="U339"/>
  <c r="Z340"/>
  <c r="AX305" i="7" l="1"/>
  <c r="BF305" s="1"/>
  <c r="AY306"/>
  <c r="AL303" i="8"/>
  <c r="AQ302"/>
  <c r="AR302" s="1"/>
  <c r="AH340" i="7"/>
  <c r="AP339"/>
  <c r="AQ78" i="11"/>
  <c r="AR78" s="1"/>
  <c r="AL79"/>
  <c r="BB290" i="10"/>
  <c r="BH290" s="1"/>
  <c r="BC290"/>
  <c r="AZ82"/>
  <c r="BA82" s="1"/>
  <c r="BG82" s="1"/>
  <c r="AT82"/>
  <c r="AV82" s="1"/>
  <c r="AS82"/>
  <c r="AU82" s="1"/>
  <c r="AW82" s="1"/>
  <c r="BE82"/>
  <c r="BB76" i="11"/>
  <c r="BH76" s="1"/>
  <c r="BC76"/>
  <c r="AY290" i="10"/>
  <c r="AX289"/>
  <c r="BF289" s="1"/>
  <c r="BC81"/>
  <c r="BB81"/>
  <c r="BH81" s="1"/>
  <c r="AL89" i="9"/>
  <c r="AQ88"/>
  <c r="AR88" s="1"/>
  <c r="BB285" i="11"/>
  <c r="BH285" s="1"/>
  <c r="BC285"/>
  <c r="AU306" i="7"/>
  <c r="AW306" s="1"/>
  <c r="AU86" i="9"/>
  <c r="AW86" s="1"/>
  <c r="BB96" i="7"/>
  <c r="BH96" s="1"/>
  <c r="BC96"/>
  <c r="AS301" i="8"/>
  <c r="AU301" s="1"/>
  <c r="AW301" s="1"/>
  <c r="AZ301"/>
  <c r="BA301" s="1"/>
  <c r="BG301" s="1"/>
  <c r="AT301"/>
  <c r="AV301" s="1"/>
  <c r="BE301"/>
  <c r="AX89"/>
  <c r="BF89" s="1"/>
  <c r="AY90"/>
  <c r="BC305" i="7"/>
  <c r="BB305"/>
  <c r="BH305" s="1"/>
  <c r="AT77" i="11"/>
  <c r="AV77" s="1"/>
  <c r="AS77"/>
  <c r="AZ77"/>
  <c r="BA77" s="1"/>
  <c r="BG77" s="1"/>
  <c r="BE77"/>
  <c r="AL84" i="10"/>
  <c r="AQ83"/>
  <c r="AR83" s="1"/>
  <c r="AX298" i="8"/>
  <c r="BF298" s="1"/>
  <c r="AY299"/>
  <c r="AS87" i="9"/>
  <c r="AZ87"/>
  <c r="BA87" s="1"/>
  <c r="BG87" s="1"/>
  <c r="AT87"/>
  <c r="AV87" s="1"/>
  <c r="BE87"/>
  <c r="AY284" i="11"/>
  <c r="AX283"/>
  <c r="BF283" s="1"/>
  <c r="AU97" i="7"/>
  <c r="AW97" s="1"/>
  <c r="AQ292" i="10"/>
  <c r="AR292" s="1"/>
  <c r="AL293"/>
  <c r="AX80"/>
  <c r="BF80" s="1"/>
  <c r="AY81"/>
  <c r="AH131" i="7"/>
  <c r="AP130"/>
  <c r="AS307"/>
  <c r="AZ307"/>
  <c r="BA307" s="1"/>
  <c r="BG307" s="1"/>
  <c r="AT307"/>
  <c r="AV307" s="1"/>
  <c r="BE307"/>
  <c r="AS286" i="11"/>
  <c r="AU286" s="1"/>
  <c r="AW286" s="1"/>
  <c r="AT286"/>
  <c r="AV286" s="1"/>
  <c r="AZ286"/>
  <c r="BA286" s="1"/>
  <c r="BG286" s="1"/>
  <c r="BE286"/>
  <c r="AL298" i="9"/>
  <c r="AQ297"/>
  <c r="AR297" s="1"/>
  <c r="BC91" i="8"/>
  <c r="BB91"/>
  <c r="BH91" s="1"/>
  <c r="BB300"/>
  <c r="BH300" s="1"/>
  <c r="BC300"/>
  <c r="AS98" i="7"/>
  <c r="AZ98"/>
  <c r="BA98" s="1"/>
  <c r="BG98" s="1"/>
  <c r="AT98"/>
  <c r="AV98" s="1"/>
  <c r="BE98"/>
  <c r="AZ92" i="8"/>
  <c r="BA92" s="1"/>
  <c r="BG92" s="1"/>
  <c r="AT92"/>
  <c r="AV92" s="1"/>
  <c r="AS92"/>
  <c r="AU92" s="1"/>
  <c r="AW92" s="1"/>
  <c r="BE92"/>
  <c r="AY85" i="9"/>
  <c r="AX84"/>
  <c r="BF84" s="1"/>
  <c r="AT291" i="10"/>
  <c r="AV291" s="1"/>
  <c r="AS291"/>
  <c r="AZ291"/>
  <c r="BA291" s="1"/>
  <c r="BG291" s="1"/>
  <c r="BE291"/>
  <c r="AQ308" i="7"/>
  <c r="AR308" s="1"/>
  <c r="AL309"/>
  <c r="AQ287" i="11"/>
  <c r="AR287" s="1"/>
  <c r="AL288"/>
  <c r="AZ296" i="9"/>
  <c r="BA296" s="1"/>
  <c r="BG296" s="1"/>
  <c r="AT296"/>
  <c r="AV296" s="1"/>
  <c r="AS296"/>
  <c r="AU296" s="1"/>
  <c r="AW296" s="1"/>
  <c r="BE296"/>
  <c r="AY76" i="11"/>
  <c r="AX75"/>
  <c r="BF75" s="1"/>
  <c r="AX293" i="9"/>
  <c r="BF293" s="1"/>
  <c r="AY294"/>
  <c r="AL100" i="7"/>
  <c r="AQ99"/>
  <c r="AR99" s="1"/>
  <c r="AL94" i="8"/>
  <c r="AQ93"/>
  <c r="AR93" s="1"/>
  <c r="AX95" i="7"/>
  <c r="BF95" s="1"/>
  <c r="AY96"/>
  <c r="AU295" i="9"/>
  <c r="AW295" s="1"/>
  <c r="AC83" i="11"/>
  <c r="AC292"/>
  <c r="AC297" i="10"/>
  <c r="AC88"/>
  <c r="AC303" i="9"/>
  <c r="AC94"/>
  <c r="AC99" i="8"/>
  <c r="AC308"/>
  <c r="AC104" i="7"/>
  <c r="AC313"/>
  <c r="AY323" i="4"/>
  <c r="AX322"/>
  <c r="BF322" s="1"/>
  <c r="AC326"/>
  <c r="BE325"/>
  <c r="BB113"/>
  <c r="BH113" s="1"/>
  <c r="BC113"/>
  <c r="BB322"/>
  <c r="BH322" s="1"/>
  <c r="BC322"/>
  <c r="AC117"/>
  <c r="BE116"/>
  <c r="AX113"/>
  <c r="BF113" s="1"/>
  <c r="AY114"/>
  <c r="BB119" i="3"/>
  <c r="BH119" s="1"/>
  <c r="BC119"/>
  <c r="AY329"/>
  <c r="AX328"/>
  <c r="BF328" s="1"/>
  <c r="AY120"/>
  <c r="AX119"/>
  <c r="BF119" s="1"/>
  <c r="BB328"/>
  <c r="BH328" s="1"/>
  <c r="BC328"/>
  <c r="AC332"/>
  <c r="BE331"/>
  <c r="AC123"/>
  <c r="BE122"/>
  <c r="AA295" i="10"/>
  <c r="AB294"/>
  <c r="AB305" i="8"/>
  <c r="AA306"/>
  <c r="AB85" i="10"/>
  <c r="AA86"/>
  <c r="AB101" i="7"/>
  <c r="AA102"/>
  <c r="AB299" i="9"/>
  <c r="AA300"/>
  <c r="AB310" i="7"/>
  <c r="AA311"/>
  <c r="AB80" i="11"/>
  <c r="AA81"/>
  <c r="AB329" i="3"/>
  <c r="AA330"/>
  <c r="BA330" s="1"/>
  <c r="BG330" s="1"/>
  <c r="AA115" i="4"/>
  <c r="BA115" s="1"/>
  <c r="BG115" s="1"/>
  <c r="AB114"/>
  <c r="AA324"/>
  <c r="BA324" s="1"/>
  <c r="BG324" s="1"/>
  <c r="AB323"/>
  <c r="AB96" i="8"/>
  <c r="AA97"/>
  <c r="AB289" i="11"/>
  <c r="AA290"/>
  <c r="AB90" i="9"/>
  <c r="AA91"/>
  <c r="AB120" i="3"/>
  <c r="AA121"/>
  <c r="BA121" s="1"/>
  <c r="BG121" s="1"/>
  <c r="S341" i="4"/>
  <c r="U340"/>
  <c r="Z132"/>
  <c r="S132"/>
  <c r="U131"/>
  <c r="Z341"/>
  <c r="AQ94" i="8" l="1"/>
  <c r="AR94" s="1"/>
  <c r="AL95"/>
  <c r="BC296" i="9"/>
  <c r="BB296"/>
  <c r="BH296" s="1"/>
  <c r="AS287" i="11"/>
  <c r="AU287" s="1"/>
  <c r="AW287" s="1"/>
  <c r="AZ287"/>
  <c r="BA287" s="1"/>
  <c r="BG287" s="1"/>
  <c r="AT287"/>
  <c r="AV287" s="1"/>
  <c r="BE287"/>
  <c r="AX85" i="9"/>
  <c r="BF85" s="1"/>
  <c r="AY86"/>
  <c r="AH132" i="7"/>
  <c r="AP131"/>
  <c r="AT292" i="10"/>
  <c r="AV292" s="1"/>
  <c r="AS292"/>
  <c r="AZ292"/>
  <c r="BA292" s="1"/>
  <c r="BG292" s="1"/>
  <c r="BE292"/>
  <c r="AX299" i="8"/>
  <c r="BF299" s="1"/>
  <c r="AY300"/>
  <c r="AL90" i="9"/>
  <c r="AQ89"/>
  <c r="AR89" s="1"/>
  <c r="AX290" i="10"/>
  <c r="BF290" s="1"/>
  <c r="AY291"/>
  <c r="BC82"/>
  <c r="BB82"/>
  <c r="BH82" s="1"/>
  <c r="AH341" i="7"/>
  <c r="AP340"/>
  <c r="AU98"/>
  <c r="AW98" s="1"/>
  <c r="BB295" i="9"/>
  <c r="BH295" s="1"/>
  <c r="BC295"/>
  <c r="AS93" i="8"/>
  <c r="AZ93"/>
  <c r="BA93" s="1"/>
  <c r="BG93" s="1"/>
  <c r="AT93"/>
  <c r="AV93" s="1"/>
  <c r="BE93"/>
  <c r="AX294" i="9"/>
  <c r="BF294" s="1"/>
  <c r="AY295"/>
  <c r="AQ288" i="11"/>
  <c r="AR288" s="1"/>
  <c r="AL289"/>
  <c r="AL294" i="10"/>
  <c r="AQ293"/>
  <c r="AR293" s="1"/>
  <c r="AY285" i="11"/>
  <c r="AX284"/>
  <c r="BF284" s="1"/>
  <c r="AQ84" i="10"/>
  <c r="AR84" s="1"/>
  <c r="AL85"/>
  <c r="BC301" i="8"/>
  <c r="BB301"/>
  <c r="BH301" s="1"/>
  <c r="BC306" i="7"/>
  <c r="BB306"/>
  <c r="BH306" s="1"/>
  <c r="AZ88" i="9"/>
  <c r="BA88" s="1"/>
  <c r="BG88" s="1"/>
  <c r="AT88"/>
  <c r="AV88" s="1"/>
  <c r="AS88"/>
  <c r="BE88"/>
  <c r="AX306" i="7"/>
  <c r="BF306" s="1"/>
  <c r="AY307"/>
  <c r="AU87" i="9"/>
  <c r="AW87" s="1"/>
  <c r="AQ100" i="7"/>
  <c r="AR100" s="1"/>
  <c r="AL101"/>
  <c r="AY77" i="11"/>
  <c r="AX76"/>
  <c r="BF76" s="1"/>
  <c r="AS308" i="7"/>
  <c r="AU308" s="1"/>
  <c r="AW308" s="1"/>
  <c r="AZ308"/>
  <c r="BA308" s="1"/>
  <c r="BG308" s="1"/>
  <c r="AT308"/>
  <c r="AV308" s="1"/>
  <c r="BE308"/>
  <c r="BC92" i="8"/>
  <c r="BB92"/>
  <c r="BH92" s="1"/>
  <c r="AQ298" i="9"/>
  <c r="AR298" s="1"/>
  <c r="AL299"/>
  <c r="BC286" i="11"/>
  <c r="BB286"/>
  <c r="BH286" s="1"/>
  <c r="AS83" i="10"/>
  <c r="AZ83"/>
  <c r="BA83" s="1"/>
  <c r="BG83" s="1"/>
  <c r="AT83"/>
  <c r="AV83" s="1"/>
  <c r="BE83"/>
  <c r="AY91" i="8"/>
  <c r="AX90"/>
  <c r="BF90" s="1"/>
  <c r="BB86" i="9"/>
  <c r="BH86" s="1"/>
  <c r="BC86"/>
  <c r="AT78" i="11"/>
  <c r="AV78" s="1"/>
  <c r="AS78"/>
  <c r="AU78" s="1"/>
  <c r="AW78" s="1"/>
  <c r="AZ78"/>
  <c r="BA78" s="1"/>
  <c r="BG78" s="1"/>
  <c r="BE78"/>
  <c r="AL304" i="8"/>
  <c r="AQ303"/>
  <c r="AR303" s="1"/>
  <c r="AU307" i="7"/>
  <c r="AW307" s="1"/>
  <c r="AU77" i="11"/>
  <c r="AW77" s="1"/>
  <c r="AX96" i="7"/>
  <c r="BF96" s="1"/>
  <c r="AY97"/>
  <c r="AS99"/>
  <c r="AZ99"/>
  <c r="BA99" s="1"/>
  <c r="BG99" s="1"/>
  <c r="AT99"/>
  <c r="AV99" s="1"/>
  <c r="BE99"/>
  <c r="AQ309"/>
  <c r="AR309" s="1"/>
  <c r="AL310"/>
  <c r="AZ297" i="9"/>
  <c r="BA297" s="1"/>
  <c r="BG297" s="1"/>
  <c r="AT297"/>
  <c r="AV297" s="1"/>
  <c r="AS297"/>
  <c r="BE297"/>
  <c r="AY82" i="10"/>
  <c r="AX81"/>
  <c r="BF81" s="1"/>
  <c r="BB97" i="7"/>
  <c r="BH97" s="1"/>
  <c r="BC97"/>
  <c r="AQ79" i="11"/>
  <c r="AR79" s="1"/>
  <c r="AL80"/>
  <c r="AT302" i="8"/>
  <c r="AV302" s="1"/>
  <c r="AS302"/>
  <c r="AU302" s="1"/>
  <c r="AW302" s="1"/>
  <c r="AZ302"/>
  <c r="BA302" s="1"/>
  <c r="BG302" s="1"/>
  <c r="BE302"/>
  <c r="AU291" i="10"/>
  <c r="AW291" s="1"/>
  <c r="AC293" i="11"/>
  <c r="AC84"/>
  <c r="AC298" i="10"/>
  <c r="AC89"/>
  <c r="AC304" i="9"/>
  <c r="AC95"/>
  <c r="AC309" i="8"/>
  <c r="AC100"/>
  <c r="AC314" i="7"/>
  <c r="AC105"/>
  <c r="BC323" i="4"/>
  <c r="BB323"/>
  <c r="BH323" s="1"/>
  <c r="AC118"/>
  <c r="BE117"/>
  <c r="AY324"/>
  <c r="AX323"/>
  <c r="BF323" s="1"/>
  <c r="BB114"/>
  <c r="BH114" s="1"/>
  <c r="BC114"/>
  <c r="AC327"/>
  <c r="BE326"/>
  <c r="AX114"/>
  <c r="BF114" s="1"/>
  <c r="AY115"/>
  <c r="BC329" i="3"/>
  <c r="BB329"/>
  <c r="BH329" s="1"/>
  <c r="AC333"/>
  <c r="BE332"/>
  <c r="AY121"/>
  <c r="AX120"/>
  <c r="BF120" s="1"/>
  <c r="BB120"/>
  <c r="BH120" s="1"/>
  <c r="BC120"/>
  <c r="AC124"/>
  <c r="BE123"/>
  <c r="AY330"/>
  <c r="AX329"/>
  <c r="BF329" s="1"/>
  <c r="AB290" i="11"/>
  <c r="AA291"/>
  <c r="AB97" i="8"/>
  <c r="AA98"/>
  <c r="AA325" i="4"/>
  <c r="BA325" s="1"/>
  <c r="BG325" s="1"/>
  <c r="AB324"/>
  <c r="AB121" i="3"/>
  <c r="AA122"/>
  <c r="BA122" s="1"/>
  <c r="BG122" s="1"/>
  <c r="AB330"/>
  <c r="AA331"/>
  <c r="BA331" s="1"/>
  <c r="BG331" s="1"/>
  <c r="AB81" i="11"/>
  <c r="AA82"/>
  <c r="AB300" i="9"/>
  <c r="AA301"/>
  <c r="AB86" i="10"/>
  <c r="AA87"/>
  <c r="AA92" i="9"/>
  <c r="AB91"/>
  <c r="AA116" i="4"/>
  <c r="BA116" s="1"/>
  <c r="BG116" s="1"/>
  <c r="AB115"/>
  <c r="AB295" i="10"/>
  <c r="AA296"/>
  <c r="AB311" i="7"/>
  <c r="AA312"/>
  <c r="AB102"/>
  <c r="AA103"/>
  <c r="AB306" i="8"/>
  <c r="AA307"/>
  <c r="S133" i="4"/>
  <c r="U132"/>
  <c r="S342"/>
  <c r="U341"/>
  <c r="Z342"/>
  <c r="Z133"/>
  <c r="AX97" i="7" l="1"/>
  <c r="BF97" s="1"/>
  <c r="AY98"/>
  <c r="AL102"/>
  <c r="AQ101"/>
  <c r="AR101" s="1"/>
  <c r="AX285" i="11"/>
  <c r="BF285" s="1"/>
  <c r="AY286"/>
  <c r="AZ288"/>
  <c r="BA288" s="1"/>
  <c r="BG288" s="1"/>
  <c r="AS288"/>
  <c r="AT288"/>
  <c r="AV288" s="1"/>
  <c r="BE288"/>
  <c r="AH342" i="7"/>
  <c r="AP341"/>
  <c r="BB287" i="11"/>
  <c r="BH287" s="1"/>
  <c r="BC287"/>
  <c r="AT94" i="8"/>
  <c r="AV94" s="1"/>
  <c r="AZ94"/>
  <c r="BA94" s="1"/>
  <c r="BG94" s="1"/>
  <c r="AS94"/>
  <c r="AU94" s="1"/>
  <c r="AW94" s="1"/>
  <c r="BE94"/>
  <c r="BC291" i="10"/>
  <c r="BB291"/>
  <c r="BH291" s="1"/>
  <c r="AL81" i="11"/>
  <c r="AQ80"/>
  <c r="AR80" s="1"/>
  <c r="AT309" i="7"/>
  <c r="AV309" s="1"/>
  <c r="AS309"/>
  <c r="AU309" s="1"/>
  <c r="AW309" s="1"/>
  <c r="AZ309"/>
  <c r="BA309" s="1"/>
  <c r="BG309" s="1"/>
  <c r="BE309"/>
  <c r="BC307"/>
  <c r="BB307"/>
  <c r="BH307" s="1"/>
  <c r="AQ304" i="8"/>
  <c r="AR304" s="1"/>
  <c r="AL305"/>
  <c r="AX91"/>
  <c r="BF91" s="1"/>
  <c r="AY92"/>
  <c r="AS298" i="9"/>
  <c r="AU298" s="1"/>
  <c r="AW298" s="1"/>
  <c r="AZ298"/>
  <c r="BA298" s="1"/>
  <c r="BG298" s="1"/>
  <c r="AT298"/>
  <c r="AV298" s="1"/>
  <c r="BE298"/>
  <c r="AX77" i="11"/>
  <c r="BF77" s="1"/>
  <c r="AY78"/>
  <c r="AX307" i="7"/>
  <c r="BF307" s="1"/>
  <c r="AY308"/>
  <c r="AQ289" i="11"/>
  <c r="AR289" s="1"/>
  <c r="AL290"/>
  <c r="AX291" i="10"/>
  <c r="BF291" s="1"/>
  <c r="AY292"/>
  <c r="AX300" i="8"/>
  <c r="BF300" s="1"/>
  <c r="AY301"/>
  <c r="AY87" i="9"/>
  <c r="AX86"/>
  <c r="BF86" s="1"/>
  <c r="AL96" i="8"/>
  <c r="AQ95"/>
  <c r="AR95" s="1"/>
  <c r="AU297" i="9"/>
  <c r="AW297" s="1"/>
  <c r="AU99" i="7"/>
  <c r="AW99" s="1"/>
  <c r="AU83" i="10"/>
  <c r="AW83" s="1"/>
  <c r="AU292"/>
  <c r="AW292" s="1"/>
  <c r="BB302" i="8"/>
  <c r="BH302" s="1"/>
  <c r="BC302"/>
  <c r="AL311" i="7"/>
  <c r="AQ310"/>
  <c r="AR310" s="1"/>
  <c r="BC77" i="11"/>
  <c r="BB77"/>
  <c r="BH77" s="1"/>
  <c r="AT303" i="8"/>
  <c r="AV303" s="1"/>
  <c r="AS303"/>
  <c r="AU303" s="1"/>
  <c r="AW303" s="1"/>
  <c r="AZ303"/>
  <c r="BA303" s="1"/>
  <c r="BG303" s="1"/>
  <c r="BE303"/>
  <c r="BC78" i="11"/>
  <c r="BB78"/>
  <c r="BH78" s="1"/>
  <c r="AL300" i="9"/>
  <c r="AQ299"/>
  <c r="AR299" s="1"/>
  <c r="BB87"/>
  <c r="BH87" s="1"/>
  <c r="BC87"/>
  <c r="AS84" i="10"/>
  <c r="AU84" s="1"/>
  <c r="AW84" s="1"/>
  <c r="AZ84"/>
  <c r="BA84" s="1"/>
  <c r="BG84" s="1"/>
  <c r="AT84"/>
  <c r="AV84" s="1"/>
  <c r="BE84"/>
  <c r="AL295"/>
  <c r="AQ294"/>
  <c r="AR294" s="1"/>
  <c r="AL91" i="9"/>
  <c r="AQ90"/>
  <c r="AR90" s="1"/>
  <c r="AH133" i="7"/>
  <c r="AP132"/>
  <c r="AU88" i="9"/>
  <c r="AW88" s="1"/>
  <c r="AU93" i="8"/>
  <c r="AW93" s="1"/>
  <c r="AZ79" i="11"/>
  <c r="BA79" s="1"/>
  <c r="BG79" s="1"/>
  <c r="AT79"/>
  <c r="AV79" s="1"/>
  <c r="AS79"/>
  <c r="AU79" s="1"/>
  <c r="AW79" s="1"/>
  <c r="BE79"/>
  <c r="AX82" i="10"/>
  <c r="BF82" s="1"/>
  <c r="AY83"/>
  <c r="BB308" i="7"/>
  <c r="BH308" s="1"/>
  <c r="BC308"/>
  <c r="AZ100"/>
  <c r="BA100" s="1"/>
  <c r="BG100" s="1"/>
  <c r="AT100"/>
  <c r="AV100" s="1"/>
  <c r="AS100"/>
  <c r="AU100" s="1"/>
  <c r="AW100" s="1"/>
  <c r="BE100"/>
  <c r="AL86" i="10"/>
  <c r="AQ85"/>
  <c r="AR85" s="1"/>
  <c r="AS293"/>
  <c r="AU293" s="1"/>
  <c r="AW293" s="1"/>
  <c r="AZ293"/>
  <c r="BA293" s="1"/>
  <c r="BG293" s="1"/>
  <c r="AT293"/>
  <c r="AV293" s="1"/>
  <c r="BE293"/>
  <c r="AY296" i="9"/>
  <c r="AX295"/>
  <c r="BF295" s="1"/>
  <c r="BB98" i="7"/>
  <c r="BH98" s="1"/>
  <c r="BC98"/>
  <c r="AT89" i="9"/>
  <c r="AV89" s="1"/>
  <c r="AS89"/>
  <c r="AU89" s="1"/>
  <c r="AW89" s="1"/>
  <c r="AZ89"/>
  <c r="BA89" s="1"/>
  <c r="BG89" s="1"/>
  <c r="BE89"/>
  <c r="AC85" i="11"/>
  <c r="AC294"/>
  <c r="AC90" i="10"/>
  <c r="AC299"/>
  <c r="AC96" i="9"/>
  <c r="AC305"/>
  <c r="AC310" i="8"/>
  <c r="AC101"/>
  <c r="AC106" i="7"/>
  <c r="AC315"/>
  <c r="AC328" i="4"/>
  <c r="BE327"/>
  <c r="AY325"/>
  <c r="AX324"/>
  <c r="BF324" s="1"/>
  <c r="BB115"/>
  <c r="BH115" s="1"/>
  <c r="BC115"/>
  <c r="AC119"/>
  <c r="BE118"/>
  <c r="BC324"/>
  <c r="BB324"/>
  <c r="BH324" s="1"/>
  <c r="AX115"/>
  <c r="BF115" s="1"/>
  <c r="AY116"/>
  <c r="AC125" i="3"/>
  <c r="BE124"/>
  <c r="AY122"/>
  <c r="AX121"/>
  <c r="BF121" s="1"/>
  <c r="AY331"/>
  <c r="AX330"/>
  <c r="BF330" s="1"/>
  <c r="AC334"/>
  <c r="BE333"/>
  <c r="BB330"/>
  <c r="BH330" s="1"/>
  <c r="BC330"/>
  <c r="BB121"/>
  <c r="BH121" s="1"/>
  <c r="BC121"/>
  <c r="AA117" i="4"/>
  <c r="BA117" s="1"/>
  <c r="BG117" s="1"/>
  <c r="AB116"/>
  <c r="AB92" i="9"/>
  <c r="AA93"/>
  <c r="AB307" i="8"/>
  <c r="AA308"/>
  <c r="AA104" i="7"/>
  <c r="AB103"/>
  <c r="AB82" i="11"/>
  <c r="AA83"/>
  <c r="AB98" i="8"/>
  <c r="AA99"/>
  <c r="AA326" i="4"/>
  <c r="BA326" s="1"/>
  <c r="BG326" s="1"/>
  <c r="AB325"/>
  <c r="AB312" i="7"/>
  <c r="AA313"/>
  <c r="AB296" i="10"/>
  <c r="AA297"/>
  <c r="AB87"/>
  <c r="AA88"/>
  <c r="AB301" i="9"/>
  <c r="AA302"/>
  <c r="AB331" i="3"/>
  <c r="AA332"/>
  <c r="BA332" s="1"/>
  <c r="BG332" s="1"/>
  <c r="AB122"/>
  <c r="AA123"/>
  <c r="BA123" s="1"/>
  <c r="BG123" s="1"/>
  <c r="AB291" i="11"/>
  <c r="AA292"/>
  <c r="S134" i="4"/>
  <c r="U133"/>
  <c r="Z134"/>
  <c r="S343"/>
  <c r="U342"/>
  <c r="Z343"/>
  <c r="AX296" i="9" l="1"/>
  <c r="BF296" s="1"/>
  <c r="AY297"/>
  <c r="BB293" i="10"/>
  <c r="BH293" s="1"/>
  <c r="BC293"/>
  <c r="BC100" i="7"/>
  <c r="BB100"/>
  <c r="BH100" s="1"/>
  <c r="BC79" i="11"/>
  <c r="BB79"/>
  <c r="BH79" s="1"/>
  <c r="BB88" i="9"/>
  <c r="BH88" s="1"/>
  <c r="BC88"/>
  <c r="AH134" i="7"/>
  <c r="AP133"/>
  <c r="AQ295" i="10"/>
  <c r="AR295" s="1"/>
  <c r="AL296"/>
  <c r="BB84"/>
  <c r="BH84" s="1"/>
  <c r="BC84"/>
  <c r="AL301" i="9"/>
  <c r="AQ300"/>
  <c r="AR300" s="1"/>
  <c r="BC297"/>
  <c r="BB297"/>
  <c r="BH297" s="1"/>
  <c r="AX292" i="10"/>
  <c r="BF292" s="1"/>
  <c r="AY293"/>
  <c r="AY309" i="7"/>
  <c r="AX308"/>
  <c r="BF308" s="1"/>
  <c r="AX92" i="8"/>
  <c r="BF92" s="1"/>
  <c r="AY93"/>
  <c r="BB309" i="7"/>
  <c r="BH309" s="1"/>
  <c r="BC309"/>
  <c r="BC94" i="8"/>
  <c r="BB94"/>
  <c r="BH94" s="1"/>
  <c r="BC89" i="9"/>
  <c r="BB89"/>
  <c r="BH89" s="1"/>
  <c r="BB93" i="8"/>
  <c r="BH93" s="1"/>
  <c r="BC93"/>
  <c r="AS294" i="10"/>
  <c r="AU294" s="1"/>
  <c r="AW294" s="1"/>
  <c r="AZ294"/>
  <c r="BA294" s="1"/>
  <c r="BG294" s="1"/>
  <c r="AT294"/>
  <c r="AV294" s="1"/>
  <c r="BE294"/>
  <c r="AT299" i="9"/>
  <c r="AV299" s="1"/>
  <c r="AS299"/>
  <c r="AU299" s="1"/>
  <c r="AW299" s="1"/>
  <c r="AZ299"/>
  <c r="BA299" s="1"/>
  <c r="BG299" s="1"/>
  <c r="BE299"/>
  <c r="BC99" i="7"/>
  <c r="BB99"/>
  <c r="BH99" s="1"/>
  <c r="AQ96" i="8"/>
  <c r="AR96" s="1"/>
  <c r="AL97"/>
  <c r="AS289" i="11"/>
  <c r="AZ289"/>
  <c r="BA289" s="1"/>
  <c r="BG289" s="1"/>
  <c r="AT289"/>
  <c r="AV289" s="1"/>
  <c r="BE289"/>
  <c r="BB298" i="9"/>
  <c r="BH298" s="1"/>
  <c r="BC298"/>
  <c r="AZ304" i="8"/>
  <c r="BA304" s="1"/>
  <c r="BG304" s="1"/>
  <c r="AT304"/>
  <c r="AV304" s="1"/>
  <c r="AS304"/>
  <c r="BE304"/>
  <c r="AL82" i="11"/>
  <c r="AQ81"/>
  <c r="AR81" s="1"/>
  <c r="AY287"/>
  <c r="AX286"/>
  <c r="BF286" s="1"/>
  <c r="AX98" i="7"/>
  <c r="BF98" s="1"/>
  <c r="AY99"/>
  <c r="AQ86" i="10"/>
  <c r="AR86" s="1"/>
  <c r="AL87"/>
  <c r="AL92" i="9"/>
  <c r="AQ91"/>
  <c r="AR91" s="1"/>
  <c r="AQ311" i="7"/>
  <c r="AR311" s="1"/>
  <c r="AL312"/>
  <c r="BB83" i="10"/>
  <c r="BH83" s="1"/>
  <c r="BC83"/>
  <c r="AZ95" i="8"/>
  <c r="BA95" s="1"/>
  <c r="BG95" s="1"/>
  <c r="AT95"/>
  <c r="AV95" s="1"/>
  <c r="AS95"/>
  <c r="BE95"/>
  <c r="AY302"/>
  <c r="AX301"/>
  <c r="BF301" s="1"/>
  <c r="AQ290" i="11"/>
  <c r="AR290" s="1"/>
  <c r="AL291"/>
  <c r="AX78"/>
  <c r="BF78" s="1"/>
  <c r="AY79"/>
  <c r="AL306" i="8"/>
  <c r="AQ305"/>
  <c r="AR305" s="1"/>
  <c r="AZ80" i="11"/>
  <c r="BA80" s="1"/>
  <c r="BG80" s="1"/>
  <c r="AT80"/>
  <c r="AV80" s="1"/>
  <c r="AS80"/>
  <c r="BE80"/>
  <c r="AH343" i="7"/>
  <c r="AP342"/>
  <c r="AL103"/>
  <c r="AQ102"/>
  <c r="AR102" s="1"/>
  <c r="AS85" i="10"/>
  <c r="AZ85"/>
  <c r="BA85" s="1"/>
  <c r="BG85" s="1"/>
  <c r="AT85"/>
  <c r="AV85" s="1"/>
  <c r="BE85"/>
  <c r="AY84"/>
  <c r="AX83"/>
  <c r="BF83" s="1"/>
  <c r="AZ90" i="9"/>
  <c r="BA90" s="1"/>
  <c r="BG90" s="1"/>
  <c r="AT90"/>
  <c r="AV90" s="1"/>
  <c r="AS90"/>
  <c r="BE90"/>
  <c r="BC303" i="8"/>
  <c r="BB303"/>
  <c r="BH303" s="1"/>
  <c r="AS310" i="7"/>
  <c r="AZ310"/>
  <c r="BA310" s="1"/>
  <c r="BG310" s="1"/>
  <c r="AT310"/>
  <c r="AV310" s="1"/>
  <c r="BE310"/>
  <c r="BC292" i="10"/>
  <c r="BB292"/>
  <c r="BH292" s="1"/>
  <c r="AY88" i="9"/>
  <c r="AX87"/>
  <c r="BF87" s="1"/>
  <c r="AZ101" i="7"/>
  <c r="BA101" s="1"/>
  <c r="BG101" s="1"/>
  <c r="AT101"/>
  <c r="AV101" s="1"/>
  <c r="AS101"/>
  <c r="AU101" s="1"/>
  <c r="AW101" s="1"/>
  <c r="BE101"/>
  <c r="AU288" i="11"/>
  <c r="AW288" s="1"/>
  <c r="AC295"/>
  <c r="AC86"/>
  <c r="AC300" i="10"/>
  <c r="AC91"/>
  <c r="AC97" i="9"/>
  <c r="AC306"/>
  <c r="AC102" i="8"/>
  <c r="AC311"/>
  <c r="AC316" i="7"/>
  <c r="AC107"/>
  <c r="BC116" i="4"/>
  <c r="BB116"/>
  <c r="BH116" s="1"/>
  <c r="AC329"/>
  <c r="BE328"/>
  <c r="AC120"/>
  <c r="BE119"/>
  <c r="AY326"/>
  <c r="AX325"/>
  <c r="BF325" s="1"/>
  <c r="BC325"/>
  <c r="BB325"/>
  <c r="BH325" s="1"/>
  <c r="AX116"/>
  <c r="BF116" s="1"/>
  <c r="AY117"/>
  <c r="BC331" i="3"/>
  <c r="BB331"/>
  <c r="BH331" s="1"/>
  <c r="AY332"/>
  <c r="AX331"/>
  <c r="BF331" s="1"/>
  <c r="AC126"/>
  <c r="BE125"/>
  <c r="BC122"/>
  <c r="BB122"/>
  <c r="BH122" s="1"/>
  <c r="AC335"/>
  <c r="BE334"/>
  <c r="AY123"/>
  <c r="AX122"/>
  <c r="BF122" s="1"/>
  <c r="AA118" i="4"/>
  <c r="BA118" s="1"/>
  <c r="BG118" s="1"/>
  <c r="AB117"/>
  <c r="AB292" i="11"/>
  <c r="AA293"/>
  <c r="AA333" i="3"/>
  <c r="BA333" s="1"/>
  <c r="BG333" s="1"/>
  <c r="AB332"/>
  <c r="AB88" i="10"/>
  <c r="AA89"/>
  <c r="AB313" i="7"/>
  <c r="AA314"/>
  <c r="AA100" i="8"/>
  <c r="AB99"/>
  <c r="AB83" i="11"/>
  <c r="AA84"/>
  <c r="AA309" i="8"/>
  <c r="AB308"/>
  <c r="AA124" i="3"/>
  <c r="BA124" s="1"/>
  <c r="BG124" s="1"/>
  <c r="AB123"/>
  <c r="AB302" i="9"/>
  <c r="AA303"/>
  <c r="AB297" i="10"/>
  <c r="AA298"/>
  <c r="AB104" i="7"/>
  <c r="AA105"/>
  <c r="AA327" i="4"/>
  <c r="BA327" s="1"/>
  <c r="BG327" s="1"/>
  <c r="AB326"/>
  <c r="AB93" i="9"/>
  <c r="AA94"/>
  <c r="Z344" i="4"/>
  <c r="S135"/>
  <c r="U134"/>
  <c r="S344"/>
  <c r="U343"/>
  <c r="Z135"/>
  <c r="BB288" i="11" l="1"/>
  <c r="BH288" s="1"/>
  <c r="BC288"/>
  <c r="BC101" i="7"/>
  <c r="BB101"/>
  <c r="BH101" s="1"/>
  <c r="AX88" i="9"/>
  <c r="BF88" s="1"/>
  <c r="AY89"/>
  <c r="AT102" i="7"/>
  <c r="AV102" s="1"/>
  <c r="AS102"/>
  <c r="AU102" s="1"/>
  <c r="AW102" s="1"/>
  <c r="AZ102"/>
  <c r="BA102" s="1"/>
  <c r="BG102" s="1"/>
  <c r="BE102"/>
  <c r="AZ305" i="8"/>
  <c r="BA305" s="1"/>
  <c r="BG305" s="1"/>
  <c r="AT305"/>
  <c r="AV305" s="1"/>
  <c r="AS305"/>
  <c r="AU305" s="1"/>
  <c r="AW305" s="1"/>
  <c r="BE305"/>
  <c r="AL292" i="11"/>
  <c r="AQ291"/>
  <c r="AR291" s="1"/>
  <c r="AT91" i="9"/>
  <c r="AV91" s="1"/>
  <c r="AS91"/>
  <c r="AZ91"/>
  <c r="BA91" s="1"/>
  <c r="BG91" s="1"/>
  <c r="BE91"/>
  <c r="BC299"/>
  <c r="BB299"/>
  <c r="BH299" s="1"/>
  <c r="AL302"/>
  <c r="AQ301"/>
  <c r="AR301" s="1"/>
  <c r="AT295" i="10"/>
  <c r="AV295" s="1"/>
  <c r="AS295"/>
  <c r="AU295" s="1"/>
  <c r="AW295" s="1"/>
  <c r="AZ295"/>
  <c r="BA295" s="1"/>
  <c r="BG295" s="1"/>
  <c r="BE295"/>
  <c r="AH344" i="7"/>
  <c r="AP343"/>
  <c r="AY303" i="8"/>
  <c r="AX302"/>
  <c r="BF302" s="1"/>
  <c r="AT311" i="7"/>
  <c r="AV311" s="1"/>
  <c r="AS311"/>
  <c r="AU311" s="1"/>
  <c r="AW311" s="1"/>
  <c r="AZ311"/>
  <c r="BA311" s="1"/>
  <c r="BG311" s="1"/>
  <c r="BE311"/>
  <c r="AT86" i="10"/>
  <c r="AV86" s="1"/>
  <c r="AS86"/>
  <c r="AU86" s="1"/>
  <c r="AW86" s="1"/>
  <c r="AZ86"/>
  <c r="BA86" s="1"/>
  <c r="BG86" s="1"/>
  <c r="BE86"/>
  <c r="AQ82" i="11"/>
  <c r="AR82" s="1"/>
  <c r="AL83"/>
  <c r="AT96" i="8"/>
  <c r="AV96" s="1"/>
  <c r="AS96"/>
  <c r="AU96" s="1"/>
  <c r="AW96" s="1"/>
  <c r="AZ96"/>
  <c r="BA96" s="1"/>
  <c r="BG96" s="1"/>
  <c r="BE96"/>
  <c r="AY94"/>
  <c r="AX93"/>
  <c r="BF93" s="1"/>
  <c r="AX293" i="10"/>
  <c r="BF293" s="1"/>
  <c r="AY294"/>
  <c r="AT300" i="9"/>
  <c r="AV300" s="1"/>
  <c r="AS300"/>
  <c r="AU300" s="1"/>
  <c r="AW300" s="1"/>
  <c r="AZ300"/>
  <c r="BA300" s="1"/>
  <c r="BG300" s="1"/>
  <c r="BE300"/>
  <c r="AQ296" i="10"/>
  <c r="AR296" s="1"/>
  <c r="AL297"/>
  <c r="AX297" i="9"/>
  <c r="BF297" s="1"/>
  <c r="AY298"/>
  <c r="AX84" i="10"/>
  <c r="BF84" s="1"/>
  <c r="AY85"/>
  <c r="AY80" i="11"/>
  <c r="AX79"/>
  <c r="BF79" s="1"/>
  <c r="AL313" i="7"/>
  <c r="AQ312"/>
  <c r="AR312" s="1"/>
  <c r="AQ87" i="10"/>
  <c r="AR87" s="1"/>
  <c r="AL88"/>
  <c r="AX99" i="7"/>
  <c r="BF99" s="1"/>
  <c r="AY100"/>
  <c r="AZ81" i="11"/>
  <c r="BA81" s="1"/>
  <c r="BG81" s="1"/>
  <c r="AT81"/>
  <c r="AV81" s="1"/>
  <c r="AS81"/>
  <c r="AU81" s="1"/>
  <c r="AW81" s="1"/>
  <c r="BE81"/>
  <c r="AL98" i="8"/>
  <c r="AQ97"/>
  <c r="AR97" s="1"/>
  <c r="AX309" i="7"/>
  <c r="BF309" s="1"/>
  <c r="AY310"/>
  <c r="AH135"/>
  <c r="AP134"/>
  <c r="AU310"/>
  <c r="AW310" s="1"/>
  <c r="AU90" i="9"/>
  <c r="AW90" s="1"/>
  <c r="AU85" i="10"/>
  <c r="AW85" s="1"/>
  <c r="AQ103" i="7"/>
  <c r="AR103" s="1"/>
  <c r="AL104"/>
  <c r="AQ306" i="8"/>
  <c r="AR306" s="1"/>
  <c r="AL307"/>
  <c r="AZ290" i="11"/>
  <c r="BA290" s="1"/>
  <c r="BG290" s="1"/>
  <c r="AS290"/>
  <c r="AU290" s="1"/>
  <c r="AW290" s="1"/>
  <c r="AT290"/>
  <c r="AV290" s="1"/>
  <c r="BE290"/>
  <c r="AL93" i="9"/>
  <c r="AQ92"/>
  <c r="AR92" s="1"/>
  <c r="AY288" i="11"/>
  <c r="AX287"/>
  <c r="BF287" s="1"/>
  <c r="BC294" i="10"/>
  <c r="BB294"/>
  <c r="BH294" s="1"/>
  <c r="AU80" i="11"/>
  <c r="AW80" s="1"/>
  <c r="AU95" i="8"/>
  <c r="AW95" s="1"/>
  <c r="AU304"/>
  <c r="AW304" s="1"/>
  <c r="AU289" i="11"/>
  <c r="AW289" s="1"/>
  <c r="AC87"/>
  <c r="AC296"/>
  <c r="AC92" i="10"/>
  <c r="AC301"/>
  <c r="AC307" i="9"/>
  <c r="AC98"/>
  <c r="AC103" i="8"/>
  <c r="AC312"/>
  <c r="AC108" i="7"/>
  <c r="AC317"/>
  <c r="AC121" i="4"/>
  <c r="BE120"/>
  <c r="BB326"/>
  <c r="BH326" s="1"/>
  <c r="BC326"/>
  <c r="AY327"/>
  <c r="AX326"/>
  <c r="BF326" s="1"/>
  <c r="AC330"/>
  <c r="BE329"/>
  <c r="BC117"/>
  <c r="BB117"/>
  <c r="BH117" s="1"/>
  <c r="AX117"/>
  <c r="BF117" s="1"/>
  <c r="AY118"/>
  <c r="AC336" i="3"/>
  <c r="BE335"/>
  <c r="AC127"/>
  <c r="BE126"/>
  <c r="BB332"/>
  <c r="BH332" s="1"/>
  <c r="BC332"/>
  <c r="AY124"/>
  <c r="AX123"/>
  <c r="BF123" s="1"/>
  <c r="AY333"/>
  <c r="AX332"/>
  <c r="BF332" s="1"/>
  <c r="BB123"/>
  <c r="BH123" s="1"/>
  <c r="BC123"/>
  <c r="AA328" i="4"/>
  <c r="BA328" s="1"/>
  <c r="BG328" s="1"/>
  <c r="AB327"/>
  <c r="AB124" i="3"/>
  <c r="AA125"/>
  <c r="BA125" s="1"/>
  <c r="BG125" s="1"/>
  <c r="AB309" i="8"/>
  <c r="AA310"/>
  <c r="AB100"/>
  <c r="AA101"/>
  <c r="AB333" i="3"/>
  <c r="AA334"/>
  <c r="BA334" s="1"/>
  <c r="BG334" s="1"/>
  <c r="AB94" i="9"/>
  <c r="AA95"/>
  <c r="AB105" i="7"/>
  <c r="AA106"/>
  <c r="AB84" i="11"/>
  <c r="AA85"/>
  <c r="AB314" i="7"/>
  <c r="AA315"/>
  <c r="AA119" i="4"/>
  <c r="BA119" s="1"/>
  <c r="BG119" s="1"/>
  <c r="AB118"/>
  <c r="AB298" i="10"/>
  <c r="AA299"/>
  <c r="AB303" i="9"/>
  <c r="AA304"/>
  <c r="AB89" i="10"/>
  <c r="AA90"/>
  <c r="AB293" i="11"/>
  <c r="AA294"/>
  <c r="Z136" i="4"/>
  <c r="S136"/>
  <c r="U135"/>
  <c r="Z345"/>
  <c r="S345"/>
  <c r="U344"/>
  <c r="BC289" i="11" l="1"/>
  <c r="BB289"/>
  <c r="BH289" s="1"/>
  <c r="AL94" i="9"/>
  <c r="AQ93"/>
  <c r="AR93" s="1"/>
  <c r="AZ103" i="7"/>
  <c r="BA103" s="1"/>
  <c r="BG103" s="1"/>
  <c r="AT103"/>
  <c r="AV103" s="1"/>
  <c r="AS103"/>
  <c r="BE103"/>
  <c r="BB81" i="11"/>
  <c r="BH81" s="1"/>
  <c r="BC81"/>
  <c r="AQ313" i="7"/>
  <c r="AR313" s="1"/>
  <c r="AL314"/>
  <c r="AT296" i="10"/>
  <c r="AV296" s="1"/>
  <c r="AS296"/>
  <c r="AU296" s="1"/>
  <c r="AW296" s="1"/>
  <c r="AZ296"/>
  <c r="BA296" s="1"/>
  <c r="BG296" s="1"/>
  <c r="BE296"/>
  <c r="AX94" i="8"/>
  <c r="BF94" s="1"/>
  <c r="AY95"/>
  <c r="AX303"/>
  <c r="BF303" s="1"/>
  <c r="AY304"/>
  <c r="BB305"/>
  <c r="BH305" s="1"/>
  <c r="BC305"/>
  <c r="BB80" i="11"/>
  <c r="BH80" s="1"/>
  <c r="BC80"/>
  <c r="AZ92" i="9"/>
  <c r="BA92" s="1"/>
  <c r="BG92" s="1"/>
  <c r="AT92"/>
  <c r="AV92" s="1"/>
  <c r="AS92"/>
  <c r="BE92"/>
  <c r="BB290" i="11"/>
  <c r="BH290" s="1"/>
  <c r="BC290"/>
  <c r="AQ104" i="7"/>
  <c r="AR104" s="1"/>
  <c r="AL105"/>
  <c r="BC310"/>
  <c r="BB310"/>
  <c r="BH310" s="1"/>
  <c r="AX310"/>
  <c r="BF310" s="1"/>
  <c r="AY311"/>
  <c r="AX100"/>
  <c r="BF100" s="1"/>
  <c r="AY101"/>
  <c r="AS312"/>
  <c r="AZ312"/>
  <c r="BA312" s="1"/>
  <c r="BG312" s="1"/>
  <c r="AT312"/>
  <c r="AV312" s="1"/>
  <c r="BE312"/>
  <c r="AY86" i="10"/>
  <c r="AX85"/>
  <c r="BF85" s="1"/>
  <c r="AL298"/>
  <c r="AQ297"/>
  <c r="AR297" s="1"/>
  <c r="BB300" i="9"/>
  <c r="BH300" s="1"/>
  <c r="BC300"/>
  <c r="BC96" i="8"/>
  <c r="BB96"/>
  <c r="BH96" s="1"/>
  <c r="BC295" i="10"/>
  <c r="BB295"/>
  <c r="BH295" s="1"/>
  <c r="AX89" i="9"/>
  <c r="BF89" s="1"/>
  <c r="AY90"/>
  <c r="AU91"/>
  <c r="AW91" s="1"/>
  <c r="BB95" i="8"/>
  <c r="BH95" s="1"/>
  <c r="BC95"/>
  <c r="AY289" i="11"/>
  <c r="AX288"/>
  <c r="BF288" s="1"/>
  <c r="AT306" i="8"/>
  <c r="AV306" s="1"/>
  <c r="AS306"/>
  <c r="AU306" s="1"/>
  <c r="AW306" s="1"/>
  <c r="AZ306"/>
  <c r="BA306" s="1"/>
  <c r="BG306" s="1"/>
  <c r="BE306"/>
  <c r="BC90" i="9"/>
  <c r="BB90"/>
  <c r="BH90" s="1"/>
  <c r="AH136" i="7"/>
  <c r="AP135"/>
  <c r="AL99" i="8"/>
  <c r="AQ98"/>
  <c r="AR98" s="1"/>
  <c r="AS87" i="10"/>
  <c r="AU87" s="1"/>
  <c r="AW87" s="1"/>
  <c r="AZ87"/>
  <c r="BA87" s="1"/>
  <c r="BG87" s="1"/>
  <c r="AT87"/>
  <c r="AV87" s="1"/>
  <c r="BE87"/>
  <c r="AX80" i="11"/>
  <c r="BF80" s="1"/>
  <c r="AY81"/>
  <c r="AZ82"/>
  <c r="BA82" s="1"/>
  <c r="BG82" s="1"/>
  <c r="AT82"/>
  <c r="AV82" s="1"/>
  <c r="AS82"/>
  <c r="AU82" s="1"/>
  <c r="AW82" s="1"/>
  <c r="BE82"/>
  <c r="AH345" i="7"/>
  <c r="AP344"/>
  <c r="AL303" i="9"/>
  <c r="AQ302"/>
  <c r="AR302" s="1"/>
  <c r="AL293" i="11"/>
  <c r="AQ292"/>
  <c r="AR292" s="1"/>
  <c r="BC304" i="8"/>
  <c r="BB304"/>
  <c r="BH304" s="1"/>
  <c r="AQ307"/>
  <c r="AR307" s="1"/>
  <c r="AL308"/>
  <c r="BC85" i="10"/>
  <c r="BB85"/>
  <c r="BH85" s="1"/>
  <c r="AZ97" i="8"/>
  <c r="BA97" s="1"/>
  <c r="BG97" s="1"/>
  <c r="AT97"/>
  <c r="AV97" s="1"/>
  <c r="AS97"/>
  <c r="BE97"/>
  <c r="AL89" i="10"/>
  <c r="AQ88"/>
  <c r="AR88" s="1"/>
  <c r="AX298" i="9"/>
  <c r="BF298" s="1"/>
  <c r="AY299"/>
  <c r="AY295" i="10"/>
  <c r="AX294"/>
  <c r="BF294" s="1"/>
  <c r="AL84" i="11"/>
  <c r="AQ83"/>
  <c r="AR83" s="1"/>
  <c r="BC86" i="10"/>
  <c r="BB86"/>
  <c r="BH86" s="1"/>
  <c r="BB311" i="7"/>
  <c r="BH311" s="1"/>
  <c r="BC311"/>
  <c r="AS301" i="9"/>
  <c r="AU301" s="1"/>
  <c r="AW301" s="1"/>
  <c r="AZ301"/>
  <c r="BA301" s="1"/>
  <c r="BG301" s="1"/>
  <c r="AT301"/>
  <c r="AV301" s="1"/>
  <c r="BE301"/>
  <c r="AZ291" i="11"/>
  <c r="BA291" s="1"/>
  <c r="BG291" s="1"/>
  <c r="AT291"/>
  <c r="AV291" s="1"/>
  <c r="AS291"/>
  <c r="BE291"/>
  <c r="BC102" i="7"/>
  <c r="BB102"/>
  <c r="BH102" s="1"/>
  <c r="AC88" i="11"/>
  <c r="AC297"/>
  <c r="AC93" i="10"/>
  <c r="AC302"/>
  <c r="AC99" i="9"/>
  <c r="AC308"/>
  <c r="AC313" i="8"/>
  <c r="AC104"/>
  <c r="AC318" i="7"/>
  <c r="AC109"/>
  <c r="AY328" i="4"/>
  <c r="AX327"/>
  <c r="BF327" s="1"/>
  <c r="AC122"/>
  <c r="BE121"/>
  <c r="BC327"/>
  <c r="BB327"/>
  <c r="BH327" s="1"/>
  <c r="AC331"/>
  <c r="BE330"/>
  <c r="BC118"/>
  <c r="BB118"/>
  <c r="BH118" s="1"/>
  <c r="AX118"/>
  <c r="BF118" s="1"/>
  <c r="AY119"/>
  <c r="AY334" i="3"/>
  <c r="AX333"/>
  <c r="BF333" s="1"/>
  <c r="AC337"/>
  <c r="BE336"/>
  <c r="BB333"/>
  <c r="BH333" s="1"/>
  <c r="BC333"/>
  <c r="BC124"/>
  <c r="BB124"/>
  <c r="BH124" s="1"/>
  <c r="AY125"/>
  <c r="AX124"/>
  <c r="BF124" s="1"/>
  <c r="AC128"/>
  <c r="BE127"/>
  <c r="AB90" i="10"/>
  <c r="AA91"/>
  <c r="AB304" i="9"/>
  <c r="AA305"/>
  <c r="AA120" i="4"/>
  <c r="BA120" s="1"/>
  <c r="BG120" s="1"/>
  <c r="AB119"/>
  <c r="AB95" i="9"/>
  <c r="AA96"/>
  <c r="AB334" i="3"/>
  <c r="AA335"/>
  <c r="BA335" s="1"/>
  <c r="BG335" s="1"/>
  <c r="AB101" i="8"/>
  <c r="AA102"/>
  <c r="AB310"/>
  <c r="AA311"/>
  <c r="AB294" i="11"/>
  <c r="AA295"/>
  <c r="AB299" i="10"/>
  <c r="AA300"/>
  <c r="AA329" i="4"/>
  <c r="BA329" s="1"/>
  <c r="BG329" s="1"/>
  <c r="AB328"/>
  <c r="AB315" i="7"/>
  <c r="AA316"/>
  <c r="AB85" i="11"/>
  <c r="AA86"/>
  <c r="AB106" i="7"/>
  <c r="AA107"/>
  <c r="AB125" i="3"/>
  <c r="AA126"/>
  <c r="BA126" s="1"/>
  <c r="BG126" s="1"/>
  <c r="Z346" i="4"/>
  <c r="Z137"/>
  <c r="S137"/>
  <c r="U136"/>
  <c r="S346"/>
  <c r="U345"/>
  <c r="BC301" i="9" l="1"/>
  <c r="BB301"/>
  <c r="BH301" s="1"/>
  <c r="AX295" i="10"/>
  <c r="BF295" s="1"/>
  <c r="AY296"/>
  <c r="AQ89"/>
  <c r="AR89" s="1"/>
  <c r="AL90"/>
  <c r="AT307" i="8"/>
  <c r="AV307" s="1"/>
  <c r="AZ307"/>
  <c r="BA307" s="1"/>
  <c r="BG307" s="1"/>
  <c r="AS307"/>
  <c r="BE307"/>
  <c r="AL304" i="9"/>
  <c r="AQ303"/>
  <c r="AR303" s="1"/>
  <c r="BC82" i="11"/>
  <c r="BB82"/>
  <c r="BH82" s="1"/>
  <c r="BB87" i="10"/>
  <c r="BH87" s="1"/>
  <c r="BC87"/>
  <c r="AH137" i="7"/>
  <c r="AP136"/>
  <c r="AX289" i="11"/>
  <c r="BF289" s="1"/>
  <c r="AY290"/>
  <c r="AY91" i="9"/>
  <c r="AX90"/>
  <c r="BF90" s="1"/>
  <c r="AZ297" i="10"/>
  <c r="BA297" s="1"/>
  <c r="BG297" s="1"/>
  <c r="AT297"/>
  <c r="AV297" s="1"/>
  <c r="AS297"/>
  <c r="AU297" s="1"/>
  <c r="AW297" s="1"/>
  <c r="BE297"/>
  <c r="AX101" i="7"/>
  <c r="BF101" s="1"/>
  <c r="AY102"/>
  <c r="AS88" i="10"/>
  <c r="AZ88"/>
  <c r="BA88" s="1"/>
  <c r="BG88" s="1"/>
  <c r="AT88"/>
  <c r="AV88" s="1"/>
  <c r="BE88"/>
  <c r="AL309" i="8"/>
  <c r="AQ308"/>
  <c r="AR308" s="1"/>
  <c r="AZ302" i="9"/>
  <c r="BA302" s="1"/>
  <c r="BG302" s="1"/>
  <c r="AT302"/>
  <c r="AV302" s="1"/>
  <c r="AS302"/>
  <c r="BE302"/>
  <c r="AY82" i="11"/>
  <c r="AX81"/>
  <c r="BF81" s="1"/>
  <c r="BB91" i="9"/>
  <c r="BH91" s="1"/>
  <c r="BC91"/>
  <c r="AX86" i="10"/>
  <c r="BF86" s="1"/>
  <c r="AY87"/>
  <c r="AS104" i="7"/>
  <c r="AZ104"/>
  <c r="BA104" s="1"/>
  <c r="BG104" s="1"/>
  <c r="AT104"/>
  <c r="AV104" s="1"/>
  <c r="BE104"/>
  <c r="AX95" i="8"/>
  <c r="BF95" s="1"/>
  <c r="AY96"/>
  <c r="BB296" i="10"/>
  <c r="BH296" s="1"/>
  <c r="BC296"/>
  <c r="AU312" i="7"/>
  <c r="AW312" s="1"/>
  <c r="AU92" i="9"/>
  <c r="AW92" s="1"/>
  <c r="AQ84" i="11"/>
  <c r="AR84" s="1"/>
  <c r="AL85"/>
  <c r="AQ293"/>
  <c r="AR293" s="1"/>
  <c r="AL294"/>
  <c r="AH346" i="7"/>
  <c r="AP345"/>
  <c r="AL100" i="8"/>
  <c r="AQ99"/>
  <c r="AR99" s="1"/>
  <c r="AX311" i="7"/>
  <c r="BF311" s="1"/>
  <c r="AY312"/>
  <c r="AL106"/>
  <c r="AQ105"/>
  <c r="AR105" s="1"/>
  <c r="AS313"/>
  <c r="AU313" s="1"/>
  <c r="AW313" s="1"/>
  <c r="AZ313"/>
  <c r="BA313" s="1"/>
  <c r="BG313" s="1"/>
  <c r="AT313"/>
  <c r="AV313" s="1"/>
  <c r="BE313"/>
  <c r="AL95" i="9"/>
  <c r="AQ94"/>
  <c r="AR94" s="1"/>
  <c r="AU291" i="11"/>
  <c r="AW291" s="1"/>
  <c r="AU97" i="8"/>
  <c r="AW97" s="1"/>
  <c r="AU103" i="7"/>
  <c r="AW103" s="1"/>
  <c r="AT83" i="11"/>
  <c r="AV83" s="1"/>
  <c r="AS83"/>
  <c r="AU83" s="1"/>
  <c r="AW83" s="1"/>
  <c r="AZ83"/>
  <c r="BA83" s="1"/>
  <c r="BG83" s="1"/>
  <c r="BE83"/>
  <c r="AY300" i="9"/>
  <c r="AX299"/>
  <c r="BF299" s="1"/>
  <c r="AT292" i="11"/>
  <c r="AV292" s="1"/>
  <c r="AS292"/>
  <c r="AU292" s="1"/>
  <c r="AW292" s="1"/>
  <c r="AZ292"/>
  <c r="BA292" s="1"/>
  <c r="BG292" s="1"/>
  <c r="BE292"/>
  <c r="AT98" i="8"/>
  <c r="AV98" s="1"/>
  <c r="AS98"/>
  <c r="AU98" s="1"/>
  <c r="AW98" s="1"/>
  <c r="AZ98"/>
  <c r="BA98" s="1"/>
  <c r="BG98" s="1"/>
  <c r="BE98"/>
  <c r="BC306"/>
  <c r="BB306"/>
  <c r="BH306" s="1"/>
  <c r="AL299" i="10"/>
  <c r="AQ298"/>
  <c r="AR298" s="1"/>
  <c r="AX304" i="8"/>
  <c r="BF304" s="1"/>
  <c r="AY305"/>
  <c r="AL315" i="7"/>
  <c r="AQ314"/>
  <c r="AR314" s="1"/>
  <c r="AZ93" i="9"/>
  <c r="BA93" s="1"/>
  <c r="BG93" s="1"/>
  <c r="AT93"/>
  <c r="AV93" s="1"/>
  <c r="AS93"/>
  <c r="BE93"/>
  <c r="AC298" i="11"/>
  <c r="AC89"/>
  <c r="AC94" i="10"/>
  <c r="AC303"/>
  <c r="AC100" i="9"/>
  <c r="AC309"/>
  <c r="AC314" i="8"/>
  <c r="AC105"/>
  <c r="AC110" i="7"/>
  <c r="AC319"/>
  <c r="BC119" i="4"/>
  <c r="BB119"/>
  <c r="BH119" s="1"/>
  <c r="AY329"/>
  <c r="AX328"/>
  <c r="BF328" s="1"/>
  <c r="BB328"/>
  <c r="BH328" s="1"/>
  <c r="BC328"/>
  <c r="AC332"/>
  <c r="BE331"/>
  <c r="AC123"/>
  <c r="BE122"/>
  <c r="AX119"/>
  <c r="BF119" s="1"/>
  <c r="AY120"/>
  <c r="BB334" i="3"/>
  <c r="BH334" s="1"/>
  <c r="BC334"/>
  <c r="AY126"/>
  <c r="AX125"/>
  <c r="BF125" s="1"/>
  <c r="AY335"/>
  <c r="AX334"/>
  <c r="BF334" s="1"/>
  <c r="BB125"/>
  <c r="BH125" s="1"/>
  <c r="BC125"/>
  <c r="AC129"/>
  <c r="BE128"/>
  <c r="AC338"/>
  <c r="BE337"/>
  <c r="AB295" i="11"/>
  <c r="AA296"/>
  <c r="AA312" i="8"/>
  <c r="AB311"/>
  <c r="AB335" i="3"/>
  <c r="AA336"/>
  <c r="BA336" s="1"/>
  <c r="BG336" s="1"/>
  <c r="AB96" i="9"/>
  <c r="AA97"/>
  <c r="AB126" i="3"/>
  <c r="AA127"/>
  <c r="BA127" s="1"/>
  <c r="BG127" s="1"/>
  <c r="AB316" i="7"/>
  <c r="AA317"/>
  <c r="AA330" i="4"/>
  <c r="BA330" s="1"/>
  <c r="BG330" s="1"/>
  <c r="AB329"/>
  <c r="AB305" i="9"/>
  <c r="AA306"/>
  <c r="AB300" i="10"/>
  <c r="AA301"/>
  <c r="AB102" i="8"/>
  <c r="AA103"/>
  <c r="AB107" i="7"/>
  <c r="AA108"/>
  <c r="AA87" i="11"/>
  <c r="AB86"/>
  <c r="AA121" i="4"/>
  <c r="BA121" s="1"/>
  <c r="BG121" s="1"/>
  <c r="AB120"/>
  <c r="AA92" i="10"/>
  <c r="AB91"/>
  <c r="Z347" i="4"/>
  <c r="S138"/>
  <c r="U137"/>
  <c r="Z138"/>
  <c r="S347"/>
  <c r="U346"/>
  <c r="AZ314" i="7" l="1"/>
  <c r="BA314" s="1"/>
  <c r="BG314" s="1"/>
  <c r="AS314"/>
  <c r="AU314" s="1"/>
  <c r="AW314" s="1"/>
  <c r="AT314"/>
  <c r="AV314" s="1"/>
  <c r="BE314"/>
  <c r="AZ298" i="10"/>
  <c r="BA298" s="1"/>
  <c r="BG298" s="1"/>
  <c r="AT298"/>
  <c r="AV298" s="1"/>
  <c r="AS298"/>
  <c r="BE298"/>
  <c r="BB83" i="11"/>
  <c r="BH83" s="1"/>
  <c r="BC83"/>
  <c r="BC291"/>
  <c r="BB291"/>
  <c r="BH291" s="1"/>
  <c r="AZ105" i="7"/>
  <c r="BA105" s="1"/>
  <c r="BG105" s="1"/>
  <c r="AT105"/>
  <c r="AV105" s="1"/>
  <c r="AS105"/>
  <c r="BE105"/>
  <c r="AT99" i="8"/>
  <c r="AV99" s="1"/>
  <c r="AS99"/>
  <c r="AZ99"/>
  <c r="BA99" s="1"/>
  <c r="BG99" s="1"/>
  <c r="BE99"/>
  <c r="AL295" i="11"/>
  <c r="AQ294"/>
  <c r="AR294" s="1"/>
  <c r="BC92" i="9"/>
  <c r="BB92"/>
  <c r="BH92" s="1"/>
  <c r="AY97" i="8"/>
  <c r="AX96"/>
  <c r="BF96" s="1"/>
  <c r="AT308"/>
  <c r="AV308" s="1"/>
  <c r="AS308"/>
  <c r="AU308" s="1"/>
  <c r="AW308" s="1"/>
  <c r="AZ308"/>
  <c r="BA308" s="1"/>
  <c r="BG308" s="1"/>
  <c r="BE308"/>
  <c r="BB297" i="10"/>
  <c r="BH297" s="1"/>
  <c r="BC297"/>
  <c r="AX91" i="9"/>
  <c r="BF91" s="1"/>
  <c r="AY92"/>
  <c r="AH138" i="7"/>
  <c r="AP137"/>
  <c r="AZ89" i="10"/>
  <c r="BA89" s="1"/>
  <c r="BG89" s="1"/>
  <c r="AT89"/>
  <c r="AV89" s="1"/>
  <c r="AS89"/>
  <c r="BE89"/>
  <c r="AU307" i="8"/>
  <c r="AW307" s="1"/>
  <c r="BB97"/>
  <c r="BH97" s="1"/>
  <c r="BC97"/>
  <c r="AL96" i="9"/>
  <c r="AQ95"/>
  <c r="AR95" s="1"/>
  <c r="BB313" i="7"/>
  <c r="BH313" s="1"/>
  <c r="BC313"/>
  <c r="AH347"/>
  <c r="AP346"/>
  <c r="AT84" i="11"/>
  <c r="AV84" s="1"/>
  <c r="AS84"/>
  <c r="AZ84"/>
  <c r="BA84" s="1"/>
  <c r="BG84" s="1"/>
  <c r="BE84"/>
  <c r="AX82"/>
  <c r="BF82" s="1"/>
  <c r="AY83"/>
  <c r="AL91" i="10"/>
  <c r="AQ90"/>
  <c r="AR90" s="1"/>
  <c r="AX305" i="8"/>
  <c r="BF305" s="1"/>
  <c r="AY306"/>
  <c r="BC98"/>
  <c r="BB98"/>
  <c r="BH98" s="1"/>
  <c r="BB292" i="11"/>
  <c r="BH292" s="1"/>
  <c r="BC292"/>
  <c r="BB103" i="7"/>
  <c r="BH103" s="1"/>
  <c r="BC103"/>
  <c r="AZ94" i="9"/>
  <c r="BA94" s="1"/>
  <c r="BG94" s="1"/>
  <c r="AT94"/>
  <c r="AV94" s="1"/>
  <c r="AS94"/>
  <c r="BE94"/>
  <c r="AY313" i="7"/>
  <c r="AX312"/>
  <c r="BF312" s="1"/>
  <c r="AL86" i="11"/>
  <c r="AQ85"/>
  <c r="AR85" s="1"/>
  <c r="AX87" i="10"/>
  <c r="BF87" s="1"/>
  <c r="AY88"/>
  <c r="AQ304" i="9"/>
  <c r="AR304" s="1"/>
  <c r="AL305"/>
  <c r="AQ315" i="7"/>
  <c r="AR315" s="1"/>
  <c r="AL316"/>
  <c r="AL300" i="10"/>
  <c r="AQ299"/>
  <c r="AR299" s="1"/>
  <c r="AX300" i="9"/>
  <c r="BF300" s="1"/>
  <c r="AY301"/>
  <c r="AL107" i="7"/>
  <c r="AQ106"/>
  <c r="AR106" s="1"/>
  <c r="AL101" i="8"/>
  <c r="AQ100"/>
  <c r="AR100" s="1"/>
  <c r="AS293" i="11"/>
  <c r="AU293" s="1"/>
  <c r="AW293" s="1"/>
  <c r="AZ293"/>
  <c r="BA293" s="1"/>
  <c r="BG293" s="1"/>
  <c r="AT293"/>
  <c r="AV293" s="1"/>
  <c r="BE293"/>
  <c r="BC312" i="7"/>
  <c r="BB312"/>
  <c r="BH312" s="1"/>
  <c r="AL310" i="8"/>
  <c r="AQ309"/>
  <c r="AR309" s="1"/>
  <c r="AX102" i="7"/>
  <c r="BF102" s="1"/>
  <c r="AY103"/>
  <c r="AX290" i="11"/>
  <c r="BF290" s="1"/>
  <c r="AY291"/>
  <c r="AT303" i="9"/>
  <c r="AV303" s="1"/>
  <c r="AS303"/>
  <c r="AZ303"/>
  <c r="BA303" s="1"/>
  <c r="BG303" s="1"/>
  <c r="BE303"/>
  <c r="AX296" i="10"/>
  <c r="BF296" s="1"/>
  <c r="AY297"/>
  <c r="AU93" i="9"/>
  <c r="AW93" s="1"/>
  <c r="AU104" i="7"/>
  <c r="AW104" s="1"/>
  <c r="AU302" i="9"/>
  <c r="AW302" s="1"/>
  <c r="AU88" i="10"/>
  <c r="AW88" s="1"/>
  <c r="AC299" i="11"/>
  <c r="AC90"/>
  <c r="AC304" i="10"/>
  <c r="AC95"/>
  <c r="AC101" i="9"/>
  <c r="AC310"/>
  <c r="AC106" i="8"/>
  <c r="AC315"/>
  <c r="AC111" i="7"/>
  <c r="AC320"/>
  <c r="AC124" i="4"/>
  <c r="BE123"/>
  <c r="AC333"/>
  <c r="BE332"/>
  <c r="AY330"/>
  <c r="AX329"/>
  <c r="BF329" s="1"/>
  <c r="BB120"/>
  <c r="BH120" s="1"/>
  <c r="BC120"/>
  <c r="BC329"/>
  <c r="BB329"/>
  <c r="BH329" s="1"/>
  <c r="AY121"/>
  <c r="AX120"/>
  <c r="BF120" s="1"/>
  <c r="BC126" i="3"/>
  <c r="BB126"/>
  <c r="BH126" s="1"/>
  <c r="AC130"/>
  <c r="BE129"/>
  <c r="AY336"/>
  <c r="AX335"/>
  <c r="BF335" s="1"/>
  <c r="BC335"/>
  <c r="BB335"/>
  <c r="BH335" s="1"/>
  <c r="AC339"/>
  <c r="BE338"/>
  <c r="AY127"/>
  <c r="AX126"/>
  <c r="BF126" s="1"/>
  <c r="AB336"/>
  <c r="AA337"/>
  <c r="BA337" s="1"/>
  <c r="BG337" s="1"/>
  <c r="AB92" i="10"/>
  <c r="AA93"/>
  <c r="AA122" i="4"/>
  <c r="BA122" s="1"/>
  <c r="BG122" s="1"/>
  <c r="AB121"/>
  <c r="AA313" i="8"/>
  <c r="AB312"/>
  <c r="AB108" i="7"/>
  <c r="AA109"/>
  <c r="AA104" i="8"/>
  <c r="AB103"/>
  <c r="AB301" i="10"/>
  <c r="AA302"/>
  <c r="AB306" i="9"/>
  <c r="AA307"/>
  <c r="AB317" i="7"/>
  <c r="AA318"/>
  <c r="AA128" i="3"/>
  <c r="BA128" s="1"/>
  <c r="BG128" s="1"/>
  <c r="AB127"/>
  <c r="AB97" i="9"/>
  <c r="AA98"/>
  <c r="AB87" i="11"/>
  <c r="AA88"/>
  <c r="AA331" i="4"/>
  <c r="BA331" s="1"/>
  <c r="BG331" s="1"/>
  <c r="AB330"/>
  <c r="AB296" i="11"/>
  <c r="AA297"/>
  <c r="S348" i="4"/>
  <c r="U347"/>
  <c r="Z139"/>
  <c r="S139"/>
  <c r="U138"/>
  <c r="Z348"/>
  <c r="BC104" i="7" l="1"/>
  <c r="BB104"/>
  <c r="BH104" s="1"/>
  <c r="AL311" i="8"/>
  <c r="AQ310"/>
  <c r="AR310" s="1"/>
  <c r="AL102"/>
  <c r="AQ101"/>
  <c r="AR101" s="1"/>
  <c r="AT315" i="7"/>
  <c r="AV315" s="1"/>
  <c r="AS315"/>
  <c r="AZ315"/>
  <c r="BA315" s="1"/>
  <c r="BG315" s="1"/>
  <c r="BE315"/>
  <c r="AZ304" i="9"/>
  <c r="BA304" s="1"/>
  <c r="BG304" s="1"/>
  <c r="AT304"/>
  <c r="AV304" s="1"/>
  <c r="AS304"/>
  <c r="AU304" s="1"/>
  <c r="AW304" s="1"/>
  <c r="BE304"/>
  <c r="AL87" i="11"/>
  <c r="AQ86"/>
  <c r="AR86" s="1"/>
  <c r="AX83"/>
  <c r="BF83" s="1"/>
  <c r="AY84"/>
  <c r="AX97" i="8"/>
  <c r="BF97" s="1"/>
  <c r="AY98"/>
  <c r="AL296" i="11"/>
  <c r="AQ295"/>
  <c r="AR295" s="1"/>
  <c r="AU94" i="9"/>
  <c r="AW94" s="1"/>
  <c r="AU84" i="11"/>
  <c r="AW84" s="1"/>
  <c r="BC302" i="9"/>
  <c r="BB302"/>
  <c r="BH302" s="1"/>
  <c r="AX291" i="11"/>
  <c r="BF291" s="1"/>
  <c r="AY292"/>
  <c r="AT309" i="8"/>
  <c r="AV309" s="1"/>
  <c r="AS309"/>
  <c r="AU309" s="1"/>
  <c r="AW309" s="1"/>
  <c r="AZ309"/>
  <c r="BA309" s="1"/>
  <c r="BG309" s="1"/>
  <c r="BE309"/>
  <c r="AZ100"/>
  <c r="BA100" s="1"/>
  <c r="BG100" s="1"/>
  <c r="AT100"/>
  <c r="AV100" s="1"/>
  <c r="AS100"/>
  <c r="AU100" s="1"/>
  <c r="AW100" s="1"/>
  <c r="BE100"/>
  <c r="AX301" i="9"/>
  <c r="BF301" s="1"/>
  <c r="AY302"/>
  <c r="AQ316" i="7"/>
  <c r="AR316" s="1"/>
  <c r="AL317"/>
  <c r="AL306" i="9"/>
  <c r="AQ305"/>
  <c r="AR305" s="1"/>
  <c r="AZ85" i="11"/>
  <c r="BA85" s="1"/>
  <c r="BG85" s="1"/>
  <c r="AS85"/>
  <c r="AU85" s="1"/>
  <c r="AW85" s="1"/>
  <c r="AT85"/>
  <c r="AV85" s="1"/>
  <c r="BE85"/>
  <c r="AL92" i="10"/>
  <c r="AQ91"/>
  <c r="AR91" s="1"/>
  <c r="AH348" i="7"/>
  <c r="AP347"/>
  <c r="AL97" i="9"/>
  <c r="AQ96"/>
  <c r="AR96" s="1"/>
  <c r="AY93"/>
  <c r="AX92"/>
  <c r="BF92" s="1"/>
  <c r="AT294" i="11"/>
  <c r="AV294" s="1"/>
  <c r="AS294"/>
  <c r="AZ294"/>
  <c r="BA294" s="1"/>
  <c r="BG294" s="1"/>
  <c r="BE294"/>
  <c r="BC314" i="7"/>
  <c r="BB314"/>
  <c r="BH314" s="1"/>
  <c r="AU99" i="8"/>
  <c r="AW99" s="1"/>
  <c r="BB88" i="10"/>
  <c r="BH88" s="1"/>
  <c r="BC88"/>
  <c r="BC293" i="11"/>
  <c r="BB293"/>
  <c r="BH293" s="1"/>
  <c r="AL108" i="7"/>
  <c r="AQ107"/>
  <c r="AR107" s="1"/>
  <c r="AQ300" i="10"/>
  <c r="AR300" s="1"/>
  <c r="AL301"/>
  <c r="AY314" i="7"/>
  <c r="AX313"/>
  <c r="BF313" s="1"/>
  <c r="AT90" i="10"/>
  <c r="AV90" s="1"/>
  <c r="AS90"/>
  <c r="AU90" s="1"/>
  <c r="AW90" s="1"/>
  <c r="AZ90"/>
  <c r="BA90" s="1"/>
  <c r="BG90" s="1"/>
  <c r="BE90"/>
  <c r="AT95" i="9"/>
  <c r="AV95" s="1"/>
  <c r="AS95"/>
  <c r="AU95" s="1"/>
  <c r="AW95" s="1"/>
  <c r="AZ95"/>
  <c r="BA95" s="1"/>
  <c r="BG95" s="1"/>
  <c r="BE95"/>
  <c r="BC307" i="8"/>
  <c r="BB307"/>
  <c r="BH307" s="1"/>
  <c r="AH139" i="7"/>
  <c r="AP138"/>
  <c r="AU89" i="10"/>
  <c r="AW89" s="1"/>
  <c r="AU105" i="7"/>
  <c r="AW105" s="1"/>
  <c r="AU298" i="10"/>
  <c r="AW298" s="1"/>
  <c r="BB93" i="9"/>
  <c r="BH93" s="1"/>
  <c r="BC93"/>
  <c r="AX297" i="10"/>
  <c r="BF297" s="1"/>
  <c r="AY298"/>
  <c r="AX103" i="7"/>
  <c r="BF103" s="1"/>
  <c r="AY104"/>
  <c r="AT106"/>
  <c r="AV106" s="1"/>
  <c r="AS106"/>
  <c r="AZ106"/>
  <c r="BA106" s="1"/>
  <c r="BG106" s="1"/>
  <c r="BE106"/>
  <c r="AZ299" i="10"/>
  <c r="BA299" s="1"/>
  <c r="BG299" s="1"/>
  <c r="AT299"/>
  <c r="AV299" s="1"/>
  <c r="AS299"/>
  <c r="AU299" s="1"/>
  <c r="AW299" s="1"/>
  <c r="BE299"/>
  <c r="AY89"/>
  <c r="AX88"/>
  <c r="BF88" s="1"/>
  <c r="AX306" i="8"/>
  <c r="BF306" s="1"/>
  <c r="AY307"/>
  <c r="BB308"/>
  <c r="BH308" s="1"/>
  <c r="BC308"/>
  <c r="AU303" i="9"/>
  <c r="AW303" s="1"/>
  <c r="AC300" i="11"/>
  <c r="AC91"/>
  <c r="AC96" i="10"/>
  <c r="AC305"/>
  <c r="AC311" i="9"/>
  <c r="AC102"/>
  <c r="AC316" i="8"/>
  <c r="AC107"/>
  <c r="AC321" i="7"/>
  <c r="AC112"/>
  <c r="AY331" i="4"/>
  <c r="AX330"/>
  <c r="BF330" s="1"/>
  <c r="AC125"/>
  <c r="BE124"/>
  <c r="BC121"/>
  <c r="BB121"/>
  <c r="BH121" s="1"/>
  <c r="AX121"/>
  <c r="BF121" s="1"/>
  <c r="AY122"/>
  <c r="AC334"/>
  <c r="BE333"/>
  <c r="BB330"/>
  <c r="BH330" s="1"/>
  <c r="BC330"/>
  <c r="AC340" i="3"/>
  <c r="BE339"/>
  <c r="AY337"/>
  <c r="AX336"/>
  <c r="BF336" s="1"/>
  <c r="BB127"/>
  <c r="BH127" s="1"/>
  <c r="BC127"/>
  <c r="BC336"/>
  <c r="BB336"/>
  <c r="BH336" s="1"/>
  <c r="AY128"/>
  <c r="AX127"/>
  <c r="BF127" s="1"/>
  <c r="AC131"/>
  <c r="BE130"/>
  <c r="AA332" i="4"/>
  <c r="BA332" s="1"/>
  <c r="BG332" s="1"/>
  <c r="AB331"/>
  <c r="AA123"/>
  <c r="BA123" s="1"/>
  <c r="BG123" s="1"/>
  <c r="AB122"/>
  <c r="AB297" i="11"/>
  <c r="AA298"/>
  <c r="AA99" i="9"/>
  <c r="AB98"/>
  <c r="AB109" i="7"/>
  <c r="AA110"/>
  <c r="AB337" i="3"/>
  <c r="AA338"/>
  <c r="BA338" s="1"/>
  <c r="BG338" s="1"/>
  <c r="AB128"/>
  <c r="AA129"/>
  <c r="BA129" s="1"/>
  <c r="BG129" s="1"/>
  <c r="AB104" i="8"/>
  <c r="AA105"/>
  <c r="AB313"/>
  <c r="AA314"/>
  <c r="AB88" i="11"/>
  <c r="AA89"/>
  <c r="AB318" i="7"/>
  <c r="AA319"/>
  <c r="AB307" i="9"/>
  <c r="AA308"/>
  <c r="AB302" i="10"/>
  <c r="AA303"/>
  <c r="AA94"/>
  <c r="AB93"/>
  <c r="S140" i="4"/>
  <c r="U139"/>
  <c r="S349"/>
  <c r="U348"/>
  <c r="Z349"/>
  <c r="Z140"/>
  <c r="BB303" i="9" l="1"/>
  <c r="BH303" s="1"/>
  <c r="BC303"/>
  <c r="AX307" i="8"/>
  <c r="BF307" s="1"/>
  <c r="AY308"/>
  <c r="AX104" i="7"/>
  <c r="BF104" s="1"/>
  <c r="AY105"/>
  <c r="BC89" i="10"/>
  <c r="BB89"/>
  <c r="BH89" s="1"/>
  <c r="AZ300"/>
  <c r="BA300" s="1"/>
  <c r="BG300" s="1"/>
  <c r="AT300"/>
  <c r="AV300" s="1"/>
  <c r="AS300"/>
  <c r="AU300" s="1"/>
  <c r="AW300" s="1"/>
  <c r="BE300"/>
  <c r="AT305" i="9"/>
  <c r="AV305" s="1"/>
  <c r="AS305"/>
  <c r="AZ305"/>
  <c r="BA305" s="1"/>
  <c r="BG305" s="1"/>
  <c r="BE305"/>
  <c r="AY303"/>
  <c r="AX302"/>
  <c r="BF302" s="1"/>
  <c r="BC309" i="8"/>
  <c r="BB309"/>
  <c r="BH309" s="1"/>
  <c r="AL297" i="11"/>
  <c r="AQ296"/>
  <c r="AR296" s="1"/>
  <c r="BC304" i="9"/>
  <c r="BB304"/>
  <c r="BH304" s="1"/>
  <c r="AL103" i="8"/>
  <c r="AQ102"/>
  <c r="AR102" s="1"/>
  <c r="AY90" i="10"/>
  <c r="AX89"/>
  <c r="BF89" s="1"/>
  <c r="BB105" i="7"/>
  <c r="BH105" s="1"/>
  <c r="BC105"/>
  <c r="BC95" i="9"/>
  <c r="BB95"/>
  <c r="BH95" s="1"/>
  <c r="BB90" i="10"/>
  <c r="BH90" s="1"/>
  <c r="BC90"/>
  <c r="AL302"/>
  <c r="AQ301"/>
  <c r="AR301" s="1"/>
  <c r="BC99" i="8"/>
  <c r="BB99"/>
  <c r="BH99" s="1"/>
  <c r="AL98" i="9"/>
  <c r="AQ97"/>
  <c r="AR97" s="1"/>
  <c r="AL93" i="10"/>
  <c r="AQ92"/>
  <c r="AR92" s="1"/>
  <c r="AS316" i="7"/>
  <c r="AZ316"/>
  <c r="BA316" s="1"/>
  <c r="BG316" s="1"/>
  <c r="AT316"/>
  <c r="AV316" s="1"/>
  <c r="BE316"/>
  <c r="BC100" i="8"/>
  <c r="BB100"/>
  <c r="BH100" s="1"/>
  <c r="BC94" i="9"/>
  <c r="BB94"/>
  <c r="BH94" s="1"/>
  <c r="AT295" i="11"/>
  <c r="AV295" s="1"/>
  <c r="AS295"/>
  <c r="AU295" s="1"/>
  <c r="AW295" s="1"/>
  <c r="AZ295"/>
  <c r="BA295" s="1"/>
  <c r="BG295" s="1"/>
  <c r="BE295"/>
  <c r="AX84"/>
  <c r="BF84" s="1"/>
  <c r="AY85"/>
  <c r="AS101" i="8"/>
  <c r="AU101" s="1"/>
  <c r="AW101" s="1"/>
  <c r="AZ101"/>
  <c r="BA101" s="1"/>
  <c r="BG101" s="1"/>
  <c r="AT101"/>
  <c r="AV101" s="1"/>
  <c r="BE101"/>
  <c r="AX298" i="10"/>
  <c r="BF298" s="1"/>
  <c r="AY299"/>
  <c r="BC298"/>
  <c r="BB298"/>
  <c r="BH298" s="1"/>
  <c r="AH140" i="7"/>
  <c r="AP139"/>
  <c r="AY315"/>
  <c r="AX314"/>
  <c r="BF314" s="1"/>
  <c r="AL109"/>
  <c r="AQ108"/>
  <c r="AR108" s="1"/>
  <c r="AT96" i="9"/>
  <c r="AV96" s="1"/>
  <c r="AS96"/>
  <c r="AU96" s="1"/>
  <c r="AW96" s="1"/>
  <c r="AZ96"/>
  <c r="BA96" s="1"/>
  <c r="BG96" s="1"/>
  <c r="BE96"/>
  <c r="AS91" i="10"/>
  <c r="AZ91"/>
  <c r="BA91" s="1"/>
  <c r="BG91" s="1"/>
  <c r="AT91"/>
  <c r="AV91" s="1"/>
  <c r="BE91"/>
  <c r="BC85" i="11"/>
  <c r="BB85"/>
  <c r="BH85" s="1"/>
  <c r="AQ317" i="7"/>
  <c r="AR317" s="1"/>
  <c r="AL318"/>
  <c r="AX292" i="11"/>
  <c r="BF292" s="1"/>
  <c r="AY293"/>
  <c r="BB84"/>
  <c r="BH84" s="1"/>
  <c r="BC84"/>
  <c r="AL88"/>
  <c r="AQ87"/>
  <c r="AR87" s="1"/>
  <c r="AL312" i="8"/>
  <c r="AQ311"/>
  <c r="AR311" s="1"/>
  <c r="AU106" i="7"/>
  <c r="AW106" s="1"/>
  <c r="AU294" i="11"/>
  <c r="AW294" s="1"/>
  <c r="BB299" i="10"/>
  <c r="BH299" s="1"/>
  <c r="BC299"/>
  <c r="AT107" i="7"/>
  <c r="AV107" s="1"/>
  <c r="AS107"/>
  <c r="AU107" s="1"/>
  <c r="AW107" s="1"/>
  <c r="AZ107"/>
  <c r="BA107" s="1"/>
  <c r="BG107" s="1"/>
  <c r="BE107"/>
  <c r="AY94" i="9"/>
  <c r="AX93"/>
  <c r="BF93" s="1"/>
  <c r="AH349" i="7"/>
  <c r="AP348"/>
  <c r="AL307" i="9"/>
  <c r="AQ306"/>
  <c r="AR306" s="1"/>
  <c r="AY99" i="8"/>
  <c r="AX98"/>
  <c r="BF98" s="1"/>
  <c r="AZ86" i="11"/>
  <c r="BA86" s="1"/>
  <c r="BG86" s="1"/>
  <c r="AT86"/>
  <c r="AV86" s="1"/>
  <c r="AS86"/>
  <c r="BE86"/>
  <c r="AZ310" i="8"/>
  <c r="BA310" s="1"/>
  <c r="BG310" s="1"/>
  <c r="AT310"/>
  <c r="AV310" s="1"/>
  <c r="AS310"/>
  <c r="BE310"/>
  <c r="AU315" i="7"/>
  <c r="AW315" s="1"/>
  <c r="AC301" i="11"/>
  <c r="AC92"/>
  <c r="AC306" i="10"/>
  <c r="AC97"/>
  <c r="AC312" i="9"/>
  <c r="AC103"/>
  <c r="AC108" i="8"/>
  <c r="AC317"/>
  <c r="AC113" i="7"/>
  <c r="AC322"/>
  <c r="AC335" i="4"/>
  <c r="BE334"/>
  <c r="AY332"/>
  <c r="AX331"/>
  <c r="BF331" s="1"/>
  <c r="BC331"/>
  <c r="BB331"/>
  <c r="BH331" s="1"/>
  <c r="AC126"/>
  <c r="BE125"/>
  <c r="BB122"/>
  <c r="BH122" s="1"/>
  <c r="BC122"/>
  <c r="AY123"/>
  <c r="AX122"/>
  <c r="BF122" s="1"/>
  <c r="BC337" i="3"/>
  <c r="BB337"/>
  <c r="BH337" s="1"/>
  <c r="AY129"/>
  <c r="AX128"/>
  <c r="BF128" s="1"/>
  <c r="AC341"/>
  <c r="BE340"/>
  <c r="AC132"/>
  <c r="BE131"/>
  <c r="AY338"/>
  <c r="AX337"/>
  <c r="BF337" s="1"/>
  <c r="BC128"/>
  <c r="BB128"/>
  <c r="BH128" s="1"/>
  <c r="AB298" i="11"/>
  <c r="AA299"/>
  <c r="AA124" i="4"/>
  <c r="BA124" s="1"/>
  <c r="BG124" s="1"/>
  <c r="AB123"/>
  <c r="AB314" i="8"/>
  <c r="AA315"/>
  <c r="AB105"/>
  <c r="AA106"/>
  <c r="AB308" i="9"/>
  <c r="AA309"/>
  <c r="AB338" i="3"/>
  <c r="AA339"/>
  <c r="BA339" s="1"/>
  <c r="BG339" s="1"/>
  <c r="AB110" i="7"/>
  <c r="AA111"/>
  <c r="AA333" i="4"/>
  <c r="BA333" s="1"/>
  <c r="BG333" s="1"/>
  <c r="AB332"/>
  <c r="AB94" i="10"/>
  <c r="AA95"/>
  <c r="AB303"/>
  <c r="AA304"/>
  <c r="AB319" i="7"/>
  <c r="AA320"/>
  <c r="AB89" i="11"/>
  <c r="AA90"/>
  <c r="AB129" i="3"/>
  <c r="AA130"/>
  <c r="BA130" s="1"/>
  <c r="BG130" s="1"/>
  <c r="AB99" i="9"/>
  <c r="AA100"/>
  <c r="Z350" i="4"/>
  <c r="Z141"/>
  <c r="S350"/>
  <c r="U349"/>
  <c r="S141"/>
  <c r="U140"/>
  <c r="BB315" i="7" l="1"/>
  <c r="BH315" s="1"/>
  <c r="BC315"/>
  <c r="AY100" i="8"/>
  <c r="AX99"/>
  <c r="BF99" s="1"/>
  <c r="AH350" i="7"/>
  <c r="AP349"/>
  <c r="AZ311" i="8"/>
  <c r="BA311" s="1"/>
  <c r="BG311" s="1"/>
  <c r="AT311"/>
  <c r="AV311" s="1"/>
  <c r="AS311"/>
  <c r="AU311" s="1"/>
  <c r="AW311" s="1"/>
  <c r="BE311"/>
  <c r="AQ318" i="7"/>
  <c r="AR318" s="1"/>
  <c r="AL319"/>
  <c r="AS108"/>
  <c r="AT108"/>
  <c r="AV108" s="1"/>
  <c r="AZ108"/>
  <c r="BA108" s="1"/>
  <c r="BG108" s="1"/>
  <c r="BE108"/>
  <c r="AX299" i="10"/>
  <c r="BF299" s="1"/>
  <c r="AY300"/>
  <c r="AL99" i="9"/>
  <c r="AQ98"/>
  <c r="AR98" s="1"/>
  <c r="AL303" i="10"/>
  <c r="AQ302"/>
  <c r="AR302" s="1"/>
  <c r="AX90"/>
  <c r="BF90" s="1"/>
  <c r="AY91"/>
  <c r="AQ103" i="8"/>
  <c r="AR103" s="1"/>
  <c r="AL104"/>
  <c r="AL298" i="11"/>
  <c r="AQ297"/>
  <c r="AR297" s="1"/>
  <c r="AX303" i="9"/>
  <c r="BF303" s="1"/>
  <c r="AY304"/>
  <c r="AU310" i="8"/>
  <c r="AW310" s="1"/>
  <c r="AU86" i="11"/>
  <c r="AW86" s="1"/>
  <c r="AU316" i="7"/>
  <c r="AW316" s="1"/>
  <c r="AQ88" i="11"/>
  <c r="AR88" s="1"/>
  <c r="AL89"/>
  <c r="AX315" i="7"/>
  <c r="BF315" s="1"/>
  <c r="AY316"/>
  <c r="AX85" i="11"/>
  <c r="BF85" s="1"/>
  <c r="AY86"/>
  <c r="BB295"/>
  <c r="BH295" s="1"/>
  <c r="BC295"/>
  <c r="AS97" i="9"/>
  <c r="AZ97"/>
  <c r="BA97" s="1"/>
  <c r="BG97" s="1"/>
  <c r="AT97"/>
  <c r="AV97" s="1"/>
  <c r="BE97"/>
  <c r="AT301" i="10"/>
  <c r="AV301" s="1"/>
  <c r="AS301"/>
  <c r="AZ301"/>
  <c r="BA301" s="1"/>
  <c r="BG301" s="1"/>
  <c r="BE301"/>
  <c r="AZ102" i="8"/>
  <c r="BA102" s="1"/>
  <c r="BG102" s="1"/>
  <c r="AT102"/>
  <c r="AV102" s="1"/>
  <c r="AS102"/>
  <c r="AU102" s="1"/>
  <c r="AW102" s="1"/>
  <c r="BE102"/>
  <c r="AZ296" i="11"/>
  <c r="BA296" s="1"/>
  <c r="BG296" s="1"/>
  <c r="AT296"/>
  <c r="AV296" s="1"/>
  <c r="AS296"/>
  <c r="AU296" s="1"/>
  <c r="AW296" s="1"/>
  <c r="BE296"/>
  <c r="AX105" i="7"/>
  <c r="BF105" s="1"/>
  <c r="AY106"/>
  <c r="AU91" i="10"/>
  <c r="AW91" s="1"/>
  <c r="AU305" i="9"/>
  <c r="AW305" s="1"/>
  <c r="AL308"/>
  <c r="AQ307"/>
  <c r="AR307" s="1"/>
  <c r="AY95"/>
  <c r="AX94"/>
  <c r="BF94" s="1"/>
  <c r="BB106" i="7"/>
  <c r="BH106" s="1"/>
  <c r="BC106"/>
  <c r="AT87" i="11"/>
  <c r="AV87" s="1"/>
  <c r="AZ87"/>
  <c r="BA87" s="1"/>
  <c r="BG87" s="1"/>
  <c r="AS87"/>
  <c r="AU87" s="1"/>
  <c r="AW87" s="1"/>
  <c r="BE87"/>
  <c r="AX293"/>
  <c r="BF293" s="1"/>
  <c r="AY294"/>
  <c r="BC96" i="9"/>
  <c r="BB96"/>
  <c r="BH96" s="1"/>
  <c r="BB101" i="8"/>
  <c r="BH101" s="1"/>
  <c r="BC101"/>
  <c r="AL94" i="10"/>
  <c r="AQ93"/>
  <c r="AR93" s="1"/>
  <c r="BB300"/>
  <c r="BH300" s="1"/>
  <c r="BC300"/>
  <c r="AZ306" i="9"/>
  <c r="BA306" s="1"/>
  <c r="BG306" s="1"/>
  <c r="AT306"/>
  <c r="AV306" s="1"/>
  <c r="AS306"/>
  <c r="AU306" s="1"/>
  <c r="AW306" s="1"/>
  <c r="BE306"/>
  <c r="BB107" i="7"/>
  <c r="BH107" s="1"/>
  <c r="BC107"/>
  <c r="BC294" i="11"/>
  <c r="BB294"/>
  <c r="BH294" s="1"/>
  <c r="AQ312" i="8"/>
  <c r="AR312" s="1"/>
  <c r="AL313"/>
  <c r="AS317" i="7"/>
  <c r="AZ317"/>
  <c r="BA317" s="1"/>
  <c r="BG317" s="1"/>
  <c r="AT317"/>
  <c r="AV317" s="1"/>
  <c r="BE317"/>
  <c r="AQ109"/>
  <c r="AR109" s="1"/>
  <c r="AL110"/>
  <c r="AH141"/>
  <c r="AP140"/>
  <c r="AT92" i="10"/>
  <c r="AV92" s="1"/>
  <c r="AS92"/>
  <c r="AU92" s="1"/>
  <c r="AW92" s="1"/>
  <c r="AZ92"/>
  <c r="BA92" s="1"/>
  <c r="BG92" s="1"/>
  <c r="BE92"/>
  <c r="AY309" i="8"/>
  <c r="AX308"/>
  <c r="BF308" s="1"/>
  <c r="AC93" i="11"/>
  <c r="AC302"/>
  <c r="AC307" i="10"/>
  <c r="AC98"/>
  <c r="AC104" i="9"/>
  <c r="AC313"/>
  <c r="AC109" i="8"/>
  <c r="AC318"/>
  <c r="AC114" i="7"/>
  <c r="AC323"/>
  <c r="AC336" i="4"/>
  <c r="BE335"/>
  <c r="BB332"/>
  <c r="BH332" s="1"/>
  <c r="BC332"/>
  <c r="BC123"/>
  <c r="BB123"/>
  <c r="BH123" s="1"/>
  <c r="AX123"/>
  <c r="BF123" s="1"/>
  <c r="AY124"/>
  <c r="AC127"/>
  <c r="BE126"/>
  <c r="AY333"/>
  <c r="AX332"/>
  <c r="BF332" s="1"/>
  <c r="BB129" i="3"/>
  <c r="BH129" s="1"/>
  <c r="BC129"/>
  <c r="BB338"/>
  <c r="BH338" s="1"/>
  <c r="BC338"/>
  <c r="AY339"/>
  <c r="AX338"/>
  <c r="BF338" s="1"/>
  <c r="AC342"/>
  <c r="BE341"/>
  <c r="AC133"/>
  <c r="BE132"/>
  <c r="AY130"/>
  <c r="AX129"/>
  <c r="BF129" s="1"/>
  <c r="AB90" i="11"/>
  <c r="AA91"/>
  <c r="AA334" i="4"/>
  <c r="BA334" s="1"/>
  <c r="BG334" s="1"/>
  <c r="AB333"/>
  <c r="AA125"/>
  <c r="BA125" s="1"/>
  <c r="BG125" s="1"/>
  <c r="AB124"/>
  <c r="AB100" i="9"/>
  <c r="AA101"/>
  <c r="AB130" i="3"/>
  <c r="AA131"/>
  <c r="BA131" s="1"/>
  <c r="BG131" s="1"/>
  <c r="AB304" i="10"/>
  <c r="AA305"/>
  <c r="AB95"/>
  <c r="AA96"/>
  <c r="AA340" i="3"/>
  <c r="BA340" s="1"/>
  <c r="BG340" s="1"/>
  <c r="AB339"/>
  <c r="AA310" i="9"/>
  <c r="AB309"/>
  <c r="AB106" i="8"/>
  <c r="AA107"/>
  <c r="AB315"/>
  <c r="AA316"/>
  <c r="AB299" i="11"/>
  <c r="AA300"/>
  <c r="AA321" i="7"/>
  <c r="AB320"/>
  <c r="AB111"/>
  <c r="AA112"/>
  <c r="S351" i="4"/>
  <c r="U350"/>
  <c r="S142"/>
  <c r="U141"/>
  <c r="Z142"/>
  <c r="Z351"/>
  <c r="AL314" i="8" l="1"/>
  <c r="AQ313"/>
  <c r="AR313" s="1"/>
  <c r="AX294" i="11"/>
  <c r="BF294" s="1"/>
  <c r="AY295"/>
  <c r="BC305" i="9"/>
  <c r="BB305"/>
  <c r="BH305" s="1"/>
  <c r="AX106" i="7"/>
  <c r="BF106" s="1"/>
  <c r="AY107"/>
  <c r="AY87" i="11"/>
  <c r="AX86"/>
  <c r="BF86" s="1"/>
  <c r="AL90"/>
  <c r="AQ89"/>
  <c r="AR89" s="1"/>
  <c r="BC310" i="8"/>
  <c r="BB310"/>
  <c r="BH310" s="1"/>
  <c r="AZ103"/>
  <c r="BA103" s="1"/>
  <c r="BG103" s="1"/>
  <c r="AT103"/>
  <c r="AV103" s="1"/>
  <c r="AS103"/>
  <c r="AU103" s="1"/>
  <c r="AW103" s="1"/>
  <c r="BE103"/>
  <c r="AL304" i="10"/>
  <c r="AQ303"/>
  <c r="AR303" s="1"/>
  <c r="BB311" i="8"/>
  <c r="BH311" s="1"/>
  <c r="BC311"/>
  <c r="AH351" i="7"/>
  <c r="AP350"/>
  <c r="AU301" i="10"/>
  <c r="AW301" s="1"/>
  <c r="AU108" i="7"/>
  <c r="AW108" s="1"/>
  <c r="AY310" i="8"/>
  <c r="AX309"/>
  <c r="BF309" s="1"/>
  <c r="AZ109" i="7"/>
  <c r="BA109" s="1"/>
  <c r="BG109" s="1"/>
  <c r="AT109"/>
  <c r="AV109" s="1"/>
  <c r="AS109"/>
  <c r="BE109"/>
  <c r="BC306" i="9"/>
  <c r="BB306"/>
  <c r="BH306" s="1"/>
  <c r="AL95" i="10"/>
  <c r="AQ94"/>
  <c r="AR94" s="1"/>
  <c r="BB87" i="11"/>
  <c r="BH87" s="1"/>
  <c r="BC87"/>
  <c r="AL309" i="9"/>
  <c r="AQ308"/>
  <c r="AR308" s="1"/>
  <c r="BB296" i="11"/>
  <c r="BH296" s="1"/>
  <c r="BC296"/>
  <c r="BB102" i="8"/>
  <c r="BH102" s="1"/>
  <c r="BC102"/>
  <c r="BB86" i="11"/>
  <c r="BH86" s="1"/>
  <c r="BC86"/>
  <c r="AY305" i="9"/>
  <c r="AX304"/>
  <c r="BF304" s="1"/>
  <c r="AL105" i="8"/>
  <c r="AQ104"/>
  <c r="AR104" s="1"/>
  <c r="AZ302" i="10"/>
  <c r="BA302" s="1"/>
  <c r="BG302" s="1"/>
  <c r="AT302"/>
  <c r="AV302" s="1"/>
  <c r="AS302"/>
  <c r="AU302" s="1"/>
  <c r="AW302" s="1"/>
  <c r="BE302"/>
  <c r="AY301"/>
  <c r="AX300"/>
  <c r="BF300" s="1"/>
  <c r="AU317" i="7"/>
  <c r="AW317" s="1"/>
  <c r="BB92" i="10"/>
  <c r="BH92" s="1"/>
  <c r="BC92"/>
  <c r="AL111" i="7"/>
  <c r="AQ110"/>
  <c r="AR110" s="1"/>
  <c r="AZ93" i="10"/>
  <c r="BA93" s="1"/>
  <c r="BG93" s="1"/>
  <c r="AT93"/>
  <c r="AV93" s="1"/>
  <c r="AS93"/>
  <c r="BE93"/>
  <c r="AT307" i="9"/>
  <c r="AV307" s="1"/>
  <c r="AZ307"/>
  <c r="BA307" s="1"/>
  <c r="BG307" s="1"/>
  <c r="AS307"/>
  <c r="BE307"/>
  <c r="AX316" i="7"/>
  <c r="BF316" s="1"/>
  <c r="AY317"/>
  <c r="BC316"/>
  <c r="BB316"/>
  <c r="BH316" s="1"/>
  <c r="AQ298" i="11"/>
  <c r="AR298" s="1"/>
  <c r="AL299"/>
  <c r="AL100" i="9"/>
  <c r="AQ99"/>
  <c r="AR99" s="1"/>
  <c r="AS318" i="7"/>
  <c r="AU318" s="1"/>
  <c r="AW318" s="1"/>
  <c r="AT318"/>
  <c r="AV318" s="1"/>
  <c r="AZ318"/>
  <c r="BA318" s="1"/>
  <c r="BG318" s="1"/>
  <c r="BE318"/>
  <c r="AX100" i="8"/>
  <c r="BF100" s="1"/>
  <c r="AY101"/>
  <c r="AH142" i="7"/>
  <c r="AP141"/>
  <c r="AT312" i="8"/>
  <c r="AV312" s="1"/>
  <c r="AS312"/>
  <c r="AU312" s="1"/>
  <c r="AW312" s="1"/>
  <c r="AZ312"/>
  <c r="BA312" s="1"/>
  <c r="BG312" s="1"/>
  <c r="BE312"/>
  <c r="AX95" i="9"/>
  <c r="BF95" s="1"/>
  <c r="AY96"/>
  <c r="BB91" i="10"/>
  <c r="BH91" s="1"/>
  <c r="BC91"/>
  <c r="AS88" i="11"/>
  <c r="AZ88"/>
  <c r="BA88" s="1"/>
  <c r="BG88" s="1"/>
  <c r="AT88"/>
  <c r="AV88" s="1"/>
  <c r="BE88"/>
  <c r="AT297"/>
  <c r="AV297" s="1"/>
  <c r="AS297"/>
  <c r="AU297" s="1"/>
  <c r="AW297" s="1"/>
  <c r="AZ297"/>
  <c r="BA297" s="1"/>
  <c r="BG297" s="1"/>
  <c r="BE297"/>
  <c r="AX91" i="10"/>
  <c r="BF91" s="1"/>
  <c r="AY92"/>
  <c r="AS98" i="9"/>
  <c r="AU98" s="1"/>
  <c r="AW98" s="1"/>
  <c r="AZ98"/>
  <c r="BA98" s="1"/>
  <c r="BG98" s="1"/>
  <c r="AT98"/>
  <c r="AV98" s="1"/>
  <c r="BE98"/>
  <c r="AQ319" i="7"/>
  <c r="AR319" s="1"/>
  <c r="AL320"/>
  <c r="AU97" i="9"/>
  <c r="AW97" s="1"/>
  <c r="AC94" i="11"/>
  <c r="AC303"/>
  <c r="AC99" i="10"/>
  <c r="AC308"/>
  <c r="AC105" i="9"/>
  <c r="AC314"/>
  <c r="AC110" i="8"/>
  <c r="AC319"/>
  <c r="AC324" i="7"/>
  <c r="AC115"/>
  <c r="BC124" i="4"/>
  <c r="BB124"/>
  <c r="BH124" s="1"/>
  <c r="AC128"/>
  <c r="BE127"/>
  <c r="AC337"/>
  <c r="BE336"/>
  <c r="BC333"/>
  <c r="BB333"/>
  <c r="BH333" s="1"/>
  <c r="AY334"/>
  <c r="AX333"/>
  <c r="BF333" s="1"/>
  <c r="AY125"/>
  <c r="AX124"/>
  <c r="BF124" s="1"/>
  <c r="BC130" i="3"/>
  <c r="BB130"/>
  <c r="BH130" s="1"/>
  <c r="AC134"/>
  <c r="BE133"/>
  <c r="AY340"/>
  <c r="AX339"/>
  <c r="BF339" s="1"/>
  <c r="AY131"/>
  <c r="AX130"/>
  <c r="BF130" s="1"/>
  <c r="AC343"/>
  <c r="BE342"/>
  <c r="BC339"/>
  <c r="BB339"/>
  <c r="BH339" s="1"/>
  <c r="AA322" i="7"/>
  <c r="AB321"/>
  <c r="AB310" i="9"/>
  <c r="AA311"/>
  <c r="AA126" i="4"/>
  <c r="BA126" s="1"/>
  <c r="BG126" s="1"/>
  <c r="AB125"/>
  <c r="AB300" i="11"/>
  <c r="AA301"/>
  <c r="AB107" i="8"/>
  <c r="AA108"/>
  <c r="AB340" i="3"/>
  <c r="AA341"/>
  <c r="BA341" s="1"/>
  <c r="BG341" s="1"/>
  <c r="AA335" i="4"/>
  <c r="BA335" s="1"/>
  <c r="BG335" s="1"/>
  <c r="AB334"/>
  <c r="AA113" i="7"/>
  <c r="AB112"/>
  <c r="AB316" i="8"/>
  <c r="AA317"/>
  <c r="AA97" i="10"/>
  <c r="AB96"/>
  <c r="AB305"/>
  <c r="AA306"/>
  <c r="AB131" i="3"/>
  <c r="AA132"/>
  <c r="BA132" s="1"/>
  <c r="BG132" s="1"/>
  <c r="AA102" i="9"/>
  <c r="AB101"/>
  <c r="AB91" i="11"/>
  <c r="AA92"/>
  <c r="S143" i="4"/>
  <c r="U142"/>
  <c r="Z352"/>
  <c r="Z143"/>
  <c r="S352"/>
  <c r="U351"/>
  <c r="AX92" i="10" l="1"/>
  <c r="BF92" s="1"/>
  <c r="AY93"/>
  <c r="BB297" i="11"/>
  <c r="BH297" s="1"/>
  <c r="BC297"/>
  <c r="AX96" i="9"/>
  <c r="BF96" s="1"/>
  <c r="AY97"/>
  <c r="BB312" i="8"/>
  <c r="BH312" s="1"/>
  <c r="BC312"/>
  <c r="AS99" i="9"/>
  <c r="AU99" s="1"/>
  <c r="AW99" s="1"/>
  <c r="AZ99"/>
  <c r="BA99" s="1"/>
  <c r="BG99" s="1"/>
  <c r="AT99"/>
  <c r="AV99" s="1"/>
  <c r="BE99"/>
  <c r="AT110" i="7"/>
  <c r="AV110" s="1"/>
  <c r="AS110"/>
  <c r="AZ110"/>
  <c r="BA110" s="1"/>
  <c r="BG110" s="1"/>
  <c r="BE110"/>
  <c r="BB317"/>
  <c r="BH317" s="1"/>
  <c r="BC317"/>
  <c r="AZ308" i="9"/>
  <c r="BA308" s="1"/>
  <c r="BG308" s="1"/>
  <c r="AT308"/>
  <c r="AV308" s="1"/>
  <c r="AS308"/>
  <c r="AU308" s="1"/>
  <c r="AW308" s="1"/>
  <c r="BE308"/>
  <c r="AZ94" i="10"/>
  <c r="BA94" s="1"/>
  <c r="BG94" s="1"/>
  <c r="AT94"/>
  <c r="AV94" s="1"/>
  <c r="AS94"/>
  <c r="AU94" s="1"/>
  <c r="AW94" s="1"/>
  <c r="BE94"/>
  <c r="BB103" i="8"/>
  <c r="BH103" s="1"/>
  <c r="BC103"/>
  <c r="AY88" i="11"/>
  <c r="AX87"/>
  <c r="BF87" s="1"/>
  <c r="AL315" i="8"/>
  <c r="AQ314"/>
  <c r="AR314" s="1"/>
  <c r="AS319" i="7"/>
  <c r="AU319" s="1"/>
  <c r="AW319" s="1"/>
  <c r="AZ319"/>
  <c r="BA319" s="1"/>
  <c r="BG319" s="1"/>
  <c r="AT319"/>
  <c r="AV319" s="1"/>
  <c r="BE319"/>
  <c r="BB98" i="9"/>
  <c r="BH98" s="1"/>
  <c r="BC98"/>
  <c r="AH143" i="7"/>
  <c r="AP142"/>
  <c r="BC318"/>
  <c r="BB318"/>
  <c r="BH318" s="1"/>
  <c r="AT298" i="11"/>
  <c r="AV298" s="1"/>
  <c r="AS298"/>
  <c r="AU298" s="1"/>
  <c r="AW298" s="1"/>
  <c r="AZ298"/>
  <c r="BA298" s="1"/>
  <c r="BG298" s="1"/>
  <c r="BE298"/>
  <c r="BB302" i="10"/>
  <c r="BH302" s="1"/>
  <c r="BC302"/>
  <c r="AQ105" i="8"/>
  <c r="AR105" s="1"/>
  <c r="AL106"/>
  <c r="BB301" i="10"/>
  <c r="BH301" s="1"/>
  <c r="BC301"/>
  <c r="AS313" i="8"/>
  <c r="AU313" s="1"/>
  <c r="AW313" s="1"/>
  <c r="AZ313"/>
  <c r="BA313" s="1"/>
  <c r="BG313" s="1"/>
  <c r="AT313"/>
  <c r="AV313" s="1"/>
  <c r="BE313"/>
  <c r="AL321" i="7"/>
  <c r="AQ320"/>
  <c r="AR320" s="1"/>
  <c r="AX101" i="8"/>
  <c r="BF101" s="1"/>
  <c r="AY102"/>
  <c r="AL300" i="11"/>
  <c r="AQ299"/>
  <c r="AR299" s="1"/>
  <c r="AY318" i="7"/>
  <c r="AX317"/>
  <c r="BF317" s="1"/>
  <c r="AT104" i="8"/>
  <c r="AV104" s="1"/>
  <c r="AS104"/>
  <c r="AZ104"/>
  <c r="BA104" s="1"/>
  <c r="BG104" s="1"/>
  <c r="BE104"/>
  <c r="BB108" i="7"/>
  <c r="BH108" s="1"/>
  <c r="BC108"/>
  <c r="AH352"/>
  <c r="AP351"/>
  <c r="AL305" i="10"/>
  <c r="AQ304"/>
  <c r="AR304" s="1"/>
  <c r="AQ90" i="11"/>
  <c r="AR90" s="1"/>
  <c r="AL91"/>
  <c r="BB97" i="9"/>
  <c r="BH97" s="1"/>
  <c r="BC97"/>
  <c r="AL101"/>
  <c r="AQ100"/>
  <c r="AR100" s="1"/>
  <c r="AQ111" i="7"/>
  <c r="AR111" s="1"/>
  <c r="AL112"/>
  <c r="AX301" i="10"/>
  <c r="BF301" s="1"/>
  <c r="AY302"/>
  <c r="AX305" i="9"/>
  <c r="BF305" s="1"/>
  <c r="AY306"/>
  <c r="AQ309"/>
  <c r="AR309" s="1"/>
  <c r="AL310"/>
  <c r="AL96" i="10"/>
  <c r="AQ95"/>
  <c r="AR95" s="1"/>
  <c r="AY311" i="8"/>
  <c r="AX310"/>
  <c r="BF310" s="1"/>
  <c r="AT303" i="10"/>
  <c r="AV303" s="1"/>
  <c r="AS303"/>
  <c r="AZ303"/>
  <c r="BA303" s="1"/>
  <c r="BG303" s="1"/>
  <c r="BE303"/>
  <c r="AT89" i="11"/>
  <c r="AV89" s="1"/>
  <c r="AZ89"/>
  <c r="BA89" s="1"/>
  <c r="BG89" s="1"/>
  <c r="AS89"/>
  <c r="BE89"/>
  <c r="AX107" i="7"/>
  <c r="BF107" s="1"/>
  <c r="AY108"/>
  <c r="AY296" i="11"/>
  <c r="AX295"/>
  <c r="BF295" s="1"/>
  <c r="AU88"/>
  <c r="AW88" s="1"/>
  <c r="AU307" i="9"/>
  <c r="AW307" s="1"/>
  <c r="AU93" i="10"/>
  <c r="AW93" s="1"/>
  <c r="AU109" i="7"/>
  <c r="AW109" s="1"/>
  <c r="AC95" i="11"/>
  <c r="AC304"/>
  <c r="AC100" i="10"/>
  <c r="AC309"/>
  <c r="AC315" i="9"/>
  <c r="AC106"/>
  <c r="AC320" i="8"/>
  <c r="AC111"/>
  <c r="AC116" i="7"/>
  <c r="AC325"/>
  <c r="AY335" i="4"/>
  <c r="AX334"/>
  <c r="BF334" s="1"/>
  <c r="AC338"/>
  <c r="BE337"/>
  <c r="BC125"/>
  <c r="BB125"/>
  <c r="BH125" s="1"/>
  <c r="AX125"/>
  <c r="BF125" s="1"/>
  <c r="AY126"/>
  <c r="AC129"/>
  <c r="BE128"/>
  <c r="BC334"/>
  <c r="BB334"/>
  <c r="BH334" s="1"/>
  <c r="BB340" i="3"/>
  <c r="BH340" s="1"/>
  <c r="BC340"/>
  <c r="AC344"/>
  <c r="BE343"/>
  <c r="AY341"/>
  <c r="AX340"/>
  <c r="BF340" s="1"/>
  <c r="AY132"/>
  <c r="AX131"/>
  <c r="BF131" s="1"/>
  <c r="AC135"/>
  <c r="BE134"/>
  <c r="BB131"/>
  <c r="BH131" s="1"/>
  <c r="BC131"/>
  <c r="AB92" i="11"/>
  <c r="AA93"/>
  <c r="AB132" i="3"/>
  <c r="AA133"/>
  <c r="BA133" s="1"/>
  <c r="BG133" s="1"/>
  <c r="AA318" i="8"/>
  <c r="AB317"/>
  <c r="AA127" i="4"/>
  <c r="BA127" s="1"/>
  <c r="BG127" s="1"/>
  <c r="AB126"/>
  <c r="AA323" i="7"/>
  <c r="AB322"/>
  <c r="AB102" i="9"/>
  <c r="AA103"/>
  <c r="AB108" i="8"/>
  <c r="AA109"/>
  <c r="AB301" i="11"/>
  <c r="AA302"/>
  <c r="AB311" i="9"/>
  <c r="AA312"/>
  <c r="AA307" i="10"/>
  <c r="AB306"/>
  <c r="AB341" i="3"/>
  <c r="AA342"/>
  <c r="BA342" s="1"/>
  <c r="BG342" s="1"/>
  <c r="AB97" i="10"/>
  <c r="AA98"/>
  <c r="AB113" i="7"/>
  <c r="AA114"/>
  <c r="AA336" i="4"/>
  <c r="BA336" s="1"/>
  <c r="BG336" s="1"/>
  <c r="AB335"/>
  <c r="S353"/>
  <c r="U352"/>
  <c r="Z353"/>
  <c r="S144"/>
  <c r="U143"/>
  <c r="Z144"/>
  <c r="BB93" i="10" l="1"/>
  <c r="BH93" s="1"/>
  <c r="BC93"/>
  <c r="AQ310" i="9"/>
  <c r="AR310" s="1"/>
  <c r="AL311"/>
  <c r="AY303" i="10"/>
  <c r="AX302"/>
  <c r="BF302" s="1"/>
  <c r="AS100" i="9"/>
  <c r="AZ100"/>
  <c r="BA100" s="1"/>
  <c r="BG100" s="1"/>
  <c r="AT100"/>
  <c r="AV100" s="1"/>
  <c r="BE100"/>
  <c r="AZ90" i="11"/>
  <c r="BA90" s="1"/>
  <c r="BG90" s="1"/>
  <c r="AT90"/>
  <c r="AV90" s="1"/>
  <c r="AS90"/>
  <c r="AU90" s="1"/>
  <c r="AW90" s="1"/>
  <c r="BE90"/>
  <c r="AH353" i="7"/>
  <c r="AP352"/>
  <c r="AY319"/>
  <c r="AX318"/>
  <c r="BF318" s="1"/>
  <c r="BB298" i="11"/>
  <c r="BH298" s="1"/>
  <c r="BC298"/>
  <c r="AY89"/>
  <c r="AX88"/>
  <c r="BF88" s="1"/>
  <c r="BC94" i="10"/>
  <c r="BB94"/>
  <c r="BH94" s="1"/>
  <c r="BC308" i="9"/>
  <c r="BB308"/>
  <c r="BH308" s="1"/>
  <c r="BB99"/>
  <c r="BH99" s="1"/>
  <c r="BC99"/>
  <c r="BB109" i="7"/>
  <c r="BH109" s="1"/>
  <c r="BC109"/>
  <c r="AL97" i="10"/>
  <c r="AQ96"/>
  <c r="AR96" s="1"/>
  <c r="AT111" i="7"/>
  <c r="AV111" s="1"/>
  <c r="AS111"/>
  <c r="AU111" s="1"/>
  <c r="AW111" s="1"/>
  <c r="AZ111"/>
  <c r="BA111" s="1"/>
  <c r="BG111" s="1"/>
  <c r="BE111"/>
  <c r="AL92" i="11"/>
  <c r="AQ91"/>
  <c r="AR91" s="1"/>
  <c r="AY103" i="8"/>
  <c r="AX102"/>
  <c r="BF102" s="1"/>
  <c r="BC313"/>
  <c r="BB313"/>
  <c r="BH313" s="1"/>
  <c r="AZ105"/>
  <c r="BA105" s="1"/>
  <c r="BG105" s="1"/>
  <c r="AS105"/>
  <c r="AU105" s="1"/>
  <c r="AW105" s="1"/>
  <c r="AT105"/>
  <c r="AV105" s="1"/>
  <c r="BE105"/>
  <c r="BC319" i="7"/>
  <c r="BB319"/>
  <c r="BH319" s="1"/>
  <c r="AX97" i="9"/>
  <c r="BF97" s="1"/>
  <c r="AY98"/>
  <c r="AX93" i="10"/>
  <c r="BF93" s="1"/>
  <c r="AY94"/>
  <c r="AU110" i="7"/>
  <c r="AW110" s="1"/>
  <c r="BC88" i="11"/>
  <c r="BB88"/>
  <c r="BH88" s="1"/>
  <c r="AX108" i="7"/>
  <c r="BF108" s="1"/>
  <c r="AY109"/>
  <c r="AZ95" i="10"/>
  <c r="BA95" s="1"/>
  <c r="BG95" s="1"/>
  <c r="AT95"/>
  <c r="AV95" s="1"/>
  <c r="AS95"/>
  <c r="AU95" s="1"/>
  <c r="AW95" s="1"/>
  <c r="BE95"/>
  <c r="AY307" i="9"/>
  <c r="AX306"/>
  <c r="BF306" s="1"/>
  <c r="AL113" i="7"/>
  <c r="AQ112"/>
  <c r="AR112" s="1"/>
  <c r="AL306" i="10"/>
  <c r="AQ305"/>
  <c r="AR305" s="1"/>
  <c r="AL301" i="11"/>
  <c r="AQ300"/>
  <c r="AR300" s="1"/>
  <c r="AQ321" i="7"/>
  <c r="AR321" s="1"/>
  <c r="AL322"/>
  <c r="AL107" i="8"/>
  <c r="AQ106"/>
  <c r="AR106" s="1"/>
  <c r="AQ315"/>
  <c r="AR315" s="1"/>
  <c r="AL316"/>
  <c r="AU303" i="10"/>
  <c r="AW303" s="1"/>
  <c r="BB307" i="9"/>
  <c r="BH307" s="1"/>
  <c r="BC307"/>
  <c r="AX296" i="11"/>
  <c r="BF296" s="1"/>
  <c r="AY297"/>
  <c r="AY312" i="8"/>
  <c r="AX311"/>
  <c r="BF311" s="1"/>
  <c r="AS309" i="9"/>
  <c r="AU309" s="1"/>
  <c r="AW309" s="1"/>
  <c r="AZ309"/>
  <c r="BA309" s="1"/>
  <c r="BG309" s="1"/>
  <c r="AT309"/>
  <c r="AV309" s="1"/>
  <c r="BE309"/>
  <c r="AL102"/>
  <c r="AQ101"/>
  <c r="AR101" s="1"/>
  <c r="AS304" i="10"/>
  <c r="AZ304"/>
  <c r="BA304" s="1"/>
  <c r="BG304" s="1"/>
  <c r="AT304"/>
  <c r="AV304" s="1"/>
  <c r="BE304"/>
  <c r="AZ299" i="11"/>
  <c r="BA299" s="1"/>
  <c r="BG299" s="1"/>
  <c r="AT299"/>
  <c r="AV299" s="1"/>
  <c r="AS299"/>
  <c r="BE299"/>
  <c r="AT320" i="7"/>
  <c r="AV320" s="1"/>
  <c r="AZ320"/>
  <c r="BA320" s="1"/>
  <c r="BG320" s="1"/>
  <c r="AS320"/>
  <c r="AU320" s="1"/>
  <c r="AW320" s="1"/>
  <c r="BE320"/>
  <c r="AH144"/>
  <c r="AP143"/>
  <c r="AT314" i="8"/>
  <c r="AV314" s="1"/>
  <c r="AS314"/>
  <c r="AU314" s="1"/>
  <c r="AW314" s="1"/>
  <c r="AZ314"/>
  <c r="BA314" s="1"/>
  <c r="BG314" s="1"/>
  <c r="BE314"/>
  <c r="AU89" i="11"/>
  <c r="AW89" s="1"/>
  <c r="AU104" i="8"/>
  <c r="AW104" s="1"/>
  <c r="AC96" i="11"/>
  <c r="AC305"/>
  <c r="AC310" i="10"/>
  <c r="AC101"/>
  <c r="AC316" i="9"/>
  <c r="AC107"/>
  <c r="AC112" i="8"/>
  <c r="AC321"/>
  <c r="AC326" i="7"/>
  <c r="AC117"/>
  <c r="BC335" i="4"/>
  <c r="BB335"/>
  <c r="BH335" s="1"/>
  <c r="AC130"/>
  <c r="BE129"/>
  <c r="AY336"/>
  <c r="AX335"/>
  <c r="BF335" s="1"/>
  <c r="AC339"/>
  <c r="BE338"/>
  <c r="BC126"/>
  <c r="BB126"/>
  <c r="BH126" s="1"/>
  <c r="AY127"/>
  <c r="AX126"/>
  <c r="BF126" s="1"/>
  <c r="BB341" i="3"/>
  <c r="BH341" s="1"/>
  <c r="BC341"/>
  <c r="AC136"/>
  <c r="BE135"/>
  <c r="AY342"/>
  <c r="AX341"/>
  <c r="BF341" s="1"/>
  <c r="BC132"/>
  <c r="BB132"/>
  <c r="BH132" s="1"/>
  <c r="AY133"/>
  <c r="AX132"/>
  <c r="BF132" s="1"/>
  <c r="AC345"/>
  <c r="BE344"/>
  <c r="AB302" i="11"/>
  <c r="AA303"/>
  <c r="AB114" i="7"/>
  <c r="AA115"/>
  <c r="AB307" i="10"/>
  <c r="AA308"/>
  <c r="AB133" i="3"/>
  <c r="AA134"/>
  <c r="BA134" s="1"/>
  <c r="BG134" s="1"/>
  <c r="AB93" i="11"/>
  <c r="AA94"/>
  <c r="AA337" i="4"/>
  <c r="BA337" s="1"/>
  <c r="BG337" s="1"/>
  <c r="AB336"/>
  <c r="AB342" i="3"/>
  <c r="AA343"/>
  <c r="BA343" s="1"/>
  <c r="BG343" s="1"/>
  <c r="AB312" i="9"/>
  <c r="AA313"/>
  <c r="AB109" i="8"/>
  <c r="AA110"/>
  <c r="AB103" i="9"/>
  <c r="AA104"/>
  <c r="AB323" i="7"/>
  <c r="AA324"/>
  <c r="AA128" i="4"/>
  <c r="BA128" s="1"/>
  <c r="BG128" s="1"/>
  <c r="AB127"/>
  <c r="AB318" i="8"/>
  <c r="AA319"/>
  <c r="AA99" i="10"/>
  <c r="AB98"/>
  <c r="S145" i="4"/>
  <c r="U144"/>
  <c r="S354"/>
  <c r="U353"/>
  <c r="Z354"/>
  <c r="Z145"/>
  <c r="BB89" i="11" l="1"/>
  <c r="BH89" s="1"/>
  <c r="BC89"/>
  <c r="AH145" i="7"/>
  <c r="AP144"/>
  <c r="AX312" i="8"/>
  <c r="BF312" s="1"/>
  <c r="AY313"/>
  <c r="AZ106"/>
  <c r="BA106" s="1"/>
  <c r="BG106" s="1"/>
  <c r="AT106"/>
  <c r="AV106" s="1"/>
  <c r="AS106"/>
  <c r="AU106" s="1"/>
  <c r="AW106" s="1"/>
  <c r="BE106"/>
  <c r="AT300" i="11"/>
  <c r="AV300" s="1"/>
  <c r="AS300"/>
  <c r="AZ300"/>
  <c r="BA300" s="1"/>
  <c r="BG300" s="1"/>
  <c r="BE300"/>
  <c r="AZ112" i="7"/>
  <c r="BA112" s="1"/>
  <c r="BG112" s="1"/>
  <c r="AT112"/>
  <c r="AV112" s="1"/>
  <c r="AS112"/>
  <c r="AU112" s="1"/>
  <c r="AW112" s="1"/>
  <c r="BE112"/>
  <c r="AY110"/>
  <c r="AX109"/>
  <c r="BF109" s="1"/>
  <c r="BC110"/>
  <c r="BB110"/>
  <c r="BH110" s="1"/>
  <c r="AL93" i="11"/>
  <c r="AQ92"/>
  <c r="AR92" s="1"/>
  <c r="AY90"/>
  <c r="AX89"/>
  <c r="BF89" s="1"/>
  <c r="AY320" i="7"/>
  <c r="AX319"/>
  <c r="BF319" s="1"/>
  <c r="BC90" i="11"/>
  <c r="BB90"/>
  <c r="BH90" s="1"/>
  <c r="AX303" i="10"/>
  <c r="BF303" s="1"/>
  <c r="AY304"/>
  <c r="AU304"/>
  <c r="AW304" s="1"/>
  <c r="BC104" i="8"/>
  <c r="BB104"/>
  <c r="BH104" s="1"/>
  <c r="AT315"/>
  <c r="AV315" s="1"/>
  <c r="AS315"/>
  <c r="AZ315"/>
  <c r="BA315" s="1"/>
  <c r="BG315" s="1"/>
  <c r="BE315"/>
  <c r="AS321" i="7"/>
  <c r="AU321" s="1"/>
  <c r="AW321" s="1"/>
  <c r="AZ321"/>
  <c r="BA321" s="1"/>
  <c r="BG321" s="1"/>
  <c r="AT321"/>
  <c r="AV321" s="1"/>
  <c r="BE321"/>
  <c r="AL307" i="10"/>
  <c r="AQ306"/>
  <c r="AR306" s="1"/>
  <c r="AX307" i="9"/>
  <c r="BF307" s="1"/>
  <c r="AY308"/>
  <c r="AX98"/>
  <c r="BF98" s="1"/>
  <c r="AY99"/>
  <c r="AS91" i="11"/>
  <c r="AT91"/>
  <c r="AV91" s="1"/>
  <c r="AZ91"/>
  <c r="BA91" s="1"/>
  <c r="BG91" s="1"/>
  <c r="BE91"/>
  <c r="BB111" i="7"/>
  <c r="BH111" s="1"/>
  <c r="BC111"/>
  <c r="BB320"/>
  <c r="BH320" s="1"/>
  <c r="BC320"/>
  <c r="AL103" i="9"/>
  <c r="AQ102"/>
  <c r="AR102" s="1"/>
  <c r="BC309"/>
  <c r="BB309"/>
  <c r="BH309" s="1"/>
  <c r="AL317" i="8"/>
  <c r="AQ316"/>
  <c r="AR316" s="1"/>
  <c r="AL323" i="7"/>
  <c r="AQ322"/>
  <c r="AR322" s="1"/>
  <c r="AS305" i="10"/>
  <c r="AU305" s="1"/>
  <c r="AW305" s="1"/>
  <c r="AZ305"/>
  <c r="BA305" s="1"/>
  <c r="BG305" s="1"/>
  <c r="AT305"/>
  <c r="AV305" s="1"/>
  <c r="BE305"/>
  <c r="AY104" i="8"/>
  <c r="AX103"/>
  <c r="BF103" s="1"/>
  <c r="AL98" i="10"/>
  <c r="AQ97"/>
  <c r="AR97" s="1"/>
  <c r="AH354" i="7"/>
  <c r="AP353"/>
  <c r="AS310" i="9"/>
  <c r="AZ310"/>
  <c r="BA310" s="1"/>
  <c r="BG310" s="1"/>
  <c r="AT310"/>
  <c r="AV310" s="1"/>
  <c r="BE310"/>
  <c r="AU299" i="11"/>
  <c r="AW299" s="1"/>
  <c r="AU100" i="9"/>
  <c r="AW100" s="1"/>
  <c r="BB314" i="8"/>
  <c r="BH314" s="1"/>
  <c r="BC314"/>
  <c r="AZ101" i="9"/>
  <c r="BA101" s="1"/>
  <c r="BG101" s="1"/>
  <c r="AT101"/>
  <c r="AV101" s="1"/>
  <c r="AS101"/>
  <c r="AU101" s="1"/>
  <c r="AW101" s="1"/>
  <c r="BE101"/>
  <c r="AY298" i="11"/>
  <c r="AX297"/>
  <c r="BF297" s="1"/>
  <c r="BC303" i="10"/>
  <c r="BB303"/>
  <c r="BH303" s="1"/>
  <c r="AQ107" i="8"/>
  <c r="AR107" s="1"/>
  <c r="AL108"/>
  <c r="AL302" i="11"/>
  <c r="AQ301"/>
  <c r="AR301" s="1"/>
  <c r="AL114" i="7"/>
  <c r="AQ113"/>
  <c r="AR113" s="1"/>
  <c r="BB95" i="10"/>
  <c r="BH95" s="1"/>
  <c r="BC95"/>
  <c r="AX94"/>
  <c r="BF94" s="1"/>
  <c r="AY95"/>
  <c r="BC105" i="8"/>
  <c r="BB105"/>
  <c r="BH105" s="1"/>
  <c r="AS96" i="10"/>
  <c r="AU96" s="1"/>
  <c r="AW96" s="1"/>
  <c r="AZ96"/>
  <c r="BA96" s="1"/>
  <c r="BG96" s="1"/>
  <c r="AT96"/>
  <c r="AV96" s="1"/>
  <c r="BE96"/>
  <c r="AQ311" i="9"/>
  <c r="AR311" s="1"/>
  <c r="AL312"/>
  <c r="AC306" i="11"/>
  <c r="AC97"/>
  <c r="AC311" i="10"/>
  <c r="AC102"/>
  <c r="AC108" i="9"/>
  <c r="AC317"/>
  <c r="AC322" i="8"/>
  <c r="AC113"/>
  <c r="AC118" i="7"/>
  <c r="AC327"/>
  <c r="AY337" i="4"/>
  <c r="AX336"/>
  <c r="BF336" s="1"/>
  <c r="BB336"/>
  <c r="BH336" s="1"/>
  <c r="BC336"/>
  <c r="AX127"/>
  <c r="BF127" s="1"/>
  <c r="AY128"/>
  <c r="AC340"/>
  <c r="BE339"/>
  <c r="AC131"/>
  <c r="BE130"/>
  <c r="BC127"/>
  <c r="BB127"/>
  <c r="BH127" s="1"/>
  <c r="BB342" i="3"/>
  <c r="BH342" s="1"/>
  <c r="BC342"/>
  <c r="AY134"/>
  <c r="AX133"/>
  <c r="BF133" s="1"/>
  <c r="AY343"/>
  <c r="AX342"/>
  <c r="BF342" s="1"/>
  <c r="AC346"/>
  <c r="BE345"/>
  <c r="AC137"/>
  <c r="BE136"/>
  <c r="BC133"/>
  <c r="BB133"/>
  <c r="BH133" s="1"/>
  <c r="AB319" i="8"/>
  <c r="AA320"/>
  <c r="AB324" i="7"/>
  <c r="AA325"/>
  <c r="AB110" i="8"/>
  <c r="AA111"/>
  <c r="AB343" i="3"/>
  <c r="AA344"/>
  <c r="BA344" s="1"/>
  <c r="BG344" s="1"/>
  <c r="AA129" i="4"/>
  <c r="BA129" s="1"/>
  <c r="BG129" s="1"/>
  <c r="AB128"/>
  <c r="AB94" i="11"/>
  <c r="AA95"/>
  <c r="AB308" i="10"/>
  <c r="AA309"/>
  <c r="AA304" i="11"/>
  <c r="AB303"/>
  <c r="AB99" i="10"/>
  <c r="AA100"/>
  <c r="AB104" i="9"/>
  <c r="AA105"/>
  <c r="AB313"/>
  <c r="AA314"/>
  <c r="AA338" i="4"/>
  <c r="BA338" s="1"/>
  <c r="BG338" s="1"/>
  <c r="AB337"/>
  <c r="AB134" i="3"/>
  <c r="AA135"/>
  <c r="BA135" s="1"/>
  <c r="BG135" s="1"/>
  <c r="AA116" i="7"/>
  <c r="AB115"/>
  <c r="S355" i="4"/>
  <c r="U354"/>
  <c r="Z146"/>
  <c r="Z355"/>
  <c r="S146"/>
  <c r="U145"/>
  <c r="AQ312" i="9" l="1"/>
  <c r="AR312" s="1"/>
  <c r="AL313"/>
  <c r="AX95" i="10"/>
  <c r="BF95" s="1"/>
  <c r="AY96"/>
  <c r="AZ113" i="7"/>
  <c r="BA113" s="1"/>
  <c r="BG113" s="1"/>
  <c r="AT113"/>
  <c r="AV113" s="1"/>
  <c r="AS113"/>
  <c r="AU113" s="1"/>
  <c r="AW113" s="1"/>
  <c r="BE113"/>
  <c r="AQ108" i="8"/>
  <c r="AR108" s="1"/>
  <c r="AL109"/>
  <c r="BB100" i="9"/>
  <c r="BH100" s="1"/>
  <c r="BC100"/>
  <c r="AH355" i="7"/>
  <c r="AP354"/>
  <c r="AY105" i="8"/>
  <c r="AX104"/>
  <c r="BF104" s="1"/>
  <c r="BB305" i="10"/>
  <c r="BH305" s="1"/>
  <c r="BC305"/>
  <c r="AL318" i="8"/>
  <c r="AQ317"/>
  <c r="AR317" s="1"/>
  <c r="AQ103" i="9"/>
  <c r="AR103" s="1"/>
  <c r="AL104"/>
  <c r="AX308"/>
  <c r="BF308" s="1"/>
  <c r="AY309"/>
  <c r="AX90" i="11"/>
  <c r="BF90" s="1"/>
  <c r="AY91"/>
  <c r="BC112" i="7"/>
  <c r="BB112"/>
  <c r="BH112" s="1"/>
  <c r="BC106" i="8"/>
  <c r="BB106"/>
  <c r="BH106" s="1"/>
  <c r="AQ302" i="11"/>
  <c r="AR302" s="1"/>
  <c r="AL303"/>
  <c r="BC101" i="9"/>
  <c r="BB101"/>
  <c r="BH101" s="1"/>
  <c r="AS316" i="8"/>
  <c r="AT316"/>
  <c r="AV316" s="1"/>
  <c r="AZ316"/>
  <c r="BA316" s="1"/>
  <c r="BG316" s="1"/>
  <c r="BE316"/>
  <c r="AZ102" i="9"/>
  <c r="BA102" s="1"/>
  <c r="BG102" s="1"/>
  <c r="AT102"/>
  <c r="AV102" s="1"/>
  <c r="AS102"/>
  <c r="BE102"/>
  <c r="AL308" i="10"/>
  <c r="AQ307"/>
  <c r="AR307" s="1"/>
  <c r="BB321" i="7"/>
  <c r="BH321" s="1"/>
  <c r="BC321"/>
  <c r="AX313" i="8"/>
  <c r="BF313" s="1"/>
  <c r="AY314"/>
  <c r="AZ301" i="11"/>
  <c r="BA301" s="1"/>
  <c r="BG301" s="1"/>
  <c r="AT301"/>
  <c r="AV301" s="1"/>
  <c r="AS301"/>
  <c r="BE301"/>
  <c r="AL99" i="10"/>
  <c r="AQ98"/>
  <c r="AR98" s="1"/>
  <c r="AQ323" i="7"/>
  <c r="AR323" s="1"/>
  <c r="AL324"/>
  <c r="AY100" i="9"/>
  <c r="AX99"/>
  <c r="BF99" s="1"/>
  <c r="AZ306" i="10"/>
  <c r="BA306" s="1"/>
  <c r="BG306" s="1"/>
  <c r="AT306"/>
  <c r="AV306" s="1"/>
  <c r="AS306"/>
  <c r="BE306"/>
  <c r="BB304"/>
  <c r="BH304" s="1"/>
  <c r="BC304"/>
  <c r="AY321" i="7"/>
  <c r="AX320"/>
  <c r="BF320" s="1"/>
  <c r="AL94" i="11"/>
  <c r="AQ93"/>
  <c r="AR93" s="1"/>
  <c r="AX110" i="7"/>
  <c r="BF110" s="1"/>
  <c r="AY111"/>
  <c r="AH146"/>
  <c r="AP145"/>
  <c r="AU310" i="9"/>
  <c r="AW310" s="1"/>
  <c r="AU315" i="8"/>
  <c r="AW315" s="1"/>
  <c r="AT311" i="9"/>
  <c r="AV311" s="1"/>
  <c r="AZ311"/>
  <c r="BA311" s="1"/>
  <c r="BG311" s="1"/>
  <c r="AS311"/>
  <c r="BE311"/>
  <c r="BC96" i="10"/>
  <c r="BB96"/>
  <c r="BH96" s="1"/>
  <c r="AQ114" i="7"/>
  <c r="AR114" s="1"/>
  <c r="AL115"/>
  <c r="AT107" i="8"/>
  <c r="AV107" s="1"/>
  <c r="AZ107"/>
  <c r="BA107" s="1"/>
  <c r="BG107" s="1"/>
  <c r="AS107"/>
  <c r="BE107"/>
  <c r="AX298" i="11"/>
  <c r="BF298" s="1"/>
  <c r="AY299"/>
  <c r="BB299"/>
  <c r="BH299" s="1"/>
  <c r="BC299"/>
  <c r="AS97" i="10"/>
  <c r="AU97" s="1"/>
  <c r="AW97" s="1"/>
  <c r="AZ97"/>
  <c r="BA97" s="1"/>
  <c r="BG97" s="1"/>
  <c r="AT97"/>
  <c r="AV97" s="1"/>
  <c r="BE97"/>
  <c r="AT322" i="7"/>
  <c r="AV322" s="1"/>
  <c r="AZ322"/>
  <c r="BA322" s="1"/>
  <c r="BG322" s="1"/>
  <c r="AS322"/>
  <c r="BE322"/>
  <c r="AX304" i="10"/>
  <c r="BF304" s="1"/>
  <c r="AY305"/>
  <c r="AZ92" i="11"/>
  <c r="BA92" s="1"/>
  <c r="BG92" s="1"/>
  <c r="AT92"/>
  <c r="AV92" s="1"/>
  <c r="AS92"/>
  <c r="AU92" s="1"/>
  <c r="AW92" s="1"/>
  <c r="BE92"/>
  <c r="AU91"/>
  <c r="AW91" s="1"/>
  <c r="AU300"/>
  <c r="AW300" s="1"/>
  <c r="AC98"/>
  <c r="AC307"/>
  <c r="AC103" i="10"/>
  <c r="AC312"/>
  <c r="AC109" i="9"/>
  <c r="AC318"/>
  <c r="AC323" i="8"/>
  <c r="AC114"/>
  <c r="AC328" i="7"/>
  <c r="AC119"/>
  <c r="AC132" i="4"/>
  <c r="BE131"/>
  <c r="AY338"/>
  <c r="AX337"/>
  <c r="BF337" s="1"/>
  <c r="BC337"/>
  <c r="BB337"/>
  <c r="BH337" s="1"/>
  <c r="AY129"/>
  <c r="AX128"/>
  <c r="BF128" s="1"/>
  <c r="AC341"/>
  <c r="BE340"/>
  <c r="BC128"/>
  <c r="BB128"/>
  <c r="BH128" s="1"/>
  <c r="AC138" i="3"/>
  <c r="BE137"/>
  <c r="AY344"/>
  <c r="AX343"/>
  <c r="BF343" s="1"/>
  <c r="AC347"/>
  <c r="BE346"/>
  <c r="AY135"/>
  <c r="AX134"/>
  <c r="BF134" s="1"/>
  <c r="BB134"/>
  <c r="BH134" s="1"/>
  <c r="BC134"/>
  <c r="BC343"/>
  <c r="BB343"/>
  <c r="BH343" s="1"/>
  <c r="AB100" i="10"/>
  <c r="AA101"/>
  <c r="AB309"/>
  <c r="AA310"/>
  <c r="AB344" i="3"/>
  <c r="AA345"/>
  <c r="BA345" s="1"/>
  <c r="BG345" s="1"/>
  <c r="AB325" i="7"/>
  <c r="AA326"/>
  <c r="AA321" i="8"/>
  <c r="AB320"/>
  <c r="AB116" i="7"/>
  <c r="AA117"/>
  <c r="AB135" i="3"/>
  <c r="AA136"/>
  <c r="BA136" s="1"/>
  <c r="BG136" s="1"/>
  <c r="AB304" i="11"/>
  <c r="AA305"/>
  <c r="AA130" i="4"/>
  <c r="BA130" s="1"/>
  <c r="BG130" s="1"/>
  <c r="AB129"/>
  <c r="AB314" i="9"/>
  <c r="AA315"/>
  <c r="AA339" i="4"/>
  <c r="BA339" s="1"/>
  <c r="BG339" s="1"/>
  <c r="AB338"/>
  <c r="AA106" i="9"/>
  <c r="AB105"/>
  <c r="AB95" i="11"/>
  <c r="AA96"/>
  <c r="AB111" i="8"/>
  <c r="AA112"/>
  <c r="S356" i="4"/>
  <c r="U355"/>
  <c r="S147"/>
  <c r="U146"/>
  <c r="Z147"/>
  <c r="Z356"/>
  <c r="BB92" i="11" l="1"/>
  <c r="BH92" s="1"/>
  <c r="BC92"/>
  <c r="BB97" i="10"/>
  <c r="BH97" s="1"/>
  <c r="BC97"/>
  <c r="AX111" i="7"/>
  <c r="BF111" s="1"/>
  <c r="AY112"/>
  <c r="AT98" i="10"/>
  <c r="AV98" s="1"/>
  <c r="AS98"/>
  <c r="AZ98"/>
  <c r="BA98" s="1"/>
  <c r="BG98" s="1"/>
  <c r="BE98"/>
  <c r="AX314" i="8"/>
  <c r="BF314" s="1"/>
  <c r="AY315"/>
  <c r="AT307" i="10"/>
  <c r="AV307" s="1"/>
  <c r="AS307"/>
  <c r="AZ307"/>
  <c r="BA307" s="1"/>
  <c r="BG307" s="1"/>
  <c r="BE307"/>
  <c r="AL304" i="11"/>
  <c r="AQ303"/>
  <c r="AR303" s="1"/>
  <c r="AS103" i="9"/>
  <c r="AZ103"/>
  <c r="BA103" s="1"/>
  <c r="BG103" s="1"/>
  <c r="AT103"/>
  <c r="AV103" s="1"/>
  <c r="BE103"/>
  <c r="AH356" i="7"/>
  <c r="AP355"/>
  <c r="AT108" i="8"/>
  <c r="AV108" s="1"/>
  <c r="AS108"/>
  <c r="AZ108"/>
  <c r="BA108" s="1"/>
  <c r="BG108" s="1"/>
  <c r="BE108"/>
  <c r="AZ312" i="9"/>
  <c r="BA312" s="1"/>
  <c r="BG312" s="1"/>
  <c r="AT312"/>
  <c r="AV312" s="1"/>
  <c r="AS312"/>
  <c r="AU312" s="1"/>
  <c r="AW312" s="1"/>
  <c r="BE312"/>
  <c r="AX305" i="10"/>
  <c r="BF305" s="1"/>
  <c r="AY306"/>
  <c r="AX299" i="11"/>
  <c r="BF299" s="1"/>
  <c r="AY300"/>
  <c r="AH147" i="7"/>
  <c r="AP146"/>
  <c r="AQ94" i="11"/>
  <c r="AR94" s="1"/>
  <c r="AL95"/>
  <c r="AZ323" i="7"/>
  <c r="BA323" s="1"/>
  <c r="BG323" s="1"/>
  <c r="AT323"/>
  <c r="AV323" s="1"/>
  <c r="AS323"/>
  <c r="AU323" s="1"/>
  <c r="AW323" s="1"/>
  <c r="BE323"/>
  <c r="AX91" i="11"/>
  <c r="BF91" s="1"/>
  <c r="AY92"/>
  <c r="AQ104" i="9"/>
  <c r="AR104" s="1"/>
  <c r="AL105"/>
  <c r="AL110" i="8"/>
  <c r="AQ109"/>
  <c r="AR109" s="1"/>
  <c r="AQ313" i="9"/>
  <c r="AR313" s="1"/>
  <c r="AL314"/>
  <c r="AU301" i="11"/>
  <c r="AW301" s="1"/>
  <c r="AU102" i="9"/>
  <c r="AW102" s="1"/>
  <c r="BC91" i="11"/>
  <c r="BB91"/>
  <c r="BH91" s="1"/>
  <c r="AT114" i="7"/>
  <c r="AV114" s="1"/>
  <c r="AS114"/>
  <c r="AZ114"/>
  <c r="BA114" s="1"/>
  <c r="BG114" s="1"/>
  <c r="BE114"/>
  <c r="BB310" i="9"/>
  <c r="BH310" s="1"/>
  <c r="BC310"/>
  <c r="AS93" i="11"/>
  <c r="AZ93"/>
  <c r="BA93" s="1"/>
  <c r="BG93" s="1"/>
  <c r="AT93"/>
  <c r="AV93" s="1"/>
  <c r="BE93"/>
  <c r="AQ324" i="7"/>
  <c r="AR324" s="1"/>
  <c r="AL325"/>
  <c r="AL319" i="8"/>
  <c r="AQ318"/>
  <c r="AR318" s="1"/>
  <c r="AX105"/>
  <c r="BF105" s="1"/>
  <c r="AY106"/>
  <c r="BB113" i="7"/>
  <c r="BH113" s="1"/>
  <c r="BC113"/>
  <c r="AU322"/>
  <c r="AW322" s="1"/>
  <c r="AU107" i="8"/>
  <c r="AW107" s="1"/>
  <c r="AU311" i="9"/>
  <c r="AW311" s="1"/>
  <c r="BC300" i="11"/>
  <c r="BB300"/>
  <c r="BH300" s="1"/>
  <c r="AL116" i="7"/>
  <c r="AQ115"/>
  <c r="AR115" s="1"/>
  <c r="BB315" i="8"/>
  <c r="BH315" s="1"/>
  <c r="BC315"/>
  <c r="AY322" i="7"/>
  <c r="AX321"/>
  <c r="BF321" s="1"/>
  <c r="AX100" i="9"/>
  <c r="BF100" s="1"/>
  <c r="AY101"/>
  <c r="AL100" i="10"/>
  <c r="AQ99"/>
  <c r="AR99" s="1"/>
  <c r="AQ308"/>
  <c r="AR308" s="1"/>
  <c r="AL309"/>
  <c r="AZ302" i="11"/>
  <c r="BA302" s="1"/>
  <c r="BG302" s="1"/>
  <c r="AT302"/>
  <c r="AV302" s="1"/>
  <c r="AS302"/>
  <c r="AU302" s="1"/>
  <c r="AW302" s="1"/>
  <c r="BE302"/>
  <c r="AX309" i="9"/>
  <c r="BF309" s="1"/>
  <c r="AY310"/>
  <c r="AT317" i="8"/>
  <c r="AV317" s="1"/>
  <c r="AS317"/>
  <c r="AZ317"/>
  <c r="BA317" s="1"/>
  <c r="BG317" s="1"/>
  <c r="BE317"/>
  <c r="AX96" i="10"/>
  <c r="BF96" s="1"/>
  <c r="AY97"/>
  <c r="AU306"/>
  <c r="AW306" s="1"/>
  <c r="AU316" i="8"/>
  <c r="AW316" s="1"/>
  <c r="AC308" i="11"/>
  <c r="AC99"/>
  <c r="AC313" i="10"/>
  <c r="AC104"/>
  <c r="AC319" i="9"/>
  <c r="AC110"/>
  <c r="AC324" i="8"/>
  <c r="AC115"/>
  <c r="AC329" i="7"/>
  <c r="AC120"/>
  <c r="BC129" i="4"/>
  <c r="BB129"/>
  <c r="BH129" s="1"/>
  <c r="BB338"/>
  <c r="BH338" s="1"/>
  <c r="BC338"/>
  <c r="AC342"/>
  <c r="BE341"/>
  <c r="AC133"/>
  <c r="BE132"/>
  <c r="AX129"/>
  <c r="BF129" s="1"/>
  <c r="AY130"/>
  <c r="AY339"/>
  <c r="AX338"/>
  <c r="BF338" s="1"/>
  <c r="AC348" i="3"/>
  <c r="BE347"/>
  <c r="AC139"/>
  <c r="BE138"/>
  <c r="BB344"/>
  <c r="BH344" s="1"/>
  <c r="BC344"/>
  <c r="BB135"/>
  <c r="BH135" s="1"/>
  <c r="BC135"/>
  <c r="AY136"/>
  <c r="AX135"/>
  <c r="BF135" s="1"/>
  <c r="AY345"/>
  <c r="AX344"/>
  <c r="BF344" s="1"/>
  <c r="AB106" i="9"/>
  <c r="AA107"/>
  <c r="AA131" i="4"/>
  <c r="BA131" s="1"/>
  <c r="BG131" s="1"/>
  <c r="AB130"/>
  <c r="AB321" i="8"/>
  <c r="AA322"/>
  <c r="AB112"/>
  <c r="AA113"/>
  <c r="AB96" i="11"/>
  <c r="AA97"/>
  <c r="AB315" i="9"/>
  <c r="AA316"/>
  <c r="AB136" i="3"/>
  <c r="AA137"/>
  <c r="BA137" s="1"/>
  <c r="BG137" s="1"/>
  <c r="AB345"/>
  <c r="AA346"/>
  <c r="BA346" s="1"/>
  <c r="BG346" s="1"/>
  <c r="AA102" i="10"/>
  <c r="AB101"/>
  <c r="AA340" i="4"/>
  <c r="BA340" s="1"/>
  <c r="BG340" s="1"/>
  <c r="AB339"/>
  <c r="AB305" i="11"/>
  <c r="AA306"/>
  <c r="AA118" i="7"/>
  <c r="AB117"/>
  <c r="AB326"/>
  <c r="AA327"/>
  <c r="AA311" i="10"/>
  <c r="AB310"/>
  <c r="Z357" i="4"/>
  <c r="Z148"/>
  <c r="S357"/>
  <c r="U356"/>
  <c r="S148"/>
  <c r="U147"/>
  <c r="AX310" i="9" l="1"/>
  <c r="BF310" s="1"/>
  <c r="AY311"/>
  <c r="AS99" i="10"/>
  <c r="AZ99"/>
  <c r="BA99" s="1"/>
  <c r="BG99" s="1"/>
  <c r="AT99"/>
  <c r="AV99" s="1"/>
  <c r="BE99"/>
  <c r="AZ115" i="7"/>
  <c r="BA115" s="1"/>
  <c r="BG115" s="1"/>
  <c r="AT115"/>
  <c r="AV115" s="1"/>
  <c r="AS115"/>
  <c r="AU115" s="1"/>
  <c r="AW115" s="1"/>
  <c r="BE115"/>
  <c r="BB311" i="9"/>
  <c r="BH311" s="1"/>
  <c r="BC311"/>
  <c r="AX106" i="8"/>
  <c r="BF106" s="1"/>
  <c r="AY107"/>
  <c r="AQ325" i="7"/>
  <c r="AR325" s="1"/>
  <c r="AL326"/>
  <c r="AT313" i="9"/>
  <c r="AV313" s="1"/>
  <c r="AZ313"/>
  <c r="BA313" s="1"/>
  <c r="BG313" s="1"/>
  <c r="AS313"/>
  <c r="BE313"/>
  <c r="AS104"/>
  <c r="AU104" s="1"/>
  <c r="AW104" s="1"/>
  <c r="AZ104"/>
  <c r="BA104" s="1"/>
  <c r="BG104" s="1"/>
  <c r="AT104"/>
  <c r="AV104" s="1"/>
  <c r="BE104"/>
  <c r="BC323" i="7"/>
  <c r="BB323"/>
  <c r="BH323" s="1"/>
  <c r="AZ94" i="11"/>
  <c r="BA94" s="1"/>
  <c r="BG94" s="1"/>
  <c r="AT94"/>
  <c r="AV94" s="1"/>
  <c r="AS94"/>
  <c r="AU94" s="1"/>
  <c r="AW94" s="1"/>
  <c r="BE94"/>
  <c r="AL305"/>
  <c r="AQ304"/>
  <c r="AR304" s="1"/>
  <c r="BC306" i="10"/>
  <c r="BB306"/>
  <c r="BH306" s="1"/>
  <c r="AL320" i="8"/>
  <c r="AQ319"/>
  <c r="AR319" s="1"/>
  <c r="BB301" i="11"/>
  <c r="BH301" s="1"/>
  <c r="BC301"/>
  <c r="AL96"/>
  <c r="AQ95"/>
  <c r="AR95" s="1"/>
  <c r="AX300"/>
  <c r="BF300" s="1"/>
  <c r="AY301"/>
  <c r="AT303"/>
  <c r="AV303" s="1"/>
  <c r="AS303"/>
  <c r="AU303" s="1"/>
  <c r="AW303" s="1"/>
  <c r="AZ303"/>
  <c r="BA303" s="1"/>
  <c r="BG303" s="1"/>
  <c r="BE303"/>
  <c r="AX112" i="7"/>
  <c r="BF112" s="1"/>
  <c r="AY113"/>
  <c r="AU108" i="8"/>
  <c r="AW108" s="1"/>
  <c r="AU307" i="10"/>
  <c r="AW307" s="1"/>
  <c r="BB302" i="11"/>
  <c r="BH302" s="1"/>
  <c r="BC302"/>
  <c r="AQ105" i="9"/>
  <c r="AR105" s="1"/>
  <c r="AL106"/>
  <c r="BC316" i="8"/>
  <c r="BB316"/>
  <c r="BH316" s="1"/>
  <c r="AX97" i="10"/>
  <c r="BF97" s="1"/>
  <c r="AY98"/>
  <c r="AQ309"/>
  <c r="AR309" s="1"/>
  <c r="AL310"/>
  <c r="AX101" i="9"/>
  <c r="BF101" s="1"/>
  <c r="AY102"/>
  <c r="BB322" i="7"/>
  <c r="BH322" s="1"/>
  <c r="BC322"/>
  <c r="AZ318" i="8"/>
  <c r="BA318" s="1"/>
  <c r="BG318" s="1"/>
  <c r="AT318"/>
  <c r="AV318" s="1"/>
  <c r="AS318"/>
  <c r="AU318" s="1"/>
  <c r="AW318" s="1"/>
  <c r="BE318"/>
  <c r="BB102" i="9"/>
  <c r="BH102" s="1"/>
  <c r="BC102"/>
  <c r="AL111" i="8"/>
  <c r="AQ110"/>
  <c r="AR110" s="1"/>
  <c r="AH148" i="7"/>
  <c r="AP147"/>
  <c r="BB312" i="9"/>
  <c r="BH312" s="1"/>
  <c r="BC312"/>
  <c r="AH357" i="7"/>
  <c r="AP356"/>
  <c r="AU317" i="8"/>
  <c r="AW317" s="1"/>
  <c r="AU114" i="7"/>
  <c r="AW114" s="1"/>
  <c r="AU103" i="9"/>
  <c r="AW103" s="1"/>
  <c r="AT308" i="10"/>
  <c r="AV308" s="1"/>
  <c r="AS308"/>
  <c r="AZ308"/>
  <c r="BA308" s="1"/>
  <c r="BG308" s="1"/>
  <c r="BE308"/>
  <c r="AL315" i="9"/>
  <c r="AQ314"/>
  <c r="AR314" s="1"/>
  <c r="AL101" i="10"/>
  <c r="AQ100"/>
  <c r="AR100" s="1"/>
  <c r="AY323" i="7"/>
  <c r="AX322"/>
  <c r="BF322" s="1"/>
  <c r="AL117"/>
  <c r="AQ116"/>
  <c r="AR116" s="1"/>
  <c r="BB107" i="8"/>
  <c r="BH107" s="1"/>
  <c r="BC107"/>
  <c r="AZ324" i="7"/>
  <c r="BA324" s="1"/>
  <c r="BG324" s="1"/>
  <c r="AS324"/>
  <c r="AU324" s="1"/>
  <c r="AW324" s="1"/>
  <c r="AT324"/>
  <c r="AV324" s="1"/>
  <c r="BE324"/>
  <c r="AZ109" i="8"/>
  <c r="BA109" s="1"/>
  <c r="BG109" s="1"/>
  <c r="AT109"/>
  <c r="AV109" s="1"/>
  <c r="AS109"/>
  <c r="BE109"/>
  <c r="AX92" i="11"/>
  <c r="BF92" s="1"/>
  <c r="AY93"/>
  <c r="AX306" i="10"/>
  <c r="BF306" s="1"/>
  <c r="AY307"/>
  <c r="AX315" i="8"/>
  <c r="BF315" s="1"/>
  <c r="AY316"/>
  <c r="AU93" i="11"/>
  <c r="AW93" s="1"/>
  <c r="AU98" i="10"/>
  <c r="AW98" s="1"/>
  <c r="AC100" i="11"/>
  <c r="AC309"/>
  <c r="AC314" i="10"/>
  <c r="AC105"/>
  <c r="AC111" i="9"/>
  <c r="AC320"/>
  <c r="AC325" i="8"/>
  <c r="AC116"/>
  <c r="AC121" i="7"/>
  <c r="AC330"/>
  <c r="AC343" i="4"/>
  <c r="BE342"/>
  <c r="AY131"/>
  <c r="AX130"/>
  <c r="BF130" s="1"/>
  <c r="AY340"/>
  <c r="AX339"/>
  <c r="BF339" s="1"/>
  <c r="AC134"/>
  <c r="BE133"/>
  <c r="BC339"/>
  <c r="BB339"/>
  <c r="BH339" s="1"/>
  <c r="BC130"/>
  <c r="BB130"/>
  <c r="BH130" s="1"/>
  <c r="BB345" i="3"/>
  <c r="BH345" s="1"/>
  <c r="BC345"/>
  <c r="AY137"/>
  <c r="AX136"/>
  <c r="BF136" s="1"/>
  <c r="AC349"/>
  <c r="BE348"/>
  <c r="BC136"/>
  <c r="BB136"/>
  <c r="BH136" s="1"/>
  <c r="AY346"/>
  <c r="AX345"/>
  <c r="BF345" s="1"/>
  <c r="AC140"/>
  <c r="BE139"/>
  <c r="AA341" i="4"/>
  <c r="BA341" s="1"/>
  <c r="BG341" s="1"/>
  <c r="AB340"/>
  <c r="AB102" i="10"/>
  <c r="AA103"/>
  <c r="AB327" i="7"/>
  <c r="AA328"/>
  <c r="AA347" i="3"/>
  <c r="BA347" s="1"/>
  <c r="BG347" s="1"/>
  <c r="AB346"/>
  <c r="AB137"/>
  <c r="AA138"/>
  <c r="BA138" s="1"/>
  <c r="BG138" s="1"/>
  <c r="AB316" i="9"/>
  <c r="AA317"/>
  <c r="AB107"/>
  <c r="AA108"/>
  <c r="AB311" i="10"/>
  <c r="AA312"/>
  <c r="AB118" i="7"/>
  <c r="AA119"/>
  <c r="AA132" i="4"/>
  <c r="BA132" s="1"/>
  <c r="BG132" s="1"/>
  <c r="AB131"/>
  <c r="AB306" i="11"/>
  <c r="AA307"/>
  <c r="AB97"/>
  <c r="AA98"/>
  <c r="AB113" i="8"/>
  <c r="AA114"/>
  <c r="AA323"/>
  <c r="AB322"/>
  <c r="S358" i="4"/>
  <c r="U357"/>
  <c r="Z358"/>
  <c r="Z149"/>
  <c r="S149"/>
  <c r="U148"/>
  <c r="BC98" i="10" l="1"/>
  <c r="BB98"/>
  <c r="BH98" s="1"/>
  <c r="AL118" i="7"/>
  <c r="AQ117"/>
  <c r="AR117" s="1"/>
  <c r="AL102" i="10"/>
  <c r="AQ101"/>
  <c r="AR101" s="1"/>
  <c r="BC114" i="7"/>
  <c r="BB114"/>
  <c r="BH114" s="1"/>
  <c r="AL112" i="8"/>
  <c r="AQ111"/>
  <c r="AR111" s="1"/>
  <c r="BC318"/>
  <c r="BB318"/>
  <c r="BH318" s="1"/>
  <c r="AS309" i="10"/>
  <c r="AU309" s="1"/>
  <c r="AW309" s="1"/>
  <c r="AZ309"/>
  <c r="BA309" s="1"/>
  <c r="BG309" s="1"/>
  <c r="AT309"/>
  <c r="AV309" s="1"/>
  <c r="BE309"/>
  <c r="AX113" i="7"/>
  <c r="BF113" s="1"/>
  <c r="AY114"/>
  <c r="BB303" i="11"/>
  <c r="BH303" s="1"/>
  <c r="BC303"/>
  <c r="AS95"/>
  <c r="AU95" s="1"/>
  <c r="AW95" s="1"/>
  <c r="AT95"/>
  <c r="AV95" s="1"/>
  <c r="AZ95"/>
  <c r="BA95" s="1"/>
  <c r="BG95" s="1"/>
  <c r="BE95"/>
  <c r="AT319" i="8"/>
  <c r="AV319" s="1"/>
  <c r="AS319"/>
  <c r="AZ319"/>
  <c r="BA319" s="1"/>
  <c r="BG319" s="1"/>
  <c r="BE319"/>
  <c r="BB94" i="11"/>
  <c r="BH94" s="1"/>
  <c r="BC94"/>
  <c r="BB104" i="9"/>
  <c r="BH104" s="1"/>
  <c r="BC104"/>
  <c r="BB115" i="7"/>
  <c r="BH115" s="1"/>
  <c r="BC115"/>
  <c r="AX316" i="8"/>
  <c r="BF316" s="1"/>
  <c r="AY317"/>
  <c r="AY94" i="11"/>
  <c r="AX93"/>
  <c r="BF93" s="1"/>
  <c r="BB324" i="7"/>
  <c r="BH324" s="1"/>
  <c r="BC324"/>
  <c r="AT116"/>
  <c r="AV116" s="1"/>
  <c r="AS116"/>
  <c r="AZ116"/>
  <c r="BA116" s="1"/>
  <c r="BG116" s="1"/>
  <c r="BE116"/>
  <c r="AT100" i="10"/>
  <c r="AV100" s="1"/>
  <c r="AS100"/>
  <c r="AZ100"/>
  <c r="BA100" s="1"/>
  <c r="BG100" s="1"/>
  <c r="BE100"/>
  <c r="BB103" i="9"/>
  <c r="BH103" s="1"/>
  <c r="BC103"/>
  <c r="AZ110" i="8"/>
  <c r="BA110" s="1"/>
  <c r="BG110" s="1"/>
  <c r="AT110"/>
  <c r="AV110" s="1"/>
  <c r="AS110"/>
  <c r="BE110"/>
  <c r="AL311" i="10"/>
  <c r="AQ310"/>
  <c r="AR310" s="1"/>
  <c r="AX107" i="8"/>
  <c r="BF107" s="1"/>
  <c r="AY108"/>
  <c r="AY312" i="9"/>
  <c r="AX311"/>
  <c r="BF311" s="1"/>
  <c r="AY324" i="7"/>
  <c r="AX323"/>
  <c r="BF323" s="1"/>
  <c r="AL316" i="9"/>
  <c r="AQ315"/>
  <c r="AR315" s="1"/>
  <c r="AH358" i="7"/>
  <c r="AP357"/>
  <c r="AH149"/>
  <c r="AP148"/>
  <c r="AS105" i="9"/>
  <c r="AU105" s="1"/>
  <c r="AW105" s="1"/>
  <c r="AZ105"/>
  <c r="BA105" s="1"/>
  <c r="BG105" s="1"/>
  <c r="AT105"/>
  <c r="AV105" s="1"/>
  <c r="BE105"/>
  <c r="BC108" i="8"/>
  <c r="BB108"/>
  <c r="BH108" s="1"/>
  <c r="AX301" i="11"/>
  <c r="BF301" s="1"/>
  <c r="AY302"/>
  <c r="AL306"/>
  <c r="AQ305"/>
  <c r="AR305" s="1"/>
  <c r="AZ325" i="7"/>
  <c r="BA325" s="1"/>
  <c r="BG325" s="1"/>
  <c r="AT325"/>
  <c r="AV325" s="1"/>
  <c r="AS325"/>
  <c r="BE325"/>
  <c r="AU109" i="8"/>
  <c r="AW109" s="1"/>
  <c r="AU313" i="9"/>
  <c r="AW313" s="1"/>
  <c r="AU99" i="10"/>
  <c r="AW99" s="1"/>
  <c r="BB93" i="11"/>
  <c r="BH93" s="1"/>
  <c r="BC93"/>
  <c r="AY308" i="10"/>
  <c r="AX307"/>
  <c r="BF307" s="1"/>
  <c r="AS314" i="9"/>
  <c r="AT314"/>
  <c r="AV314" s="1"/>
  <c r="AZ314"/>
  <c r="BA314" s="1"/>
  <c r="BG314" s="1"/>
  <c r="BE314"/>
  <c r="BB317" i="8"/>
  <c r="BH317" s="1"/>
  <c r="BC317"/>
  <c r="AX102" i="9"/>
  <c r="BF102" s="1"/>
  <c r="AY103"/>
  <c r="AY99" i="10"/>
  <c r="AX98"/>
  <c r="BF98" s="1"/>
  <c r="AQ106" i="9"/>
  <c r="AR106" s="1"/>
  <c r="AL107"/>
  <c r="BC307" i="10"/>
  <c r="BB307"/>
  <c r="BH307" s="1"/>
  <c r="AQ96" i="11"/>
  <c r="AR96" s="1"/>
  <c r="AL97"/>
  <c r="AL321" i="8"/>
  <c r="AQ320"/>
  <c r="AR320" s="1"/>
  <c r="AT304" i="11"/>
  <c r="AV304" s="1"/>
  <c r="AS304"/>
  <c r="AZ304"/>
  <c r="BA304" s="1"/>
  <c r="BG304" s="1"/>
  <c r="BE304"/>
  <c r="AQ326" i="7"/>
  <c r="AR326" s="1"/>
  <c r="AL327"/>
  <c r="AU308" i="10"/>
  <c r="AW308" s="1"/>
  <c r="AC101" i="11"/>
  <c r="AC310"/>
  <c r="AC106" i="10"/>
  <c r="AC315"/>
  <c r="AC112" i="9"/>
  <c r="AC321"/>
  <c r="AC117" i="8"/>
  <c r="AC326"/>
  <c r="AC331" i="7"/>
  <c r="AC122"/>
  <c r="AY341" i="4"/>
  <c r="AX340"/>
  <c r="BF340" s="1"/>
  <c r="AC344"/>
  <c r="BE343"/>
  <c r="BC131"/>
  <c r="BB131"/>
  <c r="BH131" s="1"/>
  <c r="AC135"/>
  <c r="BE134"/>
  <c r="AX131"/>
  <c r="BF131" s="1"/>
  <c r="AY132"/>
  <c r="BB340"/>
  <c r="BH340" s="1"/>
  <c r="BC340"/>
  <c r="AY347" i="3"/>
  <c r="AX346"/>
  <c r="BF346" s="1"/>
  <c r="AC350"/>
  <c r="BE349"/>
  <c r="BB346"/>
  <c r="BH346" s="1"/>
  <c r="BC346"/>
  <c r="BB137"/>
  <c r="BH137" s="1"/>
  <c r="BC137"/>
  <c r="AC141"/>
  <c r="BE140"/>
  <c r="AY138"/>
  <c r="AX137"/>
  <c r="BF137" s="1"/>
  <c r="AB98" i="11"/>
  <c r="AA99"/>
  <c r="AB114" i="8"/>
  <c r="AA115"/>
  <c r="AB307" i="11"/>
  <c r="AA308"/>
  <c r="AA133" i="4"/>
  <c r="BA133" s="1"/>
  <c r="BG133" s="1"/>
  <c r="AB132"/>
  <c r="AA342"/>
  <c r="BA342" s="1"/>
  <c r="BG342" s="1"/>
  <c r="AB341"/>
  <c r="AA120" i="7"/>
  <c r="AB119"/>
  <c r="AB138" i="3"/>
  <c r="AA139"/>
  <c r="BA139" s="1"/>
  <c r="BG139" s="1"/>
  <c r="AB103" i="10"/>
  <c r="AA104"/>
  <c r="AB347" i="3"/>
  <c r="AA348"/>
  <c r="BA348" s="1"/>
  <c r="BG348" s="1"/>
  <c r="AB323" i="8"/>
  <c r="AA324"/>
  <c r="AB312" i="10"/>
  <c r="AA313"/>
  <c r="AB108" i="9"/>
  <c r="AA109"/>
  <c r="AA318"/>
  <c r="AB317"/>
  <c r="AA329" i="7"/>
  <c r="AB328"/>
  <c r="S150" i="4"/>
  <c r="U149"/>
  <c r="S359"/>
  <c r="U358"/>
  <c r="Z150"/>
  <c r="Z359"/>
  <c r="AT320" i="8" l="1"/>
  <c r="AV320" s="1"/>
  <c r="AS320"/>
  <c r="AZ320"/>
  <c r="BA320" s="1"/>
  <c r="BG320" s="1"/>
  <c r="BE320"/>
  <c r="BC109"/>
  <c r="BB109"/>
  <c r="BH109" s="1"/>
  <c r="AS315" i="9"/>
  <c r="AZ315"/>
  <c r="BA315" s="1"/>
  <c r="BG315" s="1"/>
  <c r="AT315"/>
  <c r="AV315" s="1"/>
  <c r="BE315"/>
  <c r="AX114" i="7"/>
  <c r="BF114" s="1"/>
  <c r="AY115"/>
  <c r="AZ310" i="10"/>
  <c r="BA310" s="1"/>
  <c r="BG310" s="1"/>
  <c r="AT310"/>
  <c r="AV310" s="1"/>
  <c r="AS310"/>
  <c r="BE310"/>
  <c r="AX317" i="8"/>
  <c r="BF317" s="1"/>
  <c r="AY318"/>
  <c r="BC95" i="11"/>
  <c r="BB95"/>
  <c r="BH95" s="1"/>
  <c r="BB309" i="10"/>
  <c r="BH309" s="1"/>
  <c r="BC309"/>
  <c r="AL113" i="8"/>
  <c r="AQ112"/>
  <c r="AR112" s="1"/>
  <c r="AQ102" i="10"/>
  <c r="AR102" s="1"/>
  <c r="AL103"/>
  <c r="AZ96" i="11"/>
  <c r="BA96" s="1"/>
  <c r="BG96" s="1"/>
  <c r="AT96"/>
  <c r="AV96" s="1"/>
  <c r="AS96"/>
  <c r="AU96" s="1"/>
  <c r="AW96" s="1"/>
  <c r="BE96"/>
  <c r="AX308" i="10"/>
  <c r="BF308" s="1"/>
  <c r="AY309"/>
  <c r="AX94" i="11"/>
  <c r="BF94" s="1"/>
  <c r="AY95"/>
  <c r="AS111" i="8"/>
  <c r="AZ111"/>
  <c r="BA111" s="1"/>
  <c r="BG111" s="1"/>
  <c r="AT111"/>
  <c r="AV111" s="1"/>
  <c r="BE111"/>
  <c r="AQ327" i="7"/>
  <c r="AR327" s="1"/>
  <c r="AL328"/>
  <c r="AL98" i="11"/>
  <c r="AQ97"/>
  <c r="AR97" s="1"/>
  <c r="AL108" i="9"/>
  <c r="AQ107"/>
  <c r="AR107" s="1"/>
  <c r="AY104"/>
  <c r="AX103"/>
  <c r="BF103" s="1"/>
  <c r="BB99" i="10"/>
  <c r="BH99" s="1"/>
  <c r="BC99"/>
  <c r="AS305" i="11"/>
  <c r="AU305" s="1"/>
  <c r="AW305" s="1"/>
  <c r="AZ305"/>
  <c r="BA305" s="1"/>
  <c r="BG305" s="1"/>
  <c r="AT305"/>
  <c r="AV305" s="1"/>
  <c r="BE305"/>
  <c r="AX108" i="8"/>
  <c r="BF108" s="1"/>
  <c r="AY109"/>
  <c r="AL119" i="7"/>
  <c r="AQ118"/>
  <c r="AR118" s="1"/>
  <c r="AU325"/>
  <c r="AW325" s="1"/>
  <c r="AU110" i="8"/>
  <c r="AW110" s="1"/>
  <c r="AU304" i="11"/>
  <c r="AW304" s="1"/>
  <c r="AU100" i="10"/>
  <c r="AW100" s="1"/>
  <c r="AU116" i="7"/>
  <c r="AW116" s="1"/>
  <c r="AY303" i="11"/>
  <c r="AX302"/>
  <c r="BF302" s="1"/>
  <c r="AZ326" i="7"/>
  <c r="BA326" s="1"/>
  <c r="BG326" s="1"/>
  <c r="AS326"/>
  <c r="AU326" s="1"/>
  <c r="AW326" s="1"/>
  <c r="AT326"/>
  <c r="AV326" s="1"/>
  <c r="BE326"/>
  <c r="AZ106" i="9"/>
  <c r="BA106" s="1"/>
  <c r="BG106" s="1"/>
  <c r="AT106"/>
  <c r="AV106" s="1"/>
  <c r="AS106"/>
  <c r="BE106"/>
  <c r="BB313"/>
  <c r="BH313" s="1"/>
  <c r="BC313"/>
  <c r="AL307" i="11"/>
  <c r="AQ306"/>
  <c r="AR306" s="1"/>
  <c r="BB105" i="9"/>
  <c r="BH105" s="1"/>
  <c r="BC105"/>
  <c r="AH359" i="7"/>
  <c r="AP358"/>
  <c r="AY325"/>
  <c r="AX324"/>
  <c r="BF324" s="1"/>
  <c r="AT101" i="10"/>
  <c r="AV101" s="1"/>
  <c r="AS101"/>
  <c r="AZ101"/>
  <c r="BA101" s="1"/>
  <c r="BG101" s="1"/>
  <c r="BE101"/>
  <c r="BC308"/>
  <c r="BB308"/>
  <c r="BH308" s="1"/>
  <c r="AL322" i="8"/>
  <c r="AQ321"/>
  <c r="AR321" s="1"/>
  <c r="AX99" i="10"/>
  <c r="BF99" s="1"/>
  <c r="AY100"/>
  <c r="AH150" i="7"/>
  <c r="AP149"/>
  <c r="AQ316" i="9"/>
  <c r="AR316" s="1"/>
  <c r="AL317"/>
  <c r="AX312"/>
  <c r="BF312" s="1"/>
  <c r="AY313"/>
  <c r="AL312" i="10"/>
  <c r="AQ311"/>
  <c r="AR311" s="1"/>
  <c r="AS117" i="7"/>
  <c r="AZ117"/>
  <c r="BA117" s="1"/>
  <c r="BG117" s="1"/>
  <c r="AT117"/>
  <c r="AV117" s="1"/>
  <c r="BE117"/>
  <c r="AU319" i="8"/>
  <c r="AW319" s="1"/>
  <c r="AU314" i="9"/>
  <c r="AW314" s="1"/>
  <c r="AC311" i="11"/>
  <c r="AC102"/>
  <c r="AC107" i="10"/>
  <c r="AC316"/>
  <c r="AC113" i="9"/>
  <c r="AC322"/>
  <c r="AC327" i="8"/>
  <c r="AC118"/>
  <c r="AC123" i="7"/>
  <c r="AC332"/>
  <c r="AY342" i="4"/>
  <c r="AX341"/>
  <c r="BF341" s="1"/>
  <c r="BC132"/>
  <c r="BB132"/>
  <c r="BH132" s="1"/>
  <c r="AY133"/>
  <c r="AX132"/>
  <c r="BF132" s="1"/>
  <c r="AC136"/>
  <c r="BE135"/>
  <c r="AC345"/>
  <c r="BE344"/>
  <c r="BC341"/>
  <c r="BB341"/>
  <c r="BH341" s="1"/>
  <c r="BC138" i="3"/>
  <c r="BB138"/>
  <c r="BH138" s="1"/>
  <c r="AC142"/>
  <c r="BE141"/>
  <c r="AY348"/>
  <c r="AX347"/>
  <c r="BF347" s="1"/>
  <c r="BC347"/>
  <c r="BB347"/>
  <c r="BH347" s="1"/>
  <c r="AY139"/>
  <c r="AX138"/>
  <c r="BF138" s="1"/>
  <c r="AC351"/>
  <c r="BE350"/>
  <c r="AB109" i="9"/>
  <c r="AA110"/>
  <c r="AB324" i="8"/>
  <c r="AA325"/>
  <c r="AB120" i="7"/>
  <c r="AA121"/>
  <c r="AB318" i="9"/>
  <c r="AA319"/>
  <c r="AA105" i="10"/>
  <c r="AB104"/>
  <c r="AB308" i="11"/>
  <c r="AA309"/>
  <c r="AB99"/>
  <c r="AA100"/>
  <c r="AB313" i="10"/>
  <c r="AA314"/>
  <c r="AB348" i="3"/>
  <c r="AA349"/>
  <c r="BA349" s="1"/>
  <c r="BG349" s="1"/>
  <c r="AA343" i="4"/>
  <c r="BA343" s="1"/>
  <c r="BG343" s="1"/>
  <c r="AB342"/>
  <c r="AA134"/>
  <c r="BA134" s="1"/>
  <c r="BG134" s="1"/>
  <c r="AB133"/>
  <c r="AA330" i="7"/>
  <c r="AB329"/>
  <c r="AB139" i="3"/>
  <c r="AA140"/>
  <c r="BA140" s="1"/>
  <c r="BG140" s="1"/>
  <c r="AB115" i="8"/>
  <c r="AA116"/>
  <c r="Z151" i="4"/>
  <c r="S151"/>
  <c r="U150"/>
  <c r="Z360"/>
  <c r="S360"/>
  <c r="U359"/>
  <c r="BB116" i="7" l="1"/>
  <c r="BH116" s="1"/>
  <c r="BC116"/>
  <c r="BC305" i="11"/>
  <c r="BB305"/>
  <c r="BH305" s="1"/>
  <c r="BB319" i="8"/>
  <c r="BH319" s="1"/>
  <c r="BC319"/>
  <c r="AL313" i="10"/>
  <c r="AQ312"/>
  <c r="AR312" s="1"/>
  <c r="AS316" i="9"/>
  <c r="AU316" s="1"/>
  <c r="AW316" s="1"/>
  <c r="AZ316"/>
  <c r="BA316" s="1"/>
  <c r="BG316" s="1"/>
  <c r="AT316"/>
  <c r="AV316" s="1"/>
  <c r="BE316"/>
  <c r="AH360" i="7"/>
  <c r="AP359"/>
  <c r="AL308" i="11"/>
  <c r="AQ307"/>
  <c r="AR307" s="1"/>
  <c r="AX303"/>
  <c r="BF303" s="1"/>
  <c r="AY304"/>
  <c r="AY110" i="8"/>
  <c r="AX109"/>
  <c r="BF109" s="1"/>
  <c r="AZ97" i="11"/>
  <c r="BA97" s="1"/>
  <c r="BG97" s="1"/>
  <c r="AT97"/>
  <c r="AV97" s="1"/>
  <c r="AS97"/>
  <c r="BE97"/>
  <c r="AY96"/>
  <c r="AX95"/>
  <c r="BF95" s="1"/>
  <c r="AQ103" i="10"/>
  <c r="AR103" s="1"/>
  <c r="AL104"/>
  <c r="AX318" i="8"/>
  <c r="BF318" s="1"/>
  <c r="AY319"/>
  <c r="AU106" i="9"/>
  <c r="AW106" s="1"/>
  <c r="AU320" i="8"/>
  <c r="AW320" s="1"/>
  <c r="AY314" i="9"/>
  <c r="AX313"/>
  <c r="BF313" s="1"/>
  <c r="AT321" i="8"/>
  <c r="AV321" s="1"/>
  <c r="AS321"/>
  <c r="AU321" s="1"/>
  <c r="AW321" s="1"/>
  <c r="AZ321"/>
  <c r="BA321" s="1"/>
  <c r="BG321" s="1"/>
  <c r="BE321"/>
  <c r="AT102" i="10"/>
  <c r="AV102" s="1"/>
  <c r="AS102"/>
  <c r="AU102" s="1"/>
  <c r="AW102" s="1"/>
  <c r="AZ102"/>
  <c r="BA102" s="1"/>
  <c r="BG102" s="1"/>
  <c r="BE102"/>
  <c r="BC314" i="9"/>
  <c r="BB314"/>
  <c r="BH314" s="1"/>
  <c r="AZ311" i="10"/>
  <c r="BA311" s="1"/>
  <c r="BG311" s="1"/>
  <c r="AT311"/>
  <c r="AV311" s="1"/>
  <c r="AS311"/>
  <c r="BE311"/>
  <c r="AL318" i="9"/>
  <c r="AQ317"/>
  <c r="AR317" s="1"/>
  <c r="AY101" i="10"/>
  <c r="AX100"/>
  <c r="BF100" s="1"/>
  <c r="AT306" i="11"/>
  <c r="AV306" s="1"/>
  <c r="AS306"/>
  <c r="AZ306"/>
  <c r="BA306" s="1"/>
  <c r="BG306" s="1"/>
  <c r="BE306"/>
  <c r="BC304"/>
  <c r="BB304"/>
  <c r="BH304" s="1"/>
  <c r="BB325" i="7"/>
  <c r="BH325" s="1"/>
  <c r="BC325"/>
  <c r="AL120"/>
  <c r="AQ119"/>
  <c r="AR119" s="1"/>
  <c r="AQ108" i="9"/>
  <c r="AR108" s="1"/>
  <c r="AL109"/>
  <c r="AZ327" i="7"/>
  <c r="BA327" s="1"/>
  <c r="BG327" s="1"/>
  <c r="AT327"/>
  <c r="AV327" s="1"/>
  <c r="AS327"/>
  <c r="BE327"/>
  <c r="AL114" i="8"/>
  <c r="AQ113"/>
  <c r="AR113" s="1"/>
  <c r="AU101" i="10"/>
  <c r="AW101" s="1"/>
  <c r="AU111" i="8"/>
  <c r="AW111" s="1"/>
  <c r="AU310" i="10"/>
  <c r="AW310" s="1"/>
  <c r="AU315" i="9"/>
  <c r="AW315" s="1"/>
  <c r="BB326" i="7"/>
  <c r="BH326" s="1"/>
  <c r="BC326"/>
  <c r="AX104" i="9"/>
  <c r="BF104" s="1"/>
  <c r="AY105"/>
  <c r="AQ98" i="11"/>
  <c r="AR98" s="1"/>
  <c r="AL99"/>
  <c r="BB96"/>
  <c r="BH96" s="1"/>
  <c r="BC96"/>
  <c r="AH151" i="7"/>
  <c r="AP150"/>
  <c r="AQ322" i="8"/>
  <c r="AR322" s="1"/>
  <c r="AL323"/>
  <c r="AX325" i="7"/>
  <c r="BF325" s="1"/>
  <c r="AY326"/>
  <c r="BC100" i="10"/>
  <c r="BB100"/>
  <c r="BH100" s="1"/>
  <c r="BC110" i="8"/>
  <c r="BB110"/>
  <c r="BH110" s="1"/>
  <c r="AT118" i="7"/>
  <c r="AV118" s="1"/>
  <c r="AS118"/>
  <c r="AZ118"/>
  <c r="BA118" s="1"/>
  <c r="BG118" s="1"/>
  <c r="BE118"/>
  <c r="AS107" i="9"/>
  <c r="AU107" s="1"/>
  <c r="AW107" s="1"/>
  <c r="AZ107"/>
  <c r="BA107" s="1"/>
  <c r="BG107" s="1"/>
  <c r="AT107"/>
  <c r="AV107" s="1"/>
  <c r="BE107"/>
  <c r="AL329" i="7"/>
  <c r="AQ328"/>
  <c r="AR328" s="1"/>
  <c r="AX309" i="10"/>
  <c r="BF309" s="1"/>
  <c r="AY310"/>
  <c r="AZ112" i="8"/>
  <c r="BA112" s="1"/>
  <c r="BG112" s="1"/>
  <c r="AT112"/>
  <c r="AV112" s="1"/>
  <c r="AS112"/>
  <c r="BE112"/>
  <c r="AX115" i="7"/>
  <c r="BF115" s="1"/>
  <c r="AY116"/>
  <c r="AU117"/>
  <c r="AW117" s="1"/>
  <c r="AC103" i="11"/>
  <c r="AC312"/>
  <c r="AC317" i="10"/>
  <c r="AC108"/>
  <c r="AC323" i="9"/>
  <c r="AC114"/>
  <c r="AC328" i="8"/>
  <c r="AC119"/>
  <c r="AC124" i="7"/>
  <c r="AC333"/>
  <c r="AC346" i="4"/>
  <c r="BE345"/>
  <c r="AX133"/>
  <c r="BF133" s="1"/>
  <c r="AY134"/>
  <c r="AY343"/>
  <c r="AX342"/>
  <c r="BF342" s="1"/>
  <c r="BC133"/>
  <c r="BB133"/>
  <c r="BH133" s="1"/>
  <c r="BB342"/>
  <c r="BH342" s="1"/>
  <c r="BC342"/>
  <c r="AC137"/>
  <c r="BE136"/>
  <c r="AY140" i="3"/>
  <c r="AX139"/>
  <c r="BF139" s="1"/>
  <c r="AY349"/>
  <c r="AX348"/>
  <c r="BF348" s="1"/>
  <c r="BB348"/>
  <c r="BH348" s="1"/>
  <c r="BC348"/>
  <c r="AC352"/>
  <c r="BE351"/>
  <c r="AC143"/>
  <c r="BE142"/>
  <c r="BB139"/>
  <c r="BH139" s="1"/>
  <c r="BC139"/>
  <c r="AA117" i="8"/>
  <c r="AB116"/>
  <c r="AA135" i="4"/>
  <c r="BA135" s="1"/>
  <c r="BG135" s="1"/>
  <c r="AB134"/>
  <c r="AA344"/>
  <c r="BA344" s="1"/>
  <c r="BG344" s="1"/>
  <c r="AB343"/>
  <c r="AB330" i="7"/>
  <c r="AA331"/>
  <c r="AB319" i="9"/>
  <c r="AA320"/>
  <c r="AB121" i="7"/>
  <c r="AA122"/>
  <c r="AB140" i="3"/>
  <c r="AA141"/>
  <c r="BA141" s="1"/>
  <c r="BG141" s="1"/>
  <c r="AB105" i="10"/>
  <c r="AA106"/>
  <c r="AB349" i="3"/>
  <c r="AA350"/>
  <c r="BA350" s="1"/>
  <c r="BG350" s="1"/>
  <c r="AB314" i="10"/>
  <c r="AA315"/>
  <c r="AB100" i="11"/>
  <c r="AA101"/>
  <c r="AB309"/>
  <c r="AA310"/>
  <c r="AB325" i="8"/>
  <c r="AA326"/>
  <c r="AA111" i="9"/>
  <c r="AB110"/>
  <c r="S361" i="4"/>
  <c r="U360"/>
  <c r="Z361"/>
  <c r="S152"/>
  <c r="U151"/>
  <c r="Z152"/>
  <c r="BC117" i="7" l="1"/>
  <c r="BB117"/>
  <c r="BH117" s="1"/>
  <c r="AQ329"/>
  <c r="AR329" s="1"/>
  <c r="AL330"/>
  <c r="BB107" i="9"/>
  <c r="BH107" s="1"/>
  <c r="BC107"/>
  <c r="AT322" i="8"/>
  <c r="AV322" s="1"/>
  <c r="AS322"/>
  <c r="AZ322"/>
  <c r="BA322" s="1"/>
  <c r="BG322" s="1"/>
  <c r="BE322"/>
  <c r="BC310" i="10"/>
  <c r="BB310"/>
  <c r="BH310" s="1"/>
  <c r="AQ114" i="8"/>
  <c r="AR114" s="1"/>
  <c r="AL115"/>
  <c r="AL121" i="7"/>
  <c r="AQ120"/>
  <c r="AR120" s="1"/>
  <c r="AQ318" i="9"/>
  <c r="AR318" s="1"/>
  <c r="AL319"/>
  <c r="AY315"/>
  <c r="AX314"/>
  <c r="BF314" s="1"/>
  <c r="AY97" i="11"/>
  <c r="AX96"/>
  <c r="BF96" s="1"/>
  <c r="AH361" i="7"/>
  <c r="AP360"/>
  <c r="BB316" i="9"/>
  <c r="BH316" s="1"/>
  <c r="BC316"/>
  <c r="AY117" i="7"/>
  <c r="AX116"/>
  <c r="BF116" s="1"/>
  <c r="AT328"/>
  <c r="AV328" s="1"/>
  <c r="AS328"/>
  <c r="AZ328"/>
  <c r="BA328" s="1"/>
  <c r="BG328" s="1"/>
  <c r="BE328"/>
  <c r="AQ323" i="8"/>
  <c r="AR323" s="1"/>
  <c r="AL324"/>
  <c r="AX105" i="9"/>
  <c r="BF105" s="1"/>
  <c r="AY106"/>
  <c r="BB315"/>
  <c r="BH315" s="1"/>
  <c r="BC315"/>
  <c r="AZ113" i="8"/>
  <c r="BA113" s="1"/>
  <c r="BG113" s="1"/>
  <c r="AT113"/>
  <c r="AV113" s="1"/>
  <c r="AS113"/>
  <c r="AU113" s="1"/>
  <c r="AW113" s="1"/>
  <c r="BE113"/>
  <c r="AT119" i="7"/>
  <c r="AV119" s="1"/>
  <c r="AS119"/>
  <c r="AZ119"/>
  <c r="BA119" s="1"/>
  <c r="BG119" s="1"/>
  <c r="BE119"/>
  <c r="AZ317" i="9"/>
  <c r="BA317" s="1"/>
  <c r="BG317" s="1"/>
  <c r="AT317"/>
  <c r="AV317" s="1"/>
  <c r="AS317"/>
  <c r="AU317" s="1"/>
  <c r="AW317" s="1"/>
  <c r="BE317"/>
  <c r="AX319" i="8"/>
  <c r="BF319" s="1"/>
  <c r="AY320"/>
  <c r="AX304" i="11"/>
  <c r="BF304" s="1"/>
  <c r="AY305"/>
  <c r="AU118" i="7"/>
  <c r="AW118" s="1"/>
  <c r="AU306" i="11"/>
  <c r="AW306" s="1"/>
  <c r="AH152" i="7"/>
  <c r="AP151"/>
  <c r="AZ98" i="11"/>
  <c r="BA98" s="1"/>
  <c r="BG98" s="1"/>
  <c r="AT98"/>
  <c r="AV98" s="1"/>
  <c r="AS98"/>
  <c r="BE98"/>
  <c r="BC101" i="10"/>
  <c r="BB101"/>
  <c r="BH101" s="1"/>
  <c r="AT108" i="9"/>
  <c r="AV108" s="1"/>
  <c r="AZ108"/>
  <c r="BA108" s="1"/>
  <c r="BG108" s="1"/>
  <c r="AS108"/>
  <c r="BE108"/>
  <c r="AX101" i="10"/>
  <c r="BF101" s="1"/>
  <c r="AY102"/>
  <c r="BC106" i="9"/>
  <c r="BB106"/>
  <c r="BH106" s="1"/>
  <c r="AZ103" i="10"/>
  <c r="BA103" s="1"/>
  <c r="BG103" s="1"/>
  <c r="AT103"/>
  <c r="AV103" s="1"/>
  <c r="AS103"/>
  <c r="BE103"/>
  <c r="AX110" i="8"/>
  <c r="BF110" s="1"/>
  <c r="AY111"/>
  <c r="AL309" i="11"/>
  <c r="AQ308"/>
  <c r="AR308" s="1"/>
  <c r="AQ313" i="10"/>
  <c r="AR313" s="1"/>
  <c r="AL314"/>
  <c r="AU112" i="8"/>
  <c r="AW112" s="1"/>
  <c r="AU327" i="7"/>
  <c r="AW327" s="1"/>
  <c r="AU311" i="10"/>
  <c r="AW311" s="1"/>
  <c r="AU97" i="11"/>
  <c r="AW97" s="1"/>
  <c r="AX310" i="10"/>
  <c r="BF310" s="1"/>
  <c r="AY311"/>
  <c r="AX326" i="7"/>
  <c r="BF326" s="1"/>
  <c r="AY327"/>
  <c r="AL100" i="11"/>
  <c r="AQ99"/>
  <c r="AR99" s="1"/>
  <c r="BC111" i="8"/>
  <c r="BB111"/>
  <c r="BH111" s="1"/>
  <c r="AL110" i="9"/>
  <c r="AQ109"/>
  <c r="AR109" s="1"/>
  <c r="BC102" i="10"/>
  <c r="BB102"/>
  <c r="BH102" s="1"/>
  <c r="BC321" i="8"/>
  <c r="BB321"/>
  <c r="BH321" s="1"/>
  <c r="BC320"/>
  <c r="BB320"/>
  <c r="BH320" s="1"/>
  <c r="AL105" i="10"/>
  <c r="AQ104"/>
  <c r="AR104" s="1"/>
  <c r="AS307" i="11"/>
  <c r="AZ307"/>
  <c r="BA307" s="1"/>
  <c r="BG307" s="1"/>
  <c r="AT307"/>
  <c r="AV307" s="1"/>
  <c r="BE307"/>
  <c r="AS312" i="10"/>
  <c r="AZ312"/>
  <c r="BA312" s="1"/>
  <c r="BG312" s="1"/>
  <c r="AT312"/>
  <c r="AV312" s="1"/>
  <c r="BE312"/>
  <c r="AC104" i="11"/>
  <c r="AC313"/>
  <c r="AC318" i="10"/>
  <c r="AC109"/>
  <c r="AC324" i="9"/>
  <c r="AC115"/>
  <c r="AC120" i="8"/>
  <c r="AC329"/>
  <c r="AC334" i="7"/>
  <c r="AC125"/>
  <c r="AY344" i="4"/>
  <c r="AX343"/>
  <c r="BF343" s="1"/>
  <c r="AC347"/>
  <c r="BE346"/>
  <c r="BC134"/>
  <c r="BB134"/>
  <c r="BH134" s="1"/>
  <c r="AC138"/>
  <c r="BE137"/>
  <c r="BC343"/>
  <c r="BB343"/>
  <c r="BH343" s="1"/>
  <c r="AY135"/>
  <c r="AX134"/>
  <c r="BF134" s="1"/>
  <c r="BC140" i="3"/>
  <c r="BB140"/>
  <c r="BH140" s="1"/>
  <c r="AC144"/>
  <c r="BE143"/>
  <c r="AY141"/>
  <c r="AX140"/>
  <c r="BF140" s="1"/>
  <c r="AC353"/>
  <c r="BE352"/>
  <c r="AY350"/>
  <c r="AX349"/>
  <c r="BF349" s="1"/>
  <c r="BC349"/>
  <c r="BB349"/>
  <c r="BH349" s="1"/>
  <c r="AB111" i="9"/>
  <c r="AA112"/>
  <c r="AB320"/>
  <c r="AA321"/>
  <c r="AB331" i="7"/>
  <c r="AA332"/>
  <c r="AA345" i="4"/>
  <c r="BA345" s="1"/>
  <c r="BG345" s="1"/>
  <c r="AB344"/>
  <c r="AB117" i="8"/>
  <c r="AA118"/>
  <c r="AB310" i="11"/>
  <c r="AA311"/>
  <c r="AA316" i="10"/>
  <c r="AB315"/>
  <c r="AB122" i="7"/>
  <c r="AA123"/>
  <c r="AA136" i="4"/>
  <c r="BA136" s="1"/>
  <c r="BG136" s="1"/>
  <c r="AB135"/>
  <c r="AB326" i="8"/>
  <c r="AA327"/>
  <c r="AB101" i="11"/>
  <c r="AA102"/>
  <c r="AA351" i="3"/>
  <c r="BA351" s="1"/>
  <c r="BG351" s="1"/>
  <c r="AB350"/>
  <c r="AA107" i="10"/>
  <c r="AB106"/>
  <c r="AA142" i="3"/>
  <c r="BA142" s="1"/>
  <c r="BG142" s="1"/>
  <c r="AB141"/>
  <c r="S153" i="4"/>
  <c r="U152"/>
  <c r="Z362"/>
  <c r="Z153"/>
  <c r="S362"/>
  <c r="U361"/>
  <c r="AY328" i="7" l="1"/>
  <c r="AX327"/>
  <c r="BF327" s="1"/>
  <c r="BC97" i="11"/>
  <c r="BB97"/>
  <c r="BH97" s="1"/>
  <c r="AS313" i="10"/>
  <c r="AU313" s="1"/>
  <c r="AW313" s="1"/>
  <c r="AZ313"/>
  <c r="BA313" s="1"/>
  <c r="BG313" s="1"/>
  <c r="AT313"/>
  <c r="AV313" s="1"/>
  <c r="BE313"/>
  <c r="AH153" i="7"/>
  <c r="AP152"/>
  <c r="AX320" i="8"/>
  <c r="BF320" s="1"/>
  <c r="AY321"/>
  <c r="AY107" i="9"/>
  <c r="AX106"/>
  <c r="BF106" s="1"/>
  <c r="AY98" i="11"/>
  <c r="AX97"/>
  <c r="BF97" s="1"/>
  <c r="AT318" i="9"/>
  <c r="AV318" s="1"/>
  <c r="AS318"/>
  <c r="AU318" s="1"/>
  <c r="AW318" s="1"/>
  <c r="AZ318"/>
  <c r="BA318" s="1"/>
  <c r="BG318" s="1"/>
  <c r="BE318"/>
  <c r="AT114" i="8"/>
  <c r="AV114" s="1"/>
  <c r="AS114"/>
  <c r="AU114" s="1"/>
  <c r="AW114" s="1"/>
  <c r="AZ114"/>
  <c r="BA114" s="1"/>
  <c r="BG114" s="1"/>
  <c r="BE114"/>
  <c r="AU98" i="11"/>
  <c r="AW98" s="1"/>
  <c r="AU119" i="7"/>
  <c r="AW119" s="1"/>
  <c r="AL106" i="10"/>
  <c r="AQ105"/>
  <c r="AR105" s="1"/>
  <c r="AQ110" i="9"/>
  <c r="AR110" s="1"/>
  <c r="AL111"/>
  <c r="AL101" i="11"/>
  <c r="AQ100"/>
  <c r="AR100" s="1"/>
  <c r="BB112" i="8"/>
  <c r="BH112" s="1"/>
  <c r="BC112"/>
  <c r="AL315" i="10"/>
  <c r="AQ314"/>
  <c r="AR314" s="1"/>
  <c r="AY112" i="8"/>
  <c r="AX111"/>
  <c r="BF111" s="1"/>
  <c r="AX102" i="10"/>
  <c r="BF102" s="1"/>
  <c r="AY103"/>
  <c r="BC317" i="9"/>
  <c r="BB317"/>
  <c r="BH317" s="1"/>
  <c r="BB113" i="8"/>
  <c r="BH113" s="1"/>
  <c r="BC113"/>
  <c r="AZ323"/>
  <c r="BA323" s="1"/>
  <c r="BG323" s="1"/>
  <c r="AT323"/>
  <c r="AV323" s="1"/>
  <c r="AS323"/>
  <c r="BE323"/>
  <c r="AQ319" i="9"/>
  <c r="AR319" s="1"/>
  <c r="AL320"/>
  <c r="AL116" i="8"/>
  <c r="AQ115"/>
  <c r="AR115" s="1"/>
  <c r="AS104" i="10"/>
  <c r="AZ104"/>
  <c r="BA104" s="1"/>
  <c r="BG104" s="1"/>
  <c r="AT104"/>
  <c r="AV104" s="1"/>
  <c r="BE104"/>
  <c r="AS109" i="9"/>
  <c r="AZ109"/>
  <c r="BA109" s="1"/>
  <c r="BG109" s="1"/>
  <c r="AT109"/>
  <c r="AV109" s="1"/>
  <c r="BE109"/>
  <c r="AS99" i="11"/>
  <c r="AT99"/>
  <c r="AV99" s="1"/>
  <c r="AZ99"/>
  <c r="BA99" s="1"/>
  <c r="BG99" s="1"/>
  <c r="BE99"/>
  <c r="AX311" i="10"/>
  <c r="BF311" s="1"/>
  <c r="AY312"/>
  <c r="BB327" i="7"/>
  <c r="BH327" s="1"/>
  <c r="BC327"/>
  <c r="AL310" i="11"/>
  <c r="AQ309"/>
  <c r="AR309" s="1"/>
  <c r="BB118" i="7"/>
  <c r="BH118" s="1"/>
  <c r="BC118"/>
  <c r="AX305" i="11"/>
  <c r="BF305" s="1"/>
  <c r="AY306"/>
  <c r="AL325" i="8"/>
  <c r="AQ324"/>
  <c r="AR324" s="1"/>
  <c r="AH362" i="7"/>
  <c r="AP361"/>
  <c r="AY316" i="9"/>
  <c r="AX315"/>
  <c r="BF315" s="1"/>
  <c r="AQ121" i="7"/>
  <c r="AR121" s="1"/>
  <c r="AL122"/>
  <c r="AS329"/>
  <c r="AZ329"/>
  <c r="BA329" s="1"/>
  <c r="BG329" s="1"/>
  <c r="AT329"/>
  <c r="AV329" s="1"/>
  <c r="BE329"/>
  <c r="AU103" i="10"/>
  <c r="AW103" s="1"/>
  <c r="AU108" i="9"/>
  <c r="AW108" s="1"/>
  <c r="AU328" i="7"/>
  <c r="AW328" s="1"/>
  <c r="BB311" i="10"/>
  <c r="BH311" s="1"/>
  <c r="BC311"/>
  <c r="AZ308" i="11"/>
  <c r="BA308" s="1"/>
  <c r="BG308" s="1"/>
  <c r="AT308"/>
  <c r="AV308" s="1"/>
  <c r="AS308"/>
  <c r="BE308"/>
  <c r="BC306"/>
  <c r="BB306"/>
  <c r="BH306" s="1"/>
  <c r="AY118" i="7"/>
  <c r="AX117"/>
  <c r="BF117" s="1"/>
  <c r="AT120"/>
  <c r="AV120" s="1"/>
  <c r="AS120"/>
  <c r="AU120" s="1"/>
  <c r="AW120" s="1"/>
  <c r="AZ120"/>
  <c r="BA120" s="1"/>
  <c r="BG120" s="1"/>
  <c r="BE120"/>
  <c r="AL331"/>
  <c r="AQ330"/>
  <c r="AR330" s="1"/>
  <c r="AU312" i="10"/>
  <c r="AW312" s="1"/>
  <c r="AU307" i="11"/>
  <c r="AW307" s="1"/>
  <c r="AU322" i="8"/>
  <c r="AW322" s="1"/>
  <c r="AC314" i="11"/>
  <c r="AC105"/>
  <c r="AC319" i="10"/>
  <c r="AC110"/>
  <c r="AC116" i="9"/>
  <c r="AC325"/>
  <c r="AC121" i="8"/>
  <c r="AC330"/>
  <c r="AC335" i="7"/>
  <c r="AC126"/>
  <c r="BB135" i="4"/>
  <c r="BH135" s="1"/>
  <c r="BC135"/>
  <c r="AY345"/>
  <c r="AX344"/>
  <c r="BF344" s="1"/>
  <c r="BC344"/>
  <c r="BB344"/>
  <c r="BH344" s="1"/>
  <c r="AX135"/>
  <c r="BF135" s="1"/>
  <c r="AY136"/>
  <c r="AC139"/>
  <c r="BE138"/>
  <c r="AC348"/>
  <c r="BE347"/>
  <c r="AY351" i="3"/>
  <c r="AX350"/>
  <c r="BF350" s="1"/>
  <c r="AY142"/>
  <c r="AX141"/>
  <c r="BF141" s="1"/>
  <c r="AC354"/>
  <c r="BE353"/>
  <c r="AC145"/>
  <c r="BE144"/>
  <c r="BB141"/>
  <c r="BH141" s="1"/>
  <c r="BC141"/>
  <c r="BB350"/>
  <c r="BH350" s="1"/>
  <c r="BC350"/>
  <c r="AB142"/>
  <c r="AA143"/>
  <c r="BA143" s="1"/>
  <c r="BG143" s="1"/>
  <c r="AB107" i="10"/>
  <c r="AA108"/>
  <c r="AB351" i="3"/>
  <c r="AA352"/>
  <c r="BA352" s="1"/>
  <c r="BG352" s="1"/>
  <c r="AB316" i="10"/>
  <c r="AA317"/>
  <c r="AA346" i="4"/>
  <c r="BA346" s="1"/>
  <c r="BG346" s="1"/>
  <c r="AB345"/>
  <c r="AB327" i="8"/>
  <c r="AA328"/>
  <c r="AB123" i="7"/>
  <c r="AA124"/>
  <c r="AA137" i="4"/>
  <c r="BA137" s="1"/>
  <c r="BG137" s="1"/>
  <c r="AB136"/>
  <c r="AB102" i="11"/>
  <c r="AA103"/>
  <c r="AB311"/>
  <c r="AA312"/>
  <c r="AB118" i="8"/>
  <c r="AA119"/>
  <c r="AB332" i="7"/>
  <c r="AA333"/>
  <c r="AB321" i="9"/>
  <c r="AA322"/>
  <c r="AA113"/>
  <c r="AB112"/>
  <c r="S363" i="4"/>
  <c r="U362"/>
  <c r="Z154"/>
  <c r="Z363"/>
  <c r="S154"/>
  <c r="U153"/>
  <c r="BB307" i="11" l="1"/>
  <c r="BH307" s="1"/>
  <c r="BC307"/>
  <c r="AY119" i="7"/>
  <c r="AX118"/>
  <c r="BF118" s="1"/>
  <c r="AZ121"/>
  <c r="BA121" s="1"/>
  <c r="BG121" s="1"/>
  <c r="AT121"/>
  <c r="AV121" s="1"/>
  <c r="AS121"/>
  <c r="BE121"/>
  <c r="AH363"/>
  <c r="AP362"/>
  <c r="AQ310" i="11"/>
  <c r="AR310" s="1"/>
  <c r="AL311"/>
  <c r="AQ116" i="8"/>
  <c r="AR116" s="1"/>
  <c r="AL117"/>
  <c r="AQ315" i="10"/>
  <c r="AR315" s="1"/>
  <c r="AL316"/>
  <c r="AL102" i="11"/>
  <c r="AQ101"/>
  <c r="AR101" s="1"/>
  <c r="AL107" i="10"/>
  <c r="AQ106"/>
  <c r="AR106" s="1"/>
  <c r="AY108" i="9"/>
  <c r="AX107"/>
  <c r="BF107" s="1"/>
  <c r="AH154" i="7"/>
  <c r="AP153"/>
  <c r="BB313" i="10"/>
  <c r="BH313" s="1"/>
  <c r="BC313"/>
  <c r="AX328" i="7"/>
  <c r="BF328" s="1"/>
  <c r="AY329"/>
  <c r="AU308" i="11"/>
  <c r="AW308" s="1"/>
  <c r="AU99"/>
  <c r="AW99" s="1"/>
  <c r="AU109" i="9"/>
  <c r="AW109" s="1"/>
  <c r="AU104" i="10"/>
  <c r="AW104" s="1"/>
  <c r="AU323" i="8"/>
  <c r="AW323" s="1"/>
  <c r="BB322"/>
  <c r="BH322" s="1"/>
  <c r="BC322"/>
  <c r="BB103" i="10"/>
  <c r="BH103" s="1"/>
  <c r="BC103"/>
  <c r="AL123" i="7"/>
  <c r="AQ122"/>
  <c r="AR122" s="1"/>
  <c r="AX306" i="11"/>
  <c r="BF306" s="1"/>
  <c r="AY307"/>
  <c r="AZ309"/>
  <c r="BA309" s="1"/>
  <c r="BG309" s="1"/>
  <c r="AT309"/>
  <c r="AV309" s="1"/>
  <c r="AS309"/>
  <c r="AU309" s="1"/>
  <c r="AW309" s="1"/>
  <c r="BE309"/>
  <c r="AX312" i="10"/>
  <c r="BF312" s="1"/>
  <c r="AY313"/>
  <c r="AT115" i="8"/>
  <c r="AV115" s="1"/>
  <c r="AS115"/>
  <c r="AZ115"/>
  <c r="BA115" s="1"/>
  <c r="BG115" s="1"/>
  <c r="BE115"/>
  <c r="AX103" i="10"/>
  <c r="BF103" s="1"/>
  <c r="AY104"/>
  <c r="AS314"/>
  <c r="AZ314"/>
  <c r="BA314" s="1"/>
  <c r="BG314" s="1"/>
  <c r="AT314"/>
  <c r="AV314" s="1"/>
  <c r="BE314"/>
  <c r="AT100" i="11"/>
  <c r="AV100" s="1"/>
  <c r="AS100"/>
  <c r="AU100" s="1"/>
  <c r="AW100" s="1"/>
  <c r="AZ100"/>
  <c r="BA100" s="1"/>
  <c r="BG100" s="1"/>
  <c r="BE100"/>
  <c r="AZ105" i="10"/>
  <c r="BA105" s="1"/>
  <c r="BG105" s="1"/>
  <c r="AT105"/>
  <c r="AV105" s="1"/>
  <c r="AS105"/>
  <c r="AU105" s="1"/>
  <c r="AW105" s="1"/>
  <c r="BE105"/>
  <c r="BB114" i="8"/>
  <c r="BH114" s="1"/>
  <c r="BC114"/>
  <c r="BC318" i="9"/>
  <c r="BB318"/>
  <c r="BH318" s="1"/>
  <c r="AQ331" i="7"/>
  <c r="AR331" s="1"/>
  <c r="AL332"/>
  <c r="BC108" i="9"/>
  <c r="BB108"/>
  <c r="BH108" s="1"/>
  <c r="AX316"/>
  <c r="BF316" s="1"/>
  <c r="AY317"/>
  <c r="AQ325" i="8"/>
  <c r="AR325" s="1"/>
  <c r="AL326"/>
  <c r="AS319" i="9"/>
  <c r="AU319" s="1"/>
  <c r="AW319" s="1"/>
  <c r="AZ319"/>
  <c r="BA319" s="1"/>
  <c r="BG319" s="1"/>
  <c r="AT319"/>
  <c r="AV319" s="1"/>
  <c r="BE319"/>
  <c r="AX112" i="8"/>
  <c r="BF112" s="1"/>
  <c r="AY113"/>
  <c r="AT110" i="9"/>
  <c r="AV110" s="1"/>
  <c r="AS110"/>
  <c r="AU110" s="1"/>
  <c r="AW110" s="1"/>
  <c r="AZ110"/>
  <c r="BA110" s="1"/>
  <c r="BG110" s="1"/>
  <c r="BE110"/>
  <c r="BC98" i="11"/>
  <c r="BB98"/>
  <c r="BH98" s="1"/>
  <c r="AX98"/>
  <c r="BF98" s="1"/>
  <c r="AY99"/>
  <c r="AU329" i="7"/>
  <c r="AW329" s="1"/>
  <c r="BB312" i="10"/>
  <c r="BH312" s="1"/>
  <c r="BC312"/>
  <c r="AT330" i="7"/>
  <c r="AV330" s="1"/>
  <c r="AS330"/>
  <c r="AU330" s="1"/>
  <c r="AW330" s="1"/>
  <c r="AZ330"/>
  <c r="BA330" s="1"/>
  <c r="BG330" s="1"/>
  <c r="BE330"/>
  <c r="BB120"/>
  <c r="BH120" s="1"/>
  <c r="BC120"/>
  <c r="BC328"/>
  <c r="BB328"/>
  <c r="BH328" s="1"/>
  <c r="AZ324" i="8"/>
  <c r="BA324" s="1"/>
  <c r="BG324" s="1"/>
  <c r="AT324"/>
  <c r="AV324" s="1"/>
  <c r="AS324"/>
  <c r="AU324" s="1"/>
  <c r="AW324" s="1"/>
  <c r="BE324"/>
  <c r="AQ320" i="9"/>
  <c r="AR320" s="1"/>
  <c r="AL321"/>
  <c r="AL112"/>
  <c r="AQ111"/>
  <c r="AR111" s="1"/>
  <c r="BC119" i="7"/>
  <c r="BB119"/>
  <c r="BH119" s="1"/>
  <c r="AY322" i="8"/>
  <c r="AX321"/>
  <c r="BF321" s="1"/>
  <c r="AC106" i="11"/>
  <c r="AC315"/>
  <c r="AC111" i="10"/>
  <c r="AC320"/>
  <c r="AC117" i="9"/>
  <c r="AC326"/>
  <c r="AC122" i="8"/>
  <c r="AC331"/>
  <c r="AC336" i="7"/>
  <c r="AC127"/>
  <c r="AC140" i="4"/>
  <c r="BE139"/>
  <c r="BC345"/>
  <c r="BB345"/>
  <c r="BH345" s="1"/>
  <c r="AC349"/>
  <c r="BE348"/>
  <c r="AY346"/>
  <c r="AX345"/>
  <c r="BF345" s="1"/>
  <c r="BC136"/>
  <c r="BB136"/>
  <c r="BH136" s="1"/>
  <c r="AY137"/>
  <c r="AX136"/>
  <c r="BF136" s="1"/>
  <c r="AC355" i="3"/>
  <c r="BE354"/>
  <c r="AY352"/>
  <c r="AX351"/>
  <c r="BF351" s="1"/>
  <c r="AC146"/>
  <c r="BE145"/>
  <c r="AY143"/>
  <c r="AX142"/>
  <c r="BF142" s="1"/>
  <c r="BC351"/>
  <c r="BB351"/>
  <c r="BH351" s="1"/>
  <c r="BC142"/>
  <c r="BB142"/>
  <c r="BH142" s="1"/>
  <c r="AB113" i="9"/>
  <c r="AA114"/>
  <c r="AB322"/>
  <c r="AA323"/>
  <c r="AB312" i="11"/>
  <c r="AA313"/>
  <c r="AB103"/>
  <c r="AA104"/>
  <c r="AA138" i="4"/>
  <c r="BA138" s="1"/>
  <c r="BG138" s="1"/>
  <c r="AB137"/>
  <c r="AA347"/>
  <c r="BA347" s="1"/>
  <c r="BG347" s="1"/>
  <c r="AB346"/>
  <c r="AA318" i="10"/>
  <c r="AB317"/>
  <c r="AB108"/>
  <c r="AA109"/>
  <c r="AA334" i="7"/>
  <c r="AB333"/>
  <c r="AB119" i="8"/>
  <c r="AA120"/>
  <c r="AB124" i="7"/>
  <c r="AA125"/>
  <c r="AA329" i="8"/>
  <c r="AB328"/>
  <c r="AB352" i="3"/>
  <c r="AA353"/>
  <c r="BA353" s="1"/>
  <c r="BG353" s="1"/>
  <c r="AA144"/>
  <c r="BA144" s="1"/>
  <c r="BG144" s="1"/>
  <c r="AB143"/>
  <c r="S155" i="4"/>
  <c r="U154"/>
  <c r="S364"/>
  <c r="U363"/>
  <c r="Z364"/>
  <c r="Z155"/>
  <c r="AQ321" i="9" l="1"/>
  <c r="AR321" s="1"/>
  <c r="AL322"/>
  <c r="BB330" i="7"/>
  <c r="BH330" s="1"/>
  <c r="BC330"/>
  <c r="BB329"/>
  <c r="BH329" s="1"/>
  <c r="BC329"/>
  <c r="AS325" i="8"/>
  <c r="AU325" s="1"/>
  <c r="AW325" s="1"/>
  <c r="AZ325"/>
  <c r="BA325" s="1"/>
  <c r="BG325" s="1"/>
  <c r="AT325"/>
  <c r="AV325" s="1"/>
  <c r="BE325"/>
  <c r="BC100" i="11"/>
  <c r="BB100"/>
  <c r="BH100" s="1"/>
  <c r="AX313" i="10"/>
  <c r="BF313" s="1"/>
  <c r="AY314"/>
  <c r="AT122" i="7"/>
  <c r="AV122" s="1"/>
  <c r="AS122"/>
  <c r="AZ122"/>
  <c r="BA122" s="1"/>
  <c r="BG122" s="1"/>
  <c r="BE122"/>
  <c r="BB109" i="9"/>
  <c r="BH109" s="1"/>
  <c r="BC109"/>
  <c r="AY109"/>
  <c r="AX108"/>
  <c r="BF108" s="1"/>
  <c r="AQ102" i="11"/>
  <c r="AR102" s="1"/>
  <c r="AL103"/>
  <c r="AT116" i="8"/>
  <c r="AV116" s="1"/>
  <c r="AS116"/>
  <c r="AZ116"/>
  <c r="BA116" s="1"/>
  <c r="BG116" s="1"/>
  <c r="BE116"/>
  <c r="AH364" i="7"/>
  <c r="AP363"/>
  <c r="AX322" i="8"/>
  <c r="BF322" s="1"/>
  <c r="AY323"/>
  <c r="AQ112" i="9"/>
  <c r="AR112" s="1"/>
  <c r="AL113"/>
  <c r="BB324" i="8"/>
  <c r="BH324" s="1"/>
  <c r="BC324"/>
  <c r="BB110" i="9"/>
  <c r="BH110" s="1"/>
  <c r="BC110"/>
  <c r="AL327" i="8"/>
  <c r="AQ326"/>
  <c r="AR326" s="1"/>
  <c r="BB105" i="10"/>
  <c r="BH105" s="1"/>
  <c r="BC105"/>
  <c r="BB309" i="11"/>
  <c r="BH309" s="1"/>
  <c r="BC309"/>
  <c r="BB104" i="10"/>
  <c r="BH104" s="1"/>
  <c r="BC104"/>
  <c r="AT101" i="11"/>
  <c r="AV101" s="1"/>
  <c r="AS101"/>
  <c r="AU101" s="1"/>
  <c r="AW101" s="1"/>
  <c r="AZ101"/>
  <c r="BA101" s="1"/>
  <c r="BG101" s="1"/>
  <c r="BE101"/>
  <c r="AL118" i="8"/>
  <c r="AQ117"/>
  <c r="AR117" s="1"/>
  <c r="AT111" i="9"/>
  <c r="AV111" s="1"/>
  <c r="AS111"/>
  <c r="AU111" s="1"/>
  <c r="AW111" s="1"/>
  <c r="AZ111"/>
  <c r="BA111" s="1"/>
  <c r="BG111" s="1"/>
  <c r="BE111"/>
  <c r="BB319"/>
  <c r="BH319" s="1"/>
  <c r="BC319"/>
  <c r="AZ331" i="7"/>
  <c r="BA331" s="1"/>
  <c r="BG331" s="1"/>
  <c r="AT331"/>
  <c r="AV331" s="1"/>
  <c r="AS331"/>
  <c r="BE331"/>
  <c r="AY105" i="10"/>
  <c r="AX104"/>
  <c r="BF104" s="1"/>
  <c r="AY308" i="11"/>
  <c r="AX307"/>
  <c r="BF307" s="1"/>
  <c r="BC323" i="8"/>
  <c r="BB323"/>
  <c r="BH323" s="1"/>
  <c r="BC308" i="11"/>
  <c r="BB308"/>
  <c r="BH308" s="1"/>
  <c r="AH155" i="7"/>
  <c r="AP154"/>
  <c r="AL108" i="10"/>
  <c r="AQ107"/>
  <c r="AR107" s="1"/>
  <c r="AZ315"/>
  <c r="BA315" s="1"/>
  <c r="BG315" s="1"/>
  <c r="AT315"/>
  <c r="AV315" s="1"/>
  <c r="AS315"/>
  <c r="BE315"/>
  <c r="AT310" i="11"/>
  <c r="AV310" s="1"/>
  <c r="AS310"/>
  <c r="AU310" s="1"/>
  <c r="AW310" s="1"/>
  <c r="AZ310"/>
  <c r="BA310" s="1"/>
  <c r="BG310" s="1"/>
  <c r="BE310"/>
  <c r="AY120" i="7"/>
  <c r="AX119"/>
  <c r="BF119" s="1"/>
  <c r="AU115" i="8"/>
  <c r="AW115" s="1"/>
  <c r="AU121" i="7"/>
  <c r="AW121" s="1"/>
  <c r="AT320" i="9"/>
  <c r="AV320" s="1"/>
  <c r="AS320"/>
  <c r="AU320" s="1"/>
  <c r="AW320" s="1"/>
  <c r="AZ320"/>
  <c r="BA320" s="1"/>
  <c r="BG320" s="1"/>
  <c r="BE320"/>
  <c r="AX99" i="11"/>
  <c r="BF99" s="1"/>
  <c r="AY100"/>
  <c r="AX113" i="8"/>
  <c r="BF113" s="1"/>
  <c r="AY114"/>
  <c r="AX317" i="9"/>
  <c r="BF317" s="1"/>
  <c r="AY318"/>
  <c r="AQ332" i="7"/>
  <c r="AR332" s="1"/>
  <c r="AL333"/>
  <c r="AQ123"/>
  <c r="AR123" s="1"/>
  <c r="AL124"/>
  <c r="BB99" i="11"/>
  <c r="BH99" s="1"/>
  <c r="BC99"/>
  <c r="AX329" i="7"/>
  <c r="BF329" s="1"/>
  <c r="AY330"/>
  <c r="AS106" i="10"/>
  <c r="AU106" s="1"/>
  <c r="AW106" s="1"/>
  <c r="AT106"/>
  <c r="AV106" s="1"/>
  <c r="AZ106"/>
  <c r="BA106" s="1"/>
  <c r="BG106" s="1"/>
  <c r="BE106"/>
  <c r="AQ316"/>
  <c r="AR316" s="1"/>
  <c r="AL317"/>
  <c r="AL312" i="11"/>
  <c r="AQ311"/>
  <c r="AR311" s="1"/>
  <c r="AU314" i="10"/>
  <c r="AW314" s="1"/>
  <c r="AC316" i="11"/>
  <c r="AC107"/>
  <c r="AC321" i="10"/>
  <c r="AC112"/>
  <c r="AC327" i="9"/>
  <c r="AC118"/>
  <c r="AC332" i="8"/>
  <c r="AC123"/>
  <c r="AC337" i="7"/>
  <c r="AC128"/>
  <c r="BB346" i="4"/>
  <c r="BH346" s="1"/>
  <c r="BC346"/>
  <c r="AC350"/>
  <c r="BE349"/>
  <c r="AC141"/>
  <c r="BE140"/>
  <c r="AX137"/>
  <c r="BF137" s="1"/>
  <c r="AY138"/>
  <c r="AY347"/>
  <c r="AX346"/>
  <c r="BF346" s="1"/>
  <c r="BB137"/>
  <c r="BH137" s="1"/>
  <c r="BC137"/>
  <c r="AC147" i="3"/>
  <c r="BE146"/>
  <c r="AC356"/>
  <c r="BE355"/>
  <c r="AY144"/>
  <c r="AX143"/>
  <c r="BF143" s="1"/>
  <c r="AX352"/>
  <c r="BF352" s="1"/>
  <c r="AY353"/>
  <c r="BB143"/>
  <c r="BH143" s="1"/>
  <c r="BC143"/>
  <c r="BB352"/>
  <c r="BH352" s="1"/>
  <c r="BC352"/>
  <c r="AA354"/>
  <c r="BA354" s="1"/>
  <c r="BG354" s="1"/>
  <c r="AB353"/>
  <c r="AB144"/>
  <c r="AA145"/>
  <c r="BA145" s="1"/>
  <c r="BG145" s="1"/>
  <c r="AB329" i="8"/>
  <c r="AA330"/>
  <c r="AA348" i="4"/>
  <c r="BA348" s="1"/>
  <c r="BG348" s="1"/>
  <c r="AB347"/>
  <c r="AB120" i="8"/>
  <c r="AA121"/>
  <c r="AB109" i="10"/>
  <c r="AA110"/>
  <c r="AB104" i="11"/>
  <c r="AA105"/>
  <c r="AA115" i="9"/>
  <c r="AB114"/>
  <c r="AA126" i="7"/>
  <c r="AB125"/>
  <c r="AB334"/>
  <c r="AA335"/>
  <c r="AA319" i="10"/>
  <c r="AB318"/>
  <c r="AA139" i="4"/>
  <c r="BA139" s="1"/>
  <c r="BG139" s="1"/>
  <c r="AB138"/>
  <c r="AB313" i="11"/>
  <c r="AA314"/>
  <c r="AA324" i="9"/>
  <c r="AB323"/>
  <c r="S365" i="4"/>
  <c r="U364"/>
  <c r="Z156"/>
  <c r="Z365"/>
  <c r="S156"/>
  <c r="U155"/>
  <c r="BC314" i="10" l="1"/>
  <c r="BB314"/>
  <c r="BH314" s="1"/>
  <c r="AZ311" i="11"/>
  <c r="BA311" s="1"/>
  <c r="BG311" s="1"/>
  <c r="AT311"/>
  <c r="AV311" s="1"/>
  <c r="AS311"/>
  <c r="AU311" s="1"/>
  <c r="AW311" s="1"/>
  <c r="BE311"/>
  <c r="AX330" i="7"/>
  <c r="BF330" s="1"/>
  <c r="AY331"/>
  <c r="AL125"/>
  <c r="AQ124"/>
  <c r="AR124" s="1"/>
  <c r="AY319" i="9"/>
  <c r="AX318"/>
  <c r="BF318" s="1"/>
  <c r="AX100" i="11"/>
  <c r="BF100" s="1"/>
  <c r="AY101"/>
  <c r="BC310"/>
  <c r="BB310"/>
  <c r="BH310" s="1"/>
  <c r="AQ317" i="10"/>
  <c r="AR317" s="1"/>
  <c r="AL318"/>
  <c r="AL334" i="7"/>
  <c r="AQ333"/>
  <c r="AR333" s="1"/>
  <c r="AX114" i="8"/>
  <c r="BF114" s="1"/>
  <c r="AY115"/>
  <c r="BB121" i="7"/>
  <c r="BH121" s="1"/>
  <c r="BC121"/>
  <c r="AT107" i="10"/>
  <c r="AV107" s="1"/>
  <c r="AS107"/>
  <c r="AZ107"/>
  <c r="BA107" s="1"/>
  <c r="BG107" s="1"/>
  <c r="BE107"/>
  <c r="BB111" i="9"/>
  <c r="BH111" s="1"/>
  <c r="BC111"/>
  <c r="AZ117" i="8"/>
  <c r="BA117" s="1"/>
  <c r="BG117" s="1"/>
  <c r="AT117"/>
  <c r="AV117" s="1"/>
  <c r="AS117"/>
  <c r="AU117" s="1"/>
  <c r="AW117" s="1"/>
  <c r="BE117"/>
  <c r="BC101" i="11"/>
  <c r="BB101"/>
  <c r="BH101" s="1"/>
  <c r="AS326" i="8"/>
  <c r="AU326" s="1"/>
  <c r="AW326" s="1"/>
  <c r="AZ326"/>
  <c r="BA326" s="1"/>
  <c r="BG326" s="1"/>
  <c r="AT326"/>
  <c r="AV326" s="1"/>
  <c r="BE326"/>
  <c r="AY324"/>
  <c r="AX323"/>
  <c r="BF323" s="1"/>
  <c r="AH365" i="7"/>
  <c r="AP364"/>
  <c r="AY110" i="9"/>
  <c r="AX109"/>
  <c r="BF109" s="1"/>
  <c r="AT321"/>
  <c r="AV321" s="1"/>
  <c r="AS321"/>
  <c r="AU321" s="1"/>
  <c r="AW321" s="1"/>
  <c r="AZ321"/>
  <c r="BA321" s="1"/>
  <c r="BG321" s="1"/>
  <c r="BE321"/>
  <c r="AQ312" i="11"/>
  <c r="AR312" s="1"/>
  <c r="AL313"/>
  <c r="AS123" i="7"/>
  <c r="AZ123"/>
  <c r="BA123" s="1"/>
  <c r="BG123" s="1"/>
  <c r="AT123"/>
  <c r="AV123" s="1"/>
  <c r="BE123"/>
  <c r="AY121"/>
  <c r="AX120"/>
  <c r="BF120" s="1"/>
  <c r="AH156"/>
  <c r="AP155"/>
  <c r="AX105" i="10"/>
  <c r="BF105" s="1"/>
  <c r="AY106"/>
  <c r="AT112" i="9"/>
  <c r="AV112" s="1"/>
  <c r="AS112"/>
  <c r="AU112" s="1"/>
  <c r="AW112" s="1"/>
  <c r="AZ112"/>
  <c r="BA112" s="1"/>
  <c r="BG112" s="1"/>
  <c r="BE112"/>
  <c r="AX314" i="10"/>
  <c r="BF314" s="1"/>
  <c r="AY315"/>
  <c r="AQ322" i="9"/>
  <c r="AR322" s="1"/>
  <c r="AL323"/>
  <c r="AU116" i="8"/>
  <c r="AW116" s="1"/>
  <c r="BB320" i="9"/>
  <c r="BH320" s="1"/>
  <c r="BC320"/>
  <c r="AL114"/>
  <c r="AQ113"/>
  <c r="AR113" s="1"/>
  <c r="AZ102" i="11"/>
  <c r="BA102" s="1"/>
  <c r="BG102" s="1"/>
  <c r="AT102"/>
  <c r="AV102" s="1"/>
  <c r="AS102"/>
  <c r="AU102" s="1"/>
  <c r="AW102" s="1"/>
  <c r="BE102"/>
  <c r="BC325" i="8"/>
  <c r="BB325"/>
  <c r="BH325" s="1"/>
  <c r="AZ316" i="10"/>
  <c r="BA316" s="1"/>
  <c r="BG316" s="1"/>
  <c r="AT316"/>
  <c r="AV316" s="1"/>
  <c r="AS316"/>
  <c r="BE316"/>
  <c r="BC106"/>
  <c r="BB106"/>
  <c r="BH106" s="1"/>
  <c r="AT332" i="7"/>
  <c r="AV332" s="1"/>
  <c r="AS332"/>
  <c r="AZ332"/>
  <c r="BA332" s="1"/>
  <c r="BG332" s="1"/>
  <c r="BE332"/>
  <c r="BC115" i="8"/>
  <c r="BB115"/>
  <c r="BH115" s="1"/>
  <c r="AL109" i="10"/>
  <c r="AQ108"/>
  <c r="AR108" s="1"/>
  <c r="AY309" i="11"/>
  <c r="AX308"/>
  <c r="BF308" s="1"/>
  <c r="AQ118" i="8"/>
  <c r="AR118" s="1"/>
  <c r="AL119"/>
  <c r="AQ327"/>
  <c r="AR327" s="1"/>
  <c r="AL328"/>
  <c r="AQ103" i="11"/>
  <c r="AR103" s="1"/>
  <c r="AL104"/>
  <c r="AU315" i="10"/>
  <c r="AW315" s="1"/>
  <c r="AU331" i="7"/>
  <c r="AW331" s="1"/>
  <c r="AU122"/>
  <c r="AW122" s="1"/>
  <c r="AC108" i="11"/>
  <c r="AC317"/>
  <c r="AC322" i="10"/>
  <c r="AC113"/>
  <c r="AC328" i="9"/>
  <c r="AC119"/>
  <c r="AC333" i="8"/>
  <c r="AC124"/>
  <c r="AC129" i="7"/>
  <c r="AC338"/>
  <c r="AY348" i="4"/>
  <c r="AX347"/>
  <c r="BF347" s="1"/>
  <c r="AC142"/>
  <c r="BE141"/>
  <c r="BC347"/>
  <c r="BB347"/>
  <c r="BH347" s="1"/>
  <c r="AC351"/>
  <c r="BE350"/>
  <c r="BC138"/>
  <c r="BB138"/>
  <c r="BH138" s="1"/>
  <c r="AY139"/>
  <c r="AX138"/>
  <c r="BF138" s="1"/>
  <c r="AY145" i="3"/>
  <c r="AX144"/>
  <c r="BF144" s="1"/>
  <c r="AC148"/>
  <c r="BE147"/>
  <c r="BC144"/>
  <c r="BB144"/>
  <c r="BH144" s="1"/>
  <c r="BC353"/>
  <c r="BB353"/>
  <c r="BH353" s="1"/>
  <c r="AC357"/>
  <c r="BE356"/>
  <c r="AY354"/>
  <c r="AX353"/>
  <c r="BF353" s="1"/>
  <c r="AA111" i="10"/>
  <c r="AB110"/>
  <c r="AA349" i="4"/>
  <c r="BA349" s="1"/>
  <c r="BG349" s="1"/>
  <c r="AB348"/>
  <c r="AB354" i="3"/>
  <c r="AA355"/>
  <c r="BA355" s="1"/>
  <c r="BG355" s="1"/>
  <c r="AA140" i="4"/>
  <c r="BA140" s="1"/>
  <c r="BG140" s="1"/>
  <c r="AB139"/>
  <c r="AB319" i="10"/>
  <c r="AA320"/>
  <c r="AA127" i="7"/>
  <c r="AB126"/>
  <c r="AA146" i="3"/>
  <c r="BA146" s="1"/>
  <c r="BG146" s="1"/>
  <c r="AB145"/>
  <c r="AB335" i="7"/>
  <c r="AA336"/>
  <c r="AB105" i="11"/>
  <c r="AA106"/>
  <c r="AA122" i="8"/>
  <c r="AB121"/>
  <c r="AB324" i="9"/>
  <c r="AA325"/>
  <c r="AB314" i="11"/>
  <c r="AA315"/>
  <c r="AB115" i="9"/>
  <c r="AA116"/>
  <c r="AB330" i="8"/>
  <c r="AA331"/>
  <c r="S366" i="4"/>
  <c r="U365"/>
  <c r="S157"/>
  <c r="U156"/>
  <c r="Z157"/>
  <c r="Z366"/>
  <c r="AS108" i="10" l="1"/>
  <c r="AU108" s="1"/>
  <c r="AW108" s="1"/>
  <c r="AZ108"/>
  <c r="BA108" s="1"/>
  <c r="BG108" s="1"/>
  <c r="AT108"/>
  <c r="AV108" s="1"/>
  <c r="BE108"/>
  <c r="BB116" i="8"/>
  <c r="BH116" s="1"/>
  <c r="BC116"/>
  <c r="AX315" i="10"/>
  <c r="BF315" s="1"/>
  <c r="AY316"/>
  <c r="AX110" i="9"/>
  <c r="BF110" s="1"/>
  <c r="AY111"/>
  <c r="BB326" i="8"/>
  <c r="BH326" s="1"/>
  <c r="BC326"/>
  <c r="AL126" i="7"/>
  <c r="AQ125"/>
  <c r="AR125" s="1"/>
  <c r="BB315" i="10"/>
  <c r="BH315" s="1"/>
  <c r="BC315"/>
  <c r="AZ327" i="8"/>
  <c r="BA327" s="1"/>
  <c r="BG327" s="1"/>
  <c r="AT327"/>
  <c r="AV327" s="1"/>
  <c r="AS327"/>
  <c r="BE327"/>
  <c r="AX309" i="11"/>
  <c r="BF309" s="1"/>
  <c r="AY310"/>
  <c r="AS322" i="9"/>
  <c r="AZ322"/>
  <c r="BA322" s="1"/>
  <c r="BG322" s="1"/>
  <c r="AT322"/>
  <c r="AV322" s="1"/>
  <c r="BE322"/>
  <c r="AX121" i="7"/>
  <c r="BF121" s="1"/>
  <c r="AY122"/>
  <c r="AY116" i="8"/>
  <c r="AX115"/>
  <c r="BF115" s="1"/>
  <c r="AQ318" i="10"/>
  <c r="AR318" s="1"/>
  <c r="AL319"/>
  <c r="AY102" i="11"/>
  <c r="AX101"/>
  <c r="BF101" s="1"/>
  <c r="AS124" i="7"/>
  <c r="AZ124"/>
  <c r="BA124" s="1"/>
  <c r="BG124" s="1"/>
  <c r="AT124"/>
  <c r="AV124" s="1"/>
  <c r="BE124"/>
  <c r="AU316" i="10"/>
  <c r="AW316" s="1"/>
  <c r="AU123" i="7"/>
  <c r="AW123" s="1"/>
  <c r="AU107" i="10"/>
  <c r="AW107" s="1"/>
  <c r="AQ104" i="11"/>
  <c r="AR104" s="1"/>
  <c r="AL105"/>
  <c r="AL120" i="8"/>
  <c r="AQ119"/>
  <c r="AR119" s="1"/>
  <c r="AS113" i="9"/>
  <c r="AU113" s="1"/>
  <c r="AW113" s="1"/>
  <c r="AZ113"/>
  <c r="BA113" s="1"/>
  <c r="BG113" s="1"/>
  <c r="AT113"/>
  <c r="AV113" s="1"/>
  <c r="BE113"/>
  <c r="BC112"/>
  <c r="BB112"/>
  <c r="BH112" s="1"/>
  <c r="AL314" i="11"/>
  <c r="AQ313"/>
  <c r="AR313" s="1"/>
  <c r="AY325" i="8"/>
  <c r="AX324"/>
  <c r="BF324" s="1"/>
  <c r="BB117"/>
  <c r="BH117" s="1"/>
  <c r="BC117"/>
  <c r="AS317" i="10"/>
  <c r="AU317" s="1"/>
  <c r="AW317" s="1"/>
  <c r="AZ317"/>
  <c r="BA317" s="1"/>
  <c r="BG317" s="1"/>
  <c r="AT317"/>
  <c r="AV317" s="1"/>
  <c r="BE317"/>
  <c r="BC311" i="11"/>
  <c r="BB311"/>
  <c r="BH311" s="1"/>
  <c r="BB331" i="7"/>
  <c r="BH331" s="1"/>
  <c r="BC331"/>
  <c r="AL329" i="8"/>
  <c r="AQ328"/>
  <c r="AR328" s="1"/>
  <c r="AL324" i="9"/>
  <c r="AQ323"/>
  <c r="AR323" s="1"/>
  <c r="AX106" i="10"/>
  <c r="BF106" s="1"/>
  <c r="AY107"/>
  <c r="AH366" i="7"/>
  <c r="AP365"/>
  <c r="AQ334"/>
  <c r="AR334" s="1"/>
  <c r="AL335"/>
  <c r="AY320" i="9"/>
  <c r="AX319"/>
  <c r="BF319" s="1"/>
  <c r="AU332" i="7"/>
  <c r="AW332" s="1"/>
  <c r="BC122"/>
  <c r="BB122"/>
  <c r="BH122" s="1"/>
  <c r="AT103" i="11"/>
  <c r="AV103" s="1"/>
  <c r="AS103"/>
  <c r="AZ103"/>
  <c r="BA103" s="1"/>
  <c r="BG103" s="1"/>
  <c r="BE103"/>
  <c r="AS118" i="8"/>
  <c r="AZ118"/>
  <c r="BA118" s="1"/>
  <c r="BG118" s="1"/>
  <c r="AT118"/>
  <c r="AV118" s="1"/>
  <c r="BE118"/>
  <c r="AL110" i="10"/>
  <c r="AQ109"/>
  <c r="AR109" s="1"/>
  <c r="BB102" i="11"/>
  <c r="BH102" s="1"/>
  <c r="BC102"/>
  <c r="AQ114" i="9"/>
  <c r="AR114" s="1"/>
  <c r="AL115"/>
  <c r="AH157" i="7"/>
  <c r="AP156"/>
  <c r="AT312" i="11"/>
  <c r="AV312" s="1"/>
  <c r="AS312"/>
  <c r="AZ312"/>
  <c r="BA312" s="1"/>
  <c r="BG312" s="1"/>
  <c r="BE312"/>
  <c r="BB321" i="9"/>
  <c r="BH321" s="1"/>
  <c r="BC321"/>
  <c r="AS333" i="7"/>
  <c r="AU333" s="1"/>
  <c r="AW333" s="1"/>
  <c r="AZ333"/>
  <c r="BA333" s="1"/>
  <c r="BG333" s="1"/>
  <c r="AT333"/>
  <c r="AV333" s="1"/>
  <c r="BE333"/>
  <c r="AY332"/>
  <c r="AX331"/>
  <c r="BF331" s="1"/>
  <c r="AC318" i="11"/>
  <c r="AC109"/>
  <c r="AC114" i="10"/>
  <c r="AC323"/>
  <c r="AC120" i="9"/>
  <c r="AC329"/>
  <c r="AC125" i="8"/>
  <c r="AC334"/>
  <c r="AC130" i="7"/>
  <c r="AC339"/>
  <c r="AY349" i="4"/>
  <c r="AX348"/>
  <c r="BF348" s="1"/>
  <c r="BC139"/>
  <c r="BB139"/>
  <c r="BH139" s="1"/>
  <c r="BB348"/>
  <c r="BH348" s="1"/>
  <c r="BC348"/>
  <c r="AX139"/>
  <c r="BF139" s="1"/>
  <c r="AY140"/>
  <c r="AC352"/>
  <c r="BE351"/>
  <c r="AC143"/>
  <c r="BE142"/>
  <c r="BC145" i="3"/>
  <c r="BB145"/>
  <c r="BH145" s="1"/>
  <c r="AC358"/>
  <c r="BE357"/>
  <c r="AY146"/>
  <c r="AX145"/>
  <c r="BF145" s="1"/>
  <c r="BB354"/>
  <c r="BH354" s="1"/>
  <c r="BC354"/>
  <c r="AY355"/>
  <c r="AX354"/>
  <c r="BF354" s="1"/>
  <c r="AC149"/>
  <c r="BE148"/>
  <c r="AA147"/>
  <c r="BA147" s="1"/>
  <c r="BG147" s="1"/>
  <c r="AB146"/>
  <c r="AB127" i="7"/>
  <c r="AA128"/>
  <c r="AA141" i="4"/>
  <c r="BA141" s="1"/>
  <c r="BG141" s="1"/>
  <c r="AB140"/>
  <c r="AA350"/>
  <c r="BA350" s="1"/>
  <c r="BG350" s="1"/>
  <c r="AB349"/>
  <c r="AA332" i="8"/>
  <c r="AB331"/>
  <c r="AA117" i="9"/>
  <c r="AB116"/>
  <c r="AB315" i="11"/>
  <c r="AA316"/>
  <c r="AB122" i="8"/>
  <c r="AA123"/>
  <c r="AA356" i="3"/>
  <c r="BA356" s="1"/>
  <c r="BG356" s="1"/>
  <c r="AB355"/>
  <c r="AB106" i="11"/>
  <c r="AA107"/>
  <c r="AA337" i="7"/>
  <c r="AB336"/>
  <c r="AB111" i="10"/>
  <c r="AA112"/>
  <c r="AA326" i="9"/>
  <c r="AB325"/>
  <c r="AB320" i="10"/>
  <c r="AA321"/>
  <c r="Z367" i="4"/>
  <c r="Z158"/>
  <c r="S367"/>
  <c r="U366"/>
  <c r="S158"/>
  <c r="U157"/>
  <c r="AH158" i="7" l="1"/>
  <c r="AP157"/>
  <c r="AQ329" i="8"/>
  <c r="AR329" s="1"/>
  <c r="AL330"/>
  <c r="AX325"/>
  <c r="BF325" s="1"/>
  <c r="AY326"/>
  <c r="AT104" i="11"/>
  <c r="AV104" s="1"/>
  <c r="AS104"/>
  <c r="AZ104"/>
  <c r="BA104" s="1"/>
  <c r="BG104" s="1"/>
  <c r="BE104"/>
  <c r="AQ126" i="7"/>
  <c r="AR126" s="1"/>
  <c r="AL127"/>
  <c r="AX107" i="10"/>
  <c r="BF107" s="1"/>
  <c r="AY108"/>
  <c r="BB316"/>
  <c r="BH316" s="1"/>
  <c r="BC316"/>
  <c r="AT114" i="9"/>
  <c r="AV114" s="1"/>
  <c r="AS114"/>
  <c r="AZ114"/>
  <c r="BA114" s="1"/>
  <c r="BG114" s="1"/>
  <c r="BE114"/>
  <c r="AQ110" i="10"/>
  <c r="AR110" s="1"/>
  <c r="AL111"/>
  <c r="AX320" i="9"/>
  <c r="BF320" s="1"/>
  <c r="AY321"/>
  <c r="AH367" i="7"/>
  <c r="AP366"/>
  <c r="AQ324" i="9"/>
  <c r="AR324" s="1"/>
  <c r="AL325"/>
  <c r="AL315" i="11"/>
  <c r="AQ314"/>
  <c r="AR314" s="1"/>
  <c r="AL121" i="8"/>
  <c r="AQ120"/>
  <c r="AR120" s="1"/>
  <c r="BB123" i="7"/>
  <c r="BH123" s="1"/>
  <c r="BC123"/>
  <c r="AS318" i="10"/>
  <c r="AZ318"/>
  <c r="BA318" s="1"/>
  <c r="BG318" s="1"/>
  <c r="AT318"/>
  <c r="AV318" s="1"/>
  <c r="BE318"/>
  <c r="AU118" i="8"/>
  <c r="AW118" s="1"/>
  <c r="AU124" i="7"/>
  <c r="AW124" s="1"/>
  <c r="AU322" i="9"/>
  <c r="AW322" s="1"/>
  <c r="AU327" i="8"/>
  <c r="AW327" s="1"/>
  <c r="AX332" i="7"/>
  <c r="BF332" s="1"/>
  <c r="AY333"/>
  <c r="BC333"/>
  <c r="BB333"/>
  <c r="BH333" s="1"/>
  <c r="AT334"/>
  <c r="AV334" s="1"/>
  <c r="AS334"/>
  <c r="AZ334"/>
  <c r="BA334" s="1"/>
  <c r="BG334" s="1"/>
  <c r="BE334"/>
  <c r="BC317" i="10"/>
  <c r="BB317"/>
  <c r="BH317" s="1"/>
  <c r="BC113" i="9"/>
  <c r="BB113"/>
  <c r="BH113" s="1"/>
  <c r="AX102" i="11"/>
  <c r="BF102" s="1"/>
  <c r="AY103"/>
  <c r="AX116" i="8"/>
  <c r="BF116" s="1"/>
  <c r="AY117"/>
  <c r="BC108" i="10"/>
  <c r="BB108"/>
  <c r="BH108" s="1"/>
  <c r="AL336" i="7"/>
  <c r="AQ335"/>
  <c r="AR335" s="1"/>
  <c r="AS328" i="8"/>
  <c r="AU328" s="1"/>
  <c r="AW328" s="1"/>
  <c r="AZ328"/>
  <c r="BA328" s="1"/>
  <c r="BG328" s="1"/>
  <c r="AT328"/>
  <c r="AV328" s="1"/>
  <c r="BE328"/>
  <c r="AL106" i="11"/>
  <c r="AQ105"/>
  <c r="AR105" s="1"/>
  <c r="AX310"/>
  <c r="BF310" s="1"/>
  <c r="AY311"/>
  <c r="AZ125" i="7"/>
  <c r="BA125" s="1"/>
  <c r="BG125" s="1"/>
  <c r="AT125"/>
  <c r="AV125" s="1"/>
  <c r="AS125"/>
  <c r="BE125"/>
  <c r="AY112" i="9"/>
  <c r="AX111"/>
  <c r="BF111" s="1"/>
  <c r="AL116"/>
  <c r="AQ115"/>
  <c r="AR115" s="1"/>
  <c r="AZ109" i="10"/>
  <c r="BA109" s="1"/>
  <c r="BG109" s="1"/>
  <c r="AT109"/>
  <c r="AV109" s="1"/>
  <c r="AS109"/>
  <c r="BE109"/>
  <c r="BB332" i="7"/>
  <c r="BH332" s="1"/>
  <c r="BC332"/>
  <c r="AS323" i="9"/>
  <c r="AZ323"/>
  <c r="BA323" s="1"/>
  <c r="BG323" s="1"/>
  <c r="AT323"/>
  <c r="AV323" s="1"/>
  <c r="BE323"/>
  <c r="AT313" i="11"/>
  <c r="AV313" s="1"/>
  <c r="AS313"/>
  <c r="AU313" s="1"/>
  <c r="AW313" s="1"/>
  <c r="AZ313"/>
  <c r="BA313" s="1"/>
  <c r="BG313" s="1"/>
  <c r="BE313"/>
  <c r="AS119" i="8"/>
  <c r="AZ119"/>
  <c r="BA119" s="1"/>
  <c r="BG119" s="1"/>
  <c r="AT119"/>
  <c r="AV119" s="1"/>
  <c r="BE119"/>
  <c r="BB107" i="10"/>
  <c r="BH107" s="1"/>
  <c r="BC107"/>
  <c r="AQ319"/>
  <c r="AR319" s="1"/>
  <c r="AL320"/>
  <c r="AX122" i="7"/>
  <c r="BF122" s="1"/>
  <c r="AY123"/>
  <c r="AX316" i="10"/>
  <c r="BF316" s="1"/>
  <c r="AY317"/>
  <c r="AU312" i="11"/>
  <c r="AW312" s="1"/>
  <c r="AU103"/>
  <c r="AW103" s="1"/>
  <c r="AC319"/>
  <c r="AC110"/>
  <c r="AC115" i="10"/>
  <c r="AC324"/>
  <c r="AC330" i="9"/>
  <c r="AC121"/>
  <c r="AC335" i="8"/>
  <c r="AC126"/>
  <c r="AC340" i="7"/>
  <c r="AC131"/>
  <c r="BC349" i="4"/>
  <c r="BB349"/>
  <c r="BH349" s="1"/>
  <c r="BC140"/>
  <c r="BB140"/>
  <c r="BH140" s="1"/>
  <c r="AC353"/>
  <c r="BE352"/>
  <c r="AX349"/>
  <c r="BF349" s="1"/>
  <c r="AY350"/>
  <c r="AC144"/>
  <c r="BE143"/>
  <c r="AY141"/>
  <c r="AX140"/>
  <c r="BF140" s="1"/>
  <c r="BC355" i="3"/>
  <c r="BB355"/>
  <c r="BH355" s="1"/>
  <c r="AY356"/>
  <c r="AX355"/>
  <c r="BF355" s="1"/>
  <c r="AY147"/>
  <c r="AX146"/>
  <c r="BF146" s="1"/>
  <c r="BC146"/>
  <c r="BB146"/>
  <c r="BH146" s="1"/>
  <c r="AC150"/>
  <c r="BE149"/>
  <c r="AC359"/>
  <c r="BE358"/>
  <c r="AB321" i="10"/>
  <c r="AA322"/>
  <c r="AB112"/>
  <c r="AA113"/>
  <c r="AB147" i="3"/>
  <c r="AA148"/>
  <c r="BA148" s="1"/>
  <c r="BG148" s="1"/>
  <c r="AB337" i="7"/>
  <c r="AA338"/>
  <c r="AA124" i="8"/>
  <c r="AB123"/>
  <c r="AB128" i="7"/>
  <c r="AA129"/>
  <c r="AB107" i="11"/>
  <c r="AA108"/>
  <c r="AB356" i="3"/>
  <c r="AA357"/>
  <c r="BA357" s="1"/>
  <c r="BG357" s="1"/>
  <c r="AB117" i="9"/>
  <c r="AA118"/>
  <c r="AB332" i="8"/>
  <c r="AA333"/>
  <c r="AA351" i="4"/>
  <c r="BA351" s="1"/>
  <c r="BG351" s="1"/>
  <c r="AB350"/>
  <c r="AA142"/>
  <c r="BA142" s="1"/>
  <c r="BG142" s="1"/>
  <c r="AB141"/>
  <c r="AB326" i="9"/>
  <c r="AA327"/>
  <c r="AB316" i="11"/>
  <c r="AA317"/>
  <c r="S368" i="4"/>
  <c r="U367"/>
  <c r="Z159"/>
  <c r="Z368"/>
  <c r="S159"/>
  <c r="U158"/>
  <c r="AX123" i="7" l="1"/>
  <c r="BF123" s="1"/>
  <c r="AY124"/>
  <c r="AZ115" i="9"/>
  <c r="BA115" s="1"/>
  <c r="BG115" s="1"/>
  <c r="AT115"/>
  <c r="AV115" s="1"/>
  <c r="AS115"/>
  <c r="AU115" s="1"/>
  <c r="AW115" s="1"/>
  <c r="BE115"/>
  <c r="BB327" i="8"/>
  <c r="BH327" s="1"/>
  <c r="BC327"/>
  <c r="AL316" i="11"/>
  <c r="AQ315"/>
  <c r="AR315" s="1"/>
  <c r="AS110" i="10"/>
  <c r="AZ110"/>
  <c r="BA110" s="1"/>
  <c r="BG110" s="1"/>
  <c r="AT110"/>
  <c r="AV110" s="1"/>
  <c r="BE110"/>
  <c r="AZ319"/>
  <c r="BA319" s="1"/>
  <c r="BG319" s="1"/>
  <c r="AT319"/>
  <c r="AV319" s="1"/>
  <c r="AS319"/>
  <c r="AU319" s="1"/>
  <c r="AW319" s="1"/>
  <c r="BE319"/>
  <c r="BB328" i="8"/>
  <c r="BH328" s="1"/>
  <c r="BC328"/>
  <c r="AL112" i="10"/>
  <c r="AQ111"/>
  <c r="AR111" s="1"/>
  <c r="AX108"/>
  <c r="BF108" s="1"/>
  <c r="AY109"/>
  <c r="BC312" i="11"/>
  <c r="BB312"/>
  <c r="BH312" s="1"/>
  <c r="AY318" i="10"/>
  <c r="AX317"/>
  <c r="BF317" s="1"/>
  <c r="AQ320"/>
  <c r="AR320" s="1"/>
  <c r="AL321"/>
  <c r="AS105" i="11"/>
  <c r="AT105"/>
  <c r="AV105" s="1"/>
  <c r="AZ105"/>
  <c r="BA105" s="1"/>
  <c r="BG105" s="1"/>
  <c r="BE105"/>
  <c r="AX103"/>
  <c r="BF103" s="1"/>
  <c r="AY104"/>
  <c r="AX333" i="7"/>
  <c r="BF333" s="1"/>
  <c r="AY334"/>
  <c r="BB124"/>
  <c r="BH124" s="1"/>
  <c r="BC124"/>
  <c r="AL122" i="8"/>
  <c r="AQ121"/>
  <c r="AR121" s="1"/>
  <c r="AT324" i="9"/>
  <c r="AV324" s="1"/>
  <c r="AS324"/>
  <c r="AU324" s="1"/>
  <c r="AW324" s="1"/>
  <c r="AZ324"/>
  <c r="BA324" s="1"/>
  <c r="BG324" s="1"/>
  <c r="BE324"/>
  <c r="AZ126" i="7"/>
  <c r="BA126" s="1"/>
  <c r="BG126" s="1"/>
  <c r="AT126"/>
  <c r="AV126" s="1"/>
  <c r="AS126"/>
  <c r="AU126" s="1"/>
  <c r="AW126" s="1"/>
  <c r="BE126"/>
  <c r="AS329" i="8"/>
  <c r="AZ329"/>
  <c r="BA329" s="1"/>
  <c r="BG329" s="1"/>
  <c r="AT329"/>
  <c r="AV329" s="1"/>
  <c r="BE329"/>
  <c r="AU114" i="9"/>
  <c r="AW114" s="1"/>
  <c r="AU334" i="7"/>
  <c r="AW334" s="1"/>
  <c r="AU318" i="10"/>
  <c r="AW318" s="1"/>
  <c r="BC313" i="11"/>
  <c r="BB313"/>
  <c r="BH313" s="1"/>
  <c r="AX311"/>
  <c r="BF311" s="1"/>
  <c r="AY312"/>
  <c r="AS335" i="7"/>
  <c r="AU335" s="1"/>
  <c r="AW335" s="1"/>
  <c r="AZ335"/>
  <c r="BA335" s="1"/>
  <c r="BG335" s="1"/>
  <c r="AT335"/>
  <c r="AV335" s="1"/>
  <c r="BE335"/>
  <c r="AX117" i="8"/>
  <c r="BF117" s="1"/>
  <c r="AY118"/>
  <c r="AH368" i="7"/>
  <c r="AP367"/>
  <c r="AH159"/>
  <c r="AP158"/>
  <c r="AX112" i="9"/>
  <c r="BF112" s="1"/>
  <c r="AY113"/>
  <c r="AQ106" i="11"/>
  <c r="AR106" s="1"/>
  <c r="AL107"/>
  <c r="BC118" i="8"/>
  <c r="BB118"/>
  <c r="BH118" s="1"/>
  <c r="AT314" i="11"/>
  <c r="AV314" s="1"/>
  <c r="AS314"/>
  <c r="AZ314"/>
  <c r="BA314" s="1"/>
  <c r="BG314" s="1"/>
  <c r="BE314"/>
  <c r="AY327" i="8"/>
  <c r="AX326"/>
  <c r="BF326" s="1"/>
  <c r="BB103" i="11"/>
  <c r="BH103" s="1"/>
  <c r="BC103"/>
  <c r="AQ116" i="9"/>
  <c r="AR116" s="1"/>
  <c r="AL117"/>
  <c r="AQ336" i="7"/>
  <c r="AR336" s="1"/>
  <c r="AL337"/>
  <c r="BC322" i="9"/>
  <c r="BB322"/>
  <c r="BH322" s="1"/>
  <c r="AZ120" i="8"/>
  <c r="BA120" s="1"/>
  <c r="BG120" s="1"/>
  <c r="AT120"/>
  <c r="AV120" s="1"/>
  <c r="AS120"/>
  <c r="BE120"/>
  <c r="AQ325" i="9"/>
  <c r="AR325" s="1"/>
  <c r="AL326"/>
  <c r="AY322"/>
  <c r="AX321"/>
  <c r="BF321" s="1"/>
  <c r="AL128" i="7"/>
  <c r="AQ127"/>
  <c r="AR127" s="1"/>
  <c r="AL331" i="8"/>
  <c r="AQ330"/>
  <c r="AR330" s="1"/>
  <c r="AU119"/>
  <c r="AW119" s="1"/>
  <c r="AU323" i="9"/>
  <c r="AW323" s="1"/>
  <c r="AU109" i="10"/>
  <c r="AW109" s="1"/>
  <c r="AU125" i="7"/>
  <c r="AW125" s="1"/>
  <c r="AU104" i="11"/>
  <c r="AW104" s="1"/>
  <c r="AC111"/>
  <c r="AC320"/>
  <c r="AC325" i="10"/>
  <c r="AC116"/>
  <c r="AC122" i="9"/>
  <c r="AC331"/>
  <c r="AC127" i="8"/>
  <c r="AC336"/>
  <c r="AC341" i="7"/>
  <c r="AC132"/>
  <c r="BC141" i="4"/>
  <c r="BB141"/>
  <c r="BH141" s="1"/>
  <c r="AC145"/>
  <c r="BE144"/>
  <c r="AC354"/>
  <c r="BE353"/>
  <c r="BC350"/>
  <c r="BB350"/>
  <c r="BH350" s="1"/>
  <c r="AX141"/>
  <c r="BF141" s="1"/>
  <c r="AY142"/>
  <c r="AX350"/>
  <c r="BF350" s="1"/>
  <c r="AY351"/>
  <c r="BC147" i="3"/>
  <c r="BB147"/>
  <c r="BH147" s="1"/>
  <c r="AC151"/>
  <c r="BE150"/>
  <c r="AY148"/>
  <c r="AX147"/>
  <c r="BF147" s="1"/>
  <c r="BB356"/>
  <c r="BH356" s="1"/>
  <c r="BC356"/>
  <c r="AC360"/>
  <c r="BE359"/>
  <c r="AY357"/>
  <c r="AX356"/>
  <c r="BF356" s="1"/>
  <c r="AA352" i="4"/>
  <c r="BA352" s="1"/>
  <c r="BG352" s="1"/>
  <c r="AB351"/>
  <c r="AB124" i="8"/>
  <c r="AA125"/>
  <c r="AB317" i="11"/>
  <c r="AA318"/>
  <c r="AB333" i="8"/>
  <c r="AA334"/>
  <c r="AB129" i="7"/>
  <c r="AA130"/>
  <c r="AB338"/>
  <c r="AA339"/>
  <c r="AB148" i="3"/>
  <c r="AA149"/>
  <c r="BA149" s="1"/>
  <c r="BG149" s="1"/>
  <c r="AB113" i="10"/>
  <c r="AA114"/>
  <c r="AA143" i="4"/>
  <c r="BA143" s="1"/>
  <c r="BG143" s="1"/>
  <c r="AB142"/>
  <c r="AB327" i="9"/>
  <c r="AA328"/>
  <c r="AB118"/>
  <c r="AA119"/>
  <c r="AB357" i="3"/>
  <c r="AA358"/>
  <c r="BA358" s="1"/>
  <c r="BG358" s="1"/>
  <c r="AB108" i="11"/>
  <c r="AA109"/>
  <c r="AA323" i="10"/>
  <c r="AB322"/>
  <c r="Z160" i="4"/>
  <c r="S160"/>
  <c r="U159"/>
  <c r="Z369"/>
  <c r="S369"/>
  <c r="U368"/>
  <c r="BC125" i="7" l="1"/>
  <c r="BB125"/>
  <c r="BH125" s="1"/>
  <c r="AQ326" i="9"/>
  <c r="AR326" s="1"/>
  <c r="AL327"/>
  <c r="AQ337" i="7"/>
  <c r="AR337" s="1"/>
  <c r="AL338"/>
  <c r="BB318" i="10"/>
  <c r="BH318" s="1"/>
  <c r="BC318"/>
  <c r="AQ122" i="8"/>
  <c r="AR122" s="1"/>
  <c r="AL123"/>
  <c r="BB319" i="10"/>
  <c r="BH319" s="1"/>
  <c r="BC319"/>
  <c r="BC119" i="8"/>
  <c r="BB119"/>
  <c r="BH119" s="1"/>
  <c r="AY323" i="9"/>
  <c r="AX322"/>
  <c r="BF322" s="1"/>
  <c r="AT116"/>
  <c r="AV116" s="1"/>
  <c r="AS116"/>
  <c r="AZ116"/>
  <c r="BA116" s="1"/>
  <c r="BG116" s="1"/>
  <c r="BE116"/>
  <c r="AY335" i="7"/>
  <c r="AX334"/>
  <c r="BF334" s="1"/>
  <c r="AS127"/>
  <c r="AZ127"/>
  <c r="BA127" s="1"/>
  <c r="BG127" s="1"/>
  <c r="AT127"/>
  <c r="AV127" s="1"/>
  <c r="BE127"/>
  <c r="AX113" i="9"/>
  <c r="BF113" s="1"/>
  <c r="AY114"/>
  <c r="AY313" i="11"/>
  <c r="AX312"/>
  <c r="BF312" s="1"/>
  <c r="BC126" i="7"/>
  <c r="BB126"/>
  <c r="BH126" s="1"/>
  <c r="AS320" i="10"/>
  <c r="AU320" s="1"/>
  <c r="AW320" s="1"/>
  <c r="AZ320"/>
  <c r="BA320" s="1"/>
  <c r="BG320" s="1"/>
  <c r="AT320"/>
  <c r="AV320" s="1"/>
  <c r="BE320"/>
  <c r="AL113"/>
  <c r="AQ112"/>
  <c r="AR112" s="1"/>
  <c r="AL317" i="11"/>
  <c r="AQ316"/>
  <c r="AR316" s="1"/>
  <c r="BB115" i="9"/>
  <c r="BH115" s="1"/>
  <c r="BC115"/>
  <c r="BB104" i="11"/>
  <c r="BH104" s="1"/>
  <c r="BC104"/>
  <c r="AL332" i="8"/>
  <c r="AQ331"/>
  <c r="AR331" s="1"/>
  <c r="AX327"/>
  <c r="BF327" s="1"/>
  <c r="AY328"/>
  <c r="AT106" i="11"/>
  <c r="AV106" s="1"/>
  <c r="AS106"/>
  <c r="AZ106"/>
  <c r="BA106" s="1"/>
  <c r="BG106" s="1"/>
  <c r="BE106"/>
  <c r="AH160" i="7"/>
  <c r="AP159"/>
  <c r="BC335"/>
  <c r="BB335"/>
  <c r="BH335" s="1"/>
  <c r="AS121" i="8"/>
  <c r="AU121" s="1"/>
  <c r="AW121" s="1"/>
  <c r="AZ121"/>
  <c r="BA121" s="1"/>
  <c r="BG121" s="1"/>
  <c r="AT121"/>
  <c r="AV121" s="1"/>
  <c r="BE121"/>
  <c r="AL322" i="10"/>
  <c r="AQ321"/>
  <c r="AR321" s="1"/>
  <c r="AZ111"/>
  <c r="BA111" s="1"/>
  <c r="BG111" s="1"/>
  <c r="AT111"/>
  <c r="AV111" s="1"/>
  <c r="AS111"/>
  <c r="AU111" s="1"/>
  <c r="AW111" s="1"/>
  <c r="BE111"/>
  <c r="AT315" i="11"/>
  <c r="AV315" s="1"/>
  <c r="AS315"/>
  <c r="AU315" s="1"/>
  <c r="AW315" s="1"/>
  <c r="AZ315"/>
  <c r="BA315" s="1"/>
  <c r="BG315" s="1"/>
  <c r="BE315"/>
  <c r="AY125" i="7"/>
  <c r="AX124"/>
  <c r="BF124" s="1"/>
  <c r="BC323" i="9"/>
  <c r="BB323"/>
  <c r="BH323" s="1"/>
  <c r="AS330" i="8"/>
  <c r="AZ330"/>
  <c r="BA330" s="1"/>
  <c r="BG330" s="1"/>
  <c r="AT330"/>
  <c r="AV330" s="1"/>
  <c r="BE330"/>
  <c r="AL118" i="9"/>
  <c r="AQ117"/>
  <c r="AR117" s="1"/>
  <c r="AL108" i="11"/>
  <c r="AQ107"/>
  <c r="AR107" s="1"/>
  <c r="AX118" i="8"/>
  <c r="BF118" s="1"/>
  <c r="AY119"/>
  <c r="BB114" i="9"/>
  <c r="BH114" s="1"/>
  <c r="BC114"/>
  <c r="AY319" i="10"/>
  <c r="AX318"/>
  <c r="BF318" s="1"/>
  <c r="AU120" i="8"/>
  <c r="AW120" s="1"/>
  <c r="AU314" i="11"/>
  <c r="AW314" s="1"/>
  <c r="AU329" i="8"/>
  <c r="AW329" s="1"/>
  <c r="AU105" i="11"/>
  <c r="AW105" s="1"/>
  <c r="AU110" i="10"/>
  <c r="AW110" s="1"/>
  <c r="BC109"/>
  <c r="BB109"/>
  <c r="BH109" s="1"/>
  <c r="AL129" i="7"/>
  <c r="AQ128"/>
  <c r="AR128" s="1"/>
  <c r="AS325" i="9"/>
  <c r="AZ325"/>
  <c r="BA325" s="1"/>
  <c r="BG325" s="1"/>
  <c r="AT325"/>
  <c r="AV325" s="1"/>
  <c r="BE325"/>
  <c r="AT336" i="7"/>
  <c r="AV336" s="1"/>
  <c r="AS336"/>
  <c r="AU336" s="1"/>
  <c r="AW336" s="1"/>
  <c r="AZ336"/>
  <c r="BA336" s="1"/>
  <c r="BG336" s="1"/>
  <c r="BE336"/>
  <c r="AH369"/>
  <c r="AP368"/>
  <c r="BC334"/>
  <c r="BB334"/>
  <c r="BH334" s="1"/>
  <c r="BB324" i="9"/>
  <c r="BH324" s="1"/>
  <c r="BC324"/>
  <c r="AY105" i="11"/>
  <c r="AX104"/>
  <c r="BF104" s="1"/>
  <c r="AX109" i="10"/>
  <c r="BF109" s="1"/>
  <c r="AY110"/>
  <c r="AC112" i="11"/>
  <c r="AC321"/>
  <c r="AC117" i="10"/>
  <c r="AC326"/>
  <c r="AC332" i="9"/>
  <c r="AC123"/>
  <c r="AC337" i="8"/>
  <c r="AC128"/>
  <c r="AC342" i="7"/>
  <c r="AC133"/>
  <c r="AC355" i="4"/>
  <c r="BE354"/>
  <c r="AY143"/>
  <c r="AX142"/>
  <c r="BF142" s="1"/>
  <c r="AC146"/>
  <c r="BE145"/>
  <c r="BC142"/>
  <c r="BB142"/>
  <c r="BH142" s="1"/>
  <c r="BC351"/>
  <c r="BB351"/>
  <c r="BH351" s="1"/>
  <c r="AX351"/>
  <c r="BF351" s="1"/>
  <c r="AY352"/>
  <c r="BC148" i="3"/>
  <c r="BB148"/>
  <c r="BH148" s="1"/>
  <c r="AC361"/>
  <c r="BE360"/>
  <c r="AY149"/>
  <c r="AX148"/>
  <c r="BF148" s="1"/>
  <c r="BC357"/>
  <c r="BB357"/>
  <c r="BH357" s="1"/>
  <c r="AY358"/>
  <c r="AX357"/>
  <c r="BF357" s="1"/>
  <c r="AC152"/>
  <c r="BE151"/>
  <c r="AA353" i="4"/>
  <c r="BA353" s="1"/>
  <c r="BG353" s="1"/>
  <c r="AB352"/>
  <c r="AB328" i="9"/>
  <c r="AA329"/>
  <c r="AB114" i="10"/>
  <c r="AA115"/>
  <c r="AA150" i="3"/>
  <c r="BA150" s="1"/>
  <c r="BG150" s="1"/>
  <c r="AB149"/>
  <c r="AB109" i="11"/>
  <c r="AA110"/>
  <c r="AA144" i="4"/>
  <c r="BA144" s="1"/>
  <c r="BG144" s="1"/>
  <c r="AB143"/>
  <c r="AB119" i="9"/>
  <c r="AA120"/>
  <c r="AB323" i="10"/>
  <c r="AA324"/>
  <c r="AB358" i="3"/>
  <c r="AA359"/>
  <c r="BA359" s="1"/>
  <c r="BG359" s="1"/>
  <c r="AB339" i="7"/>
  <c r="AA340"/>
  <c r="AA131"/>
  <c r="AB130"/>
  <c r="AB334" i="8"/>
  <c r="AA335"/>
  <c r="AB318" i="11"/>
  <c r="AA319"/>
  <c r="AB125" i="8"/>
  <c r="AA126"/>
  <c r="S370" i="4"/>
  <c r="U369"/>
  <c r="S161"/>
  <c r="U160"/>
  <c r="Z161"/>
  <c r="Z370"/>
  <c r="BC105" i="11" l="1"/>
  <c r="BB105"/>
  <c r="BH105" s="1"/>
  <c r="AQ108"/>
  <c r="AR108" s="1"/>
  <c r="AL109"/>
  <c r="BB121" i="8"/>
  <c r="BH121" s="1"/>
  <c r="BC121"/>
  <c r="AL333"/>
  <c r="AQ332"/>
  <c r="AR332" s="1"/>
  <c r="BC320" i="10"/>
  <c r="BB320"/>
  <c r="BH320" s="1"/>
  <c r="AY336" i="7"/>
  <c r="AX335"/>
  <c r="BF335" s="1"/>
  <c r="AZ122" i="8"/>
  <c r="BA122" s="1"/>
  <c r="BG122" s="1"/>
  <c r="AT122"/>
  <c r="AV122" s="1"/>
  <c r="AS122"/>
  <c r="BE122"/>
  <c r="AT128" i="7"/>
  <c r="AV128" s="1"/>
  <c r="AS128"/>
  <c r="AZ128"/>
  <c r="BA128" s="1"/>
  <c r="BG128" s="1"/>
  <c r="BE128"/>
  <c r="BB110" i="10"/>
  <c r="BH110" s="1"/>
  <c r="BC110"/>
  <c r="BB120" i="8"/>
  <c r="BH120" s="1"/>
  <c r="BC120"/>
  <c r="AZ107" i="11"/>
  <c r="BA107" s="1"/>
  <c r="BG107" s="1"/>
  <c r="AS107"/>
  <c r="AU107" s="1"/>
  <c r="AW107" s="1"/>
  <c r="AT107"/>
  <c r="AV107" s="1"/>
  <c r="BE107"/>
  <c r="AZ321" i="10"/>
  <c r="BA321" s="1"/>
  <c r="BG321" s="1"/>
  <c r="AT321"/>
  <c r="AV321" s="1"/>
  <c r="AS321"/>
  <c r="BE321"/>
  <c r="AS331" i="8"/>
  <c r="AU331" s="1"/>
  <c r="AW331" s="1"/>
  <c r="AZ331"/>
  <c r="BA331" s="1"/>
  <c r="BG331" s="1"/>
  <c r="AT331"/>
  <c r="AV331" s="1"/>
  <c r="BE331"/>
  <c r="AZ112" i="10"/>
  <c r="BA112" s="1"/>
  <c r="BG112" s="1"/>
  <c r="AT112"/>
  <c r="AV112" s="1"/>
  <c r="AS112"/>
  <c r="BE112"/>
  <c r="AL124" i="8"/>
  <c r="AQ123"/>
  <c r="AR123" s="1"/>
  <c r="AL339" i="7"/>
  <c r="AQ338"/>
  <c r="AR338" s="1"/>
  <c r="AU106" i="11"/>
  <c r="AW106" s="1"/>
  <c r="AU116" i="9"/>
  <c r="AW116" s="1"/>
  <c r="AY106" i="11"/>
  <c r="AX105"/>
  <c r="BF105" s="1"/>
  <c r="AL130" i="7"/>
  <c r="AQ129"/>
  <c r="AR129" s="1"/>
  <c r="BB111" i="10"/>
  <c r="BH111" s="1"/>
  <c r="BC111"/>
  <c r="AL323"/>
  <c r="AQ322"/>
  <c r="AR322" s="1"/>
  <c r="AH161" i="7"/>
  <c r="AP160"/>
  <c r="AL114" i="10"/>
  <c r="AQ113"/>
  <c r="AR113" s="1"/>
  <c r="AY314" i="11"/>
  <c r="AX313"/>
  <c r="BF313" s="1"/>
  <c r="AS337" i="7"/>
  <c r="AU337" s="1"/>
  <c r="AW337" s="1"/>
  <c r="AZ337"/>
  <c r="BA337" s="1"/>
  <c r="BG337" s="1"/>
  <c r="AT337"/>
  <c r="AV337" s="1"/>
  <c r="BE337"/>
  <c r="AH370"/>
  <c r="AP369"/>
  <c r="BB314" i="11"/>
  <c r="BH314" s="1"/>
  <c r="BC314"/>
  <c r="AY320" i="10"/>
  <c r="AX319"/>
  <c r="BF319" s="1"/>
  <c r="AQ118" i="9"/>
  <c r="AR118" s="1"/>
  <c r="AL119"/>
  <c r="AY126" i="7"/>
  <c r="AX125"/>
  <c r="BF125" s="1"/>
  <c r="AL318" i="11"/>
  <c r="AQ317"/>
  <c r="AR317" s="1"/>
  <c r="AY324" i="9"/>
  <c r="AX323"/>
  <c r="BF323" s="1"/>
  <c r="AT326"/>
  <c r="AV326" s="1"/>
  <c r="AS326"/>
  <c r="AU326" s="1"/>
  <c r="AW326" s="1"/>
  <c r="AZ326"/>
  <c r="BA326" s="1"/>
  <c r="BG326" s="1"/>
  <c r="BE326"/>
  <c r="AU325"/>
  <c r="AW325" s="1"/>
  <c r="AU330" i="8"/>
  <c r="AW330" s="1"/>
  <c r="AU127" i="7"/>
  <c r="AW127" s="1"/>
  <c r="AY111" i="10"/>
  <c r="AX110"/>
  <c r="BF110" s="1"/>
  <c r="BB336" i="7"/>
  <c r="BH336" s="1"/>
  <c r="BC336"/>
  <c r="BB329" i="8"/>
  <c r="BH329" s="1"/>
  <c r="BC329"/>
  <c r="AY120"/>
  <c r="AX119"/>
  <c r="BF119" s="1"/>
  <c r="AZ117" i="9"/>
  <c r="BA117" s="1"/>
  <c r="BG117" s="1"/>
  <c r="AT117"/>
  <c r="AV117" s="1"/>
  <c r="AS117"/>
  <c r="BE117"/>
  <c r="BB315" i="11"/>
  <c r="BH315" s="1"/>
  <c r="BC315"/>
  <c r="AY329" i="8"/>
  <c r="AX328"/>
  <c r="BF328" s="1"/>
  <c r="AZ316" i="11"/>
  <c r="BA316" s="1"/>
  <c r="BG316" s="1"/>
  <c r="AT316"/>
  <c r="AV316" s="1"/>
  <c r="AS316"/>
  <c r="BE316"/>
  <c r="AX114" i="9"/>
  <c r="BF114" s="1"/>
  <c r="AY115"/>
  <c r="AL328"/>
  <c r="AQ327"/>
  <c r="AR327" s="1"/>
  <c r="AC113" i="11"/>
  <c r="AC322"/>
  <c r="AC327" i="10"/>
  <c r="AC118"/>
  <c r="AC124" i="9"/>
  <c r="AC333"/>
  <c r="AC338" i="8"/>
  <c r="AC129"/>
  <c r="AC343" i="7"/>
  <c r="AC134"/>
  <c r="BC143" i="4"/>
  <c r="BB143"/>
  <c r="BH143" s="1"/>
  <c r="AC147"/>
  <c r="BE146"/>
  <c r="AC356"/>
  <c r="BE355"/>
  <c r="BC352"/>
  <c r="BB352"/>
  <c r="BH352" s="1"/>
  <c r="AX143"/>
  <c r="BF143" s="1"/>
  <c r="AY144"/>
  <c r="AY353"/>
  <c r="AX352"/>
  <c r="BF352" s="1"/>
  <c r="AY359" i="3"/>
  <c r="AX358"/>
  <c r="BF358" s="1"/>
  <c r="AY150"/>
  <c r="AX149"/>
  <c r="BF149" s="1"/>
  <c r="BB149"/>
  <c r="BH149" s="1"/>
  <c r="BC149"/>
  <c r="BB358"/>
  <c r="BH358" s="1"/>
  <c r="BC358"/>
  <c r="AC153"/>
  <c r="BE152"/>
  <c r="AC362"/>
  <c r="BE361"/>
  <c r="AA320" i="11"/>
  <c r="AB319"/>
  <c r="AB131" i="7"/>
  <c r="AA132"/>
  <c r="AB110" i="11"/>
  <c r="AA111"/>
  <c r="AB115" i="10"/>
  <c r="AA116"/>
  <c r="AB329" i="9"/>
  <c r="AA330"/>
  <c r="AB126" i="8"/>
  <c r="AA127"/>
  <c r="AA325" i="10"/>
  <c r="AB324"/>
  <c r="AB150" i="3"/>
  <c r="AA151"/>
  <c r="BA151" s="1"/>
  <c r="BG151" s="1"/>
  <c r="AA354" i="4"/>
  <c r="BA354" s="1"/>
  <c r="BG354" s="1"/>
  <c r="AB353"/>
  <c r="AB335" i="8"/>
  <c r="AA336"/>
  <c r="AB340" i="7"/>
  <c r="AA341"/>
  <c r="AB359" i="3"/>
  <c r="AA360"/>
  <c r="BA360" s="1"/>
  <c r="BG360" s="1"/>
  <c r="AB120" i="9"/>
  <c r="AA121"/>
  <c r="AA145" i="4"/>
  <c r="BA145" s="1"/>
  <c r="BG145" s="1"/>
  <c r="AB144"/>
  <c r="Z371"/>
  <c r="S371"/>
  <c r="U370"/>
  <c r="Z162"/>
  <c r="S162"/>
  <c r="U161"/>
  <c r="AX115" i="9" l="1"/>
  <c r="BF115" s="1"/>
  <c r="AY116"/>
  <c r="BB325"/>
  <c r="BH325" s="1"/>
  <c r="BC325"/>
  <c r="AX324"/>
  <c r="BF324" s="1"/>
  <c r="AY325"/>
  <c r="AX320" i="10"/>
  <c r="BF320" s="1"/>
  <c r="AY321"/>
  <c r="BB337" i="7"/>
  <c r="BH337" s="1"/>
  <c r="BC337"/>
  <c r="AQ114" i="10"/>
  <c r="AR114" s="1"/>
  <c r="AL115"/>
  <c r="AQ130" i="7"/>
  <c r="AR130" s="1"/>
  <c r="AL131"/>
  <c r="BB331" i="8"/>
  <c r="BH331" s="1"/>
  <c r="BC331"/>
  <c r="AL329" i="9"/>
  <c r="AQ328"/>
  <c r="AR328" s="1"/>
  <c r="AY330" i="8"/>
  <c r="AX329"/>
  <c r="BF329" s="1"/>
  <c r="AX120"/>
  <c r="BF120" s="1"/>
  <c r="AY121"/>
  <c r="BB330"/>
  <c r="BH330" s="1"/>
  <c r="BC330"/>
  <c r="AZ113" i="10"/>
  <c r="BA113" s="1"/>
  <c r="BG113" s="1"/>
  <c r="AT113"/>
  <c r="AV113" s="1"/>
  <c r="AS113"/>
  <c r="AU113" s="1"/>
  <c r="AW113" s="1"/>
  <c r="BE113"/>
  <c r="AS322"/>
  <c r="AU322" s="1"/>
  <c r="AW322" s="1"/>
  <c r="AZ322"/>
  <c r="BA322" s="1"/>
  <c r="BG322" s="1"/>
  <c r="AT322"/>
  <c r="AV322" s="1"/>
  <c r="BE322"/>
  <c r="AS129" i="7"/>
  <c r="AU129" s="1"/>
  <c r="AW129" s="1"/>
  <c r="AZ129"/>
  <c r="BA129" s="1"/>
  <c r="BG129" s="1"/>
  <c r="AT129"/>
  <c r="AV129" s="1"/>
  <c r="BE129"/>
  <c r="BB116" i="9"/>
  <c r="BH116" s="1"/>
  <c r="BC116"/>
  <c r="AZ123" i="8"/>
  <c r="BA123" s="1"/>
  <c r="BG123" s="1"/>
  <c r="AT123"/>
  <c r="AV123" s="1"/>
  <c r="AS123"/>
  <c r="AU123" s="1"/>
  <c r="AW123" s="1"/>
  <c r="BE123"/>
  <c r="BB107" i="11"/>
  <c r="BH107" s="1"/>
  <c r="BC107"/>
  <c r="AU316"/>
  <c r="AW316" s="1"/>
  <c r="AU117" i="9"/>
  <c r="AW117" s="1"/>
  <c r="AU128" i="7"/>
  <c r="AW128" s="1"/>
  <c r="AX126"/>
  <c r="BF126" s="1"/>
  <c r="AY127"/>
  <c r="AH371"/>
  <c r="AP370"/>
  <c r="AL324" i="10"/>
  <c r="AQ323"/>
  <c r="AR323" s="1"/>
  <c r="BB106" i="11"/>
  <c r="BH106" s="1"/>
  <c r="BC106"/>
  <c r="AL125" i="8"/>
  <c r="AQ124"/>
  <c r="AR124" s="1"/>
  <c r="AZ327" i="9"/>
  <c r="BA327" s="1"/>
  <c r="BG327" s="1"/>
  <c r="AT327"/>
  <c r="AV327" s="1"/>
  <c r="AS327"/>
  <c r="BE327"/>
  <c r="BB127" i="7"/>
  <c r="BH127" s="1"/>
  <c r="BC127"/>
  <c r="AQ318" i="11"/>
  <c r="AR318" s="1"/>
  <c r="AL319"/>
  <c r="AT118" i="9"/>
  <c r="AV118" s="1"/>
  <c r="AS118"/>
  <c r="AU118" s="1"/>
  <c r="AW118" s="1"/>
  <c r="AZ118"/>
  <c r="BA118" s="1"/>
  <c r="BG118" s="1"/>
  <c r="BE118"/>
  <c r="AX314" i="11"/>
  <c r="BF314" s="1"/>
  <c r="AY315"/>
  <c r="AH162" i="7"/>
  <c r="AP161"/>
  <c r="AX106" i="11"/>
  <c r="BF106" s="1"/>
  <c r="AY107"/>
  <c r="AL340" i="7"/>
  <c r="AQ339"/>
  <c r="AR339" s="1"/>
  <c r="AX336"/>
  <c r="BF336" s="1"/>
  <c r="AY337"/>
  <c r="AQ333" i="8"/>
  <c r="AR333" s="1"/>
  <c r="AL334"/>
  <c r="AT108" i="11"/>
  <c r="AV108" s="1"/>
  <c r="AS108"/>
  <c r="AU108" s="1"/>
  <c r="AW108" s="1"/>
  <c r="AZ108"/>
  <c r="BA108" s="1"/>
  <c r="BG108" s="1"/>
  <c r="BE108"/>
  <c r="AU112" i="10"/>
  <c r="AW112" s="1"/>
  <c r="AU321"/>
  <c r="AW321" s="1"/>
  <c r="AU122" i="8"/>
  <c r="AW122" s="1"/>
  <c r="AY112" i="10"/>
  <c r="AX111"/>
  <c r="BF111" s="1"/>
  <c r="BC326" i="9"/>
  <c r="BB326"/>
  <c r="BH326" s="1"/>
  <c r="AZ317" i="11"/>
  <c r="BA317" s="1"/>
  <c r="BG317" s="1"/>
  <c r="AT317"/>
  <c r="AV317" s="1"/>
  <c r="AS317"/>
  <c r="AU317" s="1"/>
  <c r="AW317" s="1"/>
  <c r="BE317"/>
  <c r="AL120" i="9"/>
  <c r="AQ119"/>
  <c r="AR119" s="1"/>
  <c r="AS338" i="7"/>
  <c r="AZ338"/>
  <c r="BA338" s="1"/>
  <c r="BG338" s="1"/>
  <c r="AT338"/>
  <c r="AV338" s="1"/>
  <c r="BE338"/>
  <c r="AS332" i="8"/>
  <c r="AZ332"/>
  <c r="BA332" s="1"/>
  <c r="BG332" s="1"/>
  <c r="AT332"/>
  <c r="AV332" s="1"/>
  <c r="BE332"/>
  <c r="AL110" i="11"/>
  <c r="AQ109"/>
  <c r="AR109" s="1"/>
  <c r="AC114"/>
  <c r="AC323"/>
  <c r="AC119" i="10"/>
  <c r="AC328"/>
  <c r="AC334" i="9"/>
  <c r="AC125"/>
  <c r="AC130" i="8"/>
  <c r="AC339"/>
  <c r="AC344" i="7"/>
  <c r="AC135"/>
  <c r="BC144" i="4"/>
  <c r="BB144"/>
  <c r="BH144" s="1"/>
  <c r="AC357"/>
  <c r="BE356"/>
  <c r="AY145"/>
  <c r="AX144"/>
  <c r="BF144" s="1"/>
  <c r="AX353"/>
  <c r="BF353" s="1"/>
  <c r="AY354"/>
  <c r="AC148"/>
  <c r="BE147"/>
  <c r="BC353"/>
  <c r="BB353"/>
  <c r="BH353" s="1"/>
  <c r="BC150" i="3"/>
  <c r="BB150"/>
  <c r="BH150" s="1"/>
  <c r="AC154"/>
  <c r="BE153"/>
  <c r="AY360"/>
  <c r="AX359"/>
  <c r="BF359" s="1"/>
  <c r="AC363"/>
  <c r="BE362"/>
  <c r="AY151"/>
  <c r="AX150"/>
  <c r="BF150" s="1"/>
  <c r="BB359"/>
  <c r="BH359" s="1"/>
  <c r="BC359"/>
  <c r="AB360"/>
  <c r="AA361"/>
  <c r="BA361" s="1"/>
  <c r="BG361" s="1"/>
  <c r="AB336" i="8"/>
  <c r="AA337"/>
  <c r="AB320" i="11"/>
  <c r="AA321"/>
  <c r="AA146" i="4"/>
  <c r="BA146" s="1"/>
  <c r="BG146" s="1"/>
  <c r="AB145"/>
  <c r="AB127" i="8"/>
  <c r="AA128"/>
  <c r="AB330" i="9"/>
  <c r="AA331"/>
  <c r="AA117" i="10"/>
  <c r="AB116"/>
  <c r="AB111" i="11"/>
  <c r="AA112"/>
  <c r="AA133" i="7"/>
  <c r="AB132"/>
  <c r="AB121" i="9"/>
  <c r="AA122"/>
  <c r="AA342" i="7"/>
  <c r="AB341"/>
  <c r="AA326" i="10"/>
  <c r="AB325"/>
  <c r="AA355" i="4"/>
  <c r="BA355" s="1"/>
  <c r="BG355" s="1"/>
  <c r="AB354"/>
  <c r="AB151" i="3"/>
  <c r="AA152"/>
  <c r="BA152" s="1"/>
  <c r="BG152" s="1"/>
  <c r="S163" i="4"/>
  <c r="U162"/>
  <c r="S372"/>
  <c r="U371"/>
  <c r="Z163"/>
  <c r="Z372"/>
  <c r="AS119" i="9" l="1"/>
  <c r="AU119" s="1"/>
  <c r="AW119" s="1"/>
  <c r="AZ119"/>
  <c r="BA119" s="1"/>
  <c r="BG119" s="1"/>
  <c r="AT119"/>
  <c r="AV119" s="1"/>
  <c r="BE119"/>
  <c r="BC112" i="10"/>
  <c r="BB112"/>
  <c r="BH112" s="1"/>
  <c r="AS333" i="8"/>
  <c r="AZ333"/>
  <c r="BA333" s="1"/>
  <c r="BG333" s="1"/>
  <c r="AT333"/>
  <c r="AV333" s="1"/>
  <c r="BE333"/>
  <c r="AQ340" i="7"/>
  <c r="AR340" s="1"/>
  <c r="AL341"/>
  <c r="AH163"/>
  <c r="AP162"/>
  <c r="AT318" i="11"/>
  <c r="AV318" s="1"/>
  <c r="AS318"/>
  <c r="AZ318"/>
  <c r="BA318" s="1"/>
  <c r="BG318" s="1"/>
  <c r="BE318"/>
  <c r="AL126" i="8"/>
  <c r="AQ125"/>
  <c r="AR125" s="1"/>
  <c r="AL325" i="10"/>
  <c r="AQ324"/>
  <c r="AR324" s="1"/>
  <c r="AX121" i="8"/>
  <c r="BF121" s="1"/>
  <c r="AY122"/>
  <c r="AZ328" i="9"/>
  <c r="BA328" s="1"/>
  <c r="BG328" s="1"/>
  <c r="AT328"/>
  <c r="AV328" s="1"/>
  <c r="AS328"/>
  <c r="AU328" s="1"/>
  <c r="AW328" s="1"/>
  <c r="BE328"/>
  <c r="AL132" i="7"/>
  <c r="AQ131"/>
  <c r="AR131" s="1"/>
  <c r="AY326" i="9"/>
  <c r="AX325"/>
  <c r="BF325" s="1"/>
  <c r="AX116"/>
  <c r="BF116" s="1"/>
  <c r="AY117"/>
  <c r="AU327"/>
  <c r="AW327" s="1"/>
  <c r="AQ120"/>
  <c r="AR120" s="1"/>
  <c r="AL121"/>
  <c r="AY113" i="10"/>
  <c r="AX112"/>
  <c r="BF112" s="1"/>
  <c r="BB108" i="11"/>
  <c r="BH108" s="1"/>
  <c r="BC108"/>
  <c r="AY338" i="7"/>
  <c r="AX337"/>
  <c r="BF337" s="1"/>
  <c r="AX107" i="11"/>
  <c r="BF107" s="1"/>
  <c r="AY108"/>
  <c r="AX315"/>
  <c r="BF315" s="1"/>
  <c r="AY316"/>
  <c r="BB118" i="9"/>
  <c r="BH118" s="1"/>
  <c r="BC118"/>
  <c r="BB128" i="7"/>
  <c r="BH128" s="1"/>
  <c r="BC128"/>
  <c r="BB123" i="8"/>
  <c r="BH123" s="1"/>
  <c r="BC123"/>
  <c r="BB129" i="7"/>
  <c r="BH129" s="1"/>
  <c r="BC129"/>
  <c r="BC322" i="10"/>
  <c r="BB322"/>
  <c r="BH322" s="1"/>
  <c r="AL330" i="9"/>
  <c r="AQ329"/>
  <c r="AR329" s="1"/>
  <c r="AZ130" i="7"/>
  <c r="BA130" s="1"/>
  <c r="BG130" s="1"/>
  <c r="AT130"/>
  <c r="AV130" s="1"/>
  <c r="AS130"/>
  <c r="AU130" s="1"/>
  <c r="AW130" s="1"/>
  <c r="BE130"/>
  <c r="AQ110" i="11"/>
  <c r="AR110" s="1"/>
  <c r="AL111"/>
  <c r="BB317"/>
  <c r="BH317" s="1"/>
  <c r="BC317"/>
  <c r="BB321" i="10"/>
  <c r="BH321" s="1"/>
  <c r="BC321"/>
  <c r="AL335" i="8"/>
  <c r="AQ334"/>
  <c r="AR334" s="1"/>
  <c r="AZ339" i="7"/>
  <c r="BA339" s="1"/>
  <c r="BG339" s="1"/>
  <c r="AT339"/>
  <c r="AV339" s="1"/>
  <c r="AS339"/>
  <c r="AU339" s="1"/>
  <c r="AW339" s="1"/>
  <c r="BE339"/>
  <c r="AL320" i="11"/>
  <c r="AQ319"/>
  <c r="AR319" s="1"/>
  <c r="AZ124" i="8"/>
  <c r="BA124" s="1"/>
  <c r="BG124" s="1"/>
  <c r="AT124"/>
  <c r="AV124" s="1"/>
  <c r="AS124"/>
  <c r="AU124" s="1"/>
  <c r="AW124" s="1"/>
  <c r="BE124"/>
  <c r="AZ323" i="10"/>
  <c r="BA323" s="1"/>
  <c r="BG323" s="1"/>
  <c r="AT323"/>
  <c r="AV323" s="1"/>
  <c r="AS323"/>
  <c r="AU323" s="1"/>
  <c r="AW323" s="1"/>
  <c r="BE323"/>
  <c r="AX127" i="7"/>
  <c r="BF127" s="1"/>
  <c r="AY128"/>
  <c r="BC316" i="11"/>
  <c r="BB316"/>
  <c r="BH316" s="1"/>
  <c r="BC113" i="10"/>
  <c r="BB113"/>
  <c r="BH113" s="1"/>
  <c r="AY331" i="8"/>
  <c r="AX330"/>
  <c r="BF330" s="1"/>
  <c r="AT114" i="10"/>
  <c r="AV114" s="1"/>
  <c r="AS114"/>
  <c r="AZ114"/>
  <c r="BA114" s="1"/>
  <c r="BG114" s="1"/>
  <c r="BE114"/>
  <c r="AU332" i="8"/>
  <c r="AW332" s="1"/>
  <c r="AU338" i="7"/>
  <c r="AW338" s="1"/>
  <c r="AT109" i="11"/>
  <c r="AV109" s="1"/>
  <c r="AS109"/>
  <c r="AU109" s="1"/>
  <c r="AW109" s="1"/>
  <c r="AZ109"/>
  <c r="BA109" s="1"/>
  <c r="BG109" s="1"/>
  <c r="BE109"/>
  <c r="BC122" i="8"/>
  <c r="BB122"/>
  <c r="BH122" s="1"/>
  <c r="AH372" i="7"/>
  <c r="AP371"/>
  <c r="BB117" i="9"/>
  <c r="BH117" s="1"/>
  <c r="BC117"/>
  <c r="AQ115" i="10"/>
  <c r="AR115" s="1"/>
  <c r="AL116"/>
  <c r="AX321"/>
  <c r="BF321" s="1"/>
  <c r="AY322"/>
  <c r="AC115" i="11"/>
  <c r="AC324"/>
  <c r="AC120" i="10"/>
  <c r="AC329"/>
  <c r="AC126" i="9"/>
  <c r="AC335"/>
  <c r="AC340" i="8"/>
  <c r="AC131"/>
  <c r="AC345" i="7"/>
  <c r="AC136"/>
  <c r="AC149" i="4"/>
  <c r="BE148"/>
  <c r="AX145"/>
  <c r="BF145" s="1"/>
  <c r="AY146"/>
  <c r="BC354"/>
  <c r="BB354"/>
  <c r="BH354" s="1"/>
  <c r="AC358"/>
  <c r="BE357"/>
  <c r="BC145"/>
  <c r="BB145"/>
  <c r="BH145" s="1"/>
  <c r="AY355"/>
  <c r="AX354"/>
  <c r="BF354" s="1"/>
  <c r="AY152" i="3"/>
  <c r="AX151"/>
  <c r="BF151" s="1"/>
  <c r="AY361"/>
  <c r="AX360"/>
  <c r="BF360" s="1"/>
  <c r="BB360"/>
  <c r="BH360" s="1"/>
  <c r="BC360"/>
  <c r="AC364"/>
  <c r="BE363"/>
  <c r="AC155"/>
  <c r="BE154"/>
  <c r="BB151"/>
  <c r="BH151" s="1"/>
  <c r="BC151"/>
  <c r="AB326" i="10"/>
  <c r="AA327"/>
  <c r="AB112" i="11"/>
  <c r="AA113"/>
  <c r="AB331" i="9"/>
  <c r="AA332"/>
  <c r="AB122"/>
  <c r="AA123"/>
  <c r="AB117" i="10"/>
  <c r="AA118"/>
  <c r="AA147" i="4"/>
  <c r="BA147" s="1"/>
  <c r="BG147" s="1"/>
  <c r="AB146"/>
  <c r="AB337" i="8"/>
  <c r="AA338"/>
  <c r="AB152" i="3"/>
  <c r="AA153"/>
  <c r="BA153" s="1"/>
  <c r="BG153" s="1"/>
  <c r="AA356" i="4"/>
  <c r="BA356" s="1"/>
  <c r="BG356" s="1"/>
  <c r="AB355"/>
  <c r="AB342" i="7"/>
  <c r="AA343"/>
  <c r="AA129" i="8"/>
  <c r="AB128"/>
  <c r="AA134" i="7"/>
  <c r="AB133"/>
  <c r="AB321" i="11"/>
  <c r="AA322"/>
  <c r="AB361" i="3"/>
  <c r="AA362"/>
  <c r="BA362" s="1"/>
  <c r="BG362" s="1"/>
  <c r="S373" i="4"/>
  <c r="U372"/>
  <c r="Z373"/>
  <c r="Z164"/>
  <c r="S164"/>
  <c r="U163"/>
  <c r="AL117" i="10" l="1"/>
  <c r="AQ116"/>
  <c r="AR116" s="1"/>
  <c r="BB124" i="8"/>
  <c r="BH124" s="1"/>
  <c r="BC124"/>
  <c r="AQ320" i="11"/>
  <c r="AR320" s="1"/>
  <c r="AL321"/>
  <c r="AL326" i="10"/>
  <c r="AQ325"/>
  <c r="AR325" s="1"/>
  <c r="AH164" i="7"/>
  <c r="AP163"/>
  <c r="BC119" i="9"/>
  <c r="BB119"/>
  <c r="BH119" s="1"/>
  <c r="AZ319" i="11"/>
  <c r="BA319" s="1"/>
  <c r="BG319" s="1"/>
  <c r="AT319"/>
  <c r="AV319" s="1"/>
  <c r="AS319"/>
  <c r="BE319"/>
  <c r="AL112"/>
  <c r="AQ111"/>
  <c r="AR111" s="1"/>
  <c r="AY109"/>
  <c r="AX108"/>
  <c r="BF108" s="1"/>
  <c r="AL122" i="9"/>
  <c r="AQ121"/>
  <c r="AR121" s="1"/>
  <c r="AY118"/>
  <c r="AX117"/>
  <c r="BF117" s="1"/>
  <c r="AS131" i="7"/>
  <c r="AU131" s="1"/>
  <c r="AW131" s="1"/>
  <c r="AZ131"/>
  <c r="BA131" s="1"/>
  <c r="BG131" s="1"/>
  <c r="AT131"/>
  <c r="AV131" s="1"/>
  <c r="BE131"/>
  <c r="AT324" i="10"/>
  <c r="AV324" s="1"/>
  <c r="AS324"/>
  <c r="AZ324"/>
  <c r="BA324" s="1"/>
  <c r="BG324" s="1"/>
  <c r="BE324"/>
  <c r="AX331" i="8"/>
  <c r="BF331" s="1"/>
  <c r="AY332"/>
  <c r="BB339" i="7"/>
  <c r="BH339" s="1"/>
  <c r="BC339"/>
  <c r="AQ335" i="8"/>
  <c r="AR335" s="1"/>
  <c r="AL336"/>
  <c r="BB130" i="7"/>
  <c r="BH130" s="1"/>
  <c r="BC130"/>
  <c r="AL331" i="9"/>
  <c r="AQ330"/>
  <c r="AR330" s="1"/>
  <c r="AY339" i="7"/>
  <c r="AX338"/>
  <c r="BF338" s="1"/>
  <c r="AY114" i="10"/>
  <c r="AX113"/>
  <c r="BF113" s="1"/>
  <c r="AX326" i="9"/>
  <c r="BF326" s="1"/>
  <c r="AY327"/>
  <c r="BB328"/>
  <c r="BH328" s="1"/>
  <c r="BC328"/>
  <c r="AQ126" i="8"/>
  <c r="AR126" s="1"/>
  <c r="AL127"/>
  <c r="AT340" i="7"/>
  <c r="AV340" s="1"/>
  <c r="AS340"/>
  <c r="AU340" s="1"/>
  <c r="AW340" s="1"/>
  <c r="AZ340"/>
  <c r="BA340" s="1"/>
  <c r="BG340" s="1"/>
  <c r="BE340"/>
  <c r="AU333" i="8"/>
  <c r="AW333" s="1"/>
  <c r="BB338" i="7"/>
  <c r="BH338" s="1"/>
  <c r="BC338"/>
  <c r="BB323" i="10"/>
  <c r="BH323" s="1"/>
  <c r="BC323"/>
  <c r="AZ110" i="11"/>
  <c r="BA110" s="1"/>
  <c r="BG110" s="1"/>
  <c r="AT110"/>
  <c r="AV110" s="1"/>
  <c r="AS110"/>
  <c r="AU110" s="1"/>
  <c r="AW110" s="1"/>
  <c r="BE110"/>
  <c r="AS120" i="9"/>
  <c r="AZ120"/>
  <c r="BA120" s="1"/>
  <c r="BG120" s="1"/>
  <c r="AT120"/>
  <c r="AV120" s="1"/>
  <c r="BE120"/>
  <c r="AL133" i="7"/>
  <c r="AQ132"/>
  <c r="AR132" s="1"/>
  <c r="AX322" i="10"/>
  <c r="BF322" s="1"/>
  <c r="AY323"/>
  <c r="BB109" i="11"/>
  <c r="BH109" s="1"/>
  <c r="BC109"/>
  <c r="AT115" i="10"/>
  <c r="AV115" s="1"/>
  <c r="AS115"/>
  <c r="AZ115"/>
  <c r="BA115" s="1"/>
  <c r="BG115" s="1"/>
  <c r="BE115"/>
  <c r="AH373" i="7"/>
  <c r="AP372"/>
  <c r="BB332" i="8"/>
  <c r="BH332" s="1"/>
  <c r="BC332"/>
  <c r="AX128" i="7"/>
  <c r="BF128" s="1"/>
  <c r="AY129"/>
  <c r="AZ334" i="8"/>
  <c r="BA334" s="1"/>
  <c r="BG334" s="1"/>
  <c r="AT334"/>
  <c r="AV334" s="1"/>
  <c r="AS334"/>
  <c r="AU334" s="1"/>
  <c r="AW334" s="1"/>
  <c r="BE334"/>
  <c r="AT329" i="9"/>
  <c r="AV329" s="1"/>
  <c r="AS329"/>
  <c r="AU329" s="1"/>
  <c r="AW329" s="1"/>
  <c r="AZ329"/>
  <c r="BA329" s="1"/>
  <c r="BG329" s="1"/>
  <c r="BE329"/>
  <c r="AX316" i="11"/>
  <c r="BF316" s="1"/>
  <c r="AY317"/>
  <c r="BC327" i="9"/>
  <c r="BB327"/>
  <c r="BH327" s="1"/>
  <c r="AX122" i="8"/>
  <c r="BF122" s="1"/>
  <c r="AY123"/>
  <c r="AZ125"/>
  <c r="BA125" s="1"/>
  <c r="BG125" s="1"/>
  <c r="AT125"/>
  <c r="AV125" s="1"/>
  <c r="AS125"/>
  <c r="BE125"/>
  <c r="AL342" i="7"/>
  <c r="AQ341"/>
  <c r="AR341" s="1"/>
  <c r="AU114" i="10"/>
  <c r="AW114" s="1"/>
  <c r="AU318" i="11"/>
  <c r="AW318" s="1"/>
  <c r="AC325"/>
  <c r="AC116"/>
  <c r="AC121" i="10"/>
  <c r="AC330"/>
  <c r="AC127" i="9"/>
  <c r="AC336"/>
  <c r="AC132" i="8"/>
  <c r="AC341"/>
  <c r="AC137" i="7"/>
  <c r="AC346"/>
  <c r="BC355" i="4"/>
  <c r="BB355"/>
  <c r="BH355" s="1"/>
  <c r="BC146"/>
  <c r="BB146"/>
  <c r="BH146" s="1"/>
  <c r="AC150"/>
  <c r="BE149"/>
  <c r="AX355"/>
  <c r="BF355" s="1"/>
  <c r="AY356"/>
  <c r="AC359"/>
  <c r="BE358"/>
  <c r="AY147"/>
  <c r="AX146"/>
  <c r="BF146" s="1"/>
  <c r="AC156" i="3"/>
  <c r="BE155"/>
  <c r="AY153"/>
  <c r="AX152"/>
  <c r="BF152" s="1"/>
  <c r="BC361"/>
  <c r="BB361"/>
  <c r="BH361" s="1"/>
  <c r="AC365"/>
  <c r="BE364"/>
  <c r="AY362"/>
  <c r="AX361"/>
  <c r="BF361" s="1"/>
  <c r="BC152"/>
  <c r="BB152"/>
  <c r="BH152" s="1"/>
  <c r="AB129" i="8"/>
  <c r="AA130"/>
  <c r="AA357" i="4"/>
  <c r="BA357" s="1"/>
  <c r="BG357" s="1"/>
  <c r="AB356"/>
  <c r="AA148"/>
  <c r="BA148" s="1"/>
  <c r="BG148" s="1"/>
  <c r="AB147"/>
  <c r="AA363" i="3"/>
  <c r="BA363" s="1"/>
  <c r="BG363" s="1"/>
  <c r="AB362"/>
  <c r="AB343" i="7"/>
  <c r="AA344"/>
  <c r="AB338" i="8"/>
  <c r="AA339"/>
  <c r="AA333" i="9"/>
  <c r="AB332"/>
  <c r="AA328" i="10"/>
  <c r="AB327"/>
  <c r="AB134" i="7"/>
  <c r="AA135"/>
  <c r="AB322" i="11"/>
  <c r="AA323"/>
  <c r="AA154" i="3"/>
  <c r="BA154" s="1"/>
  <c r="BG154" s="1"/>
  <c r="AB153"/>
  <c r="AB118" i="10"/>
  <c r="AA119"/>
  <c r="AA124" i="9"/>
  <c r="AB123"/>
  <c r="AA114" i="11"/>
  <c r="AB113"/>
  <c r="Z374" i="4"/>
  <c r="S374"/>
  <c r="U373"/>
  <c r="S165"/>
  <c r="U164"/>
  <c r="Z165"/>
  <c r="AH374" i="7" l="1"/>
  <c r="AP373"/>
  <c r="BB110" i="11"/>
  <c r="BH110" s="1"/>
  <c r="BC110"/>
  <c r="AS126" i="8"/>
  <c r="AZ126"/>
  <c r="BA126" s="1"/>
  <c r="BG126" s="1"/>
  <c r="AT126"/>
  <c r="AV126" s="1"/>
  <c r="BE126"/>
  <c r="AX339" i="7"/>
  <c r="BF339" s="1"/>
  <c r="AY340"/>
  <c r="BC131"/>
  <c r="BB131"/>
  <c r="BH131" s="1"/>
  <c r="AQ122" i="9"/>
  <c r="AR122" s="1"/>
  <c r="AL123"/>
  <c r="AQ112" i="11"/>
  <c r="AR112" s="1"/>
  <c r="AL113"/>
  <c r="AH165" i="7"/>
  <c r="AP164"/>
  <c r="AS320" i="11"/>
  <c r="AZ320"/>
  <c r="BA320" s="1"/>
  <c r="BG320" s="1"/>
  <c r="AT320"/>
  <c r="AV320" s="1"/>
  <c r="BE320"/>
  <c r="AL118" i="10"/>
  <c r="AQ117"/>
  <c r="AR117" s="1"/>
  <c r="AQ342" i="7"/>
  <c r="AR342" s="1"/>
  <c r="AL343"/>
  <c r="BB334" i="8"/>
  <c r="BH334" s="1"/>
  <c r="BC334"/>
  <c r="BB333"/>
  <c r="BH333" s="1"/>
  <c r="BC333"/>
  <c r="AX327" i="9"/>
  <c r="BF327" s="1"/>
  <c r="AY328"/>
  <c r="AU324" i="10"/>
  <c r="AW324" s="1"/>
  <c r="AY130" i="7"/>
  <c r="AX129"/>
  <c r="BF129" s="1"/>
  <c r="AX323" i="10"/>
  <c r="BF323" s="1"/>
  <c r="AY324"/>
  <c r="AL128" i="8"/>
  <c r="AQ127"/>
  <c r="AR127" s="1"/>
  <c r="AS121" i="9"/>
  <c r="AU121" s="1"/>
  <c r="AW121" s="1"/>
  <c r="AZ121"/>
  <c r="BA121" s="1"/>
  <c r="BG121" s="1"/>
  <c r="AT121"/>
  <c r="AV121" s="1"/>
  <c r="BE121"/>
  <c r="AZ111" i="11"/>
  <c r="BA111" s="1"/>
  <c r="BG111" s="1"/>
  <c r="AT111"/>
  <c r="AV111" s="1"/>
  <c r="AS111"/>
  <c r="BE111"/>
  <c r="AQ321"/>
  <c r="AR321" s="1"/>
  <c r="AL322"/>
  <c r="AS116" i="10"/>
  <c r="AZ116"/>
  <c r="BA116" s="1"/>
  <c r="BG116" s="1"/>
  <c r="AT116"/>
  <c r="AV116" s="1"/>
  <c r="BE116"/>
  <c r="AL134" i="7"/>
  <c r="AQ133"/>
  <c r="AR133" s="1"/>
  <c r="AY115" i="10"/>
  <c r="AX114"/>
  <c r="BF114" s="1"/>
  <c r="AL332" i="9"/>
  <c r="AQ331"/>
  <c r="AR331" s="1"/>
  <c r="AT335" i="8"/>
  <c r="AV335" s="1"/>
  <c r="AS335"/>
  <c r="AU335" s="1"/>
  <c r="AW335" s="1"/>
  <c r="AZ335"/>
  <c r="BA335" s="1"/>
  <c r="BG335" s="1"/>
  <c r="BE335"/>
  <c r="AY119" i="9"/>
  <c r="AX118"/>
  <c r="BF118" s="1"/>
  <c r="AX109" i="11"/>
  <c r="BF109" s="1"/>
  <c r="AY110"/>
  <c r="AL327" i="10"/>
  <c r="AQ326"/>
  <c r="AR326" s="1"/>
  <c r="AU125" i="8"/>
  <c r="AW125" s="1"/>
  <c r="AU120" i="9"/>
  <c r="AW120" s="1"/>
  <c r="AU319" i="11"/>
  <c r="AW319" s="1"/>
  <c r="BC318"/>
  <c r="BB318"/>
  <c r="BH318" s="1"/>
  <c r="AZ341" i="7"/>
  <c r="BA341" s="1"/>
  <c r="BG341" s="1"/>
  <c r="AT341"/>
  <c r="AV341" s="1"/>
  <c r="AS341"/>
  <c r="BE341"/>
  <c r="BB114" i="10"/>
  <c r="BH114" s="1"/>
  <c r="BC114"/>
  <c r="AX123" i="8"/>
  <c r="BF123" s="1"/>
  <c r="AY124"/>
  <c r="AY318" i="11"/>
  <c r="AX317"/>
  <c r="BF317" s="1"/>
  <c r="BB329" i="9"/>
  <c r="BH329" s="1"/>
  <c r="BC329"/>
  <c r="AS132" i="7"/>
  <c r="AZ132"/>
  <c r="BA132" s="1"/>
  <c r="BG132" s="1"/>
  <c r="AT132"/>
  <c r="AV132" s="1"/>
  <c r="BE132"/>
  <c r="BB340"/>
  <c r="BH340" s="1"/>
  <c r="BC340"/>
  <c r="AS330" i="9"/>
  <c r="AU330" s="1"/>
  <c r="AW330" s="1"/>
  <c r="AZ330"/>
  <c r="BA330" s="1"/>
  <c r="BG330" s="1"/>
  <c r="AT330"/>
  <c r="AV330" s="1"/>
  <c r="BE330"/>
  <c r="AL337" i="8"/>
  <c r="AQ336"/>
  <c r="AR336" s="1"/>
  <c r="AX332"/>
  <c r="BF332" s="1"/>
  <c r="AY333"/>
  <c r="AS325" i="10"/>
  <c r="AU325" s="1"/>
  <c r="AW325" s="1"/>
  <c r="AZ325"/>
  <c r="BA325" s="1"/>
  <c r="BG325" s="1"/>
  <c r="AT325"/>
  <c r="AV325" s="1"/>
  <c r="BE325"/>
  <c r="AU115"/>
  <c r="AW115" s="1"/>
  <c r="AC117" i="11"/>
  <c r="AC326"/>
  <c r="AC331" i="10"/>
  <c r="AC122"/>
  <c r="AC337" i="9"/>
  <c r="AC128"/>
  <c r="AC342" i="8"/>
  <c r="AC133"/>
  <c r="AC347" i="7"/>
  <c r="AC138"/>
  <c r="BC356" i="4"/>
  <c r="BB356"/>
  <c r="BH356" s="1"/>
  <c r="AC360"/>
  <c r="BE359"/>
  <c r="AC151"/>
  <c r="BE150"/>
  <c r="BB147"/>
  <c r="BH147" s="1"/>
  <c r="BC147"/>
  <c r="AX147"/>
  <c r="BF147" s="1"/>
  <c r="AY148"/>
  <c r="AY357"/>
  <c r="AX356"/>
  <c r="BF356" s="1"/>
  <c r="BB153" i="3"/>
  <c r="BH153" s="1"/>
  <c r="BC153"/>
  <c r="AY363"/>
  <c r="AX362"/>
  <c r="BF362" s="1"/>
  <c r="AC157"/>
  <c r="BE156"/>
  <c r="AC366"/>
  <c r="BE365"/>
  <c r="AY154"/>
  <c r="AX153"/>
  <c r="BF153" s="1"/>
  <c r="BC362"/>
  <c r="BB362"/>
  <c r="BH362" s="1"/>
  <c r="AB124" i="9"/>
  <c r="AA125"/>
  <c r="AB328" i="10"/>
  <c r="AA329"/>
  <c r="AB333" i="9"/>
  <c r="AA334"/>
  <c r="AA358" i="4"/>
  <c r="BA358" s="1"/>
  <c r="BG358" s="1"/>
  <c r="AB357"/>
  <c r="AB323" i="11"/>
  <c r="AA324"/>
  <c r="AB114"/>
  <c r="AA115"/>
  <c r="AB154" i="3"/>
  <c r="AA155"/>
  <c r="BA155" s="1"/>
  <c r="BG155" s="1"/>
  <c r="AB135" i="7"/>
  <c r="AA136"/>
  <c r="AB363" i="3"/>
  <c r="AA364"/>
  <c r="BA364" s="1"/>
  <c r="BG364" s="1"/>
  <c r="AA149" i="4"/>
  <c r="BA149" s="1"/>
  <c r="BG149" s="1"/>
  <c r="AB148"/>
  <c r="AB119" i="10"/>
  <c r="AA120"/>
  <c r="AB339" i="8"/>
  <c r="AA340"/>
  <c r="AB344" i="7"/>
  <c r="AA345"/>
  <c r="AB130" i="8"/>
  <c r="AA131"/>
  <c r="Z166" i="4"/>
  <c r="S166"/>
  <c r="U165"/>
  <c r="S375"/>
  <c r="U374"/>
  <c r="Z375"/>
  <c r="BC115" i="10" l="1"/>
  <c r="BB115"/>
  <c r="BH115" s="1"/>
  <c r="AY319" i="11"/>
  <c r="AX318"/>
  <c r="BF318" s="1"/>
  <c r="BC120" i="9"/>
  <c r="BB120"/>
  <c r="BH120" s="1"/>
  <c r="AL333"/>
  <c r="AQ332"/>
  <c r="AR332" s="1"/>
  <c r="AQ134" i="7"/>
  <c r="AR134" s="1"/>
  <c r="AL135"/>
  <c r="AL129" i="8"/>
  <c r="AQ128"/>
  <c r="AR128" s="1"/>
  <c r="AX130" i="7"/>
  <c r="BF130" s="1"/>
  <c r="AY131"/>
  <c r="AX328" i="9"/>
  <c r="BF328" s="1"/>
  <c r="AY329"/>
  <c r="AH166" i="7"/>
  <c r="AP165"/>
  <c r="AT122" i="9"/>
  <c r="AV122" s="1"/>
  <c r="AS122"/>
  <c r="AU122" s="1"/>
  <c r="AW122" s="1"/>
  <c r="AZ122"/>
  <c r="BA122" s="1"/>
  <c r="BG122" s="1"/>
  <c r="BE122"/>
  <c r="AH375" i="7"/>
  <c r="AP374"/>
  <c r="AU132"/>
  <c r="AW132" s="1"/>
  <c r="AU116" i="10"/>
  <c r="AW116" s="1"/>
  <c r="AU111" i="11"/>
  <c r="AW111" s="1"/>
  <c r="AU126" i="8"/>
  <c r="AW126" s="1"/>
  <c r="AY334"/>
  <c r="AX333"/>
  <c r="BF333" s="1"/>
  <c r="BC319" i="11"/>
  <c r="BB319"/>
  <c r="BH319" s="1"/>
  <c r="AX110"/>
  <c r="BF110" s="1"/>
  <c r="AY111"/>
  <c r="AZ331" i="9"/>
  <c r="BA331" s="1"/>
  <c r="BG331" s="1"/>
  <c r="AT331"/>
  <c r="AV331" s="1"/>
  <c r="AS331"/>
  <c r="AU331" s="1"/>
  <c r="AW331" s="1"/>
  <c r="BE331"/>
  <c r="AZ133" i="7"/>
  <c r="BA133" s="1"/>
  <c r="BG133" s="1"/>
  <c r="AT133"/>
  <c r="AV133" s="1"/>
  <c r="AS133"/>
  <c r="AU133" s="1"/>
  <c r="AW133" s="1"/>
  <c r="BE133"/>
  <c r="AS127" i="8"/>
  <c r="AZ127"/>
  <c r="BA127" s="1"/>
  <c r="BG127" s="1"/>
  <c r="AT127"/>
  <c r="AV127" s="1"/>
  <c r="BE127"/>
  <c r="AT342" i="7"/>
  <c r="AV342" s="1"/>
  <c r="AS342"/>
  <c r="AU342" s="1"/>
  <c r="AW342" s="1"/>
  <c r="AZ342"/>
  <c r="BA342" s="1"/>
  <c r="BG342" s="1"/>
  <c r="BE342"/>
  <c r="AL124" i="9"/>
  <c r="AQ123"/>
  <c r="AR123" s="1"/>
  <c r="AY341" i="7"/>
  <c r="AX340"/>
  <c r="BF340" s="1"/>
  <c r="BB325" i="10"/>
  <c r="BH325" s="1"/>
  <c r="BC325"/>
  <c r="AQ337" i="8"/>
  <c r="AR337" s="1"/>
  <c r="AL338"/>
  <c r="BC330" i="9"/>
  <c r="BB330"/>
  <c r="BH330" s="1"/>
  <c r="AL328" i="10"/>
  <c r="AQ327"/>
  <c r="AR327" s="1"/>
  <c r="AX119" i="9"/>
  <c r="BF119" s="1"/>
  <c r="AY120"/>
  <c r="AY116" i="10"/>
  <c r="AX115"/>
  <c r="BF115" s="1"/>
  <c r="AT321" i="11"/>
  <c r="AV321" s="1"/>
  <c r="AZ321"/>
  <c r="BA321" s="1"/>
  <c r="BG321" s="1"/>
  <c r="AS321"/>
  <c r="AU321" s="1"/>
  <c r="AW321" s="1"/>
  <c r="BE321"/>
  <c r="BC121" i="9"/>
  <c r="BB121"/>
  <c r="BH121" s="1"/>
  <c r="AQ343" i="7"/>
  <c r="AR343" s="1"/>
  <c r="AL344"/>
  <c r="AQ118" i="10"/>
  <c r="AR118" s="1"/>
  <c r="AL119"/>
  <c r="AZ112" i="11"/>
  <c r="BA112" s="1"/>
  <c r="BG112" s="1"/>
  <c r="AT112"/>
  <c r="AV112" s="1"/>
  <c r="AS112"/>
  <c r="BE112"/>
  <c r="AU341" i="7"/>
  <c r="AW341" s="1"/>
  <c r="AU320" i="11"/>
  <c r="AW320" s="1"/>
  <c r="AS336" i="8"/>
  <c r="AZ336"/>
  <c r="BA336" s="1"/>
  <c r="BG336" s="1"/>
  <c r="AT336"/>
  <c r="AV336" s="1"/>
  <c r="BE336"/>
  <c r="AX124"/>
  <c r="BF124" s="1"/>
  <c r="AY125"/>
  <c r="BC125"/>
  <c r="BB125"/>
  <c r="BH125" s="1"/>
  <c r="AT326" i="10"/>
  <c r="AV326" s="1"/>
  <c r="AS326"/>
  <c r="AU326" s="1"/>
  <c r="AW326" s="1"/>
  <c r="AZ326"/>
  <c r="BA326" s="1"/>
  <c r="BG326" s="1"/>
  <c r="BE326"/>
  <c r="BB335" i="8"/>
  <c r="BH335" s="1"/>
  <c r="BC335"/>
  <c r="AL323" i="11"/>
  <c r="AQ322"/>
  <c r="AR322" s="1"/>
  <c r="AX324" i="10"/>
  <c r="BF324" s="1"/>
  <c r="AY325"/>
  <c r="BB324"/>
  <c r="BH324" s="1"/>
  <c r="BC324"/>
  <c r="AT117"/>
  <c r="AV117" s="1"/>
  <c r="AS117"/>
  <c r="AZ117"/>
  <c r="BA117" s="1"/>
  <c r="BG117" s="1"/>
  <c r="BE117"/>
  <c r="AL114" i="11"/>
  <c r="AQ113"/>
  <c r="AR113" s="1"/>
  <c r="AC327"/>
  <c r="AC118"/>
  <c r="AC123" i="10"/>
  <c r="AC332"/>
  <c r="AC338" i="9"/>
  <c r="AC129"/>
  <c r="AC134" i="8"/>
  <c r="AC343"/>
  <c r="AC139" i="7"/>
  <c r="AC348"/>
  <c r="AC152" i="4"/>
  <c r="BE151"/>
  <c r="BC148"/>
  <c r="BB148"/>
  <c r="BH148" s="1"/>
  <c r="AY149"/>
  <c r="AX148"/>
  <c r="BF148" s="1"/>
  <c r="AX357"/>
  <c r="BF357" s="1"/>
  <c r="AY358"/>
  <c r="AC361"/>
  <c r="BE360"/>
  <c r="BC357"/>
  <c r="BB357"/>
  <c r="BH357" s="1"/>
  <c r="BC363" i="3"/>
  <c r="BB363"/>
  <c r="BH363" s="1"/>
  <c r="AY155"/>
  <c r="AX154"/>
  <c r="BF154" s="1"/>
  <c r="AC158"/>
  <c r="BE157"/>
  <c r="BC154"/>
  <c r="BB154"/>
  <c r="BH154" s="1"/>
  <c r="AC367"/>
  <c r="BE366"/>
  <c r="AY364"/>
  <c r="AX363"/>
  <c r="BF363" s="1"/>
  <c r="AB340" i="8"/>
  <c r="AA341"/>
  <c r="AA359" i="4"/>
  <c r="BA359" s="1"/>
  <c r="BG359" s="1"/>
  <c r="AB358"/>
  <c r="AB345" i="7"/>
  <c r="AA346"/>
  <c r="AA121" i="10"/>
  <c r="AB120"/>
  <c r="AB136" i="7"/>
  <c r="AA137"/>
  <c r="AB155" i="3"/>
  <c r="AA156"/>
  <c r="BA156" s="1"/>
  <c r="BG156" s="1"/>
  <c r="AB115" i="11"/>
  <c r="AA116"/>
  <c r="AB334" i="9"/>
  <c r="AA335"/>
  <c r="AA132" i="8"/>
  <c r="AB131"/>
  <c r="AA150" i="4"/>
  <c r="BA150" s="1"/>
  <c r="BG150" s="1"/>
  <c r="AB149"/>
  <c r="AA365" i="3"/>
  <c r="BA365" s="1"/>
  <c r="BG365" s="1"/>
  <c r="AB364"/>
  <c r="AB324" i="11"/>
  <c r="AA325"/>
  <c r="AB329" i="10"/>
  <c r="AA330"/>
  <c r="AB125" i="9"/>
  <c r="AA126"/>
  <c r="Z376" i="4"/>
  <c r="S376"/>
  <c r="U375"/>
  <c r="Z167"/>
  <c r="S167"/>
  <c r="U166"/>
  <c r="AQ114" i="11" l="1"/>
  <c r="AR114" s="1"/>
  <c r="AL115"/>
  <c r="AT343" i="7"/>
  <c r="AV343" s="1"/>
  <c r="AS343"/>
  <c r="AZ343"/>
  <c r="BA343" s="1"/>
  <c r="BG343" s="1"/>
  <c r="BE343"/>
  <c r="BC321" i="11"/>
  <c r="BB321"/>
  <c r="BH321" s="1"/>
  <c r="AX116" i="10"/>
  <c r="BF116" s="1"/>
  <c r="AY117"/>
  <c r="AQ328"/>
  <c r="AR328" s="1"/>
  <c r="AL329"/>
  <c r="AZ337" i="8"/>
  <c r="BA337" s="1"/>
  <c r="BG337" s="1"/>
  <c r="AT337"/>
  <c r="AV337" s="1"/>
  <c r="AS337"/>
  <c r="BE337"/>
  <c r="AX341" i="7"/>
  <c r="BF341" s="1"/>
  <c r="AY342"/>
  <c r="BC133"/>
  <c r="BB133"/>
  <c r="BH133" s="1"/>
  <c r="BB331" i="9"/>
  <c r="BH331" s="1"/>
  <c r="BC331"/>
  <c r="AX334" i="8"/>
  <c r="BF334" s="1"/>
  <c r="AY335"/>
  <c r="BC132" i="7"/>
  <c r="BB132"/>
  <c r="BH132" s="1"/>
  <c r="AH167"/>
  <c r="AP166"/>
  <c r="AT134"/>
  <c r="AV134" s="1"/>
  <c r="AS134"/>
  <c r="AZ134"/>
  <c r="BA134" s="1"/>
  <c r="BG134" s="1"/>
  <c r="BE134"/>
  <c r="AU336" i="8"/>
  <c r="AW336" s="1"/>
  <c r="AS113" i="11"/>
  <c r="AU113" s="1"/>
  <c r="AW113" s="1"/>
  <c r="AZ113"/>
  <c r="BA113" s="1"/>
  <c r="BG113" s="1"/>
  <c r="AT113"/>
  <c r="AV113" s="1"/>
  <c r="BE113"/>
  <c r="AX325" i="10"/>
  <c r="BF325" s="1"/>
  <c r="AY326"/>
  <c r="BB326"/>
  <c r="BH326" s="1"/>
  <c r="BC326"/>
  <c r="AY126" i="8"/>
  <c r="AX125"/>
  <c r="BF125" s="1"/>
  <c r="AQ344" i="7"/>
  <c r="AR344" s="1"/>
  <c r="AL345"/>
  <c r="AZ327" i="10"/>
  <c r="BA327" s="1"/>
  <c r="BG327" s="1"/>
  <c r="AT327"/>
  <c r="AV327" s="1"/>
  <c r="AS327"/>
  <c r="AU327" s="1"/>
  <c r="AW327" s="1"/>
  <c r="BE327"/>
  <c r="AL339" i="8"/>
  <c r="AQ338"/>
  <c r="AR338" s="1"/>
  <c r="AX111" i="11"/>
  <c r="BF111" s="1"/>
  <c r="AY112"/>
  <c r="BC116" i="10"/>
  <c r="BB116"/>
  <c r="BH116" s="1"/>
  <c r="AX131" i="7"/>
  <c r="BF131" s="1"/>
  <c r="AY132"/>
  <c r="AL136"/>
  <c r="AQ135"/>
  <c r="AR135" s="1"/>
  <c r="AU117" i="10"/>
  <c r="AW117" s="1"/>
  <c r="AQ323" i="11"/>
  <c r="AR323" s="1"/>
  <c r="AL324"/>
  <c r="BC341" i="7"/>
  <c r="BB341"/>
  <c r="BH341" s="1"/>
  <c r="AS118" i="10"/>
  <c r="AU118" s="1"/>
  <c r="AW118" s="1"/>
  <c r="AZ118"/>
  <c r="BA118" s="1"/>
  <c r="BG118" s="1"/>
  <c r="AT118"/>
  <c r="AV118" s="1"/>
  <c r="BE118"/>
  <c r="AQ124" i="9"/>
  <c r="AR124" s="1"/>
  <c r="AL125"/>
  <c r="BC111" i="11"/>
  <c r="BB111"/>
  <c r="BH111" s="1"/>
  <c r="AH376" i="7"/>
  <c r="AP375"/>
  <c r="AQ129" i="8"/>
  <c r="AR129" s="1"/>
  <c r="AL130"/>
  <c r="AL334" i="9"/>
  <c r="AQ333"/>
  <c r="AR333" s="1"/>
  <c r="AY320" i="11"/>
  <c r="AX319"/>
  <c r="BF319" s="1"/>
  <c r="AU112"/>
  <c r="AW112" s="1"/>
  <c r="AU127" i="8"/>
  <c r="AW127" s="1"/>
  <c r="AS322" i="11"/>
  <c r="AZ322"/>
  <c r="BA322" s="1"/>
  <c r="BG322" s="1"/>
  <c r="AT322"/>
  <c r="AV322" s="1"/>
  <c r="BE322"/>
  <c r="BC320"/>
  <c r="BB320"/>
  <c r="BH320" s="1"/>
  <c r="AQ119" i="10"/>
  <c r="AR119" s="1"/>
  <c r="AL120"/>
  <c r="AX120" i="9"/>
  <c r="BF120" s="1"/>
  <c r="AY121"/>
  <c r="AT123"/>
  <c r="AV123" s="1"/>
  <c r="AS123"/>
  <c r="AU123" s="1"/>
  <c r="AW123" s="1"/>
  <c r="AZ123"/>
  <c r="BA123" s="1"/>
  <c r="BG123" s="1"/>
  <c r="BE123"/>
  <c r="BC342" i="7"/>
  <c r="BB342"/>
  <c r="BH342" s="1"/>
  <c r="BC126" i="8"/>
  <c r="BB126"/>
  <c r="BH126" s="1"/>
  <c r="BC122" i="9"/>
  <c r="BB122"/>
  <c r="BH122" s="1"/>
  <c r="AY330"/>
  <c r="AX329"/>
  <c r="BF329" s="1"/>
  <c r="AZ128" i="8"/>
  <c r="BA128" s="1"/>
  <c r="BG128" s="1"/>
  <c r="AT128"/>
  <c r="AV128" s="1"/>
  <c r="AS128"/>
  <c r="BE128"/>
  <c r="AT332" i="9"/>
  <c r="AV332" s="1"/>
  <c r="AS332"/>
  <c r="AU332" s="1"/>
  <c r="AW332" s="1"/>
  <c r="AZ332"/>
  <c r="BA332" s="1"/>
  <c r="BG332" s="1"/>
  <c r="BE332"/>
  <c r="AC119" i="11"/>
  <c r="AC328"/>
  <c r="AC333" i="10"/>
  <c r="AC124"/>
  <c r="AC130" i="9"/>
  <c r="AC339"/>
  <c r="AC344" i="8"/>
  <c r="AC135"/>
  <c r="AC349" i="7"/>
  <c r="AC140"/>
  <c r="BC149" i="4"/>
  <c r="BB149"/>
  <c r="BH149" s="1"/>
  <c r="AC362"/>
  <c r="BE361"/>
  <c r="AX149"/>
  <c r="BF149" s="1"/>
  <c r="AY150"/>
  <c r="AC153"/>
  <c r="BE152"/>
  <c r="BC358"/>
  <c r="BB358"/>
  <c r="BH358" s="1"/>
  <c r="AY359"/>
  <c r="AX358"/>
  <c r="BF358" s="1"/>
  <c r="AC368" i="3"/>
  <c r="BE367"/>
  <c r="AC159"/>
  <c r="BE158"/>
  <c r="BB364"/>
  <c r="BH364" s="1"/>
  <c r="BC364"/>
  <c r="BB155"/>
  <c r="BH155" s="1"/>
  <c r="BC155"/>
  <c r="AY365"/>
  <c r="AX364"/>
  <c r="BF364" s="1"/>
  <c r="AY156"/>
  <c r="AX155"/>
  <c r="BF155" s="1"/>
  <c r="AB330" i="10"/>
  <c r="AA331"/>
  <c r="AB325" i="11"/>
  <c r="AA326"/>
  <c r="AB121" i="10"/>
  <c r="AA122"/>
  <c r="AA360" i="4"/>
  <c r="BA360" s="1"/>
  <c r="BG360" s="1"/>
  <c r="AB359"/>
  <c r="AB126" i="9"/>
  <c r="AA127"/>
  <c r="AA151" i="4"/>
  <c r="BA151" s="1"/>
  <c r="BG151" s="1"/>
  <c r="AB150"/>
  <c r="AB132" i="8"/>
  <c r="AA133"/>
  <c r="AA336" i="9"/>
  <c r="AB335"/>
  <c r="AB116" i="11"/>
  <c r="AA117"/>
  <c r="AA342" i="8"/>
  <c r="AB341"/>
  <c r="AA366" i="3"/>
  <c r="BA366" s="1"/>
  <c r="BG366" s="1"/>
  <c r="AB365"/>
  <c r="AA157"/>
  <c r="BA157" s="1"/>
  <c r="BG157" s="1"/>
  <c r="AB156"/>
  <c r="AB137" i="7"/>
  <c r="AA138"/>
  <c r="AA347"/>
  <c r="AB346"/>
  <c r="S168" i="4"/>
  <c r="U167"/>
  <c r="Z168"/>
  <c r="Z377"/>
  <c r="S377"/>
  <c r="U376"/>
  <c r="AX121" i="9" l="1"/>
  <c r="BF121" s="1"/>
  <c r="AY122"/>
  <c r="AL131" i="8"/>
  <c r="AQ130"/>
  <c r="AR130" s="1"/>
  <c r="BB117" i="10"/>
  <c r="BH117" s="1"/>
  <c r="BC117"/>
  <c r="AL137" i="7"/>
  <c r="AQ136"/>
  <c r="AR136" s="1"/>
  <c r="AQ339" i="8"/>
  <c r="AR339" s="1"/>
  <c r="AL340"/>
  <c r="AY127"/>
  <c r="AX126"/>
  <c r="BF126" s="1"/>
  <c r="BC113" i="11"/>
  <c r="BB113"/>
  <c r="BH113" s="1"/>
  <c r="AT114"/>
  <c r="AV114" s="1"/>
  <c r="AS114"/>
  <c r="AU114" s="1"/>
  <c r="AW114" s="1"/>
  <c r="AZ114"/>
  <c r="BA114" s="1"/>
  <c r="BG114" s="1"/>
  <c r="BE114"/>
  <c r="AT119" i="10"/>
  <c r="AV119" s="1"/>
  <c r="AS119"/>
  <c r="AU119" s="1"/>
  <c r="AW119" s="1"/>
  <c r="AZ119"/>
  <c r="BA119" s="1"/>
  <c r="BG119" s="1"/>
  <c r="BE119"/>
  <c r="BC112" i="11"/>
  <c r="BB112"/>
  <c r="BH112" s="1"/>
  <c r="AQ334" i="9"/>
  <c r="AR334" s="1"/>
  <c r="AL335"/>
  <c r="AH377" i="7"/>
  <c r="AP376"/>
  <c r="AT124" i="9"/>
  <c r="AV124" s="1"/>
  <c r="AS124"/>
  <c r="AU124" s="1"/>
  <c r="AW124" s="1"/>
  <c r="AZ124"/>
  <c r="BA124" s="1"/>
  <c r="BG124" s="1"/>
  <c r="BE124"/>
  <c r="BC118" i="10"/>
  <c r="BB118"/>
  <c r="BH118" s="1"/>
  <c r="AZ323" i="11"/>
  <c r="BA323" s="1"/>
  <c r="BG323" s="1"/>
  <c r="AS323"/>
  <c r="AT323"/>
  <c r="AV323" s="1"/>
  <c r="BE323"/>
  <c r="AT135" i="7"/>
  <c r="AV135" s="1"/>
  <c r="AS135"/>
  <c r="AU135" s="1"/>
  <c r="AW135" s="1"/>
  <c r="AZ135"/>
  <c r="BA135" s="1"/>
  <c r="BG135" s="1"/>
  <c r="BE135"/>
  <c r="AS338" i="8"/>
  <c r="AZ338"/>
  <c r="BA338" s="1"/>
  <c r="BG338" s="1"/>
  <c r="AT338"/>
  <c r="AV338" s="1"/>
  <c r="BE338"/>
  <c r="AY327" i="10"/>
  <c r="AX326"/>
  <c r="BF326" s="1"/>
  <c r="AY343" i="7"/>
  <c r="AX342"/>
  <c r="BF342" s="1"/>
  <c r="AY118" i="10"/>
  <c r="AX117"/>
  <c r="BF117" s="1"/>
  <c r="AL116" i="11"/>
  <c r="AQ115"/>
  <c r="AR115" s="1"/>
  <c r="AU134" i="7"/>
  <c r="AW134" s="1"/>
  <c r="BB332" i="9"/>
  <c r="BH332" s="1"/>
  <c r="BC332"/>
  <c r="BB123"/>
  <c r="BH123" s="1"/>
  <c r="BC123"/>
  <c r="AL121" i="10"/>
  <c r="AQ120"/>
  <c r="AR120" s="1"/>
  <c r="BB127" i="8"/>
  <c r="BH127" s="1"/>
  <c r="BC127"/>
  <c r="AS333" i="9"/>
  <c r="AU333" s="1"/>
  <c r="AW333" s="1"/>
  <c r="AZ333"/>
  <c r="BA333" s="1"/>
  <c r="BG333" s="1"/>
  <c r="AT333"/>
  <c r="AV333" s="1"/>
  <c r="BE333"/>
  <c r="AL126"/>
  <c r="AQ125"/>
  <c r="AR125" s="1"/>
  <c r="AL325" i="11"/>
  <c r="AQ324"/>
  <c r="AR324" s="1"/>
  <c r="BB327" i="10"/>
  <c r="BH327" s="1"/>
  <c r="BC327"/>
  <c r="AT344" i="7"/>
  <c r="AV344" s="1"/>
  <c r="AS344"/>
  <c r="AU344" s="1"/>
  <c r="AW344" s="1"/>
  <c r="AZ344"/>
  <c r="BA344" s="1"/>
  <c r="BG344" s="1"/>
  <c r="BE344"/>
  <c r="AH168"/>
  <c r="AP167"/>
  <c r="AZ328" i="10"/>
  <c r="BA328" s="1"/>
  <c r="BG328" s="1"/>
  <c r="AT328"/>
  <c r="AV328" s="1"/>
  <c r="AS328"/>
  <c r="AU328" s="1"/>
  <c r="AW328" s="1"/>
  <c r="BE328"/>
  <c r="AU337" i="8"/>
  <c r="AW337" s="1"/>
  <c r="AY331" i="9"/>
  <c r="AX330"/>
  <c r="BF330" s="1"/>
  <c r="AX320" i="11"/>
  <c r="BF320" s="1"/>
  <c r="AY321"/>
  <c r="AZ129" i="8"/>
  <c r="BA129" s="1"/>
  <c r="BG129" s="1"/>
  <c r="AT129"/>
  <c r="AV129" s="1"/>
  <c r="AS129"/>
  <c r="BE129"/>
  <c r="AY133" i="7"/>
  <c r="AX132"/>
  <c r="BF132" s="1"/>
  <c r="AX112" i="11"/>
  <c r="BF112" s="1"/>
  <c r="AY113"/>
  <c r="AQ345" i="7"/>
  <c r="AR345" s="1"/>
  <c r="AL346"/>
  <c r="BC336" i="8"/>
  <c r="BB336"/>
  <c r="BH336" s="1"/>
  <c r="AX335"/>
  <c r="BF335" s="1"/>
  <c r="AY336"/>
  <c r="AL330" i="10"/>
  <c r="AQ329"/>
  <c r="AR329" s="1"/>
  <c r="AU128" i="8"/>
  <c r="AW128" s="1"/>
  <c r="AU322" i="11"/>
  <c r="AW322" s="1"/>
  <c r="AU343" i="7"/>
  <c r="AW343" s="1"/>
  <c r="AC120" i="11"/>
  <c r="AC329"/>
  <c r="AC125" i="10"/>
  <c r="AC334"/>
  <c r="AC340" i="9"/>
  <c r="AC131"/>
  <c r="AC136" i="8"/>
  <c r="AC345"/>
  <c r="AC350" i="7"/>
  <c r="AC141"/>
  <c r="BC150" i="4"/>
  <c r="BB150"/>
  <c r="BH150" s="1"/>
  <c r="AY151"/>
  <c r="AX150"/>
  <c r="BF150" s="1"/>
  <c r="AX359"/>
  <c r="BF359" s="1"/>
  <c r="AY360"/>
  <c r="AC154"/>
  <c r="BE153"/>
  <c r="AC363"/>
  <c r="BE362"/>
  <c r="BC359"/>
  <c r="BB359"/>
  <c r="BH359" s="1"/>
  <c r="AY366" i="3"/>
  <c r="AX365"/>
  <c r="BF365" s="1"/>
  <c r="AC369"/>
  <c r="BE368"/>
  <c r="BC156"/>
  <c r="BB156"/>
  <c r="BH156" s="1"/>
  <c r="BC365"/>
  <c r="BB365"/>
  <c r="BH365" s="1"/>
  <c r="AY157"/>
  <c r="AX156"/>
  <c r="BF156" s="1"/>
  <c r="AC160"/>
  <c r="BE159"/>
  <c r="AB342" i="8"/>
  <c r="AA343"/>
  <c r="AB336" i="9"/>
  <c r="AA337"/>
  <c r="AA152" i="4"/>
  <c r="BA152" s="1"/>
  <c r="BG152" s="1"/>
  <c r="AB151"/>
  <c r="AA361"/>
  <c r="BA361" s="1"/>
  <c r="BG361" s="1"/>
  <c r="AB360"/>
  <c r="AB347" i="7"/>
  <c r="AA348"/>
  <c r="AA367" i="3"/>
  <c r="BA367" s="1"/>
  <c r="BG367" s="1"/>
  <c r="AB366"/>
  <c r="AA128" i="9"/>
  <c r="AB127"/>
  <c r="AB331" i="10"/>
  <c r="AA332"/>
  <c r="AA139" i="7"/>
  <c r="AB138"/>
  <c r="AB157" i="3"/>
  <c r="AA158"/>
  <c r="BA158" s="1"/>
  <c r="BG158" s="1"/>
  <c r="AB117" i="11"/>
  <c r="AA118"/>
  <c r="AB133" i="8"/>
  <c r="AA134"/>
  <c r="AA123" i="10"/>
  <c r="AB122"/>
  <c r="AA327" i="11"/>
  <c r="AB326"/>
  <c r="Z169" i="4"/>
  <c r="S378"/>
  <c r="U377"/>
  <c r="Z378"/>
  <c r="S169"/>
  <c r="U168"/>
  <c r="BB343" i="7" l="1"/>
  <c r="BH343" s="1"/>
  <c r="BC343"/>
  <c r="AZ345"/>
  <c r="BA345" s="1"/>
  <c r="BG345" s="1"/>
  <c r="AT345"/>
  <c r="AV345" s="1"/>
  <c r="AS345"/>
  <c r="AU345" s="1"/>
  <c r="AW345" s="1"/>
  <c r="BE345"/>
  <c r="AX133"/>
  <c r="BF133" s="1"/>
  <c r="AY134"/>
  <c r="AX331" i="9"/>
  <c r="BF331" s="1"/>
  <c r="AY332"/>
  <c r="BB344" i="7"/>
  <c r="BH344" s="1"/>
  <c r="BC344"/>
  <c r="AZ324" i="11"/>
  <c r="BA324" s="1"/>
  <c r="BG324" s="1"/>
  <c r="AS324"/>
  <c r="AT324"/>
  <c r="AV324" s="1"/>
  <c r="BE324"/>
  <c r="BB134" i="7"/>
  <c r="BH134" s="1"/>
  <c r="BC134"/>
  <c r="AQ116" i="11"/>
  <c r="AR116" s="1"/>
  <c r="AL117"/>
  <c r="AX343" i="7"/>
  <c r="BF343" s="1"/>
  <c r="AY344"/>
  <c r="AZ334" i="9"/>
  <c r="BA334" s="1"/>
  <c r="BG334" s="1"/>
  <c r="AT334"/>
  <c r="AV334" s="1"/>
  <c r="AS334"/>
  <c r="AU334" s="1"/>
  <c r="AW334" s="1"/>
  <c r="BE334"/>
  <c r="AT339" i="8"/>
  <c r="AV339" s="1"/>
  <c r="AS339"/>
  <c r="AZ339"/>
  <c r="BA339" s="1"/>
  <c r="BG339" s="1"/>
  <c r="BE339"/>
  <c r="AX336"/>
  <c r="BF336" s="1"/>
  <c r="AY337"/>
  <c r="AL347" i="7"/>
  <c r="AQ346"/>
  <c r="AR346" s="1"/>
  <c r="AQ126" i="9"/>
  <c r="AR126" s="1"/>
  <c r="AL127"/>
  <c r="BB333"/>
  <c r="BH333" s="1"/>
  <c r="BC333"/>
  <c r="AQ121" i="10"/>
  <c r="AR121" s="1"/>
  <c r="AL122"/>
  <c r="AT115" i="11"/>
  <c r="AV115" s="1"/>
  <c r="AS115"/>
  <c r="AZ115"/>
  <c r="BA115" s="1"/>
  <c r="BG115" s="1"/>
  <c r="BE115"/>
  <c r="BB124" i="9"/>
  <c r="BH124" s="1"/>
  <c r="BC124"/>
  <c r="AL336"/>
  <c r="AQ335"/>
  <c r="AR335" s="1"/>
  <c r="AQ340" i="8"/>
  <c r="AR340" s="1"/>
  <c r="AL341"/>
  <c r="AY123" i="9"/>
  <c r="AX122"/>
  <c r="BF122" s="1"/>
  <c r="BC128" i="8"/>
  <c r="BB128"/>
  <c r="BH128" s="1"/>
  <c r="AL331" i="10"/>
  <c r="AQ330"/>
  <c r="AR330" s="1"/>
  <c r="AS125" i="9"/>
  <c r="AZ125"/>
  <c r="BA125" s="1"/>
  <c r="BG125" s="1"/>
  <c r="AT125"/>
  <c r="AV125" s="1"/>
  <c r="BE125"/>
  <c r="AT120" i="10"/>
  <c r="AV120" s="1"/>
  <c r="AS120"/>
  <c r="AZ120"/>
  <c r="BA120" s="1"/>
  <c r="BG120" s="1"/>
  <c r="BE120"/>
  <c r="AY119"/>
  <c r="AX118"/>
  <c r="BF118" s="1"/>
  <c r="AY328"/>
  <c r="AX327"/>
  <c r="BF327" s="1"/>
  <c r="AH378" i="7"/>
  <c r="AP377"/>
  <c r="AX127" i="8"/>
  <c r="BF127" s="1"/>
  <c r="AY128"/>
  <c r="AL138" i="7"/>
  <c r="AQ137"/>
  <c r="AR137" s="1"/>
  <c r="AQ131" i="8"/>
  <c r="AR131" s="1"/>
  <c r="AL132"/>
  <c r="AU129"/>
  <c r="AW129" s="1"/>
  <c r="AU338"/>
  <c r="AW338" s="1"/>
  <c r="BC322" i="11"/>
  <c r="BB322"/>
  <c r="BH322" s="1"/>
  <c r="AT329" i="10"/>
  <c r="AV329" s="1"/>
  <c r="AS329"/>
  <c r="AZ329"/>
  <c r="BA329" s="1"/>
  <c r="BG329" s="1"/>
  <c r="BE329"/>
  <c r="AX113" i="11"/>
  <c r="BF113" s="1"/>
  <c r="AY114"/>
  <c r="AY322"/>
  <c r="AX321"/>
  <c r="BF321" s="1"/>
  <c r="BC337" i="8"/>
  <c r="BB337"/>
  <c r="BH337" s="1"/>
  <c r="BC328" i="10"/>
  <c r="BB328"/>
  <c r="BH328" s="1"/>
  <c r="AH169" i="7"/>
  <c r="AP168"/>
  <c r="AQ325" i="11"/>
  <c r="AR325" s="1"/>
  <c r="AL326"/>
  <c r="BB135" i="7"/>
  <c r="BH135" s="1"/>
  <c r="BC135"/>
  <c r="BB119" i="10"/>
  <c r="BH119" s="1"/>
  <c r="BC119"/>
  <c r="BB114" i="11"/>
  <c r="BH114" s="1"/>
  <c r="BC114"/>
  <c r="AT136" i="7"/>
  <c r="AV136" s="1"/>
  <c r="AS136"/>
  <c r="AU136" s="1"/>
  <c r="AW136" s="1"/>
  <c r="AZ136"/>
  <c r="BA136" s="1"/>
  <c r="BG136" s="1"/>
  <c r="BE136"/>
  <c r="AT130" i="8"/>
  <c r="AV130" s="1"/>
  <c r="AS130"/>
  <c r="AU130" s="1"/>
  <c r="AW130" s="1"/>
  <c r="AZ130"/>
  <c r="BA130" s="1"/>
  <c r="BG130" s="1"/>
  <c r="BE130"/>
  <c r="AU323" i="11"/>
  <c r="AW323" s="1"/>
  <c r="AC121"/>
  <c r="AC330"/>
  <c r="AC335" i="10"/>
  <c r="AC126"/>
  <c r="AC341" i="9"/>
  <c r="AC132"/>
  <c r="AC346" i="8"/>
  <c r="AC137"/>
  <c r="AC142" i="7"/>
  <c r="AC351"/>
  <c r="AC364" i="4"/>
  <c r="BE363"/>
  <c r="BC360"/>
  <c r="BB360"/>
  <c r="BH360" s="1"/>
  <c r="AY361"/>
  <c r="AX360"/>
  <c r="BF360" s="1"/>
  <c r="AC155"/>
  <c r="BE154"/>
  <c r="AX151"/>
  <c r="BF151" s="1"/>
  <c r="AY152"/>
  <c r="BC151"/>
  <c r="BB151"/>
  <c r="BH151" s="1"/>
  <c r="AY158" i="3"/>
  <c r="AX157"/>
  <c r="BF157" s="1"/>
  <c r="BB157"/>
  <c r="BH157" s="1"/>
  <c r="BC157"/>
  <c r="BC366"/>
  <c r="BB366"/>
  <c r="BH366" s="1"/>
  <c r="AC161"/>
  <c r="BE160"/>
  <c r="AC370"/>
  <c r="BE369"/>
  <c r="AY367"/>
  <c r="AX366"/>
  <c r="BF366" s="1"/>
  <c r="AB139" i="7"/>
  <c r="AA140"/>
  <c r="AA135" i="8"/>
  <c r="AB134"/>
  <c r="AB158" i="3"/>
  <c r="AA159"/>
  <c r="BA159" s="1"/>
  <c r="BG159" s="1"/>
  <c r="AA349" i="7"/>
  <c r="AB348"/>
  <c r="AA153" i="4"/>
  <c r="BA153" s="1"/>
  <c r="BG153" s="1"/>
  <c r="AB152"/>
  <c r="AB343" i="8"/>
  <c r="AA344"/>
  <c r="AA119" i="11"/>
  <c r="AB118"/>
  <c r="AB332" i="10"/>
  <c r="AA333"/>
  <c r="AA362" i="4"/>
  <c r="BA362" s="1"/>
  <c r="BG362" s="1"/>
  <c r="AB361"/>
  <c r="AB128" i="9"/>
  <c r="AA129"/>
  <c r="AB327" i="11"/>
  <c r="AA328"/>
  <c r="AB123" i="10"/>
  <c r="AA124"/>
  <c r="AA368" i="3"/>
  <c r="BA368" s="1"/>
  <c r="BG368" s="1"/>
  <c r="AB367"/>
  <c r="AB337" i="9"/>
  <c r="AA338"/>
  <c r="Z379" i="4"/>
  <c r="S379"/>
  <c r="U378"/>
  <c r="Z170"/>
  <c r="S170"/>
  <c r="U169"/>
  <c r="BB323" i="11" l="1"/>
  <c r="BH323" s="1"/>
  <c r="BC323"/>
  <c r="AH170" i="7"/>
  <c r="AP169"/>
  <c r="BC129" i="8"/>
  <c r="BB129"/>
  <c r="BH129" s="1"/>
  <c r="AT131"/>
  <c r="AV131" s="1"/>
  <c r="AS131"/>
  <c r="AZ131"/>
  <c r="BA131" s="1"/>
  <c r="BG131" s="1"/>
  <c r="BE131"/>
  <c r="AX328" i="10"/>
  <c r="BF328" s="1"/>
  <c r="AY329"/>
  <c r="AL332"/>
  <c r="AQ331"/>
  <c r="AR331" s="1"/>
  <c r="AX123" i="9"/>
  <c r="BF123" s="1"/>
  <c r="AY124"/>
  <c r="AQ336"/>
  <c r="AR336" s="1"/>
  <c r="AL337"/>
  <c r="AT121" i="10"/>
  <c r="AV121" s="1"/>
  <c r="AS121"/>
  <c r="AZ121"/>
  <c r="BA121" s="1"/>
  <c r="BG121" s="1"/>
  <c r="BE121"/>
  <c r="AZ126" i="9"/>
  <c r="BA126" s="1"/>
  <c r="BG126" s="1"/>
  <c r="AT126"/>
  <c r="AV126" s="1"/>
  <c r="AS126"/>
  <c r="AU126" s="1"/>
  <c r="AW126" s="1"/>
  <c r="BE126"/>
  <c r="BB334"/>
  <c r="BH334" s="1"/>
  <c r="BC334"/>
  <c r="BB345" i="7"/>
  <c r="BH345" s="1"/>
  <c r="BC345"/>
  <c r="AX114" i="11"/>
  <c r="BF114" s="1"/>
  <c r="AY115"/>
  <c r="BB338" i="8"/>
  <c r="BH338" s="1"/>
  <c r="BC338"/>
  <c r="AL133"/>
  <c r="AQ132"/>
  <c r="AR132" s="1"/>
  <c r="AY129"/>
  <c r="AX128"/>
  <c r="BF128" s="1"/>
  <c r="AT330" i="10"/>
  <c r="AV330" s="1"/>
  <c r="AS330"/>
  <c r="AU330" s="1"/>
  <c r="AW330" s="1"/>
  <c r="AZ330"/>
  <c r="BA330" s="1"/>
  <c r="BG330" s="1"/>
  <c r="BE330"/>
  <c r="AT335" i="9"/>
  <c r="AV335" s="1"/>
  <c r="AS335"/>
  <c r="AU335" s="1"/>
  <c r="AW335" s="1"/>
  <c r="AZ335"/>
  <c r="BA335" s="1"/>
  <c r="BG335" s="1"/>
  <c r="BE335"/>
  <c r="AQ122" i="10"/>
  <c r="AR122" s="1"/>
  <c r="AL123"/>
  <c r="AQ127" i="9"/>
  <c r="AR127" s="1"/>
  <c r="AL128"/>
  <c r="AX337" i="8"/>
  <c r="BF337" s="1"/>
  <c r="AY338"/>
  <c r="AX344" i="7"/>
  <c r="BF344" s="1"/>
  <c r="AY345"/>
  <c r="AX332" i="9"/>
  <c r="BF332" s="1"/>
  <c r="AY333"/>
  <c r="AU329" i="10"/>
  <c r="AW329" s="1"/>
  <c r="AU324" i="11"/>
  <c r="AW324" s="1"/>
  <c r="AT325"/>
  <c r="AV325" s="1"/>
  <c r="AZ325"/>
  <c r="BA325" s="1"/>
  <c r="BG325" s="1"/>
  <c r="AS325"/>
  <c r="BE325"/>
  <c r="AY323"/>
  <c r="AX322"/>
  <c r="BF322" s="1"/>
  <c r="AL139" i="7"/>
  <c r="AQ138"/>
  <c r="AR138" s="1"/>
  <c r="AH379"/>
  <c r="AP378"/>
  <c r="AX119" i="10"/>
  <c r="BF119" s="1"/>
  <c r="AY120"/>
  <c r="AS340" i="8"/>
  <c r="AZ340"/>
  <c r="BA340" s="1"/>
  <c r="BG340" s="1"/>
  <c r="AT340"/>
  <c r="AV340" s="1"/>
  <c r="BE340"/>
  <c r="AL348" i="7"/>
  <c r="AQ347"/>
  <c r="AR347" s="1"/>
  <c r="AT116" i="11"/>
  <c r="AV116" s="1"/>
  <c r="AS116"/>
  <c r="AZ116"/>
  <c r="BA116" s="1"/>
  <c r="BG116" s="1"/>
  <c r="BE116"/>
  <c r="AU125" i="9"/>
  <c r="AW125" s="1"/>
  <c r="BC130" i="8"/>
  <c r="BB130"/>
  <c r="BH130" s="1"/>
  <c r="BC136" i="7"/>
  <c r="BB136"/>
  <c r="BH136" s="1"/>
  <c r="AL327" i="11"/>
  <c r="AQ326"/>
  <c r="AR326" s="1"/>
  <c r="AZ137" i="7"/>
  <c r="BA137" s="1"/>
  <c r="BG137" s="1"/>
  <c r="AT137"/>
  <c r="AV137" s="1"/>
  <c r="AS137"/>
  <c r="BE137"/>
  <c r="AQ341" i="8"/>
  <c r="AR341" s="1"/>
  <c r="AL342"/>
  <c r="AZ346" i="7"/>
  <c r="BA346" s="1"/>
  <c r="BG346" s="1"/>
  <c r="AT346"/>
  <c r="AV346" s="1"/>
  <c r="AS346"/>
  <c r="BE346"/>
  <c r="AL118" i="11"/>
  <c r="AQ117"/>
  <c r="AR117" s="1"/>
  <c r="AY135" i="7"/>
  <c r="AX134"/>
  <c r="BF134" s="1"/>
  <c r="AU120" i="10"/>
  <c r="AW120" s="1"/>
  <c r="AU115" i="11"/>
  <c r="AW115" s="1"/>
  <c r="AU339" i="8"/>
  <c r="AW339" s="1"/>
  <c r="AC122" i="11"/>
  <c r="AC331"/>
  <c r="AC336" i="10"/>
  <c r="AC127"/>
  <c r="AC133" i="9"/>
  <c r="AC342"/>
  <c r="AC138" i="8"/>
  <c r="AC347"/>
  <c r="AC352" i="7"/>
  <c r="AC143"/>
  <c r="AX361" i="4"/>
  <c r="BF361" s="1"/>
  <c r="AY362"/>
  <c r="AC365"/>
  <c r="BE364"/>
  <c r="AY153"/>
  <c r="AX152"/>
  <c r="BF152" s="1"/>
  <c r="AC156"/>
  <c r="BE155"/>
  <c r="BC361"/>
  <c r="BB361"/>
  <c r="BH361" s="1"/>
  <c r="BC152"/>
  <c r="BB152"/>
  <c r="BH152" s="1"/>
  <c r="AC371" i="3"/>
  <c r="BE370"/>
  <c r="BC367"/>
  <c r="BB367"/>
  <c r="BH367" s="1"/>
  <c r="BC158"/>
  <c r="BB158"/>
  <c r="BH158" s="1"/>
  <c r="AY368"/>
  <c r="AX367"/>
  <c r="BF367" s="1"/>
  <c r="AC162"/>
  <c r="BE161"/>
  <c r="AY159"/>
  <c r="AX158"/>
  <c r="BF158" s="1"/>
  <c r="AB338" i="9"/>
  <c r="AA339"/>
  <c r="AB328" i="11"/>
  <c r="AA329"/>
  <c r="AB349" i="7"/>
  <c r="AA350"/>
  <c r="AB368" i="3"/>
  <c r="AA369"/>
  <c r="BA369" s="1"/>
  <c r="BG369" s="1"/>
  <c r="AB140" i="7"/>
  <c r="AA141"/>
  <c r="AA125" i="10"/>
  <c r="AB124"/>
  <c r="AB129" i="9"/>
  <c r="AA130"/>
  <c r="AB333" i="10"/>
  <c r="AA334"/>
  <c r="AB344" i="8"/>
  <c r="AA345"/>
  <c r="AA154" i="4"/>
  <c r="BA154" s="1"/>
  <c r="BG154" s="1"/>
  <c r="AB153"/>
  <c r="AB135" i="8"/>
  <c r="AA136"/>
  <c r="AA363" i="4"/>
  <c r="BA363" s="1"/>
  <c r="BG363" s="1"/>
  <c r="AB362"/>
  <c r="AB119" i="11"/>
  <c r="AA120"/>
  <c r="AB159" i="3"/>
  <c r="AA160"/>
  <c r="BA160" s="1"/>
  <c r="BG160" s="1"/>
  <c r="S171" i="4"/>
  <c r="U170"/>
  <c r="Z380"/>
  <c r="Z171"/>
  <c r="S380"/>
  <c r="U379"/>
  <c r="BB115" i="11" l="1"/>
  <c r="BH115" s="1"/>
  <c r="BC115"/>
  <c r="AZ117"/>
  <c r="BA117" s="1"/>
  <c r="BG117" s="1"/>
  <c r="AT117"/>
  <c r="AV117" s="1"/>
  <c r="AS117"/>
  <c r="AU117" s="1"/>
  <c r="AW117" s="1"/>
  <c r="BE117"/>
  <c r="AS326"/>
  <c r="AZ326"/>
  <c r="BA326" s="1"/>
  <c r="BG326" s="1"/>
  <c r="AT326"/>
  <c r="AV326" s="1"/>
  <c r="BE326"/>
  <c r="AQ348" i="7"/>
  <c r="AR348" s="1"/>
  <c r="AL349"/>
  <c r="AH380"/>
  <c r="AP379"/>
  <c r="AX323" i="11"/>
  <c r="BF323" s="1"/>
  <c r="AY324"/>
  <c r="AS122" i="10"/>
  <c r="AZ122"/>
  <c r="BA122" s="1"/>
  <c r="BG122" s="1"/>
  <c r="AT122"/>
  <c r="AV122" s="1"/>
  <c r="BE122"/>
  <c r="AQ133" i="8"/>
  <c r="AR133" s="1"/>
  <c r="AL134"/>
  <c r="BC126" i="9"/>
  <c r="BB126"/>
  <c r="BH126" s="1"/>
  <c r="AT336"/>
  <c r="AV336" s="1"/>
  <c r="AS336"/>
  <c r="AU336" s="1"/>
  <c r="AW336" s="1"/>
  <c r="AZ336"/>
  <c r="BA336" s="1"/>
  <c r="BG336" s="1"/>
  <c r="BE336"/>
  <c r="AQ332" i="10"/>
  <c r="AR332" s="1"/>
  <c r="AL333"/>
  <c r="AU340" i="8"/>
  <c r="AW340" s="1"/>
  <c r="BB339"/>
  <c r="BH339" s="1"/>
  <c r="BC339"/>
  <c r="AX135" i="7"/>
  <c r="BF135" s="1"/>
  <c r="AY136"/>
  <c r="AS341" i="8"/>
  <c r="AU341" s="1"/>
  <c r="AW341" s="1"/>
  <c r="AZ341"/>
  <c r="BA341" s="1"/>
  <c r="BG341" s="1"/>
  <c r="AT341"/>
  <c r="AV341" s="1"/>
  <c r="BE341"/>
  <c r="AT347" i="7"/>
  <c r="AV347" s="1"/>
  <c r="AS347"/>
  <c r="AZ347"/>
  <c r="BA347" s="1"/>
  <c r="BG347" s="1"/>
  <c r="BE347"/>
  <c r="AY334" i="9"/>
  <c r="AX333"/>
  <c r="BF333" s="1"/>
  <c r="AY339" i="8"/>
  <c r="AX338"/>
  <c r="BF338" s="1"/>
  <c r="AQ123" i="10"/>
  <c r="AR123" s="1"/>
  <c r="AL124"/>
  <c r="BC335" i="9"/>
  <c r="BB335"/>
  <c r="BH335" s="1"/>
  <c r="BC330" i="10"/>
  <c r="BB330"/>
  <c r="BH330" s="1"/>
  <c r="AZ132" i="8"/>
  <c r="BA132" s="1"/>
  <c r="BG132" s="1"/>
  <c r="AS132"/>
  <c r="AU132" s="1"/>
  <c r="AW132" s="1"/>
  <c r="AT132"/>
  <c r="AV132" s="1"/>
  <c r="BE132"/>
  <c r="AY116" i="11"/>
  <c r="AX115"/>
  <c r="BF115" s="1"/>
  <c r="AL338" i="9"/>
  <c r="AQ337"/>
  <c r="AR337" s="1"/>
  <c r="AT331" i="10"/>
  <c r="AV331" s="1"/>
  <c r="AS331"/>
  <c r="AU331" s="1"/>
  <c r="AW331" s="1"/>
  <c r="AZ331"/>
  <c r="BA331" s="1"/>
  <c r="BG331" s="1"/>
  <c r="BE331"/>
  <c r="AU346" i="7"/>
  <c r="AW346" s="1"/>
  <c r="AL343" i="8"/>
  <c r="AQ342"/>
  <c r="AR342" s="1"/>
  <c r="BB125" i="9"/>
  <c r="BH125" s="1"/>
  <c r="BC125"/>
  <c r="AL140" i="7"/>
  <c r="AQ139"/>
  <c r="AR139" s="1"/>
  <c r="BB329" i="10"/>
  <c r="BH329" s="1"/>
  <c r="BC329"/>
  <c r="AZ127" i="9"/>
  <c r="BA127" s="1"/>
  <c r="BG127" s="1"/>
  <c r="AT127"/>
  <c r="AV127" s="1"/>
  <c r="AS127"/>
  <c r="AU127" s="1"/>
  <c r="AW127" s="1"/>
  <c r="BE127"/>
  <c r="AY130" i="8"/>
  <c r="AX129"/>
  <c r="BF129" s="1"/>
  <c r="AH171" i="7"/>
  <c r="AP170"/>
  <c r="AU325" i="11"/>
  <c r="AW325" s="1"/>
  <c r="BC120" i="10"/>
  <c r="BB120"/>
  <c r="BH120" s="1"/>
  <c r="AQ118" i="11"/>
  <c r="AR118" s="1"/>
  <c r="AL119"/>
  <c r="AQ327"/>
  <c r="AR327" s="1"/>
  <c r="AL328"/>
  <c r="AY121" i="10"/>
  <c r="AX120"/>
  <c r="BF120" s="1"/>
  <c r="AT138" i="7"/>
  <c r="AV138" s="1"/>
  <c r="AS138"/>
  <c r="AU138" s="1"/>
  <c r="AW138" s="1"/>
  <c r="AZ138"/>
  <c r="BA138" s="1"/>
  <c r="BG138" s="1"/>
  <c r="BE138"/>
  <c r="BC324" i="11"/>
  <c r="BB324"/>
  <c r="BH324" s="1"/>
  <c r="AY346" i="7"/>
  <c r="AX345"/>
  <c r="BF345" s="1"/>
  <c r="AQ128" i="9"/>
  <c r="AR128" s="1"/>
  <c r="AL129"/>
  <c r="AX124"/>
  <c r="BF124" s="1"/>
  <c r="AY125"/>
  <c r="AX329" i="10"/>
  <c r="BF329" s="1"/>
  <c r="AY330"/>
  <c r="AU137" i="7"/>
  <c r="AW137" s="1"/>
  <c r="AU116" i="11"/>
  <c r="AW116" s="1"/>
  <c r="AU121" i="10"/>
  <c r="AW121" s="1"/>
  <c r="AU131" i="8"/>
  <c r="AW131" s="1"/>
  <c r="AC332" i="11"/>
  <c r="AC123"/>
  <c r="AC337" i="10"/>
  <c r="AC128"/>
  <c r="AC134" i="9"/>
  <c r="AC343"/>
  <c r="AC348" i="8"/>
  <c r="AC139"/>
  <c r="AC144" i="7"/>
  <c r="AC353"/>
  <c r="AX153" i="4"/>
  <c r="BF153" s="1"/>
  <c r="AY154"/>
  <c r="BC153"/>
  <c r="BB153"/>
  <c r="BH153" s="1"/>
  <c r="AY363"/>
  <c r="AX362"/>
  <c r="BF362" s="1"/>
  <c r="AC157"/>
  <c r="BE156"/>
  <c r="AC366"/>
  <c r="BE365"/>
  <c r="BB362"/>
  <c r="BH362" s="1"/>
  <c r="BC362"/>
  <c r="BB368" i="3"/>
  <c r="BH368" s="1"/>
  <c r="BC368"/>
  <c r="AC372"/>
  <c r="BE371"/>
  <c r="BB159"/>
  <c r="BH159" s="1"/>
  <c r="BC159"/>
  <c r="AC163"/>
  <c r="BE162"/>
  <c r="AY160"/>
  <c r="AX159"/>
  <c r="BF159" s="1"/>
  <c r="AY369"/>
  <c r="AX368"/>
  <c r="BF368" s="1"/>
  <c r="AA364" i="4"/>
  <c r="BA364" s="1"/>
  <c r="BG364" s="1"/>
  <c r="AB363"/>
  <c r="AA155"/>
  <c r="BA155" s="1"/>
  <c r="BG155" s="1"/>
  <c r="AB154"/>
  <c r="AB141" i="7"/>
  <c r="AA142"/>
  <c r="AA126" i="10"/>
  <c r="AB125"/>
  <c r="AB350" i="7"/>
  <c r="AA351"/>
  <c r="AB329" i="11"/>
  <c r="AA330"/>
  <c r="AB339" i="9"/>
  <c r="AA340"/>
  <c r="AA161" i="3"/>
  <c r="BA161" s="1"/>
  <c r="BG161" s="1"/>
  <c r="AB160"/>
  <c r="AB120" i="11"/>
  <c r="AA121"/>
  <c r="AA137" i="8"/>
  <c r="AB136"/>
  <c r="AA346"/>
  <c r="AB345"/>
  <c r="AA335" i="10"/>
  <c r="AB334"/>
  <c r="AA131" i="9"/>
  <c r="AB130"/>
  <c r="AB369" i="3"/>
  <c r="AA370"/>
  <c r="BA370" s="1"/>
  <c r="BG370" s="1"/>
  <c r="S381" i="4"/>
  <c r="U380"/>
  <c r="S172"/>
  <c r="U171"/>
  <c r="Z172"/>
  <c r="Z381"/>
  <c r="BB116" i="11" l="1"/>
  <c r="BH116" s="1"/>
  <c r="BC116"/>
  <c r="AZ128" i="9"/>
  <c r="BA128" s="1"/>
  <c r="BG128" s="1"/>
  <c r="AT128"/>
  <c r="AV128" s="1"/>
  <c r="AS128"/>
  <c r="AU128" s="1"/>
  <c r="AW128" s="1"/>
  <c r="BE128"/>
  <c r="AT327" i="11"/>
  <c r="AV327" s="1"/>
  <c r="AZ327"/>
  <c r="BA327" s="1"/>
  <c r="BG327" s="1"/>
  <c r="AS327"/>
  <c r="AU327" s="1"/>
  <c r="AW327" s="1"/>
  <c r="BE327"/>
  <c r="AT139" i="7"/>
  <c r="AV139" s="1"/>
  <c r="AS139"/>
  <c r="AZ139"/>
  <c r="BA139" s="1"/>
  <c r="BG139" s="1"/>
  <c r="BE139"/>
  <c r="AT342" i="8"/>
  <c r="AV342" s="1"/>
  <c r="AZ342"/>
  <c r="BA342" s="1"/>
  <c r="BG342" s="1"/>
  <c r="AS342"/>
  <c r="AU342" s="1"/>
  <c r="AW342" s="1"/>
  <c r="BE342"/>
  <c r="AX116" i="11"/>
  <c r="BF116" s="1"/>
  <c r="AY117"/>
  <c r="AX339" i="8"/>
  <c r="BF339" s="1"/>
  <c r="AY340"/>
  <c r="AZ332" i="10"/>
  <c r="BA332" s="1"/>
  <c r="BG332" s="1"/>
  <c r="AT332"/>
  <c r="AV332" s="1"/>
  <c r="AS332"/>
  <c r="AU332" s="1"/>
  <c r="AW332" s="1"/>
  <c r="BE332"/>
  <c r="AT133" i="8"/>
  <c r="AV133" s="1"/>
  <c r="AS133"/>
  <c r="AZ133"/>
  <c r="BA133" s="1"/>
  <c r="BG133" s="1"/>
  <c r="BE133"/>
  <c r="AH381" i="7"/>
  <c r="AP380"/>
  <c r="BB117" i="11"/>
  <c r="BH117" s="1"/>
  <c r="BC117"/>
  <c r="AU122" i="10"/>
  <c r="AW122" s="1"/>
  <c r="BB121"/>
  <c r="BH121" s="1"/>
  <c r="BC121"/>
  <c r="AX330"/>
  <c r="BF330" s="1"/>
  <c r="AY331"/>
  <c r="AL130" i="9"/>
  <c r="AQ129"/>
  <c r="AR129" s="1"/>
  <c r="BB138" i="7"/>
  <c r="BH138" s="1"/>
  <c r="BC138"/>
  <c r="AL329" i="11"/>
  <c r="AQ328"/>
  <c r="AR328" s="1"/>
  <c r="AH172" i="7"/>
  <c r="AP171"/>
  <c r="BB127" i="9"/>
  <c r="BH127" s="1"/>
  <c r="BC127"/>
  <c r="BC331" i="10"/>
  <c r="BB331"/>
  <c r="BH331" s="1"/>
  <c r="BB132" i="8"/>
  <c r="BH132" s="1"/>
  <c r="BC132"/>
  <c r="AX136" i="7"/>
  <c r="BF136" s="1"/>
  <c r="AY137"/>
  <c r="BB340" i="8"/>
  <c r="BH340" s="1"/>
  <c r="BC340"/>
  <c r="AL334" i="10"/>
  <c r="AQ333"/>
  <c r="AR333" s="1"/>
  <c r="BB336" i="9"/>
  <c r="BH336" s="1"/>
  <c r="BC336"/>
  <c r="AL135" i="8"/>
  <c r="AQ134"/>
  <c r="AR134" s="1"/>
  <c r="BC131"/>
  <c r="BB131"/>
  <c r="BH131" s="1"/>
  <c r="AY347" i="7"/>
  <c r="AX346"/>
  <c r="BF346" s="1"/>
  <c r="AX121" i="10"/>
  <c r="BF121" s="1"/>
  <c r="AY122"/>
  <c r="AZ118" i="11"/>
  <c r="BA118" s="1"/>
  <c r="BG118" s="1"/>
  <c r="AT118"/>
  <c r="AV118" s="1"/>
  <c r="AS118"/>
  <c r="AU118" s="1"/>
  <c r="AW118" s="1"/>
  <c r="BE118"/>
  <c r="BB346" i="7"/>
  <c r="BH346" s="1"/>
  <c r="BC346"/>
  <c r="AQ338" i="9"/>
  <c r="AR338" s="1"/>
  <c r="AL339"/>
  <c r="AZ123" i="10"/>
  <c r="BA123" s="1"/>
  <c r="BG123" s="1"/>
  <c r="AT123"/>
  <c r="AV123" s="1"/>
  <c r="AS123"/>
  <c r="AU123" s="1"/>
  <c r="AW123" s="1"/>
  <c r="BE123"/>
  <c r="AX334" i="9"/>
  <c r="BF334" s="1"/>
  <c r="AY335"/>
  <c r="BC341" i="8"/>
  <c r="BB341"/>
  <c r="BH341" s="1"/>
  <c r="AT348" i="7"/>
  <c r="AV348" s="1"/>
  <c r="AS348"/>
  <c r="AZ348"/>
  <c r="BA348" s="1"/>
  <c r="BG348" s="1"/>
  <c r="BE348"/>
  <c r="AU326" i="11"/>
  <c r="AW326" s="1"/>
  <c r="BB137" i="7"/>
  <c r="BH137" s="1"/>
  <c r="BC137"/>
  <c r="AY126" i="9"/>
  <c r="AX125"/>
  <c r="BF125" s="1"/>
  <c r="AL120" i="11"/>
  <c r="AQ119"/>
  <c r="AR119" s="1"/>
  <c r="BB325"/>
  <c r="BH325" s="1"/>
  <c r="BC325"/>
  <c r="AX130" i="8"/>
  <c r="BF130" s="1"/>
  <c r="AY131"/>
  <c r="AL141" i="7"/>
  <c r="AQ140"/>
  <c r="AR140" s="1"/>
  <c r="AQ343" i="8"/>
  <c r="AR343" s="1"/>
  <c r="AL344"/>
  <c r="AT337" i="9"/>
  <c r="AV337" s="1"/>
  <c r="AS337"/>
  <c r="AZ337"/>
  <c r="BA337" s="1"/>
  <c r="BG337" s="1"/>
  <c r="BE337"/>
  <c r="AL125" i="10"/>
  <c r="AQ124"/>
  <c r="AR124" s="1"/>
  <c r="AY325" i="11"/>
  <c r="AX324"/>
  <c r="BF324" s="1"/>
  <c r="AL350" i="7"/>
  <c r="AQ349"/>
  <c r="AR349" s="1"/>
  <c r="AU347"/>
  <c r="AW347" s="1"/>
  <c r="AC124" i="11"/>
  <c r="AC333"/>
  <c r="AC129" i="10"/>
  <c r="AC338"/>
  <c r="AC344" i="9"/>
  <c r="AC135"/>
  <c r="AC140" i="8"/>
  <c r="AC349"/>
  <c r="AC354" i="7"/>
  <c r="AC145"/>
  <c r="BC154" i="4"/>
  <c r="BB154"/>
  <c r="BH154" s="1"/>
  <c r="AC367"/>
  <c r="BE366"/>
  <c r="AX363"/>
  <c r="BF363" s="1"/>
  <c r="AY364"/>
  <c r="AY155"/>
  <c r="AX154"/>
  <c r="BF154" s="1"/>
  <c r="BC363"/>
  <c r="BB363"/>
  <c r="BH363" s="1"/>
  <c r="AC158"/>
  <c r="BE157"/>
  <c r="BC160" i="3"/>
  <c r="BB160"/>
  <c r="BH160" s="1"/>
  <c r="AY161"/>
  <c r="AX160"/>
  <c r="BF160" s="1"/>
  <c r="BC369"/>
  <c r="BB369"/>
  <c r="BH369" s="1"/>
  <c r="AY370"/>
  <c r="AX369"/>
  <c r="BF369" s="1"/>
  <c r="AC164"/>
  <c r="BE163"/>
  <c r="AC373"/>
  <c r="BE372"/>
  <c r="AB340" i="9"/>
  <c r="AA341"/>
  <c r="AA371" i="3"/>
  <c r="BA371" s="1"/>
  <c r="BG371" s="1"/>
  <c r="AB370"/>
  <c r="AA122" i="11"/>
  <c r="AB121"/>
  <c r="AB131" i="9"/>
  <c r="AA132"/>
  <c r="AB335" i="10"/>
  <c r="AA336"/>
  <c r="AA138" i="8"/>
  <c r="AB137"/>
  <c r="AB161" i="3"/>
  <c r="AA162"/>
  <c r="BA162" s="1"/>
  <c r="BG162" s="1"/>
  <c r="AB330" i="11"/>
  <c r="AA331"/>
  <c r="AA156" i="4"/>
  <c r="BA156" s="1"/>
  <c r="BG156" s="1"/>
  <c r="AB155"/>
  <c r="AA365"/>
  <c r="BA365" s="1"/>
  <c r="BG365" s="1"/>
  <c r="AB364"/>
  <c r="AB346" i="8"/>
  <c r="AA347"/>
  <c r="AA352" i="7"/>
  <c r="AB351"/>
  <c r="AB126" i="10"/>
  <c r="AA127"/>
  <c r="AB142" i="7"/>
  <c r="AA143"/>
  <c r="Z382" i="4"/>
  <c r="S382"/>
  <c r="U381"/>
  <c r="Z173"/>
  <c r="S173"/>
  <c r="U172"/>
  <c r="BC347" i="7" l="1"/>
  <c r="BB347"/>
  <c r="BH347" s="1"/>
  <c r="AY326" i="11"/>
  <c r="AX325"/>
  <c r="BF325" s="1"/>
  <c r="AS343" i="8"/>
  <c r="AU343" s="1"/>
  <c r="AW343" s="1"/>
  <c r="AZ343"/>
  <c r="BA343" s="1"/>
  <c r="BG343" s="1"/>
  <c r="AT343"/>
  <c r="AV343" s="1"/>
  <c r="BE343"/>
  <c r="AQ120" i="11"/>
  <c r="AR120" s="1"/>
  <c r="AL121"/>
  <c r="BC123" i="10"/>
  <c r="BB123"/>
  <c r="BH123" s="1"/>
  <c r="AT338" i="9"/>
  <c r="AV338" s="1"/>
  <c r="AS338"/>
  <c r="AU338" s="1"/>
  <c r="AW338" s="1"/>
  <c r="AZ338"/>
  <c r="BA338" s="1"/>
  <c r="BG338" s="1"/>
  <c r="BE338"/>
  <c r="BC118" i="11"/>
  <c r="BB118"/>
  <c r="BH118" s="1"/>
  <c r="AT134" i="8"/>
  <c r="AV134" s="1"/>
  <c r="AS134"/>
  <c r="AU134" s="1"/>
  <c r="AW134" s="1"/>
  <c r="AZ134"/>
  <c r="BA134" s="1"/>
  <c r="BG134" s="1"/>
  <c r="BE134"/>
  <c r="AT333" i="10"/>
  <c r="AV333" s="1"/>
  <c r="AS333"/>
  <c r="AU333" s="1"/>
  <c r="AW333" s="1"/>
  <c r="AZ333"/>
  <c r="BA333" s="1"/>
  <c r="BG333" s="1"/>
  <c r="BE333"/>
  <c r="AY138" i="7"/>
  <c r="AX137"/>
  <c r="BF137" s="1"/>
  <c r="AX331" i="10"/>
  <c r="BF331" s="1"/>
  <c r="AY332"/>
  <c r="BB122"/>
  <c r="BH122" s="1"/>
  <c r="BC122"/>
  <c r="BC332"/>
  <c r="BB332"/>
  <c r="BH332" s="1"/>
  <c r="BC342" i="8"/>
  <c r="BB342"/>
  <c r="BH342" s="1"/>
  <c r="BB327" i="11"/>
  <c r="BH327" s="1"/>
  <c r="BC327"/>
  <c r="BC128" i="9"/>
  <c r="BB128"/>
  <c r="BH128" s="1"/>
  <c r="AL345" i="8"/>
  <c r="AQ344"/>
  <c r="AR344" s="1"/>
  <c r="AX131"/>
  <c r="BF131" s="1"/>
  <c r="AY132"/>
  <c r="AT119" i="11"/>
  <c r="AV119" s="1"/>
  <c r="AS119"/>
  <c r="AU119" s="1"/>
  <c r="AW119" s="1"/>
  <c r="AZ119"/>
  <c r="BA119" s="1"/>
  <c r="BG119" s="1"/>
  <c r="BE119"/>
  <c r="AL340" i="9"/>
  <c r="AQ339"/>
  <c r="AR339" s="1"/>
  <c r="AX122" i="10"/>
  <c r="BF122" s="1"/>
  <c r="AY123"/>
  <c r="AQ329" i="11"/>
  <c r="AR329" s="1"/>
  <c r="AL330"/>
  <c r="AQ130" i="9"/>
  <c r="AR130" s="1"/>
  <c r="AL131"/>
  <c r="AY341" i="8"/>
  <c r="AX340"/>
  <c r="BF340" s="1"/>
  <c r="AQ350" i="7"/>
  <c r="AR350" s="1"/>
  <c r="AL351"/>
  <c r="AQ125" i="10"/>
  <c r="AR125" s="1"/>
  <c r="AL126"/>
  <c r="AQ141" i="7"/>
  <c r="AR141" s="1"/>
  <c r="AL142"/>
  <c r="AX126" i="9"/>
  <c r="BF126" s="1"/>
  <c r="AY127"/>
  <c r="AY348" i="7"/>
  <c r="AX347"/>
  <c r="BF347" s="1"/>
  <c r="AT328" i="11"/>
  <c r="AV328" s="1"/>
  <c r="AZ328"/>
  <c r="BA328" s="1"/>
  <c r="BG328" s="1"/>
  <c r="AS328"/>
  <c r="BE328"/>
  <c r="AZ129" i="9"/>
  <c r="BA129" s="1"/>
  <c r="BG129" s="1"/>
  <c r="AT129"/>
  <c r="AV129" s="1"/>
  <c r="AS129"/>
  <c r="AU129" s="1"/>
  <c r="AW129" s="1"/>
  <c r="BE129"/>
  <c r="AH382" i="7"/>
  <c r="AP381"/>
  <c r="AT349"/>
  <c r="AV349" s="1"/>
  <c r="AS349"/>
  <c r="AU349" s="1"/>
  <c r="AW349" s="1"/>
  <c r="AZ349"/>
  <c r="BA349" s="1"/>
  <c r="BG349" s="1"/>
  <c r="BE349"/>
  <c r="AT124" i="10"/>
  <c r="AV124" s="1"/>
  <c r="AS124"/>
  <c r="AU124" s="1"/>
  <c r="AW124" s="1"/>
  <c r="AZ124"/>
  <c r="BA124" s="1"/>
  <c r="BG124" s="1"/>
  <c r="BE124"/>
  <c r="AS140" i="7"/>
  <c r="AZ140"/>
  <c r="BA140" s="1"/>
  <c r="BG140" s="1"/>
  <c r="AT140"/>
  <c r="AV140" s="1"/>
  <c r="BE140"/>
  <c r="BC326" i="11"/>
  <c r="BB326"/>
  <c r="BH326" s="1"/>
  <c r="AX335" i="9"/>
  <c r="BF335" s="1"/>
  <c r="AY336"/>
  <c r="AL136" i="8"/>
  <c r="AQ135"/>
  <c r="AR135" s="1"/>
  <c r="AL335" i="10"/>
  <c r="AQ334"/>
  <c r="AR334" s="1"/>
  <c r="AH173" i="7"/>
  <c r="AP172"/>
  <c r="AY118" i="11"/>
  <c r="AX117"/>
  <c r="BF117" s="1"/>
  <c r="AU337" i="9"/>
  <c r="AW337" s="1"/>
  <c r="AU348" i="7"/>
  <c r="AW348" s="1"/>
  <c r="AU133" i="8"/>
  <c r="AW133" s="1"/>
  <c r="AU139" i="7"/>
  <c r="AW139" s="1"/>
  <c r="AC334" i="11"/>
  <c r="AC125"/>
  <c r="AC130" i="10"/>
  <c r="AC339"/>
  <c r="AC136" i="9"/>
  <c r="AC345"/>
  <c r="AC141" i="8"/>
  <c r="AC350"/>
  <c r="AC146" i="7"/>
  <c r="AC355"/>
  <c r="BB364" i="4"/>
  <c r="BH364" s="1"/>
  <c r="BC364"/>
  <c r="AY365"/>
  <c r="AX364"/>
  <c r="BF364" s="1"/>
  <c r="BC155"/>
  <c r="BB155"/>
  <c r="BH155" s="1"/>
  <c r="AC159"/>
  <c r="BE158"/>
  <c r="AX155"/>
  <c r="BF155" s="1"/>
  <c r="AY156"/>
  <c r="AC368"/>
  <c r="BE367"/>
  <c r="BB370" i="3"/>
  <c r="BH370" s="1"/>
  <c r="BC370"/>
  <c r="AC165"/>
  <c r="BE164"/>
  <c r="BB161"/>
  <c r="BH161" s="1"/>
  <c r="BC161"/>
  <c r="AC374"/>
  <c r="BE373"/>
  <c r="AY371"/>
  <c r="AX370"/>
  <c r="BF370" s="1"/>
  <c r="AY162"/>
  <c r="AX161"/>
  <c r="BF161" s="1"/>
  <c r="AB347" i="8"/>
  <c r="AA348"/>
  <c r="AA332" i="11"/>
  <c r="AB331"/>
  <c r="AA337" i="10"/>
  <c r="AB336"/>
  <c r="AA123" i="11"/>
  <c r="AB122"/>
  <c r="AB352" i="7"/>
  <c r="AA353"/>
  <c r="AA157" i="4"/>
  <c r="BA157" s="1"/>
  <c r="BG157" s="1"/>
  <c r="AB156"/>
  <c r="AB138" i="8"/>
  <c r="AA139"/>
  <c r="AB143" i="7"/>
  <c r="AA144"/>
  <c r="AA128" i="10"/>
  <c r="AB127"/>
  <c r="AB162" i="3"/>
  <c r="AA163"/>
  <c r="BA163" s="1"/>
  <c r="BG163" s="1"/>
  <c r="AB132" i="9"/>
  <c r="AA133"/>
  <c r="AB371" i="3"/>
  <c r="AA372"/>
  <c r="BA372" s="1"/>
  <c r="BG372" s="1"/>
  <c r="AA366" i="4"/>
  <c r="BA366" s="1"/>
  <c r="BG366" s="1"/>
  <c r="AB365"/>
  <c r="AA342" i="9"/>
  <c r="AB341"/>
  <c r="S174" i="4"/>
  <c r="U173"/>
  <c r="S383"/>
  <c r="U382"/>
  <c r="Z383"/>
  <c r="Z174"/>
  <c r="BC337" i="9" l="1"/>
  <c r="BB337"/>
  <c r="BH337" s="1"/>
  <c r="AX118" i="11"/>
  <c r="BF118" s="1"/>
  <c r="AY119"/>
  <c r="AL336" i="10"/>
  <c r="AQ335"/>
  <c r="AR335" s="1"/>
  <c r="AL143" i="7"/>
  <c r="AQ142"/>
  <c r="AR142" s="1"/>
  <c r="AQ351"/>
  <c r="AR351" s="1"/>
  <c r="AL352"/>
  <c r="AY342" i="8"/>
  <c r="AX341"/>
  <c r="BF341" s="1"/>
  <c r="AS329" i="11"/>
  <c r="AZ329"/>
  <c r="BA329" s="1"/>
  <c r="BG329" s="1"/>
  <c r="AT329"/>
  <c r="AV329" s="1"/>
  <c r="BE329"/>
  <c r="AL341" i="9"/>
  <c r="AQ340"/>
  <c r="AR340" s="1"/>
  <c r="AQ345" i="8"/>
  <c r="AR345" s="1"/>
  <c r="AL346"/>
  <c r="AT120" i="11"/>
  <c r="AV120" s="1"/>
  <c r="AS120"/>
  <c r="AU120" s="1"/>
  <c r="AW120" s="1"/>
  <c r="AZ120"/>
  <c r="BA120" s="1"/>
  <c r="BG120" s="1"/>
  <c r="BE120"/>
  <c r="BB343" i="8"/>
  <c r="BH343" s="1"/>
  <c r="BC343"/>
  <c r="BC348" i="7"/>
  <c r="BB348"/>
  <c r="BH348" s="1"/>
  <c r="AZ334" i="10"/>
  <c r="BA334" s="1"/>
  <c r="BG334" s="1"/>
  <c r="AT334"/>
  <c r="AV334" s="1"/>
  <c r="AS334"/>
  <c r="AU334" s="1"/>
  <c r="AW334" s="1"/>
  <c r="BE334"/>
  <c r="AY337" i="9"/>
  <c r="AX336"/>
  <c r="BF336" s="1"/>
  <c r="AH383" i="7"/>
  <c r="AP382"/>
  <c r="AT125" i="10"/>
  <c r="AV125" s="1"/>
  <c r="AS125"/>
  <c r="AU125" s="1"/>
  <c r="AW125" s="1"/>
  <c r="AZ125"/>
  <c r="BA125" s="1"/>
  <c r="BG125" s="1"/>
  <c r="BE125"/>
  <c r="AQ330" i="11"/>
  <c r="AR330" s="1"/>
  <c r="AL331"/>
  <c r="AZ339" i="9"/>
  <c r="BA339" s="1"/>
  <c r="BG339" s="1"/>
  <c r="AT339"/>
  <c r="AV339" s="1"/>
  <c r="AS339"/>
  <c r="BE339"/>
  <c r="BC119" i="11"/>
  <c r="BB119"/>
  <c r="BH119" s="1"/>
  <c r="AZ344" i="8"/>
  <c r="BA344" s="1"/>
  <c r="BG344" s="1"/>
  <c r="AT344"/>
  <c r="AV344" s="1"/>
  <c r="AS344"/>
  <c r="BE344"/>
  <c r="AX332" i="10"/>
  <c r="BF332" s="1"/>
  <c r="AY333"/>
  <c r="BB338" i="9"/>
  <c r="BH338" s="1"/>
  <c r="BC338"/>
  <c r="AL122" i="11"/>
  <c r="AQ121"/>
  <c r="AR121" s="1"/>
  <c r="BB133" i="8"/>
  <c r="BH133" s="1"/>
  <c r="BC133"/>
  <c r="AH174" i="7"/>
  <c r="AP173"/>
  <c r="AL137" i="8"/>
  <c r="AQ136"/>
  <c r="AR136" s="1"/>
  <c r="AX127" i="9"/>
  <c r="BF127" s="1"/>
  <c r="AY128"/>
  <c r="AL127" i="10"/>
  <c r="AQ126"/>
  <c r="AR126" s="1"/>
  <c r="AS130" i="9"/>
  <c r="AU130" s="1"/>
  <c r="AW130" s="1"/>
  <c r="AZ130"/>
  <c r="BA130" s="1"/>
  <c r="BG130" s="1"/>
  <c r="AT130"/>
  <c r="AV130" s="1"/>
  <c r="BE130"/>
  <c r="AX138" i="7"/>
  <c r="BF138" s="1"/>
  <c r="AY139"/>
  <c r="AY327" i="11"/>
  <c r="AX326"/>
  <c r="BF326" s="1"/>
  <c r="AU140" i="7"/>
  <c r="AW140" s="1"/>
  <c r="BB139"/>
  <c r="BH139" s="1"/>
  <c r="BC139"/>
  <c r="AS135" i="8"/>
  <c r="AZ135"/>
  <c r="BA135" s="1"/>
  <c r="BG135" s="1"/>
  <c r="AT135"/>
  <c r="AV135" s="1"/>
  <c r="BE135"/>
  <c r="BC124" i="10"/>
  <c r="BB124"/>
  <c r="BH124" s="1"/>
  <c r="BB349" i="7"/>
  <c r="BH349" s="1"/>
  <c r="BC349"/>
  <c r="BB129" i="9"/>
  <c r="BH129" s="1"/>
  <c r="BC129"/>
  <c r="AX348" i="7"/>
  <c r="BF348" s="1"/>
  <c r="AY349"/>
  <c r="AZ141"/>
  <c r="BA141" s="1"/>
  <c r="BG141" s="1"/>
  <c r="AT141"/>
  <c r="AV141" s="1"/>
  <c r="AS141"/>
  <c r="AU141" s="1"/>
  <c r="AW141" s="1"/>
  <c r="BE141"/>
  <c r="AS350"/>
  <c r="AZ350"/>
  <c r="BA350" s="1"/>
  <c r="BG350" s="1"/>
  <c r="AT350"/>
  <c r="AV350" s="1"/>
  <c r="BE350"/>
  <c r="AL132" i="9"/>
  <c r="AQ131"/>
  <c r="AR131" s="1"/>
  <c r="AX123" i="10"/>
  <c r="BF123" s="1"/>
  <c r="AY124"/>
  <c r="AX132" i="8"/>
  <c r="BF132" s="1"/>
  <c r="AY133"/>
  <c r="BC333" i="10"/>
  <c r="BB333"/>
  <c r="BH333" s="1"/>
  <c r="BC134" i="8"/>
  <c r="BB134"/>
  <c r="BH134" s="1"/>
  <c r="AU328" i="11"/>
  <c r="AW328" s="1"/>
  <c r="AC126"/>
  <c r="AC335"/>
  <c r="AC340" i="10"/>
  <c r="AC131"/>
  <c r="AC137" i="9"/>
  <c r="AC346"/>
  <c r="AC351" i="8"/>
  <c r="AC142"/>
  <c r="AC356" i="7"/>
  <c r="AC147"/>
  <c r="BC365" i="4"/>
  <c r="BB365"/>
  <c r="BH365" s="1"/>
  <c r="AY157"/>
  <c r="AX156"/>
  <c r="BF156" s="1"/>
  <c r="AC369"/>
  <c r="BE368"/>
  <c r="AC160"/>
  <c r="BE159"/>
  <c r="AX365"/>
  <c r="BF365" s="1"/>
  <c r="AY366"/>
  <c r="BC156"/>
  <c r="BB156"/>
  <c r="BH156" s="1"/>
  <c r="BC162" i="3"/>
  <c r="BB162"/>
  <c r="BH162" s="1"/>
  <c r="AY372"/>
  <c r="AX371"/>
  <c r="BF371" s="1"/>
  <c r="BC371"/>
  <c r="BB371"/>
  <c r="BH371" s="1"/>
  <c r="AY163"/>
  <c r="AX162"/>
  <c r="BF162" s="1"/>
  <c r="AC375"/>
  <c r="BE374"/>
  <c r="AC166"/>
  <c r="BE165"/>
  <c r="AB372"/>
  <c r="AA373"/>
  <c r="BA373" s="1"/>
  <c r="BG373" s="1"/>
  <c r="AB133" i="9"/>
  <c r="AA134"/>
  <c r="AB144" i="7"/>
  <c r="AA145"/>
  <c r="AB139" i="8"/>
  <c r="AA140"/>
  <c r="AB353" i="7"/>
  <c r="AA354"/>
  <c r="AB332" i="11"/>
  <c r="AA333"/>
  <c r="AB128" i="10"/>
  <c r="AA129"/>
  <c r="AB348" i="8"/>
  <c r="AA349"/>
  <c r="AB342" i="9"/>
  <c r="AA343"/>
  <c r="AA367" i="4"/>
  <c r="BA367" s="1"/>
  <c r="BG367" s="1"/>
  <c r="AB366"/>
  <c r="AB163" i="3"/>
  <c r="AA164"/>
  <c r="BA164" s="1"/>
  <c r="BG164" s="1"/>
  <c r="AB123" i="11"/>
  <c r="AA124"/>
  <c r="AA338" i="10"/>
  <c r="AB337"/>
  <c r="AA158" i="4"/>
  <c r="BA158" s="1"/>
  <c r="BG158" s="1"/>
  <c r="AB157"/>
  <c r="Z175"/>
  <c r="S384"/>
  <c r="U383"/>
  <c r="S175"/>
  <c r="U174"/>
  <c r="Z384"/>
  <c r="AQ132" i="9" l="1"/>
  <c r="AR132" s="1"/>
  <c r="AL133"/>
  <c r="AX139" i="7"/>
  <c r="BF139" s="1"/>
  <c r="AY140"/>
  <c r="AX128" i="9"/>
  <c r="BF128" s="1"/>
  <c r="AY129"/>
  <c r="AH384" i="7"/>
  <c r="AP383"/>
  <c r="BC334" i="10"/>
  <c r="BB334"/>
  <c r="BH334" s="1"/>
  <c r="AL342" i="9"/>
  <c r="AQ341"/>
  <c r="AR341" s="1"/>
  <c r="AT351" i="7"/>
  <c r="AV351" s="1"/>
  <c r="AS351"/>
  <c r="AU351" s="1"/>
  <c r="AW351" s="1"/>
  <c r="AZ351"/>
  <c r="BA351" s="1"/>
  <c r="BG351" s="1"/>
  <c r="BE351"/>
  <c r="AL337" i="10"/>
  <c r="AQ336"/>
  <c r="AR336" s="1"/>
  <c r="AU350" i="7"/>
  <c r="AW350" s="1"/>
  <c r="AU135" i="8"/>
  <c r="AW135" s="1"/>
  <c r="AU344"/>
  <c r="AW344" s="1"/>
  <c r="AU329" i="11"/>
  <c r="AW329" s="1"/>
  <c r="AX133" i="8"/>
  <c r="BF133" s="1"/>
  <c r="AY134"/>
  <c r="AS131" i="9"/>
  <c r="AZ131"/>
  <c r="BA131" s="1"/>
  <c r="BG131" s="1"/>
  <c r="AT131"/>
  <c r="AV131" s="1"/>
  <c r="BE131"/>
  <c r="BC140" i="7"/>
  <c r="BB140"/>
  <c r="BH140" s="1"/>
  <c r="AX327" i="11"/>
  <c r="BF327" s="1"/>
  <c r="AY328"/>
  <c r="AL128" i="10"/>
  <c r="AQ127"/>
  <c r="AR127" s="1"/>
  <c r="AL138" i="8"/>
  <c r="AQ137"/>
  <c r="AR137" s="1"/>
  <c r="BC120" i="11"/>
  <c r="BB120"/>
  <c r="BH120" s="1"/>
  <c r="AT340" i="9"/>
  <c r="AV340" s="1"/>
  <c r="AS340"/>
  <c r="AZ340"/>
  <c r="BA340" s="1"/>
  <c r="BG340" s="1"/>
  <c r="BE340"/>
  <c r="AQ352" i="7"/>
  <c r="AR352" s="1"/>
  <c r="AL353"/>
  <c r="AZ335" i="10"/>
  <c r="BA335" s="1"/>
  <c r="BG335" s="1"/>
  <c r="AT335"/>
  <c r="AV335" s="1"/>
  <c r="AS335"/>
  <c r="AU335" s="1"/>
  <c r="AW335" s="1"/>
  <c r="BE335"/>
  <c r="BB141" i="7"/>
  <c r="BH141" s="1"/>
  <c r="BC141"/>
  <c r="AT126" i="10"/>
  <c r="AV126" s="1"/>
  <c r="AS126"/>
  <c r="AU126" s="1"/>
  <c r="AW126" s="1"/>
  <c r="AZ126"/>
  <c r="BA126" s="1"/>
  <c r="BG126" s="1"/>
  <c r="BE126"/>
  <c r="AT136" i="8"/>
  <c r="AV136" s="1"/>
  <c r="AS136"/>
  <c r="AU136" s="1"/>
  <c r="AW136" s="1"/>
  <c r="AZ136"/>
  <c r="BA136" s="1"/>
  <c r="BG136" s="1"/>
  <c r="BE136"/>
  <c r="AL123" i="11"/>
  <c r="AQ122"/>
  <c r="AR122" s="1"/>
  <c r="AT330"/>
  <c r="AV330" s="1"/>
  <c r="AS330"/>
  <c r="AZ330"/>
  <c r="BA330" s="1"/>
  <c r="BG330" s="1"/>
  <c r="BE330"/>
  <c r="AY338" i="9"/>
  <c r="AX337"/>
  <c r="BF337" s="1"/>
  <c r="AZ345" i="8"/>
  <c r="BA345" s="1"/>
  <c r="BG345" s="1"/>
  <c r="AT345"/>
  <c r="AV345" s="1"/>
  <c r="AS345"/>
  <c r="BE345"/>
  <c r="AY343"/>
  <c r="AX342"/>
  <c r="BF342" s="1"/>
  <c r="AL144" i="7"/>
  <c r="AQ143"/>
  <c r="AR143" s="1"/>
  <c r="AU339" i="9"/>
  <c r="AW339" s="1"/>
  <c r="BC328" i="11"/>
  <c r="BB328"/>
  <c r="BH328" s="1"/>
  <c r="AY125" i="10"/>
  <c r="AX124"/>
  <c r="BF124" s="1"/>
  <c r="AY350" i="7"/>
  <c r="AX349"/>
  <c r="BF349" s="1"/>
  <c r="BB130" i="9"/>
  <c r="BH130" s="1"/>
  <c r="BC130"/>
  <c r="AH175" i="7"/>
  <c r="AP174"/>
  <c r="AZ121" i="11"/>
  <c r="BA121" s="1"/>
  <c r="BG121" s="1"/>
  <c r="AT121"/>
  <c r="AV121" s="1"/>
  <c r="AS121"/>
  <c r="BE121"/>
  <c r="AX333" i="10"/>
  <c r="BF333" s="1"/>
  <c r="AY334"/>
  <c r="AQ331" i="11"/>
  <c r="AR331" s="1"/>
  <c r="AL332"/>
  <c r="BC125" i="10"/>
  <c r="BB125"/>
  <c r="BH125" s="1"/>
  <c r="AL347" i="8"/>
  <c r="AQ346"/>
  <c r="AR346" s="1"/>
  <c r="AT142" i="7"/>
  <c r="AV142" s="1"/>
  <c r="AS142"/>
  <c r="AZ142"/>
  <c r="BA142" s="1"/>
  <c r="BG142" s="1"/>
  <c r="BE142"/>
  <c r="AY120" i="11"/>
  <c r="AX119"/>
  <c r="BF119" s="1"/>
  <c r="AC127"/>
  <c r="AC336"/>
  <c r="AC341" i="10"/>
  <c r="AC132"/>
  <c r="AC347" i="9"/>
  <c r="AC138"/>
  <c r="AC143" i="8"/>
  <c r="AC352"/>
  <c r="AC148" i="7"/>
  <c r="AC357"/>
  <c r="BC366" i="4"/>
  <c r="BB366"/>
  <c r="BH366" s="1"/>
  <c r="AC370"/>
  <c r="BE369"/>
  <c r="AY367"/>
  <c r="AX366"/>
  <c r="BF366" s="1"/>
  <c r="AC161"/>
  <c r="BE160"/>
  <c r="AX157"/>
  <c r="BF157" s="1"/>
  <c r="AY158"/>
  <c r="BC157"/>
  <c r="BB157"/>
  <c r="BH157" s="1"/>
  <c r="BC372" i="3"/>
  <c r="BB372"/>
  <c r="BH372" s="1"/>
  <c r="AC376"/>
  <c r="BE375"/>
  <c r="AC167"/>
  <c r="BE166"/>
  <c r="AY164"/>
  <c r="AX163"/>
  <c r="BF163" s="1"/>
  <c r="AY373"/>
  <c r="AX372"/>
  <c r="BF372" s="1"/>
  <c r="BB163"/>
  <c r="BH163" s="1"/>
  <c r="BC163"/>
  <c r="AA368" i="4"/>
  <c r="BA368" s="1"/>
  <c r="BG368" s="1"/>
  <c r="AB367"/>
  <c r="AB124" i="11"/>
  <c r="AA125"/>
  <c r="AB164" i="3"/>
  <c r="AA165"/>
  <c r="BA165" s="1"/>
  <c r="BG165" s="1"/>
  <c r="AB343" i="9"/>
  <c r="AA344"/>
  <c r="AB349" i="8"/>
  <c r="AA350"/>
  <c r="AB129" i="10"/>
  <c r="AA130"/>
  <c r="AA141" i="8"/>
  <c r="AB140"/>
  <c r="AB134" i="9"/>
  <c r="AA135"/>
  <c r="AB373" i="3"/>
  <c r="AA374"/>
  <c r="BA374" s="1"/>
  <c r="BG374" s="1"/>
  <c r="AA339" i="10"/>
  <c r="AB338"/>
  <c r="AA159" i="4"/>
  <c r="BA159" s="1"/>
  <c r="BG159" s="1"/>
  <c r="AB158"/>
  <c r="AB333" i="11"/>
  <c r="AA334"/>
  <c r="AB354" i="7"/>
  <c r="AA355"/>
  <c r="AB145"/>
  <c r="AA146"/>
  <c r="S176" i="4"/>
  <c r="U175"/>
  <c r="Z176"/>
  <c r="Z385"/>
  <c r="S385"/>
  <c r="U384"/>
  <c r="AL348" i="8" l="1"/>
  <c r="AQ347"/>
  <c r="AR347" s="1"/>
  <c r="AS331" i="11"/>
  <c r="AZ331"/>
  <c r="BA331" s="1"/>
  <c r="BG331" s="1"/>
  <c r="AT331"/>
  <c r="AV331" s="1"/>
  <c r="BE331"/>
  <c r="AH176" i="7"/>
  <c r="AP175"/>
  <c r="AX350"/>
  <c r="BF350" s="1"/>
  <c r="AY351"/>
  <c r="AX343" i="8"/>
  <c r="BF343" s="1"/>
  <c r="AY344"/>
  <c r="AL124" i="11"/>
  <c r="AQ123"/>
  <c r="AR123" s="1"/>
  <c r="AT127" i="10"/>
  <c r="AV127" s="1"/>
  <c r="AS127"/>
  <c r="AZ127"/>
  <c r="BA127" s="1"/>
  <c r="BG127" s="1"/>
  <c r="BE127"/>
  <c r="BC329" i="11"/>
  <c r="BB329"/>
  <c r="BH329" s="1"/>
  <c r="AQ337" i="10"/>
  <c r="AR337" s="1"/>
  <c r="AL338"/>
  <c r="AZ132" i="9"/>
  <c r="BA132" s="1"/>
  <c r="BG132" s="1"/>
  <c r="AT132"/>
  <c r="AV132" s="1"/>
  <c r="AS132"/>
  <c r="AU132" s="1"/>
  <c r="AW132" s="1"/>
  <c r="BE132"/>
  <c r="AU121" i="11"/>
  <c r="AW121" s="1"/>
  <c r="AS346" i="8"/>
  <c r="AU346" s="1"/>
  <c r="AW346" s="1"/>
  <c r="AZ346"/>
  <c r="BA346" s="1"/>
  <c r="BG346" s="1"/>
  <c r="AT346"/>
  <c r="AV346" s="1"/>
  <c r="BE346"/>
  <c r="AL333" i="11"/>
  <c r="AQ332"/>
  <c r="AR332" s="1"/>
  <c r="AS122"/>
  <c r="AZ122"/>
  <c r="BA122" s="1"/>
  <c r="BG122" s="1"/>
  <c r="AT122"/>
  <c r="AV122" s="1"/>
  <c r="BE122"/>
  <c r="BB136" i="8"/>
  <c r="BH136" s="1"/>
  <c r="BC136"/>
  <c r="BB126" i="10"/>
  <c r="BH126" s="1"/>
  <c r="BC126"/>
  <c r="BB335"/>
  <c r="BH335" s="1"/>
  <c r="BC335"/>
  <c r="AS352" i="7"/>
  <c r="AU352" s="1"/>
  <c r="AW352" s="1"/>
  <c r="AT352"/>
  <c r="AV352" s="1"/>
  <c r="AZ352"/>
  <c r="BA352" s="1"/>
  <c r="BG352" s="1"/>
  <c r="BE352"/>
  <c r="AL139" i="8"/>
  <c r="AQ138"/>
  <c r="AR138" s="1"/>
  <c r="BB350" i="7"/>
  <c r="BH350" s="1"/>
  <c r="BC350"/>
  <c r="AT336" i="10"/>
  <c r="AV336" s="1"/>
  <c r="AS336"/>
  <c r="AZ336"/>
  <c r="BA336" s="1"/>
  <c r="BG336" s="1"/>
  <c r="BE336"/>
  <c r="BB351" i="7"/>
  <c r="BH351" s="1"/>
  <c r="BC351"/>
  <c r="AY130" i="9"/>
  <c r="AX129"/>
  <c r="BF129" s="1"/>
  <c r="AL134"/>
  <c r="AQ133"/>
  <c r="AR133" s="1"/>
  <c r="AX120" i="11"/>
  <c r="BF120" s="1"/>
  <c r="AY121"/>
  <c r="AY126" i="10"/>
  <c r="AX125"/>
  <c r="BF125" s="1"/>
  <c r="AQ144" i="7"/>
  <c r="AR144" s="1"/>
  <c r="AL145"/>
  <c r="AY339" i="9"/>
  <c r="AX338"/>
  <c r="BF338" s="1"/>
  <c r="AQ353" i="7"/>
  <c r="AR353" s="1"/>
  <c r="AL354"/>
  <c r="AZ137" i="8"/>
  <c r="BA137" s="1"/>
  <c r="BG137" s="1"/>
  <c r="AT137"/>
  <c r="AV137" s="1"/>
  <c r="AS137"/>
  <c r="AU137" s="1"/>
  <c r="AW137" s="1"/>
  <c r="BE137"/>
  <c r="AY329" i="11"/>
  <c r="AX328"/>
  <c r="BF328" s="1"/>
  <c r="AX134" i="8"/>
  <c r="BF134" s="1"/>
  <c r="AY135"/>
  <c r="BB135"/>
  <c r="BH135" s="1"/>
  <c r="BC135"/>
  <c r="AL343" i="9"/>
  <c r="AQ342"/>
  <c r="AR342" s="1"/>
  <c r="AH385" i="7"/>
  <c r="AP384"/>
  <c r="AU345" i="8"/>
  <c r="AW345" s="1"/>
  <c r="AU340" i="9"/>
  <c r="AW340" s="1"/>
  <c r="AX334" i="10"/>
  <c r="BF334" s="1"/>
  <c r="AY335"/>
  <c r="BB339" i="9"/>
  <c r="BH339" s="1"/>
  <c r="BC339"/>
  <c r="AT143" i="7"/>
  <c r="AV143" s="1"/>
  <c r="AS143"/>
  <c r="AZ143"/>
  <c r="BA143" s="1"/>
  <c r="BG143" s="1"/>
  <c r="BE143"/>
  <c r="AL129" i="10"/>
  <c r="AQ128"/>
  <c r="AR128" s="1"/>
  <c r="BC344" i="8"/>
  <c r="BB344"/>
  <c r="BH344" s="1"/>
  <c r="AS341" i="9"/>
  <c r="AU341" s="1"/>
  <c r="AW341" s="1"/>
  <c r="AT341"/>
  <c r="AV341" s="1"/>
  <c r="AZ341"/>
  <c r="BA341" s="1"/>
  <c r="BG341" s="1"/>
  <c r="BE341"/>
  <c r="AY141" i="7"/>
  <c r="AX140"/>
  <c r="BF140" s="1"/>
  <c r="AU142"/>
  <c r="AW142" s="1"/>
  <c r="AU330" i="11"/>
  <c r="AW330" s="1"/>
  <c r="AU131" i="9"/>
  <c r="AW131" s="1"/>
  <c r="AC128" i="11"/>
  <c r="AC337"/>
  <c r="AC133" i="10"/>
  <c r="AC342"/>
  <c r="AC348" i="9"/>
  <c r="AC139"/>
  <c r="AC353" i="8"/>
  <c r="AC144"/>
  <c r="AC358" i="7"/>
  <c r="AC149"/>
  <c r="AX367" i="4"/>
  <c r="BF367" s="1"/>
  <c r="AY368"/>
  <c r="BC158"/>
  <c r="BB158"/>
  <c r="BH158" s="1"/>
  <c r="BC367"/>
  <c r="BB367"/>
  <c r="BH367" s="1"/>
  <c r="AY159"/>
  <c r="AX158"/>
  <c r="BF158" s="1"/>
  <c r="AC162"/>
  <c r="BE161"/>
  <c r="AC371"/>
  <c r="BE370"/>
  <c r="AY374" i="3"/>
  <c r="AX373"/>
  <c r="BF373" s="1"/>
  <c r="AC168"/>
  <c r="BE167"/>
  <c r="BC373"/>
  <c r="BB373"/>
  <c r="BH373" s="1"/>
  <c r="BC164"/>
  <c r="BB164"/>
  <c r="BH164" s="1"/>
  <c r="AY165"/>
  <c r="AX164"/>
  <c r="BF164" s="1"/>
  <c r="AC377"/>
  <c r="BE376"/>
  <c r="AA160" i="4"/>
  <c r="BA160" s="1"/>
  <c r="BG160" s="1"/>
  <c r="AB159"/>
  <c r="AB339" i="10"/>
  <c r="AA340"/>
  <c r="AB374" i="3"/>
  <c r="AA375"/>
  <c r="BA375" s="1"/>
  <c r="BG375" s="1"/>
  <c r="AB130" i="10"/>
  <c r="AA131"/>
  <c r="AB350" i="8"/>
  <c r="AA351"/>
  <c r="AB165" i="3"/>
  <c r="AA166"/>
  <c r="BA166" s="1"/>
  <c r="BG166" s="1"/>
  <c r="AB125" i="11"/>
  <c r="AA126"/>
  <c r="AA369" i="4"/>
  <c r="BA369" s="1"/>
  <c r="BG369" s="1"/>
  <c r="AB368"/>
  <c r="AB334" i="11"/>
  <c r="AA335"/>
  <c r="AB141" i="8"/>
  <c r="AA142"/>
  <c r="AA136" i="9"/>
  <c r="AB135"/>
  <c r="AB344"/>
  <c r="AA345"/>
  <c r="AB146" i="7"/>
  <c r="AA147"/>
  <c r="AB355"/>
  <c r="AA356"/>
  <c r="S177" i="4"/>
  <c r="U176"/>
  <c r="S386"/>
  <c r="U385"/>
  <c r="Z177"/>
  <c r="Z386"/>
  <c r="BC330" i="11" l="1"/>
  <c r="BB330"/>
  <c r="BH330" s="1"/>
  <c r="AS128" i="10"/>
  <c r="AZ128"/>
  <c r="BA128" s="1"/>
  <c r="BG128" s="1"/>
  <c r="AT128"/>
  <c r="AV128" s="1"/>
  <c r="BE128"/>
  <c r="AX335"/>
  <c r="BF335" s="1"/>
  <c r="AY336"/>
  <c r="AT342" i="9"/>
  <c r="AV342" s="1"/>
  <c r="AZ342"/>
  <c r="BA342" s="1"/>
  <c r="BG342" s="1"/>
  <c r="AS342"/>
  <c r="AU342" s="1"/>
  <c r="AW342" s="1"/>
  <c r="BE342"/>
  <c r="AY136" i="8"/>
  <c r="AX135"/>
  <c r="BF135" s="1"/>
  <c r="AQ354" i="7"/>
  <c r="AR354" s="1"/>
  <c r="AL355"/>
  <c r="AL146"/>
  <c r="AQ145"/>
  <c r="AR145" s="1"/>
  <c r="AX121" i="11"/>
  <c r="BF121" s="1"/>
  <c r="AY122"/>
  <c r="BC121"/>
  <c r="BB121"/>
  <c r="BH121" s="1"/>
  <c r="BB132" i="9"/>
  <c r="BH132" s="1"/>
  <c r="BC132"/>
  <c r="AS337" i="10"/>
  <c r="AZ337"/>
  <c r="BA337" s="1"/>
  <c r="BG337" s="1"/>
  <c r="AT337"/>
  <c r="AV337" s="1"/>
  <c r="BE337"/>
  <c r="AL125" i="11"/>
  <c r="AQ124"/>
  <c r="AR124" s="1"/>
  <c r="AQ348" i="8"/>
  <c r="AR348" s="1"/>
  <c r="AL349"/>
  <c r="AU143" i="7"/>
  <c r="AW143" s="1"/>
  <c r="BB131" i="9"/>
  <c r="BH131" s="1"/>
  <c r="BC131"/>
  <c r="BB345" i="8"/>
  <c r="BH345" s="1"/>
  <c r="BC345"/>
  <c r="AH386" i="7"/>
  <c r="AP385"/>
  <c r="AY330" i="11"/>
  <c r="AX329"/>
  <c r="BF329" s="1"/>
  <c r="AY340" i="9"/>
  <c r="AX339"/>
  <c r="BF339" s="1"/>
  <c r="AY127" i="10"/>
  <c r="AX126"/>
  <c r="BF126" s="1"/>
  <c r="AQ134" i="9"/>
  <c r="AR134" s="1"/>
  <c r="AL135"/>
  <c r="AL140" i="8"/>
  <c r="AQ139"/>
  <c r="AR139" s="1"/>
  <c r="BB352" i="7"/>
  <c r="BH352" s="1"/>
  <c r="BC352"/>
  <c r="AL334" i="11"/>
  <c r="AQ333"/>
  <c r="AR333" s="1"/>
  <c r="BB346" i="8"/>
  <c r="BH346" s="1"/>
  <c r="BC346"/>
  <c r="AL339" i="10"/>
  <c r="AQ338"/>
  <c r="AR338" s="1"/>
  <c r="AS123" i="11"/>
  <c r="AZ123"/>
  <c r="BA123" s="1"/>
  <c r="BG123" s="1"/>
  <c r="AT123"/>
  <c r="AV123" s="1"/>
  <c r="BE123"/>
  <c r="AY352" i="7"/>
  <c r="AX351"/>
  <c r="BF351" s="1"/>
  <c r="AZ347" i="8"/>
  <c r="BA347" s="1"/>
  <c r="BG347" s="1"/>
  <c r="AT347"/>
  <c r="AV347" s="1"/>
  <c r="AS347"/>
  <c r="BE347"/>
  <c r="BB340" i="9"/>
  <c r="BH340" s="1"/>
  <c r="BC340"/>
  <c r="AT133"/>
  <c r="AV133" s="1"/>
  <c r="AZ133"/>
  <c r="BA133" s="1"/>
  <c r="BG133" s="1"/>
  <c r="AS133"/>
  <c r="BE133"/>
  <c r="AS138" i="8"/>
  <c r="AU138" s="1"/>
  <c r="AW138" s="1"/>
  <c r="AZ138"/>
  <c r="BA138" s="1"/>
  <c r="BG138" s="1"/>
  <c r="AT138"/>
  <c r="AV138" s="1"/>
  <c r="BE138"/>
  <c r="AS332" i="11"/>
  <c r="AU332" s="1"/>
  <c r="AW332" s="1"/>
  <c r="AZ332"/>
  <c r="BA332" s="1"/>
  <c r="BG332" s="1"/>
  <c r="AT332"/>
  <c r="AV332" s="1"/>
  <c r="BE332"/>
  <c r="AH177" i="7"/>
  <c r="AP176"/>
  <c r="AU336" i="10"/>
  <c r="AW336" s="1"/>
  <c r="AU331" i="11"/>
  <c r="AW331" s="1"/>
  <c r="BC142" i="7"/>
  <c r="BB142"/>
  <c r="BH142" s="1"/>
  <c r="AX141"/>
  <c r="BF141" s="1"/>
  <c r="AY142"/>
  <c r="BB341" i="9"/>
  <c r="BH341" s="1"/>
  <c r="BC341"/>
  <c r="AQ129" i="10"/>
  <c r="AR129" s="1"/>
  <c r="AL130"/>
  <c r="AL344" i="9"/>
  <c r="AQ343"/>
  <c r="AR343" s="1"/>
  <c r="BB137" i="8"/>
  <c r="BH137" s="1"/>
  <c r="BC137"/>
  <c r="AT353" i="7"/>
  <c r="AV353" s="1"/>
  <c r="AS353"/>
  <c r="AZ353"/>
  <c r="BA353" s="1"/>
  <c r="BG353" s="1"/>
  <c r="BE353"/>
  <c r="AT144"/>
  <c r="AV144" s="1"/>
  <c r="AS144"/>
  <c r="AZ144"/>
  <c r="BA144" s="1"/>
  <c r="BG144" s="1"/>
  <c r="BE144"/>
  <c r="AY131" i="9"/>
  <c r="AX130"/>
  <c r="BF130" s="1"/>
  <c r="AX344" i="8"/>
  <c r="BF344" s="1"/>
  <c r="AY345"/>
  <c r="AU122" i="11"/>
  <c r="AW122" s="1"/>
  <c r="AU127" i="10"/>
  <c r="AW127" s="1"/>
  <c r="AC338" i="11"/>
  <c r="AC129"/>
  <c r="AC134" i="10"/>
  <c r="AC343"/>
  <c r="AC140" i="9"/>
  <c r="AC349"/>
  <c r="AC354" i="8"/>
  <c r="AC145"/>
  <c r="AC359" i="7"/>
  <c r="AC150"/>
  <c r="AC163" i="4"/>
  <c r="BE162"/>
  <c r="BC368"/>
  <c r="BB368"/>
  <c r="BH368" s="1"/>
  <c r="BC159"/>
  <c r="BB159"/>
  <c r="BH159" s="1"/>
  <c r="AY369"/>
  <c r="AX368"/>
  <c r="BF368" s="1"/>
  <c r="AC372"/>
  <c r="BE371"/>
  <c r="AX159"/>
  <c r="BF159" s="1"/>
  <c r="AY160"/>
  <c r="AY166" i="3"/>
  <c r="AX165"/>
  <c r="BF165" s="1"/>
  <c r="AY375"/>
  <c r="AX374"/>
  <c r="BF374" s="1"/>
  <c r="AC378"/>
  <c r="BE377"/>
  <c r="AC169"/>
  <c r="BE168"/>
  <c r="BC165"/>
  <c r="BB165"/>
  <c r="BH165" s="1"/>
  <c r="BB374"/>
  <c r="BH374" s="1"/>
  <c r="BC374"/>
  <c r="AB147" i="7"/>
  <c r="AA148"/>
  <c r="AB136" i="9"/>
  <c r="AA137"/>
  <c r="AA370" i="4"/>
  <c r="BA370" s="1"/>
  <c r="BG370" s="1"/>
  <c r="AB369"/>
  <c r="AB142" i="8"/>
  <c r="AA143"/>
  <c r="AB126" i="11"/>
  <c r="AA127"/>
  <c r="AB351" i="8"/>
  <c r="AA352"/>
  <c r="AA357" i="7"/>
  <c r="AB356"/>
  <c r="AA161" i="4"/>
  <c r="BA161" s="1"/>
  <c r="BG161" s="1"/>
  <c r="AB160"/>
  <c r="AA346" i="9"/>
  <c r="AB345"/>
  <c r="AB335" i="11"/>
  <c r="AA336"/>
  <c r="AB166" i="3"/>
  <c r="AA167"/>
  <c r="BA167" s="1"/>
  <c r="BG167" s="1"/>
  <c r="AA132" i="10"/>
  <c r="AB131"/>
  <c r="AA376" i="3"/>
  <c r="BA376" s="1"/>
  <c r="BG376" s="1"/>
  <c r="AB375"/>
  <c r="AA341" i="10"/>
  <c r="AB340"/>
  <c r="S178" i="4"/>
  <c r="U177"/>
  <c r="S387"/>
  <c r="U386"/>
  <c r="Z387"/>
  <c r="Z178"/>
  <c r="BB127" i="10" l="1"/>
  <c r="BH127" s="1"/>
  <c r="BC127"/>
  <c r="AZ129"/>
  <c r="BA129" s="1"/>
  <c r="BG129" s="1"/>
  <c r="AT129"/>
  <c r="AV129" s="1"/>
  <c r="AS129"/>
  <c r="AU129" s="1"/>
  <c r="AW129" s="1"/>
  <c r="BE129"/>
  <c r="BB336"/>
  <c r="BH336" s="1"/>
  <c r="BC336"/>
  <c r="AL136" i="9"/>
  <c r="AQ135"/>
  <c r="AR135" s="1"/>
  <c r="AL126" i="11"/>
  <c r="AQ125"/>
  <c r="AR125" s="1"/>
  <c r="AL147" i="7"/>
  <c r="AQ146"/>
  <c r="AR146" s="1"/>
  <c r="AY137" i="8"/>
  <c r="AX136"/>
  <c r="BF136" s="1"/>
  <c r="AU133" i="9"/>
  <c r="AW133" s="1"/>
  <c r="AU337" i="10"/>
  <c r="AW337" s="1"/>
  <c r="AX345" i="8"/>
  <c r="BF345" s="1"/>
  <c r="AY346"/>
  <c r="AL131" i="10"/>
  <c r="AQ130"/>
  <c r="AR130" s="1"/>
  <c r="AX142" i="7"/>
  <c r="BF142" s="1"/>
  <c r="AY143"/>
  <c r="BB331" i="11"/>
  <c r="BH331" s="1"/>
  <c r="BC331"/>
  <c r="AL340" i="10"/>
  <c r="AQ339"/>
  <c r="AR339" s="1"/>
  <c r="AL335" i="11"/>
  <c r="AQ334"/>
  <c r="AR334" s="1"/>
  <c r="AQ140" i="8"/>
  <c r="AR140" s="1"/>
  <c r="AL141"/>
  <c r="AX127" i="10"/>
  <c r="BF127" s="1"/>
  <c r="AY128"/>
  <c r="AX330" i="11"/>
  <c r="BF330" s="1"/>
  <c r="AY331"/>
  <c r="AS124"/>
  <c r="AZ124"/>
  <c r="BA124" s="1"/>
  <c r="BG124" s="1"/>
  <c r="AT124"/>
  <c r="AV124" s="1"/>
  <c r="BE124"/>
  <c r="AZ145" i="7"/>
  <c r="BA145" s="1"/>
  <c r="BG145" s="1"/>
  <c r="AT145"/>
  <c r="AV145" s="1"/>
  <c r="AS145"/>
  <c r="AU145" s="1"/>
  <c r="AW145" s="1"/>
  <c r="BE145"/>
  <c r="AY132" i="9"/>
  <c r="AX131"/>
  <c r="BF131" s="1"/>
  <c r="AQ344"/>
  <c r="AR344" s="1"/>
  <c r="AL345"/>
  <c r="AH178" i="7"/>
  <c r="AP177"/>
  <c r="BC332" i="11"/>
  <c r="BB332"/>
  <c r="BH332" s="1"/>
  <c r="BC138" i="8"/>
  <c r="BB138"/>
  <c r="BH138" s="1"/>
  <c r="AT338" i="10"/>
  <c r="AV338" s="1"/>
  <c r="AS338"/>
  <c r="AZ338"/>
  <c r="BA338" s="1"/>
  <c r="BG338" s="1"/>
  <c r="BE338"/>
  <c r="AZ333" i="11"/>
  <c r="BA333" s="1"/>
  <c r="BG333" s="1"/>
  <c r="AT333"/>
  <c r="AV333" s="1"/>
  <c r="AS333"/>
  <c r="AU333" s="1"/>
  <c r="AW333" s="1"/>
  <c r="BE333"/>
  <c r="AT139" i="8"/>
  <c r="AV139" s="1"/>
  <c r="AS139"/>
  <c r="AZ139"/>
  <c r="BA139" s="1"/>
  <c r="BG139" s="1"/>
  <c r="BE139"/>
  <c r="BB143" i="7"/>
  <c r="BH143" s="1"/>
  <c r="BC143"/>
  <c r="AT348" i="8"/>
  <c r="AV348" s="1"/>
  <c r="AS348"/>
  <c r="AZ348"/>
  <c r="BA348" s="1"/>
  <c r="BG348" s="1"/>
  <c r="BE348"/>
  <c r="AT354" i="7"/>
  <c r="AV354" s="1"/>
  <c r="AZ354"/>
  <c r="BA354" s="1"/>
  <c r="BG354" s="1"/>
  <c r="AS354"/>
  <c r="BE354"/>
  <c r="BB342" i="9"/>
  <c r="BH342" s="1"/>
  <c r="BC342"/>
  <c r="AU128" i="10"/>
  <c r="AW128" s="1"/>
  <c r="BC122" i="11"/>
  <c r="BB122"/>
  <c r="BH122" s="1"/>
  <c r="AZ343" i="9"/>
  <c r="BA343" s="1"/>
  <c r="BG343" s="1"/>
  <c r="AT343"/>
  <c r="AV343" s="1"/>
  <c r="AS343"/>
  <c r="BE343"/>
  <c r="AY353" i="7"/>
  <c r="AX352"/>
  <c r="BF352" s="1"/>
  <c r="AZ134" i="9"/>
  <c r="BA134" s="1"/>
  <c r="BG134" s="1"/>
  <c r="AS134"/>
  <c r="AU134" s="1"/>
  <c r="AW134" s="1"/>
  <c r="AT134"/>
  <c r="AV134" s="1"/>
  <c r="BE134"/>
  <c r="AX340"/>
  <c r="BF340" s="1"/>
  <c r="AY341"/>
  <c r="AH387" i="7"/>
  <c r="AP386"/>
  <c r="AQ349" i="8"/>
  <c r="AR349" s="1"/>
  <c r="AL350"/>
  <c r="AX122" i="11"/>
  <c r="BF122" s="1"/>
  <c r="AY123"/>
  <c r="AL356" i="7"/>
  <c r="AQ355"/>
  <c r="AR355" s="1"/>
  <c r="AX336" i="10"/>
  <c r="BF336" s="1"/>
  <c r="AY337"/>
  <c r="AU144" i="7"/>
  <c r="AW144" s="1"/>
  <c r="AU353"/>
  <c r="AW353" s="1"/>
  <c r="AU347" i="8"/>
  <c r="AW347" s="1"/>
  <c r="AU123" i="11"/>
  <c r="AW123" s="1"/>
  <c r="AC339"/>
  <c r="AC130"/>
  <c r="AC135" i="10"/>
  <c r="AC344"/>
  <c r="AC350" i="9"/>
  <c r="AC141"/>
  <c r="AC355" i="8"/>
  <c r="AC146"/>
  <c r="AC151" i="7"/>
  <c r="AC360"/>
  <c r="BC369" i="4"/>
  <c r="BB369"/>
  <c r="BH369" s="1"/>
  <c r="AC373"/>
  <c r="BE372"/>
  <c r="AC164"/>
  <c r="BE163"/>
  <c r="BC160"/>
  <c r="BB160"/>
  <c r="BH160" s="1"/>
  <c r="AX369"/>
  <c r="BF369" s="1"/>
  <c r="AY370"/>
  <c r="AY161"/>
  <c r="AX160"/>
  <c r="BF160" s="1"/>
  <c r="AC379" i="3"/>
  <c r="BE378"/>
  <c r="AY167"/>
  <c r="AX166"/>
  <c r="BF166" s="1"/>
  <c r="BC166"/>
  <c r="BB166"/>
  <c r="BH166" s="1"/>
  <c r="AC170"/>
  <c r="BE169"/>
  <c r="AY376"/>
  <c r="AX375"/>
  <c r="BF375" s="1"/>
  <c r="BC375"/>
  <c r="BB375"/>
  <c r="BH375" s="1"/>
  <c r="AB336" i="11"/>
  <c r="AA337"/>
  <c r="AA342" i="10"/>
  <c r="AB341"/>
  <c r="AA377" i="3"/>
  <c r="BA377" s="1"/>
  <c r="BG377" s="1"/>
  <c r="AB376"/>
  <c r="AA162" i="4"/>
  <c r="BA162" s="1"/>
  <c r="BG162" s="1"/>
  <c r="AB161"/>
  <c r="AB127" i="11"/>
  <c r="AA128"/>
  <c r="AB143" i="8"/>
  <c r="AA144"/>
  <c r="AB137" i="9"/>
  <c r="AA138"/>
  <c r="AB167" i="3"/>
  <c r="AA168"/>
  <c r="BA168" s="1"/>
  <c r="BG168" s="1"/>
  <c r="AA371" i="4"/>
  <c r="BA371" s="1"/>
  <c r="BG371" s="1"/>
  <c r="AB370"/>
  <c r="AA133" i="10"/>
  <c r="AB132"/>
  <c r="AB346" i="9"/>
  <c r="AA347"/>
  <c r="AB357" i="7"/>
  <c r="AA358"/>
  <c r="AB352" i="8"/>
  <c r="AA353"/>
  <c r="AB148" i="7"/>
  <c r="AA149"/>
  <c r="S179" i="4"/>
  <c r="U178"/>
  <c r="Z388"/>
  <c r="S388"/>
  <c r="U387"/>
  <c r="Z179"/>
  <c r="BC123" i="11" l="1"/>
  <c r="BB123"/>
  <c r="BH123" s="1"/>
  <c r="AL357" i="7"/>
  <c r="AQ356"/>
  <c r="AR356" s="1"/>
  <c r="AT349" i="8"/>
  <c r="AV349" s="1"/>
  <c r="AS349"/>
  <c r="AU349" s="1"/>
  <c r="AW349" s="1"/>
  <c r="AZ349"/>
  <c r="BA349" s="1"/>
  <c r="BG349" s="1"/>
  <c r="BE349"/>
  <c r="AQ345" i="9"/>
  <c r="AR345" s="1"/>
  <c r="AL346"/>
  <c r="AY129" i="10"/>
  <c r="AX128"/>
  <c r="BF128" s="1"/>
  <c r="AZ334" i="11"/>
  <c r="BA334" s="1"/>
  <c r="BG334" s="1"/>
  <c r="AT334"/>
  <c r="AV334" s="1"/>
  <c r="AS334"/>
  <c r="BE334"/>
  <c r="AS130" i="10"/>
  <c r="AU130" s="1"/>
  <c r="AW130" s="1"/>
  <c r="AZ130"/>
  <c r="BA130" s="1"/>
  <c r="BG130" s="1"/>
  <c r="AT130"/>
  <c r="AV130" s="1"/>
  <c r="BE130"/>
  <c r="BB337"/>
  <c r="BH337" s="1"/>
  <c r="BC337"/>
  <c r="AL148" i="7"/>
  <c r="AQ147"/>
  <c r="AR147" s="1"/>
  <c r="AQ136" i="9"/>
  <c r="AR136" s="1"/>
  <c r="AL137"/>
  <c r="BB129" i="10"/>
  <c r="BH129" s="1"/>
  <c r="BC129"/>
  <c r="AU343" i="9"/>
  <c r="AW343" s="1"/>
  <c r="AU139" i="8"/>
  <c r="AW139" s="1"/>
  <c r="AU338" i="10"/>
  <c r="AW338" s="1"/>
  <c r="BC144" i="7"/>
  <c r="BB144"/>
  <c r="BH144" s="1"/>
  <c r="AZ355"/>
  <c r="BA355" s="1"/>
  <c r="BG355" s="1"/>
  <c r="AT355"/>
  <c r="AV355" s="1"/>
  <c r="AS355"/>
  <c r="AU355" s="1"/>
  <c r="AW355" s="1"/>
  <c r="BE355"/>
  <c r="AL351" i="8"/>
  <c r="AQ350"/>
  <c r="AR350" s="1"/>
  <c r="AY342" i="9"/>
  <c r="AX341"/>
  <c r="BF341" s="1"/>
  <c r="BB134"/>
  <c r="BH134" s="1"/>
  <c r="BC134"/>
  <c r="BB333" i="11"/>
  <c r="BH333" s="1"/>
  <c r="BC333"/>
  <c r="AH179" i="7"/>
  <c r="AP178"/>
  <c r="AX132" i="9"/>
  <c r="BF132" s="1"/>
  <c r="AY133"/>
  <c r="BB145" i="7"/>
  <c r="BH145" s="1"/>
  <c r="BC145"/>
  <c r="AS140" i="8"/>
  <c r="AU140" s="1"/>
  <c r="AW140" s="1"/>
  <c r="AZ140"/>
  <c r="BA140" s="1"/>
  <c r="BG140" s="1"/>
  <c r="AT140"/>
  <c r="AV140" s="1"/>
  <c r="BE140"/>
  <c r="AL341" i="10"/>
  <c r="AQ340"/>
  <c r="AR340" s="1"/>
  <c r="AT146" i="7"/>
  <c r="AV146" s="1"/>
  <c r="AS146"/>
  <c r="AU146" s="1"/>
  <c r="AW146" s="1"/>
  <c r="AZ146"/>
  <c r="BA146" s="1"/>
  <c r="BG146" s="1"/>
  <c r="BE146"/>
  <c r="AS135" i="9"/>
  <c r="AZ135"/>
  <c r="BA135" s="1"/>
  <c r="BG135" s="1"/>
  <c r="AT135"/>
  <c r="AV135" s="1"/>
  <c r="BE135"/>
  <c r="BC353" i="7"/>
  <c r="BB353"/>
  <c r="BH353" s="1"/>
  <c r="AH388"/>
  <c r="AP387"/>
  <c r="AX353"/>
  <c r="BF353" s="1"/>
  <c r="AY354"/>
  <c r="AX331" i="11"/>
  <c r="BF331" s="1"/>
  <c r="AY332"/>
  <c r="AQ141" i="8"/>
  <c r="AR141" s="1"/>
  <c r="AL142"/>
  <c r="AS339" i="10"/>
  <c r="AU339" s="1"/>
  <c r="AW339" s="1"/>
  <c r="AZ339"/>
  <c r="BA339" s="1"/>
  <c r="BG339" s="1"/>
  <c r="AT339"/>
  <c r="AV339" s="1"/>
  <c r="BE339"/>
  <c r="AX143" i="7"/>
  <c r="BF143" s="1"/>
  <c r="AY144"/>
  <c r="AY347" i="8"/>
  <c r="AX346"/>
  <c r="BF346" s="1"/>
  <c r="AX137"/>
  <c r="BF137" s="1"/>
  <c r="AY138"/>
  <c r="AL127" i="11"/>
  <c r="AQ126"/>
  <c r="AR126" s="1"/>
  <c r="AU348" i="8"/>
  <c r="AW348" s="1"/>
  <c r="BB347"/>
  <c r="BH347" s="1"/>
  <c r="BC347"/>
  <c r="AX337" i="10"/>
  <c r="BF337" s="1"/>
  <c r="AY338"/>
  <c r="AX123" i="11"/>
  <c r="BF123" s="1"/>
  <c r="AY124"/>
  <c r="BC128" i="10"/>
  <c r="BB128"/>
  <c r="BH128" s="1"/>
  <c r="AZ344" i="9"/>
  <c r="BA344" s="1"/>
  <c r="BG344" s="1"/>
  <c r="AT344"/>
  <c r="AV344" s="1"/>
  <c r="AS344"/>
  <c r="AU344" s="1"/>
  <c r="AW344" s="1"/>
  <c r="BE344"/>
  <c r="AL336" i="11"/>
  <c r="AQ335"/>
  <c r="AR335" s="1"/>
  <c r="AQ131" i="10"/>
  <c r="AR131" s="1"/>
  <c r="AL132"/>
  <c r="BC133" i="9"/>
  <c r="BB133"/>
  <c r="BH133" s="1"/>
  <c r="AT125" i="11"/>
  <c r="AV125" s="1"/>
  <c r="AS125"/>
  <c r="AZ125"/>
  <c r="BA125" s="1"/>
  <c r="BG125" s="1"/>
  <c r="BE125"/>
  <c r="AU354" i="7"/>
  <c r="AW354" s="1"/>
  <c r="AU124" i="11"/>
  <c r="AW124" s="1"/>
  <c r="AC131"/>
  <c r="AC340"/>
  <c r="AC345" i="10"/>
  <c r="AC136"/>
  <c r="AC142" i="9"/>
  <c r="AC351"/>
  <c r="AC147" i="8"/>
  <c r="AC356"/>
  <c r="AC152" i="7"/>
  <c r="AC361"/>
  <c r="AC165" i="4"/>
  <c r="BE164"/>
  <c r="BC370"/>
  <c r="BB370"/>
  <c r="BH370" s="1"/>
  <c r="AY371"/>
  <c r="AX370"/>
  <c r="BF370" s="1"/>
  <c r="AX161"/>
  <c r="BF161" s="1"/>
  <c r="AY162"/>
  <c r="AC374"/>
  <c r="BE373"/>
  <c r="BC161"/>
  <c r="BB161"/>
  <c r="BH161" s="1"/>
  <c r="AY377" i="3"/>
  <c r="AX376"/>
  <c r="BF376" s="1"/>
  <c r="AC380"/>
  <c r="BE379"/>
  <c r="BB167"/>
  <c r="BH167" s="1"/>
  <c r="BC167"/>
  <c r="BC376"/>
  <c r="BB376"/>
  <c r="BH376" s="1"/>
  <c r="AC171"/>
  <c r="BE170"/>
  <c r="AY168"/>
  <c r="AX167"/>
  <c r="BF167" s="1"/>
  <c r="AB347" i="9"/>
  <c r="AA348"/>
  <c r="AB133" i="10"/>
  <c r="AA134"/>
  <c r="AA163" i="4"/>
  <c r="BA163" s="1"/>
  <c r="BG163" s="1"/>
  <c r="AB162"/>
  <c r="AB377" i="3"/>
  <c r="AA378"/>
  <c r="BA378" s="1"/>
  <c r="BG378" s="1"/>
  <c r="AB149" i="7"/>
  <c r="AA150"/>
  <c r="AA354" i="8"/>
  <c r="AB353"/>
  <c r="AA359" i="7"/>
  <c r="AB358"/>
  <c r="AA372" i="4"/>
  <c r="BA372" s="1"/>
  <c r="BG372" s="1"/>
  <c r="AB371"/>
  <c r="AB138" i="9"/>
  <c r="AA139"/>
  <c r="AB128" i="11"/>
  <c r="AA129"/>
  <c r="AA338"/>
  <c r="AB337"/>
  <c r="AB168" i="3"/>
  <c r="AA169"/>
  <c r="BA169" s="1"/>
  <c r="BG169" s="1"/>
  <c r="AA343" i="10"/>
  <c r="AB342"/>
  <c r="AA145" i="8"/>
  <c r="AB144"/>
  <c r="S389" i="4"/>
  <c r="U388"/>
  <c r="Z389"/>
  <c r="S180"/>
  <c r="U179"/>
  <c r="Z180"/>
  <c r="BB354" i="7" l="1"/>
  <c r="BH354" s="1"/>
  <c r="BC354"/>
  <c r="AT131" i="10"/>
  <c r="AV131" s="1"/>
  <c r="AS131"/>
  <c r="AU131" s="1"/>
  <c r="AW131" s="1"/>
  <c r="AZ131"/>
  <c r="BA131" s="1"/>
  <c r="BG131" s="1"/>
  <c r="BE131"/>
  <c r="BB344" i="9"/>
  <c r="BH344" s="1"/>
  <c r="BC344"/>
  <c r="BC339" i="10"/>
  <c r="BB339"/>
  <c r="BH339" s="1"/>
  <c r="AH389" i="7"/>
  <c r="AP388"/>
  <c r="AQ341" i="10"/>
  <c r="AR341" s="1"/>
  <c r="AL342"/>
  <c r="BC140" i="8"/>
  <c r="BB140"/>
  <c r="BH140" s="1"/>
  <c r="AY343" i="9"/>
  <c r="AX342"/>
  <c r="BF342" s="1"/>
  <c r="BB355" i="7"/>
  <c r="BH355" s="1"/>
  <c r="BC355"/>
  <c r="AT136" i="9"/>
  <c r="AV136" s="1"/>
  <c r="AS136"/>
  <c r="AU136" s="1"/>
  <c r="AW136" s="1"/>
  <c r="AZ136"/>
  <c r="BA136" s="1"/>
  <c r="BG136" s="1"/>
  <c r="BE136"/>
  <c r="BB130" i="10"/>
  <c r="BH130" s="1"/>
  <c r="BC130"/>
  <c r="AS345" i="9"/>
  <c r="AZ345"/>
  <c r="BA345" s="1"/>
  <c r="BG345" s="1"/>
  <c r="AT345"/>
  <c r="AV345" s="1"/>
  <c r="BE345"/>
  <c r="BC124" i="11"/>
  <c r="BB124"/>
  <c r="BH124" s="1"/>
  <c r="AL133" i="10"/>
  <c r="AQ132"/>
  <c r="AR132" s="1"/>
  <c r="AX338"/>
  <c r="BF338" s="1"/>
  <c r="AY339"/>
  <c r="BB348" i="8"/>
  <c r="BH348" s="1"/>
  <c r="BC348"/>
  <c r="AX138"/>
  <c r="BF138" s="1"/>
  <c r="AY139"/>
  <c r="AY145" i="7"/>
  <c r="AX144"/>
  <c r="BF144" s="1"/>
  <c r="AY333" i="11"/>
  <c r="AX332"/>
  <c r="BF332" s="1"/>
  <c r="AS340" i="10"/>
  <c r="AZ340"/>
  <c r="BA340" s="1"/>
  <c r="BG340" s="1"/>
  <c r="AT340"/>
  <c r="AV340" s="1"/>
  <c r="BE340"/>
  <c r="AY134" i="9"/>
  <c r="AX133"/>
  <c r="BF133" s="1"/>
  <c r="BB343"/>
  <c r="BH343" s="1"/>
  <c r="BC343"/>
  <c r="AL138"/>
  <c r="AQ137"/>
  <c r="AR137" s="1"/>
  <c r="AL347"/>
  <c r="AQ346"/>
  <c r="AR346" s="1"/>
  <c r="BB349" i="8"/>
  <c r="BH349" s="1"/>
  <c r="BC349"/>
  <c r="AU125" i="11"/>
  <c r="AW125" s="1"/>
  <c r="AQ336"/>
  <c r="AR336" s="1"/>
  <c r="AL337"/>
  <c r="AL128"/>
  <c r="AQ127"/>
  <c r="AR127" s="1"/>
  <c r="AX347" i="8"/>
  <c r="BF347" s="1"/>
  <c r="AY348"/>
  <c r="AZ141"/>
  <c r="BA141" s="1"/>
  <c r="BG141" s="1"/>
  <c r="AT141"/>
  <c r="AV141" s="1"/>
  <c r="AS141"/>
  <c r="AU141" s="1"/>
  <c r="AW141" s="1"/>
  <c r="BE141"/>
  <c r="AH180" i="7"/>
  <c r="AP179"/>
  <c r="AL352" i="8"/>
  <c r="AQ351"/>
  <c r="AR351" s="1"/>
  <c r="BC139"/>
  <c r="BB139"/>
  <c r="BH139" s="1"/>
  <c r="AL149" i="7"/>
  <c r="AQ148"/>
  <c r="AR148" s="1"/>
  <c r="AX129" i="10"/>
  <c r="BF129" s="1"/>
  <c r="AY130"/>
  <c r="AL358" i="7"/>
  <c r="AQ357"/>
  <c r="AR357" s="1"/>
  <c r="AU135" i="9"/>
  <c r="AW135" s="1"/>
  <c r="AU334" i="11"/>
  <c r="AW334" s="1"/>
  <c r="AZ335"/>
  <c r="BA335" s="1"/>
  <c r="BG335" s="1"/>
  <c r="AT335"/>
  <c r="AV335" s="1"/>
  <c r="AS335"/>
  <c r="BE335"/>
  <c r="AX124"/>
  <c r="BF124" s="1"/>
  <c r="AY125"/>
  <c r="AT126"/>
  <c r="AV126" s="1"/>
  <c r="AS126"/>
  <c r="AZ126"/>
  <c r="BA126" s="1"/>
  <c r="BG126" s="1"/>
  <c r="BE126"/>
  <c r="AL143" i="8"/>
  <c r="AQ142"/>
  <c r="AR142" s="1"/>
  <c r="AX354" i="7"/>
  <c r="BF354" s="1"/>
  <c r="AY355"/>
  <c r="BC146"/>
  <c r="BB146"/>
  <c r="BH146" s="1"/>
  <c r="AS350" i="8"/>
  <c r="AU350" s="1"/>
  <c r="AW350" s="1"/>
  <c r="AZ350"/>
  <c r="BA350" s="1"/>
  <c r="BG350" s="1"/>
  <c r="AT350"/>
  <c r="AV350" s="1"/>
  <c r="BE350"/>
  <c r="BC338" i="10"/>
  <c r="BB338"/>
  <c r="BH338" s="1"/>
  <c r="AZ147" i="7"/>
  <c r="BA147" s="1"/>
  <c r="BG147" s="1"/>
  <c r="AT147"/>
  <c r="AV147" s="1"/>
  <c r="AS147"/>
  <c r="AU147" s="1"/>
  <c r="AW147" s="1"/>
  <c r="BE147"/>
  <c r="AZ356"/>
  <c r="BA356" s="1"/>
  <c r="BG356" s="1"/>
  <c r="AT356"/>
  <c r="AV356" s="1"/>
  <c r="AS356"/>
  <c r="AU356" s="1"/>
  <c r="AW356" s="1"/>
  <c r="BE356"/>
  <c r="AC341" i="11"/>
  <c r="AC132"/>
  <c r="AC346" i="10"/>
  <c r="AC137"/>
  <c r="AC352" i="9"/>
  <c r="AC143"/>
  <c r="AC148" i="8"/>
  <c r="AC357"/>
  <c r="AC362" i="7"/>
  <c r="AC153"/>
  <c r="AC375" i="4"/>
  <c r="BE374"/>
  <c r="AX371"/>
  <c r="BF371" s="1"/>
  <c r="AY372"/>
  <c r="AC166"/>
  <c r="BE165"/>
  <c r="BC162"/>
  <c r="BB162"/>
  <c r="BH162" s="1"/>
  <c r="BC371"/>
  <c r="BB371"/>
  <c r="BH371" s="1"/>
  <c r="AY163"/>
  <c r="AX162"/>
  <c r="BF162" s="1"/>
  <c r="AC172" i="3"/>
  <c r="BE171"/>
  <c r="AY378"/>
  <c r="AX377"/>
  <c r="BF377" s="1"/>
  <c r="BC168"/>
  <c r="BB168"/>
  <c r="BH168" s="1"/>
  <c r="BC377"/>
  <c r="BB377"/>
  <c r="BH377" s="1"/>
  <c r="AY169"/>
  <c r="AX168"/>
  <c r="BF168" s="1"/>
  <c r="AC381"/>
  <c r="BE380"/>
  <c r="AB338" i="11"/>
  <c r="AA339"/>
  <c r="AA355" i="8"/>
  <c r="AB354"/>
  <c r="AB145"/>
  <c r="AA146"/>
  <c r="AA170" i="3"/>
  <c r="BA170" s="1"/>
  <c r="BG170" s="1"/>
  <c r="AB169"/>
  <c r="AB139" i="9"/>
  <c r="AA140"/>
  <c r="AB150" i="7"/>
  <c r="AA151"/>
  <c r="AA135" i="10"/>
  <c r="AB134"/>
  <c r="AB343"/>
  <c r="AA344"/>
  <c r="AA373" i="4"/>
  <c r="BA373" s="1"/>
  <c r="BG373" s="1"/>
  <c r="AB372"/>
  <c r="AB359" i="7"/>
  <c r="AA360"/>
  <c r="AA164" i="4"/>
  <c r="BA164" s="1"/>
  <c r="BG164" s="1"/>
  <c r="AB163"/>
  <c r="AB129" i="11"/>
  <c r="AA130"/>
  <c r="AB378" i="3"/>
  <c r="AA379"/>
  <c r="BA379" s="1"/>
  <c r="BG379" s="1"/>
  <c r="AB348" i="9"/>
  <c r="AA349"/>
  <c r="Z390" i="4"/>
  <c r="S390"/>
  <c r="U389"/>
  <c r="Z181"/>
  <c r="S181"/>
  <c r="U180"/>
  <c r="AX355" i="7" l="1"/>
  <c r="BF355" s="1"/>
  <c r="AY356"/>
  <c r="AS351" i="8"/>
  <c r="AZ351"/>
  <c r="BA351" s="1"/>
  <c r="BG351" s="1"/>
  <c r="AT351"/>
  <c r="AV351" s="1"/>
  <c r="BE351"/>
  <c r="AY349"/>
  <c r="AX348"/>
  <c r="BF348" s="1"/>
  <c r="BC356" i="7"/>
  <c r="BB356"/>
  <c r="BH356" s="1"/>
  <c r="BC147"/>
  <c r="BB147"/>
  <c r="BH147" s="1"/>
  <c r="BB350" i="8"/>
  <c r="BH350" s="1"/>
  <c r="BC350"/>
  <c r="AL359" i="7"/>
  <c r="AQ358"/>
  <c r="AR358" s="1"/>
  <c r="AQ149"/>
  <c r="AR149" s="1"/>
  <c r="AL150"/>
  <c r="AL353" i="8"/>
  <c r="AQ352"/>
  <c r="AR352" s="1"/>
  <c r="BC141"/>
  <c r="BB141"/>
  <c r="BH141" s="1"/>
  <c r="AS336" i="11"/>
  <c r="AZ336"/>
  <c r="BA336" s="1"/>
  <c r="BG336" s="1"/>
  <c r="AT336"/>
  <c r="AV336" s="1"/>
  <c r="BE336"/>
  <c r="AT137" i="9"/>
  <c r="AV137" s="1"/>
  <c r="AS137"/>
  <c r="AU137" s="1"/>
  <c r="AW137" s="1"/>
  <c r="AZ137"/>
  <c r="BA137" s="1"/>
  <c r="BG137" s="1"/>
  <c r="BE137"/>
  <c r="AT132" i="10"/>
  <c r="AV132" s="1"/>
  <c r="AS132"/>
  <c r="AU132" s="1"/>
  <c r="AW132" s="1"/>
  <c r="AZ132"/>
  <c r="BA132" s="1"/>
  <c r="BG132" s="1"/>
  <c r="BE132"/>
  <c r="AY344" i="9"/>
  <c r="AX343"/>
  <c r="BF343" s="1"/>
  <c r="AT341" i="10"/>
  <c r="AV341" s="1"/>
  <c r="AS341"/>
  <c r="AU341" s="1"/>
  <c r="AW341" s="1"/>
  <c r="AZ341"/>
  <c r="BA341" s="1"/>
  <c r="BG341" s="1"/>
  <c r="BE341"/>
  <c r="AS357" i="7"/>
  <c r="AU357" s="1"/>
  <c r="AW357" s="1"/>
  <c r="AZ357"/>
  <c r="BA357" s="1"/>
  <c r="BG357" s="1"/>
  <c r="AT357"/>
  <c r="AV357" s="1"/>
  <c r="BE357"/>
  <c r="AL338" i="11"/>
  <c r="AQ337"/>
  <c r="AR337" s="1"/>
  <c r="AX333"/>
  <c r="BF333" s="1"/>
  <c r="AY334"/>
  <c r="BC136" i="9"/>
  <c r="BB136"/>
  <c r="BH136" s="1"/>
  <c r="AL343" i="10"/>
  <c r="AQ342"/>
  <c r="AR342" s="1"/>
  <c r="AY126" i="11"/>
  <c r="AX125"/>
  <c r="BF125" s="1"/>
  <c r="AZ148" i="7"/>
  <c r="BA148" s="1"/>
  <c r="BG148" s="1"/>
  <c r="AT148"/>
  <c r="AV148" s="1"/>
  <c r="AS148"/>
  <c r="BE148"/>
  <c r="AL144" i="8"/>
  <c r="AQ143"/>
  <c r="AR143" s="1"/>
  <c r="BB135" i="9"/>
  <c r="BH135" s="1"/>
  <c r="BC135"/>
  <c r="AH181" i="7"/>
  <c r="AP180"/>
  <c r="AL129" i="11"/>
  <c r="AQ128"/>
  <c r="AR128" s="1"/>
  <c r="AS346" i="9"/>
  <c r="AT346"/>
  <c r="AV346" s="1"/>
  <c r="AZ346"/>
  <c r="BA346" s="1"/>
  <c r="BG346" s="1"/>
  <c r="BE346"/>
  <c r="AY140" i="8"/>
  <c r="AX139"/>
  <c r="BF139" s="1"/>
  <c r="AY340" i="10"/>
  <c r="AX339"/>
  <c r="BF339" s="1"/>
  <c r="AH390" i="7"/>
  <c r="AP389"/>
  <c r="AU335" i="11"/>
  <c r="AW335" s="1"/>
  <c r="AU345" i="9"/>
  <c r="AW345" s="1"/>
  <c r="AQ347"/>
  <c r="AR347" s="1"/>
  <c r="AL348"/>
  <c r="AT142" i="8"/>
  <c r="AV142" s="1"/>
  <c r="AS142"/>
  <c r="AZ142"/>
  <c r="BA142" s="1"/>
  <c r="BG142" s="1"/>
  <c r="BE142"/>
  <c r="BC334" i="11"/>
  <c r="BB334"/>
  <c r="BH334" s="1"/>
  <c r="AY131" i="10"/>
  <c r="AX130"/>
  <c r="BF130" s="1"/>
  <c r="AZ127" i="11"/>
  <c r="BA127" s="1"/>
  <c r="BG127" s="1"/>
  <c r="AT127"/>
  <c r="AV127" s="1"/>
  <c r="AS127"/>
  <c r="AU127" s="1"/>
  <c r="AW127" s="1"/>
  <c r="BE127"/>
  <c r="BC125"/>
  <c r="BB125"/>
  <c r="BH125" s="1"/>
  <c r="AQ138" i="9"/>
  <c r="AR138" s="1"/>
  <c r="AL139"/>
  <c r="AX134"/>
  <c r="BF134" s="1"/>
  <c r="AY135"/>
  <c r="AX145" i="7"/>
  <c r="BF145" s="1"/>
  <c r="AY146"/>
  <c r="AQ133" i="10"/>
  <c r="AR133" s="1"/>
  <c r="AL134"/>
  <c r="BB131"/>
  <c r="BH131" s="1"/>
  <c r="BC131"/>
  <c r="AU126" i="11"/>
  <c r="AW126" s="1"/>
  <c r="AU340" i="10"/>
  <c r="AW340" s="1"/>
  <c r="AC133" i="11"/>
  <c r="AC342"/>
  <c r="AC138" i="10"/>
  <c r="AC347"/>
  <c r="AC353" i="9"/>
  <c r="AC144"/>
  <c r="AC149" i="8"/>
  <c r="AC358"/>
  <c r="AC363" i="7"/>
  <c r="AC154"/>
  <c r="AC167" i="4"/>
  <c r="BE166"/>
  <c r="AC376"/>
  <c r="BE375"/>
  <c r="BC163"/>
  <c r="BB163"/>
  <c r="BH163" s="1"/>
  <c r="AX163"/>
  <c r="BF163" s="1"/>
  <c r="AY164"/>
  <c r="BC372"/>
  <c r="BB372"/>
  <c r="BH372" s="1"/>
  <c r="AY373"/>
  <c r="AX372"/>
  <c r="BF372" s="1"/>
  <c r="BB378" i="3"/>
  <c r="BH378" s="1"/>
  <c r="BC378"/>
  <c r="AY170"/>
  <c r="AX169"/>
  <c r="BF169" s="1"/>
  <c r="AC173"/>
  <c r="BE172"/>
  <c r="BB169"/>
  <c r="BH169" s="1"/>
  <c r="BC169"/>
  <c r="AC382"/>
  <c r="BE381"/>
  <c r="AY379"/>
  <c r="AX378"/>
  <c r="BF378" s="1"/>
  <c r="AA350" i="9"/>
  <c r="AB349"/>
  <c r="AB130" i="11"/>
  <c r="AA131"/>
  <c r="AA374" i="4"/>
  <c r="BA374" s="1"/>
  <c r="BG374" s="1"/>
  <c r="AB373"/>
  <c r="AB355" i="8"/>
  <c r="AA356"/>
  <c r="AB339" i="11"/>
  <c r="AA340"/>
  <c r="AB379" i="3"/>
  <c r="AA380"/>
  <c r="BA380" s="1"/>
  <c r="BG380" s="1"/>
  <c r="AA165" i="4"/>
  <c r="BA165" s="1"/>
  <c r="BG165" s="1"/>
  <c r="AB164"/>
  <c r="AB135" i="10"/>
  <c r="AA136"/>
  <c r="AB170" i="3"/>
  <c r="AA171"/>
  <c r="BA171" s="1"/>
  <c r="BG171" s="1"/>
  <c r="AB360" i="7"/>
  <c r="AA361"/>
  <c r="AB344" i="10"/>
  <c r="AA345"/>
  <c r="AA152" i="7"/>
  <c r="AB151"/>
  <c r="AA141" i="9"/>
  <c r="AB140"/>
  <c r="AA147" i="8"/>
  <c r="AB146"/>
  <c r="S182" i="4"/>
  <c r="U181"/>
  <c r="S391"/>
  <c r="U390"/>
  <c r="Z182"/>
  <c r="Z391"/>
  <c r="AX146" i="7" l="1"/>
  <c r="BF146" s="1"/>
  <c r="AY147"/>
  <c r="AL140" i="9"/>
  <c r="AQ139"/>
  <c r="AR139" s="1"/>
  <c r="AQ348"/>
  <c r="AR348" s="1"/>
  <c r="AL349"/>
  <c r="AY341" i="10"/>
  <c r="AX340"/>
  <c r="BF340" s="1"/>
  <c r="AL130" i="11"/>
  <c r="AQ129"/>
  <c r="AR129" s="1"/>
  <c r="AY127"/>
  <c r="AX126"/>
  <c r="BF126" s="1"/>
  <c r="AL339"/>
  <c r="AQ338"/>
  <c r="AR338" s="1"/>
  <c r="BC357" i="7"/>
  <c r="BB357"/>
  <c r="BH357" s="1"/>
  <c r="AS149"/>
  <c r="AU149" s="1"/>
  <c r="AW149" s="1"/>
  <c r="AZ149"/>
  <c r="BA149" s="1"/>
  <c r="BG149" s="1"/>
  <c r="AT149"/>
  <c r="AV149" s="1"/>
  <c r="BE149"/>
  <c r="AU148"/>
  <c r="AW148" s="1"/>
  <c r="AZ133" i="10"/>
  <c r="BA133" s="1"/>
  <c r="BG133" s="1"/>
  <c r="AT133"/>
  <c r="AV133" s="1"/>
  <c r="AS133"/>
  <c r="BE133"/>
  <c r="BC335" i="11"/>
  <c r="BB335"/>
  <c r="BH335" s="1"/>
  <c r="AS128"/>
  <c r="AZ128"/>
  <c r="BA128" s="1"/>
  <c r="BG128" s="1"/>
  <c r="AT128"/>
  <c r="AV128" s="1"/>
  <c r="BE128"/>
  <c r="AZ337"/>
  <c r="BA337" s="1"/>
  <c r="BG337" s="1"/>
  <c r="AT337"/>
  <c r="AV337" s="1"/>
  <c r="AS337"/>
  <c r="BE337"/>
  <c r="BB341" i="10"/>
  <c r="BH341" s="1"/>
  <c r="BC341"/>
  <c r="AL151" i="7"/>
  <c r="AQ150"/>
  <c r="AR150" s="1"/>
  <c r="AY357"/>
  <c r="AX356"/>
  <c r="BF356" s="1"/>
  <c r="BC126" i="11"/>
  <c r="BB126"/>
  <c r="BH126" s="1"/>
  <c r="AQ134" i="10"/>
  <c r="AR134" s="1"/>
  <c r="AL135"/>
  <c r="AX135" i="9"/>
  <c r="BF135" s="1"/>
  <c r="AY136"/>
  <c r="BB345"/>
  <c r="BH345" s="1"/>
  <c r="BC345"/>
  <c r="AH391" i="7"/>
  <c r="AP390"/>
  <c r="AX140" i="8"/>
  <c r="BF140" s="1"/>
  <c r="AY141"/>
  <c r="AH182" i="7"/>
  <c r="AP181"/>
  <c r="AL145" i="8"/>
  <c r="AQ144"/>
  <c r="AR144" s="1"/>
  <c r="AL344" i="10"/>
  <c r="AQ343"/>
  <c r="AR343" s="1"/>
  <c r="AY345" i="9"/>
  <c r="AX344"/>
  <c r="BF344" s="1"/>
  <c r="AQ353" i="8"/>
  <c r="AR353" s="1"/>
  <c r="AL354"/>
  <c r="AQ359" i="7"/>
  <c r="AR359" s="1"/>
  <c r="AL360"/>
  <c r="AX349" i="8"/>
  <c r="BF349" s="1"/>
  <c r="AY350"/>
  <c r="AU142"/>
  <c r="AW142" s="1"/>
  <c r="AU346" i="9"/>
  <c r="AW346" s="1"/>
  <c r="AU336" i="11"/>
  <c r="AW336" s="1"/>
  <c r="AU351" i="8"/>
  <c r="AW351" s="1"/>
  <c r="BB340" i="10"/>
  <c r="BH340" s="1"/>
  <c r="BC340"/>
  <c r="AZ138" i="9"/>
  <c r="BA138" s="1"/>
  <c r="BG138" s="1"/>
  <c r="AT138"/>
  <c r="AV138" s="1"/>
  <c r="AS138"/>
  <c r="BE138"/>
  <c r="BB127" i="11"/>
  <c r="BH127" s="1"/>
  <c r="BC127"/>
  <c r="AY132" i="10"/>
  <c r="AX131"/>
  <c r="BF131" s="1"/>
  <c r="AZ347" i="9"/>
  <c r="BA347" s="1"/>
  <c r="BG347" s="1"/>
  <c r="AT347"/>
  <c r="AV347" s="1"/>
  <c r="AS347"/>
  <c r="BE347"/>
  <c r="AZ143" i="8"/>
  <c r="BA143" s="1"/>
  <c r="BG143" s="1"/>
  <c r="AT143"/>
  <c r="AV143" s="1"/>
  <c r="AS143"/>
  <c r="BE143"/>
  <c r="AT342" i="10"/>
  <c r="AV342" s="1"/>
  <c r="AS342"/>
  <c r="AZ342"/>
  <c r="BA342" s="1"/>
  <c r="BG342" s="1"/>
  <c r="BE342"/>
  <c r="AX334" i="11"/>
  <c r="BF334" s="1"/>
  <c r="AY335"/>
  <c r="BB132" i="10"/>
  <c r="BH132" s="1"/>
  <c r="BC132"/>
  <c r="BC137" i="9"/>
  <c r="BB137"/>
  <c r="BH137" s="1"/>
  <c r="AS352" i="8"/>
  <c r="AZ352"/>
  <c r="BA352" s="1"/>
  <c r="BG352" s="1"/>
  <c r="AT352"/>
  <c r="AV352" s="1"/>
  <c r="BE352"/>
  <c r="AT358" i="7"/>
  <c r="AV358" s="1"/>
  <c r="AS358"/>
  <c r="AU358" s="1"/>
  <c r="AW358" s="1"/>
  <c r="AZ358"/>
  <c r="BA358" s="1"/>
  <c r="BG358" s="1"/>
  <c r="BE358"/>
  <c r="AC134" i="11"/>
  <c r="AC343"/>
  <c r="AC348" i="10"/>
  <c r="AC139"/>
  <c r="AC354" i="9"/>
  <c r="AC145"/>
  <c r="AC359" i="8"/>
  <c r="AC150"/>
  <c r="AC155" i="7"/>
  <c r="AC364"/>
  <c r="AC168" i="4"/>
  <c r="BE167"/>
  <c r="BC373"/>
  <c r="BB373"/>
  <c r="BH373" s="1"/>
  <c r="AX373"/>
  <c r="BF373" s="1"/>
  <c r="AY374"/>
  <c r="AC377"/>
  <c r="BE376"/>
  <c r="BC164"/>
  <c r="BB164"/>
  <c r="BH164" s="1"/>
  <c r="AY165"/>
  <c r="AX164"/>
  <c r="BF164" s="1"/>
  <c r="BC170" i="3"/>
  <c r="BB170"/>
  <c r="BH170" s="1"/>
  <c r="BC379"/>
  <c r="BB379"/>
  <c r="BH379" s="1"/>
  <c r="AC383"/>
  <c r="BE382"/>
  <c r="AC174"/>
  <c r="BE173"/>
  <c r="AY380"/>
  <c r="AX379"/>
  <c r="BF379" s="1"/>
  <c r="AY171"/>
  <c r="AX170"/>
  <c r="BF170" s="1"/>
  <c r="AB361" i="7"/>
  <c r="AA362"/>
  <c r="AB350" i="9"/>
  <c r="AA351"/>
  <c r="AA148" i="8"/>
  <c r="AB147"/>
  <c r="AB152" i="7"/>
  <c r="AA153"/>
  <c r="AB136" i="10"/>
  <c r="AA137"/>
  <c r="AA381" i="3"/>
  <c r="BA381" s="1"/>
  <c r="BG381" s="1"/>
  <c r="AB380"/>
  <c r="AB356" i="8"/>
  <c r="AA357"/>
  <c r="AB345" i="10"/>
  <c r="AA346"/>
  <c r="AA166" i="4"/>
  <c r="BA166" s="1"/>
  <c r="BG166" s="1"/>
  <c r="AB165"/>
  <c r="AB340" i="11"/>
  <c r="AA341"/>
  <c r="AA375" i="4"/>
  <c r="BA375" s="1"/>
  <c r="BG375" s="1"/>
  <c r="AB374"/>
  <c r="AB141" i="9"/>
  <c r="AA142"/>
  <c r="AB171" i="3"/>
  <c r="AA172"/>
  <c r="BA172" s="1"/>
  <c r="BG172" s="1"/>
  <c r="AB131" i="11"/>
  <c r="AA132"/>
  <c r="S183" i="4"/>
  <c r="U182"/>
  <c r="S392"/>
  <c r="U391"/>
  <c r="Z392"/>
  <c r="Z183"/>
  <c r="AY336" i="11" l="1"/>
  <c r="AX335"/>
  <c r="BF335" s="1"/>
  <c r="BB351" i="8"/>
  <c r="BH351" s="1"/>
  <c r="BC351"/>
  <c r="AZ353"/>
  <c r="BA353" s="1"/>
  <c r="BG353" s="1"/>
  <c r="AT353"/>
  <c r="AV353" s="1"/>
  <c r="AS353"/>
  <c r="BE353"/>
  <c r="AQ344" i="10"/>
  <c r="AR344" s="1"/>
  <c r="AL345"/>
  <c r="AH183" i="7"/>
  <c r="AP182"/>
  <c r="AH392"/>
  <c r="AP391"/>
  <c r="AQ151"/>
  <c r="AR151" s="1"/>
  <c r="AL152"/>
  <c r="BC149"/>
  <c r="BB149"/>
  <c r="BH149" s="1"/>
  <c r="AL340" i="11"/>
  <c r="AQ339"/>
  <c r="AR339" s="1"/>
  <c r="AQ130"/>
  <c r="AR130" s="1"/>
  <c r="AL131"/>
  <c r="AZ348" i="9"/>
  <c r="BA348" s="1"/>
  <c r="BG348" s="1"/>
  <c r="AS348"/>
  <c r="AT348"/>
  <c r="AV348" s="1"/>
  <c r="BE348"/>
  <c r="AU342" i="10"/>
  <c r="AW342" s="1"/>
  <c r="AU337" i="11"/>
  <c r="AW337" s="1"/>
  <c r="AY133" i="10"/>
  <c r="AX132"/>
  <c r="BF132" s="1"/>
  <c r="BB142" i="8"/>
  <c r="BH142" s="1"/>
  <c r="BC142"/>
  <c r="AX350"/>
  <c r="BF350" s="1"/>
  <c r="AY351"/>
  <c r="AL355"/>
  <c r="AQ354"/>
  <c r="AR354" s="1"/>
  <c r="AZ343" i="10"/>
  <c r="BA343" s="1"/>
  <c r="BG343" s="1"/>
  <c r="AS343"/>
  <c r="AT343"/>
  <c r="AV343" s="1"/>
  <c r="BE343"/>
  <c r="AY137" i="9"/>
  <c r="AX136"/>
  <c r="BF136" s="1"/>
  <c r="AS150" i="7"/>
  <c r="AZ150"/>
  <c r="BA150" s="1"/>
  <c r="BG150" s="1"/>
  <c r="AT150"/>
  <c r="AV150" s="1"/>
  <c r="BE150"/>
  <c r="AT338" i="11"/>
  <c r="AV338" s="1"/>
  <c r="AS338"/>
  <c r="AU338" s="1"/>
  <c r="AW338" s="1"/>
  <c r="AZ338"/>
  <c r="BA338" s="1"/>
  <c r="BG338" s="1"/>
  <c r="BE338"/>
  <c r="AZ129"/>
  <c r="BA129" s="1"/>
  <c r="BG129" s="1"/>
  <c r="AT129"/>
  <c r="AV129" s="1"/>
  <c r="AS129"/>
  <c r="BE129"/>
  <c r="AQ349" i="9"/>
  <c r="AR349" s="1"/>
  <c r="AL350"/>
  <c r="AX147" i="7"/>
  <c r="BF147" s="1"/>
  <c r="AY148"/>
  <c r="AU352" i="8"/>
  <c r="AW352" s="1"/>
  <c r="AU143"/>
  <c r="AW143" s="1"/>
  <c r="AU347" i="9"/>
  <c r="AW347" s="1"/>
  <c r="AU138"/>
  <c r="AW138" s="1"/>
  <c r="BB358" i="7"/>
  <c r="BH358" s="1"/>
  <c r="BC358"/>
  <c r="BB346" i="9"/>
  <c r="BH346" s="1"/>
  <c r="BC346"/>
  <c r="AZ359" i="7"/>
  <c r="BA359" s="1"/>
  <c r="BG359" s="1"/>
  <c r="AT359"/>
  <c r="AV359" s="1"/>
  <c r="AS359"/>
  <c r="AU359" s="1"/>
  <c r="AW359" s="1"/>
  <c r="BE359"/>
  <c r="AX345" i="9"/>
  <c r="BF345" s="1"/>
  <c r="AY346"/>
  <c r="AL146" i="8"/>
  <c r="AQ145"/>
  <c r="AR145" s="1"/>
  <c r="AS134" i="10"/>
  <c r="AT134"/>
  <c r="AV134" s="1"/>
  <c r="AZ134"/>
  <c r="BA134" s="1"/>
  <c r="BG134" s="1"/>
  <c r="BE134"/>
  <c r="AX357" i="7"/>
  <c r="BF357" s="1"/>
  <c r="AY358"/>
  <c r="AX127" i="11"/>
  <c r="BF127" s="1"/>
  <c r="AY128"/>
  <c r="AX341" i="10"/>
  <c r="BF341" s="1"/>
  <c r="AY342"/>
  <c r="AQ140" i="9"/>
  <c r="AR140" s="1"/>
  <c r="AL141"/>
  <c r="AU128" i="11"/>
  <c r="AW128" s="1"/>
  <c r="AU133" i="10"/>
  <c r="AW133" s="1"/>
  <c r="BC336" i="11"/>
  <c r="BB336"/>
  <c r="BH336" s="1"/>
  <c r="AQ360" i="7"/>
  <c r="AR360" s="1"/>
  <c r="AL361"/>
  <c r="AT144" i="8"/>
  <c r="AV144" s="1"/>
  <c r="AS144"/>
  <c r="AZ144"/>
  <c r="BA144" s="1"/>
  <c r="BG144" s="1"/>
  <c r="BE144"/>
  <c r="AX141"/>
  <c r="BF141" s="1"/>
  <c r="AY142"/>
  <c r="AL136" i="10"/>
  <c r="AQ135"/>
  <c r="AR135" s="1"/>
  <c r="BB148" i="7"/>
  <c r="BH148" s="1"/>
  <c r="BC148"/>
  <c r="AZ139" i="9"/>
  <c r="BA139" s="1"/>
  <c r="BG139" s="1"/>
  <c r="AT139"/>
  <c r="AV139" s="1"/>
  <c r="AS139"/>
  <c r="AU139" s="1"/>
  <c r="AW139" s="1"/>
  <c r="BE139"/>
  <c r="AC135" i="11"/>
  <c r="AC344"/>
  <c r="AC140" i="10"/>
  <c r="AC349"/>
  <c r="AC146" i="9"/>
  <c r="AC355"/>
  <c r="AC360" i="8"/>
  <c r="AC151"/>
  <c r="AC365" i="7"/>
  <c r="AC156"/>
  <c r="AC169" i="4"/>
  <c r="BE168"/>
  <c r="BC374"/>
  <c r="BB374"/>
  <c r="BH374" s="1"/>
  <c r="BC165"/>
  <c r="BB165"/>
  <c r="BH165" s="1"/>
  <c r="AY375"/>
  <c r="AX374"/>
  <c r="BF374" s="1"/>
  <c r="AX165"/>
  <c r="BF165" s="1"/>
  <c r="AY166"/>
  <c r="AC378"/>
  <c r="BE377"/>
  <c r="AY381" i="3"/>
  <c r="AX380"/>
  <c r="BF380" s="1"/>
  <c r="AC384"/>
  <c r="BE383"/>
  <c r="BC171"/>
  <c r="BB171"/>
  <c r="BH171" s="1"/>
  <c r="BB380"/>
  <c r="BH380" s="1"/>
  <c r="BC380"/>
  <c r="AY172"/>
  <c r="AX171"/>
  <c r="BF171" s="1"/>
  <c r="AC175"/>
  <c r="BE174"/>
  <c r="AB341" i="11"/>
  <c r="AA342"/>
  <c r="AA347" i="10"/>
  <c r="AB346"/>
  <c r="AB381" i="3"/>
  <c r="AA382"/>
  <c r="BA382" s="1"/>
  <c r="BG382" s="1"/>
  <c r="AA376" i="4"/>
  <c r="BA376" s="1"/>
  <c r="BG376" s="1"/>
  <c r="AB375"/>
  <c r="AA167"/>
  <c r="BA167" s="1"/>
  <c r="BG167" s="1"/>
  <c r="AB166"/>
  <c r="AA154" i="7"/>
  <c r="AB153"/>
  <c r="AA352" i="9"/>
  <c r="AB351"/>
  <c r="AB132" i="11"/>
  <c r="AA133"/>
  <c r="AB172" i="3"/>
  <c r="AA173"/>
  <c r="BA173" s="1"/>
  <c r="BG173" s="1"/>
  <c r="AB142" i="9"/>
  <c r="AA143"/>
  <c r="AB148" i="8"/>
  <c r="AA149"/>
  <c r="AA358"/>
  <c r="AB357"/>
  <c r="AB137" i="10"/>
  <c r="AA138"/>
  <c r="AB362" i="7"/>
  <c r="AA363"/>
  <c r="Z184" i="4"/>
  <c r="Z393"/>
  <c r="S393"/>
  <c r="U392"/>
  <c r="S184"/>
  <c r="U183"/>
  <c r="AQ136" i="10" l="1"/>
  <c r="AR136" s="1"/>
  <c r="AL137"/>
  <c r="AZ360" i="7"/>
  <c r="BA360" s="1"/>
  <c r="BG360" s="1"/>
  <c r="AT360"/>
  <c r="AV360" s="1"/>
  <c r="AS360"/>
  <c r="AU360" s="1"/>
  <c r="AW360" s="1"/>
  <c r="BE360"/>
  <c r="BB128" i="11"/>
  <c r="BH128" s="1"/>
  <c r="BC128"/>
  <c r="BB352" i="8"/>
  <c r="BH352" s="1"/>
  <c r="BC352"/>
  <c r="AZ349" i="9"/>
  <c r="BA349" s="1"/>
  <c r="BG349" s="1"/>
  <c r="AS349"/>
  <c r="AT349"/>
  <c r="AV349" s="1"/>
  <c r="BE349"/>
  <c r="AL356" i="8"/>
  <c r="AQ355"/>
  <c r="AR355" s="1"/>
  <c r="BC342" i="10"/>
  <c r="BB342"/>
  <c r="BH342" s="1"/>
  <c r="AS130" i="11"/>
  <c r="AZ130"/>
  <c r="BA130" s="1"/>
  <c r="BG130" s="1"/>
  <c r="AT130"/>
  <c r="AV130" s="1"/>
  <c r="BE130"/>
  <c r="AH393" i="7"/>
  <c r="AP392"/>
  <c r="AT344" i="10"/>
  <c r="AV344" s="1"/>
  <c r="AS344"/>
  <c r="AU344" s="1"/>
  <c r="AW344" s="1"/>
  <c r="AZ344"/>
  <c r="BA344" s="1"/>
  <c r="BG344" s="1"/>
  <c r="BE344"/>
  <c r="AX336" i="11"/>
  <c r="BF336" s="1"/>
  <c r="AY337"/>
  <c r="AU134" i="10"/>
  <c r="AW134" s="1"/>
  <c r="AU150" i="7"/>
  <c r="AW150" s="1"/>
  <c r="AT135" i="10"/>
  <c r="AV135" s="1"/>
  <c r="AS135"/>
  <c r="AZ135"/>
  <c r="BA135" s="1"/>
  <c r="BG135" s="1"/>
  <c r="BE135"/>
  <c r="AL362" i="7"/>
  <c r="AQ361"/>
  <c r="AR361" s="1"/>
  <c r="BC133" i="10"/>
  <c r="BB133"/>
  <c r="BH133" s="1"/>
  <c r="AY343"/>
  <c r="AX342"/>
  <c r="BF342" s="1"/>
  <c r="AY359" i="7"/>
  <c r="AX358"/>
  <c r="BF358" s="1"/>
  <c r="AY347" i="9"/>
  <c r="AX346"/>
  <c r="BF346" s="1"/>
  <c r="BB143" i="8"/>
  <c r="BH143" s="1"/>
  <c r="BC143"/>
  <c r="AQ350" i="9"/>
  <c r="AR350" s="1"/>
  <c r="AL351"/>
  <c r="BB338" i="11"/>
  <c r="BH338" s="1"/>
  <c r="BC338"/>
  <c r="AS354" i="8"/>
  <c r="AU354" s="1"/>
  <c r="AW354" s="1"/>
  <c r="AZ354"/>
  <c r="BA354" s="1"/>
  <c r="BG354" s="1"/>
  <c r="AT354"/>
  <c r="AV354" s="1"/>
  <c r="BE354"/>
  <c r="BC337" i="11"/>
  <c r="BB337"/>
  <c r="BH337" s="1"/>
  <c r="AL132"/>
  <c r="AQ131"/>
  <c r="AR131" s="1"/>
  <c r="AL346" i="10"/>
  <c r="AQ345"/>
  <c r="AR345" s="1"/>
  <c r="BB139" i="9"/>
  <c r="BH139" s="1"/>
  <c r="BC139"/>
  <c r="AT140"/>
  <c r="AV140" s="1"/>
  <c r="AS140"/>
  <c r="AU140" s="1"/>
  <c r="AW140" s="1"/>
  <c r="AZ140"/>
  <c r="BA140" s="1"/>
  <c r="BG140" s="1"/>
  <c r="BE140"/>
  <c r="AQ146" i="8"/>
  <c r="AR146" s="1"/>
  <c r="AL147"/>
  <c r="BB359" i="7"/>
  <c r="BH359" s="1"/>
  <c r="BC359"/>
  <c r="BC347" i="9"/>
  <c r="BB347"/>
  <c r="BH347" s="1"/>
  <c r="AY138"/>
  <c r="AX137"/>
  <c r="BF137" s="1"/>
  <c r="AX133" i="10"/>
  <c r="BF133" s="1"/>
  <c r="AY134"/>
  <c r="AL341" i="11"/>
  <c r="AQ340"/>
  <c r="AR340" s="1"/>
  <c r="AT151" i="7"/>
  <c r="AV151" s="1"/>
  <c r="AS151"/>
  <c r="AU151" s="1"/>
  <c r="AW151" s="1"/>
  <c r="AZ151"/>
  <c r="BA151" s="1"/>
  <c r="BG151" s="1"/>
  <c r="BE151"/>
  <c r="AH184"/>
  <c r="AP183"/>
  <c r="AU129" i="11"/>
  <c r="AW129" s="1"/>
  <c r="AU353" i="8"/>
  <c r="AW353" s="1"/>
  <c r="AY143"/>
  <c r="AX142"/>
  <c r="BF142" s="1"/>
  <c r="AQ141" i="9"/>
  <c r="AR141" s="1"/>
  <c r="AL142"/>
  <c r="AX128" i="11"/>
  <c r="BF128" s="1"/>
  <c r="AY129"/>
  <c r="AS145" i="8"/>
  <c r="AZ145"/>
  <c r="BA145" s="1"/>
  <c r="BG145" s="1"/>
  <c r="AT145"/>
  <c r="AV145" s="1"/>
  <c r="BE145"/>
  <c r="BC138" i="9"/>
  <c r="BB138"/>
  <c r="BH138" s="1"/>
  <c r="AY149" i="7"/>
  <c r="AX148"/>
  <c r="BF148" s="1"/>
  <c r="AY352" i="8"/>
  <c r="AX351"/>
  <c r="BF351" s="1"/>
  <c r="AZ339" i="11"/>
  <c r="BA339" s="1"/>
  <c r="BG339" s="1"/>
  <c r="AT339"/>
  <c r="AV339" s="1"/>
  <c r="AS339"/>
  <c r="AU339" s="1"/>
  <c r="AW339" s="1"/>
  <c r="BE339"/>
  <c r="AL153" i="7"/>
  <c r="AQ152"/>
  <c r="AR152" s="1"/>
  <c r="AU144" i="8"/>
  <c r="AW144" s="1"/>
  <c r="AU343" i="10"/>
  <c r="AW343" s="1"/>
  <c r="AU348" i="9"/>
  <c r="AW348" s="1"/>
  <c r="AC345" i="11"/>
  <c r="AC136"/>
  <c r="AC350" i="10"/>
  <c r="AC141"/>
  <c r="AC356" i="9"/>
  <c r="AC147"/>
  <c r="AC152" i="8"/>
  <c r="AC361"/>
  <c r="AC366" i="7"/>
  <c r="AC157"/>
  <c r="BC166" i="4"/>
  <c r="BB166"/>
  <c r="BH166" s="1"/>
  <c r="AC170"/>
  <c r="BE169"/>
  <c r="AY167"/>
  <c r="AX166"/>
  <c r="BF166" s="1"/>
  <c r="BC375"/>
  <c r="BB375"/>
  <c r="BH375" s="1"/>
  <c r="AC379"/>
  <c r="BE378"/>
  <c r="AX375"/>
  <c r="BF375" s="1"/>
  <c r="AY376"/>
  <c r="BB172" i="3"/>
  <c r="BH172" s="1"/>
  <c r="BC172"/>
  <c r="AY173"/>
  <c r="AX172"/>
  <c r="BF172" s="1"/>
  <c r="AY382"/>
  <c r="AX381"/>
  <c r="BF381" s="1"/>
  <c r="AC176"/>
  <c r="BE175"/>
  <c r="AC385"/>
  <c r="BE384"/>
  <c r="BC381"/>
  <c r="BB381"/>
  <c r="BH381" s="1"/>
  <c r="AB149" i="8"/>
  <c r="AA150"/>
  <c r="AB143" i="9"/>
  <c r="AA144"/>
  <c r="AB133" i="11"/>
  <c r="AA134"/>
  <c r="AB352" i="9"/>
  <c r="AA353"/>
  <c r="AB154" i="7"/>
  <c r="AA155"/>
  <c r="AA168" i="4"/>
  <c r="BA168" s="1"/>
  <c r="BG168" s="1"/>
  <c r="AB167"/>
  <c r="AB358" i="8"/>
  <c r="AA359"/>
  <c r="AB382" i="3"/>
  <c r="AA383"/>
  <c r="BA383" s="1"/>
  <c r="BG383" s="1"/>
  <c r="AA364" i="7"/>
  <c r="AB363"/>
  <c r="AB138" i="10"/>
  <c r="AA139"/>
  <c r="AB173" i="3"/>
  <c r="AA174"/>
  <c r="BA174" s="1"/>
  <c r="BG174" s="1"/>
  <c r="AA377" i="4"/>
  <c r="BA377" s="1"/>
  <c r="BG377" s="1"/>
  <c r="AB376"/>
  <c r="AB347" i="10"/>
  <c r="AA348"/>
  <c r="AB342" i="11"/>
  <c r="AA343"/>
  <c r="S185" i="4"/>
  <c r="U184"/>
  <c r="Z394"/>
  <c r="Z185"/>
  <c r="S394"/>
  <c r="U393"/>
  <c r="BB144" i="8" l="1"/>
  <c r="BH144" s="1"/>
  <c r="BC144"/>
  <c r="AQ142" i="9"/>
  <c r="AR142" s="1"/>
  <c r="AL143"/>
  <c r="BC353" i="8"/>
  <c r="BB353"/>
  <c r="BH353" s="1"/>
  <c r="AH185" i="7"/>
  <c r="AP184"/>
  <c r="AT146" i="8"/>
  <c r="AV146" s="1"/>
  <c r="AS146"/>
  <c r="AZ146"/>
  <c r="BA146" s="1"/>
  <c r="BG146" s="1"/>
  <c r="BE146"/>
  <c r="AQ346" i="10"/>
  <c r="AR346" s="1"/>
  <c r="AL347"/>
  <c r="BB354" i="8"/>
  <c r="BH354" s="1"/>
  <c r="BC354"/>
  <c r="AZ350" i="9"/>
  <c r="BA350" s="1"/>
  <c r="BG350" s="1"/>
  <c r="AS350"/>
  <c r="AT350"/>
  <c r="AV350" s="1"/>
  <c r="BE350"/>
  <c r="AX347"/>
  <c r="BF347" s="1"/>
  <c r="AY348"/>
  <c r="AX343" i="10"/>
  <c r="BF343" s="1"/>
  <c r="AY344"/>
  <c r="AL363" i="7"/>
  <c r="AQ362"/>
  <c r="AR362" s="1"/>
  <c r="BC360"/>
  <c r="BB360"/>
  <c r="BH360" s="1"/>
  <c r="AS136" i="10"/>
  <c r="AU136" s="1"/>
  <c r="AW136" s="1"/>
  <c r="AZ136"/>
  <c r="BA136" s="1"/>
  <c r="BG136" s="1"/>
  <c r="AT136"/>
  <c r="AV136" s="1"/>
  <c r="BE136"/>
  <c r="BB343"/>
  <c r="BH343" s="1"/>
  <c r="BC343"/>
  <c r="AL154" i="7"/>
  <c r="AQ153"/>
  <c r="AR153" s="1"/>
  <c r="AX149"/>
  <c r="BF149" s="1"/>
  <c r="AY150"/>
  <c r="AY144" i="8"/>
  <c r="AX143"/>
  <c r="BF143" s="1"/>
  <c r="BB151" i="7"/>
  <c r="BH151" s="1"/>
  <c r="BC151"/>
  <c r="AY135" i="10"/>
  <c r="AX134"/>
  <c r="BF134" s="1"/>
  <c r="AL148" i="8"/>
  <c r="AQ147"/>
  <c r="AR147" s="1"/>
  <c r="BC140" i="9"/>
  <c r="BB140"/>
  <c r="BH140" s="1"/>
  <c r="AZ345" i="10"/>
  <c r="BA345" s="1"/>
  <c r="BG345" s="1"/>
  <c r="AT345"/>
  <c r="AV345" s="1"/>
  <c r="AS345"/>
  <c r="BE345"/>
  <c r="AL352" i="9"/>
  <c r="AQ351"/>
  <c r="AR351" s="1"/>
  <c r="AZ361" i="7"/>
  <c r="BA361" s="1"/>
  <c r="BG361" s="1"/>
  <c r="AT361"/>
  <c r="AV361" s="1"/>
  <c r="AS361"/>
  <c r="AU361" s="1"/>
  <c r="AW361" s="1"/>
  <c r="BE361"/>
  <c r="AX337" i="11"/>
  <c r="BF337" s="1"/>
  <c r="AY338"/>
  <c r="BB344" i="10"/>
  <c r="BH344" s="1"/>
  <c r="BC344"/>
  <c r="AQ137"/>
  <c r="AR137" s="1"/>
  <c r="AL138"/>
  <c r="AU135"/>
  <c r="AW135" s="1"/>
  <c r="BC348" i="9"/>
  <c r="BB348"/>
  <c r="BH348" s="1"/>
  <c r="AZ152" i="7"/>
  <c r="BA152" s="1"/>
  <c r="BG152" s="1"/>
  <c r="AT152"/>
  <c r="AV152" s="1"/>
  <c r="AS152"/>
  <c r="BE152"/>
  <c r="AX129" i="11"/>
  <c r="BF129" s="1"/>
  <c r="AY130"/>
  <c r="AL342"/>
  <c r="AQ341"/>
  <c r="AR341" s="1"/>
  <c r="AY139" i="9"/>
  <c r="AX138"/>
  <c r="BF138" s="1"/>
  <c r="AQ132" i="11"/>
  <c r="AR132" s="1"/>
  <c r="AL133"/>
  <c r="AX359" i="7"/>
  <c r="BF359" s="1"/>
  <c r="AY360"/>
  <c r="BC134" i="10"/>
  <c r="BB134"/>
  <c r="BH134" s="1"/>
  <c r="AH394" i="7"/>
  <c r="AP393"/>
  <c r="AL357" i="8"/>
  <c r="AQ356"/>
  <c r="AR356" s="1"/>
  <c r="AU130" i="11"/>
  <c r="AW130" s="1"/>
  <c r="BB339"/>
  <c r="BH339" s="1"/>
  <c r="BC339"/>
  <c r="AY353" i="8"/>
  <c r="AX352"/>
  <c r="BF352" s="1"/>
  <c r="AS141" i="9"/>
  <c r="AU141" s="1"/>
  <c r="AW141" s="1"/>
  <c r="AZ141"/>
  <c r="BA141" s="1"/>
  <c r="BG141" s="1"/>
  <c r="AT141"/>
  <c r="AV141" s="1"/>
  <c r="BE141"/>
  <c r="BB129" i="11"/>
  <c r="BH129" s="1"/>
  <c r="BC129"/>
  <c r="AT340"/>
  <c r="AV340" s="1"/>
  <c r="AS340"/>
  <c r="AU340" s="1"/>
  <c r="AW340" s="1"/>
  <c r="AZ340"/>
  <c r="BA340" s="1"/>
  <c r="BG340" s="1"/>
  <c r="BE340"/>
  <c r="AZ131"/>
  <c r="BA131" s="1"/>
  <c r="BG131" s="1"/>
  <c r="AT131"/>
  <c r="AV131" s="1"/>
  <c r="AS131"/>
  <c r="AU131" s="1"/>
  <c r="AW131" s="1"/>
  <c r="BE131"/>
  <c r="BB150" i="7"/>
  <c r="BH150" s="1"/>
  <c r="BC150"/>
  <c r="AT355" i="8"/>
  <c r="AV355" s="1"/>
  <c r="AS355"/>
  <c r="AU355" s="1"/>
  <c r="AW355" s="1"/>
  <c r="AZ355"/>
  <c r="BA355" s="1"/>
  <c r="BG355" s="1"/>
  <c r="BE355"/>
  <c r="AU145"/>
  <c r="AW145" s="1"/>
  <c r="AU349" i="9"/>
  <c r="AW349" s="1"/>
  <c r="AC137" i="11"/>
  <c r="AC346"/>
  <c r="AC351" i="10"/>
  <c r="AC142"/>
  <c r="AC148" i="9"/>
  <c r="AC357"/>
  <c r="AC362" i="8"/>
  <c r="AC153"/>
  <c r="AC158" i="7"/>
  <c r="AC367"/>
  <c r="AC380" i="4"/>
  <c r="BE379"/>
  <c r="AX167"/>
  <c r="BF167" s="1"/>
  <c r="AY168"/>
  <c r="AC171"/>
  <c r="BE170"/>
  <c r="BC376"/>
  <c r="BB376"/>
  <c r="BH376" s="1"/>
  <c r="BB167"/>
  <c r="BH167" s="1"/>
  <c r="BC167"/>
  <c r="AY377"/>
  <c r="AX376"/>
  <c r="BF376" s="1"/>
  <c r="AC386" i="3"/>
  <c r="BE385"/>
  <c r="AY383"/>
  <c r="AX382"/>
  <c r="BF382" s="1"/>
  <c r="BB173"/>
  <c r="BH173" s="1"/>
  <c r="BC173"/>
  <c r="BB382"/>
  <c r="BH382" s="1"/>
  <c r="BC382"/>
  <c r="AC177"/>
  <c r="BE176"/>
  <c r="AY174"/>
  <c r="AX173"/>
  <c r="BF173" s="1"/>
  <c r="AB348" i="10"/>
  <c r="AA349"/>
  <c r="AA175" i="3"/>
  <c r="BA175" s="1"/>
  <c r="BG175" s="1"/>
  <c r="AB174"/>
  <c r="AB383"/>
  <c r="AA384"/>
  <c r="BA384" s="1"/>
  <c r="BG384" s="1"/>
  <c r="AA169" i="4"/>
  <c r="BA169" s="1"/>
  <c r="BG169" s="1"/>
  <c r="AB168"/>
  <c r="AB155" i="7"/>
  <c r="AA156"/>
  <c r="AB139" i="10"/>
  <c r="AA140"/>
  <c r="AA360" i="8"/>
  <c r="AB359"/>
  <c r="AB343" i="11"/>
  <c r="AA344"/>
  <c r="AA378" i="4"/>
  <c r="BA378" s="1"/>
  <c r="BG378" s="1"/>
  <c r="AB377"/>
  <c r="AB364" i="7"/>
  <c r="AA365"/>
  <c r="AA354" i="9"/>
  <c r="AB353"/>
  <c r="AB134" i="11"/>
  <c r="AA135"/>
  <c r="AB144" i="9"/>
  <c r="AA145"/>
  <c r="AA151" i="8"/>
  <c r="AB150"/>
  <c r="Z395" i="4"/>
  <c r="S395"/>
  <c r="U394"/>
  <c r="Z186"/>
  <c r="S186"/>
  <c r="U185"/>
  <c r="AL364" i="7" l="1"/>
  <c r="AQ363"/>
  <c r="AR363" s="1"/>
  <c r="AX353" i="8"/>
  <c r="BF353" s="1"/>
  <c r="AY354"/>
  <c r="AL358"/>
  <c r="AQ357"/>
  <c r="AR357" s="1"/>
  <c r="AT132" i="11"/>
  <c r="AV132" s="1"/>
  <c r="AZ132"/>
  <c r="BA132" s="1"/>
  <c r="BG132" s="1"/>
  <c r="AS132"/>
  <c r="BE132"/>
  <c r="AQ342"/>
  <c r="AR342" s="1"/>
  <c r="AL343"/>
  <c r="AT351" i="9"/>
  <c r="AV351" s="1"/>
  <c r="AS351"/>
  <c r="AU351" s="1"/>
  <c r="AW351" s="1"/>
  <c r="AZ351"/>
  <c r="BA351" s="1"/>
  <c r="BG351" s="1"/>
  <c r="BE351"/>
  <c r="AT147" i="8"/>
  <c r="AV147" s="1"/>
  <c r="AZ147"/>
  <c r="BA147" s="1"/>
  <c r="BG147" s="1"/>
  <c r="AS147"/>
  <c r="AU147" s="1"/>
  <c r="AW147" s="1"/>
  <c r="BE147"/>
  <c r="AY151" i="7"/>
  <c r="AX150"/>
  <c r="BF150" s="1"/>
  <c r="AS362"/>
  <c r="AU362" s="1"/>
  <c r="AW362" s="1"/>
  <c r="AZ362"/>
  <c r="BA362" s="1"/>
  <c r="BG362" s="1"/>
  <c r="AT362"/>
  <c r="AV362" s="1"/>
  <c r="BE362"/>
  <c r="AY349" i="9"/>
  <c r="AX348"/>
  <c r="BF348" s="1"/>
  <c r="AL348" i="10"/>
  <c r="AQ347"/>
  <c r="AR347" s="1"/>
  <c r="AU152" i="7"/>
  <c r="AW152" s="1"/>
  <c r="AU350" i="9"/>
  <c r="AW350" s="1"/>
  <c r="AU146" i="8"/>
  <c r="AW146" s="1"/>
  <c r="AY361" i="7"/>
  <c r="AX360"/>
  <c r="BF360" s="1"/>
  <c r="BB136" i="10"/>
  <c r="BH136" s="1"/>
  <c r="BC136"/>
  <c r="BB145" i="8"/>
  <c r="BH145" s="1"/>
  <c r="BC145"/>
  <c r="BC340" i="11"/>
  <c r="BB340"/>
  <c r="BH340" s="1"/>
  <c r="BB130"/>
  <c r="BH130" s="1"/>
  <c r="BC130"/>
  <c r="AZ356" i="8"/>
  <c r="BA356" s="1"/>
  <c r="BG356" s="1"/>
  <c r="AT356"/>
  <c r="AV356" s="1"/>
  <c r="AS356"/>
  <c r="AU356" s="1"/>
  <c r="AW356" s="1"/>
  <c r="BE356"/>
  <c r="AL134" i="11"/>
  <c r="AQ133"/>
  <c r="AR133" s="1"/>
  <c r="AS341"/>
  <c r="AU341" s="1"/>
  <c r="AW341" s="1"/>
  <c r="AZ341"/>
  <c r="BA341" s="1"/>
  <c r="BG341" s="1"/>
  <c r="AT341"/>
  <c r="AV341" s="1"/>
  <c r="BE341"/>
  <c r="AS137" i="10"/>
  <c r="AU137" s="1"/>
  <c r="AW137" s="1"/>
  <c r="AZ137"/>
  <c r="BA137" s="1"/>
  <c r="BG137" s="1"/>
  <c r="AT137"/>
  <c r="AV137" s="1"/>
  <c r="BE137"/>
  <c r="AY136"/>
  <c r="AX135"/>
  <c r="BF135" s="1"/>
  <c r="AX144" i="8"/>
  <c r="BF144" s="1"/>
  <c r="AY145"/>
  <c r="AQ154" i="7"/>
  <c r="AR154" s="1"/>
  <c r="AL155"/>
  <c r="AH186"/>
  <c r="AP185"/>
  <c r="AT142" i="9"/>
  <c r="AV142" s="1"/>
  <c r="AS142"/>
  <c r="AZ142"/>
  <c r="BA142" s="1"/>
  <c r="BG142" s="1"/>
  <c r="BE142"/>
  <c r="AU345" i="10"/>
  <c r="AW345" s="1"/>
  <c r="BB355" i="8"/>
  <c r="BH355" s="1"/>
  <c r="BC355"/>
  <c r="AX130" i="11"/>
  <c r="BF130" s="1"/>
  <c r="AY131"/>
  <c r="BC135" i="10"/>
  <c r="BB135"/>
  <c r="BH135" s="1"/>
  <c r="BB361" i="7"/>
  <c r="BH361" s="1"/>
  <c r="BC361"/>
  <c r="AQ352" i="9"/>
  <c r="AR352" s="1"/>
  <c r="AL353"/>
  <c r="AQ148" i="8"/>
  <c r="AR148" s="1"/>
  <c r="AL149"/>
  <c r="AZ346" i="10"/>
  <c r="BA346" s="1"/>
  <c r="BG346" s="1"/>
  <c r="AT346"/>
  <c r="AV346" s="1"/>
  <c r="AS346"/>
  <c r="AU346" s="1"/>
  <c r="AW346" s="1"/>
  <c r="BE346"/>
  <c r="BB349" i="9"/>
  <c r="BH349" s="1"/>
  <c r="BC349"/>
  <c r="BB131" i="11"/>
  <c r="BH131" s="1"/>
  <c r="BC131"/>
  <c r="BB141" i="9"/>
  <c r="BH141" s="1"/>
  <c r="BC141"/>
  <c r="AH395" i="7"/>
  <c r="AP394"/>
  <c r="AY140" i="9"/>
  <c r="AX139"/>
  <c r="BF139" s="1"/>
  <c r="AL139" i="10"/>
  <c r="AQ138"/>
  <c r="AR138" s="1"/>
  <c r="AX338" i="11"/>
  <c r="BF338" s="1"/>
  <c r="AY339"/>
  <c r="AT153" i="7"/>
  <c r="AV153" s="1"/>
  <c r="AS153"/>
  <c r="AZ153"/>
  <c r="BA153" s="1"/>
  <c r="BG153" s="1"/>
  <c r="BE153"/>
  <c r="AX344" i="10"/>
  <c r="BF344" s="1"/>
  <c r="AY345"/>
  <c r="AL144" i="9"/>
  <c r="AQ143"/>
  <c r="AR143" s="1"/>
  <c r="AC347" i="11"/>
  <c r="AC138"/>
  <c r="AC143" i="10"/>
  <c r="AC352"/>
  <c r="AC358" i="9"/>
  <c r="AC149"/>
  <c r="AC154" i="8"/>
  <c r="AC363"/>
  <c r="AC368" i="7"/>
  <c r="AC159"/>
  <c r="BC377" i="4"/>
  <c r="BB377"/>
  <c r="BH377" s="1"/>
  <c r="BC168"/>
  <c r="BB168"/>
  <c r="BH168" s="1"/>
  <c r="AC172"/>
  <c r="BE171"/>
  <c r="AC381"/>
  <c r="BE380"/>
  <c r="AX377"/>
  <c r="BF377" s="1"/>
  <c r="AY378"/>
  <c r="AY169"/>
  <c r="AX168"/>
  <c r="BF168" s="1"/>
  <c r="AC178" i="3"/>
  <c r="BE177"/>
  <c r="AC387"/>
  <c r="BE386"/>
  <c r="BB174"/>
  <c r="BH174" s="1"/>
  <c r="BC174"/>
  <c r="BC383"/>
  <c r="BB383"/>
  <c r="BH383" s="1"/>
  <c r="AY175"/>
  <c r="AX174"/>
  <c r="BF174" s="1"/>
  <c r="AX383"/>
  <c r="BF383" s="1"/>
  <c r="AY384"/>
  <c r="AB135" i="11"/>
  <c r="AA136"/>
  <c r="AB344"/>
  <c r="AA345"/>
  <c r="AB360" i="8"/>
  <c r="AA361"/>
  <c r="AB354" i="9"/>
  <c r="AA355"/>
  <c r="AA379" i="4"/>
  <c r="BA379" s="1"/>
  <c r="BG379" s="1"/>
  <c r="AB378"/>
  <c r="AB140" i="10"/>
  <c r="AA141"/>
  <c r="AB384" i="3"/>
  <c r="AA385"/>
  <c r="BA385" s="1"/>
  <c r="BG385" s="1"/>
  <c r="AB145" i="9"/>
  <c r="AA146"/>
  <c r="AB365" i="7"/>
  <c r="AA366"/>
  <c r="AA170" i="4"/>
  <c r="BA170" s="1"/>
  <c r="BG170" s="1"/>
  <c r="AB169"/>
  <c r="AB175" i="3"/>
  <c r="AA176"/>
  <c r="BA176" s="1"/>
  <c r="BG176" s="1"/>
  <c r="AB151" i="8"/>
  <c r="AA152"/>
  <c r="AB156" i="7"/>
  <c r="AA157"/>
  <c r="AB349" i="10"/>
  <c r="AA350"/>
  <c r="Z396" i="4"/>
  <c r="S187"/>
  <c r="U186"/>
  <c r="S396"/>
  <c r="U395"/>
  <c r="Z187"/>
  <c r="AQ144" i="9" l="1"/>
  <c r="AR144" s="1"/>
  <c r="AL145"/>
  <c r="AY141"/>
  <c r="AX140"/>
  <c r="BF140" s="1"/>
  <c r="AT352"/>
  <c r="AV352" s="1"/>
  <c r="AS352"/>
  <c r="AU352" s="1"/>
  <c r="AW352" s="1"/>
  <c r="AZ352"/>
  <c r="BA352" s="1"/>
  <c r="BG352" s="1"/>
  <c r="BE352"/>
  <c r="AY146" i="8"/>
  <c r="AX145"/>
  <c r="BF145" s="1"/>
  <c r="AZ133" i="11"/>
  <c r="BA133" s="1"/>
  <c r="BG133" s="1"/>
  <c r="AT133"/>
  <c r="AV133" s="1"/>
  <c r="AS133"/>
  <c r="AU133" s="1"/>
  <c r="AW133" s="1"/>
  <c r="BE133"/>
  <c r="BB146" i="8"/>
  <c r="BH146" s="1"/>
  <c r="BC146"/>
  <c r="AL349" i="10"/>
  <c r="AQ348"/>
  <c r="AR348" s="1"/>
  <c r="AY152" i="7"/>
  <c r="AX151"/>
  <c r="BF151" s="1"/>
  <c r="AL359" i="8"/>
  <c r="AQ358"/>
  <c r="AR358" s="1"/>
  <c r="AL365" i="7"/>
  <c r="AQ364"/>
  <c r="AR364" s="1"/>
  <c r="AU132" i="11"/>
  <c r="AW132" s="1"/>
  <c r="AS143" i="9"/>
  <c r="AZ143"/>
  <c r="BA143" s="1"/>
  <c r="BG143" s="1"/>
  <c r="AT143"/>
  <c r="AV143" s="1"/>
  <c r="BE143"/>
  <c r="AY340" i="11"/>
  <c r="AX339"/>
  <c r="BF339" s="1"/>
  <c r="AQ353" i="9"/>
  <c r="AR353" s="1"/>
  <c r="AL354"/>
  <c r="AT154" i="7"/>
  <c r="AV154" s="1"/>
  <c r="AS154"/>
  <c r="AU154" s="1"/>
  <c r="AW154" s="1"/>
  <c r="AZ154"/>
  <c r="BA154" s="1"/>
  <c r="BG154" s="1"/>
  <c r="BE154"/>
  <c r="AY137" i="10"/>
  <c r="AX136"/>
  <c r="BF136" s="1"/>
  <c r="BB137"/>
  <c r="BH137" s="1"/>
  <c r="BC137"/>
  <c r="BC341" i="11"/>
  <c r="BB341"/>
  <c r="BH341" s="1"/>
  <c r="BB356" i="8"/>
  <c r="BH356" s="1"/>
  <c r="BC356"/>
  <c r="AX361" i="7"/>
  <c r="BF361" s="1"/>
  <c r="AY362"/>
  <c r="AT347" i="10"/>
  <c r="AV347" s="1"/>
  <c r="AS347"/>
  <c r="AU347" s="1"/>
  <c r="AW347" s="1"/>
  <c r="AZ347"/>
  <c r="BA347" s="1"/>
  <c r="BG347" s="1"/>
  <c r="BE347"/>
  <c r="BB351" i="9"/>
  <c r="BH351" s="1"/>
  <c r="BC351"/>
  <c r="AT357" i="8"/>
  <c r="AV357" s="1"/>
  <c r="AS357"/>
  <c r="AU357" s="1"/>
  <c r="AW357" s="1"/>
  <c r="AZ357"/>
  <c r="BA357" s="1"/>
  <c r="BG357" s="1"/>
  <c r="BE357"/>
  <c r="AZ363" i="7"/>
  <c r="BA363" s="1"/>
  <c r="BG363" s="1"/>
  <c r="AT363"/>
  <c r="AV363" s="1"/>
  <c r="AS363"/>
  <c r="BE363"/>
  <c r="AL140" i="10"/>
  <c r="AQ139"/>
  <c r="AR139" s="1"/>
  <c r="AH396" i="7"/>
  <c r="AP395"/>
  <c r="BB346" i="10"/>
  <c r="BH346" s="1"/>
  <c r="BC346"/>
  <c r="AZ148" i="8"/>
  <c r="BA148" s="1"/>
  <c r="BG148" s="1"/>
  <c r="AT148"/>
  <c r="AV148" s="1"/>
  <c r="AS148"/>
  <c r="BE148"/>
  <c r="AQ155" i="7"/>
  <c r="AR155" s="1"/>
  <c r="AL156"/>
  <c r="BB152"/>
  <c r="BH152" s="1"/>
  <c r="BC152"/>
  <c r="AX349" i="9"/>
  <c r="BF349" s="1"/>
  <c r="AY350"/>
  <c r="BC362" i="7"/>
  <c r="BB362"/>
  <c r="BH362" s="1"/>
  <c r="BB147" i="8"/>
  <c r="BH147" s="1"/>
  <c r="BC147"/>
  <c r="AS342" i="11"/>
  <c r="AZ342"/>
  <c r="BA342" s="1"/>
  <c r="BG342" s="1"/>
  <c r="AT342"/>
  <c r="AV342" s="1"/>
  <c r="BE342"/>
  <c r="AU142" i="9"/>
  <c r="AW142" s="1"/>
  <c r="AX345" i="10"/>
  <c r="BF345" s="1"/>
  <c r="AY346"/>
  <c r="AT138"/>
  <c r="AV138" s="1"/>
  <c r="AS138"/>
  <c r="AZ138"/>
  <c r="BA138" s="1"/>
  <c r="BG138" s="1"/>
  <c r="BE138"/>
  <c r="AL150" i="8"/>
  <c r="AQ149"/>
  <c r="AR149" s="1"/>
  <c r="AX131" i="11"/>
  <c r="BF131" s="1"/>
  <c r="AY132"/>
  <c r="BB345" i="10"/>
  <c r="BH345" s="1"/>
  <c r="BC345"/>
  <c r="AH187" i="7"/>
  <c r="AP186"/>
  <c r="AQ134" i="11"/>
  <c r="AR134" s="1"/>
  <c r="AL135"/>
  <c r="BB350" i="9"/>
  <c r="BH350" s="1"/>
  <c r="BC350"/>
  <c r="AL344" i="11"/>
  <c r="AQ343"/>
  <c r="AR343" s="1"/>
  <c r="AY355" i="8"/>
  <c r="AX354"/>
  <c r="BF354" s="1"/>
  <c r="AU153" i="7"/>
  <c r="AW153" s="1"/>
  <c r="AC348" i="11"/>
  <c r="AC139"/>
  <c r="AC144" i="10"/>
  <c r="AC353"/>
  <c r="AC359" i="9"/>
  <c r="AC150"/>
  <c r="AC155" i="8"/>
  <c r="AC364"/>
  <c r="AC369" i="7"/>
  <c r="AC160"/>
  <c r="AC173" i="4"/>
  <c r="BE172"/>
  <c r="BC169"/>
  <c r="BB169"/>
  <c r="BH169" s="1"/>
  <c r="AY379"/>
  <c r="AX378"/>
  <c r="BF378" s="1"/>
  <c r="AX169"/>
  <c r="BF169" s="1"/>
  <c r="AY170"/>
  <c r="AC382"/>
  <c r="BE381"/>
  <c r="BC378"/>
  <c r="BB378"/>
  <c r="BH378" s="1"/>
  <c r="AY176" i="3"/>
  <c r="AX175"/>
  <c r="BF175" s="1"/>
  <c r="AC179"/>
  <c r="BE178"/>
  <c r="BB175"/>
  <c r="BH175" s="1"/>
  <c r="BC175"/>
  <c r="AC388"/>
  <c r="BE387"/>
  <c r="BB384"/>
  <c r="BH384" s="1"/>
  <c r="BC384"/>
  <c r="AX384"/>
  <c r="BF384" s="1"/>
  <c r="AY385"/>
  <c r="AA367" i="7"/>
  <c r="AB366"/>
  <c r="AA147" i="9"/>
  <c r="AB146"/>
  <c r="AB355"/>
  <c r="AA356"/>
  <c r="AB350" i="10"/>
  <c r="AA351"/>
  <c r="AB152" i="8"/>
  <c r="AA153"/>
  <c r="AA171" i="4"/>
  <c r="BA171" s="1"/>
  <c r="BG171" s="1"/>
  <c r="AB170"/>
  <c r="AA380"/>
  <c r="BA380" s="1"/>
  <c r="BG380" s="1"/>
  <c r="AB379"/>
  <c r="AA177" i="3"/>
  <c r="BA177" s="1"/>
  <c r="BG177" s="1"/>
  <c r="AB176"/>
  <c r="AA386"/>
  <c r="BA386" s="1"/>
  <c r="BG386" s="1"/>
  <c r="AB385"/>
  <c r="AA142" i="10"/>
  <c r="AB141"/>
  <c r="AB157" i="7"/>
  <c r="AA158"/>
  <c r="AB361" i="8"/>
  <c r="AA362"/>
  <c r="AB345" i="11"/>
  <c r="AA346"/>
  <c r="AB136"/>
  <c r="AA137"/>
  <c r="S188" i="4"/>
  <c r="U187"/>
  <c r="Z397"/>
  <c r="S397"/>
  <c r="U396"/>
  <c r="Z188"/>
  <c r="AZ343" i="11" l="1"/>
  <c r="BA343" s="1"/>
  <c r="BG343" s="1"/>
  <c r="AT343"/>
  <c r="AV343" s="1"/>
  <c r="AS343"/>
  <c r="BE343"/>
  <c r="AL136"/>
  <c r="AQ135"/>
  <c r="AR135" s="1"/>
  <c r="AZ149" i="8"/>
  <c r="BA149" s="1"/>
  <c r="BG149" s="1"/>
  <c r="AT149"/>
  <c r="AV149" s="1"/>
  <c r="AS149"/>
  <c r="AU149" s="1"/>
  <c r="AW149" s="1"/>
  <c r="BE149"/>
  <c r="BB142" i="9"/>
  <c r="BH142" s="1"/>
  <c r="BC142"/>
  <c r="AQ140" i="10"/>
  <c r="AR140" s="1"/>
  <c r="AL141"/>
  <c r="AS353" i="9"/>
  <c r="AZ353"/>
  <c r="BA353" s="1"/>
  <c r="BG353" s="1"/>
  <c r="AT353"/>
  <c r="AV353" s="1"/>
  <c r="BE353"/>
  <c r="AQ359" i="8"/>
  <c r="AR359" s="1"/>
  <c r="AL360"/>
  <c r="AL350" i="10"/>
  <c r="AQ349"/>
  <c r="AR349" s="1"/>
  <c r="BC133" i="11"/>
  <c r="BB133"/>
  <c r="BH133" s="1"/>
  <c r="AY147" i="8"/>
  <c r="AX146"/>
  <c r="BF146" s="1"/>
  <c r="AT144" i="9"/>
  <c r="AV144" s="1"/>
  <c r="AS144"/>
  <c r="AU144" s="1"/>
  <c r="AW144" s="1"/>
  <c r="AZ144"/>
  <c r="BA144" s="1"/>
  <c r="BG144" s="1"/>
  <c r="BE144"/>
  <c r="AU138" i="10"/>
  <c r="AW138" s="1"/>
  <c r="AU342" i="11"/>
  <c r="AW342" s="1"/>
  <c r="AU148" i="8"/>
  <c r="AW148" s="1"/>
  <c r="AU363" i="7"/>
  <c r="AW363" s="1"/>
  <c r="AX355" i="8"/>
  <c r="BF355" s="1"/>
  <c r="AY356"/>
  <c r="AH188" i="7"/>
  <c r="AP187"/>
  <c r="AZ139" i="10"/>
  <c r="BA139" s="1"/>
  <c r="BG139" s="1"/>
  <c r="AT139"/>
  <c r="AV139" s="1"/>
  <c r="AS139"/>
  <c r="AU139" s="1"/>
  <c r="AW139" s="1"/>
  <c r="BE139"/>
  <c r="BB347"/>
  <c r="BH347" s="1"/>
  <c r="BC347"/>
  <c r="AL355" i="9"/>
  <c r="AQ354"/>
  <c r="AR354" s="1"/>
  <c r="BC132" i="11"/>
  <c r="BB132"/>
  <c r="BH132" s="1"/>
  <c r="AT358" i="8"/>
  <c r="AV358" s="1"/>
  <c r="AS358"/>
  <c r="AZ358"/>
  <c r="BA358" s="1"/>
  <c r="BG358" s="1"/>
  <c r="BE358"/>
  <c r="AS348" i="10"/>
  <c r="AU348" s="1"/>
  <c r="AW348" s="1"/>
  <c r="AZ348"/>
  <c r="BA348" s="1"/>
  <c r="BG348" s="1"/>
  <c r="AT348"/>
  <c r="AV348" s="1"/>
  <c r="BE348"/>
  <c r="BB352" i="9"/>
  <c r="BH352" s="1"/>
  <c r="BC352"/>
  <c r="AL146"/>
  <c r="AQ145"/>
  <c r="AR145" s="1"/>
  <c r="BC153" i="7"/>
  <c r="BB153"/>
  <c r="BH153" s="1"/>
  <c r="AX132" i="11"/>
  <c r="BF132" s="1"/>
  <c r="AY133"/>
  <c r="AX346" i="10"/>
  <c r="BF346" s="1"/>
  <c r="AY347"/>
  <c r="AZ155" i="7"/>
  <c r="BA155" s="1"/>
  <c r="BG155" s="1"/>
  <c r="AT155"/>
  <c r="AV155" s="1"/>
  <c r="AS155"/>
  <c r="AU155" s="1"/>
  <c r="AW155" s="1"/>
  <c r="BE155"/>
  <c r="AH397"/>
  <c r="AP396"/>
  <c r="AY138" i="10"/>
  <c r="AX137"/>
  <c r="BF137" s="1"/>
  <c r="AX340" i="11"/>
  <c r="BF340" s="1"/>
  <c r="AY341"/>
  <c r="AQ365" i="7"/>
  <c r="AR365" s="1"/>
  <c r="AL366"/>
  <c r="AY153"/>
  <c r="AX152"/>
  <c r="BF152" s="1"/>
  <c r="AY142" i="9"/>
  <c r="AX141"/>
  <c r="BF141" s="1"/>
  <c r="AU143"/>
  <c r="AW143" s="1"/>
  <c r="AL345" i="11"/>
  <c r="AQ344"/>
  <c r="AR344" s="1"/>
  <c r="AZ134"/>
  <c r="BA134" s="1"/>
  <c r="BG134" s="1"/>
  <c r="AT134"/>
  <c r="AV134" s="1"/>
  <c r="AS134"/>
  <c r="BE134"/>
  <c r="AQ150" i="8"/>
  <c r="AR150" s="1"/>
  <c r="AL151"/>
  <c r="AY351" i="9"/>
  <c r="AX350"/>
  <c r="BF350" s="1"/>
  <c r="AL157" i="7"/>
  <c r="AQ156"/>
  <c r="AR156" s="1"/>
  <c r="BC357" i="8"/>
  <c r="BB357"/>
  <c r="BH357" s="1"/>
  <c r="AY363" i="7"/>
  <c r="AX362"/>
  <c r="BF362" s="1"/>
  <c r="BB154"/>
  <c r="BH154" s="1"/>
  <c r="BC154"/>
  <c r="AT364"/>
  <c r="AV364" s="1"/>
  <c r="AS364"/>
  <c r="AU364" s="1"/>
  <c r="AW364" s="1"/>
  <c r="AZ364"/>
  <c r="BA364" s="1"/>
  <c r="BG364" s="1"/>
  <c r="BE364"/>
  <c r="AC349" i="11"/>
  <c r="AC140"/>
  <c r="AC354" i="10"/>
  <c r="AC145"/>
  <c r="AC360" i="9"/>
  <c r="AC151"/>
  <c r="AC365" i="8"/>
  <c r="AC156"/>
  <c r="AC161" i="7"/>
  <c r="AC370"/>
  <c r="BB379" i="4"/>
  <c r="BH379" s="1"/>
  <c r="BC379"/>
  <c r="BC170"/>
  <c r="BB170"/>
  <c r="BH170" s="1"/>
  <c r="AC383"/>
  <c r="BE382"/>
  <c r="AX379"/>
  <c r="BF379" s="1"/>
  <c r="AY380"/>
  <c r="AC174"/>
  <c r="BE173"/>
  <c r="AY171"/>
  <c r="AX170"/>
  <c r="BF170" s="1"/>
  <c r="AY177" i="3"/>
  <c r="AX176"/>
  <c r="BF176" s="1"/>
  <c r="BC385"/>
  <c r="BB385"/>
  <c r="BH385" s="1"/>
  <c r="BC176"/>
  <c r="BB176"/>
  <c r="BH176" s="1"/>
  <c r="AC389"/>
  <c r="BE388"/>
  <c r="AC180"/>
  <c r="BE179"/>
  <c r="AX385"/>
  <c r="BF385" s="1"/>
  <c r="AY386"/>
  <c r="AA368" i="7"/>
  <c r="AB367"/>
  <c r="AB137" i="11"/>
  <c r="AA138"/>
  <c r="AA143" i="10"/>
  <c r="AB142"/>
  <c r="AB386" i="3"/>
  <c r="AA387"/>
  <c r="BA387" s="1"/>
  <c r="BG387" s="1"/>
  <c r="AA172" i="4"/>
  <c r="BA172" s="1"/>
  <c r="BG172" s="1"/>
  <c r="AB171"/>
  <c r="AB356" i="9"/>
  <c r="AA357"/>
  <c r="AB153" i="8"/>
  <c r="AA154"/>
  <c r="AB351" i="10"/>
  <c r="AA352"/>
  <c r="AA148" i="9"/>
  <c r="AB147"/>
  <c r="AB346" i="11"/>
  <c r="AA347"/>
  <c r="AB362" i="8"/>
  <c r="AA363"/>
  <c r="AB158" i="7"/>
  <c r="AA159"/>
  <c r="AB177" i="3"/>
  <c r="AA178"/>
  <c r="BA178" s="1"/>
  <c r="BG178" s="1"/>
  <c r="AA381" i="4"/>
  <c r="BA381" s="1"/>
  <c r="BG381" s="1"/>
  <c r="AB380"/>
  <c r="S189"/>
  <c r="U188"/>
  <c r="Z398"/>
  <c r="Z189"/>
  <c r="S398"/>
  <c r="U397"/>
  <c r="AY352" i="9" l="1"/>
  <c r="AX351"/>
  <c r="BF351" s="1"/>
  <c r="AL346" i="11"/>
  <c r="AQ345"/>
  <c r="AR345" s="1"/>
  <c r="AY342"/>
  <c r="AX341"/>
  <c r="BF341" s="1"/>
  <c r="AY134"/>
  <c r="AX133"/>
  <c r="BF133" s="1"/>
  <c r="AT145" i="9"/>
  <c r="AV145" s="1"/>
  <c r="AS145"/>
  <c r="AZ145"/>
  <c r="BA145" s="1"/>
  <c r="BG145" s="1"/>
  <c r="BE145"/>
  <c r="AY357" i="8"/>
  <c r="AX356"/>
  <c r="BF356" s="1"/>
  <c r="BC342" i="11"/>
  <c r="BB342"/>
  <c r="BH342" s="1"/>
  <c r="AY148" i="8"/>
  <c r="AX147"/>
  <c r="BF147" s="1"/>
  <c r="AQ350" i="10"/>
  <c r="AR350" s="1"/>
  <c r="AL351"/>
  <c r="AS140"/>
  <c r="AU140" s="1"/>
  <c r="AW140" s="1"/>
  <c r="AZ140"/>
  <c r="BA140" s="1"/>
  <c r="BG140" s="1"/>
  <c r="AT140"/>
  <c r="AV140" s="1"/>
  <c r="BE140"/>
  <c r="BB149" i="8"/>
  <c r="BH149" s="1"/>
  <c r="BC149"/>
  <c r="AL137" i="11"/>
  <c r="AQ136"/>
  <c r="AR136" s="1"/>
  <c r="AU134"/>
  <c r="AW134" s="1"/>
  <c r="AS344"/>
  <c r="AZ344"/>
  <c r="BA344" s="1"/>
  <c r="BG344" s="1"/>
  <c r="AT344"/>
  <c r="AV344" s="1"/>
  <c r="BE344"/>
  <c r="AX142" i="9"/>
  <c r="BF142" s="1"/>
  <c r="AY143"/>
  <c r="AX138" i="10"/>
  <c r="BF138" s="1"/>
  <c r="AY139"/>
  <c r="BC155" i="7"/>
  <c r="BB155"/>
  <c r="BH155" s="1"/>
  <c r="BB139" i="10"/>
  <c r="BH139" s="1"/>
  <c r="BC139"/>
  <c r="BC148" i="8"/>
  <c r="BB148"/>
  <c r="BH148" s="1"/>
  <c r="AZ135" i="11"/>
  <c r="BA135" s="1"/>
  <c r="BG135" s="1"/>
  <c r="AT135"/>
  <c r="AV135" s="1"/>
  <c r="AS135"/>
  <c r="AU135" s="1"/>
  <c r="AW135" s="1"/>
  <c r="BE135"/>
  <c r="AX363" i="7"/>
  <c r="BF363" s="1"/>
  <c r="AY364"/>
  <c r="AQ157"/>
  <c r="AR157" s="1"/>
  <c r="AL158"/>
  <c r="AT150" i="8"/>
  <c r="AV150" s="1"/>
  <c r="AS150"/>
  <c r="AZ150"/>
  <c r="BA150" s="1"/>
  <c r="BG150" s="1"/>
  <c r="BE150"/>
  <c r="AQ366" i="7"/>
  <c r="AR366" s="1"/>
  <c r="AL367"/>
  <c r="AY348" i="10"/>
  <c r="AX347"/>
  <c r="BF347" s="1"/>
  <c r="AS354" i="9"/>
  <c r="AU354" s="1"/>
  <c r="AW354" s="1"/>
  <c r="AZ354"/>
  <c r="BA354" s="1"/>
  <c r="BG354" s="1"/>
  <c r="AT354"/>
  <c r="AV354" s="1"/>
  <c r="BE354"/>
  <c r="BC363" i="7"/>
  <c r="BB363"/>
  <c r="BH363" s="1"/>
  <c r="AS359" i="8"/>
  <c r="AZ359"/>
  <c r="BA359" s="1"/>
  <c r="BG359" s="1"/>
  <c r="AT359"/>
  <c r="AV359" s="1"/>
  <c r="BE359"/>
  <c r="AU358"/>
  <c r="AW358" s="1"/>
  <c r="AU353" i="9"/>
  <c r="AW353" s="1"/>
  <c r="AU343" i="11"/>
  <c r="AW343" s="1"/>
  <c r="AT365" i="7"/>
  <c r="AV365" s="1"/>
  <c r="AS365"/>
  <c r="AU365" s="1"/>
  <c r="AW365" s="1"/>
  <c r="AZ365"/>
  <c r="BA365" s="1"/>
  <c r="BG365" s="1"/>
  <c r="BE365"/>
  <c r="BC348" i="10"/>
  <c r="BB348"/>
  <c r="BH348" s="1"/>
  <c r="AL356" i="9"/>
  <c r="AQ355"/>
  <c r="AR355" s="1"/>
  <c r="AH189" i="7"/>
  <c r="AP188"/>
  <c r="AT349" i="10"/>
  <c r="AV349" s="1"/>
  <c r="AZ349"/>
  <c r="BA349" s="1"/>
  <c r="BG349" s="1"/>
  <c r="AS349"/>
  <c r="BE349"/>
  <c r="AQ141"/>
  <c r="AR141" s="1"/>
  <c r="AL142"/>
  <c r="BB364" i="7"/>
  <c r="BH364" s="1"/>
  <c r="BC364"/>
  <c r="AS156"/>
  <c r="AU156" s="1"/>
  <c r="AW156" s="1"/>
  <c r="AZ156"/>
  <c r="BA156" s="1"/>
  <c r="BG156" s="1"/>
  <c r="AT156"/>
  <c r="AV156" s="1"/>
  <c r="BE156"/>
  <c r="AL152" i="8"/>
  <c r="AQ151"/>
  <c r="AR151" s="1"/>
  <c r="BB143" i="9"/>
  <c r="BH143" s="1"/>
  <c r="BC143"/>
  <c r="AX153" i="7"/>
  <c r="BF153" s="1"/>
  <c r="AY154"/>
  <c r="AH398"/>
  <c r="AP397"/>
  <c r="AQ146" i="9"/>
  <c r="AR146" s="1"/>
  <c r="AL147"/>
  <c r="BB138" i="10"/>
  <c r="BH138" s="1"/>
  <c r="BC138"/>
  <c r="BB144" i="9"/>
  <c r="BH144" s="1"/>
  <c r="BC144"/>
  <c r="AL361" i="8"/>
  <c r="AQ360"/>
  <c r="AR360" s="1"/>
  <c r="AC141" i="11"/>
  <c r="AC350"/>
  <c r="AC146" i="10"/>
  <c r="AC355"/>
  <c r="AC361" i="9"/>
  <c r="AC152"/>
  <c r="AC366" i="8"/>
  <c r="AC157"/>
  <c r="AC371" i="7"/>
  <c r="AC162"/>
  <c r="AC175" i="4"/>
  <c r="BE174"/>
  <c r="AC384"/>
  <c r="BE383"/>
  <c r="BC380"/>
  <c r="BB380"/>
  <c r="BH380" s="1"/>
  <c r="BB171"/>
  <c r="BH171" s="1"/>
  <c r="BC171"/>
  <c r="AX171"/>
  <c r="BF171" s="1"/>
  <c r="AY172"/>
  <c r="AY381"/>
  <c r="AX380"/>
  <c r="BF380" s="1"/>
  <c r="AC181" i="3"/>
  <c r="BE180"/>
  <c r="AY178"/>
  <c r="AX177"/>
  <c r="BF177" s="1"/>
  <c r="BB177"/>
  <c r="BH177" s="1"/>
  <c r="BC177"/>
  <c r="BC386"/>
  <c r="BB386"/>
  <c r="BH386" s="1"/>
  <c r="AC390"/>
  <c r="BE389"/>
  <c r="AY387"/>
  <c r="AX386"/>
  <c r="BF386" s="1"/>
  <c r="AA173" i="4"/>
  <c r="BA173" s="1"/>
  <c r="BG173" s="1"/>
  <c r="AB172"/>
  <c r="AB143" i="10"/>
  <c r="AA144"/>
  <c r="AB387" i="3"/>
  <c r="AA388"/>
  <c r="BA388" s="1"/>
  <c r="BG388" s="1"/>
  <c r="AA382" i="4"/>
  <c r="BA382" s="1"/>
  <c r="BG382" s="1"/>
  <c r="AB381"/>
  <c r="AB148" i="9"/>
  <c r="AA149"/>
  <c r="AB368" i="7"/>
  <c r="AA369"/>
  <c r="AB178" i="3"/>
  <c r="AA179"/>
  <c r="BA179" s="1"/>
  <c r="BG179" s="1"/>
  <c r="AB159" i="7"/>
  <c r="AA160"/>
  <c r="AA364" i="8"/>
  <c r="AB363"/>
  <c r="AB347" i="11"/>
  <c r="AA348"/>
  <c r="AB352" i="10"/>
  <c r="AA353"/>
  <c r="AB154" i="8"/>
  <c r="AA155"/>
  <c r="AB357" i="9"/>
  <c r="AA358"/>
  <c r="AB138" i="11"/>
  <c r="AA139"/>
  <c r="S399" i="4"/>
  <c r="U398"/>
  <c r="Z190"/>
  <c r="S190"/>
  <c r="U189"/>
  <c r="Z399"/>
  <c r="AY343" i="11" l="1"/>
  <c r="AX342"/>
  <c r="BF342" s="1"/>
  <c r="AY353" i="9"/>
  <c r="AX352"/>
  <c r="BF352" s="1"/>
  <c r="AQ152" i="8"/>
  <c r="AR152" s="1"/>
  <c r="AL153"/>
  <c r="AL357" i="9"/>
  <c r="AQ356"/>
  <c r="AR356" s="1"/>
  <c r="AL159" i="7"/>
  <c r="AQ158"/>
  <c r="AR158" s="1"/>
  <c r="AY144" i="9"/>
  <c r="AX143"/>
  <c r="BF143" s="1"/>
  <c r="AX148" i="8"/>
  <c r="BF148" s="1"/>
  <c r="AY149"/>
  <c r="AL148" i="9"/>
  <c r="AQ147"/>
  <c r="AR147" s="1"/>
  <c r="AY155" i="7"/>
  <c r="AX154"/>
  <c r="BF154" s="1"/>
  <c r="AS151" i="8"/>
  <c r="AZ151"/>
  <c r="BA151" s="1"/>
  <c r="BG151" s="1"/>
  <c r="AT151"/>
  <c r="AV151" s="1"/>
  <c r="BE151"/>
  <c r="AL143" i="10"/>
  <c r="AQ142"/>
  <c r="AR142" s="1"/>
  <c r="AZ355" i="9"/>
  <c r="BA355" s="1"/>
  <c r="BG355" s="1"/>
  <c r="AT355"/>
  <c r="AV355" s="1"/>
  <c r="AS355"/>
  <c r="BE355"/>
  <c r="BB343" i="11"/>
  <c r="BH343" s="1"/>
  <c r="BC343"/>
  <c r="BC354" i="9"/>
  <c r="BB354"/>
  <c r="BH354" s="1"/>
  <c r="AZ366" i="7"/>
  <c r="BA366" s="1"/>
  <c r="BG366" s="1"/>
  <c r="AT366"/>
  <c r="AV366" s="1"/>
  <c r="AS366"/>
  <c r="BE366"/>
  <c r="AU145" i="9"/>
  <c r="AW145" s="1"/>
  <c r="AS146"/>
  <c r="AZ146"/>
  <c r="BA146" s="1"/>
  <c r="BG146" s="1"/>
  <c r="AT146"/>
  <c r="AV146" s="1"/>
  <c r="BE146"/>
  <c r="AS141" i="10"/>
  <c r="AZ141"/>
  <c r="BA141" s="1"/>
  <c r="BG141" s="1"/>
  <c r="AT141"/>
  <c r="AV141" s="1"/>
  <c r="BE141"/>
  <c r="AL362" i="8"/>
  <c r="AQ361"/>
  <c r="AR361" s="1"/>
  <c r="AH399" i="7"/>
  <c r="AP398"/>
  <c r="AH190"/>
  <c r="AP189"/>
  <c r="AL368"/>
  <c r="AQ367"/>
  <c r="AR367" s="1"/>
  <c r="AX364"/>
  <c r="BF364" s="1"/>
  <c r="AY365"/>
  <c r="AX139" i="10"/>
  <c r="BF139" s="1"/>
  <c r="AY140"/>
  <c r="BC134" i="11"/>
  <c r="BB134"/>
  <c r="BH134" s="1"/>
  <c r="AL138"/>
  <c r="AQ137"/>
  <c r="AR137" s="1"/>
  <c r="AZ350" i="10"/>
  <c r="BA350" s="1"/>
  <c r="BG350" s="1"/>
  <c r="AT350"/>
  <c r="AV350" s="1"/>
  <c r="AS350"/>
  <c r="AU350" s="1"/>
  <c r="AW350" s="1"/>
  <c r="BE350"/>
  <c r="AX134" i="11"/>
  <c r="BF134" s="1"/>
  <c r="AY135"/>
  <c r="AQ346"/>
  <c r="AR346" s="1"/>
  <c r="AL347"/>
  <c r="AU349" i="10"/>
  <c r="AW349" s="1"/>
  <c r="AU150" i="8"/>
  <c r="AW150" s="1"/>
  <c r="BB156" i="7"/>
  <c r="BH156" s="1"/>
  <c r="BC156"/>
  <c r="BB353" i="9"/>
  <c r="BH353" s="1"/>
  <c r="BC353"/>
  <c r="BB140" i="10"/>
  <c r="BH140" s="1"/>
  <c r="BC140"/>
  <c r="AY358" i="8"/>
  <c r="AX357"/>
  <c r="BF357" s="1"/>
  <c r="AS360"/>
  <c r="AZ360"/>
  <c r="BA360" s="1"/>
  <c r="BG360" s="1"/>
  <c r="AT360"/>
  <c r="AV360" s="1"/>
  <c r="BE360"/>
  <c r="BC365" i="7"/>
  <c r="BB365"/>
  <c r="BH365" s="1"/>
  <c r="BC358" i="8"/>
  <c r="BB358"/>
  <c r="BH358" s="1"/>
  <c r="AX348" i="10"/>
  <c r="BF348" s="1"/>
  <c r="AY349"/>
  <c r="AT157" i="7"/>
  <c r="AV157" s="1"/>
  <c r="AS157"/>
  <c r="AZ157"/>
  <c r="BA157" s="1"/>
  <c r="BG157" s="1"/>
  <c r="BE157"/>
  <c r="BB135" i="11"/>
  <c r="BH135" s="1"/>
  <c r="BC135"/>
  <c r="AS136"/>
  <c r="AZ136"/>
  <c r="BA136" s="1"/>
  <c r="BG136" s="1"/>
  <c r="AT136"/>
  <c r="AV136" s="1"/>
  <c r="BE136"/>
  <c r="AL352" i="10"/>
  <c r="AQ351"/>
  <c r="AR351" s="1"/>
  <c r="AS345" i="11"/>
  <c r="AU345" s="1"/>
  <c r="AW345" s="1"/>
  <c r="AZ345"/>
  <c r="BA345" s="1"/>
  <c r="BG345" s="1"/>
  <c r="AT345"/>
  <c r="AV345" s="1"/>
  <c r="BE345"/>
  <c r="AU359" i="8"/>
  <c r="AW359" s="1"/>
  <c r="AU344" i="11"/>
  <c r="AW344" s="1"/>
  <c r="AC351"/>
  <c r="AC142"/>
  <c r="AC356" i="10"/>
  <c r="AC147"/>
  <c r="AC153" i="9"/>
  <c r="AC362"/>
  <c r="AC158" i="8"/>
  <c r="AC367"/>
  <c r="AC163" i="7"/>
  <c r="AC372"/>
  <c r="BC381" i="4"/>
  <c r="BB381"/>
  <c r="BH381" s="1"/>
  <c r="AC176"/>
  <c r="BE175"/>
  <c r="AY173"/>
  <c r="AX172"/>
  <c r="BF172" s="1"/>
  <c r="BC172"/>
  <c r="BB172"/>
  <c r="BH172" s="1"/>
  <c r="AX381"/>
  <c r="BF381" s="1"/>
  <c r="AY382"/>
  <c r="AC385"/>
  <c r="BE384"/>
  <c r="AC391" i="3"/>
  <c r="BE390"/>
  <c r="AC182"/>
  <c r="BE181"/>
  <c r="BC178"/>
  <c r="BB178"/>
  <c r="BH178" s="1"/>
  <c r="AX387"/>
  <c r="BF387" s="1"/>
  <c r="AY388"/>
  <c r="AY179"/>
  <c r="AX178"/>
  <c r="BF178" s="1"/>
  <c r="BC387"/>
  <c r="BB387"/>
  <c r="BH387" s="1"/>
  <c r="AA354" i="10"/>
  <c r="AB353"/>
  <c r="AB160" i="7"/>
  <c r="AA161"/>
  <c r="AB364" i="8"/>
  <c r="AA365"/>
  <c r="AB369" i="7"/>
  <c r="AA370"/>
  <c r="AB388" i="3"/>
  <c r="AA389"/>
  <c r="BA389" s="1"/>
  <c r="BG389" s="1"/>
  <c r="AB155" i="8"/>
  <c r="AA156"/>
  <c r="AA349" i="11"/>
  <c r="AB348"/>
  <c r="AA145" i="10"/>
  <c r="AB144"/>
  <c r="AB139" i="11"/>
  <c r="AA140"/>
  <c r="AB149" i="9"/>
  <c r="AA150"/>
  <c r="AA174" i="4"/>
  <c r="BA174" s="1"/>
  <c r="BG174" s="1"/>
  <c r="AB173"/>
  <c r="AB358" i="9"/>
  <c r="AA359"/>
  <c r="AA180" i="3"/>
  <c r="BA180" s="1"/>
  <c r="BG180" s="1"/>
  <c r="AB179"/>
  <c r="AA383" i="4"/>
  <c r="BA383" s="1"/>
  <c r="BG383" s="1"/>
  <c r="AB382"/>
  <c r="S400"/>
  <c r="U399"/>
  <c r="Z400"/>
  <c r="S191"/>
  <c r="U190"/>
  <c r="Z191"/>
  <c r="AX358" i="8" l="1"/>
  <c r="BF358" s="1"/>
  <c r="AY359"/>
  <c r="AX155" i="7"/>
  <c r="BF155" s="1"/>
  <c r="AY156"/>
  <c r="BB344" i="11"/>
  <c r="BH344" s="1"/>
  <c r="BC344"/>
  <c r="BB345"/>
  <c r="BH345" s="1"/>
  <c r="BC345"/>
  <c r="BB349" i="10"/>
  <c r="BH349" s="1"/>
  <c r="BC349"/>
  <c r="AX343" i="11"/>
  <c r="BF343" s="1"/>
  <c r="AY344"/>
  <c r="BB150" i="8"/>
  <c r="BH150" s="1"/>
  <c r="BC150"/>
  <c r="AH191" i="7"/>
  <c r="AP190"/>
  <c r="AL363" i="8"/>
  <c r="AQ362"/>
  <c r="AR362" s="1"/>
  <c r="AY150"/>
  <c r="AX149"/>
  <c r="BF149" s="1"/>
  <c r="AT158" i="7"/>
  <c r="AV158" s="1"/>
  <c r="AS158"/>
  <c r="AZ158"/>
  <c r="BA158" s="1"/>
  <c r="BG158" s="1"/>
  <c r="BE158"/>
  <c r="AQ153" i="8"/>
  <c r="AR153" s="1"/>
  <c r="AL154"/>
  <c r="AU157" i="7"/>
  <c r="AW157" s="1"/>
  <c r="AU141" i="10"/>
  <c r="AW141" s="1"/>
  <c r="AU146" i="9"/>
  <c r="AW146" s="1"/>
  <c r="AQ159" i="7"/>
  <c r="AR159" s="1"/>
  <c r="AL160"/>
  <c r="AL353" i="10"/>
  <c r="AQ352"/>
  <c r="AR352" s="1"/>
  <c r="AX135" i="11"/>
  <c r="BF135" s="1"/>
  <c r="AY136"/>
  <c r="AX365" i="7"/>
  <c r="BF365" s="1"/>
  <c r="AY366"/>
  <c r="AT361" i="8"/>
  <c r="AV361" s="1"/>
  <c r="AS361"/>
  <c r="AZ361"/>
  <c r="BA361" s="1"/>
  <c r="BG361" s="1"/>
  <c r="BE361"/>
  <c r="AL144" i="10"/>
  <c r="AQ143"/>
  <c r="AR143" s="1"/>
  <c r="AQ148" i="9"/>
  <c r="AR148" s="1"/>
  <c r="AL149"/>
  <c r="AX144"/>
  <c r="BF144" s="1"/>
  <c r="AY145"/>
  <c r="AQ357"/>
  <c r="AR357" s="1"/>
  <c r="AL358"/>
  <c r="AX353"/>
  <c r="BF353" s="1"/>
  <c r="AY354"/>
  <c r="AU136" i="11"/>
  <c r="AW136" s="1"/>
  <c r="AU360" i="8"/>
  <c r="AW360" s="1"/>
  <c r="AU366" i="7"/>
  <c r="AW366" s="1"/>
  <c r="AU355" i="9"/>
  <c r="AW355" s="1"/>
  <c r="AU151" i="8"/>
  <c r="AW151" s="1"/>
  <c r="AQ347" i="11"/>
  <c r="AR347" s="1"/>
  <c r="AL348"/>
  <c r="AZ137"/>
  <c r="BA137" s="1"/>
  <c r="BG137" s="1"/>
  <c r="AT137"/>
  <c r="AV137" s="1"/>
  <c r="AS137"/>
  <c r="AU137" s="1"/>
  <c r="AW137" s="1"/>
  <c r="BE137"/>
  <c r="AY141" i="10"/>
  <c r="AX140"/>
  <c r="BF140" s="1"/>
  <c r="AS367" i="7"/>
  <c r="AT367"/>
  <c r="AV367" s="1"/>
  <c r="AZ367"/>
  <c r="BA367" s="1"/>
  <c r="BG367" s="1"/>
  <c r="BE367"/>
  <c r="BC145" i="9"/>
  <c r="BB145"/>
  <c r="BH145" s="1"/>
  <c r="AZ152" i="8"/>
  <c r="BA152" s="1"/>
  <c r="BG152" s="1"/>
  <c r="AT152"/>
  <c r="AV152" s="1"/>
  <c r="AS152"/>
  <c r="AU152" s="1"/>
  <c r="AW152" s="1"/>
  <c r="BE152"/>
  <c r="BC359"/>
  <c r="BB359"/>
  <c r="BH359" s="1"/>
  <c r="AS351" i="10"/>
  <c r="AT351"/>
  <c r="AV351" s="1"/>
  <c r="AZ351"/>
  <c r="BA351" s="1"/>
  <c r="BG351" s="1"/>
  <c r="BE351"/>
  <c r="AX349"/>
  <c r="BF349" s="1"/>
  <c r="AY350"/>
  <c r="AZ346" i="11"/>
  <c r="BA346" s="1"/>
  <c r="BG346" s="1"/>
  <c r="AT346"/>
  <c r="AV346" s="1"/>
  <c r="AS346"/>
  <c r="BE346"/>
  <c r="BC350" i="10"/>
  <c r="BB350"/>
  <c r="BH350" s="1"/>
  <c r="AQ138" i="11"/>
  <c r="AR138" s="1"/>
  <c r="AL139"/>
  <c r="AL369" i="7"/>
  <c r="AQ368"/>
  <c r="AR368" s="1"/>
  <c r="AH400"/>
  <c r="AP399"/>
  <c r="AS142" i="10"/>
  <c r="AU142" s="1"/>
  <c r="AW142" s="1"/>
  <c r="AZ142"/>
  <c r="BA142" s="1"/>
  <c r="BG142" s="1"/>
  <c r="AT142"/>
  <c r="AV142" s="1"/>
  <c r="BE142"/>
  <c r="AS147" i="9"/>
  <c r="AU147" s="1"/>
  <c r="AW147" s="1"/>
  <c r="AZ147"/>
  <c r="BA147" s="1"/>
  <c r="BG147" s="1"/>
  <c r="AT147"/>
  <c r="AV147" s="1"/>
  <c r="BE147"/>
  <c r="AT356"/>
  <c r="AV356" s="1"/>
  <c r="AS356"/>
  <c r="AZ356"/>
  <c r="BA356" s="1"/>
  <c r="BG356" s="1"/>
  <c r="BE356"/>
  <c r="AC143" i="11"/>
  <c r="AC352"/>
  <c r="AC357" i="10"/>
  <c r="AC148"/>
  <c r="AC154" i="9"/>
  <c r="AC363"/>
  <c r="AC159" i="8"/>
  <c r="AC368"/>
  <c r="AC373" i="7"/>
  <c r="AC164"/>
  <c r="BC173" i="4"/>
  <c r="BB173"/>
  <c r="BH173" s="1"/>
  <c r="AY174"/>
  <c r="AX173"/>
  <c r="BF173" s="1"/>
  <c r="AY383"/>
  <c r="AX382"/>
  <c r="BF382" s="1"/>
  <c r="BC382"/>
  <c r="BB382"/>
  <c r="BH382" s="1"/>
  <c r="AC386"/>
  <c r="BE385"/>
  <c r="AC177"/>
  <c r="BE176"/>
  <c r="BC388" i="3"/>
  <c r="BB388"/>
  <c r="BH388" s="1"/>
  <c r="AY180"/>
  <c r="AX179"/>
  <c r="BF179" s="1"/>
  <c r="AC392"/>
  <c r="BE391"/>
  <c r="BB179"/>
  <c r="BH179" s="1"/>
  <c r="BC179"/>
  <c r="AC183"/>
  <c r="BE182"/>
  <c r="AY389"/>
  <c r="AX388"/>
  <c r="BF388" s="1"/>
  <c r="AA146" i="10"/>
  <c r="AB145"/>
  <c r="AB349" i="11"/>
  <c r="AA350"/>
  <c r="AB354" i="10"/>
  <c r="AA355"/>
  <c r="AA384" i="4"/>
  <c r="BA384" s="1"/>
  <c r="BG384" s="1"/>
  <c r="AB383"/>
  <c r="AB140" i="11"/>
  <c r="AA141"/>
  <c r="AB359" i="9"/>
  <c r="AA360"/>
  <c r="AA175" i="4"/>
  <c r="BA175" s="1"/>
  <c r="BG175" s="1"/>
  <c r="AB174"/>
  <c r="AB180" i="3"/>
  <c r="AA181"/>
  <c r="BA181" s="1"/>
  <c r="BG181" s="1"/>
  <c r="AB150" i="9"/>
  <c r="AA151"/>
  <c r="AB156" i="8"/>
  <c r="AA157"/>
  <c r="AB389" i="3"/>
  <c r="AA390"/>
  <c r="BA390" s="1"/>
  <c r="BG390" s="1"/>
  <c r="AB370" i="7"/>
  <c r="AA371"/>
  <c r="AB365" i="8"/>
  <c r="AA366"/>
  <c r="AA162" i="7"/>
  <c r="AB161"/>
  <c r="S192" i="4"/>
  <c r="U191"/>
  <c r="Z401"/>
  <c r="Z192"/>
  <c r="S401"/>
  <c r="U400"/>
  <c r="AL140" i="11" l="1"/>
  <c r="AQ139"/>
  <c r="AR139" s="1"/>
  <c r="AX350" i="10"/>
  <c r="BF350" s="1"/>
  <c r="AY351"/>
  <c r="AL349" i="11"/>
  <c r="AQ348"/>
  <c r="AR348" s="1"/>
  <c r="BC366" i="7"/>
  <c r="BB366"/>
  <c r="BH366" s="1"/>
  <c r="AL359" i="9"/>
  <c r="AQ358"/>
  <c r="AR358" s="1"/>
  <c r="AL150"/>
  <c r="AQ149"/>
  <c r="AR149" s="1"/>
  <c r="AX366" i="7"/>
  <c r="BF366" s="1"/>
  <c r="AY367"/>
  <c r="AS352" i="10"/>
  <c r="AT352"/>
  <c r="AV352" s="1"/>
  <c r="AZ352"/>
  <c r="BA352" s="1"/>
  <c r="BG352" s="1"/>
  <c r="BE352"/>
  <c r="BC146" i="9"/>
  <c r="BB146"/>
  <c r="BH146" s="1"/>
  <c r="AY345" i="11"/>
  <c r="AX344"/>
  <c r="BF344" s="1"/>
  <c r="BB147" i="9"/>
  <c r="BH147" s="1"/>
  <c r="BC147"/>
  <c r="BC142" i="10"/>
  <c r="BB142"/>
  <c r="BH142" s="1"/>
  <c r="AL370" i="7"/>
  <c r="AQ369"/>
  <c r="AR369" s="1"/>
  <c r="AX141" i="10"/>
  <c r="BF141" s="1"/>
  <c r="AY142"/>
  <c r="BC355" i="9"/>
  <c r="BB355"/>
  <c r="BH355" s="1"/>
  <c r="AQ144" i="10"/>
  <c r="AR144" s="1"/>
  <c r="AL145"/>
  <c r="AS159" i="7"/>
  <c r="AT159"/>
  <c r="AV159" s="1"/>
  <c r="AZ159"/>
  <c r="BA159" s="1"/>
  <c r="BG159" s="1"/>
  <c r="BE159"/>
  <c r="AZ153" i="8"/>
  <c r="BA153" s="1"/>
  <c r="BG153" s="1"/>
  <c r="AT153"/>
  <c r="AV153" s="1"/>
  <c r="AS153"/>
  <c r="AU153" s="1"/>
  <c r="AW153" s="1"/>
  <c r="BE153"/>
  <c r="AQ363"/>
  <c r="AR363" s="1"/>
  <c r="AL364"/>
  <c r="AX359"/>
  <c r="BF359" s="1"/>
  <c r="AY360"/>
  <c r="AT368" i="7"/>
  <c r="AV368" s="1"/>
  <c r="AS368"/>
  <c r="AU368" s="1"/>
  <c r="AW368" s="1"/>
  <c r="AZ368"/>
  <c r="BA368" s="1"/>
  <c r="BG368" s="1"/>
  <c r="BE368"/>
  <c r="BC151" i="8"/>
  <c r="BB151"/>
  <c r="BH151" s="1"/>
  <c r="BC136" i="11"/>
  <c r="BB136"/>
  <c r="BH136" s="1"/>
  <c r="AX354" i="9"/>
  <c r="BF354" s="1"/>
  <c r="AY355"/>
  <c r="AY146"/>
  <c r="AX145"/>
  <c r="BF145" s="1"/>
  <c r="AS143" i="10"/>
  <c r="AZ143"/>
  <c r="BA143" s="1"/>
  <c r="BG143" s="1"/>
  <c r="AT143"/>
  <c r="AV143" s="1"/>
  <c r="BE143"/>
  <c r="AX136" i="11"/>
  <c r="BF136" s="1"/>
  <c r="AY137"/>
  <c r="AQ160" i="7"/>
  <c r="AR160" s="1"/>
  <c r="AL161"/>
  <c r="BC157"/>
  <c r="BB157"/>
  <c r="BH157" s="1"/>
  <c r="AL155" i="8"/>
  <c r="AQ154"/>
  <c r="AR154" s="1"/>
  <c r="AT362"/>
  <c r="AV362" s="1"/>
  <c r="AS362"/>
  <c r="AU362" s="1"/>
  <c r="AW362" s="1"/>
  <c r="AZ362"/>
  <c r="BA362" s="1"/>
  <c r="BG362" s="1"/>
  <c r="BE362"/>
  <c r="AU356" i="9"/>
  <c r="AW356" s="1"/>
  <c r="AU361" i="8"/>
  <c r="AW361" s="1"/>
  <c r="AU158" i="7"/>
  <c r="AW158" s="1"/>
  <c r="AH401"/>
  <c r="AP400"/>
  <c r="AT138" i="11"/>
  <c r="AV138" s="1"/>
  <c r="AS138"/>
  <c r="AU138" s="1"/>
  <c r="AW138" s="1"/>
  <c r="AZ138"/>
  <c r="BA138" s="1"/>
  <c r="BG138" s="1"/>
  <c r="BE138"/>
  <c r="BC152" i="8"/>
  <c r="BB152"/>
  <c r="BH152" s="1"/>
  <c r="BB137" i="11"/>
  <c r="BH137" s="1"/>
  <c r="BC137"/>
  <c r="AZ347"/>
  <c r="BA347" s="1"/>
  <c r="BG347" s="1"/>
  <c r="AS347"/>
  <c r="AU347" s="1"/>
  <c r="AW347" s="1"/>
  <c r="AT347"/>
  <c r="AV347" s="1"/>
  <c r="BE347"/>
  <c r="BB360" i="8"/>
  <c r="BH360" s="1"/>
  <c r="BC360"/>
  <c r="AT357" i="9"/>
  <c r="AV357" s="1"/>
  <c r="AS357"/>
  <c r="AU357" s="1"/>
  <c r="AW357" s="1"/>
  <c r="AZ357"/>
  <c r="BA357" s="1"/>
  <c r="BG357" s="1"/>
  <c r="BE357"/>
  <c r="AS148"/>
  <c r="AU148" s="1"/>
  <c r="AW148" s="1"/>
  <c r="AZ148"/>
  <c r="BA148" s="1"/>
  <c r="BG148" s="1"/>
  <c r="AT148"/>
  <c r="AV148" s="1"/>
  <c r="BE148"/>
  <c r="AQ353" i="10"/>
  <c r="AR353" s="1"/>
  <c r="AL354"/>
  <c r="BC141"/>
  <c r="BB141"/>
  <c r="BH141" s="1"/>
  <c r="AX150" i="8"/>
  <c r="BF150" s="1"/>
  <c r="AY151"/>
  <c r="AH192" i="7"/>
  <c r="AP191"/>
  <c r="AX156"/>
  <c r="BF156" s="1"/>
  <c r="AY157"/>
  <c r="AU346" i="11"/>
  <c r="AW346" s="1"/>
  <c r="AU351" i="10"/>
  <c r="AW351" s="1"/>
  <c r="AU367" i="7"/>
  <c r="AW367" s="1"/>
  <c r="AC144" i="11"/>
  <c r="AC353"/>
  <c r="AC149" i="10"/>
  <c r="AC358"/>
  <c r="AC364" i="9"/>
  <c r="AC155"/>
  <c r="AC369" i="8"/>
  <c r="AC160"/>
  <c r="AC374" i="7"/>
  <c r="AC165"/>
  <c r="BC174" i="4"/>
  <c r="BB174"/>
  <c r="BH174" s="1"/>
  <c r="AC387"/>
  <c r="BE386"/>
  <c r="AX383"/>
  <c r="BF383" s="1"/>
  <c r="AY384"/>
  <c r="BC383"/>
  <c r="BB383"/>
  <c r="BH383" s="1"/>
  <c r="AC178"/>
  <c r="BE177"/>
  <c r="AY175"/>
  <c r="AX174"/>
  <c r="BF174" s="1"/>
  <c r="BB389" i="3"/>
  <c r="BH389" s="1"/>
  <c r="BC389"/>
  <c r="BC180"/>
  <c r="BB180"/>
  <c r="BH180" s="1"/>
  <c r="AC184"/>
  <c r="BE183"/>
  <c r="AC393"/>
  <c r="BE392"/>
  <c r="AX389"/>
  <c r="BF389" s="1"/>
  <c r="AY390"/>
  <c r="AY181"/>
  <c r="AX180"/>
  <c r="BF180" s="1"/>
  <c r="AB141" i="11"/>
  <c r="AA142"/>
  <c r="AB371" i="7"/>
  <c r="AA372"/>
  <c r="AB390" i="3"/>
  <c r="AA391"/>
  <c r="BA391" s="1"/>
  <c r="BG391" s="1"/>
  <c r="AB157" i="8"/>
  <c r="AA158"/>
  <c r="AA385" i="4"/>
  <c r="BA385" s="1"/>
  <c r="BG385" s="1"/>
  <c r="AB384"/>
  <c r="AB350" i="11"/>
  <c r="AA351"/>
  <c r="AB162" i="7"/>
  <c r="AA163"/>
  <c r="AB360" i="9"/>
  <c r="AA361"/>
  <c r="AB146" i="10"/>
  <c r="AA147"/>
  <c r="AB366" i="8"/>
  <c r="AA367"/>
  <c r="AB151" i="9"/>
  <c r="AA152"/>
  <c r="AB181" i="3"/>
  <c r="AA182"/>
  <c r="BA182" s="1"/>
  <c r="BG182" s="1"/>
  <c r="AA176" i="4"/>
  <c r="BA176" s="1"/>
  <c r="BG176" s="1"/>
  <c r="AB175"/>
  <c r="AB355" i="10"/>
  <c r="AA356"/>
  <c r="Z402" i="4"/>
  <c r="Z193"/>
  <c r="S193"/>
  <c r="U192"/>
  <c r="S402"/>
  <c r="U401"/>
  <c r="BC347" i="11" l="1"/>
  <c r="BB347"/>
  <c r="BH347" s="1"/>
  <c r="BB138"/>
  <c r="BH138" s="1"/>
  <c r="BC138"/>
  <c r="BC158" i="7"/>
  <c r="BB158"/>
  <c r="BH158" s="1"/>
  <c r="BC362" i="8"/>
  <c r="BB362"/>
  <c r="BH362" s="1"/>
  <c r="AY138" i="11"/>
  <c r="AX137"/>
  <c r="BF137" s="1"/>
  <c r="AX355" i="9"/>
  <c r="BF355" s="1"/>
  <c r="AY356"/>
  <c r="BC368" i="7"/>
  <c r="BB368"/>
  <c r="BH368" s="1"/>
  <c r="BB153" i="8"/>
  <c r="BH153" s="1"/>
  <c r="BC153"/>
  <c r="AS144" i="10"/>
  <c r="AZ144"/>
  <c r="BA144" s="1"/>
  <c r="BG144" s="1"/>
  <c r="AT144"/>
  <c r="AV144" s="1"/>
  <c r="BE144"/>
  <c r="AX345" i="11"/>
  <c r="BF345" s="1"/>
  <c r="AY346"/>
  <c r="AL360" i="9"/>
  <c r="AQ359"/>
  <c r="AR359" s="1"/>
  <c r="AQ349" i="11"/>
  <c r="AR349" s="1"/>
  <c r="AL350"/>
  <c r="AL141"/>
  <c r="AQ140"/>
  <c r="AR140" s="1"/>
  <c r="BB346"/>
  <c r="BH346" s="1"/>
  <c r="BC346"/>
  <c r="AT353" i="10"/>
  <c r="AV353" s="1"/>
  <c r="AS353"/>
  <c r="AZ353"/>
  <c r="BA353" s="1"/>
  <c r="BG353" s="1"/>
  <c r="BE353"/>
  <c r="BC148" i="9"/>
  <c r="BB148"/>
  <c r="BH148" s="1"/>
  <c r="AH402" i="7"/>
  <c r="AP401"/>
  <c r="AL156" i="8"/>
  <c r="AQ155"/>
  <c r="AR155" s="1"/>
  <c r="AT160" i="7"/>
  <c r="AV160" s="1"/>
  <c r="AS160"/>
  <c r="AU160" s="1"/>
  <c r="AW160" s="1"/>
  <c r="AZ160"/>
  <c r="BA160" s="1"/>
  <c r="BG160" s="1"/>
  <c r="BE160"/>
  <c r="AX146" i="9"/>
  <c r="BF146" s="1"/>
  <c r="AY147"/>
  <c r="AY361" i="8"/>
  <c r="AX360"/>
  <c r="BF360" s="1"/>
  <c r="AQ145" i="10"/>
  <c r="AR145" s="1"/>
  <c r="AL146"/>
  <c r="AX142"/>
  <c r="BF142" s="1"/>
  <c r="AY143"/>
  <c r="AY368" i="7"/>
  <c r="AX367"/>
  <c r="BF367" s="1"/>
  <c r="AS358" i="9"/>
  <c r="AZ358"/>
  <c r="BA358" s="1"/>
  <c r="BG358" s="1"/>
  <c r="AT358"/>
  <c r="AV358" s="1"/>
  <c r="BE358"/>
  <c r="AT348" i="11"/>
  <c r="AV348" s="1"/>
  <c r="AS348"/>
  <c r="AU348" s="1"/>
  <c r="AW348" s="1"/>
  <c r="AZ348"/>
  <c r="BA348" s="1"/>
  <c r="BG348" s="1"/>
  <c r="BE348"/>
  <c r="AZ139"/>
  <c r="BA139" s="1"/>
  <c r="BG139" s="1"/>
  <c r="AT139"/>
  <c r="AV139" s="1"/>
  <c r="AS139"/>
  <c r="AU139" s="1"/>
  <c r="AW139" s="1"/>
  <c r="BE139"/>
  <c r="BB351" i="10"/>
  <c r="BH351" s="1"/>
  <c r="BC351"/>
  <c r="AX157" i="7"/>
  <c r="BF157" s="1"/>
  <c r="AY158"/>
  <c r="AY152" i="8"/>
  <c r="AX151"/>
  <c r="BF151" s="1"/>
  <c r="AL355" i="10"/>
  <c r="AQ354"/>
  <c r="AR354" s="1"/>
  <c r="BB357" i="9"/>
  <c r="BH357" s="1"/>
  <c r="BC357"/>
  <c r="BC356"/>
  <c r="BB356"/>
  <c r="BH356" s="1"/>
  <c r="AT154" i="8"/>
  <c r="AV154" s="1"/>
  <c r="AS154"/>
  <c r="AU154" s="1"/>
  <c r="AW154" s="1"/>
  <c r="AZ154"/>
  <c r="BA154" s="1"/>
  <c r="BG154" s="1"/>
  <c r="BE154"/>
  <c r="AL162" i="7"/>
  <c r="AQ161"/>
  <c r="AR161" s="1"/>
  <c r="AZ363" i="8"/>
  <c r="BA363" s="1"/>
  <c r="BG363" s="1"/>
  <c r="AT363"/>
  <c r="AV363" s="1"/>
  <c r="AS363"/>
  <c r="AU363" s="1"/>
  <c r="AW363" s="1"/>
  <c r="BE363"/>
  <c r="AL371" i="7"/>
  <c r="AQ370"/>
  <c r="AR370" s="1"/>
  <c r="AL151" i="9"/>
  <c r="AQ150"/>
  <c r="AR150" s="1"/>
  <c r="AU159" i="7"/>
  <c r="AW159" s="1"/>
  <c r="AU352" i="10"/>
  <c r="AW352" s="1"/>
  <c r="BC367" i="7"/>
  <c r="BB367"/>
  <c r="BH367" s="1"/>
  <c r="AH193"/>
  <c r="AP192"/>
  <c r="BC361" i="8"/>
  <c r="BB361"/>
  <c r="BH361" s="1"/>
  <c r="AL365"/>
  <c r="AQ364"/>
  <c r="AR364" s="1"/>
  <c r="AT369" i="7"/>
  <c r="AV369" s="1"/>
  <c r="AS369"/>
  <c r="AU369" s="1"/>
  <c r="AW369" s="1"/>
  <c r="AZ369"/>
  <c r="BA369" s="1"/>
  <c r="BG369" s="1"/>
  <c r="BE369"/>
  <c r="AT149" i="9"/>
  <c r="AV149" s="1"/>
  <c r="AS149"/>
  <c r="AU149" s="1"/>
  <c r="AW149" s="1"/>
  <c r="AZ149"/>
  <c r="BA149" s="1"/>
  <c r="BG149" s="1"/>
  <c r="BE149"/>
  <c r="AY352" i="10"/>
  <c r="AX351"/>
  <c r="BF351" s="1"/>
  <c r="AU143"/>
  <c r="AW143" s="1"/>
  <c r="AC354" i="11"/>
  <c r="AC145"/>
  <c r="AC359" i="10"/>
  <c r="AC150"/>
  <c r="AC156" i="9"/>
  <c r="AC365"/>
  <c r="AC161" i="8"/>
  <c r="AC370"/>
  <c r="AC166" i="7"/>
  <c r="AC375"/>
  <c r="BC175" i="4"/>
  <c r="BB175"/>
  <c r="BH175" s="1"/>
  <c r="BC384"/>
  <c r="BB384"/>
  <c r="BH384" s="1"/>
  <c r="AC179"/>
  <c r="BE178"/>
  <c r="AY385"/>
  <c r="AX384"/>
  <c r="BF384" s="1"/>
  <c r="AX175"/>
  <c r="BF175" s="1"/>
  <c r="AY176"/>
  <c r="AC388"/>
  <c r="BE387"/>
  <c r="AC185" i="3"/>
  <c r="BE184"/>
  <c r="BB181"/>
  <c r="BH181" s="1"/>
  <c r="BC181"/>
  <c r="BC390"/>
  <c r="BB390"/>
  <c r="BH390" s="1"/>
  <c r="AY391"/>
  <c r="AX390"/>
  <c r="BF390" s="1"/>
  <c r="AY182"/>
  <c r="AX181"/>
  <c r="BF181" s="1"/>
  <c r="AC394"/>
  <c r="BE393"/>
  <c r="AA177" i="4"/>
  <c r="BA177" s="1"/>
  <c r="BG177" s="1"/>
  <c r="AB176"/>
  <c r="AB351" i="11"/>
  <c r="AA352"/>
  <c r="AB158" i="8"/>
  <c r="AA159"/>
  <c r="AB372" i="7"/>
  <c r="AA373"/>
  <c r="AB367" i="8"/>
  <c r="AA368"/>
  <c r="AB361" i="9"/>
  <c r="AA362"/>
  <c r="AB142" i="11"/>
  <c r="AA143"/>
  <c r="AB391" i="3"/>
  <c r="AA392"/>
  <c r="BA392" s="1"/>
  <c r="BG392" s="1"/>
  <c r="AA357" i="10"/>
  <c r="AB356"/>
  <c r="AA183" i="3"/>
  <c r="BA183" s="1"/>
  <c r="BG183" s="1"/>
  <c r="AB182"/>
  <c r="AA153" i="9"/>
  <c r="AB152"/>
  <c r="AA148" i="10"/>
  <c r="AB147"/>
  <c r="AA164" i="7"/>
  <c r="AB163"/>
  <c r="AA386" i="4"/>
  <c r="BA386" s="1"/>
  <c r="BG386" s="1"/>
  <c r="AB385"/>
  <c r="Z403"/>
  <c r="S403"/>
  <c r="U402"/>
  <c r="S194"/>
  <c r="U193"/>
  <c r="Z194"/>
  <c r="AQ365" i="8" l="1"/>
  <c r="AR365" s="1"/>
  <c r="AL366"/>
  <c r="AH194" i="7"/>
  <c r="AP193"/>
  <c r="BC159"/>
  <c r="BB159"/>
  <c r="BH159" s="1"/>
  <c r="AQ151" i="9"/>
  <c r="AR151" s="1"/>
  <c r="AL152"/>
  <c r="BB363" i="8"/>
  <c r="BH363" s="1"/>
  <c r="BC363"/>
  <c r="AQ162" i="7"/>
  <c r="AR162" s="1"/>
  <c r="AL163"/>
  <c r="AX152" i="8"/>
  <c r="BF152" s="1"/>
  <c r="AY153"/>
  <c r="BB139" i="11"/>
  <c r="BH139" s="1"/>
  <c r="BC139"/>
  <c r="AX368" i="7"/>
  <c r="BF368" s="1"/>
  <c r="AY369"/>
  <c r="AS145" i="10"/>
  <c r="AZ145"/>
  <c r="BA145" s="1"/>
  <c r="BG145" s="1"/>
  <c r="AT145"/>
  <c r="AV145" s="1"/>
  <c r="BE145"/>
  <c r="AH403" i="7"/>
  <c r="AP402"/>
  <c r="AT349" i="11"/>
  <c r="AV349" s="1"/>
  <c r="AZ349"/>
  <c r="BA349" s="1"/>
  <c r="BG349" s="1"/>
  <c r="AS349"/>
  <c r="BE349"/>
  <c r="AX138"/>
  <c r="BF138" s="1"/>
  <c r="AY139"/>
  <c r="AU144" i="10"/>
  <c r="AW144" s="1"/>
  <c r="AT364" i="8"/>
  <c r="AV364" s="1"/>
  <c r="AS364"/>
  <c r="AZ364"/>
  <c r="BA364" s="1"/>
  <c r="BG364" s="1"/>
  <c r="BE364"/>
  <c r="BB352" i="10"/>
  <c r="BH352" s="1"/>
  <c r="BC352"/>
  <c r="AT150" i="9"/>
  <c r="AV150" s="1"/>
  <c r="AS150"/>
  <c r="AZ150"/>
  <c r="BA150" s="1"/>
  <c r="BG150" s="1"/>
  <c r="BE150"/>
  <c r="AT161" i="7"/>
  <c r="AV161" s="1"/>
  <c r="AS161"/>
  <c r="AZ161"/>
  <c r="BA161" s="1"/>
  <c r="BG161" s="1"/>
  <c r="BE161"/>
  <c r="BC154" i="8"/>
  <c r="BB154"/>
  <c r="BH154" s="1"/>
  <c r="AL147" i="10"/>
  <c r="AQ146"/>
  <c r="AR146" s="1"/>
  <c r="AY148" i="9"/>
  <c r="AX147"/>
  <c r="BF147" s="1"/>
  <c r="BC160" i="7"/>
  <c r="BB160"/>
  <c r="BH160" s="1"/>
  <c r="AL351" i="11"/>
  <c r="AQ350"/>
  <c r="AR350" s="1"/>
  <c r="AX346"/>
  <c r="BF346" s="1"/>
  <c r="AY347"/>
  <c r="BB143" i="10"/>
  <c r="BH143" s="1"/>
  <c r="BC143"/>
  <c r="AY353"/>
  <c r="AX352"/>
  <c r="BF352" s="1"/>
  <c r="AL372" i="7"/>
  <c r="AQ371"/>
  <c r="AR371" s="1"/>
  <c r="AL356" i="10"/>
  <c r="AQ355"/>
  <c r="AR355" s="1"/>
  <c r="AY362" i="8"/>
  <c r="AX361"/>
  <c r="BF361" s="1"/>
  <c r="AQ156"/>
  <c r="AR156" s="1"/>
  <c r="AL157"/>
  <c r="AL142" i="11"/>
  <c r="AQ141"/>
  <c r="AR141" s="1"/>
  <c r="AQ360" i="9"/>
  <c r="AR360" s="1"/>
  <c r="AL361"/>
  <c r="AU358"/>
  <c r="AW358" s="1"/>
  <c r="BC149"/>
  <c r="BB149"/>
  <c r="BH149" s="1"/>
  <c r="BB369" i="7"/>
  <c r="BH369" s="1"/>
  <c r="BC369"/>
  <c r="AT370"/>
  <c r="AV370" s="1"/>
  <c r="AS370"/>
  <c r="AZ370"/>
  <c r="BA370" s="1"/>
  <c r="BG370" s="1"/>
  <c r="BE370"/>
  <c r="AS354" i="10"/>
  <c r="AU354" s="1"/>
  <c r="AW354" s="1"/>
  <c r="AZ354"/>
  <c r="BA354" s="1"/>
  <c r="BG354" s="1"/>
  <c r="AT354"/>
  <c r="AV354" s="1"/>
  <c r="BE354"/>
  <c r="AY159" i="7"/>
  <c r="AX158"/>
  <c r="BF158" s="1"/>
  <c r="BC348" i="11"/>
  <c r="BB348"/>
  <c r="BH348" s="1"/>
  <c r="AX143" i="10"/>
  <c r="BF143" s="1"/>
  <c r="AY144"/>
  <c r="AS155" i="8"/>
  <c r="AZ155"/>
  <c r="BA155" s="1"/>
  <c r="BG155" s="1"/>
  <c r="AT155"/>
  <c r="AV155" s="1"/>
  <c r="BE155"/>
  <c r="AT140" i="11"/>
  <c r="AV140" s="1"/>
  <c r="AS140"/>
  <c r="AZ140"/>
  <c r="BA140" s="1"/>
  <c r="BG140" s="1"/>
  <c r="BE140"/>
  <c r="AZ359" i="9"/>
  <c r="BA359" s="1"/>
  <c r="BG359" s="1"/>
  <c r="AT359"/>
  <c r="AV359" s="1"/>
  <c r="AS359"/>
  <c r="AU359" s="1"/>
  <c r="AW359" s="1"/>
  <c r="BE359"/>
  <c r="AY357"/>
  <c r="AX356"/>
  <c r="BF356" s="1"/>
  <c r="AU353" i="10"/>
  <c r="AW353" s="1"/>
  <c r="AC146" i="11"/>
  <c r="AC355"/>
  <c r="AC360" i="10"/>
  <c r="AC151"/>
  <c r="AC157" i="9"/>
  <c r="AC366"/>
  <c r="AC162" i="8"/>
  <c r="AC371"/>
  <c r="AC376" i="7"/>
  <c r="AC167"/>
  <c r="AC180" i="4"/>
  <c r="BE179"/>
  <c r="BB176"/>
  <c r="BH176" s="1"/>
  <c r="BC176"/>
  <c r="AY177"/>
  <c r="AX176"/>
  <c r="BF176" s="1"/>
  <c r="AC389"/>
  <c r="BE388"/>
  <c r="AX385"/>
  <c r="BF385" s="1"/>
  <c r="AY386"/>
  <c r="BC385"/>
  <c r="BB385"/>
  <c r="BH385" s="1"/>
  <c r="AY183" i="3"/>
  <c r="AX182"/>
  <c r="BF182" s="1"/>
  <c r="AC186"/>
  <c r="BE185"/>
  <c r="BC182"/>
  <c r="BB182"/>
  <c r="BH182" s="1"/>
  <c r="AC395"/>
  <c r="BE394"/>
  <c r="AX391"/>
  <c r="BF391" s="1"/>
  <c r="AY392"/>
  <c r="BC391"/>
  <c r="BB391"/>
  <c r="BH391" s="1"/>
  <c r="AA178" i="4"/>
  <c r="BA178" s="1"/>
  <c r="BG178" s="1"/>
  <c r="AB177"/>
  <c r="AB164" i="7"/>
  <c r="AA165"/>
  <c r="AB183" i="3"/>
  <c r="AA184"/>
  <c r="BA184" s="1"/>
  <c r="BG184" s="1"/>
  <c r="AA363" i="9"/>
  <c r="AB362"/>
  <c r="AB368" i="8"/>
  <c r="AA369"/>
  <c r="AB159"/>
  <c r="AA160"/>
  <c r="AB352" i="11"/>
  <c r="AA353"/>
  <c r="AB392" i="3"/>
  <c r="AA393"/>
  <c r="BA393" s="1"/>
  <c r="BG393" s="1"/>
  <c r="AA387" i="4"/>
  <c r="BA387" s="1"/>
  <c r="BG387" s="1"/>
  <c r="AB386"/>
  <c r="AB148" i="10"/>
  <c r="AA149"/>
  <c r="AA154" i="9"/>
  <c r="AB153"/>
  <c r="AB357" i="10"/>
  <c r="AA358"/>
  <c r="AB143" i="11"/>
  <c r="AA144"/>
  <c r="AB373" i="7"/>
  <c r="AA374"/>
  <c r="S195" i="4"/>
  <c r="U194"/>
  <c r="Z195"/>
  <c r="S404"/>
  <c r="U403"/>
  <c r="Z404"/>
  <c r="BC353" i="10" l="1"/>
  <c r="BB353"/>
  <c r="BH353" s="1"/>
  <c r="BB359" i="9"/>
  <c r="BH359" s="1"/>
  <c r="BC359"/>
  <c r="AY160" i="7"/>
  <c r="AX159"/>
  <c r="BF159" s="1"/>
  <c r="BB354" i="10"/>
  <c r="BH354" s="1"/>
  <c r="BC354"/>
  <c r="AL143" i="11"/>
  <c r="AQ142"/>
  <c r="AR142" s="1"/>
  <c r="AX362" i="8"/>
  <c r="BF362" s="1"/>
  <c r="AY363"/>
  <c r="AL373" i="7"/>
  <c r="AQ372"/>
  <c r="AR372" s="1"/>
  <c r="AL352" i="11"/>
  <c r="AQ351"/>
  <c r="AR351" s="1"/>
  <c r="AY149" i="9"/>
  <c r="AX148"/>
  <c r="BF148" s="1"/>
  <c r="AZ365" i="8"/>
  <c r="BA365" s="1"/>
  <c r="BG365" s="1"/>
  <c r="AT365"/>
  <c r="AV365" s="1"/>
  <c r="AS365"/>
  <c r="AU365" s="1"/>
  <c r="AW365" s="1"/>
  <c r="BE365"/>
  <c r="AY145" i="10"/>
  <c r="AX144"/>
  <c r="BF144" s="1"/>
  <c r="AZ141" i="11"/>
  <c r="BA141" s="1"/>
  <c r="BG141" s="1"/>
  <c r="AT141"/>
  <c r="AV141" s="1"/>
  <c r="AS141"/>
  <c r="BE141"/>
  <c r="AT371" i="7"/>
  <c r="AV371" s="1"/>
  <c r="AS371"/>
  <c r="AZ371"/>
  <c r="BA371" s="1"/>
  <c r="BG371" s="1"/>
  <c r="BE371"/>
  <c r="AZ350" i="11"/>
  <c r="BA350" s="1"/>
  <c r="BG350" s="1"/>
  <c r="AS350"/>
  <c r="AU350" s="1"/>
  <c r="AW350" s="1"/>
  <c r="AT350"/>
  <c r="AV350" s="1"/>
  <c r="BE350"/>
  <c r="BB144" i="10"/>
  <c r="BH144" s="1"/>
  <c r="BC144"/>
  <c r="AX139" i="11"/>
  <c r="BF139" s="1"/>
  <c r="AY140"/>
  <c r="AX369" i="7"/>
  <c r="BF369" s="1"/>
  <c r="AY370"/>
  <c r="AX153" i="8"/>
  <c r="BF153" s="1"/>
  <c r="AY154"/>
  <c r="AQ366"/>
  <c r="AR366" s="1"/>
  <c r="AL367"/>
  <c r="AU370" i="7"/>
  <c r="AW370" s="1"/>
  <c r="AU161"/>
  <c r="AW161" s="1"/>
  <c r="AU150" i="9"/>
  <c r="AW150" s="1"/>
  <c r="AX357"/>
  <c r="BF357" s="1"/>
  <c r="AY358"/>
  <c r="AT360"/>
  <c r="AV360" s="1"/>
  <c r="AS360"/>
  <c r="AZ360"/>
  <c r="BA360" s="1"/>
  <c r="BG360" s="1"/>
  <c r="BE360"/>
  <c r="AS156" i="8"/>
  <c r="AU156" s="1"/>
  <c r="AW156" s="1"/>
  <c r="AZ156"/>
  <c r="BA156" s="1"/>
  <c r="BG156" s="1"/>
  <c r="AT156"/>
  <c r="AV156" s="1"/>
  <c r="BE156"/>
  <c r="AL357" i="10"/>
  <c r="AQ356"/>
  <c r="AR356" s="1"/>
  <c r="AX353"/>
  <c r="BF353" s="1"/>
  <c r="AY354"/>
  <c r="AQ147"/>
  <c r="AR147" s="1"/>
  <c r="AL148"/>
  <c r="AH404" i="7"/>
  <c r="AP403"/>
  <c r="AS162"/>
  <c r="AU162" s="1"/>
  <c r="AW162" s="1"/>
  <c r="AZ162"/>
  <c r="BA162" s="1"/>
  <c r="BG162" s="1"/>
  <c r="AT162"/>
  <c r="AV162" s="1"/>
  <c r="BE162"/>
  <c r="AS151" i="9"/>
  <c r="AU151" s="1"/>
  <c r="AW151" s="1"/>
  <c r="AZ151"/>
  <c r="BA151" s="1"/>
  <c r="BG151" s="1"/>
  <c r="AT151"/>
  <c r="AV151" s="1"/>
  <c r="BE151"/>
  <c r="AH195" i="7"/>
  <c r="AP194"/>
  <c r="AU155" i="8"/>
  <c r="AW155" s="1"/>
  <c r="AU349" i="11"/>
  <c r="AW349" s="1"/>
  <c r="AU145" i="10"/>
  <c r="AW145" s="1"/>
  <c r="BB358" i="9"/>
  <c r="BH358" s="1"/>
  <c r="BC358"/>
  <c r="AQ361"/>
  <c r="AR361" s="1"/>
  <c r="AL362"/>
  <c r="AL158" i="8"/>
  <c r="AQ157"/>
  <c r="AR157" s="1"/>
  <c r="AZ355" i="10"/>
  <c r="BA355" s="1"/>
  <c r="BG355" s="1"/>
  <c r="AT355"/>
  <c r="AV355" s="1"/>
  <c r="AS355"/>
  <c r="BE355"/>
  <c r="AX347" i="11"/>
  <c r="BF347" s="1"/>
  <c r="AY348"/>
  <c r="AZ146" i="10"/>
  <c r="BA146" s="1"/>
  <c r="BG146" s="1"/>
  <c r="AT146"/>
  <c r="AV146" s="1"/>
  <c r="AS146"/>
  <c r="BE146"/>
  <c r="AL164" i="7"/>
  <c r="AQ163"/>
  <c r="AR163" s="1"/>
  <c r="AQ152" i="9"/>
  <c r="AR152" s="1"/>
  <c r="AL153"/>
  <c r="AU140" i="11"/>
  <c r="AW140" s="1"/>
  <c r="AU364" i="8"/>
  <c r="AW364" s="1"/>
  <c r="AC356" i="11"/>
  <c r="AC147"/>
  <c r="AC152" i="10"/>
  <c r="AC361"/>
  <c r="AC367" i="9"/>
  <c r="AC158"/>
  <c r="AC163" i="8"/>
  <c r="AC372"/>
  <c r="AC168" i="7"/>
  <c r="AC377"/>
  <c r="BC177" i="4"/>
  <c r="BB177"/>
  <c r="BH177" s="1"/>
  <c r="AX177"/>
  <c r="BF177" s="1"/>
  <c r="AY178"/>
  <c r="AC181"/>
  <c r="BE180"/>
  <c r="AY387"/>
  <c r="AX386"/>
  <c r="BF386" s="1"/>
  <c r="AC390"/>
  <c r="BE389"/>
  <c r="BC386"/>
  <c r="BB386"/>
  <c r="BH386" s="1"/>
  <c r="BB183" i="3"/>
  <c r="BH183" s="1"/>
  <c r="BC183"/>
  <c r="AY184"/>
  <c r="AX183"/>
  <c r="BF183" s="1"/>
  <c r="BC392"/>
  <c r="BB392"/>
  <c r="BH392" s="1"/>
  <c r="AY393"/>
  <c r="AX392"/>
  <c r="BF392" s="1"/>
  <c r="AC396"/>
  <c r="BE395"/>
  <c r="AC187"/>
  <c r="BE186"/>
  <c r="AA388" i="4"/>
  <c r="BA388" s="1"/>
  <c r="BG388" s="1"/>
  <c r="AB387"/>
  <c r="AB353" i="11"/>
  <c r="AA354"/>
  <c r="AB184" i="3"/>
  <c r="AA185"/>
  <c r="BA185" s="1"/>
  <c r="BG185" s="1"/>
  <c r="AB165" i="7"/>
  <c r="AA166"/>
  <c r="AB144" i="11"/>
  <c r="AA145"/>
  <c r="AB149" i="10"/>
  <c r="AA150"/>
  <c r="AB393" i="3"/>
  <c r="AA394"/>
  <c r="BA394" s="1"/>
  <c r="BG394" s="1"/>
  <c r="AB154" i="9"/>
  <c r="AA155"/>
  <c r="AB160" i="8"/>
  <c r="AA161"/>
  <c r="AB369"/>
  <c r="AA370"/>
  <c r="AA179" i="4"/>
  <c r="BA179" s="1"/>
  <c r="BG179" s="1"/>
  <c r="AB178"/>
  <c r="AB374" i="7"/>
  <c r="AA375"/>
  <c r="AB358" i="10"/>
  <c r="AA359"/>
  <c r="AB363" i="9"/>
  <c r="AA364"/>
  <c r="S405" i="4"/>
  <c r="U404"/>
  <c r="S196"/>
  <c r="U195"/>
  <c r="Z405"/>
  <c r="Z196"/>
  <c r="AQ164" i="7" l="1"/>
  <c r="AR164" s="1"/>
  <c r="AL165"/>
  <c r="AQ158" i="8"/>
  <c r="AR158" s="1"/>
  <c r="AL159"/>
  <c r="AX354" i="10"/>
  <c r="BF354" s="1"/>
  <c r="AY355"/>
  <c r="AY359" i="9"/>
  <c r="AX358"/>
  <c r="BF358" s="1"/>
  <c r="BC370" i="7"/>
  <c r="BB370"/>
  <c r="BH370" s="1"/>
  <c r="AX154" i="8"/>
  <c r="BF154" s="1"/>
  <c r="AY155"/>
  <c r="AX140" i="11"/>
  <c r="BF140" s="1"/>
  <c r="AY141"/>
  <c r="BB365" i="8"/>
  <c r="BH365" s="1"/>
  <c r="BC365"/>
  <c r="AY150" i="9"/>
  <c r="AX149"/>
  <c r="BF149" s="1"/>
  <c r="AL374" i="7"/>
  <c r="AQ373"/>
  <c r="AR373" s="1"/>
  <c r="AL144" i="11"/>
  <c r="AQ143"/>
  <c r="AR143" s="1"/>
  <c r="AY161" i="7"/>
  <c r="AX160"/>
  <c r="BF160" s="1"/>
  <c r="AU355" i="10"/>
  <c r="AW355" s="1"/>
  <c r="AS163" i="7"/>
  <c r="AU163" s="1"/>
  <c r="AW163" s="1"/>
  <c r="AZ163"/>
  <c r="BA163" s="1"/>
  <c r="BG163" s="1"/>
  <c r="AT163"/>
  <c r="AV163" s="1"/>
  <c r="BE163"/>
  <c r="AZ157" i="8"/>
  <c r="BA157" s="1"/>
  <c r="BG157" s="1"/>
  <c r="AT157"/>
  <c r="AV157" s="1"/>
  <c r="AS157"/>
  <c r="AU157" s="1"/>
  <c r="AW157" s="1"/>
  <c r="BE157"/>
  <c r="BB155"/>
  <c r="BH155" s="1"/>
  <c r="BC155"/>
  <c r="AH196" i="7"/>
  <c r="AP195"/>
  <c r="BB151" i="9"/>
  <c r="BH151" s="1"/>
  <c r="BC151"/>
  <c r="BB162" i="7"/>
  <c r="BH162" s="1"/>
  <c r="BC162"/>
  <c r="AZ147" i="10"/>
  <c r="BA147" s="1"/>
  <c r="BG147" s="1"/>
  <c r="AT147"/>
  <c r="AV147" s="1"/>
  <c r="AS147"/>
  <c r="AU147" s="1"/>
  <c r="AW147" s="1"/>
  <c r="BE147"/>
  <c r="AL358"/>
  <c r="AQ357"/>
  <c r="AR357" s="1"/>
  <c r="BB156" i="8"/>
  <c r="BH156" s="1"/>
  <c r="BC156"/>
  <c r="BC161" i="7"/>
  <c r="BB161"/>
  <c r="BH161" s="1"/>
  <c r="AT366" i="8"/>
  <c r="AV366" s="1"/>
  <c r="AS366"/>
  <c r="AU366" s="1"/>
  <c r="AW366" s="1"/>
  <c r="AZ366"/>
  <c r="BA366" s="1"/>
  <c r="BG366" s="1"/>
  <c r="BE366"/>
  <c r="AS372" i="7"/>
  <c r="AZ372"/>
  <c r="BA372" s="1"/>
  <c r="BG372" s="1"/>
  <c r="AT372"/>
  <c r="AV372" s="1"/>
  <c r="BE372"/>
  <c r="AT142" i="11"/>
  <c r="AV142" s="1"/>
  <c r="AS142"/>
  <c r="AU142" s="1"/>
  <c r="AW142" s="1"/>
  <c r="AZ142"/>
  <c r="BA142" s="1"/>
  <c r="BG142" s="1"/>
  <c r="BE142"/>
  <c r="BB140"/>
  <c r="BH140" s="1"/>
  <c r="BC140"/>
  <c r="AT152" i="9"/>
  <c r="AV152" s="1"/>
  <c r="AS152"/>
  <c r="AZ152"/>
  <c r="BA152" s="1"/>
  <c r="BG152" s="1"/>
  <c r="BE152"/>
  <c r="AZ361"/>
  <c r="BA361" s="1"/>
  <c r="BG361" s="1"/>
  <c r="AT361"/>
  <c r="AV361" s="1"/>
  <c r="AS361"/>
  <c r="AU361" s="1"/>
  <c r="AW361" s="1"/>
  <c r="BE361"/>
  <c r="BC349" i="11"/>
  <c r="BB349"/>
  <c r="BH349" s="1"/>
  <c r="AL149" i="10"/>
  <c r="AQ148"/>
  <c r="AR148" s="1"/>
  <c r="AT356"/>
  <c r="AV356" s="1"/>
  <c r="AS356"/>
  <c r="AU356" s="1"/>
  <c r="AW356" s="1"/>
  <c r="AZ356"/>
  <c r="BA356" s="1"/>
  <c r="BG356" s="1"/>
  <c r="BE356"/>
  <c r="BB150" i="9"/>
  <c r="BH150" s="1"/>
  <c r="BC150"/>
  <c r="AQ367" i="8"/>
  <c r="AR367" s="1"/>
  <c r="AL368"/>
  <c r="AX370" i="7"/>
  <c r="BF370" s="1"/>
  <c r="AY371"/>
  <c r="BB350" i="11"/>
  <c r="BH350" s="1"/>
  <c r="BC350"/>
  <c r="AQ352"/>
  <c r="AR352" s="1"/>
  <c r="AL353"/>
  <c r="AU146" i="10"/>
  <c r="AW146" s="1"/>
  <c r="AU360" i="9"/>
  <c r="AW360" s="1"/>
  <c r="AU371" i="7"/>
  <c r="AW371" s="1"/>
  <c r="BB364" i="8"/>
  <c r="BH364" s="1"/>
  <c r="BC364"/>
  <c r="AL154" i="9"/>
  <c r="AQ153"/>
  <c r="AR153" s="1"/>
  <c r="AX348" i="11"/>
  <c r="BF348" s="1"/>
  <c r="AY349"/>
  <c r="AL363" i="9"/>
  <c r="AQ362"/>
  <c r="AR362" s="1"/>
  <c r="BB145" i="10"/>
  <c r="BH145" s="1"/>
  <c r="BC145"/>
  <c r="AH405" i="7"/>
  <c r="AP404"/>
  <c r="AX145" i="10"/>
  <c r="BF145" s="1"/>
  <c r="AY146"/>
  <c r="AZ351" i="11"/>
  <c r="BA351" s="1"/>
  <c r="BG351" s="1"/>
  <c r="AS351"/>
  <c r="AT351"/>
  <c r="AV351" s="1"/>
  <c r="BE351"/>
  <c r="AY364" i="8"/>
  <c r="AX363"/>
  <c r="BF363" s="1"/>
  <c r="AU141" i="11"/>
  <c r="AW141" s="1"/>
  <c r="AC357"/>
  <c r="AC148"/>
  <c r="AC153" i="10"/>
  <c r="AC362"/>
  <c r="AC368" i="9"/>
  <c r="AC159"/>
  <c r="AC373" i="8"/>
  <c r="AC164"/>
  <c r="AC169" i="7"/>
  <c r="AC378"/>
  <c r="BC178" i="4"/>
  <c r="BB178"/>
  <c r="BH178" s="1"/>
  <c r="AC391"/>
  <c r="BE390"/>
  <c r="AC182"/>
  <c r="BE181"/>
  <c r="AX387"/>
  <c r="BF387" s="1"/>
  <c r="AY388"/>
  <c r="BC387"/>
  <c r="BB387"/>
  <c r="BH387" s="1"/>
  <c r="AY179"/>
  <c r="AX178"/>
  <c r="BF178" s="1"/>
  <c r="BC393" i="3"/>
  <c r="BB393"/>
  <c r="BH393" s="1"/>
  <c r="BC184"/>
  <c r="BB184"/>
  <c r="BH184" s="1"/>
  <c r="AC397"/>
  <c r="BE396"/>
  <c r="AC188"/>
  <c r="BE187"/>
  <c r="AX393"/>
  <c r="BF393" s="1"/>
  <c r="AY394"/>
  <c r="AY185"/>
  <c r="AX184"/>
  <c r="BF184" s="1"/>
  <c r="AA180" i="4"/>
  <c r="BA180" s="1"/>
  <c r="BG180" s="1"/>
  <c r="AB179"/>
  <c r="AB394" i="3"/>
  <c r="AA395"/>
  <c r="BA395" s="1"/>
  <c r="BG395" s="1"/>
  <c r="AB145" i="11"/>
  <c r="AA146"/>
  <c r="AB185" i="3"/>
  <c r="AA186"/>
  <c r="BA186" s="1"/>
  <c r="BG186" s="1"/>
  <c r="AB354" i="11"/>
  <c r="AA355"/>
  <c r="AA389" i="4"/>
  <c r="BA389" s="1"/>
  <c r="BG389" s="1"/>
  <c r="AB388"/>
  <c r="AB364" i="9"/>
  <c r="AA365"/>
  <c r="AA360" i="10"/>
  <c r="AB359"/>
  <c r="AB375" i="7"/>
  <c r="AA376"/>
  <c r="AB370" i="8"/>
  <c r="AA371"/>
  <c r="AB161"/>
  <c r="AA162"/>
  <c r="AA156" i="9"/>
  <c r="AB155"/>
  <c r="AA151" i="10"/>
  <c r="AB150"/>
  <c r="AB166" i="7"/>
  <c r="AA167"/>
  <c r="S197" i="4"/>
  <c r="U196"/>
  <c r="Z406"/>
  <c r="S406"/>
  <c r="U405"/>
  <c r="Z197"/>
  <c r="BC141" i="11" l="1"/>
  <c r="BB141"/>
  <c r="BH141" s="1"/>
  <c r="AZ367" i="8"/>
  <c r="BA367" s="1"/>
  <c r="BG367" s="1"/>
  <c r="AT367"/>
  <c r="AV367" s="1"/>
  <c r="AS367"/>
  <c r="AU367" s="1"/>
  <c r="AW367" s="1"/>
  <c r="BE367"/>
  <c r="AQ149" i="10"/>
  <c r="AR149" s="1"/>
  <c r="AL150"/>
  <c r="BC361" i="9"/>
  <c r="BB361"/>
  <c r="BH361" s="1"/>
  <c r="BB142" i="11"/>
  <c r="BH142" s="1"/>
  <c r="BC142"/>
  <c r="BB366" i="8"/>
  <c r="BH366" s="1"/>
  <c r="BC366"/>
  <c r="BB355" i="10"/>
  <c r="BH355" s="1"/>
  <c r="BC355"/>
  <c r="AL145" i="11"/>
  <c r="AQ144"/>
  <c r="AR144" s="1"/>
  <c r="AX150" i="9"/>
  <c r="BF150" s="1"/>
  <c r="AY151"/>
  <c r="AZ164" i="7"/>
  <c r="BA164" s="1"/>
  <c r="BG164" s="1"/>
  <c r="AT164"/>
  <c r="AV164" s="1"/>
  <c r="AS164"/>
  <c r="AU164" s="1"/>
  <c r="AW164" s="1"/>
  <c r="BE164"/>
  <c r="AY147" i="10"/>
  <c r="AX146"/>
  <c r="BF146" s="1"/>
  <c r="AY350" i="11"/>
  <c r="AX349"/>
  <c r="BF349" s="1"/>
  <c r="BB146" i="10"/>
  <c r="BH146" s="1"/>
  <c r="BC146"/>
  <c r="AL369" i="8"/>
  <c r="AQ368"/>
  <c r="AR368" s="1"/>
  <c r="AZ148" i="10"/>
  <c r="BA148" s="1"/>
  <c r="BG148" s="1"/>
  <c r="AT148"/>
  <c r="AV148" s="1"/>
  <c r="AS148"/>
  <c r="BE148"/>
  <c r="AL359"/>
  <c r="AQ358"/>
  <c r="AR358" s="1"/>
  <c r="BC163" i="7"/>
  <c r="BB163"/>
  <c r="BH163" s="1"/>
  <c r="AZ143" i="11"/>
  <c r="BA143" s="1"/>
  <c r="BG143" s="1"/>
  <c r="AT143"/>
  <c r="AV143" s="1"/>
  <c r="AS143"/>
  <c r="BE143"/>
  <c r="AY142"/>
  <c r="AX141"/>
  <c r="BF141" s="1"/>
  <c r="AY356" i="10"/>
  <c r="AX355"/>
  <c r="BF355" s="1"/>
  <c r="AQ165" i="7"/>
  <c r="AR165" s="1"/>
  <c r="AL166"/>
  <c r="AY365" i="8"/>
  <c r="AX364"/>
  <c r="BF364" s="1"/>
  <c r="AH406" i="7"/>
  <c r="AP405"/>
  <c r="AQ363" i="9"/>
  <c r="AR363" s="1"/>
  <c r="AL364"/>
  <c r="AQ154"/>
  <c r="AR154" s="1"/>
  <c r="AL155"/>
  <c r="BB360"/>
  <c r="BH360" s="1"/>
  <c r="BC360"/>
  <c r="AS352" i="11"/>
  <c r="AU352" s="1"/>
  <c r="AW352" s="1"/>
  <c r="AZ352"/>
  <c r="BA352" s="1"/>
  <c r="BG352" s="1"/>
  <c r="AT352"/>
  <c r="AV352" s="1"/>
  <c r="BE352"/>
  <c r="AZ357" i="10"/>
  <c r="BA357" s="1"/>
  <c r="BG357" s="1"/>
  <c r="AT357"/>
  <c r="AV357" s="1"/>
  <c r="AS357"/>
  <c r="BE357"/>
  <c r="AX161" i="7"/>
  <c r="BF161" s="1"/>
  <c r="AY162"/>
  <c r="AQ374"/>
  <c r="AR374" s="1"/>
  <c r="AL375"/>
  <c r="AX359" i="9"/>
  <c r="BF359" s="1"/>
  <c r="AY360"/>
  <c r="AT158" i="8"/>
  <c r="AV158" s="1"/>
  <c r="AZ158"/>
  <c r="BA158" s="1"/>
  <c r="BG158" s="1"/>
  <c r="AS158"/>
  <c r="AU158" s="1"/>
  <c r="AW158" s="1"/>
  <c r="BE158"/>
  <c r="AS362" i="9"/>
  <c r="AU362" s="1"/>
  <c r="AW362" s="1"/>
  <c r="AZ362"/>
  <c r="BA362" s="1"/>
  <c r="BG362" s="1"/>
  <c r="AT362"/>
  <c r="AV362" s="1"/>
  <c r="BE362"/>
  <c r="AZ153"/>
  <c r="BA153" s="1"/>
  <c r="BG153" s="1"/>
  <c r="AT153"/>
  <c r="AV153" s="1"/>
  <c r="AS153"/>
  <c r="BE153"/>
  <c r="BC371" i="7"/>
  <c r="BB371"/>
  <c r="BH371" s="1"/>
  <c r="AQ353" i="11"/>
  <c r="AR353" s="1"/>
  <c r="AL354"/>
  <c r="AX371" i="7"/>
  <c r="BF371" s="1"/>
  <c r="AY372"/>
  <c r="BC356" i="10"/>
  <c r="BB356"/>
  <c r="BH356" s="1"/>
  <c r="BC147"/>
  <c r="BB147"/>
  <c r="BH147" s="1"/>
  <c r="AH197" i="7"/>
  <c r="AP196"/>
  <c r="BB157" i="8"/>
  <c r="BH157" s="1"/>
  <c r="BC157"/>
  <c r="AT373" i="7"/>
  <c r="AV373" s="1"/>
  <c r="AS373"/>
  <c r="AU373" s="1"/>
  <c r="AW373" s="1"/>
  <c r="AZ373"/>
  <c r="BA373" s="1"/>
  <c r="BG373" s="1"/>
  <c r="BE373"/>
  <c r="AY156" i="8"/>
  <c r="AX155"/>
  <c r="BF155" s="1"/>
  <c r="AL160"/>
  <c r="AQ159"/>
  <c r="AR159" s="1"/>
  <c r="AU351" i="11"/>
  <c r="AW351" s="1"/>
  <c r="AU152" i="9"/>
  <c r="AW152" s="1"/>
  <c r="AU372" i="7"/>
  <c r="AW372" s="1"/>
  <c r="AC149" i="11"/>
  <c r="AC358"/>
  <c r="AC363" i="10"/>
  <c r="AC154"/>
  <c r="AC160" i="9"/>
  <c r="AC369"/>
  <c r="AC165" i="8"/>
  <c r="AC374"/>
  <c r="AC379" i="7"/>
  <c r="AC170"/>
  <c r="BC388" i="4"/>
  <c r="BB388"/>
  <c r="BH388" s="1"/>
  <c r="AC183"/>
  <c r="BE182"/>
  <c r="BC179"/>
  <c r="BB179"/>
  <c r="BH179" s="1"/>
  <c r="AX179"/>
  <c r="BF179" s="1"/>
  <c r="AY180"/>
  <c r="AC392"/>
  <c r="BE391"/>
  <c r="AY389"/>
  <c r="AX388"/>
  <c r="BF388" s="1"/>
  <c r="AC398" i="3"/>
  <c r="BE397"/>
  <c r="BB185"/>
  <c r="BH185" s="1"/>
  <c r="BC185"/>
  <c r="AY395"/>
  <c r="AX394"/>
  <c r="BF394" s="1"/>
  <c r="AY186"/>
  <c r="AX185"/>
  <c r="BF185" s="1"/>
  <c r="AC189"/>
  <c r="BE188"/>
  <c r="BB394"/>
  <c r="BH394" s="1"/>
  <c r="BC394"/>
  <c r="AB162" i="8"/>
  <c r="AA163"/>
  <c r="AB376" i="7"/>
  <c r="AA377"/>
  <c r="AA181" i="4"/>
  <c r="BA181" s="1"/>
  <c r="BG181" s="1"/>
  <c r="AB180"/>
  <c r="AB360" i="10"/>
  <c r="AA361"/>
  <c r="AB355" i="11"/>
  <c r="AA356"/>
  <c r="AA187" i="3"/>
  <c r="BA187" s="1"/>
  <c r="BG187" s="1"/>
  <c r="AB186"/>
  <c r="AB395"/>
  <c r="AA396"/>
  <c r="BA396" s="1"/>
  <c r="BG396" s="1"/>
  <c r="AB156" i="9"/>
  <c r="AA157"/>
  <c r="AB167" i="7"/>
  <c r="AA168"/>
  <c r="AB371" i="8"/>
  <c r="AA372"/>
  <c r="AA366" i="9"/>
  <c r="AB365"/>
  <c r="AA390" i="4"/>
  <c r="BA390" s="1"/>
  <c r="BG390" s="1"/>
  <c r="AB389"/>
  <c r="AB151" i="10"/>
  <c r="AA152"/>
  <c r="AB146" i="11"/>
  <c r="AA147"/>
  <c r="S198" i="4"/>
  <c r="U197"/>
  <c r="Z407"/>
  <c r="S407"/>
  <c r="U406"/>
  <c r="Z198"/>
  <c r="BC372" i="7" l="1"/>
  <c r="BB372"/>
  <c r="BH372" s="1"/>
  <c r="BB373"/>
  <c r="BH373" s="1"/>
  <c r="BC373"/>
  <c r="AL355" i="11"/>
  <c r="AQ354"/>
  <c r="AR354" s="1"/>
  <c r="AL376" i="7"/>
  <c r="AQ375"/>
  <c r="AR375" s="1"/>
  <c r="AL365" i="9"/>
  <c r="AQ364"/>
  <c r="AR364" s="1"/>
  <c r="AT368" i="8"/>
  <c r="AV368" s="1"/>
  <c r="AS368"/>
  <c r="AZ368"/>
  <c r="BA368" s="1"/>
  <c r="BG368" s="1"/>
  <c r="BE368"/>
  <c r="AL146" i="11"/>
  <c r="AQ145"/>
  <c r="AR145" s="1"/>
  <c r="BC367" i="8"/>
  <c r="BB367"/>
  <c r="BH367" s="1"/>
  <c r="AQ160"/>
  <c r="AR160" s="1"/>
  <c r="AL161"/>
  <c r="BB362" i="9"/>
  <c r="BH362" s="1"/>
  <c r="BC362"/>
  <c r="BB158" i="8"/>
  <c r="BH158" s="1"/>
  <c r="BC158"/>
  <c r="BC352" i="11"/>
  <c r="BB352"/>
  <c r="BH352" s="1"/>
  <c r="AS154" i="9"/>
  <c r="AZ154"/>
  <c r="BA154" s="1"/>
  <c r="BG154" s="1"/>
  <c r="AT154"/>
  <c r="AV154" s="1"/>
  <c r="BE154"/>
  <c r="AH407" i="7"/>
  <c r="AP406"/>
  <c r="AT165"/>
  <c r="AV165" s="1"/>
  <c r="AS165"/>
  <c r="AZ165"/>
  <c r="BA165" s="1"/>
  <c r="BG165" s="1"/>
  <c r="BE165"/>
  <c r="AX142" i="11"/>
  <c r="BF142" s="1"/>
  <c r="AY143"/>
  <c r="AL360" i="10"/>
  <c r="AQ359"/>
  <c r="AR359" s="1"/>
  <c r="AY148"/>
  <c r="AX147"/>
  <c r="BF147" s="1"/>
  <c r="AZ144" i="11"/>
  <c r="BA144" s="1"/>
  <c r="BG144" s="1"/>
  <c r="AT144"/>
  <c r="AV144" s="1"/>
  <c r="AS144"/>
  <c r="AU144" s="1"/>
  <c r="AW144" s="1"/>
  <c r="BE144"/>
  <c r="BB351"/>
  <c r="BH351" s="1"/>
  <c r="BC351"/>
  <c r="AZ159" i="8"/>
  <c r="BA159" s="1"/>
  <c r="BG159" s="1"/>
  <c r="AT159"/>
  <c r="AV159" s="1"/>
  <c r="AS159"/>
  <c r="AU159" s="1"/>
  <c r="AW159" s="1"/>
  <c r="BE159"/>
  <c r="AX372" i="7"/>
  <c r="BF372" s="1"/>
  <c r="AY373"/>
  <c r="AX360" i="9"/>
  <c r="BF360" s="1"/>
  <c r="AY361"/>
  <c r="AY163" i="7"/>
  <c r="AX162"/>
  <c r="BF162" s="1"/>
  <c r="AL156" i="9"/>
  <c r="AQ155"/>
  <c r="AR155" s="1"/>
  <c r="AQ166" i="7"/>
  <c r="AR166" s="1"/>
  <c r="AL167"/>
  <c r="AT358" i="10"/>
  <c r="AV358" s="1"/>
  <c r="AS358"/>
  <c r="AU358" s="1"/>
  <c r="AW358" s="1"/>
  <c r="AZ358"/>
  <c r="BA358" s="1"/>
  <c r="BG358" s="1"/>
  <c r="BE358"/>
  <c r="BB164" i="7"/>
  <c r="BH164" s="1"/>
  <c r="BC164"/>
  <c r="AZ149" i="10"/>
  <c r="BA149" s="1"/>
  <c r="BG149" s="1"/>
  <c r="AT149"/>
  <c r="AV149" s="1"/>
  <c r="AS149"/>
  <c r="AU149" s="1"/>
  <c r="AW149" s="1"/>
  <c r="BE149"/>
  <c r="BB152" i="9"/>
  <c r="BH152" s="1"/>
  <c r="BC152"/>
  <c r="AX156" i="8"/>
  <c r="BF156" s="1"/>
  <c r="AY157"/>
  <c r="AH198" i="7"/>
  <c r="AP197"/>
  <c r="AS353" i="11"/>
  <c r="AU353" s="1"/>
  <c r="AW353" s="1"/>
  <c r="AZ353"/>
  <c r="BA353" s="1"/>
  <c r="BG353" s="1"/>
  <c r="AT353"/>
  <c r="AV353" s="1"/>
  <c r="BE353"/>
  <c r="AZ374" i="7"/>
  <c r="BA374" s="1"/>
  <c r="BG374" s="1"/>
  <c r="AT374"/>
  <c r="AV374" s="1"/>
  <c r="AS374"/>
  <c r="AU374" s="1"/>
  <c r="AW374" s="1"/>
  <c r="BE374"/>
  <c r="AS363" i="9"/>
  <c r="AU363" s="1"/>
  <c r="AW363" s="1"/>
  <c r="AZ363"/>
  <c r="BA363" s="1"/>
  <c r="BG363" s="1"/>
  <c r="AT363"/>
  <c r="AV363" s="1"/>
  <c r="BE363"/>
  <c r="AX365" i="8"/>
  <c r="BF365" s="1"/>
  <c r="AY366"/>
  <c r="AX356" i="10"/>
  <c r="BF356" s="1"/>
  <c r="AY357"/>
  <c r="AQ369" i="8"/>
  <c r="AR369" s="1"/>
  <c r="AL370"/>
  <c r="AX350" i="11"/>
  <c r="BF350" s="1"/>
  <c r="AY351"/>
  <c r="AY152" i="9"/>
  <c r="AX151"/>
  <c r="BF151" s="1"/>
  <c r="AQ150" i="10"/>
  <c r="AR150" s="1"/>
  <c r="AL151"/>
  <c r="AU153" i="9"/>
  <c r="AW153" s="1"/>
  <c r="AU357" i="10"/>
  <c r="AW357" s="1"/>
  <c r="AU143" i="11"/>
  <c r="AW143" s="1"/>
  <c r="AU148" i="10"/>
  <c r="AW148" s="1"/>
  <c r="AC150" i="11"/>
  <c r="AC359"/>
  <c r="AC155" i="10"/>
  <c r="AC364"/>
  <c r="AC370" i="9"/>
  <c r="AC161"/>
  <c r="AC375" i="8"/>
  <c r="AC166"/>
  <c r="AC171" i="7"/>
  <c r="AC380"/>
  <c r="AC393" i="4"/>
  <c r="BE392"/>
  <c r="AX389"/>
  <c r="BF389" s="1"/>
  <c r="AY390"/>
  <c r="AC184"/>
  <c r="BE183"/>
  <c r="BC180"/>
  <c r="BB180"/>
  <c r="BH180" s="1"/>
  <c r="BC389"/>
  <c r="BB389"/>
  <c r="BH389" s="1"/>
  <c r="AY181"/>
  <c r="AX180"/>
  <c r="BF180" s="1"/>
  <c r="BC395" i="3"/>
  <c r="BB395"/>
  <c r="BH395" s="1"/>
  <c r="AC190"/>
  <c r="BE189"/>
  <c r="AX395"/>
  <c r="BF395" s="1"/>
  <c r="AY396"/>
  <c r="AC399"/>
  <c r="BE398"/>
  <c r="AY187"/>
  <c r="AX186"/>
  <c r="BF186" s="1"/>
  <c r="BC186"/>
  <c r="BB186"/>
  <c r="BH186" s="1"/>
  <c r="AA373" i="8"/>
  <c r="AB372"/>
  <c r="AB157" i="9"/>
  <c r="AA158"/>
  <c r="AB147" i="11"/>
  <c r="AA148"/>
  <c r="AB366" i="9"/>
  <c r="AA367"/>
  <c r="AB377" i="7"/>
  <c r="AA378"/>
  <c r="AB168"/>
  <c r="AA169"/>
  <c r="AB396" i="3"/>
  <c r="AA397"/>
  <c r="BA397" s="1"/>
  <c r="BG397" s="1"/>
  <c r="AB356" i="11"/>
  <c r="AA357"/>
  <c r="AB361" i="10"/>
  <c r="AA362"/>
  <c r="AA182" i="4"/>
  <c r="BA182" s="1"/>
  <c r="BG182" s="1"/>
  <c r="AB181"/>
  <c r="AB152" i="10"/>
  <c r="AA153"/>
  <c r="AA391" i="4"/>
  <c r="BA391" s="1"/>
  <c r="BG391" s="1"/>
  <c r="AB390"/>
  <c r="AA188" i="3"/>
  <c r="BA188" s="1"/>
  <c r="BG188" s="1"/>
  <c r="AB187"/>
  <c r="AB163" i="8"/>
  <c r="AA164"/>
  <c r="S408" i="4"/>
  <c r="U407"/>
  <c r="Z408"/>
  <c r="Z199"/>
  <c r="S199"/>
  <c r="U198"/>
  <c r="BB153" i="9" l="1"/>
  <c r="BH153" s="1"/>
  <c r="BC153"/>
  <c r="AZ150" i="10"/>
  <c r="BA150" s="1"/>
  <c r="BG150" s="1"/>
  <c r="AT150"/>
  <c r="AV150" s="1"/>
  <c r="AS150"/>
  <c r="AU150" s="1"/>
  <c r="AW150" s="1"/>
  <c r="BE150"/>
  <c r="BB374" i="7"/>
  <c r="BH374" s="1"/>
  <c r="BC374"/>
  <c r="AH199"/>
  <c r="AP198"/>
  <c r="BC149" i="10"/>
  <c r="BB149"/>
  <c r="BH149" s="1"/>
  <c r="AQ156" i="9"/>
  <c r="AR156" s="1"/>
  <c r="AL157"/>
  <c r="BB159" i="8"/>
  <c r="BH159" s="1"/>
  <c r="BC159"/>
  <c r="AS359" i="10"/>
  <c r="AU359" s="1"/>
  <c r="AW359" s="1"/>
  <c r="AZ359"/>
  <c r="BA359" s="1"/>
  <c r="BG359" s="1"/>
  <c r="AT359"/>
  <c r="AV359" s="1"/>
  <c r="BE359"/>
  <c r="AL162" i="8"/>
  <c r="AQ161"/>
  <c r="AR161" s="1"/>
  <c r="AL366" i="9"/>
  <c r="AQ365"/>
  <c r="AR365" s="1"/>
  <c r="AL356" i="11"/>
  <c r="AQ355"/>
  <c r="AR355" s="1"/>
  <c r="BB357" i="10"/>
  <c r="BH357" s="1"/>
  <c r="BC357"/>
  <c r="AQ151"/>
  <c r="AR151" s="1"/>
  <c r="AL152"/>
  <c r="AX351" i="11"/>
  <c r="BF351" s="1"/>
  <c r="AY352"/>
  <c r="AX357" i="10"/>
  <c r="BF357" s="1"/>
  <c r="AY358"/>
  <c r="BC358"/>
  <c r="BB358"/>
  <c r="BH358" s="1"/>
  <c r="AT155" i="9"/>
  <c r="AV155" s="1"/>
  <c r="AS155"/>
  <c r="AZ155"/>
  <c r="BA155" s="1"/>
  <c r="BG155" s="1"/>
  <c r="BE155"/>
  <c r="AX361"/>
  <c r="BF361" s="1"/>
  <c r="AY362"/>
  <c r="BB144" i="11"/>
  <c r="BH144" s="1"/>
  <c r="BC144"/>
  <c r="AY149" i="10"/>
  <c r="AX148"/>
  <c r="BF148" s="1"/>
  <c r="AS364" i="9"/>
  <c r="AZ364"/>
  <c r="BA364" s="1"/>
  <c r="BG364" s="1"/>
  <c r="AT364"/>
  <c r="AV364" s="1"/>
  <c r="BE364"/>
  <c r="AS354" i="11"/>
  <c r="AZ354"/>
  <c r="BA354" s="1"/>
  <c r="BG354" s="1"/>
  <c r="AT354"/>
  <c r="AV354" s="1"/>
  <c r="BE354"/>
  <c r="BB143"/>
  <c r="BH143" s="1"/>
  <c r="BC143"/>
  <c r="AY153" i="9"/>
  <c r="AX152"/>
  <c r="BF152" s="1"/>
  <c r="AZ369" i="8"/>
  <c r="BA369" s="1"/>
  <c r="BG369" s="1"/>
  <c r="AT369"/>
  <c r="AV369" s="1"/>
  <c r="AS369"/>
  <c r="AU369" s="1"/>
  <c r="AW369" s="1"/>
  <c r="BE369"/>
  <c r="BC363" i="9"/>
  <c r="BB363"/>
  <c r="BH363" s="1"/>
  <c r="BC353" i="11"/>
  <c r="BB353"/>
  <c r="BH353" s="1"/>
  <c r="AS166" i="7"/>
  <c r="AZ166"/>
  <c r="BA166" s="1"/>
  <c r="BG166" s="1"/>
  <c r="AT166"/>
  <c r="AV166" s="1"/>
  <c r="BE166"/>
  <c r="AY164"/>
  <c r="AX163"/>
  <c r="BF163" s="1"/>
  <c r="AX143" i="11"/>
  <c r="BF143" s="1"/>
  <c r="AY144"/>
  <c r="AL147"/>
  <c r="AQ146"/>
  <c r="AR146" s="1"/>
  <c r="AL377" i="7"/>
  <c r="AQ376"/>
  <c r="AR376" s="1"/>
  <c r="AU165"/>
  <c r="AW165" s="1"/>
  <c r="BB148" i="10"/>
  <c r="BH148" s="1"/>
  <c r="BC148"/>
  <c r="AL371" i="8"/>
  <c r="AQ370"/>
  <c r="AR370" s="1"/>
  <c r="AX366"/>
  <c r="BF366" s="1"/>
  <c r="AY367"/>
  <c r="AY158"/>
  <c r="AX157"/>
  <c r="BF157" s="1"/>
  <c r="AL168" i="7"/>
  <c r="AQ167"/>
  <c r="AR167" s="1"/>
  <c r="AX373"/>
  <c r="BF373" s="1"/>
  <c r="AY374"/>
  <c r="AL361" i="10"/>
  <c r="AQ360"/>
  <c r="AR360" s="1"/>
  <c r="AH408" i="7"/>
  <c r="AP407"/>
  <c r="AT160" i="8"/>
  <c r="AV160" s="1"/>
  <c r="AS160"/>
  <c r="AZ160"/>
  <c r="BA160" s="1"/>
  <c r="BG160" s="1"/>
  <c r="BE160"/>
  <c r="AZ145" i="11"/>
  <c r="BA145" s="1"/>
  <c r="BG145" s="1"/>
  <c r="AT145"/>
  <c r="AV145" s="1"/>
  <c r="AS145"/>
  <c r="AU145" s="1"/>
  <c r="AW145" s="1"/>
  <c r="BE145"/>
  <c r="AS375" i="7"/>
  <c r="AU375" s="1"/>
  <c r="AW375" s="1"/>
  <c r="AZ375"/>
  <c r="BA375" s="1"/>
  <c r="BG375" s="1"/>
  <c r="AT375"/>
  <c r="AV375" s="1"/>
  <c r="BE375"/>
  <c r="AU154" i="9"/>
  <c r="AW154" s="1"/>
  <c r="AU368" i="8"/>
  <c r="AW368" s="1"/>
  <c r="AC360" i="11"/>
  <c r="AC151"/>
  <c r="AC156" i="10"/>
  <c r="AC365"/>
  <c r="AC162" i="9"/>
  <c r="AC371"/>
  <c r="AC376" i="8"/>
  <c r="AC167"/>
  <c r="AC172" i="7"/>
  <c r="AC381"/>
  <c r="AC394" i="4"/>
  <c r="BE393"/>
  <c r="BC390"/>
  <c r="BB390"/>
  <c r="BH390" s="1"/>
  <c r="BB181"/>
  <c r="BH181" s="1"/>
  <c r="BC181"/>
  <c r="AX181"/>
  <c r="BF181" s="1"/>
  <c r="AY182"/>
  <c r="AC185"/>
  <c r="BE184"/>
  <c r="AY391"/>
  <c r="AX390"/>
  <c r="BF390" s="1"/>
  <c r="AY188" i="3"/>
  <c r="AX187"/>
  <c r="BF187" s="1"/>
  <c r="AY397"/>
  <c r="AX396"/>
  <c r="BF396" s="1"/>
  <c r="BB187"/>
  <c r="BH187" s="1"/>
  <c r="BC187"/>
  <c r="AC400"/>
  <c r="BE399"/>
  <c r="AC191"/>
  <c r="BE190"/>
  <c r="BB396"/>
  <c r="BH396" s="1"/>
  <c r="BC396"/>
  <c r="AB153" i="10"/>
  <c r="AA154"/>
  <c r="AB397" i="3"/>
  <c r="AA398"/>
  <c r="BA398" s="1"/>
  <c r="BG398" s="1"/>
  <c r="AA170" i="7"/>
  <c r="AB169"/>
  <c r="AA374" i="8"/>
  <c r="AB373"/>
  <c r="AB188" i="3"/>
  <c r="AA189"/>
  <c r="BA189" s="1"/>
  <c r="BG189" s="1"/>
  <c r="AB378" i="7"/>
  <c r="AA379"/>
  <c r="AB367" i="9"/>
  <c r="AA368"/>
  <c r="AB148" i="11"/>
  <c r="AA149"/>
  <c r="AA159" i="9"/>
  <c r="AB158"/>
  <c r="AA165" i="8"/>
  <c r="AB164"/>
  <c r="AA363" i="10"/>
  <c r="AB362"/>
  <c r="AB357" i="11"/>
  <c r="AA358"/>
  <c r="AA392" i="4"/>
  <c r="BA392" s="1"/>
  <c r="BG392" s="1"/>
  <c r="AB391"/>
  <c r="AA183"/>
  <c r="BA183" s="1"/>
  <c r="BG183" s="1"/>
  <c r="AB182"/>
  <c r="S200"/>
  <c r="U199"/>
  <c r="Z409"/>
  <c r="Z200"/>
  <c r="S409"/>
  <c r="U408"/>
  <c r="BB375" i="7" l="1"/>
  <c r="BH375" s="1"/>
  <c r="BC375"/>
  <c r="AL362" i="10"/>
  <c r="AQ361"/>
  <c r="AR361" s="1"/>
  <c r="AQ168" i="7"/>
  <c r="AR168" s="1"/>
  <c r="AL169"/>
  <c r="AS146" i="11"/>
  <c r="AZ146"/>
  <c r="BA146" s="1"/>
  <c r="BG146" s="1"/>
  <c r="AT146"/>
  <c r="AV146" s="1"/>
  <c r="BE146"/>
  <c r="AX352"/>
  <c r="BF352" s="1"/>
  <c r="AY353"/>
  <c r="AL357"/>
  <c r="AQ356"/>
  <c r="AR356" s="1"/>
  <c r="AQ162" i="8"/>
  <c r="AR162" s="1"/>
  <c r="AL163"/>
  <c r="BC359" i="10"/>
  <c r="BB359"/>
  <c r="BH359" s="1"/>
  <c r="AT156" i="9"/>
  <c r="AV156" s="1"/>
  <c r="AS156"/>
  <c r="AZ156"/>
  <c r="BA156" s="1"/>
  <c r="BG156" s="1"/>
  <c r="BE156"/>
  <c r="AH200" i="7"/>
  <c r="AP199"/>
  <c r="BC150" i="10"/>
  <c r="BB150"/>
  <c r="BH150" s="1"/>
  <c r="BC154" i="9"/>
  <c r="BB154"/>
  <c r="BH154" s="1"/>
  <c r="AT360" i="10"/>
  <c r="AV360" s="1"/>
  <c r="AS360"/>
  <c r="AZ360"/>
  <c r="BA360" s="1"/>
  <c r="BG360" s="1"/>
  <c r="BE360"/>
  <c r="AS167" i="7"/>
  <c r="AZ167"/>
  <c r="BA167" s="1"/>
  <c r="BG167" s="1"/>
  <c r="AT167"/>
  <c r="AV167" s="1"/>
  <c r="BE167"/>
  <c r="AX367" i="8"/>
  <c r="BF367" s="1"/>
  <c r="AY368"/>
  <c r="AL378" i="7"/>
  <c r="AQ377"/>
  <c r="AR377" s="1"/>
  <c r="BB369" i="8"/>
  <c r="BH369" s="1"/>
  <c r="BC369"/>
  <c r="AY154" i="9"/>
  <c r="AX153"/>
  <c r="BF153" s="1"/>
  <c r="AY150" i="10"/>
  <c r="AX149"/>
  <c r="BF149" s="1"/>
  <c r="AT151"/>
  <c r="AV151" s="1"/>
  <c r="AS151"/>
  <c r="AU151" s="1"/>
  <c r="AW151" s="1"/>
  <c r="AZ151"/>
  <c r="BA151" s="1"/>
  <c r="BG151" s="1"/>
  <c r="BE151"/>
  <c r="AT355" i="11"/>
  <c r="AV355" s="1"/>
  <c r="AS355"/>
  <c r="AU355" s="1"/>
  <c r="AW355" s="1"/>
  <c r="AZ355"/>
  <c r="BA355" s="1"/>
  <c r="BG355" s="1"/>
  <c r="BE355"/>
  <c r="AT161" i="8"/>
  <c r="AV161" s="1"/>
  <c r="AS161"/>
  <c r="AU161" s="1"/>
  <c r="AW161" s="1"/>
  <c r="AZ161"/>
  <c r="BA161" s="1"/>
  <c r="BG161" s="1"/>
  <c r="BE161"/>
  <c r="AQ157" i="9"/>
  <c r="AR157" s="1"/>
  <c r="AL158"/>
  <c r="AU160" i="8"/>
  <c r="AW160" s="1"/>
  <c r="BB368"/>
  <c r="BH368" s="1"/>
  <c r="BC368"/>
  <c r="BC145" i="11"/>
  <c r="BB145"/>
  <c r="BH145" s="1"/>
  <c r="AH409" i="7"/>
  <c r="AP408"/>
  <c r="AY159" i="8"/>
  <c r="AX158"/>
  <c r="BF158" s="1"/>
  <c r="AQ371"/>
  <c r="AR371" s="1"/>
  <c r="AL372"/>
  <c r="AT376" i="7"/>
  <c r="AV376" s="1"/>
  <c r="AS376"/>
  <c r="AU376" s="1"/>
  <c r="AW376" s="1"/>
  <c r="AZ376"/>
  <c r="BA376" s="1"/>
  <c r="BG376" s="1"/>
  <c r="BE376"/>
  <c r="AY145" i="11"/>
  <c r="AX144"/>
  <c r="BF144" s="1"/>
  <c r="AY363" i="9"/>
  <c r="AX362"/>
  <c r="BF362" s="1"/>
  <c r="AY359" i="10"/>
  <c r="AX358"/>
  <c r="BF358" s="1"/>
  <c r="AQ152"/>
  <c r="AR152" s="1"/>
  <c r="AL153"/>
  <c r="AL367" i="9"/>
  <c r="AQ366"/>
  <c r="AR366" s="1"/>
  <c r="AU155"/>
  <c r="AW155" s="1"/>
  <c r="AX374" i="7"/>
  <c r="BF374" s="1"/>
  <c r="AY375"/>
  <c r="AS370" i="8"/>
  <c r="AZ370"/>
  <c r="BA370" s="1"/>
  <c r="BG370" s="1"/>
  <c r="AT370"/>
  <c r="AV370" s="1"/>
  <c r="BE370"/>
  <c r="BC165" i="7"/>
  <c r="BB165"/>
  <c r="BH165" s="1"/>
  <c r="AL148" i="11"/>
  <c r="AQ147"/>
  <c r="AR147" s="1"/>
  <c r="AX164" i="7"/>
  <c r="BF164" s="1"/>
  <c r="AY165"/>
  <c r="AT365" i="9"/>
  <c r="AV365" s="1"/>
  <c r="AS365"/>
  <c r="AZ365"/>
  <c r="BA365" s="1"/>
  <c r="BG365" s="1"/>
  <c r="BE365"/>
  <c r="AU166" i="7"/>
  <c r="AW166" s="1"/>
  <c r="AU354" i="11"/>
  <c r="AW354" s="1"/>
  <c r="AU364" i="9"/>
  <c r="AW364" s="1"/>
  <c r="AC152" i="11"/>
  <c r="AC361"/>
  <c r="AC366" i="10"/>
  <c r="AC157"/>
  <c r="AC372" i="9"/>
  <c r="AC163"/>
  <c r="AC168" i="8"/>
  <c r="AC377"/>
  <c r="AC382" i="7"/>
  <c r="AC173"/>
  <c r="AC186" i="4"/>
  <c r="BE185"/>
  <c r="AC395"/>
  <c r="BE394"/>
  <c r="AX391"/>
  <c r="BF391" s="1"/>
  <c r="AY392"/>
  <c r="BC391"/>
  <c r="BB391"/>
  <c r="BH391" s="1"/>
  <c r="BC182"/>
  <c r="BB182"/>
  <c r="BH182" s="1"/>
  <c r="AY183"/>
  <c r="AX182"/>
  <c r="BF182" s="1"/>
  <c r="BC397" i="3"/>
  <c r="BB397"/>
  <c r="BH397" s="1"/>
  <c r="AC192"/>
  <c r="BE191"/>
  <c r="AY189"/>
  <c r="AX188"/>
  <c r="BF188" s="1"/>
  <c r="BC188"/>
  <c r="BB188"/>
  <c r="BH188" s="1"/>
  <c r="AC401"/>
  <c r="BE400"/>
  <c r="AX397"/>
  <c r="BF397" s="1"/>
  <c r="AY398"/>
  <c r="AA393" i="4"/>
  <c r="BA393" s="1"/>
  <c r="BG393" s="1"/>
  <c r="AB392"/>
  <c r="AB165" i="8"/>
  <c r="AA166"/>
  <c r="AA380" i="7"/>
  <c r="AB379"/>
  <c r="AB398" i="3"/>
  <c r="AA399"/>
  <c r="BA399" s="1"/>
  <c r="BG399" s="1"/>
  <c r="AB358" i="11"/>
  <c r="AA359"/>
  <c r="AA160" i="9"/>
  <c r="AB159"/>
  <c r="AB374" i="8"/>
  <c r="AA375"/>
  <c r="AB170" i="7"/>
  <c r="AA171"/>
  <c r="AA184" i="4"/>
  <c r="BA184" s="1"/>
  <c r="BG184" s="1"/>
  <c r="AB183"/>
  <c r="AB363" i="10"/>
  <c r="AA364"/>
  <c r="AB149" i="11"/>
  <c r="AA150"/>
  <c r="AB368" i="9"/>
  <c r="AA369"/>
  <c r="AA190" i="3"/>
  <c r="BA190" s="1"/>
  <c r="BG190" s="1"/>
  <c r="AB189"/>
  <c r="AA155" i="10"/>
  <c r="AB154"/>
  <c r="Z201" i="4"/>
  <c r="S201"/>
  <c r="U200"/>
  <c r="S410"/>
  <c r="U409"/>
  <c r="Z410"/>
  <c r="BC166" i="7" l="1"/>
  <c r="BB166"/>
  <c r="BH166" s="1"/>
  <c r="AT366" i="9"/>
  <c r="AV366" s="1"/>
  <c r="AS366"/>
  <c r="AZ366"/>
  <c r="BA366" s="1"/>
  <c r="BG366" s="1"/>
  <c r="BE366"/>
  <c r="BC376" i="7"/>
  <c r="BB376"/>
  <c r="BH376" s="1"/>
  <c r="BC160" i="8"/>
  <c r="BB160"/>
  <c r="BH160" s="1"/>
  <c r="AS157" i="9"/>
  <c r="AZ157"/>
  <c r="BA157" s="1"/>
  <c r="BG157" s="1"/>
  <c r="AT157"/>
  <c r="AV157" s="1"/>
  <c r="BE157"/>
  <c r="AX154"/>
  <c r="BF154" s="1"/>
  <c r="AY155"/>
  <c r="AL379" i="7"/>
  <c r="AQ378"/>
  <c r="AR378" s="1"/>
  <c r="AL358" i="11"/>
  <c r="AQ357"/>
  <c r="AR357" s="1"/>
  <c r="AZ168" i="7"/>
  <c r="BA168" s="1"/>
  <c r="BG168" s="1"/>
  <c r="AT168"/>
  <c r="AV168" s="1"/>
  <c r="AS168"/>
  <c r="BE168"/>
  <c r="AU370" i="8"/>
  <c r="AW370" s="1"/>
  <c r="BB354" i="11"/>
  <c r="BH354" s="1"/>
  <c r="BC354"/>
  <c r="AX165" i="7"/>
  <c r="BF165" s="1"/>
  <c r="AY166"/>
  <c r="BC155" i="9"/>
  <c r="BB155"/>
  <c r="BH155" s="1"/>
  <c r="AS152" i="10"/>
  <c r="AU152" s="1"/>
  <c r="AW152" s="1"/>
  <c r="AZ152"/>
  <c r="BA152" s="1"/>
  <c r="BG152" s="1"/>
  <c r="AT152"/>
  <c r="AV152" s="1"/>
  <c r="BE152"/>
  <c r="AY364" i="9"/>
  <c r="AX363"/>
  <c r="BF363" s="1"/>
  <c r="AT371" i="8"/>
  <c r="AV371" s="1"/>
  <c r="AS371"/>
  <c r="AU371" s="1"/>
  <c r="AW371" s="1"/>
  <c r="AZ371"/>
  <c r="BA371" s="1"/>
  <c r="BG371" s="1"/>
  <c r="BE371"/>
  <c r="AH410" i="7"/>
  <c r="AP409"/>
  <c r="AL159" i="9"/>
  <c r="AQ158"/>
  <c r="AR158" s="1"/>
  <c r="BC161" i="8"/>
  <c r="BB161"/>
  <c r="BH161" s="1"/>
  <c r="BC355" i="11"/>
  <c r="BB355"/>
  <c r="BH355" s="1"/>
  <c r="BB151" i="10"/>
  <c r="BH151" s="1"/>
  <c r="BC151"/>
  <c r="AT377" i="7"/>
  <c r="AV377" s="1"/>
  <c r="AS377"/>
  <c r="AZ377"/>
  <c r="BA377" s="1"/>
  <c r="BG377" s="1"/>
  <c r="BE377"/>
  <c r="AZ356" i="11"/>
  <c r="BA356" s="1"/>
  <c r="BG356" s="1"/>
  <c r="AT356"/>
  <c r="AV356" s="1"/>
  <c r="AS356"/>
  <c r="BE356"/>
  <c r="AL170" i="7"/>
  <c r="AQ169"/>
  <c r="AR169" s="1"/>
  <c r="BC364" i="9"/>
  <c r="BB364"/>
  <c r="BH364" s="1"/>
  <c r="AL149" i="11"/>
  <c r="AQ148"/>
  <c r="AR148" s="1"/>
  <c r="AQ153" i="10"/>
  <c r="AR153" s="1"/>
  <c r="AL154"/>
  <c r="AL373" i="8"/>
  <c r="AQ372"/>
  <c r="AR372" s="1"/>
  <c r="AX150" i="10"/>
  <c r="BF150" s="1"/>
  <c r="AY151"/>
  <c r="AH201" i="7"/>
  <c r="AP200"/>
  <c r="AZ162" i="8"/>
  <c r="BA162" s="1"/>
  <c r="BG162" s="1"/>
  <c r="AT162"/>
  <c r="AV162" s="1"/>
  <c r="AS162"/>
  <c r="AU162" s="1"/>
  <c r="AW162" s="1"/>
  <c r="BE162"/>
  <c r="AL363" i="10"/>
  <c r="AQ362"/>
  <c r="AR362" s="1"/>
  <c r="AU167" i="7"/>
  <c r="AW167" s="1"/>
  <c r="AU146" i="11"/>
  <c r="AW146" s="1"/>
  <c r="AS147"/>
  <c r="AZ147"/>
  <c r="BA147" s="1"/>
  <c r="BG147" s="1"/>
  <c r="AT147"/>
  <c r="AV147" s="1"/>
  <c r="BE147"/>
  <c r="AY376" i="7"/>
  <c r="AX375"/>
  <c r="BF375" s="1"/>
  <c r="AQ367" i="9"/>
  <c r="AR367" s="1"/>
  <c r="AL368"/>
  <c r="AX359" i="10"/>
  <c r="BF359" s="1"/>
  <c r="AY360"/>
  <c r="AX145" i="11"/>
  <c r="BF145" s="1"/>
  <c r="AY146"/>
  <c r="AY160" i="8"/>
  <c r="AX159"/>
  <c r="BF159" s="1"/>
  <c r="AY369"/>
  <c r="AX368"/>
  <c r="BF368" s="1"/>
  <c r="AQ163"/>
  <c r="AR163" s="1"/>
  <c r="AL164"/>
  <c r="AX353" i="11"/>
  <c r="BF353" s="1"/>
  <c r="AY354"/>
  <c r="AS361" i="10"/>
  <c r="AZ361"/>
  <c r="BA361" s="1"/>
  <c r="BG361" s="1"/>
  <c r="AT361"/>
  <c r="AV361" s="1"/>
  <c r="BE361"/>
  <c r="AU365" i="9"/>
  <c r="AW365" s="1"/>
  <c r="AU360" i="10"/>
  <c r="AW360" s="1"/>
  <c r="AU156" i="9"/>
  <c r="AW156" s="1"/>
  <c r="AC153" i="11"/>
  <c r="AC362"/>
  <c r="AC158" i="10"/>
  <c r="AC367"/>
  <c r="AC373" i="9"/>
  <c r="AC164"/>
  <c r="AC378" i="8"/>
  <c r="AC169"/>
  <c r="AC383" i="7"/>
  <c r="AC174"/>
  <c r="AC187" i="4"/>
  <c r="BE186"/>
  <c r="AY393"/>
  <c r="AX392"/>
  <c r="BF392" s="1"/>
  <c r="BC392"/>
  <c r="BB392"/>
  <c r="BH392" s="1"/>
  <c r="AX183"/>
  <c r="BF183" s="1"/>
  <c r="AY184"/>
  <c r="AC396"/>
  <c r="BE395"/>
  <c r="BC183"/>
  <c r="BB183"/>
  <c r="BH183" s="1"/>
  <c r="AC402" i="3"/>
  <c r="BE401"/>
  <c r="AY190"/>
  <c r="AX189"/>
  <c r="BF189" s="1"/>
  <c r="AC193"/>
  <c r="BE192"/>
  <c r="BB189"/>
  <c r="BH189" s="1"/>
  <c r="BC189"/>
  <c r="BB398"/>
  <c r="BH398" s="1"/>
  <c r="BC398"/>
  <c r="AY399"/>
  <c r="AX398"/>
  <c r="BF398" s="1"/>
  <c r="AB369" i="9"/>
  <c r="AA370"/>
  <c r="AB171" i="7"/>
  <c r="AA172"/>
  <c r="AB375" i="8"/>
  <c r="AA376"/>
  <c r="AB359" i="11"/>
  <c r="AA360"/>
  <c r="AA400" i="3"/>
  <c r="BA400" s="1"/>
  <c r="BG400" s="1"/>
  <c r="AB399"/>
  <c r="AB166" i="8"/>
  <c r="AA167"/>
  <c r="AB150" i="11"/>
  <c r="AA151"/>
  <c r="AA365" i="10"/>
  <c r="AB364"/>
  <c r="AA161" i="9"/>
  <c r="AB160"/>
  <c r="AA381" i="7"/>
  <c r="AB380"/>
  <c r="AA394" i="4"/>
  <c r="BA394" s="1"/>
  <c r="BG394" s="1"/>
  <c r="AB393"/>
  <c r="AB155" i="10"/>
  <c r="AA156"/>
  <c r="AB190" i="3"/>
  <c r="AA191"/>
  <c r="BA191" s="1"/>
  <c r="BG191" s="1"/>
  <c r="AA185" i="4"/>
  <c r="BA185" s="1"/>
  <c r="BG185" s="1"/>
  <c r="AB184"/>
  <c r="Z411"/>
  <c r="Z202"/>
  <c r="S411"/>
  <c r="U410"/>
  <c r="S202"/>
  <c r="U201"/>
  <c r="BB156" i="9" l="1"/>
  <c r="BH156" s="1"/>
  <c r="BC156"/>
  <c r="BC360" i="10"/>
  <c r="BB360"/>
  <c r="BH360" s="1"/>
  <c r="AL165" i="8"/>
  <c r="AQ164"/>
  <c r="AR164" s="1"/>
  <c r="AX360" i="10"/>
  <c r="BF360" s="1"/>
  <c r="AY361"/>
  <c r="AT362"/>
  <c r="AV362" s="1"/>
  <c r="AS362"/>
  <c r="AZ362"/>
  <c r="BA362" s="1"/>
  <c r="BG362" s="1"/>
  <c r="BE362"/>
  <c r="AX151"/>
  <c r="BF151" s="1"/>
  <c r="AY152"/>
  <c r="AL155"/>
  <c r="AQ154"/>
  <c r="AR154" s="1"/>
  <c r="BB371" i="8"/>
  <c r="BH371" s="1"/>
  <c r="BC371"/>
  <c r="AL380" i="7"/>
  <c r="AQ379"/>
  <c r="AR379" s="1"/>
  <c r="AL160" i="9"/>
  <c r="AQ159"/>
  <c r="AR159" s="1"/>
  <c r="AY365"/>
  <c r="AX364"/>
  <c r="BF364" s="1"/>
  <c r="BB152" i="10"/>
  <c r="BH152" s="1"/>
  <c r="BC152"/>
  <c r="AZ378" i="7"/>
  <c r="BA378" s="1"/>
  <c r="BG378" s="1"/>
  <c r="AT378"/>
  <c r="AV378" s="1"/>
  <c r="AS378"/>
  <c r="BE378"/>
  <c r="AT367" i="9"/>
  <c r="AV367" s="1"/>
  <c r="AS367"/>
  <c r="AU367" s="1"/>
  <c r="AW367" s="1"/>
  <c r="AZ367"/>
  <c r="BA367" s="1"/>
  <c r="BG367" s="1"/>
  <c r="BE367"/>
  <c r="BB162" i="8"/>
  <c r="BH162" s="1"/>
  <c r="BC162"/>
  <c r="AQ373"/>
  <c r="AR373" s="1"/>
  <c r="AL374"/>
  <c r="AQ149" i="11"/>
  <c r="AR149" s="1"/>
  <c r="AL150"/>
  <c r="AQ170" i="7"/>
  <c r="AR170" s="1"/>
  <c r="AL171"/>
  <c r="AY355" i="11"/>
  <c r="AX354"/>
  <c r="BF354" s="1"/>
  <c r="AX146"/>
  <c r="BF146" s="1"/>
  <c r="AY147"/>
  <c r="AL369" i="9"/>
  <c r="AQ368"/>
  <c r="AR368" s="1"/>
  <c r="BC146" i="11"/>
  <c r="BB146"/>
  <c r="BH146" s="1"/>
  <c r="AS372" i="8"/>
  <c r="AU372" s="1"/>
  <c r="AW372" s="1"/>
  <c r="AZ372"/>
  <c r="BA372" s="1"/>
  <c r="BG372" s="1"/>
  <c r="AT372"/>
  <c r="AV372" s="1"/>
  <c r="BE372"/>
  <c r="AT148" i="11"/>
  <c r="AV148" s="1"/>
  <c r="AZ148"/>
  <c r="BA148" s="1"/>
  <c r="BG148" s="1"/>
  <c r="AS148"/>
  <c r="BE148"/>
  <c r="AS169" i="7"/>
  <c r="AU169" s="1"/>
  <c r="AW169" s="1"/>
  <c r="AZ169"/>
  <c r="BA169" s="1"/>
  <c r="BG169" s="1"/>
  <c r="AT169"/>
  <c r="AV169" s="1"/>
  <c r="BE169"/>
  <c r="AS158" i="9"/>
  <c r="AU158" s="1"/>
  <c r="AW158" s="1"/>
  <c r="AZ158"/>
  <c r="BA158" s="1"/>
  <c r="BG158" s="1"/>
  <c r="AT158"/>
  <c r="AV158" s="1"/>
  <c r="BE158"/>
  <c r="AY167" i="7"/>
  <c r="AX166"/>
  <c r="BF166" s="1"/>
  <c r="BB370" i="8"/>
  <c r="BH370" s="1"/>
  <c r="BC370"/>
  <c r="AL359" i="11"/>
  <c r="AQ358"/>
  <c r="AR358" s="1"/>
  <c r="AU377" i="7"/>
  <c r="AW377" s="1"/>
  <c r="AU168"/>
  <c r="AW168" s="1"/>
  <c r="AU157" i="9"/>
  <c r="AW157" s="1"/>
  <c r="AY370" i="8"/>
  <c r="AX369"/>
  <c r="BF369" s="1"/>
  <c r="BB167" i="7"/>
  <c r="BH167" s="1"/>
  <c r="BC167"/>
  <c r="AH202"/>
  <c r="AP201"/>
  <c r="BB365" i="9"/>
  <c r="BH365" s="1"/>
  <c r="BC365"/>
  <c r="AS163" i="8"/>
  <c r="AZ163"/>
  <c r="BA163" s="1"/>
  <c r="BG163" s="1"/>
  <c r="AT163"/>
  <c r="AV163" s="1"/>
  <c r="BE163"/>
  <c r="AX160"/>
  <c r="BF160" s="1"/>
  <c r="AY161"/>
  <c r="AX376" i="7"/>
  <c r="BF376" s="1"/>
  <c r="AY377"/>
  <c r="AL364" i="10"/>
  <c r="AQ363"/>
  <c r="AR363" s="1"/>
  <c r="AS153"/>
  <c r="AU153" s="1"/>
  <c r="AW153" s="1"/>
  <c r="AZ153"/>
  <c r="BA153" s="1"/>
  <c r="BG153" s="1"/>
  <c r="AT153"/>
  <c r="AV153" s="1"/>
  <c r="BE153"/>
  <c r="AH411" i="7"/>
  <c r="AP410"/>
  <c r="AZ357" i="11"/>
  <c r="BA357" s="1"/>
  <c r="BG357" s="1"/>
  <c r="AT357"/>
  <c r="AV357" s="1"/>
  <c r="AS357"/>
  <c r="BE357"/>
  <c r="AY156" i="9"/>
  <c r="AX155"/>
  <c r="BF155" s="1"/>
  <c r="AU361" i="10"/>
  <c r="AW361" s="1"/>
  <c r="AU147" i="11"/>
  <c r="AW147" s="1"/>
  <c r="AU356"/>
  <c r="AW356" s="1"/>
  <c r="AU366" i="9"/>
  <c r="AW366" s="1"/>
  <c r="AC363" i="11"/>
  <c r="AC154"/>
  <c r="AC368" i="10"/>
  <c r="AC159"/>
  <c r="AC165" i="9"/>
  <c r="AC374"/>
  <c r="AC379" i="8"/>
  <c r="AC170"/>
  <c r="AC175" i="7"/>
  <c r="AC384"/>
  <c r="AC397" i="4"/>
  <c r="BE396"/>
  <c r="AC188"/>
  <c r="BE187"/>
  <c r="BC393"/>
  <c r="BB393"/>
  <c r="BH393" s="1"/>
  <c r="BC184"/>
  <c r="BB184"/>
  <c r="BH184" s="1"/>
  <c r="AX393"/>
  <c r="BF393" s="1"/>
  <c r="AY394"/>
  <c r="AY185"/>
  <c r="AX184"/>
  <c r="BF184" s="1"/>
  <c r="BC399" i="3"/>
  <c r="BB399"/>
  <c r="BH399" s="1"/>
  <c r="AC194"/>
  <c r="BE193"/>
  <c r="AC403"/>
  <c r="BE402"/>
  <c r="BC190"/>
  <c r="BB190"/>
  <c r="BH190" s="1"/>
  <c r="AX399"/>
  <c r="BF399" s="1"/>
  <c r="AY400"/>
  <c r="AY191"/>
  <c r="AX190"/>
  <c r="BF190" s="1"/>
  <c r="AA186" i="4"/>
  <c r="BA186" s="1"/>
  <c r="BG186" s="1"/>
  <c r="AB185"/>
  <c r="AA395"/>
  <c r="BA395" s="1"/>
  <c r="BG395" s="1"/>
  <c r="AB394"/>
  <c r="AA162" i="9"/>
  <c r="AB161"/>
  <c r="AB191" i="3"/>
  <c r="AA192"/>
  <c r="BA192" s="1"/>
  <c r="BG192" s="1"/>
  <c r="AB151" i="11"/>
  <c r="AA152"/>
  <c r="AB167" i="8"/>
  <c r="AA168"/>
  <c r="AB360" i="11"/>
  <c r="AA361"/>
  <c r="AB376" i="8"/>
  <c r="AA377"/>
  <c r="AB370" i="9"/>
  <c r="AA371"/>
  <c r="AB381" i="7"/>
  <c r="AA382"/>
  <c r="AB365" i="10"/>
  <c r="AA366"/>
  <c r="AB400" i="3"/>
  <c r="AA401"/>
  <c r="BA401" s="1"/>
  <c r="BG401" s="1"/>
  <c r="AB156" i="10"/>
  <c r="AA157"/>
  <c r="AB172" i="7"/>
  <c r="AA173"/>
  <c r="S203" i="4"/>
  <c r="U202"/>
  <c r="S412"/>
  <c r="U411"/>
  <c r="Z203"/>
  <c r="Z412"/>
  <c r="BB147" i="11" l="1"/>
  <c r="BH147" s="1"/>
  <c r="BC147"/>
  <c r="AZ363" i="10"/>
  <c r="BA363" s="1"/>
  <c r="BG363" s="1"/>
  <c r="AT363"/>
  <c r="AV363" s="1"/>
  <c r="AS363"/>
  <c r="AU363" s="1"/>
  <c r="AW363" s="1"/>
  <c r="BE363"/>
  <c r="AY162" i="8"/>
  <c r="AX161"/>
  <c r="BF161" s="1"/>
  <c r="BB377" i="7"/>
  <c r="BH377" s="1"/>
  <c r="BC377"/>
  <c r="AY148" i="11"/>
  <c r="AX147"/>
  <c r="BF147" s="1"/>
  <c r="AL172" i="7"/>
  <c r="AQ171"/>
  <c r="AR171" s="1"/>
  <c r="AL375" i="8"/>
  <c r="AQ374"/>
  <c r="AR374" s="1"/>
  <c r="AS159" i="9"/>
  <c r="AU159" s="1"/>
  <c r="AW159" s="1"/>
  <c r="AZ159"/>
  <c r="BA159" s="1"/>
  <c r="BG159" s="1"/>
  <c r="AT159"/>
  <c r="AV159" s="1"/>
  <c r="BE159"/>
  <c r="AL166" i="8"/>
  <c r="AQ165"/>
  <c r="AR165" s="1"/>
  <c r="BC356" i="11"/>
  <c r="BB356"/>
  <c r="BH356" s="1"/>
  <c r="AH412" i="7"/>
  <c r="AP411"/>
  <c r="BC153" i="10"/>
  <c r="BB153"/>
  <c r="BH153" s="1"/>
  <c r="BC168" i="7"/>
  <c r="BB168"/>
  <c r="BH168" s="1"/>
  <c r="AL360" i="11"/>
  <c r="AQ359"/>
  <c r="AR359" s="1"/>
  <c r="AY168" i="7"/>
  <c r="AX167"/>
  <c r="BF167" s="1"/>
  <c r="BB158" i="9"/>
  <c r="BH158" s="1"/>
  <c r="BC158"/>
  <c r="BB169" i="7"/>
  <c r="BH169" s="1"/>
  <c r="BC169"/>
  <c r="BC372" i="8"/>
  <c r="BB372"/>
  <c r="BH372" s="1"/>
  <c r="AQ369" i="9"/>
  <c r="AR369" s="1"/>
  <c r="AL370"/>
  <c r="AX355" i="11"/>
  <c r="BF355" s="1"/>
  <c r="AY356"/>
  <c r="AS149"/>
  <c r="AU149" s="1"/>
  <c r="AW149" s="1"/>
  <c r="AT149"/>
  <c r="AV149" s="1"/>
  <c r="AZ149"/>
  <c r="BA149" s="1"/>
  <c r="BG149" s="1"/>
  <c r="BE149"/>
  <c r="AX365" i="9"/>
  <c r="BF365" s="1"/>
  <c r="AY366"/>
  <c r="AY153" i="10"/>
  <c r="AX152"/>
  <c r="BF152" s="1"/>
  <c r="AT164" i="8"/>
  <c r="AV164" s="1"/>
  <c r="AS164"/>
  <c r="AZ164"/>
  <c r="BA164" s="1"/>
  <c r="BG164" s="1"/>
  <c r="BE164"/>
  <c r="AU357" i="11"/>
  <c r="AW357" s="1"/>
  <c r="AU362" i="10"/>
  <c r="AW362" s="1"/>
  <c r="BC366" i="9"/>
  <c r="BB366"/>
  <c r="BH366" s="1"/>
  <c r="AY378" i="7"/>
  <c r="AX377"/>
  <c r="BF377" s="1"/>
  <c r="BC157" i="9"/>
  <c r="BB157"/>
  <c r="BH157" s="1"/>
  <c r="AZ358" i="11"/>
  <c r="BA358" s="1"/>
  <c r="BG358" s="1"/>
  <c r="AT358"/>
  <c r="AV358" s="1"/>
  <c r="AS358"/>
  <c r="BE358"/>
  <c r="AS368" i="9"/>
  <c r="AZ368"/>
  <c r="BA368" s="1"/>
  <c r="BG368" s="1"/>
  <c r="AT368"/>
  <c r="AV368" s="1"/>
  <c r="BE368"/>
  <c r="AQ150" i="11"/>
  <c r="AR150" s="1"/>
  <c r="AL151"/>
  <c r="BC367" i="9"/>
  <c r="BB367"/>
  <c r="BH367" s="1"/>
  <c r="AL381" i="7"/>
  <c r="AQ380"/>
  <c r="AR380" s="1"/>
  <c r="AL156" i="10"/>
  <c r="AQ155"/>
  <c r="AR155" s="1"/>
  <c r="BC361"/>
  <c r="BB361"/>
  <c r="BH361" s="1"/>
  <c r="AX156" i="9"/>
  <c r="BF156" s="1"/>
  <c r="AY157"/>
  <c r="AL365" i="10"/>
  <c r="AQ364"/>
  <c r="AR364" s="1"/>
  <c r="AH203" i="7"/>
  <c r="AP202"/>
  <c r="AX370" i="8"/>
  <c r="BF370" s="1"/>
  <c r="AY371"/>
  <c r="AT170" i="7"/>
  <c r="AV170" s="1"/>
  <c r="AS170"/>
  <c r="AZ170"/>
  <c r="BA170" s="1"/>
  <c r="BG170" s="1"/>
  <c r="BE170"/>
  <c r="AT373" i="8"/>
  <c r="AV373" s="1"/>
  <c r="AS373"/>
  <c r="AZ373"/>
  <c r="BA373" s="1"/>
  <c r="BG373" s="1"/>
  <c r="BE373"/>
  <c r="AL161" i="9"/>
  <c r="AQ160"/>
  <c r="AR160" s="1"/>
  <c r="AZ379" i="7"/>
  <c r="BA379" s="1"/>
  <c r="BG379" s="1"/>
  <c r="AT379"/>
  <c r="AV379" s="1"/>
  <c r="AS379"/>
  <c r="AU379" s="1"/>
  <c r="AW379" s="1"/>
  <c r="BE379"/>
  <c r="AZ154" i="10"/>
  <c r="BA154" s="1"/>
  <c r="BG154" s="1"/>
  <c r="AT154"/>
  <c r="AV154" s="1"/>
  <c r="AS154"/>
  <c r="AU154" s="1"/>
  <c r="AW154" s="1"/>
  <c r="BE154"/>
  <c r="AX361"/>
  <c r="BF361" s="1"/>
  <c r="AY362"/>
  <c r="AU163" i="8"/>
  <c r="AW163" s="1"/>
  <c r="AU148" i="11"/>
  <c r="AW148" s="1"/>
  <c r="AU378" i="7"/>
  <c r="AW378" s="1"/>
  <c r="AC155" i="11"/>
  <c r="AC364"/>
  <c r="AC369" i="10"/>
  <c r="AC160"/>
  <c r="AC166" i="9"/>
  <c r="AC375"/>
  <c r="AC171" i="8"/>
  <c r="AC380"/>
  <c r="AC385" i="7"/>
  <c r="AC176"/>
  <c r="AC398" i="4"/>
  <c r="BE397"/>
  <c r="AY395"/>
  <c r="AX394"/>
  <c r="BF394" s="1"/>
  <c r="AX185"/>
  <c r="BF185" s="1"/>
  <c r="AY186"/>
  <c r="AC189"/>
  <c r="BE188"/>
  <c r="BC394"/>
  <c r="BB394"/>
  <c r="BH394" s="1"/>
  <c r="BC185"/>
  <c r="BB185"/>
  <c r="BH185" s="1"/>
  <c r="BC400" i="3"/>
  <c r="BB400"/>
  <c r="BH400" s="1"/>
  <c r="BB191"/>
  <c r="BH191" s="1"/>
  <c r="BC191"/>
  <c r="AC404"/>
  <c r="BE403"/>
  <c r="AY401"/>
  <c r="AX400"/>
  <c r="BF400" s="1"/>
  <c r="AY192"/>
  <c r="AX191"/>
  <c r="BF191" s="1"/>
  <c r="AC195"/>
  <c r="BE194"/>
  <c r="AA158" i="10"/>
  <c r="AB157"/>
  <c r="AB366"/>
  <c r="AA367"/>
  <c r="AB382" i="7"/>
  <c r="AA383"/>
  <c r="AB371" i="9"/>
  <c r="AA372"/>
  <c r="AB377" i="8"/>
  <c r="AA378"/>
  <c r="AB168"/>
  <c r="AA169"/>
  <c r="AB162" i="9"/>
  <c r="AA163"/>
  <c r="AA396" i="4"/>
  <c r="BA396" s="1"/>
  <c r="BG396" s="1"/>
  <c r="AB395"/>
  <c r="AA187"/>
  <c r="BA187" s="1"/>
  <c r="BG187" s="1"/>
  <c r="AB186"/>
  <c r="AB173" i="7"/>
  <c r="AA174"/>
  <c r="AB401" i="3"/>
  <c r="AA402"/>
  <c r="BA402" s="1"/>
  <c r="BG402" s="1"/>
  <c r="AB361" i="11"/>
  <c r="AA362"/>
  <c r="AB152"/>
  <c r="AA153"/>
  <c r="AB192" i="3"/>
  <c r="AA193"/>
  <c r="BA193" s="1"/>
  <c r="BG193" s="1"/>
  <c r="Z204" i="4"/>
  <c r="Z413"/>
  <c r="S413"/>
  <c r="U412"/>
  <c r="S204"/>
  <c r="U203"/>
  <c r="BB163" i="8" l="1"/>
  <c r="BH163" s="1"/>
  <c r="BC163"/>
  <c r="AZ160" i="9"/>
  <c r="BA160" s="1"/>
  <c r="BG160" s="1"/>
  <c r="AT160"/>
  <c r="AV160" s="1"/>
  <c r="AS160"/>
  <c r="AU160" s="1"/>
  <c r="AW160" s="1"/>
  <c r="BE160"/>
  <c r="AY158"/>
  <c r="AX157"/>
  <c r="BF157" s="1"/>
  <c r="AL382" i="7"/>
  <c r="AQ381"/>
  <c r="AR381" s="1"/>
  <c r="AS150" i="11"/>
  <c r="AZ150"/>
  <c r="BA150" s="1"/>
  <c r="BG150" s="1"/>
  <c r="AT150"/>
  <c r="AV150" s="1"/>
  <c r="BE150"/>
  <c r="AX378" i="7"/>
  <c r="BF378" s="1"/>
  <c r="AY379"/>
  <c r="BB357" i="11"/>
  <c r="BH357" s="1"/>
  <c r="BC357"/>
  <c r="AX366" i="9"/>
  <c r="BF366" s="1"/>
  <c r="AY367"/>
  <c r="AL371"/>
  <c r="AQ370"/>
  <c r="AR370" s="1"/>
  <c r="AQ166" i="8"/>
  <c r="AR166" s="1"/>
  <c r="AL167"/>
  <c r="BB159" i="9"/>
  <c r="BH159" s="1"/>
  <c r="BC159"/>
  <c r="AL173" i="7"/>
  <c r="AQ172"/>
  <c r="AR172" s="1"/>
  <c r="BB363" i="10"/>
  <c r="BH363" s="1"/>
  <c r="BC363"/>
  <c r="AU373" i="8"/>
  <c r="AW373" s="1"/>
  <c r="AU170" i="7"/>
  <c r="AW170" s="1"/>
  <c r="AU368" i="9"/>
  <c r="AW368" s="1"/>
  <c r="AU164" i="8"/>
  <c r="AW164" s="1"/>
  <c r="BC148" i="11"/>
  <c r="BB148"/>
  <c r="BH148" s="1"/>
  <c r="AL366" i="10"/>
  <c r="AQ365"/>
  <c r="AR365" s="1"/>
  <c r="AT380" i="7"/>
  <c r="AV380" s="1"/>
  <c r="AS380"/>
  <c r="AU380" s="1"/>
  <c r="AW380" s="1"/>
  <c r="AZ380"/>
  <c r="BA380" s="1"/>
  <c r="BG380" s="1"/>
  <c r="BE380"/>
  <c r="AQ151" i="11"/>
  <c r="AR151" s="1"/>
  <c r="AL152"/>
  <c r="BB362" i="10"/>
  <c r="BH362" s="1"/>
  <c r="BC362"/>
  <c r="AX153"/>
  <c r="BF153" s="1"/>
  <c r="AY154"/>
  <c r="AL361" i="11"/>
  <c r="AQ360"/>
  <c r="AR360" s="1"/>
  <c r="AZ165" i="8"/>
  <c r="BA165" s="1"/>
  <c r="BG165" s="1"/>
  <c r="AT165"/>
  <c r="AV165" s="1"/>
  <c r="AS165"/>
  <c r="BE165"/>
  <c r="AS171" i="7"/>
  <c r="AU171" s="1"/>
  <c r="AW171" s="1"/>
  <c r="AZ171"/>
  <c r="BA171" s="1"/>
  <c r="BG171" s="1"/>
  <c r="AT171"/>
  <c r="AV171" s="1"/>
  <c r="BE171"/>
  <c r="BB378"/>
  <c r="BH378" s="1"/>
  <c r="BC378"/>
  <c r="AY363" i="10"/>
  <c r="AX362"/>
  <c r="BF362" s="1"/>
  <c r="AX371" i="8"/>
  <c r="BF371" s="1"/>
  <c r="AY372"/>
  <c r="AS364" i="10"/>
  <c r="AZ364"/>
  <c r="BA364" s="1"/>
  <c r="BG364" s="1"/>
  <c r="AT364"/>
  <c r="AV364" s="1"/>
  <c r="BE364"/>
  <c r="AL157"/>
  <c r="AQ156"/>
  <c r="AR156" s="1"/>
  <c r="AY357" i="11"/>
  <c r="AX356"/>
  <c r="BF356" s="1"/>
  <c r="AZ359"/>
  <c r="BA359" s="1"/>
  <c r="BG359" s="1"/>
  <c r="AT359"/>
  <c r="AV359" s="1"/>
  <c r="AS359"/>
  <c r="BE359"/>
  <c r="AQ375" i="8"/>
  <c r="AR375" s="1"/>
  <c r="AL376"/>
  <c r="AY149" i="11"/>
  <c r="AX148"/>
  <c r="BF148" s="1"/>
  <c r="AX162" i="8"/>
  <c r="BF162" s="1"/>
  <c r="AY163"/>
  <c r="AU358" i="11"/>
  <c r="AW358" s="1"/>
  <c r="BB154" i="10"/>
  <c r="BH154" s="1"/>
  <c r="BC154"/>
  <c r="BC379" i="7"/>
  <c r="BB379"/>
  <c r="BH379" s="1"/>
  <c r="AL162" i="9"/>
  <c r="AQ161"/>
  <c r="AR161" s="1"/>
  <c r="AH204" i="7"/>
  <c r="AP203"/>
  <c r="AS155" i="10"/>
  <c r="AZ155"/>
  <c r="BA155" s="1"/>
  <c r="BG155" s="1"/>
  <c r="AT155"/>
  <c r="AV155" s="1"/>
  <c r="BE155"/>
  <c r="BC149" i="11"/>
  <c r="BB149"/>
  <c r="BH149" s="1"/>
  <c r="AT369" i="9"/>
  <c r="AV369" s="1"/>
  <c r="AS369"/>
  <c r="AZ369"/>
  <c r="BA369" s="1"/>
  <c r="BG369" s="1"/>
  <c r="BE369"/>
  <c r="AX168" i="7"/>
  <c r="BF168" s="1"/>
  <c r="AY169"/>
  <c r="AH413"/>
  <c r="AP412"/>
  <c r="AT374" i="8"/>
  <c r="AV374" s="1"/>
  <c r="AS374"/>
  <c r="AZ374"/>
  <c r="BA374" s="1"/>
  <c r="BG374" s="1"/>
  <c r="BE374"/>
  <c r="AC365" i="11"/>
  <c r="AC156"/>
  <c r="AC370" i="10"/>
  <c r="AC161"/>
  <c r="AC376" i="9"/>
  <c r="AC167"/>
  <c r="AC172" i="8"/>
  <c r="AC381"/>
  <c r="AC177" i="7"/>
  <c r="AC386"/>
  <c r="AC399" i="4"/>
  <c r="BE398"/>
  <c r="BC186"/>
  <c r="BB186"/>
  <c r="BH186" s="1"/>
  <c r="AY187"/>
  <c r="AX186"/>
  <c r="BF186" s="1"/>
  <c r="AC190"/>
  <c r="BE189"/>
  <c r="AX395"/>
  <c r="BF395" s="1"/>
  <c r="AY396"/>
  <c r="BC395"/>
  <c r="BB395"/>
  <c r="BH395" s="1"/>
  <c r="AY193" i="3"/>
  <c r="AX192"/>
  <c r="BF192" s="1"/>
  <c r="AC405"/>
  <c r="BE404"/>
  <c r="BC192"/>
  <c r="BB192"/>
  <c r="BH192" s="1"/>
  <c r="BC401"/>
  <c r="BB401"/>
  <c r="BH401" s="1"/>
  <c r="AC196"/>
  <c r="BE195"/>
  <c r="AX401"/>
  <c r="BF401" s="1"/>
  <c r="AY402"/>
  <c r="AB163" i="9"/>
  <c r="AA164"/>
  <c r="AB193" i="3"/>
  <c r="AA194"/>
  <c r="BA194" s="1"/>
  <c r="BG194" s="1"/>
  <c r="AB362" i="11"/>
  <c r="AA363"/>
  <c r="AB174" i="7"/>
  <c r="AA175"/>
  <c r="AA397" i="4"/>
  <c r="BA397" s="1"/>
  <c r="BG397" s="1"/>
  <c r="AB396"/>
  <c r="AA379" i="8"/>
  <c r="AB378"/>
  <c r="AA368" i="10"/>
  <c r="AB367"/>
  <c r="AA159"/>
  <c r="AB158"/>
  <c r="AB153" i="11"/>
  <c r="AA154"/>
  <c r="AB402" i="3"/>
  <c r="AA403"/>
  <c r="BA403" s="1"/>
  <c r="BG403" s="1"/>
  <c r="AA188" i="4"/>
  <c r="BA188" s="1"/>
  <c r="BG188" s="1"/>
  <c r="AB187"/>
  <c r="AB169" i="8"/>
  <c r="AA170"/>
  <c r="AB372" i="9"/>
  <c r="AA373"/>
  <c r="AB383" i="7"/>
  <c r="AA384"/>
  <c r="S205" i="4"/>
  <c r="U204"/>
  <c r="S414"/>
  <c r="U413"/>
  <c r="Z414"/>
  <c r="Z205"/>
  <c r="AH414" i="7" l="1"/>
  <c r="AP413"/>
  <c r="AQ162" i="9"/>
  <c r="AR162" s="1"/>
  <c r="AL163"/>
  <c r="AY164" i="8"/>
  <c r="AX163"/>
  <c r="BF163" s="1"/>
  <c r="AQ376"/>
  <c r="AR376" s="1"/>
  <c r="AL377"/>
  <c r="AT156" i="10"/>
  <c r="AV156" s="1"/>
  <c r="AS156"/>
  <c r="AU156" s="1"/>
  <c r="AW156" s="1"/>
  <c r="AZ156"/>
  <c r="BA156" s="1"/>
  <c r="BG156" s="1"/>
  <c r="BE156"/>
  <c r="AZ360" i="11"/>
  <c r="BA360" s="1"/>
  <c r="BG360" s="1"/>
  <c r="AT360"/>
  <c r="AV360" s="1"/>
  <c r="AS360"/>
  <c r="BE360"/>
  <c r="AZ365" i="10"/>
  <c r="BA365" s="1"/>
  <c r="BG365" s="1"/>
  <c r="AT365"/>
  <c r="AV365" s="1"/>
  <c r="AS365"/>
  <c r="BE365"/>
  <c r="BC164" i="8"/>
  <c r="BB164"/>
  <c r="BH164" s="1"/>
  <c r="AQ371" i="9"/>
  <c r="AR371" s="1"/>
  <c r="AL372"/>
  <c r="AL383" i="7"/>
  <c r="AQ382"/>
  <c r="AR382" s="1"/>
  <c r="BB160" i="9"/>
  <c r="BH160" s="1"/>
  <c r="BC160"/>
  <c r="AU155" i="10"/>
  <c r="AW155" s="1"/>
  <c r="AZ161" i="9"/>
  <c r="BA161" s="1"/>
  <c r="BG161" s="1"/>
  <c r="AT161"/>
  <c r="AV161" s="1"/>
  <c r="AS161"/>
  <c r="AU161" s="1"/>
  <c r="AW161" s="1"/>
  <c r="BE161"/>
  <c r="AY150" i="11"/>
  <c r="AX149"/>
  <c r="BF149" s="1"/>
  <c r="AY358"/>
  <c r="AX357"/>
  <c r="BF357" s="1"/>
  <c r="BC171" i="7"/>
  <c r="BB171"/>
  <c r="BH171" s="1"/>
  <c r="AS151" i="11"/>
  <c r="AU151" s="1"/>
  <c r="AW151" s="1"/>
  <c r="AT151"/>
  <c r="AV151" s="1"/>
  <c r="AZ151"/>
  <c r="BA151" s="1"/>
  <c r="BG151" s="1"/>
  <c r="BE151"/>
  <c r="BB373" i="8"/>
  <c r="BH373" s="1"/>
  <c r="BC373"/>
  <c r="AZ370" i="9"/>
  <c r="BA370" s="1"/>
  <c r="BG370" s="1"/>
  <c r="AT370"/>
  <c r="AV370" s="1"/>
  <c r="AS370"/>
  <c r="BE370"/>
  <c r="AS381" i="7"/>
  <c r="AT381"/>
  <c r="AV381" s="1"/>
  <c r="AZ381"/>
  <c r="BA381" s="1"/>
  <c r="BG381" s="1"/>
  <c r="BE381"/>
  <c r="AU359" i="11"/>
  <c r="AW359" s="1"/>
  <c r="AH205" i="7"/>
  <c r="AP204"/>
  <c r="AY373" i="8"/>
  <c r="AX372"/>
  <c r="BF372" s="1"/>
  <c r="AY155" i="10"/>
  <c r="AX154"/>
  <c r="BF154" s="1"/>
  <c r="AL153" i="11"/>
  <c r="AQ152"/>
  <c r="AR152" s="1"/>
  <c r="BC380" i="7"/>
  <c r="BB380"/>
  <c r="BH380" s="1"/>
  <c r="BC170"/>
  <c r="BB170"/>
  <c r="BH170" s="1"/>
  <c r="AL174"/>
  <c r="AQ173"/>
  <c r="AR173" s="1"/>
  <c r="AT166" i="8"/>
  <c r="AV166" s="1"/>
  <c r="AS166"/>
  <c r="AU166" s="1"/>
  <c r="AW166" s="1"/>
  <c r="AZ166"/>
  <c r="BA166" s="1"/>
  <c r="BG166" s="1"/>
  <c r="BE166"/>
  <c r="AX158" i="9"/>
  <c r="BF158" s="1"/>
  <c r="AY159"/>
  <c r="AU150" i="11"/>
  <c r="AW150" s="1"/>
  <c r="AX169" i="7"/>
  <c r="BF169" s="1"/>
  <c r="AY170"/>
  <c r="BB358" i="11"/>
  <c r="BH358" s="1"/>
  <c r="BC358"/>
  <c r="AT375" i="8"/>
  <c r="AV375" s="1"/>
  <c r="AS375"/>
  <c r="AU375" s="1"/>
  <c r="AW375" s="1"/>
  <c r="AZ375"/>
  <c r="BA375" s="1"/>
  <c r="BG375" s="1"/>
  <c r="BE375"/>
  <c r="AQ157" i="10"/>
  <c r="AR157" s="1"/>
  <c r="AL158"/>
  <c r="AX363"/>
  <c r="BF363" s="1"/>
  <c r="AY364"/>
  <c r="AL362" i="11"/>
  <c r="AQ361"/>
  <c r="AR361" s="1"/>
  <c r="AL367" i="10"/>
  <c r="AQ366"/>
  <c r="AR366" s="1"/>
  <c r="BB368" i="9"/>
  <c r="BH368" s="1"/>
  <c r="BC368"/>
  <c r="AT172" i="7"/>
  <c r="AV172" s="1"/>
  <c r="AS172"/>
  <c r="AZ172"/>
  <c r="BA172" s="1"/>
  <c r="BG172" s="1"/>
  <c r="BE172"/>
  <c r="AL168" i="8"/>
  <c r="AQ167"/>
  <c r="AR167" s="1"/>
  <c r="AY368" i="9"/>
  <c r="AX367"/>
  <c r="BF367" s="1"/>
  <c r="AX379" i="7"/>
  <c r="BF379" s="1"/>
  <c r="AY380"/>
  <c r="AU374" i="8"/>
  <c r="AW374" s="1"/>
  <c r="AU369" i="9"/>
  <c r="AW369" s="1"/>
  <c r="AU364" i="10"/>
  <c r="AW364" s="1"/>
  <c r="AU165" i="8"/>
  <c r="AW165" s="1"/>
  <c r="AC366" i="11"/>
  <c r="AC157"/>
  <c r="AC371" i="10"/>
  <c r="AC162"/>
  <c r="AC168" i="9"/>
  <c r="AC377"/>
  <c r="AC173" i="8"/>
  <c r="AC382"/>
  <c r="AC178" i="7"/>
  <c r="AC387"/>
  <c r="BC396" i="4"/>
  <c r="BB396"/>
  <c r="BH396" s="1"/>
  <c r="AX187"/>
  <c r="BF187" s="1"/>
  <c r="AY188"/>
  <c r="AC400"/>
  <c r="BE399"/>
  <c r="BC187"/>
  <c r="BB187"/>
  <c r="BH187" s="1"/>
  <c r="AY397"/>
  <c r="AX396"/>
  <c r="BF396" s="1"/>
  <c r="AC191"/>
  <c r="BE190"/>
  <c r="BB402" i="3"/>
  <c r="BH402" s="1"/>
  <c r="BC402"/>
  <c r="AC197"/>
  <c r="BE196"/>
  <c r="AY194"/>
  <c r="AX193"/>
  <c r="BF193" s="1"/>
  <c r="AC406"/>
  <c r="BE405"/>
  <c r="BC193"/>
  <c r="BB193"/>
  <c r="BH193" s="1"/>
  <c r="AY403"/>
  <c r="AX402"/>
  <c r="BF402" s="1"/>
  <c r="AB363" i="11"/>
  <c r="AA364"/>
  <c r="AB384" i="7"/>
  <c r="AA385"/>
  <c r="AB170" i="8"/>
  <c r="AA171"/>
  <c r="AB154" i="11"/>
  <c r="AA155"/>
  <c r="AB159" i="10"/>
  <c r="AA160"/>
  <c r="AB379" i="8"/>
  <c r="AA380"/>
  <c r="AA398" i="4"/>
  <c r="BA398" s="1"/>
  <c r="BG398" s="1"/>
  <c r="AB397"/>
  <c r="AB373" i="9"/>
  <c r="AA374"/>
  <c r="AA189" i="4"/>
  <c r="BA189" s="1"/>
  <c r="BG189" s="1"/>
  <c r="AB188"/>
  <c r="AB175" i="7"/>
  <c r="AA176"/>
  <c r="AB194" i="3"/>
  <c r="AA195"/>
  <c r="BA195" s="1"/>
  <c r="BG195" s="1"/>
  <c r="AB403"/>
  <c r="AA404"/>
  <c r="BA404" s="1"/>
  <c r="BG404" s="1"/>
  <c r="AB368" i="10"/>
  <c r="AA369"/>
  <c r="AB164" i="9"/>
  <c r="AA165"/>
  <c r="S206" i="4"/>
  <c r="U205"/>
  <c r="Z206"/>
  <c r="Z415"/>
  <c r="S415"/>
  <c r="U414"/>
  <c r="BC165" i="8" l="1"/>
  <c r="BB165"/>
  <c r="BH165" s="1"/>
  <c r="AY369" i="9"/>
  <c r="AX368"/>
  <c r="BF368" s="1"/>
  <c r="AL363" i="11"/>
  <c r="AQ362"/>
  <c r="AR362" s="1"/>
  <c r="AT157" i="10"/>
  <c r="AV157" s="1"/>
  <c r="AS157"/>
  <c r="AU157" s="1"/>
  <c r="AW157" s="1"/>
  <c r="AZ157"/>
  <c r="BA157" s="1"/>
  <c r="BG157" s="1"/>
  <c r="BE157"/>
  <c r="AQ153" i="11"/>
  <c r="AR153" s="1"/>
  <c r="AL154"/>
  <c r="AX373" i="8"/>
  <c r="BF373" s="1"/>
  <c r="AY374"/>
  <c r="AX150" i="11"/>
  <c r="BF150" s="1"/>
  <c r="AY151"/>
  <c r="AQ383" i="7"/>
  <c r="AR383" s="1"/>
  <c r="AL384"/>
  <c r="AY165" i="8"/>
  <c r="AX164"/>
  <c r="BF164" s="1"/>
  <c r="AH415" i="7"/>
  <c r="AP414"/>
  <c r="AU381"/>
  <c r="AW381" s="1"/>
  <c r="BB374" i="8"/>
  <c r="BH374" s="1"/>
  <c r="BC374"/>
  <c r="AT361" i="11"/>
  <c r="AV361" s="1"/>
  <c r="AS361"/>
  <c r="AZ361"/>
  <c r="BA361" s="1"/>
  <c r="BG361" s="1"/>
  <c r="BE361"/>
  <c r="AQ158" i="10"/>
  <c r="AR158" s="1"/>
  <c r="AL159"/>
  <c r="BB375" i="8"/>
  <c r="BH375" s="1"/>
  <c r="BC375"/>
  <c r="AX170" i="7"/>
  <c r="BF170" s="1"/>
  <c r="AY171"/>
  <c r="AX159" i="9"/>
  <c r="BF159" s="1"/>
  <c r="AY160"/>
  <c r="BB166" i="8"/>
  <c r="BH166" s="1"/>
  <c r="BC166"/>
  <c r="AS152" i="11"/>
  <c r="AU152" s="1"/>
  <c r="AW152" s="1"/>
  <c r="AT152"/>
  <c r="AV152" s="1"/>
  <c r="AZ152"/>
  <c r="BA152" s="1"/>
  <c r="BG152" s="1"/>
  <c r="BE152"/>
  <c r="BB359"/>
  <c r="BH359" s="1"/>
  <c r="BC359"/>
  <c r="AT382" i="7"/>
  <c r="AV382" s="1"/>
  <c r="AZ382"/>
  <c r="BA382" s="1"/>
  <c r="BG382" s="1"/>
  <c r="AS382"/>
  <c r="AU382" s="1"/>
  <c r="AW382" s="1"/>
  <c r="BE382"/>
  <c r="BB156" i="10"/>
  <c r="BH156" s="1"/>
  <c r="BC156"/>
  <c r="BC369" i="9"/>
  <c r="BB369"/>
  <c r="BH369" s="1"/>
  <c r="AQ168" i="8"/>
  <c r="AR168" s="1"/>
  <c r="AL169"/>
  <c r="AL368" i="10"/>
  <c r="AQ367"/>
  <c r="AR367" s="1"/>
  <c r="AL175" i="7"/>
  <c r="AQ174"/>
  <c r="AR174" s="1"/>
  <c r="AX155" i="10"/>
  <c r="BF155" s="1"/>
  <c r="AY156"/>
  <c r="AH206" i="7"/>
  <c r="AP205"/>
  <c r="BB151" i="11"/>
  <c r="BH151" s="1"/>
  <c r="BC151"/>
  <c r="AX358"/>
  <c r="BF358" s="1"/>
  <c r="AY359"/>
  <c r="BB161" i="9"/>
  <c r="BH161" s="1"/>
  <c r="BC161"/>
  <c r="AZ371"/>
  <c r="BA371" s="1"/>
  <c r="BG371" s="1"/>
  <c r="AT371"/>
  <c r="AV371" s="1"/>
  <c r="AS371"/>
  <c r="AU371" s="1"/>
  <c r="AW371" s="1"/>
  <c r="BE371"/>
  <c r="AT376" i="8"/>
  <c r="AV376" s="1"/>
  <c r="AS376"/>
  <c r="AZ376"/>
  <c r="BA376" s="1"/>
  <c r="BG376" s="1"/>
  <c r="BE376"/>
  <c r="AT162" i="9"/>
  <c r="AV162" s="1"/>
  <c r="AS162"/>
  <c r="AZ162"/>
  <c r="BA162" s="1"/>
  <c r="BG162" s="1"/>
  <c r="BE162"/>
  <c r="AU370"/>
  <c r="AW370" s="1"/>
  <c r="AU365" i="10"/>
  <c r="AW365" s="1"/>
  <c r="AU360" i="11"/>
  <c r="AW360" s="1"/>
  <c r="BB364" i="10"/>
  <c r="BH364" s="1"/>
  <c r="BC364"/>
  <c r="AY381" i="7"/>
  <c r="AX380"/>
  <c r="BF380" s="1"/>
  <c r="AS167" i="8"/>
  <c r="AZ167"/>
  <c r="BA167" s="1"/>
  <c r="BG167" s="1"/>
  <c r="AT167"/>
  <c r="AV167" s="1"/>
  <c r="BE167"/>
  <c r="AS366" i="10"/>
  <c r="AZ366"/>
  <c r="BA366" s="1"/>
  <c r="BG366" s="1"/>
  <c r="AT366"/>
  <c r="AV366" s="1"/>
  <c r="BE366"/>
  <c r="AX364"/>
  <c r="BF364" s="1"/>
  <c r="AY365"/>
  <c r="BC150" i="11"/>
  <c r="BB150"/>
  <c r="BH150" s="1"/>
  <c r="AZ173" i="7"/>
  <c r="BA173" s="1"/>
  <c r="BG173" s="1"/>
  <c r="AT173"/>
  <c r="AV173" s="1"/>
  <c r="AS173"/>
  <c r="BE173"/>
  <c r="BC155" i="10"/>
  <c r="BB155"/>
  <c r="BH155" s="1"/>
  <c r="AQ372" i="9"/>
  <c r="AR372" s="1"/>
  <c r="AL373"/>
  <c r="AQ377" i="8"/>
  <c r="AR377" s="1"/>
  <c r="AL378"/>
  <c r="AQ163" i="9"/>
  <c r="AR163" s="1"/>
  <c r="AL164"/>
  <c r="AU172" i="7"/>
  <c r="AW172" s="1"/>
  <c r="AC158" i="11"/>
  <c r="AC367"/>
  <c r="AC163" i="10"/>
  <c r="AC372"/>
  <c r="AC378" i="9"/>
  <c r="AC169"/>
  <c r="AC174" i="8"/>
  <c r="AC383"/>
  <c r="AC179" i="7"/>
  <c r="AC388"/>
  <c r="AX397" i="4"/>
  <c r="BF397" s="1"/>
  <c r="AY398"/>
  <c r="AC401"/>
  <c r="BE400"/>
  <c r="BC397"/>
  <c r="BB397"/>
  <c r="BH397" s="1"/>
  <c r="BC188"/>
  <c r="BB188"/>
  <c r="BH188" s="1"/>
  <c r="AC192"/>
  <c r="BE191"/>
  <c r="AY189"/>
  <c r="AX188"/>
  <c r="BF188" s="1"/>
  <c r="BC194" i="3"/>
  <c r="BB194"/>
  <c r="BH194" s="1"/>
  <c r="AY195"/>
  <c r="AX194"/>
  <c r="BF194" s="1"/>
  <c r="BC403"/>
  <c r="BB403"/>
  <c r="BH403" s="1"/>
  <c r="AX403"/>
  <c r="BF403" s="1"/>
  <c r="AY404"/>
  <c r="AC407"/>
  <c r="BE406"/>
  <c r="AC198"/>
  <c r="BE197"/>
  <c r="AA370" i="10"/>
  <c r="AB369"/>
  <c r="AB195" i="3"/>
  <c r="AA196"/>
  <c r="BA196" s="1"/>
  <c r="BG196" s="1"/>
  <c r="AB380" i="8"/>
  <c r="AA381"/>
  <c r="AB160" i="10"/>
  <c r="AA161"/>
  <c r="AB171" i="8"/>
  <c r="AA172"/>
  <c r="AB165" i="9"/>
  <c r="AA166"/>
  <c r="AB404" i="3"/>
  <c r="AA405"/>
  <c r="BA405" s="1"/>
  <c r="BG405" s="1"/>
  <c r="AA177" i="7"/>
  <c r="AB176"/>
  <c r="AB374" i="9"/>
  <c r="AA375"/>
  <c r="AA399" i="4"/>
  <c r="BA399" s="1"/>
  <c r="BG399" s="1"/>
  <c r="AB398"/>
  <c r="AA190"/>
  <c r="BA190" s="1"/>
  <c r="BG190" s="1"/>
  <c r="AB189"/>
  <c r="AB155" i="11"/>
  <c r="AA156"/>
  <c r="AB385" i="7"/>
  <c r="AA386"/>
  <c r="AB364" i="11"/>
  <c r="AA365"/>
  <c r="S416" i="4"/>
  <c r="U416" s="1"/>
  <c r="U415"/>
  <c r="S207"/>
  <c r="U207" s="1"/>
  <c r="U206"/>
  <c r="Z416"/>
  <c r="Z207"/>
  <c r="AS163" i="9" l="1"/>
  <c r="AZ163"/>
  <c r="BA163" s="1"/>
  <c r="BG163" s="1"/>
  <c r="AT163"/>
  <c r="AV163" s="1"/>
  <c r="BE163"/>
  <c r="AZ372"/>
  <c r="BA372" s="1"/>
  <c r="BG372" s="1"/>
  <c r="AT372"/>
  <c r="AV372" s="1"/>
  <c r="AS372"/>
  <c r="BE372"/>
  <c r="AY382" i="7"/>
  <c r="AX381"/>
  <c r="BF381" s="1"/>
  <c r="BC365" i="10"/>
  <c r="BB365"/>
  <c r="BH365" s="1"/>
  <c r="AX156"/>
  <c r="BF156" s="1"/>
  <c r="AY157"/>
  <c r="AS367"/>
  <c r="AZ367"/>
  <c r="BA367" s="1"/>
  <c r="BG367" s="1"/>
  <c r="AT367"/>
  <c r="AV367" s="1"/>
  <c r="BE367"/>
  <c r="AX160" i="9"/>
  <c r="BF160" s="1"/>
  <c r="AY161"/>
  <c r="AH416" i="7"/>
  <c r="AP416" s="1"/>
  <c r="AP415"/>
  <c r="AZ383"/>
  <c r="BA383" s="1"/>
  <c r="BG383" s="1"/>
  <c r="AS383"/>
  <c r="AU383" s="1"/>
  <c r="AW383" s="1"/>
  <c r="AT383"/>
  <c r="AV383" s="1"/>
  <c r="BE383"/>
  <c r="AL364" i="11"/>
  <c r="AQ363"/>
  <c r="AR363" s="1"/>
  <c r="AU173" i="7"/>
  <c r="AW173" s="1"/>
  <c r="AQ164" i="9"/>
  <c r="AR164" s="1"/>
  <c r="AL165"/>
  <c r="AQ373"/>
  <c r="AR373" s="1"/>
  <c r="AL374"/>
  <c r="BB360" i="11"/>
  <c r="BH360" s="1"/>
  <c r="BC360"/>
  <c r="AH207" i="7"/>
  <c r="AP207" s="1"/>
  <c r="AP206"/>
  <c r="AL176"/>
  <c r="AQ175"/>
  <c r="AR175" s="1"/>
  <c r="AZ168" i="8"/>
  <c r="BA168" s="1"/>
  <c r="BG168" s="1"/>
  <c r="AT168"/>
  <c r="AV168" s="1"/>
  <c r="AS168"/>
  <c r="AU168" s="1"/>
  <c r="AW168" s="1"/>
  <c r="BE168"/>
  <c r="AS158" i="10"/>
  <c r="AZ158"/>
  <c r="BA158" s="1"/>
  <c r="BG158" s="1"/>
  <c r="AT158"/>
  <c r="AV158" s="1"/>
  <c r="BE158"/>
  <c r="AL385" i="7"/>
  <c r="AQ384"/>
  <c r="AR384" s="1"/>
  <c r="AY375" i="8"/>
  <c r="AX374"/>
  <c r="BF374" s="1"/>
  <c r="AZ362" i="11"/>
  <c r="BA362" s="1"/>
  <c r="BG362" s="1"/>
  <c r="AT362"/>
  <c r="AV362" s="1"/>
  <c r="AS362"/>
  <c r="BE362"/>
  <c r="BB172" i="7"/>
  <c r="BH172" s="1"/>
  <c r="BC172"/>
  <c r="AS377" i="8"/>
  <c r="AZ377"/>
  <c r="BA377" s="1"/>
  <c r="BG377" s="1"/>
  <c r="AT377"/>
  <c r="AV377" s="1"/>
  <c r="BE377"/>
  <c r="AY360" i="11"/>
  <c r="AX359"/>
  <c r="BF359" s="1"/>
  <c r="AZ174" i="7"/>
  <c r="BA174" s="1"/>
  <c r="BG174" s="1"/>
  <c r="AT174"/>
  <c r="AV174" s="1"/>
  <c r="AS174"/>
  <c r="AU174" s="1"/>
  <c r="AW174" s="1"/>
  <c r="BE174"/>
  <c r="AL170" i="8"/>
  <c r="AQ169"/>
  <c r="AR169" s="1"/>
  <c r="AY172" i="7"/>
  <c r="AX171"/>
  <c r="BF171" s="1"/>
  <c r="AL160" i="10"/>
  <c r="AQ159"/>
  <c r="AR159" s="1"/>
  <c r="BC381" i="7"/>
  <c r="BB381"/>
  <c r="BH381" s="1"/>
  <c r="AY166" i="8"/>
  <c r="AX165"/>
  <c r="BF165" s="1"/>
  <c r="AS153" i="11"/>
  <c r="AT153"/>
  <c r="AV153" s="1"/>
  <c r="AZ153"/>
  <c r="BA153" s="1"/>
  <c r="BG153" s="1"/>
  <c r="BE153"/>
  <c r="AY370" i="9"/>
  <c r="AX369"/>
  <c r="BF369" s="1"/>
  <c r="AU366" i="10"/>
  <c r="AW366" s="1"/>
  <c r="AU167" i="8"/>
  <c r="AW167" s="1"/>
  <c r="AU162" i="9"/>
  <c r="AW162" s="1"/>
  <c r="AU376" i="8"/>
  <c r="AW376" s="1"/>
  <c r="AU361" i="11"/>
  <c r="AW361" s="1"/>
  <c r="AL379" i="8"/>
  <c r="AQ378"/>
  <c r="AR378" s="1"/>
  <c r="AX365" i="10"/>
  <c r="BF365" s="1"/>
  <c r="AY366"/>
  <c r="BC370" i="9"/>
  <c r="BB370"/>
  <c r="BH370" s="1"/>
  <c r="BB371"/>
  <c r="BH371" s="1"/>
  <c r="BC371"/>
  <c r="AL369" i="10"/>
  <c r="AQ368"/>
  <c r="AR368" s="1"/>
  <c r="BB382" i="7"/>
  <c r="BH382" s="1"/>
  <c r="BC382"/>
  <c r="BC152" i="11"/>
  <c r="BB152"/>
  <c r="BH152" s="1"/>
  <c r="AY152"/>
  <c r="AX151"/>
  <c r="BF151" s="1"/>
  <c r="AQ154"/>
  <c r="AR154" s="1"/>
  <c r="AL155"/>
  <c r="BB157" i="10"/>
  <c r="BH157" s="1"/>
  <c r="BC157"/>
  <c r="AC159" i="11"/>
  <c r="AC368"/>
  <c r="AC164" i="10"/>
  <c r="AC373"/>
  <c r="AC379" i="9"/>
  <c r="AC170"/>
  <c r="AC384" i="8"/>
  <c r="AC175"/>
  <c r="AC389" i="7"/>
  <c r="AC180"/>
  <c r="AC193" i="4"/>
  <c r="BE192"/>
  <c r="AY399"/>
  <c r="AX398"/>
  <c r="BF398" s="1"/>
  <c r="BC398"/>
  <c r="BB398"/>
  <c r="BH398" s="1"/>
  <c r="AX189"/>
  <c r="BF189" s="1"/>
  <c r="AY190"/>
  <c r="AC402"/>
  <c r="BE401"/>
  <c r="BC189"/>
  <c r="BB189"/>
  <c r="BH189" s="1"/>
  <c r="AC408" i="3"/>
  <c r="BE407"/>
  <c r="AC199"/>
  <c r="BE198"/>
  <c r="AY196"/>
  <c r="AX195"/>
  <c r="BF195" s="1"/>
  <c r="BC404"/>
  <c r="BB404"/>
  <c r="BH404" s="1"/>
  <c r="BC195"/>
  <c r="BB195"/>
  <c r="BH195" s="1"/>
  <c r="AY405"/>
  <c r="AX404"/>
  <c r="BF404" s="1"/>
  <c r="AA376" i="9"/>
  <c r="AB375"/>
  <c r="AB370" i="10"/>
  <c r="AA371"/>
  <c r="AB386" i="7"/>
  <c r="AA387"/>
  <c r="AA400" i="4"/>
  <c r="BA400" s="1"/>
  <c r="BG400" s="1"/>
  <c r="AB399"/>
  <c r="AB196" i="3"/>
  <c r="AA197"/>
  <c r="BA197" s="1"/>
  <c r="BG197" s="1"/>
  <c r="AA191" i="4"/>
  <c r="BA191" s="1"/>
  <c r="BG191" s="1"/>
  <c r="AB190"/>
  <c r="AB405" i="3"/>
  <c r="AA406"/>
  <c r="BA406" s="1"/>
  <c r="BG406" s="1"/>
  <c r="AA167" i="9"/>
  <c r="AB166"/>
  <c r="AB172" i="8"/>
  <c r="AA173"/>
  <c r="AB161" i="10"/>
  <c r="AA162"/>
  <c r="AA382" i="8"/>
  <c r="AB381"/>
  <c r="AA366" i="11"/>
  <c r="AB365"/>
  <c r="AA157"/>
  <c r="AB156"/>
  <c r="AB177" i="7"/>
  <c r="AA178"/>
  <c r="AY367" i="10" l="1"/>
  <c r="AX366"/>
  <c r="BF366" s="1"/>
  <c r="BC361" i="11"/>
  <c r="BB361"/>
  <c r="BH361" s="1"/>
  <c r="BB366" i="10"/>
  <c r="BH366" s="1"/>
  <c r="BC366"/>
  <c r="AT159"/>
  <c r="AV159" s="1"/>
  <c r="AZ159"/>
  <c r="BA159" s="1"/>
  <c r="BG159" s="1"/>
  <c r="AS159"/>
  <c r="AU159" s="1"/>
  <c r="AW159" s="1"/>
  <c r="BE159"/>
  <c r="AS169" i="8"/>
  <c r="AZ169"/>
  <c r="BA169" s="1"/>
  <c r="BG169" s="1"/>
  <c r="AT169"/>
  <c r="AV169" s="1"/>
  <c r="BE169"/>
  <c r="AQ385" i="7"/>
  <c r="AR385" s="1"/>
  <c r="AL386"/>
  <c r="AZ373" i="9"/>
  <c r="BA373" s="1"/>
  <c r="BG373" s="1"/>
  <c r="AT373"/>
  <c r="AV373" s="1"/>
  <c r="AS373"/>
  <c r="BE373"/>
  <c r="AY383" i="7"/>
  <c r="AX382"/>
  <c r="BF382" s="1"/>
  <c r="AU158" i="10"/>
  <c r="AW158" s="1"/>
  <c r="AU163" i="9"/>
  <c r="AW163" s="1"/>
  <c r="AS154" i="11"/>
  <c r="AU154" s="1"/>
  <c r="AW154" s="1"/>
  <c r="AZ154"/>
  <c r="BA154" s="1"/>
  <c r="BG154" s="1"/>
  <c r="AT154"/>
  <c r="AV154" s="1"/>
  <c r="BE154"/>
  <c r="AQ369" i="10"/>
  <c r="AR369" s="1"/>
  <c r="AL370"/>
  <c r="AL380" i="8"/>
  <c r="AQ379"/>
  <c r="AR379" s="1"/>
  <c r="BB167"/>
  <c r="BH167" s="1"/>
  <c r="BC167"/>
  <c r="AX370" i="9"/>
  <c r="BF370" s="1"/>
  <c r="AY371"/>
  <c r="AX172" i="7"/>
  <c r="BF172" s="1"/>
  <c r="AY173"/>
  <c r="BB174"/>
  <c r="BH174" s="1"/>
  <c r="BC174"/>
  <c r="AY361" i="11"/>
  <c r="AX360"/>
  <c r="BF360" s="1"/>
  <c r="AT384" i="7"/>
  <c r="AV384" s="1"/>
  <c r="AS384"/>
  <c r="AU384" s="1"/>
  <c r="AW384" s="1"/>
  <c r="AZ384"/>
  <c r="BA384" s="1"/>
  <c r="BG384" s="1"/>
  <c r="BE384"/>
  <c r="AQ374" i="9"/>
  <c r="AR374" s="1"/>
  <c r="AL375"/>
  <c r="BB173" i="7"/>
  <c r="BH173" s="1"/>
  <c r="BC173"/>
  <c r="AX157" i="10"/>
  <c r="BF157" s="1"/>
  <c r="AY158"/>
  <c r="AU153" i="11"/>
  <c r="AW153" s="1"/>
  <c r="AU377" i="8"/>
  <c r="AW377" s="1"/>
  <c r="AL156" i="11"/>
  <c r="AQ155"/>
  <c r="AR155" s="1"/>
  <c r="AT368" i="10"/>
  <c r="AV368" s="1"/>
  <c r="AS368"/>
  <c r="AU368" s="1"/>
  <c r="AW368" s="1"/>
  <c r="AZ368"/>
  <c r="BA368" s="1"/>
  <c r="BG368" s="1"/>
  <c r="BE368"/>
  <c r="AZ378" i="8"/>
  <c r="BA378" s="1"/>
  <c r="BG378" s="1"/>
  <c r="AT378"/>
  <c r="AV378" s="1"/>
  <c r="AS378"/>
  <c r="AU378" s="1"/>
  <c r="AW378" s="1"/>
  <c r="BE378"/>
  <c r="BC162" i="9"/>
  <c r="BB162"/>
  <c r="BH162" s="1"/>
  <c r="AY376" i="8"/>
  <c r="AX375"/>
  <c r="BF375" s="1"/>
  <c r="BC168"/>
  <c r="BB168"/>
  <c r="BH168" s="1"/>
  <c r="AQ176" i="7"/>
  <c r="AR176" s="1"/>
  <c r="AL177"/>
  <c r="AZ164" i="9"/>
  <c r="BA164" s="1"/>
  <c r="BG164" s="1"/>
  <c r="AT164"/>
  <c r="AV164" s="1"/>
  <c r="AS164"/>
  <c r="AU164" s="1"/>
  <c r="AW164" s="1"/>
  <c r="BE164"/>
  <c r="AL365" i="11"/>
  <c r="AQ364"/>
  <c r="AR364" s="1"/>
  <c r="AU362"/>
  <c r="AW362" s="1"/>
  <c r="AU367" i="10"/>
  <c r="AW367" s="1"/>
  <c r="AU372" i="9"/>
  <c r="AW372" s="1"/>
  <c r="AY153" i="11"/>
  <c r="AX152"/>
  <c r="BF152" s="1"/>
  <c r="BC376" i="8"/>
  <c r="BB376"/>
  <c r="BH376" s="1"/>
  <c r="AX166"/>
  <c r="BF166" s="1"/>
  <c r="AY167"/>
  <c r="AQ160" i="10"/>
  <c r="AR160" s="1"/>
  <c r="AL161"/>
  <c r="AQ170" i="8"/>
  <c r="AR170" s="1"/>
  <c r="AL171"/>
  <c r="AS175" i="7"/>
  <c r="AT175"/>
  <c r="AV175" s="1"/>
  <c r="AZ175"/>
  <c r="BA175" s="1"/>
  <c r="BG175" s="1"/>
  <c r="BE175"/>
  <c r="AQ165" i="9"/>
  <c r="AR165" s="1"/>
  <c r="AL166"/>
  <c r="AZ363" i="11"/>
  <c r="BA363" s="1"/>
  <c r="BG363" s="1"/>
  <c r="AT363"/>
  <c r="AV363" s="1"/>
  <c r="AS363"/>
  <c r="AU363" s="1"/>
  <c r="AW363" s="1"/>
  <c r="BE363"/>
  <c r="BC383" i="7"/>
  <c r="BB383"/>
  <c r="BH383" s="1"/>
  <c r="AX161" i="9"/>
  <c r="BF161" s="1"/>
  <c r="AY162"/>
  <c r="AC160" i="11"/>
  <c r="AC369"/>
  <c r="AC374" i="10"/>
  <c r="AC165"/>
  <c r="AC171" i="9"/>
  <c r="AC380"/>
  <c r="AC176" i="8"/>
  <c r="AC385"/>
  <c r="AC390" i="7"/>
  <c r="AC181"/>
  <c r="BC190" i="4"/>
  <c r="BB190"/>
  <c r="BH190" s="1"/>
  <c r="AC403"/>
  <c r="BE402"/>
  <c r="AC194"/>
  <c r="BE193"/>
  <c r="AX399"/>
  <c r="BF399" s="1"/>
  <c r="AY400"/>
  <c r="BB399"/>
  <c r="BH399" s="1"/>
  <c r="BC399"/>
  <c r="AY191"/>
  <c r="AX190"/>
  <c r="BF190" s="1"/>
  <c r="AY197" i="3"/>
  <c r="AX196"/>
  <c r="BF196" s="1"/>
  <c r="AC409"/>
  <c r="BE408"/>
  <c r="BC196"/>
  <c r="BB196"/>
  <c r="BH196" s="1"/>
  <c r="BC405"/>
  <c r="BB405"/>
  <c r="BH405" s="1"/>
  <c r="AX405"/>
  <c r="BF405" s="1"/>
  <c r="AY406"/>
  <c r="AC200"/>
  <c r="BE199"/>
  <c r="AA179" i="7"/>
  <c r="AB178"/>
  <c r="AA174" i="8"/>
  <c r="AB173"/>
  <c r="AB406" i="3"/>
  <c r="AA407"/>
  <c r="BA407" s="1"/>
  <c r="BG407" s="1"/>
  <c r="AB387" i="7"/>
  <c r="AA388"/>
  <c r="AB376" i="9"/>
  <c r="AA377"/>
  <c r="AA168"/>
  <c r="AB167"/>
  <c r="AB371" i="10"/>
  <c r="AA372"/>
  <c r="AB162"/>
  <c r="AA163"/>
  <c r="AB197" i="3"/>
  <c r="AA198"/>
  <c r="BA198" s="1"/>
  <c r="BG198" s="1"/>
  <c r="AB366" i="11"/>
  <c r="AA367"/>
  <c r="AB157"/>
  <c r="AA158"/>
  <c r="AA383" i="8"/>
  <c r="AB382"/>
  <c r="AA192" i="4"/>
  <c r="BA192" s="1"/>
  <c r="BG192" s="1"/>
  <c r="AB191"/>
  <c r="AA401"/>
  <c r="BA401" s="1"/>
  <c r="BG401" s="1"/>
  <c r="AB400"/>
  <c r="BB363" i="11" l="1"/>
  <c r="BH363" s="1"/>
  <c r="BC363"/>
  <c r="AZ165" i="9"/>
  <c r="BA165" s="1"/>
  <c r="BG165" s="1"/>
  <c r="AT165"/>
  <c r="AV165" s="1"/>
  <c r="AS165"/>
  <c r="AU165" s="1"/>
  <c r="AW165" s="1"/>
  <c r="BE165"/>
  <c r="AS160" i="10"/>
  <c r="AZ160"/>
  <c r="BA160" s="1"/>
  <c r="BG160" s="1"/>
  <c r="AT160"/>
  <c r="AV160" s="1"/>
  <c r="BE160"/>
  <c r="BC367"/>
  <c r="BB367"/>
  <c r="BH367" s="1"/>
  <c r="AZ364" i="11"/>
  <c r="BA364" s="1"/>
  <c r="BG364" s="1"/>
  <c r="AT364"/>
  <c r="AV364" s="1"/>
  <c r="AS364"/>
  <c r="BE364"/>
  <c r="BB368" i="10"/>
  <c r="BH368" s="1"/>
  <c r="BC368"/>
  <c r="BB377" i="8"/>
  <c r="BH377" s="1"/>
  <c r="BC377"/>
  <c r="AY362" i="11"/>
  <c r="AX361"/>
  <c r="BF361" s="1"/>
  <c r="AT369" i="10"/>
  <c r="AV369" s="1"/>
  <c r="AS369"/>
  <c r="AU369" s="1"/>
  <c r="AW369" s="1"/>
  <c r="AZ369"/>
  <c r="BA369" s="1"/>
  <c r="BG369" s="1"/>
  <c r="BE369"/>
  <c r="BC154" i="11"/>
  <c r="BB154"/>
  <c r="BH154" s="1"/>
  <c r="AY384" i="7"/>
  <c r="AX383"/>
  <c r="BF383" s="1"/>
  <c r="BC159" i="10"/>
  <c r="BB159"/>
  <c r="BH159" s="1"/>
  <c r="AY368"/>
  <c r="AX367"/>
  <c r="BF367" s="1"/>
  <c r="AU175" i="7"/>
  <c r="AW175" s="1"/>
  <c r="AY163" i="9"/>
  <c r="AX162"/>
  <c r="BF162" s="1"/>
  <c r="AQ166"/>
  <c r="AR166" s="1"/>
  <c r="AL167"/>
  <c r="AQ161" i="10"/>
  <c r="AR161" s="1"/>
  <c r="AL162"/>
  <c r="BB372" i="9"/>
  <c r="BH372" s="1"/>
  <c r="BC372"/>
  <c r="BC164"/>
  <c r="BB164"/>
  <c r="BH164" s="1"/>
  <c r="AS176" i="7"/>
  <c r="AU176" s="1"/>
  <c r="AW176" s="1"/>
  <c r="AZ176"/>
  <c r="BA176" s="1"/>
  <c r="BG176" s="1"/>
  <c r="AT176"/>
  <c r="AV176" s="1"/>
  <c r="BE176"/>
  <c r="AY377" i="8"/>
  <c r="AX376"/>
  <c r="BF376" s="1"/>
  <c r="BB378"/>
  <c r="BH378" s="1"/>
  <c r="BC378"/>
  <c r="AQ156" i="11"/>
  <c r="AR156" s="1"/>
  <c r="AL157"/>
  <c r="AY174" i="7"/>
  <c r="AX173"/>
  <c r="BF173" s="1"/>
  <c r="AL371" i="10"/>
  <c r="AQ370"/>
  <c r="AR370" s="1"/>
  <c r="AZ170" i="8"/>
  <c r="BA170" s="1"/>
  <c r="BG170" s="1"/>
  <c r="AT170"/>
  <c r="AV170" s="1"/>
  <c r="AS170"/>
  <c r="BE170"/>
  <c r="AY154" i="11"/>
  <c r="AX153"/>
  <c r="BF153" s="1"/>
  <c r="AL178" i="7"/>
  <c r="AQ177"/>
  <c r="AR177" s="1"/>
  <c r="AS155" i="11"/>
  <c r="AT155"/>
  <c r="AV155" s="1"/>
  <c r="AZ155"/>
  <c r="BA155" s="1"/>
  <c r="BG155" s="1"/>
  <c r="BE155"/>
  <c r="AS374" i="9"/>
  <c r="AZ374"/>
  <c r="BA374" s="1"/>
  <c r="BG374" s="1"/>
  <c r="AT374"/>
  <c r="AV374" s="1"/>
  <c r="BE374"/>
  <c r="AQ380" i="8"/>
  <c r="AR380" s="1"/>
  <c r="AL381"/>
  <c r="BB158" i="10"/>
  <c r="BH158" s="1"/>
  <c r="BC158"/>
  <c r="AT385" i="7"/>
  <c r="AV385" s="1"/>
  <c r="AS385"/>
  <c r="AU385" s="1"/>
  <c r="AW385" s="1"/>
  <c r="AZ385"/>
  <c r="BA385" s="1"/>
  <c r="BG385" s="1"/>
  <c r="BE385"/>
  <c r="AU373" i="9"/>
  <c r="AW373" s="1"/>
  <c r="AU169" i="8"/>
  <c r="AW169" s="1"/>
  <c r="AL172"/>
  <c r="AQ171"/>
  <c r="AR171" s="1"/>
  <c r="AX167"/>
  <c r="BF167" s="1"/>
  <c r="AY168"/>
  <c r="BB362" i="11"/>
  <c r="BH362" s="1"/>
  <c r="BC362"/>
  <c r="AL366"/>
  <c r="AQ365"/>
  <c r="AR365" s="1"/>
  <c r="BC153"/>
  <c r="BB153"/>
  <c r="BH153" s="1"/>
  <c r="AX158" i="10"/>
  <c r="BF158" s="1"/>
  <c r="AY159"/>
  <c r="AQ375" i="9"/>
  <c r="AR375" s="1"/>
  <c r="AL376"/>
  <c r="BC384" i="7"/>
  <c r="BB384"/>
  <c r="BH384" s="1"/>
  <c r="AX371" i="9"/>
  <c r="BF371" s="1"/>
  <c r="AY372"/>
  <c r="AS379" i="8"/>
  <c r="AZ379"/>
  <c r="BA379" s="1"/>
  <c r="BG379" s="1"/>
  <c r="AT379"/>
  <c r="AV379" s="1"/>
  <c r="BE379"/>
  <c r="BC163" i="9"/>
  <c r="BB163"/>
  <c r="BH163" s="1"/>
  <c r="AQ386" i="7"/>
  <c r="AR386" s="1"/>
  <c r="AL387"/>
  <c r="AC370" i="11"/>
  <c r="AC161"/>
  <c r="AC375" i="10"/>
  <c r="AC166"/>
  <c r="AC381" i="9"/>
  <c r="AC172"/>
  <c r="AC177" i="8"/>
  <c r="AC386"/>
  <c r="AC182" i="7"/>
  <c r="AC391"/>
  <c r="BB400" i="4"/>
  <c r="BH400" s="1"/>
  <c r="BC400"/>
  <c r="AC195"/>
  <c r="BE194"/>
  <c r="BC191"/>
  <c r="BB191"/>
  <c r="BH191" s="1"/>
  <c r="AX191"/>
  <c r="BF191" s="1"/>
  <c r="AY192"/>
  <c r="AC404"/>
  <c r="BE403"/>
  <c r="AY401"/>
  <c r="AX400"/>
  <c r="BF400" s="1"/>
  <c r="AY198" i="3"/>
  <c r="AX197"/>
  <c r="BF197" s="1"/>
  <c r="BB197"/>
  <c r="BH197" s="1"/>
  <c r="BC197"/>
  <c r="BC406"/>
  <c r="BB406"/>
  <c r="BH406" s="1"/>
  <c r="AY407"/>
  <c r="AX406"/>
  <c r="BF406" s="1"/>
  <c r="AC201"/>
  <c r="BE200"/>
  <c r="AC410"/>
  <c r="BE409"/>
  <c r="AA384" i="8"/>
  <c r="AB383"/>
  <c r="AB158" i="11"/>
  <c r="AA159"/>
  <c r="AA368"/>
  <c r="AB367"/>
  <c r="AB198" i="3"/>
  <c r="AA199"/>
  <c r="BA199" s="1"/>
  <c r="BG199" s="1"/>
  <c r="AA175" i="8"/>
  <c r="AB174"/>
  <c r="AB179" i="7"/>
  <c r="AA180"/>
  <c r="AA402" i="4"/>
  <c r="BA402" s="1"/>
  <c r="BG402" s="1"/>
  <c r="AB401"/>
  <c r="AA193"/>
  <c r="BA193" s="1"/>
  <c r="BG193" s="1"/>
  <c r="AB192"/>
  <c r="AB377" i="9"/>
  <c r="AA378"/>
  <c r="AB163" i="10"/>
  <c r="AA164"/>
  <c r="AB372"/>
  <c r="AA373"/>
  <c r="AB388" i="7"/>
  <c r="AA389"/>
  <c r="AB168" i="9"/>
  <c r="AA169"/>
  <c r="AB407" i="3"/>
  <c r="AA408"/>
  <c r="BA408" s="1"/>
  <c r="BG408" s="1"/>
  <c r="AL367" i="11" l="1"/>
  <c r="AQ366"/>
  <c r="AR366" s="1"/>
  <c r="BB373" i="9"/>
  <c r="BH373" s="1"/>
  <c r="BC373"/>
  <c r="AZ380" i="8"/>
  <c r="BA380" s="1"/>
  <c r="BG380" s="1"/>
  <c r="AT380"/>
  <c r="AV380" s="1"/>
  <c r="AS380"/>
  <c r="AU380" s="1"/>
  <c r="AW380" s="1"/>
  <c r="BE380"/>
  <c r="AY155" i="11"/>
  <c r="AX154"/>
  <c r="BF154" s="1"/>
  <c r="AY175" i="7"/>
  <c r="AX174"/>
  <c r="BF174" s="1"/>
  <c r="AT161" i="10"/>
  <c r="AV161" s="1"/>
  <c r="AS161"/>
  <c r="AU161" s="1"/>
  <c r="AW161" s="1"/>
  <c r="AZ161"/>
  <c r="BA161" s="1"/>
  <c r="BG161" s="1"/>
  <c r="BE161"/>
  <c r="AY164" i="9"/>
  <c r="AX163"/>
  <c r="BF163" s="1"/>
  <c r="AY369" i="10"/>
  <c r="AX368"/>
  <c r="BF368" s="1"/>
  <c r="AY385" i="7"/>
  <c r="AX384"/>
  <c r="BF384" s="1"/>
  <c r="AX362" i="11"/>
  <c r="BF362" s="1"/>
  <c r="AY363"/>
  <c r="BB165" i="9"/>
  <c r="BH165" s="1"/>
  <c r="BC165"/>
  <c r="AU379" i="8"/>
  <c r="AW379" s="1"/>
  <c r="AU374" i="9"/>
  <c r="AW374" s="1"/>
  <c r="AU155" i="11"/>
  <c r="AW155" s="1"/>
  <c r="AX159" i="10"/>
  <c r="BF159" s="1"/>
  <c r="AY160"/>
  <c r="AS365" i="11"/>
  <c r="AZ365"/>
  <c r="BA365" s="1"/>
  <c r="BG365" s="1"/>
  <c r="AT365"/>
  <c r="AV365" s="1"/>
  <c r="BE365"/>
  <c r="AY169" i="8"/>
  <c r="AX168"/>
  <c r="BF168" s="1"/>
  <c r="BC169"/>
  <c r="BB169"/>
  <c r="BH169" s="1"/>
  <c r="BB385" i="7"/>
  <c r="BH385" s="1"/>
  <c r="BC385"/>
  <c r="AQ381" i="8"/>
  <c r="AR381" s="1"/>
  <c r="AL382"/>
  <c r="AL163" i="10"/>
  <c r="AQ162"/>
  <c r="AR162" s="1"/>
  <c r="AS386" i="7"/>
  <c r="AU386" s="1"/>
  <c r="AW386" s="1"/>
  <c r="AT386"/>
  <c r="AV386" s="1"/>
  <c r="AZ386"/>
  <c r="BA386" s="1"/>
  <c r="BG386" s="1"/>
  <c r="BE386"/>
  <c r="AS375" i="9"/>
  <c r="AZ375"/>
  <c r="BA375" s="1"/>
  <c r="BG375" s="1"/>
  <c r="AT375"/>
  <c r="AV375" s="1"/>
  <c r="BE375"/>
  <c r="AQ172" i="8"/>
  <c r="AR172" s="1"/>
  <c r="AL173"/>
  <c r="AQ178" i="7"/>
  <c r="AR178" s="1"/>
  <c r="AL179"/>
  <c r="AL372" i="10"/>
  <c r="AQ371"/>
  <c r="AR371" s="1"/>
  <c r="AZ156" i="11"/>
  <c r="BA156" s="1"/>
  <c r="BG156" s="1"/>
  <c r="AS156"/>
  <c r="AU156" s="1"/>
  <c r="AW156" s="1"/>
  <c r="AT156"/>
  <c r="AV156" s="1"/>
  <c r="BE156"/>
  <c r="AX377" i="8"/>
  <c r="BF377" s="1"/>
  <c r="AY378"/>
  <c r="BB176" i="7"/>
  <c r="BH176" s="1"/>
  <c r="BC176"/>
  <c r="AS166" i="9"/>
  <c r="AU166" s="1"/>
  <c r="AW166" s="1"/>
  <c r="AZ166"/>
  <c r="BA166" s="1"/>
  <c r="BG166" s="1"/>
  <c r="AT166"/>
  <c r="AV166" s="1"/>
  <c r="BE166"/>
  <c r="AU170" i="8"/>
  <c r="AW170" s="1"/>
  <c r="AU364" i="11"/>
  <c r="AW364" s="1"/>
  <c r="AU160" i="10"/>
  <c r="AW160" s="1"/>
  <c r="AL388" i="7"/>
  <c r="AQ387"/>
  <c r="AR387" s="1"/>
  <c r="AY373" i="9"/>
  <c r="AX372"/>
  <c r="BF372" s="1"/>
  <c r="AL377"/>
  <c r="AQ376"/>
  <c r="AR376" s="1"/>
  <c r="AS171" i="8"/>
  <c r="AU171" s="1"/>
  <c r="AW171" s="1"/>
  <c r="AZ171"/>
  <c r="BA171" s="1"/>
  <c r="BG171" s="1"/>
  <c r="AT171"/>
  <c r="AV171" s="1"/>
  <c r="BE171"/>
  <c r="AS177" i="7"/>
  <c r="AU177" s="1"/>
  <c r="AW177" s="1"/>
  <c r="AZ177"/>
  <c r="BA177" s="1"/>
  <c r="BG177" s="1"/>
  <c r="AT177"/>
  <c r="AV177" s="1"/>
  <c r="BE177"/>
  <c r="AZ370" i="10"/>
  <c r="BA370" s="1"/>
  <c r="BG370" s="1"/>
  <c r="AT370"/>
  <c r="AV370" s="1"/>
  <c r="AS370"/>
  <c r="BE370"/>
  <c r="AQ157" i="11"/>
  <c r="AR157" s="1"/>
  <c r="AL158"/>
  <c r="AL168" i="9"/>
  <c r="AQ167"/>
  <c r="AR167" s="1"/>
  <c r="BC175" i="7"/>
  <c r="BB175"/>
  <c r="BH175" s="1"/>
  <c r="BB369" i="10"/>
  <c r="BH369" s="1"/>
  <c r="BC369"/>
  <c r="AC162" i="11"/>
  <c r="AC371"/>
  <c r="AC376" i="10"/>
  <c r="AC167"/>
  <c r="AC173" i="9"/>
  <c r="AC382"/>
  <c r="AC387" i="8"/>
  <c r="AC178"/>
  <c r="AC183" i="7"/>
  <c r="AC392"/>
  <c r="BC401" i="4"/>
  <c r="BB401"/>
  <c r="BH401" s="1"/>
  <c r="AC405"/>
  <c r="BE404"/>
  <c r="BC192"/>
  <c r="BB192"/>
  <c r="BH192" s="1"/>
  <c r="AX401"/>
  <c r="BF401" s="1"/>
  <c r="AY402"/>
  <c r="AC196"/>
  <c r="BE195"/>
  <c r="AY193"/>
  <c r="AX192"/>
  <c r="BF192" s="1"/>
  <c r="AC202" i="3"/>
  <c r="BE201"/>
  <c r="AY199"/>
  <c r="AX198"/>
  <c r="BF198" s="1"/>
  <c r="BC198"/>
  <c r="BB198"/>
  <c r="BH198" s="1"/>
  <c r="BC407"/>
  <c r="BB407"/>
  <c r="BH407" s="1"/>
  <c r="AC411"/>
  <c r="BE410"/>
  <c r="AX407"/>
  <c r="BF407" s="1"/>
  <c r="AY408"/>
  <c r="AB169" i="9"/>
  <c r="AA170"/>
  <c r="AA403" i="4"/>
  <c r="BA403" s="1"/>
  <c r="BG403" s="1"/>
  <c r="AB402"/>
  <c r="AB368" i="11"/>
  <c r="AA369"/>
  <c r="AB384" i="8"/>
  <c r="AA385"/>
  <c r="AB408" i="3"/>
  <c r="AA409"/>
  <c r="BA409" s="1"/>
  <c r="BG409" s="1"/>
  <c r="AA390" i="7"/>
  <c r="AB389"/>
  <c r="AB373" i="10"/>
  <c r="AA374"/>
  <c r="AB180" i="7"/>
  <c r="AA181"/>
  <c r="AA200" i="3"/>
  <c r="BA200" s="1"/>
  <c r="BG200" s="1"/>
  <c r="AB199"/>
  <c r="AA194" i="4"/>
  <c r="BA194" s="1"/>
  <c r="BG194" s="1"/>
  <c r="AB193"/>
  <c r="AB175" i="8"/>
  <c r="AA176"/>
  <c r="AA165" i="10"/>
  <c r="AB164"/>
  <c r="AB378" i="9"/>
  <c r="AA379"/>
  <c r="AB159" i="11"/>
  <c r="AA160"/>
  <c r="AT167" i="9" l="1"/>
  <c r="AV167" s="1"/>
  <c r="AS167"/>
  <c r="AZ167"/>
  <c r="BA167" s="1"/>
  <c r="BG167" s="1"/>
  <c r="BE167"/>
  <c r="AS376"/>
  <c r="AU376" s="1"/>
  <c r="AW376" s="1"/>
  <c r="AZ376"/>
  <c r="BA376" s="1"/>
  <c r="BG376" s="1"/>
  <c r="AT376"/>
  <c r="AV376" s="1"/>
  <c r="BE376"/>
  <c r="AS387" i="7"/>
  <c r="AU387" s="1"/>
  <c r="AW387" s="1"/>
  <c r="AZ387"/>
  <c r="BA387" s="1"/>
  <c r="BG387" s="1"/>
  <c r="AT387"/>
  <c r="AV387" s="1"/>
  <c r="BE387"/>
  <c r="BB170" i="8"/>
  <c r="BH170" s="1"/>
  <c r="BC170"/>
  <c r="AZ371" i="10"/>
  <c r="BA371" s="1"/>
  <c r="BG371" s="1"/>
  <c r="AT371"/>
  <c r="AV371" s="1"/>
  <c r="AS371"/>
  <c r="AU371" s="1"/>
  <c r="AW371" s="1"/>
  <c r="BE371"/>
  <c r="AQ173" i="8"/>
  <c r="AR173" s="1"/>
  <c r="AL174"/>
  <c r="AL164" i="10"/>
  <c r="AQ163"/>
  <c r="AR163" s="1"/>
  <c r="AX169" i="8"/>
  <c r="BF169" s="1"/>
  <c r="AY170"/>
  <c r="BB374" i="9"/>
  <c r="BH374" s="1"/>
  <c r="BC374"/>
  <c r="AX385" i="7"/>
  <c r="BF385" s="1"/>
  <c r="AY386"/>
  <c r="AY165" i="9"/>
  <c r="AX164"/>
  <c r="BF164" s="1"/>
  <c r="AX155" i="11"/>
  <c r="BF155" s="1"/>
  <c r="AY156"/>
  <c r="AL368"/>
  <c r="AQ367"/>
  <c r="AR367" s="1"/>
  <c r="AU365"/>
  <c r="AW365" s="1"/>
  <c r="AT157"/>
  <c r="AV157" s="1"/>
  <c r="AZ157"/>
  <c r="BA157" s="1"/>
  <c r="BG157" s="1"/>
  <c r="AS157"/>
  <c r="BE157"/>
  <c r="BC177" i="7"/>
  <c r="BB177"/>
  <c r="BH177" s="1"/>
  <c r="BB171" i="8"/>
  <c r="BH171" s="1"/>
  <c r="BC171"/>
  <c r="AX373" i="9"/>
  <c r="BF373" s="1"/>
  <c r="AY374"/>
  <c r="BB364" i="11"/>
  <c r="BH364" s="1"/>
  <c r="BC364"/>
  <c r="BC166" i="9"/>
  <c r="BB166"/>
  <c r="BH166" s="1"/>
  <c r="AT178" i="7"/>
  <c r="AV178" s="1"/>
  <c r="AS178"/>
  <c r="AU178" s="1"/>
  <c r="AW178" s="1"/>
  <c r="AZ178"/>
  <c r="BA178" s="1"/>
  <c r="BG178" s="1"/>
  <c r="BE178"/>
  <c r="AS162" i="10"/>
  <c r="AZ162"/>
  <c r="BA162" s="1"/>
  <c r="BG162" s="1"/>
  <c r="AT162"/>
  <c r="AV162" s="1"/>
  <c r="BE162"/>
  <c r="BB155" i="11"/>
  <c r="BH155" s="1"/>
  <c r="BC155"/>
  <c r="BB161" i="10"/>
  <c r="BH161" s="1"/>
  <c r="BC161"/>
  <c r="AZ366" i="11"/>
  <c r="BA366" s="1"/>
  <c r="BG366" s="1"/>
  <c r="AT366"/>
  <c r="AV366" s="1"/>
  <c r="AS366"/>
  <c r="AU366" s="1"/>
  <c r="AW366" s="1"/>
  <c r="BE366"/>
  <c r="AL159"/>
  <c r="AQ158"/>
  <c r="AR158" s="1"/>
  <c r="BC160" i="10"/>
  <c r="BB160"/>
  <c r="BH160" s="1"/>
  <c r="AY379" i="8"/>
  <c r="AX378"/>
  <c r="BF378" s="1"/>
  <c r="BB156" i="11"/>
  <c r="BH156" s="1"/>
  <c r="BC156"/>
  <c r="AL180" i="7"/>
  <c r="AQ179"/>
  <c r="AR179" s="1"/>
  <c r="AT381" i="8"/>
  <c r="AV381" s="1"/>
  <c r="AS381"/>
  <c r="AU381" s="1"/>
  <c r="AW381" s="1"/>
  <c r="AZ381"/>
  <c r="BA381" s="1"/>
  <c r="BG381" s="1"/>
  <c r="BE381"/>
  <c r="AX369" i="10"/>
  <c r="BF369" s="1"/>
  <c r="AY370"/>
  <c r="AY176" i="7"/>
  <c r="AX175"/>
  <c r="BF175" s="1"/>
  <c r="BC380" i="8"/>
  <c r="BB380"/>
  <c r="BH380" s="1"/>
  <c r="AQ168" i="9"/>
  <c r="AR168" s="1"/>
  <c r="AL169"/>
  <c r="AQ377"/>
  <c r="AR377" s="1"/>
  <c r="AL378"/>
  <c r="AQ388" i="7"/>
  <c r="AR388" s="1"/>
  <c r="AL389"/>
  <c r="AL373" i="10"/>
  <c r="AQ372"/>
  <c r="AR372" s="1"/>
  <c r="AT172" i="8"/>
  <c r="AV172" s="1"/>
  <c r="AS172"/>
  <c r="AU172" s="1"/>
  <c r="AW172" s="1"/>
  <c r="AZ172"/>
  <c r="BA172" s="1"/>
  <c r="BG172" s="1"/>
  <c r="BE172"/>
  <c r="BC386" i="7"/>
  <c r="BB386"/>
  <c r="BH386" s="1"/>
  <c r="AQ382" i="8"/>
  <c r="AR382" s="1"/>
  <c r="AL383"/>
  <c r="AY161" i="10"/>
  <c r="AX160"/>
  <c r="BF160" s="1"/>
  <c r="BB379" i="8"/>
  <c r="BH379" s="1"/>
  <c r="BC379"/>
  <c r="AY364" i="11"/>
  <c r="AX363"/>
  <c r="BF363" s="1"/>
  <c r="AU370" i="10"/>
  <c r="AW370" s="1"/>
  <c r="AU375" i="9"/>
  <c r="AW375" s="1"/>
  <c r="AC372" i="11"/>
  <c r="AC163"/>
  <c r="AC168" i="10"/>
  <c r="AC377"/>
  <c r="AC383" i="9"/>
  <c r="AC174"/>
  <c r="AC179" i="8"/>
  <c r="AC388"/>
  <c r="AC184" i="7"/>
  <c r="AC393"/>
  <c r="BC193" i="4"/>
  <c r="BB193"/>
  <c r="BH193" s="1"/>
  <c r="AC197"/>
  <c r="BE196"/>
  <c r="BC402"/>
  <c r="BB402"/>
  <c r="BH402" s="1"/>
  <c r="AX193"/>
  <c r="BF193" s="1"/>
  <c r="AY194"/>
  <c r="AC406"/>
  <c r="BE405"/>
  <c r="AY403"/>
  <c r="AX402"/>
  <c r="BF402" s="1"/>
  <c r="AC412" i="3"/>
  <c r="BE411"/>
  <c r="AC203"/>
  <c r="BE202"/>
  <c r="BC408"/>
  <c r="BB408"/>
  <c r="BH408" s="1"/>
  <c r="BB199"/>
  <c r="BH199" s="1"/>
  <c r="BC199"/>
  <c r="AY200"/>
  <c r="AX199"/>
  <c r="BF199" s="1"/>
  <c r="AY409"/>
  <c r="AX408"/>
  <c r="BF408" s="1"/>
  <c r="AA161" i="11"/>
  <c r="AB160"/>
  <c r="AB379" i="9"/>
  <c r="AA380"/>
  <c r="AB176" i="8"/>
  <c r="AA177"/>
  <c r="AB374" i="10"/>
  <c r="AA375"/>
  <c r="AA404" i="4"/>
  <c r="BA404" s="1"/>
  <c r="BG404" s="1"/>
  <c r="AB403"/>
  <c r="AB165" i="10"/>
  <c r="AA166"/>
  <c r="AA195" i="4"/>
  <c r="BA195" s="1"/>
  <c r="BG195" s="1"/>
  <c r="AB194"/>
  <c r="AA201" i="3"/>
  <c r="BA201" s="1"/>
  <c r="BG201" s="1"/>
  <c r="AB200"/>
  <c r="AB390" i="7"/>
  <c r="AA391"/>
  <c r="AB170" i="9"/>
  <c r="AA171"/>
  <c r="AB181" i="7"/>
  <c r="AA182"/>
  <c r="AB409" i="3"/>
  <c r="AA410"/>
  <c r="BA410" s="1"/>
  <c r="BG410" s="1"/>
  <c r="AB385" i="8"/>
  <c r="AA386"/>
  <c r="AB369" i="11"/>
  <c r="AA370"/>
  <c r="BC172" i="8" l="1"/>
  <c r="BB172"/>
  <c r="BH172" s="1"/>
  <c r="AL390" i="7"/>
  <c r="AQ389"/>
  <c r="AR389" s="1"/>
  <c r="AL170" i="9"/>
  <c r="AQ169"/>
  <c r="AR169" s="1"/>
  <c r="AY371" i="10"/>
  <c r="AX370"/>
  <c r="BF370" s="1"/>
  <c r="BC381" i="8"/>
  <c r="BB381"/>
  <c r="BH381" s="1"/>
  <c r="AL369" i="11"/>
  <c r="AQ368"/>
  <c r="AR368" s="1"/>
  <c r="AY166" i="9"/>
  <c r="AX165"/>
  <c r="BF165" s="1"/>
  <c r="AQ164" i="10"/>
  <c r="AR164" s="1"/>
  <c r="AL165"/>
  <c r="BB371"/>
  <c r="BH371" s="1"/>
  <c r="BC371"/>
  <c r="BB387" i="7"/>
  <c r="BH387" s="1"/>
  <c r="BC387"/>
  <c r="BC376" i="9"/>
  <c r="BB376"/>
  <c r="BH376" s="1"/>
  <c r="AU162" i="10"/>
  <c r="AW162" s="1"/>
  <c r="AU157" i="11"/>
  <c r="AW157" s="1"/>
  <c r="BB370" i="10"/>
  <c r="BH370" s="1"/>
  <c r="BC370"/>
  <c r="AT382" i="8"/>
  <c r="AV382" s="1"/>
  <c r="AS382"/>
  <c r="AZ382"/>
  <c r="BA382" s="1"/>
  <c r="BG382" s="1"/>
  <c r="BE382"/>
  <c r="AQ373" i="10"/>
  <c r="AR373" s="1"/>
  <c r="AL374"/>
  <c r="AT377" i="9"/>
  <c r="AV377" s="1"/>
  <c r="AS377"/>
  <c r="AZ377"/>
  <c r="BA377" s="1"/>
  <c r="BG377" s="1"/>
  <c r="BE377"/>
  <c r="AX176" i="7"/>
  <c r="BF176" s="1"/>
  <c r="AY177"/>
  <c r="AQ180"/>
  <c r="AR180" s="1"/>
  <c r="AL181"/>
  <c r="AY380" i="8"/>
  <c r="AX379"/>
  <c r="BF379" s="1"/>
  <c r="AQ159" i="11"/>
  <c r="AR159" s="1"/>
  <c r="AL160"/>
  <c r="BB178" i="7"/>
  <c r="BH178" s="1"/>
  <c r="BC178"/>
  <c r="BB365" i="11"/>
  <c r="BH365" s="1"/>
  <c r="BC365"/>
  <c r="AZ367"/>
  <c r="BA367" s="1"/>
  <c r="BG367" s="1"/>
  <c r="AS367"/>
  <c r="AT367"/>
  <c r="AV367" s="1"/>
  <c r="BE367"/>
  <c r="AZ163" i="10"/>
  <c r="BA163" s="1"/>
  <c r="BG163" s="1"/>
  <c r="AT163"/>
  <c r="AV163" s="1"/>
  <c r="AS163"/>
  <c r="AU163" s="1"/>
  <c r="AW163" s="1"/>
  <c r="BE163"/>
  <c r="AU167" i="9"/>
  <c r="AW167" s="1"/>
  <c r="BB375"/>
  <c r="BH375" s="1"/>
  <c r="BC375"/>
  <c r="AL384" i="8"/>
  <c r="AQ383"/>
  <c r="AR383" s="1"/>
  <c r="AS372" i="10"/>
  <c r="AU372" s="1"/>
  <c r="AW372" s="1"/>
  <c r="AZ372"/>
  <c r="BA372" s="1"/>
  <c r="BG372" s="1"/>
  <c r="AT372"/>
  <c r="AV372" s="1"/>
  <c r="BE372"/>
  <c r="AL379" i="9"/>
  <c r="AQ378"/>
  <c r="AR378" s="1"/>
  <c r="AZ179" i="7"/>
  <c r="BA179" s="1"/>
  <c r="BG179" s="1"/>
  <c r="AT179"/>
  <c r="AV179" s="1"/>
  <c r="AS179"/>
  <c r="BE179"/>
  <c r="AS158" i="11"/>
  <c r="AZ158"/>
  <c r="BA158" s="1"/>
  <c r="BG158" s="1"/>
  <c r="AT158"/>
  <c r="AV158" s="1"/>
  <c r="BE158"/>
  <c r="BB366"/>
  <c r="BH366" s="1"/>
  <c r="BC366"/>
  <c r="AZ173" i="8"/>
  <c r="BA173" s="1"/>
  <c r="BG173" s="1"/>
  <c r="AS173"/>
  <c r="AU173" s="1"/>
  <c r="AW173" s="1"/>
  <c r="AT173"/>
  <c r="AV173" s="1"/>
  <c r="BE173"/>
  <c r="AX364" i="11"/>
  <c r="BF364" s="1"/>
  <c r="AY365"/>
  <c r="AX161" i="10"/>
  <c r="BF161" s="1"/>
  <c r="AY162"/>
  <c r="AS388" i="7"/>
  <c r="AZ388"/>
  <c r="BA388" s="1"/>
  <c r="BG388" s="1"/>
  <c r="AT388"/>
  <c r="AV388" s="1"/>
  <c r="BE388"/>
  <c r="AT168" i="9"/>
  <c r="AV168" s="1"/>
  <c r="AS168"/>
  <c r="AU168" s="1"/>
  <c r="AW168" s="1"/>
  <c r="AZ168"/>
  <c r="BA168" s="1"/>
  <c r="BG168" s="1"/>
  <c r="BE168"/>
  <c r="AY375"/>
  <c r="AX374"/>
  <c r="BF374" s="1"/>
  <c r="AY157" i="11"/>
  <c r="AX156"/>
  <c r="BF156" s="1"/>
  <c r="AY387" i="7"/>
  <c r="AX386"/>
  <c r="BF386" s="1"/>
  <c r="AX170" i="8"/>
  <c r="BF170" s="1"/>
  <c r="AY171"/>
  <c r="AQ174"/>
  <c r="AR174" s="1"/>
  <c r="AL175"/>
  <c r="AC164" i="11"/>
  <c r="AC373"/>
  <c r="AC169" i="10"/>
  <c r="AC378"/>
  <c r="AC175" i="9"/>
  <c r="AC384"/>
  <c r="AC389" i="8"/>
  <c r="AC180"/>
  <c r="AC394" i="7"/>
  <c r="AC185"/>
  <c r="BC194" i="4"/>
  <c r="BB194"/>
  <c r="BH194" s="1"/>
  <c r="BB403"/>
  <c r="BH403" s="1"/>
  <c r="BC403"/>
  <c r="AC407"/>
  <c r="BE406"/>
  <c r="AX403"/>
  <c r="BF403" s="1"/>
  <c r="AY404"/>
  <c r="AC198"/>
  <c r="BE197"/>
  <c r="AY195"/>
  <c r="AX194"/>
  <c r="BF194" s="1"/>
  <c r="AY201" i="3"/>
  <c r="AX200"/>
  <c r="BF200" s="1"/>
  <c r="AC413"/>
  <c r="BE412"/>
  <c r="BC409"/>
  <c r="BB409"/>
  <c r="BH409" s="1"/>
  <c r="BC200"/>
  <c r="BB200"/>
  <c r="BH200" s="1"/>
  <c r="AX409"/>
  <c r="BF409" s="1"/>
  <c r="AY410"/>
  <c r="AC204"/>
  <c r="BE203"/>
  <c r="AA371" i="11"/>
  <c r="AB370"/>
  <c r="AA196" i="4"/>
  <c r="BA196" s="1"/>
  <c r="BG196" s="1"/>
  <c r="AB195"/>
  <c r="AA405"/>
  <c r="BA405" s="1"/>
  <c r="BG405" s="1"/>
  <c r="AB404"/>
  <c r="AB161" i="11"/>
  <c r="AA162"/>
  <c r="AA411" i="3"/>
  <c r="BA411" s="1"/>
  <c r="BG411" s="1"/>
  <c r="AB410"/>
  <c r="AB182" i="7"/>
  <c r="AA183"/>
  <c r="AA392"/>
  <c r="AB391"/>
  <c r="AB375" i="10"/>
  <c r="AA376"/>
  <c r="AB386" i="8"/>
  <c r="AA387"/>
  <c r="AB201" i="3"/>
  <c r="AA202"/>
  <c r="BA202" s="1"/>
  <c r="BG202" s="1"/>
  <c r="AB171" i="9"/>
  <c r="AA172"/>
  <c r="AB166" i="10"/>
  <c r="AA167"/>
  <c r="AB177" i="8"/>
  <c r="AA178"/>
  <c r="AB380" i="9"/>
  <c r="AA381"/>
  <c r="AY158" i="11" l="1"/>
  <c r="AX157"/>
  <c r="BF157" s="1"/>
  <c r="AQ379" i="9"/>
  <c r="AR379" s="1"/>
  <c r="AL380"/>
  <c r="BC372" i="10"/>
  <c r="BB372"/>
  <c r="BH372" s="1"/>
  <c r="AX177" i="7"/>
  <c r="BF177" s="1"/>
  <c r="AY178"/>
  <c r="AX166" i="9"/>
  <c r="BF166" s="1"/>
  <c r="AY167"/>
  <c r="AQ170"/>
  <c r="AR170" s="1"/>
  <c r="AL171"/>
  <c r="AU179" i="7"/>
  <c r="AW179" s="1"/>
  <c r="AU367" i="11"/>
  <c r="AW367" s="1"/>
  <c r="AU377" i="9"/>
  <c r="AW377" s="1"/>
  <c r="AY172" i="8"/>
  <c r="AX171"/>
  <c r="BF171" s="1"/>
  <c r="AY163" i="10"/>
  <c r="AX162"/>
  <c r="BF162" s="1"/>
  <c r="BB173" i="8"/>
  <c r="BH173" s="1"/>
  <c r="BC173"/>
  <c r="AS378" i="9"/>
  <c r="AZ378"/>
  <c r="BA378" s="1"/>
  <c r="BG378" s="1"/>
  <c r="AT378"/>
  <c r="AV378" s="1"/>
  <c r="BE378"/>
  <c r="BB163" i="10"/>
  <c r="BH163" s="1"/>
  <c r="BC163"/>
  <c r="AZ159" i="11"/>
  <c r="BA159" s="1"/>
  <c r="BG159" s="1"/>
  <c r="AS159"/>
  <c r="AU159" s="1"/>
  <c r="AW159" s="1"/>
  <c r="AT159"/>
  <c r="AV159" s="1"/>
  <c r="BE159"/>
  <c r="AT180" i="7"/>
  <c r="AV180" s="1"/>
  <c r="AS180"/>
  <c r="AU180" s="1"/>
  <c r="AW180" s="1"/>
  <c r="AZ180"/>
  <c r="BA180" s="1"/>
  <c r="BG180" s="1"/>
  <c r="BE180"/>
  <c r="AZ373" i="10"/>
  <c r="BA373" s="1"/>
  <c r="BG373" s="1"/>
  <c r="AT373"/>
  <c r="AV373" s="1"/>
  <c r="AS373"/>
  <c r="BE373"/>
  <c r="BB162"/>
  <c r="BH162" s="1"/>
  <c r="BC162"/>
  <c r="AT169" i="9"/>
  <c r="AV169" s="1"/>
  <c r="AS169"/>
  <c r="AZ169"/>
  <c r="BA169" s="1"/>
  <c r="BG169" s="1"/>
  <c r="BE169"/>
  <c r="AQ175" i="8"/>
  <c r="AR175" s="1"/>
  <c r="AL176"/>
  <c r="AT174"/>
  <c r="AV174" s="1"/>
  <c r="AZ174"/>
  <c r="BA174" s="1"/>
  <c r="BG174" s="1"/>
  <c r="AS174"/>
  <c r="AU174" s="1"/>
  <c r="AW174" s="1"/>
  <c r="BE174"/>
  <c r="AX387" i="7"/>
  <c r="BF387" s="1"/>
  <c r="AY388"/>
  <c r="AY376" i="9"/>
  <c r="AX375"/>
  <c r="BF375" s="1"/>
  <c r="AQ384" i="8"/>
  <c r="AR384" s="1"/>
  <c r="AL385"/>
  <c r="AL161" i="11"/>
  <c r="AQ160"/>
  <c r="AR160" s="1"/>
  <c r="AL182" i="7"/>
  <c r="AQ181"/>
  <c r="AR181" s="1"/>
  <c r="AL375" i="10"/>
  <c r="AQ374"/>
  <c r="AR374" s="1"/>
  <c r="BB157" i="11"/>
  <c r="BH157" s="1"/>
  <c r="BC157"/>
  <c r="AS164" i="10"/>
  <c r="AU164" s="1"/>
  <c r="AW164" s="1"/>
  <c r="AZ164"/>
  <c r="BA164" s="1"/>
  <c r="BG164" s="1"/>
  <c r="AT164"/>
  <c r="AV164" s="1"/>
  <c r="BE164"/>
  <c r="AL370" i="11"/>
  <c r="AQ369"/>
  <c r="AR369" s="1"/>
  <c r="AY372" i="10"/>
  <c r="AX371"/>
  <c r="BF371" s="1"/>
  <c r="AQ390" i="7"/>
  <c r="AR390" s="1"/>
  <c r="AL391"/>
  <c r="AU388"/>
  <c r="AW388" s="1"/>
  <c r="AU158" i="11"/>
  <c r="AW158" s="1"/>
  <c r="AU382" i="8"/>
  <c r="AW382" s="1"/>
  <c r="BC168" i="9"/>
  <c r="BB168"/>
  <c r="BH168" s="1"/>
  <c r="AX365" i="11"/>
  <c r="BF365" s="1"/>
  <c r="AY366"/>
  <c r="AZ383" i="8"/>
  <c r="BA383" s="1"/>
  <c r="BG383" s="1"/>
  <c r="AS383"/>
  <c r="AU383" s="1"/>
  <c r="AW383" s="1"/>
  <c r="AT383"/>
  <c r="AV383" s="1"/>
  <c r="BE383"/>
  <c r="BB167" i="9"/>
  <c r="BH167" s="1"/>
  <c r="BC167"/>
  <c r="AY381" i="8"/>
  <c r="AX380"/>
  <c r="BF380" s="1"/>
  <c r="AL166" i="10"/>
  <c r="AQ165"/>
  <c r="AR165" s="1"/>
  <c r="AZ368" i="11"/>
  <c r="BA368" s="1"/>
  <c r="BG368" s="1"/>
  <c r="AT368"/>
  <c r="AV368" s="1"/>
  <c r="AS368"/>
  <c r="BE368"/>
  <c r="AZ389" i="7"/>
  <c r="BA389" s="1"/>
  <c r="BG389" s="1"/>
  <c r="AT389"/>
  <c r="AV389" s="1"/>
  <c r="AS389"/>
  <c r="AU389" s="1"/>
  <c r="AW389" s="1"/>
  <c r="BE389"/>
  <c r="AC374" i="11"/>
  <c r="AC165"/>
  <c r="AC379" i="10"/>
  <c r="AC170"/>
  <c r="AC385" i="9"/>
  <c r="AC176"/>
  <c r="AC181" i="8"/>
  <c r="AC390"/>
  <c r="AC395" i="7"/>
  <c r="AC186"/>
  <c r="AC199" i="4"/>
  <c r="BE198"/>
  <c r="AC408"/>
  <c r="BE407"/>
  <c r="AX195"/>
  <c r="BF195" s="1"/>
  <c r="AY196"/>
  <c r="BC404"/>
  <c r="BB404"/>
  <c r="BH404" s="1"/>
  <c r="BC195"/>
  <c r="BB195"/>
  <c r="BH195" s="1"/>
  <c r="AY405"/>
  <c r="AX404"/>
  <c r="BF404" s="1"/>
  <c r="AY202" i="3"/>
  <c r="AX201"/>
  <c r="BF201" s="1"/>
  <c r="BB201"/>
  <c r="BH201" s="1"/>
  <c r="BC201"/>
  <c r="AY411"/>
  <c r="AX410"/>
  <c r="BF410" s="1"/>
  <c r="BC410"/>
  <c r="BB410"/>
  <c r="BH410" s="1"/>
  <c r="AC205"/>
  <c r="BE204"/>
  <c r="AC414"/>
  <c r="BE413"/>
  <c r="AB381" i="9"/>
  <c r="AA382"/>
  <c r="AB178" i="8"/>
  <c r="AA179"/>
  <c r="AB167" i="10"/>
  <c r="AA168"/>
  <c r="AB172" i="9"/>
  <c r="AA173"/>
  <c r="AB162" i="11"/>
  <c r="AA163"/>
  <c r="AB202" i="3"/>
  <c r="AA203"/>
  <c r="BA203" s="1"/>
  <c r="BG203" s="1"/>
  <c r="AA388" i="8"/>
  <c r="AB387"/>
  <c r="AA377" i="10"/>
  <c r="AB376"/>
  <c r="AB183" i="7"/>
  <c r="AA184"/>
  <c r="AA406" i="4"/>
  <c r="BA406" s="1"/>
  <c r="BG406" s="1"/>
  <c r="AB405"/>
  <c r="AA197"/>
  <c r="BA197" s="1"/>
  <c r="BG197" s="1"/>
  <c r="AB196"/>
  <c r="AB371" i="11"/>
  <c r="AA372"/>
  <c r="AB392" i="7"/>
  <c r="AA393"/>
  <c r="AA412" i="3"/>
  <c r="BA412" s="1"/>
  <c r="BG412" s="1"/>
  <c r="AB411"/>
  <c r="BC389" i="7" l="1"/>
  <c r="BB389"/>
  <c r="BH389" s="1"/>
  <c r="AL167" i="10"/>
  <c r="AQ166"/>
  <c r="AR166" s="1"/>
  <c r="AS390" i="7"/>
  <c r="AU390" s="1"/>
  <c r="AW390" s="1"/>
  <c r="AZ390"/>
  <c r="BA390" s="1"/>
  <c r="BG390" s="1"/>
  <c r="AT390"/>
  <c r="AV390" s="1"/>
  <c r="BE390"/>
  <c r="AL371" i="11"/>
  <c r="AQ370"/>
  <c r="AR370" s="1"/>
  <c r="BC164" i="10"/>
  <c r="BB164"/>
  <c r="BH164" s="1"/>
  <c r="AL376"/>
  <c r="AQ375"/>
  <c r="AR375" s="1"/>
  <c r="AQ161" i="11"/>
  <c r="AR161" s="1"/>
  <c r="AL162"/>
  <c r="AX376" i="9"/>
  <c r="BF376" s="1"/>
  <c r="AY377"/>
  <c r="BC174" i="8"/>
  <c r="BB174"/>
  <c r="BH174" s="1"/>
  <c r="AT175"/>
  <c r="AV175" s="1"/>
  <c r="AS175"/>
  <c r="AZ175"/>
  <c r="BA175" s="1"/>
  <c r="BG175" s="1"/>
  <c r="BE175"/>
  <c r="AY173"/>
  <c r="AX172"/>
  <c r="BF172" s="1"/>
  <c r="AY159" i="11"/>
  <c r="AX158"/>
  <c r="BF158" s="1"/>
  <c r="AU368"/>
  <c r="AW368" s="1"/>
  <c r="AT165" i="10"/>
  <c r="AV165" s="1"/>
  <c r="AS165"/>
  <c r="AU165" s="1"/>
  <c r="AW165" s="1"/>
  <c r="AZ165"/>
  <c r="BA165" s="1"/>
  <c r="BG165" s="1"/>
  <c r="BE165"/>
  <c r="BB383" i="8"/>
  <c r="BH383" s="1"/>
  <c r="BC383"/>
  <c r="BB388" i="7"/>
  <c r="BH388" s="1"/>
  <c r="BC388"/>
  <c r="AL392"/>
  <c r="AQ391"/>
  <c r="AR391" s="1"/>
  <c r="AS369" i="11"/>
  <c r="AU369" s="1"/>
  <c r="AW369" s="1"/>
  <c r="AZ369"/>
  <c r="BA369" s="1"/>
  <c r="BG369" s="1"/>
  <c r="AT369"/>
  <c r="AV369" s="1"/>
  <c r="BE369"/>
  <c r="AZ374" i="10"/>
  <c r="BA374" s="1"/>
  <c r="BG374" s="1"/>
  <c r="AT374"/>
  <c r="AV374" s="1"/>
  <c r="AS374"/>
  <c r="BE374"/>
  <c r="AZ160" i="11"/>
  <c r="BA160" s="1"/>
  <c r="BG160" s="1"/>
  <c r="AS160"/>
  <c r="AU160" s="1"/>
  <c r="AW160" s="1"/>
  <c r="AT160"/>
  <c r="AV160" s="1"/>
  <c r="BE160"/>
  <c r="AQ176" i="8"/>
  <c r="AR176" s="1"/>
  <c r="AL177"/>
  <c r="BB180" i="7"/>
  <c r="BH180" s="1"/>
  <c r="BC180"/>
  <c r="BB159" i="11"/>
  <c r="BH159" s="1"/>
  <c r="BC159"/>
  <c r="BB179" i="7"/>
  <c r="BH179" s="1"/>
  <c r="BC179"/>
  <c r="AX167" i="9"/>
  <c r="BF167" s="1"/>
  <c r="AY168"/>
  <c r="AX381" i="8"/>
  <c r="BF381" s="1"/>
  <c r="AY382"/>
  <c r="BC158" i="11"/>
  <c r="BB158"/>
  <c r="BH158" s="1"/>
  <c r="AX372" i="10"/>
  <c r="BF372" s="1"/>
  <c r="AY373"/>
  <c r="AQ182" i="7"/>
  <c r="AR182" s="1"/>
  <c r="AL183"/>
  <c r="AT384" i="8"/>
  <c r="AV384" s="1"/>
  <c r="AS384"/>
  <c r="AZ384"/>
  <c r="BA384" s="1"/>
  <c r="BG384" s="1"/>
  <c r="BE384"/>
  <c r="AX163" i="10"/>
  <c r="BF163" s="1"/>
  <c r="AY164"/>
  <c r="BB367" i="11"/>
  <c r="BH367" s="1"/>
  <c r="BC367"/>
  <c r="AT170" i="9"/>
  <c r="AV170" s="1"/>
  <c r="AS170"/>
  <c r="AZ170"/>
  <c r="BA170" s="1"/>
  <c r="BG170" s="1"/>
  <c r="BE170"/>
  <c r="AT379"/>
  <c r="AV379" s="1"/>
  <c r="AS379"/>
  <c r="AZ379"/>
  <c r="BA379" s="1"/>
  <c r="BG379" s="1"/>
  <c r="BE379"/>
  <c r="AU373" i="10"/>
  <c r="AW373" s="1"/>
  <c r="AU378" i="9"/>
  <c r="AW378" s="1"/>
  <c r="AY367" i="11"/>
  <c r="AX366"/>
  <c r="BF366" s="1"/>
  <c r="BC382" i="8"/>
  <c r="BB382"/>
  <c r="BH382" s="1"/>
  <c r="AT181" i="7"/>
  <c r="AV181" s="1"/>
  <c r="AS181"/>
  <c r="AU181" s="1"/>
  <c r="AW181" s="1"/>
  <c r="AZ181"/>
  <c r="BA181" s="1"/>
  <c r="BG181" s="1"/>
  <c r="BE181"/>
  <c r="AL386" i="8"/>
  <c r="AQ385"/>
  <c r="AR385" s="1"/>
  <c r="AX388" i="7"/>
  <c r="BF388" s="1"/>
  <c r="AY389"/>
  <c r="BB377" i="9"/>
  <c r="BH377" s="1"/>
  <c r="BC377"/>
  <c r="AQ171"/>
  <c r="AR171" s="1"/>
  <c r="AL172"/>
  <c r="AY179" i="7"/>
  <c r="AX178"/>
  <c r="BF178" s="1"/>
  <c r="AL381" i="9"/>
  <c r="AQ380"/>
  <c r="AR380" s="1"/>
  <c r="AU169"/>
  <c r="AW169" s="1"/>
  <c r="AC375" i="11"/>
  <c r="AC166"/>
  <c r="AC171" i="10"/>
  <c r="AC380"/>
  <c r="AC177" i="9"/>
  <c r="AC386"/>
  <c r="AC391" i="8"/>
  <c r="AC182"/>
  <c r="AC187" i="7"/>
  <c r="AC396"/>
  <c r="AC200" i="4"/>
  <c r="BE199"/>
  <c r="AY197"/>
  <c r="AX196"/>
  <c r="BF196" s="1"/>
  <c r="BB405"/>
  <c r="BH405" s="1"/>
  <c r="BC405"/>
  <c r="AX405"/>
  <c r="BF405" s="1"/>
  <c r="AY406"/>
  <c r="AC409"/>
  <c r="BE408"/>
  <c r="BC196"/>
  <c r="BB196"/>
  <c r="BH196" s="1"/>
  <c r="AC206" i="3"/>
  <c r="BE205"/>
  <c r="AX411"/>
  <c r="BF411" s="1"/>
  <c r="AY412"/>
  <c r="AY203"/>
  <c r="AX202"/>
  <c r="BF202" s="1"/>
  <c r="BC411"/>
  <c r="BB411"/>
  <c r="BH411" s="1"/>
  <c r="AC415"/>
  <c r="BE414"/>
  <c r="BC202"/>
  <c r="BB202"/>
  <c r="BH202" s="1"/>
  <c r="AA198" i="4"/>
  <c r="BA198" s="1"/>
  <c r="BG198" s="1"/>
  <c r="AB197"/>
  <c r="AB377" i="10"/>
  <c r="AA378"/>
  <c r="AB412" i="3"/>
  <c r="AA413"/>
  <c r="BA413" s="1"/>
  <c r="BG413" s="1"/>
  <c r="AB203"/>
  <c r="AA204"/>
  <c r="BA204" s="1"/>
  <c r="BG204" s="1"/>
  <c r="AB163" i="11"/>
  <c r="AA164"/>
  <c r="AB168" i="10"/>
  <c r="AA169"/>
  <c r="AB382" i="9"/>
  <c r="AA383"/>
  <c r="AA394" i="7"/>
  <c r="AB393"/>
  <c r="AA407" i="4"/>
  <c r="BA407" s="1"/>
  <c r="BG407" s="1"/>
  <c r="AB406"/>
  <c r="AB388" i="8"/>
  <c r="AA389"/>
  <c r="AB372" i="11"/>
  <c r="AA373"/>
  <c r="AB184" i="7"/>
  <c r="AA185"/>
  <c r="AB173" i="9"/>
  <c r="AA174"/>
  <c r="AB179" i="8"/>
  <c r="AA180"/>
  <c r="AY180" i="7" l="1"/>
  <c r="AX179"/>
  <c r="BF179" s="1"/>
  <c r="AL387" i="8"/>
  <c r="AQ386"/>
  <c r="AR386" s="1"/>
  <c r="AX367" i="11"/>
  <c r="BF367" s="1"/>
  <c r="AY368"/>
  <c r="AY165" i="10"/>
  <c r="AX164"/>
  <c r="BF164" s="1"/>
  <c r="AY374"/>
  <c r="AX373"/>
  <c r="BF373" s="1"/>
  <c r="AX382" i="8"/>
  <c r="BF382" s="1"/>
  <c r="AY383"/>
  <c r="AT391" i="7"/>
  <c r="AV391" s="1"/>
  <c r="AS391"/>
  <c r="AU391" s="1"/>
  <c r="AW391" s="1"/>
  <c r="AZ391"/>
  <c r="BA391" s="1"/>
  <c r="BG391" s="1"/>
  <c r="BE391"/>
  <c r="BB165" i="10"/>
  <c r="BH165" s="1"/>
  <c r="BC165"/>
  <c r="AY174" i="8"/>
  <c r="AX173"/>
  <c r="BF173" s="1"/>
  <c r="AL377" i="10"/>
  <c r="AQ376"/>
  <c r="AR376" s="1"/>
  <c r="AL372" i="11"/>
  <c r="AQ371"/>
  <c r="AR371" s="1"/>
  <c r="BC390" i="7"/>
  <c r="BB390"/>
  <c r="BH390" s="1"/>
  <c r="AU379" i="9"/>
  <c r="AW379" s="1"/>
  <c r="AU170"/>
  <c r="AW170" s="1"/>
  <c r="AU384" i="8"/>
  <c r="AW384" s="1"/>
  <c r="BC169" i="9"/>
  <c r="BB169"/>
  <c r="BH169" s="1"/>
  <c r="AT385" i="8"/>
  <c r="AV385" s="1"/>
  <c r="AZ385"/>
  <c r="BA385" s="1"/>
  <c r="BG385" s="1"/>
  <c r="AS385"/>
  <c r="BE385"/>
  <c r="BC181" i="7"/>
  <c r="BB181"/>
  <c r="BH181" s="1"/>
  <c r="AT182"/>
  <c r="AV182" s="1"/>
  <c r="AS182"/>
  <c r="AU182" s="1"/>
  <c r="AW182" s="1"/>
  <c r="AZ182"/>
  <c r="BA182" s="1"/>
  <c r="BG182" s="1"/>
  <c r="BE182"/>
  <c r="AS176" i="8"/>
  <c r="AZ176"/>
  <c r="BA176" s="1"/>
  <c r="BG176" s="1"/>
  <c r="AT176"/>
  <c r="AV176" s="1"/>
  <c r="BE176"/>
  <c r="BC369" i="11"/>
  <c r="BB369"/>
  <c r="BH369" s="1"/>
  <c r="AX377" i="9"/>
  <c r="BF377" s="1"/>
  <c r="AY378"/>
  <c r="AZ375" i="10"/>
  <c r="BA375" s="1"/>
  <c r="BG375" s="1"/>
  <c r="AT375"/>
  <c r="AV375" s="1"/>
  <c r="AS375"/>
  <c r="AU375" s="1"/>
  <c r="AW375" s="1"/>
  <c r="BE375"/>
  <c r="AZ370" i="11"/>
  <c r="BA370" s="1"/>
  <c r="BG370" s="1"/>
  <c r="AT370"/>
  <c r="AV370" s="1"/>
  <c r="AS370"/>
  <c r="AU370" s="1"/>
  <c r="AW370" s="1"/>
  <c r="BE370"/>
  <c r="AU175" i="8"/>
  <c r="AW175" s="1"/>
  <c r="AQ381" i="9"/>
  <c r="AR381" s="1"/>
  <c r="AL382"/>
  <c r="AZ171"/>
  <c r="BA171" s="1"/>
  <c r="BG171" s="1"/>
  <c r="AS171"/>
  <c r="AT171"/>
  <c r="AV171" s="1"/>
  <c r="BE171"/>
  <c r="BB373" i="10"/>
  <c r="BH373" s="1"/>
  <c r="BC373"/>
  <c r="AQ183" i="7"/>
  <c r="AR183" s="1"/>
  <c r="AL184"/>
  <c r="AX168" i="9"/>
  <c r="BF168" s="1"/>
  <c r="AY169"/>
  <c r="AL178" i="8"/>
  <c r="AQ177"/>
  <c r="AR177" s="1"/>
  <c r="BC160" i="11"/>
  <c r="BB160"/>
  <c r="BH160" s="1"/>
  <c r="BB368"/>
  <c r="BH368" s="1"/>
  <c r="BC368"/>
  <c r="AY160"/>
  <c r="AX159"/>
  <c r="BF159" s="1"/>
  <c r="AS161"/>
  <c r="AU161" s="1"/>
  <c r="AW161" s="1"/>
  <c r="AT161"/>
  <c r="AV161" s="1"/>
  <c r="AZ161"/>
  <c r="BA161" s="1"/>
  <c r="BG161" s="1"/>
  <c r="BE161"/>
  <c r="AQ167" i="10"/>
  <c r="AR167" s="1"/>
  <c r="AL168"/>
  <c r="AT380" i="9"/>
  <c r="AV380" s="1"/>
  <c r="AS380"/>
  <c r="AU380" s="1"/>
  <c r="AW380" s="1"/>
  <c r="AZ380"/>
  <c r="BA380" s="1"/>
  <c r="BG380" s="1"/>
  <c r="BE380"/>
  <c r="AQ172"/>
  <c r="AR172" s="1"/>
  <c r="AL173"/>
  <c r="AY390" i="7"/>
  <c r="AX389"/>
  <c r="BF389" s="1"/>
  <c r="BC378" i="9"/>
  <c r="BB378"/>
  <c r="BH378" s="1"/>
  <c r="AQ392" i="7"/>
  <c r="AR392" s="1"/>
  <c r="AL393"/>
  <c r="AL163" i="11"/>
  <c r="AQ162"/>
  <c r="AR162" s="1"/>
  <c r="AZ166" i="10"/>
  <c r="BA166" s="1"/>
  <c r="BG166" s="1"/>
  <c r="AT166"/>
  <c r="AV166" s="1"/>
  <c r="AS166"/>
  <c r="BE166"/>
  <c r="AU374"/>
  <c r="AW374" s="1"/>
  <c r="AC167" i="11"/>
  <c r="AC376"/>
  <c r="AC381" i="10"/>
  <c r="AC172"/>
  <c r="AC178" i="9"/>
  <c r="AC387"/>
  <c r="AC183" i="8"/>
  <c r="AC392"/>
  <c r="AC188" i="7"/>
  <c r="AC397"/>
  <c r="BC406" i="4"/>
  <c r="BB406"/>
  <c r="BH406" s="1"/>
  <c r="AC410"/>
  <c r="BE409"/>
  <c r="AC201"/>
  <c r="BE200"/>
  <c r="BC197"/>
  <c r="BB197"/>
  <c r="BH197" s="1"/>
  <c r="AX197"/>
  <c r="BF197" s="1"/>
  <c r="AY198"/>
  <c r="AY407"/>
  <c r="AX406"/>
  <c r="BF406" s="1"/>
  <c r="AC416" i="3"/>
  <c r="BE416" s="1"/>
  <c r="BE415"/>
  <c r="AY204"/>
  <c r="AX203"/>
  <c r="BF203" s="1"/>
  <c r="AC207"/>
  <c r="BE207" s="1"/>
  <c r="BE6" s="1"/>
  <c r="BE206"/>
  <c r="BC412"/>
  <c r="BB412"/>
  <c r="BH412" s="1"/>
  <c r="BB203"/>
  <c r="BH203" s="1"/>
  <c r="BC203"/>
  <c r="AY413"/>
  <c r="AX412"/>
  <c r="BF412" s="1"/>
  <c r="AA390" i="8"/>
  <c r="AB389"/>
  <c r="AA199" i="4"/>
  <c r="BA199" s="1"/>
  <c r="BG199" s="1"/>
  <c r="AB198"/>
  <c r="AB180" i="8"/>
  <c r="AA181"/>
  <c r="AA175" i="9"/>
  <c r="AB174"/>
  <c r="AB185" i="7"/>
  <c r="AA186"/>
  <c r="AB394"/>
  <c r="AA395"/>
  <c r="AB169" i="10"/>
  <c r="AA170"/>
  <c r="AB204" i="3"/>
  <c r="AA205"/>
  <c r="BA205" s="1"/>
  <c r="BG205" s="1"/>
  <c r="AB413"/>
  <c r="AA414"/>
  <c r="BA414" s="1"/>
  <c r="BG414" s="1"/>
  <c r="AB373" i="11"/>
  <c r="AA374"/>
  <c r="AA408" i="4"/>
  <c r="BA408" s="1"/>
  <c r="BG408" s="1"/>
  <c r="AB407"/>
  <c r="AA384" i="9"/>
  <c r="AB383"/>
  <c r="AB164" i="11"/>
  <c r="AA165"/>
  <c r="AA379" i="10"/>
  <c r="AB378"/>
  <c r="BE215" i="3" l="1"/>
  <c r="BC374" i="10"/>
  <c r="BB374"/>
  <c r="BH374" s="1"/>
  <c r="AZ162" i="11"/>
  <c r="BA162" s="1"/>
  <c r="BG162" s="1"/>
  <c r="AS162"/>
  <c r="AT162"/>
  <c r="AV162" s="1"/>
  <c r="BE162"/>
  <c r="AL174" i="9"/>
  <c r="AQ173"/>
  <c r="AR173" s="1"/>
  <c r="BB380"/>
  <c r="BH380" s="1"/>
  <c r="BC380"/>
  <c r="AZ167" i="10"/>
  <c r="BA167" s="1"/>
  <c r="BG167" s="1"/>
  <c r="AT167"/>
  <c r="AV167" s="1"/>
  <c r="AS167"/>
  <c r="AU167" s="1"/>
  <c r="AW167" s="1"/>
  <c r="BE167"/>
  <c r="BB161" i="11"/>
  <c r="BH161" s="1"/>
  <c r="BC161"/>
  <c r="AQ178" i="8"/>
  <c r="AR178" s="1"/>
  <c r="AL179"/>
  <c r="AZ183" i="7"/>
  <c r="BA183" s="1"/>
  <c r="BG183" s="1"/>
  <c r="AT183"/>
  <c r="AV183" s="1"/>
  <c r="AS183"/>
  <c r="AU183" s="1"/>
  <c r="AW183" s="1"/>
  <c r="BE183"/>
  <c r="AT381" i="9"/>
  <c r="AV381" s="1"/>
  <c r="AS381"/>
  <c r="AZ381"/>
  <c r="BA381" s="1"/>
  <c r="BG381" s="1"/>
  <c r="BE381"/>
  <c r="BB182" i="7"/>
  <c r="BH182" s="1"/>
  <c r="BC182"/>
  <c r="BC379" i="9"/>
  <c r="BB379"/>
  <c r="BH379" s="1"/>
  <c r="AQ377" i="10"/>
  <c r="AR377" s="1"/>
  <c r="AL378"/>
  <c r="AX374"/>
  <c r="BF374" s="1"/>
  <c r="AY375"/>
  <c r="AY181" i="7"/>
  <c r="AX180"/>
  <c r="BF180" s="1"/>
  <c r="AT392"/>
  <c r="AV392" s="1"/>
  <c r="AS392"/>
  <c r="AZ392"/>
  <c r="BA392" s="1"/>
  <c r="BG392" s="1"/>
  <c r="BE392"/>
  <c r="AX390"/>
  <c r="BF390" s="1"/>
  <c r="AY391"/>
  <c r="AL169" i="10"/>
  <c r="AQ168"/>
  <c r="AR168" s="1"/>
  <c r="AS177" i="8"/>
  <c r="AU177" s="1"/>
  <c r="AW177" s="1"/>
  <c r="AZ177"/>
  <c r="BA177" s="1"/>
  <c r="BG177" s="1"/>
  <c r="AT177"/>
  <c r="AV177" s="1"/>
  <c r="BE177"/>
  <c r="AQ184" i="7"/>
  <c r="AR184" s="1"/>
  <c r="AL185"/>
  <c r="AQ382" i="9"/>
  <c r="AR382" s="1"/>
  <c r="AL383"/>
  <c r="BB370" i="11"/>
  <c r="BH370" s="1"/>
  <c r="BC370"/>
  <c r="BB375" i="10"/>
  <c r="BH375" s="1"/>
  <c r="BC375"/>
  <c r="BC170" i="9"/>
  <c r="BB170"/>
  <c r="BH170" s="1"/>
  <c r="AT376" i="10"/>
  <c r="AV376" s="1"/>
  <c r="AS376"/>
  <c r="AU376" s="1"/>
  <c r="AW376" s="1"/>
  <c r="AZ376"/>
  <c r="BA376" s="1"/>
  <c r="BG376" s="1"/>
  <c r="BE376"/>
  <c r="BB391" i="7"/>
  <c r="BH391" s="1"/>
  <c r="BC391"/>
  <c r="AX368" i="11"/>
  <c r="BF368" s="1"/>
  <c r="AY369"/>
  <c r="AL394" i="7"/>
  <c r="AQ393"/>
  <c r="AR393" s="1"/>
  <c r="AX160" i="11"/>
  <c r="BF160" s="1"/>
  <c r="AY161"/>
  <c r="AX378" i="9"/>
  <c r="BF378" s="1"/>
  <c r="AY379"/>
  <c r="BB384" i="8"/>
  <c r="BH384" s="1"/>
  <c r="BC384"/>
  <c r="AL373" i="11"/>
  <c r="AQ372"/>
  <c r="AR372" s="1"/>
  <c r="AX174" i="8"/>
  <c r="BF174" s="1"/>
  <c r="AY175"/>
  <c r="AY166" i="10"/>
  <c r="AX165"/>
  <c r="BF165" s="1"/>
  <c r="AL388" i="8"/>
  <c r="AQ387"/>
  <c r="AR387" s="1"/>
  <c r="AQ163" i="11"/>
  <c r="AR163" s="1"/>
  <c r="AL164"/>
  <c r="AT172" i="9"/>
  <c r="AV172" s="1"/>
  <c r="AS172"/>
  <c r="AZ172"/>
  <c r="BA172" s="1"/>
  <c r="BG172" s="1"/>
  <c r="BE172"/>
  <c r="AX169"/>
  <c r="BF169" s="1"/>
  <c r="AY170"/>
  <c r="BC175" i="8"/>
  <c r="BB175"/>
  <c r="BH175" s="1"/>
  <c r="AS371" i="11"/>
  <c r="AU371" s="1"/>
  <c r="AW371" s="1"/>
  <c r="AZ371"/>
  <c r="BA371" s="1"/>
  <c r="BG371" s="1"/>
  <c r="AT371"/>
  <c r="AV371" s="1"/>
  <c r="BE371"/>
  <c r="AY384" i="8"/>
  <c r="AX383"/>
  <c r="BF383" s="1"/>
  <c r="AS386"/>
  <c r="AT386"/>
  <c r="AV386" s="1"/>
  <c r="AZ386"/>
  <c r="BA386" s="1"/>
  <c r="BG386" s="1"/>
  <c r="BE386"/>
  <c r="AU166" i="10"/>
  <c r="AW166" s="1"/>
  <c r="AU171" i="9"/>
  <c r="AW171" s="1"/>
  <c r="AU176" i="8"/>
  <c r="AW176" s="1"/>
  <c r="AU385"/>
  <c r="AW385" s="1"/>
  <c r="AC168" i="11"/>
  <c r="AC377"/>
  <c r="AC382" i="10"/>
  <c r="AC173"/>
  <c r="AC388" i="9"/>
  <c r="AC179"/>
  <c r="AC393" i="8"/>
  <c r="AC184"/>
  <c r="AC189" i="7"/>
  <c r="AC398"/>
  <c r="AC202" i="4"/>
  <c r="BE201"/>
  <c r="AY199"/>
  <c r="AX198"/>
  <c r="BF198" s="1"/>
  <c r="BC407"/>
  <c r="BB407"/>
  <c r="BH407" s="1"/>
  <c r="AX407"/>
  <c r="BF407" s="1"/>
  <c r="AY408"/>
  <c r="AC411"/>
  <c r="BE410"/>
  <c r="BC198"/>
  <c r="BB198"/>
  <c r="BH198" s="1"/>
  <c r="BB413" i="3"/>
  <c r="BH413" s="1"/>
  <c r="BC413"/>
  <c r="AX413"/>
  <c r="BF413" s="1"/>
  <c r="AY414"/>
  <c r="AY205"/>
  <c r="AX204"/>
  <c r="BF204" s="1"/>
  <c r="BC204"/>
  <c r="BB204"/>
  <c r="BH204" s="1"/>
  <c r="AB374" i="11"/>
  <c r="AA375"/>
  <c r="AB379" i="10"/>
  <c r="AA380"/>
  <c r="AA409" i="4"/>
  <c r="BA409" s="1"/>
  <c r="BG409" s="1"/>
  <c r="AB408"/>
  <c r="AA176" i="9"/>
  <c r="AB175"/>
  <c r="AA200" i="4"/>
  <c r="BA200" s="1"/>
  <c r="BG200" s="1"/>
  <c r="AB199"/>
  <c r="AB165" i="11"/>
  <c r="AA166"/>
  <c r="AB205" i="3"/>
  <c r="AA206"/>
  <c r="BA206" s="1"/>
  <c r="BG206" s="1"/>
  <c r="AB170" i="10"/>
  <c r="AA171"/>
  <c r="AB186" i="7"/>
  <c r="AA187"/>
  <c r="AB384" i="9"/>
  <c r="AA385"/>
  <c r="AB390" i="8"/>
  <c r="AA391"/>
  <c r="AB414" i="3"/>
  <c r="AA415"/>
  <c r="BA415" s="1"/>
  <c r="BG415" s="1"/>
  <c r="AB395" i="7"/>
  <c r="AA396"/>
  <c r="AB181" i="8"/>
  <c r="AA182"/>
  <c r="BB166" i="10" l="1"/>
  <c r="BH166" s="1"/>
  <c r="BC166"/>
  <c r="AL165" i="11"/>
  <c r="AQ164"/>
  <c r="AR164" s="1"/>
  <c r="AZ372"/>
  <c r="BA372" s="1"/>
  <c r="BG372" s="1"/>
  <c r="AT372"/>
  <c r="AV372" s="1"/>
  <c r="AS372"/>
  <c r="AU372" s="1"/>
  <c r="AW372" s="1"/>
  <c r="BE372"/>
  <c r="AY380" i="9"/>
  <c r="AX379"/>
  <c r="BF379" s="1"/>
  <c r="AZ393" i="7"/>
  <c r="BA393" s="1"/>
  <c r="BG393" s="1"/>
  <c r="AT393"/>
  <c r="AV393" s="1"/>
  <c r="AS393"/>
  <c r="AU393" s="1"/>
  <c r="AW393" s="1"/>
  <c r="BE393"/>
  <c r="BB376" i="10"/>
  <c r="BH376" s="1"/>
  <c r="BC376"/>
  <c r="AL384" i="9"/>
  <c r="AQ383"/>
  <c r="AR383" s="1"/>
  <c r="AZ168" i="10"/>
  <c r="BA168" s="1"/>
  <c r="BG168" s="1"/>
  <c r="AT168"/>
  <c r="AV168" s="1"/>
  <c r="AS168"/>
  <c r="AU168" s="1"/>
  <c r="AW168" s="1"/>
  <c r="BE168"/>
  <c r="BB183" i="7"/>
  <c r="BH183" s="1"/>
  <c r="BC183"/>
  <c r="AS178" i="8"/>
  <c r="AZ178"/>
  <c r="BA178" s="1"/>
  <c r="BG178" s="1"/>
  <c r="AT178"/>
  <c r="AV178" s="1"/>
  <c r="BE178"/>
  <c r="BB167" i="10"/>
  <c r="BH167" s="1"/>
  <c r="BC167"/>
  <c r="BB171" i="9"/>
  <c r="BH171" s="1"/>
  <c r="BC171"/>
  <c r="AX384" i="8"/>
  <c r="BF384" s="1"/>
  <c r="AY385"/>
  <c r="BC371" i="11"/>
  <c r="BB371"/>
  <c r="BH371" s="1"/>
  <c r="AQ388" i="8"/>
  <c r="AR388" s="1"/>
  <c r="AL389"/>
  <c r="AZ184" i="7"/>
  <c r="BA184" s="1"/>
  <c r="BG184" s="1"/>
  <c r="AT184"/>
  <c r="AV184" s="1"/>
  <c r="AS184"/>
  <c r="AU184" s="1"/>
  <c r="AW184" s="1"/>
  <c r="BE184"/>
  <c r="BB177" i="8"/>
  <c r="BH177" s="1"/>
  <c r="BC177"/>
  <c r="AX375" i="10"/>
  <c r="BF375" s="1"/>
  <c r="AY376"/>
  <c r="AL180" i="8"/>
  <c r="AQ179"/>
  <c r="AR179" s="1"/>
  <c r="BB176"/>
  <c r="BH176" s="1"/>
  <c r="BC176"/>
  <c r="AX170" i="9"/>
  <c r="BF170" s="1"/>
  <c r="AY171"/>
  <c r="AS387" i="8"/>
  <c r="AU387" s="1"/>
  <c r="AW387" s="1"/>
  <c r="AZ387"/>
  <c r="BA387" s="1"/>
  <c r="BG387" s="1"/>
  <c r="AT387"/>
  <c r="AV387" s="1"/>
  <c r="BE387"/>
  <c r="AY176"/>
  <c r="AX175"/>
  <c r="BF175" s="1"/>
  <c r="AX161" i="11"/>
  <c r="BF161" s="1"/>
  <c r="AY162"/>
  <c r="AX369"/>
  <c r="BF369" s="1"/>
  <c r="AY370"/>
  <c r="AL186" i="7"/>
  <c r="AQ185"/>
  <c r="AR185" s="1"/>
  <c r="AY392"/>
  <c r="AX391"/>
  <c r="BF391" s="1"/>
  <c r="AY182"/>
  <c r="AX181"/>
  <c r="BF181" s="1"/>
  <c r="AZ377" i="10"/>
  <c r="BA377" s="1"/>
  <c r="BG377" s="1"/>
  <c r="AT377"/>
  <c r="AV377" s="1"/>
  <c r="AS377"/>
  <c r="BE377"/>
  <c r="AQ174" i="9"/>
  <c r="AR174" s="1"/>
  <c r="AL175"/>
  <c r="AU172"/>
  <c r="AW172" s="1"/>
  <c r="AU392" i="7"/>
  <c r="AW392" s="1"/>
  <c r="BB385" i="8"/>
  <c r="BH385" s="1"/>
  <c r="BC385"/>
  <c r="AZ163" i="11"/>
  <c r="BA163" s="1"/>
  <c r="BG163" s="1"/>
  <c r="AT163"/>
  <c r="AV163" s="1"/>
  <c r="AS163"/>
  <c r="BE163"/>
  <c r="AY167" i="10"/>
  <c r="AX166"/>
  <c r="BF166" s="1"/>
  <c r="AL374" i="11"/>
  <c r="AQ373"/>
  <c r="AR373" s="1"/>
  <c r="AQ394" i="7"/>
  <c r="AR394" s="1"/>
  <c r="AL395"/>
  <c r="AS382" i="9"/>
  <c r="AT382"/>
  <c r="AV382" s="1"/>
  <c r="AZ382"/>
  <c r="BA382" s="1"/>
  <c r="BG382" s="1"/>
  <c r="BE382"/>
  <c r="AL170" i="10"/>
  <c r="AQ169"/>
  <c r="AR169" s="1"/>
  <c r="AQ378"/>
  <c r="AR378" s="1"/>
  <c r="AL379"/>
  <c r="AT173" i="9"/>
  <c r="AV173" s="1"/>
  <c r="AZ173"/>
  <c r="BA173" s="1"/>
  <c r="BG173" s="1"/>
  <c r="AS173"/>
  <c r="AU173" s="1"/>
  <c r="AW173" s="1"/>
  <c r="BE173"/>
  <c r="AU386" i="8"/>
  <c r="AW386" s="1"/>
  <c r="AU381" i="9"/>
  <c r="AW381" s="1"/>
  <c r="AU162" i="11"/>
  <c r="AW162" s="1"/>
  <c r="AC378"/>
  <c r="AC169"/>
  <c r="AC174" i="10"/>
  <c r="AC383"/>
  <c r="AC180" i="9"/>
  <c r="AC389"/>
  <c r="AC394" i="8"/>
  <c r="AC185"/>
  <c r="AC399" i="7"/>
  <c r="AC190"/>
  <c r="AC412" i="4"/>
  <c r="BE411"/>
  <c r="AC203"/>
  <c r="BE202"/>
  <c r="BC199"/>
  <c r="BB199"/>
  <c r="BH199" s="1"/>
  <c r="BC408"/>
  <c r="BB408"/>
  <c r="BH408" s="1"/>
  <c r="AX199"/>
  <c r="BF199" s="1"/>
  <c r="AY200"/>
  <c r="AY409"/>
  <c r="AX408"/>
  <c r="BF408" s="1"/>
  <c r="AY415" i="3"/>
  <c r="AX414"/>
  <c r="BF414" s="1"/>
  <c r="BC414"/>
  <c r="BB414"/>
  <c r="BH414" s="1"/>
  <c r="BB205"/>
  <c r="BH205" s="1"/>
  <c r="BC205"/>
  <c r="AY206"/>
  <c r="AX205"/>
  <c r="BF205" s="1"/>
  <c r="AA201" i="4"/>
  <c r="BA201" s="1"/>
  <c r="BG201" s="1"/>
  <c r="AB200"/>
  <c r="AB176" i="9"/>
  <c r="AA177"/>
  <c r="AB391" i="8"/>
  <c r="AA392"/>
  <c r="AB171" i="10"/>
  <c r="AA172"/>
  <c r="AB380"/>
  <c r="AA381"/>
  <c r="AA183" i="8"/>
  <c r="AB182"/>
  <c r="AB396" i="7"/>
  <c r="AA397"/>
  <c r="AA416" i="3"/>
  <c r="AB415"/>
  <c r="AA410" i="4"/>
  <c r="BA410" s="1"/>
  <c r="BG410" s="1"/>
  <c r="AB409"/>
  <c r="AB385" i="9"/>
  <c r="AA386"/>
  <c r="AB187" i="7"/>
  <c r="AA188"/>
  <c r="AB206" i="3"/>
  <c r="AA207"/>
  <c r="AB166" i="11"/>
  <c r="AA167"/>
  <c r="AB375"/>
  <c r="AA376"/>
  <c r="BC162" l="1"/>
  <c r="BB162"/>
  <c r="BH162" s="1"/>
  <c r="AZ169" i="10"/>
  <c r="BA169" s="1"/>
  <c r="BG169" s="1"/>
  <c r="AT169"/>
  <c r="AV169" s="1"/>
  <c r="AS169"/>
  <c r="AU169" s="1"/>
  <c r="AW169" s="1"/>
  <c r="BE169"/>
  <c r="AZ373" i="11"/>
  <c r="BA373" s="1"/>
  <c r="BG373" s="1"/>
  <c r="AT373"/>
  <c r="AV373" s="1"/>
  <c r="AS373"/>
  <c r="AU373" s="1"/>
  <c r="AW373" s="1"/>
  <c r="BE373"/>
  <c r="AS185" i="7"/>
  <c r="AU185" s="1"/>
  <c r="AW185" s="1"/>
  <c r="AZ185"/>
  <c r="BA185" s="1"/>
  <c r="BG185" s="1"/>
  <c r="AT185"/>
  <c r="AV185" s="1"/>
  <c r="BE185"/>
  <c r="AX162" i="11"/>
  <c r="BF162" s="1"/>
  <c r="AY163"/>
  <c r="AY172" i="9"/>
  <c r="AX171"/>
  <c r="BF171" s="1"/>
  <c r="BB184" i="7"/>
  <c r="BH184" s="1"/>
  <c r="BC184"/>
  <c r="AZ388" i="8"/>
  <c r="BA388" s="1"/>
  <c r="BG388" s="1"/>
  <c r="AT388"/>
  <c r="AV388" s="1"/>
  <c r="AS388"/>
  <c r="AU388" s="1"/>
  <c r="AW388" s="1"/>
  <c r="BE388"/>
  <c r="BB168" i="10"/>
  <c r="BH168" s="1"/>
  <c r="BC168"/>
  <c r="AQ384" i="9"/>
  <c r="AR384" s="1"/>
  <c r="AL385"/>
  <c r="BC393" i="7"/>
  <c r="BB393"/>
  <c r="BH393" s="1"/>
  <c r="AY381" i="9"/>
  <c r="AX380"/>
  <c r="BF380" s="1"/>
  <c r="AU178" i="8"/>
  <c r="AW178" s="1"/>
  <c r="BB173" i="9"/>
  <c r="BH173" s="1"/>
  <c r="BC173"/>
  <c r="AS378" i="10"/>
  <c r="AZ378"/>
  <c r="BA378" s="1"/>
  <c r="BG378" s="1"/>
  <c r="AT378"/>
  <c r="AV378" s="1"/>
  <c r="BE378"/>
  <c r="AT394" i="7"/>
  <c r="AV394" s="1"/>
  <c r="AS394"/>
  <c r="AU394" s="1"/>
  <c r="AW394" s="1"/>
  <c r="AZ394"/>
  <c r="BA394" s="1"/>
  <c r="BG394" s="1"/>
  <c r="BE394"/>
  <c r="AX167" i="10"/>
  <c r="BF167" s="1"/>
  <c r="AY168"/>
  <c r="BC172" i="9"/>
  <c r="BB172"/>
  <c r="BH172" s="1"/>
  <c r="AS174"/>
  <c r="AZ174"/>
  <c r="BA174" s="1"/>
  <c r="BG174" s="1"/>
  <c r="AT174"/>
  <c r="AV174" s="1"/>
  <c r="BE174"/>
  <c r="AX392" i="7"/>
  <c r="BF392" s="1"/>
  <c r="AY393"/>
  <c r="AY177" i="8"/>
  <c r="AX176"/>
  <c r="BF176" s="1"/>
  <c r="BB387"/>
  <c r="BH387" s="1"/>
  <c r="BC387"/>
  <c r="AX376" i="10"/>
  <c r="BF376" s="1"/>
  <c r="AY377"/>
  <c r="AL390" i="8"/>
  <c r="AQ389"/>
  <c r="AR389" s="1"/>
  <c r="AX385"/>
  <c r="BF385" s="1"/>
  <c r="AY386"/>
  <c r="AT383" i="9"/>
  <c r="AV383" s="1"/>
  <c r="AZ383"/>
  <c r="BA383" s="1"/>
  <c r="BG383" s="1"/>
  <c r="AS383"/>
  <c r="AU383" s="1"/>
  <c r="AW383" s="1"/>
  <c r="BE383"/>
  <c r="BC386" i="8"/>
  <c r="BB386"/>
  <c r="BH386" s="1"/>
  <c r="AL380" i="10"/>
  <c r="AQ379"/>
  <c r="AR379" s="1"/>
  <c r="AQ395" i="7"/>
  <c r="AR395" s="1"/>
  <c r="AL396"/>
  <c r="BB392"/>
  <c r="BH392" s="1"/>
  <c r="BC392"/>
  <c r="AL176" i="9"/>
  <c r="AQ175"/>
  <c r="AR175" s="1"/>
  <c r="AX370" i="11"/>
  <c r="BF370" s="1"/>
  <c r="AY371"/>
  <c r="AQ180" i="8"/>
  <c r="AR180" s="1"/>
  <c r="AL181"/>
  <c r="BB372" i="11"/>
  <c r="BH372" s="1"/>
  <c r="BC372"/>
  <c r="AL166"/>
  <c r="AQ165"/>
  <c r="AR165" s="1"/>
  <c r="BC381" i="9"/>
  <c r="BB381"/>
  <c r="BH381" s="1"/>
  <c r="AQ170" i="10"/>
  <c r="AR170" s="1"/>
  <c r="AL171"/>
  <c r="AL375" i="11"/>
  <c r="AQ374"/>
  <c r="AR374" s="1"/>
  <c r="AX182" i="7"/>
  <c r="BF182" s="1"/>
  <c r="AY183"/>
  <c r="AQ186"/>
  <c r="AR186" s="1"/>
  <c r="AL187"/>
  <c r="AS179" i="8"/>
  <c r="AU179" s="1"/>
  <c r="AW179" s="1"/>
  <c r="AZ179"/>
  <c r="BA179" s="1"/>
  <c r="BG179" s="1"/>
  <c r="AT179"/>
  <c r="AV179" s="1"/>
  <c r="BE179"/>
  <c r="AS164" i="11"/>
  <c r="AU164" s="1"/>
  <c r="AW164" s="1"/>
  <c r="AZ164"/>
  <c r="BA164" s="1"/>
  <c r="BG164" s="1"/>
  <c r="AT164"/>
  <c r="AV164" s="1"/>
  <c r="BE164"/>
  <c r="AU382" i="9"/>
  <c r="AW382" s="1"/>
  <c r="AU163" i="11"/>
  <c r="AW163" s="1"/>
  <c r="AU377" i="10"/>
  <c r="AW377" s="1"/>
  <c r="AC170" i="11"/>
  <c r="AC379"/>
  <c r="AC175" i="10"/>
  <c r="AC384"/>
  <c r="AC390" i="9"/>
  <c r="AC181"/>
  <c r="AC186" i="8"/>
  <c r="AC395"/>
  <c r="AC400" i="7"/>
  <c r="AC191"/>
  <c r="BB200" i="4"/>
  <c r="BH200" s="1"/>
  <c r="BC200"/>
  <c r="AC413"/>
  <c r="BE412"/>
  <c r="AY201"/>
  <c r="AX200"/>
  <c r="BF200" s="1"/>
  <c r="BC409"/>
  <c r="BB409"/>
  <c r="BH409" s="1"/>
  <c r="AX409"/>
  <c r="BF409" s="1"/>
  <c r="AY410"/>
  <c r="AC204"/>
  <c r="BE203"/>
  <c r="AB416" i="3"/>
  <c r="BA416"/>
  <c r="BG416" s="1"/>
  <c r="BG215" s="1"/>
  <c r="AX415"/>
  <c r="BF415" s="1"/>
  <c r="AY416"/>
  <c r="AX416" s="1"/>
  <c r="BF416" s="1"/>
  <c r="BC206"/>
  <c r="BB206"/>
  <c r="BH206" s="1"/>
  <c r="BC415"/>
  <c r="BB415"/>
  <c r="BH415" s="1"/>
  <c r="AB207"/>
  <c r="BA207"/>
  <c r="BG207" s="1"/>
  <c r="BG6" s="1"/>
  <c r="AY207"/>
  <c r="AX207" s="1"/>
  <c r="BF207" s="1"/>
  <c r="AX206"/>
  <c r="BF206" s="1"/>
  <c r="AB376" i="11"/>
  <c r="AA377"/>
  <c r="AB188" i="7"/>
  <c r="AA189"/>
  <c r="AA387" i="9"/>
  <c r="AB386"/>
  <c r="AA411" i="4"/>
  <c r="BA411" s="1"/>
  <c r="BG411" s="1"/>
  <c r="AB410"/>
  <c r="AB183" i="8"/>
  <c r="AA184"/>
  <c r="AA202" i="4"/>
  <c r="BA202" s="1"/>
  <c r="BG202" s="1"/>
  <c r="AB201"/>
  <c r="AB397" i="7"/>
  <c r="AA398"/>
  <c r="AB381" i="10"/>
  <c r="AA382"/>
  <c r="AB172"/>
  <c r="AA173"/>
  <c r="AB167" i="11"/>
  <c r="AA168"/>
  <c r="AA393" i="8"/>
  <c r="AB392"/>
  <c r="AB177" i="9"/>
  <c r="AA178"/>
  <c r="BF215" i="3" l="1"/>
  <c r="AY184" i="7"/>
  <c r="AX183"/>
  <c r="BF183" s="1"/>
  <c r="AQ171" i="10"/>
  <c r="AR171" s="1"/>
  <c r="AL172"/>
  <c r="AL167" i="11"/>
  <c r="AQ166"/>
  <c r="AR166" s="1"/>
  <c r="AZ180" i="8"/>
  <c r="BA180" s="1"/>
  <c r="BG180" s="1"/>
  <c r="AT180"/>
  <c r="AV180" s="1"/>
  <c r="AS180"/>
  <c r="AU180" s="1"/>
  <c r="AW180" s="1"/>
  <c r="BE180"/>
  <c r="AQ176" i="9"/>
  <c r="AR176" s="1"/>
  <c r="AL177"/>
  <c r="AT395" i="7"/>
  <c r="AV395" s="1"/>
  <c r="AS395"/>
  <c r="AU395" s="1"/>
  <c r="AW395" s="1"/>
  <c r="AZ395"/>
  <c r="BA395" s="1"/>
  <c r="BG395" s="1"/>
  <c r="BE395"/>
  <c r="AQ390" i="8"/>
  <c r="AR390" s="1"/>
  <c r="AL391"/>
  <c r="AX172" i="9"/>
  <c r="BF172" s="1"/>
  <c r="AY173"/>
  <c r="BC373" i="11"/>
  <c r="BB373"/>
  <c r="BH373" s="1"/>
  <c r="BB169" i="10"/>
  <c r="BH169" s="1"/>
  <c r="BC169"/>
  <c r="AU174" i="9"/>
  <c r="AW174" s="1"/>
  <c r="AU378" i="10"/>
  <c r="AW378" s="1"/>
  <c r="BC382" i="9"/>
  <c r="BB382"/>
  <c r="BH382" s="1"/>
  <c r="AT186" i="7"/>
  <c r="AV186" s="1"/>
  <c r="AS186"/>
  <c r="AU186" s="1"/>
  <c r="AW186" s="1"/>
  <c r="AZ186"/>
  <c r="BA186" s="1"/>
  <c r="BG186" s="1"/>
  <c r="BE186"/>
  <c r="AL376" i="11"/>
  <c r="AQ375"/>
  <c r="AR375" s="1"/>
  <c r="AS165"/>
  <c r="AU165" s="1"/>
  <c r="AW165" s="1"/>
  <c r="AZ165"/>
  <c r="BA165" s="1"/>
  <c r="BG165" s="1"/>
  <c r="AT165"/>
  <c r="AV165" s="1"/>
  <c r="BE165"/>
  <c r="AL182" i="8"/>
  <c r="AQ181"/>
  <c r="AR181" s="1"/>
  <c r="AZ175" i="9"/>
  <c r="BA175" s="1"/>
  <c r="BG175" s="1"/>
  <c r="AT175"/>
  <c r="AV175" s="1"/>
  <c r="AS175"/>
  <c r="AU175" s="1"/>
  <c r="AW175" s="1"/>
  <c r="BE175"/>
  <c r="AQ396" i="7"/>
  <c r="AR396" s="1"/>
  <c r="AL397"/>
  <c r="AZ389" i="8"/>
  <c r="BA389" s="1"/>
  <c r="BG389" s="1"/>
  <c r="AT389"/>
  <c r="AV389" s="1"/>
  <c r="AS389"/>
  <c r="BE389"/>
  <c r="AY394" i="7"/>
  <c r="AX393"/>
  <c r="BF393" s="1"/>
  <c r="AX168" i="10"/>
  <c r="BF168" s="1"/>
  <c r="AY169"/>
  <c r="BB394" i="7"/>
  <c r="BH394" s="1"/>
  <c r="BC394"/>
  <c r="BB178" i="8"/>
  <c r="BH178" s="1"/>
  <c r="BC178"/>
  <c r="BB163" i="11"/>
  <c r="BH163" s="1"/>
  <c r="BC163"/>
  <c r="AQ187" i="7"/>
  <c r="AR187" s="1"/>
  <c r="AL188"/>
  <c r="AZ374" i="11"/>
  <c r="BA374" s="1"/>
  <c r="BG374" s="1"/>
  <c r="AT374"/>
  <c r="AV374" s="1"/>
  <c r="AS374"/>
  <c r="BE374"/>
  <c r="AL381" i="10"/>
  <c r="AQ380"/>
  <c r="AR380" s="1"/>
  <c r="BB383" i="9"/>
  <c r="BH383" s="1"/>
  <c r="BC383"/>
  <c r="AY178" i="8"/>
  <c r="AX177"/>
  <c r="BF177" s="1"/>
  <c r="AX381" i="9"/>
  <c r="BF381" s="1"/>
  <c r="AY382"/>
  <c r="AT384"/>
  <c r="AV384" s="1"/>
  <c r="AS384"/>
  <c r="AZ384"/>
  <c r="BA384" s="1"/>
  <c r="BG384" s="1"/>
  <c r="BE384"/>
  <c r="BB388" i="8"/>
  <c r="BH388" s="1"/>
  <c r="BC388"/>
  <c r="BC185" i="7"/>
  <c r="BB185"/>
  <c r="BH185" s="1"/>
  <c r="BC377" i="10"/>
  <c r="BB377"/>
  <c r="BH377" s="1"/>
  <c r="BC164" i="11"/>
  <c r="BB164"/>
  <c r="BH164" s="1"/>
  <c r="BC179" i="8"/>
  <c r="BB179"/>
  <c r="BH179" s="1"/>
  <c r="AS170" i="10"/>
  <c r="AU170" s="1"/>
  <c r="AW170" s="1"/>
  <c r="AZ170"/>
  <c r="BA170" s="1"/>
  <c r="BG170" s="1"/>
  <c r="AT170"/>
  <c r="AV170" s="1"/>
  <c r="BE170"/>
  <c r="AX371" i="11"/>
  <c r="BF371" s="1"/>
  <c r="AY372"/>
  <c r="AT379" i="10"/>
  <c r="AV379" s="1"/>
  <c r="AS379"/>
  <c r="AU379" s="1"/>
  <c r="AW379" s="1"/>
  <c r="AZ379"/>
  <c r="BA379" s="1"/>
  <c r="BG379" s="1"/>
  <c r="BE379"/>
  <c r="AX386" i="8"/>
  <c r="BF386" s="1"/>
  <c r="AY387"/>
  <c r="AX377" i="10"/>
  <c r="BF377" s="1"/>
  <c r="AY378"/>
  <c r="AQ385" i="9"/>
  <c r="AR385" s="1"/>
  <c r="AL386"/>
  <c r="AY164" i="11"/>
  <c r="AX163"/>
  <c r="BF163" s="1"/>
  <c r="AC171"/>
  <c r="AC380"/>
  <c r="AC385" i="10"/>
  <c r="AC176"/>
  <c r="AC182" i="9"/>
  <c r="AC391"/>
  <c r="AC396" i="8"/>
  <c r="AC187"/>
  <c r="AC401" i="7"/>
  <c r="AC192"/>
  <c r="BC201" i="4"/>
  <c r="BB201"/>
  <c r="BH201" s="1"/>
  <c r="AX201"/>
  <c r="BF201" s="1"/>
  <c r="AY202"/>
  <c r="AY411"/>
  <c r="AX410"/>
  <c r="BF410" s="1"/>
  <c r="BC410"/>
  <c r="BB410"/>
  <c r="BH410" s="1"/>
  <c r="AC205"/>
  <c r="BE204"/>
  <c r="AC414"/>
  <c r="BE413"/>
  <c r="BB207" i="3"/>
  <c r="BH207" s="1"/>
  <c r="BH6" s="1"/>
  <c r="BC207"/>
  <c r="BC416"/>
  <c r="BB416"/>
  <c r="BH416" s="1"/>
  <c r="BH215" s="1"/>
  <c r="BF6"/>
  <c r="AA388" i="9"/>
  <c r="AB387"/>
  <c r="AA179"/>
  <c r="AB178"/>
  <c r="AB168" i="11"/>
  <c r="AA169"/>
  <c r="AA174" i="10"/>
  <c r="AB173"/>
  <c r="AB184" i="8"/>
  <c r="AA185"/>
  <c r="AB377" i="11"/>
  <c r="AA378"/>
  <c r="AB393" i="8"/>
  <c r="AA394"/>
  <c r="AA203" i="4"/>
  <c r="BA203" s="1"/>
  <c r="BG203" s="1"/>
  <c r="AB202"/>
  <c r="AA412"/>
  <c r="BA412" s="1"/>
  <c r="BG412" s="1"/>
  <c r="AB411"/>
  <c r="AB382" i="10"/>
  <c r="AA383"/>
  <c r="AB398" i="7"/>
  <c r="AA399"/>
  <c r="AB189"/>
  <c r="AA190"/>
  <c r="BC212" i="3" l="1"/>
  <c r="AS385" i="9"/>
  <c r="AU385" s="1"/>
  <c r="AW385" s="1"/>
  <c r="AT385"/>
  <c r="AV385" s="1"/>
  <c r="AZ385"/>
  <c r="BA385" s="1"/>
  <c r="BG385" s="1"/>
  <c r="BE385"/>
  <c r="AS187" i="7"/>
  <c r="AZ187"/>
  <c r="BA187" s="1"/>
  <c r="BG187" s="1"/>
  <c r="AT187"/>
  <c r="AV187" s="1"/>
  <c r="BE187"/>
  <c r="AZ396"/>
  <c r="BA396" s="1"/>
  <c r="BG396" s="1"/>
  <c r="AT396"/>
  <c r="AV396" s="1"/>
  <c r="AS396"/>
  <c r="BE396"/>
  <c r="AL377" i="11"/>
  <c r="AQ376"/>
  <c r="AR376" s="1"/>
  <c r="BB174" i="9"/>
  <c r="BH174" s="1"/>
  <c r="BC174"/>
  <c r="AZ390" i="8"/>
  <c r="BA390" s="1"/>
  <c r="BG390" s="1"/>
  <c r="AT390"/>
  <c r="AV390" s="1"/>
  <c r="AS390"/>
  <c r="AU390" s="1"/>
  <c r="AW390" s="1"/>
  <c r="BE390"/>
  <c r="BB180"/>
  <c r="BH180" s="1"/>
  <c r="BC180"/>
  <c r="AL168" i="11"/>
  <c r="AQ167"/>
  <c r="AR167" s="1"/>
  <c r="AY185" i="7"/>
  <c r="AX184"/>
  <c r="BF184" s="1"/>
  <c r="AU374" i="11"/>
  <c r="AW374" s="1"/>
  <c r="AU389" i="8"/>
  <c r="AW389" s="1"/>
  <c r="AQ386" i="9"/>
  <c r="AR386" s="1"/>
  <c r="AL387"/>
  <c r="AY388" i="8"/>
  <c r="AX387"/>
  <c r="BF387" s="1"/>
  <c r="BC379" i="10"/>
  <c r="BB379"/>
  <c r="BH379" s="1"/>
  <c r="AX382" i="9"/>
  <c r="BF382" s="1"/>
  <c r="AY383"/>
  <c r="AQ188" i="7"/>
  <c r="AR188" s="1"/>
  <c r="AL189"/>
  <c r="AX169" i="10"/>
  <c r="BF169" s="1"/>
  <c r="AY170"/>
  <c r="AL398" i="7"/>
  <c r="AQ397"/>
  <c r="AR397" s="1"/>
  <c r="AT375" i="11"/>
  <c r="AV375" s="1"/>
  <c r="AS375"/>
  <c r="AZ375"/>
  <c r="BA375" s="1"/>
  <c r="BG375" s="1"/>
  <c r="BE375"/>
  <c r="BB186" i="7"/>
  <c r="BH186" s="1"/>
  <c r="BC186"/>
  <c r="BC378" i="10"/>
  <c r="BB378"/>
  <c r="BH378" s="1"/>
  <c r="AL392" i="8"/>
  <c r="AQ391"/>
  <c r="AR391" s="1"/>
  <c r="BC395" i="7"/>
  <c r="BB395"/>
  <c r="BH395" s="1"/>
  <c r="AZ166" i="11"/>
  <c r="BA166" s="1"/>
  <c r="BG166" s="1"/>
  <c r="AT166"/>
  <c r="AV166" s="1"/>
  <c r="AS166"/>
  <c r="AU166" s="1"/>
  <c r="AW166" s="1"/>
  <c r="BE166"/>
  <c r="AX164"/>
  <c r="BF164" s="1"/>
  <c r="AY165"/>
  <c r="BC170" i="10"/>
  <c r="BB170"/>
  <c r="BH170" s="1"/>
  <c r="AX178" i="8"/>
  <c r="BF178" s="1"/>
  <c r="AY179"/>
  <c r="AL382" i="10"/>
  <c r="AQ381"/>
  <c r="AR381" s="1"/>
  <c r="AX394" i="7"/>
  <c r="BF394" s="1"/>
  <c r="AY395"/>
  <c r="BC175" i="9"/>
  <c r="BB175"/>
  <c r="BH175" s="1"/>
  <c r="AQ182" i="8"/>
  <c r="AR182" s="1"/>
  <c r="AL183"/>
  <c r="BC165" i="11"/>
  <c r="BB165"/>
  <c r="BH165" s="1"/>
  <c r="AT176" i="9"/>
  <c r="AV176" s="1"/>
  <c r="AS176"/>
  <c r="AZ176"/>
  <c r="BA176" s="1"/>
  <c r="BG176" s="1"/>
  <c r="BE176"/>
  <c r="AS171" i="10"/>
  <c r="AZ171"/>
  <c r="BA171" s="1"/>
  <c r="BG171" s="1"/>
  <c r="AT171"/>
  <c r="AV171" s="1"/>
  <c r="BE171"/>
  <c r="AX378"/>
  <c r="BF378" s="1"/>
  <c r="AY379"/>
  <c r="AX372" i="11"/>
  <c r="BF372" s="1"/>
  <c r="AY373"/>
  <c r="AT380" i="10"/>
  <c r="AV380" s="1"/>
  <c r="AS380"/>
  <c r="AU380" s="1"/>
  <c r="AW380" s="1"/>
  <c r="AZ380"/>
  <c r="BA380" s="1"/>
  <c r="BG380" s="1"/>
  <c r="BE380"/>
  <c r="AS181" i="8"/>
  <c r="AZ181"/>
  <c r="BA181" s="1"/>
  <c r="BG181" s="1"/>
  <c r="AT181"/>
  <c r="AV181" s="1"/>
  <c r="BE181"/>
  <c r="AY174" i="9"/>
  <c r="AX173"/>
  <c r="BF173" s="1"/>
  <c r="AQ177"/>
  <c r="AR177" s="1"/>
  <c r="AL178"/>
  <c r="AL173" i="10"/>
  <c r="AQ172"/>
  <c r="AR172" s="1"/>
  <c r="AU384" i="9"/>
  <c r="AW384" s="1"/>
  <c r="AC381" i="11"/>
  <c r="AC172"/>
  <c r="AC386" i="10"/>
  <c r="AC177"/>
  <c r="BC3" i="3"/>
  <c r="AC392" i="9"/>
  <c r="AC183"/>
  <c r="AC188" i="8"/>
  <c r="AC397"/>
  <c r="AC193" i="7"/>
  <c r="AC402"/>
  <c r="BC411" i="4"/>
  <c r="BB411"/>
  <c r="BH411" s="1"/>
  <c r="AC206"/>
  <c r="BE205"/>
  <c r="AX411"/>
  <c r="BF411" s="1"/>
  <c r="AY412"/>
  <c r="BB202"/>
  <c r="BH202" s="1"/>
  <c r="BC202"/>
  <c r="AC415"/>
  <c r="BE414"/>
  <c r="AY203"/>
  <c r="AX202"/>
  <c r="BF202" s="1"/>
  <c r="AB399" i="7"/>
  <c r="AA400"/>
  <c r="AA413" i="4"/>
  <c r="BA413" s="1"/>
  <c r="BG413" s="1"/>
  <c r="AB412"/>
  <c r="AB179" i="9"/>
  <c r="AA180"/>
  <c r="AB190" i="7"/>
  <c r="AA191"/>
  <c r="AB383" i="10"/>
  <c r="AA384"/>
  <c r="AB394" i="8"/>
  <c r="AA395"/>
  <c r="AB378" i="11"/>
  <c r="AA379"/>
  <c r="AA204" i="4"/>
  <c r="BA204" s="1"/>
  <c r="BG204" s="1"/>
  <c r="AB203"/>
  <c r="AB174" i="10"/>
  <c r="AA175"/>
  <c r="AB388" i="9"/>
  <c r="AA389"/>
  <c r="AA186" i="8"/>
  <c r="AB185"/>
  <c r="AB169" i="11"/>
  <c r="AA170"/>
  <c r="AQ173" i="10" l="1"/>
  <c r="AR173" s="1"/>
  <c r="AL174"/>
  <c r="AX174" i="9"/>
  <c r="BF174" s="1"/>
  <c r="AY175"/>
  <c r="AL184" i="8"/>
  <c r="AQ183"/>
  <c r="AR183" s="1"/>
  <c r="AY396" i="7"/>
  <c r="AX395"/>
  <c r="BF395" s="1"/>
  <c r="AY180" i="8"/>
  <c r="AX179"/>
  <c r="BF179" s="1"/>
  <c r="AY166" i="11"/>
  <c r="AX165"/>
  <c r="BF165" s="1"/>
  <c r="BC166"/>
  <c r="BB166"/>
  <c r="BH166" s="1"/>
  <c r="AQ398" i="7"/>
  <c r="AR398" s="1"/>
  <c r="AL399"/>
  <c r="AT188"/>
  <c r="AV188" s="1"/>
  <c r="AS188"/>
  <c r="AU188" s="1"/>
  <c r="AW188" s="1"/>
  <c r="AZ188"/>
  <c r="BA188" s="1"/>
  <c r="BG188" s="1"/>
  <c r="BE188"/>
  <c r="AS386" i="9"/>
  <c r="AZ386"/>
  <c r="BA386" s="1"/>
  <c r="BG386" s="1"/>
  <c r="AT386"/>
  <c r="AV386" s="1"/>
  <c r="BE386"/>
  <c r="AY186" i="7"/>
  <c r="AX185"/>
  <c r="BF185" s="1"/>
  <c r="AL378" i="11"/>
  <c r="AQ377"/>
  <c r="AR377" s="1"/>
  <c r="BB385" i="9"/>
  <c r="BH385" s="1"/>
  <c r="BC385"/>
  <c r="AU181" i="8"/>
  <c r="AW181" s="1"/>
  <c r="AU176" i="9"/>
  <c r="AW176" s="1"/>
  <c r="AU187" i="7"/>
  <c r="AW187" s="1"/>
  <c r="AZ172" i="10"/>
  <c r="BA172" s="1"/>
  <c r="BG172" s="1"/>
  <c r="AT172"/>
  <c r="AV172" s="1"/>
  <c r="AS172"/>
  <c r="AU172" s="1"/>
  <c r="AW172" s="1"/>
  <c r="BE172"/>
  <c r="BC380"/>
  <c r="BB380"/>
  <c r="BH380" s="1"/>
  <c r="AX379"/>
  <c r="BF379" s="1"/>
  <c r="AY380"/>
  <c r="AQ382"/>
  <c r="AR382" s="1"/>
  <c r="AL383"/>
  <c r="AS397" i="7"/>
  <c r="AU397" s="1"/>
  <c r="AW397" s="1"/>
  <c r="AZ397"/>
  <c r="BA397" s="1"/>
  <c r="BG397" s="1"/>
  <c r="AT397"/>
  <c r="AV397" s="1"/>
  <c r="BE397"/>
  <c r="AQ189"/>
  <c r="AR189" s="1"/>
  <c r="AL190"/>
  <c r="AQ387" i="9"/>
  <c r="AR387" s="1"/>
  <c r="AL388"/>
  <c r="AZ376" i="11"/>
  <c r="BA376" s="1"/>
  <c r="BG376" s="1"/>
  <c r="AT376"/>
  <c r="AV376" s="1"/>
  <c r="AS376"/>
  <c r="BE376"/>
  <c r="BC384" i="9"/>
  <c r="BB384"/>
  <c r="BH384" s="1"/>
  <c r="AT177"/>
  <c r="AV177" s="1"/>
  <c r="AS177"/>
  <c r="AZ177"/>
  <c r="BA177" s="1"/>
  <c r="BG177" s="1"/>
  <c r="BE177"/>
  <c r="AZ381" i="10"/>
  <c r="BA381" s="1"/>
  <c r="BG381" s="1"/>
  <c r="AT381"/>
  <c r="AV381" s="1"/>
  <c r="AS381"/>
  <c r="AU381" s="1"/>
  <c r="AW381" s="1"/>
  <c r="BE381"/>
  <c r="AQ392" i="8"/>
  <c r="AR392" s="1"/>
  <c r="AL393"/>
  <c r="AY389"/>
  <c r="AX388"/>
  <c r="BF388" s="1"/>
  <c r="BB374" i="11"/>
  <c r="BH374" s="1"/>
  <c r="BC374"/>
  <c r="AL169"/>
  <c r="AQ168"/>
  <c r="AR168" s="1"/>
  <c r="BC390" i="8"/>
  <c r="BB390"/>
  <c r="BH390" s="1"/>
  <c r="AU396" i="7"/>
  <c r="AW396" s="1"/>
  <c r="AL179" i="9"/>
  <c r="AQ178"/>
  <c r="AR178" s="1"/>
  <c r="AX373" i="11"/>
  <c r="BF373" s="1"/>
  <c r="AY374"/>
  <c r="AZ182" i="8"/>
  <c r="BA182" s="1"/>
  <c r="BG182" s="1"/>
  <c r="AT182"/>
  <c r="AV182" s="1"/>
  <c r="AS182"/>
  <c r="AU182" s="1"/>
  <c r="AW182" s="1"/>
  <c r="BE182"/>
  <c r="AZ391"/>
  <c r="BA391" s="1"/>
  <c r="BG391" s="1"/>
  <c r="AT391"/>
  <c r="AV391" s="1"/>
  <c r="AS391"/>
  <c r="AU391" s="1"/>
  <c r="AW391" s="1"/>
  <c r="BE391"/>
  <c r="AX170" i="10"/>
  <c r="BF170" s="1"/>
  <c r="AY171"/>
  <c r="AY384" i="9"/>
  <c r="AX383"/>
  <c r="BF383" s="1"/>
  <c r="BB389" i="8"/>
  <c r="BH389" s="1"/>
  <c r="BC389"/>
  <c r="AZ167" i="11"/>
  <c r="BA167" s="1"/>
  <c r="BG167" s="1"/>
  <c r="AT167"/>
  <c r="AV167" s="1"/>
  <c r="AS167"/>
  <c r="AU167" s="1"/>
  <c r="AW167" s="1"/>
  <c r="BE167"/>
  <c r="AU171" i="10"/>
  <c r="AW171" s="1"/>
  <c r="AU375" i="11"/>
  <c r="AW375" s="1"/>
  <c r="AC382"/>
  <c r="AC173"/>
  <c r="AC178" i="10"/>
  <c r="AC387"/>
  <c r="AC184" i="9"/>
  <c r="AC393"/>
  <c r="AC189" i="8"/>
  <c r="AC398"/>
  <c r="AC403" i="7"/>
  <c r="AC194"/>
  <c r="AC416" i="4"/>
  <c r="BE416" s="1"/>
  <c r="BE415"/>
  <c r="BB412"/>
  <c r="BH412" s="1"/>
  <c r="BC412"/>
  <c r="AY413"/>
  <c r="AX412"/>
  <c r="BF412" s="1"/>
  <c r="BC203"/>
  <c r="BB203"/>
  <c r="BH203" s="1"/>
  <c r="AX203"/>
  <c r="BF203" s="1"/>
  <c r="AY204"/>
  <c r="AC207"/>
  <c r="BE207" s="1"/>
  <c r="BE6" s="1"/>
  <c r="BE206"/>
  <c r="AB389" i="9"/>
  <c r="AA390"/>
  <c r="AA176" i="10"/>
  <c r="AB175"/>
  <c r="AB170" i="11"/>
  <c r="AA171"/>
  <c r="AA205" i="4"/>
  <c r="BA205" s="1"/>
  <c r="BG205" s="1"/>
  <c r="AB204"/>
  <c r="AA414"/>
  <c r="BA414" s="1"/>
  <c r="BG414" s="1"/>
  <c r="AB413"/>
  <c r="AA187" i="8"/>
  <c r="AB186"/>
  <c r="AB379" i="11"/>
  <c r="AA380"/>
  <c r="AB191" i="7"/>
  <c r="AA192"/>
  <c r="AB400"/>
  <c r="AA401"/>
  <c r="AB395" i="8"/>
  <c r="AA396"/>
  <c r="AB384" i="10"/>
  <c r="AA385"/>
  <c r="AA181" i="9"/>
  <c r="AB180"/>
  <c r="BE215" i="4" l="1"/>
  <c r="BB171" i="10"/>
  <c r="BH171" s="1"/>
  <c r="BC171"/>
  <c r="AX374" i="11"/>
  <c r="BF374" s="1"/>
  <c r="AY375"/>
  <c r="BB396" i="7"/>
  <c r="BH396" s="1"/>
  <c r="BC396"/>
  <c r="AZ168" i="11"/>
  <c r="BA168" s="1"/>
  <c r="BG168" s="1"/>
  <c r="AT168"/>
  <c r="AV168" s="1"/>
  <c r="AS168"/>
  <c r="AU168" s="1"/>
  <c r="AW168" s="1"/>
  <c r="BE168"/>
  <c r="AQ388" i="9"/>
  <c r="AR388" s="1"/>
  <c r="AL389"/>
  <c r="AL384" i="10"/>
  <c r="AQ383"/>
  <c r="AR383" s="1"/>
  <c r="BB181" i="8"/>
  <c r="BH181" s="1"/>
  <c r="BC181"/>
  <c r="AY187" i="7"/>
  <c r="AX186"/>
  <c r="BF186" s="1"/>
  <c r="AX180" i="8"/>
  <c r="BF180" s="1"/>
  <c r="AY181"/>
  <c r="AQ184"/>
  <c r="AR184" s="1"/>
  <c r="AL185"/>
  <c r="AZ173" i="10"/>
  <c r="BA173" s="1"/>
  <c r="BG173" s="1"/>
  <c r="AS173"/>
  <c r="AT173"/>
  <c r="AV173" s="1"/>
  <c r="BE173"/>
  <c r="AU386" i="9"/>
  <c r="AW386" s="1"/>
  <c r="BC375" i="11"/>
  <c r="BB375"/>
  <c r="BH375" s="1"/>
  <c r="BB167"/>
  <c r="BH167" s="1"/>
  <c r="BC167"/>
  <c r="AL180" i="9"/>
  <c r="AQ179"/>
  <c r="AR179" s="1"/>
  <c r="AS392" i="8"/>
  <c r="AU392" s="1"/>
  <c r="AW392" s="1"/>
  <c r="AZ392"/>
  <c r="BA392" s="1"/>
  <c r="BG392" s="1"/>
  <c r="AT392"/>
  <c r="AV392" s="1"/>
  <c r="BE392"/>
  <c r="AT189" i="7"/>
  <c r="AV189" s="1"/>
  <c r="AS189"/>
  <c r="AU189" s="1"/>
  <c r="AW189" s="1"/>
  <c r="AZ189"/>
  <c r="BA189" s="1"/>
  <c r="BG189" s="1"/>
  <c r="BE189"/>
  <c r="BB397"/>
  <c r="BH397" s="1"/>
  <c r="BC397"/>
  <c r="BC172" i="10"/>
  <c r="BB172"/>
  <c r="BH172" s="1"/>
  <c r="BC176" i="9"/>
  <c r="BB176"/>
  <c r="BH176" s="1"/>
  <c r="BB188" i="7"/>
  <c r="BH188" s="1"/>
  <c r="BC188"/>
  <c r="AS183" i="8"/>
  <c r="AU183" s="1"/>
  <c r="AW183" s="1"/>
  <c r="AZ183"/>
  <c r="BA183" s="1"/>
  <c r="BG183" s="1"/>
  <c r="AT183"/>
  <c r="AV183" s="1"/>
  <c r="BE183"/>
  <c r="AL175" i="10"/>
  <c r="AQ174"/>
  <c r="AR174" s="1"/>
  <c r="AX171"/>
  <c r="BF171" s="1"/>
  <c r="AY172"/>
  <c r="AZ178" i="9"/>
  <c r="BA178" s="1"/>
  <c r="BG178" s="1"/>
  <c r="AT178"/>
  <c r="AV178" s="1"/>
  <c r="AS178"/>
  <c r="AU178" s="1"/>
  <c r="AW178" s="1"/>
  <c r="BE178"/>
  <c r="AL394" i="8"/>
  <c r="AQ393"/>
  <c r="AR393" s="1"/>
  <c r="AL191" i="7"/>
  <c r="AQ190"/>
  <c r="AR190" s="1"/>
  <c r="AX380" i="10"/>
  <c r="BF380" s="1"/>
  <c r="AY381"/>
  <c r="BB187" i="7"/>
  <c r="BH187" s="1"/>
  <c r="BC187"/>
  <c r="AL379" i="11"/>
  <c r="AQ378"/>
  <c r="AR378" s="1"/>
  <c r="AZ398" i="7"/>
  <c r="BA398" s="1"/>
  <c r="BG398" s="1"/>
  <c r="AT398"/>
  <c r="AV398" s="1"/>
  <c r="AS398"/>
  <c r="AU398" s="1"/>
  <c r="AW398" s="1"/>
  <c r="BE398"/>
  <c r="AX166" i="11"/>
  <c r="BF166" s="1"/>
  <c r="AY167"/>
  <c r="AX396" i="7"/>
  <c r="BF396" s="1"/>
  <c r="AY397"/>
  <c r="AU177" i="9"/>
  <c r="AW177" s="1"/>
  <c r="AY385"/>
  <c r="AX384"/>
  <c r="BF384" s="1"/>
  <c r="BB391" i="8"/>
  <c r="BH391" s="1"/>
  <c r="BC391"/>
  <c r="BB182"/>
  <c r="BH182" s="1"/>
  <c r="BC182"/>
  <c r="AL170" i="11"/>
  <c r="AQ169"/>
  <c r="AR169" s="1"/>
  <c r="AY390" i="8"/>
  <c r="AX389"/>
  <c r="BF389" s="1"/>
  <c r="BB381" i="10"/>
  <c r="BH381" s="1"/>
  <c r="BC381"/>
  <c r="AT387" i="9"/>
  <c r="AV387" s="1"/>
  <c r="AS387"/>
  <c r="AU387" s="1"/>
  <c r="AW387" s="1"/>
  <c r="AZ387"/>
  <c r="BA387" s="1"/>
  <c r="BG387" s="1"/>
  <c r="BE387"/>
  <c r="AS382" i="10"/>
  <c r="AU382" s="1"/>
  <c r="AW382" s="1"/>
  <c r="AZ382"/>
  <c r="BA382" s="1"/>
  <c r="BG382" s="1"/>
  <c r="AT382"/>
  <c r="AV382" s="1"/>
  <c r="BE382"/>
  <c r="AT377" i="11"/>
  <c r="AV377" s="1"/>
  <c r="AS377"/>
  <c r="AU377" s="1"/>
  <c r="AW377" s="1"/>
  <c r="AZ377"/>
  <c r="BA377" s="1"/>
  <c r="BG377" s="1"/>
  <c r="BE377"/>
  <c r="AL400" i="7"/>
  <c r="AQ399"/>
  <c r="AR399" s="1"/>
  <c r="AX175" i="9"/>
  <c r="BF175" s="1"/>
  <c r="AY176"/>
  <c r="AU376" i="11"/>
  <c r="AW376" s="1"/>
  <c r="AC383"/>
  <c r="AC174"/>
  <c r="AC388" i="10"/>
  <c r="AC179"/>
  <c r="AC185" i="9"/>
  <c r="AC394"/>
  <c r="AC190" i="8"/>
  <c r="AC399"/>
  <c r="AC195" i="7"/>
  <c r="AC404"/>
  <c r="AX413" i="4"/>
  <c r="BF413" s="1"/>
  <c r="AY414"/>
  <c r="BC413"/>
  <c r="BB413"/>
  <c r="BH413" s="1"/>
  <c r="AY205"/>
  <c r="AX204"/>
  <c r="BF204" s="1"/>
  <c r="BB204"/>
  <c r="BH204" s="1"/>
  <c r="BC204"/>
  <c r="AA193" i="7"/>
  <c r="AB192"/>
  <c r="AA415" i="4"/>
  <c r="BA415" s="1"/>
  <c r="BG415" s="1"/>
  <c r="AB414"/>
  <c r="AB176" i="10"/>
  <c r="AA177"/>
  <c r="AB171" i="11"/>
  <c r="AA172"/>
  <c r="AB390" i="9"/>
  <c r="AA391"/>
  <c r="AA386" i="10"/>
  <c r="AB385"/>
  <c r="AA397" i="8"/>
  <c r="AB396"/>
  <c r="AB401" i="7"/>
  <c r="AA402"/>
  <c r="AB380" i="11"/>
  <c r="AA381"/>
  <c r="AA206" i="4"/>
  <c r="BA206" s="1"/>
  <c r="BG206" s="1"/>
  <c r="AB205"/>
  <c r="AB181" i="9"/>
  <c r="AA182"/>
  <c r="AA188" i="8"/>
  <c r="AB187"/>
  <c r="AX176" i="9" l="1"/>
  <c r="BF176" s="1"/>
  <c r="AY177"/>
  <c r="AS169" i="11"/>
  <c r="AZ169"/>
  <c r="BA169" s="1"/>
  <c r="BG169" s="1"/>
  <c r="AT169"/>
  <c r="AV169" s="1"/>
  <c r="BE169"/>
  <c r="BB177" i="9"/>
  <c r="BH177" s="1"/>
  <c r="BC177"/>
  <c r="AL192" i="7"/>
  <c r="AQ191"/>
  <c r="AR191" s="1"/>
  <c r="BB178" i="9"/>
  <c r="BH178" s="1"/>
  <c r="BC178"/>
  <c r="AZ179"/>
  <c r="BA179" s="1"/>
  <c r="BG179" s="1"/>
  <c r="AT179"/>
  <c r="AV179" s="1"/>
  <c r="AS179"/>
  <c r="AU179" s="1"/>
  <c r="AW179" s="1"/>
  <c r="BE179"/>
  <c r="AT184" i="8"/>
  <c r="AV184" s="1"/>
  <c r="AS184"/>
  <c r="AZ184"/>
  <c r="BA184" s="1"/>
  <c r="BG184" s="1"/>
  <c r="BE184"/>
  <c r="AY188" i="7"/>
  <c r="AX187"/>
  <c r="BF187" s="1"/>
  <c r="AQ384" i="10"/>
  <c r="AR384" s="1"/>
  <c r="AL385"/>
  <c r="BC168" i="11"/>
  <c r="BB168"/>
  <c r="BH168" s="1"/>
  <c r="AQ400" i="7"/>
  <c r="AR400" s="1"/>
  <c r="AL401"/>
  <c r="BC382" i="10"/>
  <c r="BB382"/>
  <c r="BH382" s="1"/>
  <c r="AY391" i="8"/>
  <c r="AX390"/>
  <c r="BF390" s="1"/>
  <c r="AY386" i="9"/>
  <c r="AX385"/>
  <c r="BF385" s="1"/>
  <c r="AX167" i="11"/>
  <c r="BF167" s="1"/>
  <c r="AY168"/>
  <c r="AT190" i="7"/>
  <c r="AV190" s="1"/>
  <c r="AS190"/>
  <c r="AU190" s="1"/>
  <c r="AW190" s="1"/>
  <c r="AZ190"/>
  <c r="BA190" s="1"/>
  <c r="BG190" s="1"/>
  <c r="BE190"/>
  <c r="AX172" i="10"/>
  <c r="BF172" s="1"/>
  <c r="AY173"/>
  <c r="AQ175"/>
  <c r="AR175" s="1"/>
  <c r="AL176"/>
  <c r="BB183" i="8"/>
  <c r="BH183" s="1"/>
  <c r="BC183"/>
  <c r="BB392"/>
  <c r="BH392" s="1"/>
  <c r="BC392"/>
  <c r="AL186"/>
  <c r="AQ185"/>
  <c r="AR185" s="1"/>
  <c r="AS383" i="10"/>
  <c r="AZ383"/>
  <c r="BA383" s="1"/>
  <c r="BG383" s="1"/>
  <c r="AT383"/>
  <c r="AV383" s="1"/>
  <c r="BE383"/>
  <c r="BB376" i="11"/>
  <c r="BH376" s="1"/>
  <c r="BC376"/>
  <c r="AZ399" i="7"/>
  <c r="BA399" s="1"/>
  <c r="BG399" s="1"/>
  <c r="AT399"/>
  <c r="AV399" s="1"/>
  <c r="AS399"/>
  <c r="BE399"/>
  <c r="BC377" i="11"/>
  <c r="BB377"/>
  <c r="BH377" s="1"/>
  <c r="BB387" i="9"/>
  <c r="BH387" s="1"/>
  <c r="BC387"/>
  <c r="BB398" i="7"/>
  <c r="BH398" s="1"/>
  <c r="BC398"/>
  <c r="AL380" i="11"/>
  <c r="AQ379"/>
  <c r="AR379" s="1"/>
  <c r="AQ394" i="8"/>
  <c r="AR394" s="1"/>
  <c r="AL395"/>
  <c r="AT174" i="10"/>
  <c r="AV174" s="1"/>
  <c r="AS174"/>
  <c r="AU174" s="1"/>
  <c r="AW174" s="1"/>
  <c r="AZ174"/>
  <c r="BA174" s="1"/>
  <c r="BG174" s="1"/>
  <c r="BE174"/>
  <c r="BC189" i="7"/>
  <c r="BB189"/>
  <c r="BH189" s="1"/>
  <c r="BC386" i="9"/>
  <c r="BB386"/>
  <c r="BH386" s="1"/>
  <c r="AT388"/>
  <c r="AV388" s="1"/>
  <c r="AS388"/>
  <c r="AU388" s="1"/>
  <c r="AW388" s="1"/>
  <c r="AZ388"/>
  <c r="BA388" s="1"/>
  <c r="BG388" s="1"/>
  <c r="BE388"/>
  <c r="AL171" i="11"/>
  <c r="AQ170"/>
  <c r="AR170" s="1"/>
  <c r="AY398" i="7"/>
  <c r="AX397"/>
  <c r="BF397" s="1"/>
  <c r="AZ378" i="11"/>
  <c r="BA378" s="1"/>
  <c r="BG378" s="1"/>
  <c r="AT378"/>
  <c r="AV378" s="1"/>
  <c r="AS378"/>
  <c r="AU378" s="1"/>
  <c r="AW378" s="1"/>
  <c r="BE378"/>
  <c r="AX381" i="10"/>
  <c r="BF381" s="1"/>
  <c r="AY382"/>
  <c r="AZ393" i="8"/>
  <c r="BA393" s="1"/>
  <c r="BG393" s="1"/>
  <c r="AT393"/>
  <c r="AV393" s="1"/>
  <c r="AS393"/>
  <c r="AU393" s="1"/>
  <c r="AW393" s="1"/>
  <c r="BE393"/>
  <c r="AQ180" i="9"/>
  <c r="AR180" s="1"/>
  <c r="AL181"/>
  <c r="AX181" i="8"/>
  <c r="BF181" s="1"/>
  <c r="AY182"/>
  <c r="AL390" i="9"/>
  <c r="AQ389"/>
  <c r="AR389" s="1"/>
  <c r="AX375" i="11"/>
  <c r="BF375" s="1"/>
  <c r="AY376"/>
  <c r="AU173" i="10"/>
  <c r="AW173" s="1"/>
  <c r="AC175" i="11"/>
  <c r="AC384"/>
  <c r="AC180" i="10"/>
  <c r="AC389"/>
  <c r="AC395" i="9"/>
  <c r="AC186"/>
  <c r="AC191" i="8"/>
  <c r="AC400"/>
  <c r="AC405" i="7"/>
  <c r="AC196"/>
  <c r="AX205" i="4"/>
  <c r="BF205" s="1"/>
  <c r="AY206"/>
  <c r="AY415"/>
  <c r="AX414"/>
  <c r="BF414" s="1"/>
  <c r="BB414"/>
  <c r="BH414" s="1"/>
  <c r="BC414"/>
  <c r="BC205"/>
  <c r="BB205"/>
  <c r="BH205" s="1"/>
  <c r="AB188" i="8"/>
  <c r="AA189"/>
  <c r="AB386" i="10"/>
  <c r="AA387"/>
  <c r="AB391" i="9"/>
  <c r="AA392"/>
  <c r="AB172" i="11"/>
  <c r="AA173"/>
  <c r="AA416" i="4"/>
  <c r="AB415"/>
  <c r="AA183" i="9"/>
  <c r="AB182"/>
  <c r="AB381" i="11"/>
  <c r="AA382"/>
  <c r="AA207" i="4"/>
  <c r="AB206"/>
  <c r="AB397" i="8"/>
  <c r="AA398"/>
  <c r="AB193" i="7"/>
  <c r="AA194"/>
  <c r="AB402"/>
  <c r="AA403"/>
  <c r="AB177" i="10"/>
  <c r="AA178"/>
  <c r="AS389" i="9" l="1"/>
  <c r="AZ389"/>
  <c r="BA389" s="1"/>
  <c r="BG389" s="1"/>
  <c r="AT389"/>
  <c r="AV389" s="1"/>
  <c r="BE389"/>
  <c r="AQ181"/>
  <c r="AR181" s="1"/>
  <c r="AL182"/>
  <c r="AL381" i="11"/>
  <c r="AQ380"/>
  <c r="AR380" s="1"/>
  <c r="AS175" i="10"/>
  <c r="AZ175"/>
  <c r="BA175" s="1"/>
  <c r="BG175" s="1"/>
  <c r="AT175"/>
  <c r="AV175" s="1"/>
  <c r="BE175"/>
  <c r="AY392" i="8"/>
  <c r="AX391"/>
  <c r="BF391" s="1"/>
  <c r="AT400" i="7"/>
  <c r="AV400" s="1"/>
  <c r="AS400"/>
  <c r="AU400" s="1"/>
  <c r="AW400" s="1"/>
  <c r="AZ400"/>
  <c r="BA400" s="1"/>
  <c r="BG400" s="1"/>
  <c r="BE400"/>
  <c r="AX188"/>
  <c r="BF188" s="1"/>
  <c r="AY189"/>
  <c r="AQ192"/>
  <c r="AR192" s="1"/>
  <c r="AL193"/>
  <c r="AU399"/>
  <c r="AW399" s="1"/>
  <c r="AU383" i="10"/>
  <c r="AW383" s="1"/>
  <c r="BB393" i="8"/>
  <c r="BH393" s="1"/>
  <c r="BC393"/>
  <c r="AQ171" i="11"/>
  <c r="AR171" s="1"/>
  <c r="AL172"/>
  <c r="BB388" i="9"/>
  <c r="BH388" s="1"/>
  <c r="BC388"/>
  <c r="BB174" i="10"/>
  <c r="BH174" s="1"/>
  <c r="BC174"/>
  <c r="AZ379" i="11"/>
  <c r="BA379" s="1"/>
  <c r="BG379" s="1"/>
  <c r="AT379"/>
  <c r="AV379" s="1"/>
  <c r="AS379"/>
  <c r="AU379" s="1"/>
  <c r="AW379" s="1"/>
  <c r="BE379"/>
  <c r="AQ176" i="10"/>
  <c r="AR176" s="1"/>
  <c r="AL177"/>
  <c r="AY169" i="11"/>
  <c r="AX168"/>
  <c r="BF168" s="1"/>
  <c r="AQ401" i="7"/>
  <c r="AR401" s="1"/>
  <c r="AL402"/>
  <c r="AZ191"/>
  <c r="BA191" s="1"/>
  <c r="BG191" s="1"/>
  <c r="AT191"/>
  <c r="AV191" s="1"/>
  <c r="AS191"/>
  <c r="AU191" s="1"/>
  <c r="AW191" s="1"/>
  <c r="BE191"/>
  <c r="AY178" i="9"/>
  <c r="AX177"/>
  <c r="BF177" s="1"/>
  <c r="AU184" i="8"/>
  <c r="AW184" s="1"/>
  <c r="BB173" i="10"/>
  <c r="BH173" s="1"/>
  <c r="BC173"/>
  <c r="AX376" i="11"/>
  <c r="BF376" s="1"/>
  <c r="AY377"/>
  <c r="AX182" i="8"/>
  <c r="BF182" s="1"/>
  <c r="AY183"/>
  <c r="AY383" i="10"/>
  <c r="AX382"/>
  <c r="BF382" s="1"/>
  <c r="AT170" i="11"/>
  <c r="AV170" s="1"/>
  <c r="AS170"/>
  <c r="AZ170"/>
  <c r="BA170" s="1"/>
  <c r="BG170" s="1"/>
  <c r="BE170"/>
  <c r="AS394" i="8"/>
  <c r="AZ394"/>
  <c r="BA394" s="1"/>
  <c r="BG394" s="1"/>
  <c r="AT394"/>
  <c r="AV394" s="1"/>
  <c r="BE394"/>
  <c r="AQ186"/>
  <c r="AR186" s="1"/>
  <c r="AL187"/>
  <c r="AX386" i="9"/>
  <c r="BF386" s="1"/>
  <c r="AY387"/>
  <c r="AT384" i="10"/>
  <c r="AV384" s="1"/>
  <c r="AS384"/>
  <c r="AZ384"/>
  <c r="BA384" s="1"/>
  <c r="BG384" s="1"/>
  <c r="BE384"/>
  <c r="BB179" i="9"/>
  <c r="BH179" s="1"/>
  <c r="BC179"/>
  <c r="AU169" i="11"/>
  <c r="AW169" s="1"/>
  <c r="AL391" i="9"/>
  <c r="AQ390"/>
  <c r="AR390" s="1"/>
  <c r="AT180"/>
  <c r="AV180" s="1"/>
  <c r="AS180"/>
  <c r="AU180" s="1"/>
  <c r="AW180" s="1"/>
  <c r="AZ180"/>
  <c r="BA180" s="1"/>
  <c r="BG180" s="1"/>
  <c r="BE180"/>
  <c r="BB378" i="11"/>
  <c r="BH378" s="1"/>
  <c r="BC378"/>
  <c r="AX398" i="7"/>
  <c r="BF398" s="1"/>
  <c r="AY399"/>
  <c r="AL396" i="8"/>
  <c r="AQ395"/>
  <c r="AR395" s="1"/>
  <c r="AT185"/>
  <c r="AV185" s="1"/>
  <c r="AS185"/>
  <c r="AU185" s="1"/>
  <c r="AW185" s="1"/>
  <c r="AZ185"/>
  <c r="BA185" s="1"/>
  <c r="BG185" s="1"/>
  <c r="BE185"/>
  <c r="AX173" i="10"/>
  <c r="BF173" s="1"/>
  <c r="AY174"/>
  <c r="BB190" i="7"/>
  <c r="BH190" s="1"/>
  <c r="BC190"/>
  <c r="AL386" i="10"/>
  <c r="AQ385"/>
  <c r="AR385" s="1"/>
  <c r="AC176" i="11"/>
  <c r="AC385"/>
  <c r="AC181" i="10"/>
  <c r="AC390"/>
  <c r="AC187" i="9"/>
  <c r="AC396"/>
  <c r="AC401" i="8"/>
  <c r="AC192"/>
  <c r="AC197" i="7"/>
  <c r="AC406"/>
  <c r="AB416" i="4"/>
  <c r="BA416"/>
  <c r="BG416" s="1"/>
  <c r="BG215" s="1"/>
  <c r="BB415"/>
  <c r="BH415" s="1"/>
  <c r="BC415"/>
  <c r="AY207"/>
  <c r="AX207" s="1"/>
  <c r="BF207" s="1"/>
  <c r="AX206"/>
  <c r="BF206" s="1"/>
  <c r="AB207"/>
  <c r="BA207"/>
  <c r="BG207" s="1"/>
  <c r="BG6" s="1"/>
  <c r="AX415"/>
  <c r="BF415" s="1"/>
  <c r="AY416"/>
  <c r="AX416" s="1"/>
  <c r="BF416" s="1"/>
  <c r="BB206"/>
  <c r="BH206" s="1"/>
  <c r="BC206"/>
  <c r="AA179" i="10"/>
  <c r="AB178"/>
  <c r="AB398" i="8"/>
  <c r="AA399"/>
  <c r="AB183" i="9"/>
  <c r="AA184"/>
  <c r="AA388" i="10"/>
  <c r="AB387"/>
  <c r="AA195" i="7"/>
  <c r="AB194"/>
  <c r="AB382" i="11"/>
  <c r="AA383"/>
  <c r="AB392" i="9"/>
  <c r="AA393"/>
  <c r="AB403" i="7"/>
  <c r="AA404"/>
  <c r="AB173" i="11"/>
  <c r="AA174"/>
  <c r="AB189" i="8"/>
  <c r="AA190"/>
  <c r="AQ396" l="1"/>
  <c r="AR396" s="1"/>
  <c r="AL397"/>
  <c r="AL188"/>
  <c r="AQ187"/>
  <c r="AR187" s="1"/>
  <c r="AY184"/>
  <c r="AX183"/>
  <c r="BF183" s="1"/>
  <c r="AL173" i="11"/>
  <c r="AQ172"/>
  <c r="AR172" s="1"/>
  <c r="BC383" i="10"/>
  <c r="BB383"/>
  <c r="BH383" s="1"/>
  <c r="AZ192" i="7"/>
  <c r="BA192" s="1"/>
  <c r="BG192" s="1"/>
  <c r="AT192"/>
  <c r="AV192" s="1"/>
  <c r="AS192"/>
  <c r="AU192" s="1"/>
  <c r="AW192" s="1"/>
  <c r="BE192"/>
  <c r="AX392" i="8"/>
  <c r="BF392" s="1"/>
  <c r="AY393"/>
  <c r="AS181" i="9"/>
  <c r="AZ181"/>
  <c r="BA181" s="1"/>
  <c r="BG181" s="1"/>
  <c r="AT181"/>
  <c r="AV181" s="1"/>
  <c r="BE181"/>
  <c r="AU384" i="10"/>
  <c r="AW384" s="1"/>
  <c r="AU170" i="11"/>
  <c r="AW170" s="1"/>
  <c r="AU175" i="10"/>
  <c r="AW175" s="1"/>
  <c r="AU389" i="9"/>
  <c r="AW389" s="1"/>
  <c r="AS395" i="8"/>
  <c r="AZ395"/>
  <c r="BA395" s="1"/>
  <c r="BG395" s="1"/>
  <c r="AT395"/>
  <c r="AV395" s="1"/>
  <c r="BE395"/>
  <c r="BC180" i="9"/>
  <c r="BB180"/>
  <c r="BH180" s="1"/>
  <c r="BB169" i="11"/>
  <c r="BH169" s="1"/>
  <c r="BC169"/>
  <c r="AX383" i="10"/>
  <c r="BF383" s="1"/>
  <c r="AY384"/>
  <c r="BC191" i="7"/>
  <c r="BB191"/>
  <c r="BH191" s="1"/>
  <c r="AS401"/>
  <c r="AZ401"/>
  <c r="BA401" s="1"/>
  <c r="BG401" s="1"/>
  <c r="AT401"/>
  <c r="AV401" s="1"/>
  <c r="BE401"/>
  <c r="AS176" i="10"/>
  <c r="AZ176"/>
  <c r="BA176" s="1"/>
  <c r="BG176" s="1"/>
  <c r="AT176"/>
  <c r="AV176" s="1"/>
  <c r="BE176"/>
  <c r="AQ193" i="7"/>
  <c r="AR193" s="1"/>
  <c r="AL194"/>
  <c r="AQ182" i="9"/>
  <c r="AR182" s="1"/>
  <c r="AL183"/>
  <c r="AQ386" i="10"/>
  <c r="AR386" s="1"/>
  <c r="AL387"/>
  <c r="AL392" i="9"/>
  <c r="AQ391"/>
  <c r="AR391" s="1"/>
  <c r="AY388"/>
  <c r="AX387"/>
  <c r="BF387" s="1"/>
  <c r="AX377" i="11"/>
  <c r="BF377" s="1"/>
  <c r="AY378"/>
  <c r="BB184" i="8"/>
  <c r="BH184" s="1"/>
  <c r="BC184"/>
  <c r="AQ402" i="7"/>
  <c r="AR402" s="1"/>
  <c r="AL403"/>
  <c r="AL178" i="10"/>
  <c r="AQ177"/>
  <c r="AR177" s="1"/>
  <c r="AQ381" i="11"/>
  <c r="AR381" s="1"/>
  <c r="AL382"/>
  <c r="AT385" i="10"/>
  <c r="AV385" s="1"/>
  <c r="AS385"/>
  <c r="AZ385"/>
  <c r="BA385" s="1"/>
  <c r="BG385" s="1"/>
  <c r="BE385"/>
  <c r="AX174"/>
  <c r="BF174" s="1"/>
  <c r="AY175"/>
  <c r="BC185" i="8"/>
  <c r="BB185"/>
  <c r="BH185" s="1"/>
  <c r="AY400" i="7"/>
  <c r="AX399"/>
  <c r="BF399" s="1"/>
  <c r="AS390" i="9"/>
  <c r="AZ390"/>
  <c r="BA390" s="1"/>
  <c r="BG390" s="1"/>
  <c r="AT390"/>
  <c r="AV390" s="1"/>
  <c r="BE390"/>
  <c r="AZ186" i="8"/>
  <c r="BA186" s="1"/>
  <c r="BG186" s="1"/>
  <c r="AT186"/>
  <c r="AV186" s="1"/>
  <c r="AS186"/>
  <c r="BE186"/>
  <c r="AX178" i="9"/>
  <c r="BF178" s="1"/>
  <c r="AY179"/>
  <c r="AX169" i="11"/>
  <c r="BF169" s="1"/>
  <c r="AY170"/>
  <c r="BB379"/>
  <c r="BH379" s="1"/>
  <c r="BC379"/>
  <c r="AS171"/>
  <c r="AU171" s="1"/>
  <c r="AW171" s="1"/>
  <c r="AZ171"/>
  <c r="BA171" s="1"/>
  <c r="BG171" s="1"/>
  <c r="AT171"/>
  <c r="AV171" s="1"/>
  <c r="BE171"/>
  <c r="BB399" i="7"/>
  <c r="BH399" s="1"/>
  <c r="BC399"/>
  <c r="AX189"/>
  <c r="BF189" s="1"/>
  <c r="AY190"/>
  <c r="BC400"/>
  <c r="BB400"/>
  <c r="BH400" s="1"/>
  <c r="AZ380" i="11"/>
  <c r="BA380" s="1"/>
  <c r="BG380" s="1"/>
  <c r="AT380"/>
  <c r="AV380" s="1"/>
  <c r="AS380"/>
  <c r="BE380"/>
  <c r="AU394" i="8"/>
  <c r="AW394" s="1"/>
  <c r="AC386" i="11"/>
  <c r="AC177"/>
  <c r="AC391" i="10"/>
  <c r="AC182"/>
  <c r="AC188" i="9"/>
  <c r="AC397"/>
  <c r="AC402" i="8"/>
  <c r="BF6" i="4"/>
  <c r="AC193" i="8"/>
  <c r="AC407" i="7"/>
  <c r="AC198"/>
  <c r="BC416" i="4"/>
  <c r="BB416"/>
  <c r="BH416" s="1"/>
  <c r="BH215" s="1"/>
  <c r="BF215"/>
  <c r="BC207"/>
  <c r="BB207"/>
  <c r="BH207" s="1"/>
  <c r="BH6" s="1"/>
  <c r="Q3" i="3"/>
  <c r="Q4"/>
  <c r="AB404" i="7"/>
  <c r="AA405"/>
  <c r="AB383" i="11"/>
  <c r="AA384"/>
  <c r="AB179" i="10"/>
  <c r="AA180"/>
  <c r="AA196" i="7"/>
  <c r="AB195"/>
  <c r="AB388" i="10"/>
  <c r="AA389"/>
  <c r="AB190" i="8"/>
  <c r="AA191"/>
  <c r="AB174" i="11"/>
  <c r="AA175"/>
  <c r="AA394" i="9"/>
  <c r="AB393"/>
  <c r="AA185"/>
  <c r="AB184"/>
  <c r="AA400" i="8"/>
  <c r="AB399"/>
  <c r="BC3" i="4" l="1"/>
  <c r="BB394" i="8"/>
  <c r="BH394" s="1"/>
  <c r="BC394"/>
  <c r="AL179" i="10"/>
  <c r="AQ178"/>
  <c r="AR178" s="1"/>
  <c r="AX388" i="9"/>
  <c r="BF388" s="1"/>
  <c r="AY389"/>
  <c r="AS386" i="10"/>
  <c r="AZ386"/>
  <c r="BA386" s="1"/>
  <c r="BG386" s="1"/>
  <c r="AT386"/>
  <c r="AV386" s="1"/>
  <c r="BE386"/>
  <c r="AT193" i="7"/>
  <c r="AV193" s="1"/>
  <c r="AS193"/>
  <c r="AU193" s="1"/>
  <c r="AW193" s="1"/>
  <c r="AZ193"/>
  <c r="BA193" s="1"/>
  <c r="BG193" s="1"/>
  <c r="BE193"/>
  <c r="BB384" i="10"/>
  <c r="BH384" s="1"/>
  <c r="BC384"/>
  <c r="BB192" i="7"/>
  <c r="BH192" s="1"/>
  <c r="BC192"/>
  <c r="AX184" i="8"/>
  <c r="BF184" s="1"/>
  <c r="AY185"/>
  <c r="AT396"/>
  <c r="AV396" s="1"/>
  <c r="AS396"/>
  <c r="AZ396"/>
  <c r="BA396" s="1"/>
  <c r="BG396" s="1"/>
  <c r="BE396"/>
  <c r="AU390" i="9"/>
  <c r="AW390" s="1"/>
  <c r="AU176" i="10"/>
  <c r="AW176" s="1"/>
  <c r="AU401" i="7"/>
  <c r="AW401" s="1"/>
  <c r="AU395" i="8"/>
  <c r="AW395" s="1"/>
  <c r="AU181" i="9"/>
  <c r="AW181" s="1"/>
  <c r="AX190" i="7"/>
  <c r="BF190" s="1"/>
  <c r="AY191"/>
  <c r="AY180" i="9"/>
  <c r="AX179"/>
  <c r="BF179" s="1"/>
  <c r="AZ177" i="10"/>
  <c r="BA177" s="1"/>
  <c r="BG177" s="1"/>
  <c r="AT177"/>
  <c r="AV177" s="1"/>
  <c r="AS177"/>
  <c r="AU177" s="1"/>
  <c r="AW177" s="1"/>
  <c r="BE177"/>
  <c r="AL388"/>
  <c r="AQ387"/>
  <c r="AR387" s="1"/>
  <c r="AL195" i="7"/>
  <c r="AQ194"/>
  <c r="AR194" s="1"/>
  <c r="AY385" i="10"/>
  <c r="AX384"/>
  <c r="BF384" s="1"/>
  <c r="BB170" i="11"/>
  <c r="BH170" s="1"/>
  <c r="BC170"/>
  <c r="AL398" i="8"/>
  <c r="AQ397"/>
  <c r="AR397" s="1"/>
  <c r="BC171" i="11"/>
  <c r="BB171"/>
  <c r="BH171" s="1"/>
  <c r="AY401" i="7"/>
  <c r="AX400"/>
  <c r="BF400" s="1"/>
  <c r="AT381" i="11"/>
  <c r="AV381" s="1"/>
  <c r="AS381"/>
  <c r="AZ381"/>
  <c r="BA381" s="1"/>
  <c r="BG381" s="1"/>
  <c r="BE381"/>
  <c r="AT402" i="7"/>
  <c r="AV402" s="1"/>
  <c r="AS402"/>
  <c r="AZ402"/>
  <c r="BA402" s="1"/>
  <c r="BG402" s="1"/>
  <c r="BE402"/>
  <c r="AL393" i="9"/>
  <c r="AQ392"/>
  <c r="AR392" s="1"/>
  <c r="AT182"/>
  <c r="AV182" s="1"/>
  <c r="AS182"/>
  <c r="AZ182"/>
  <c r="BA182" s="1"/>
  <c r="BG182" s="1"/>
  <c r="BE182"/>
  <c r="BB175" i="10"/>
  <c r="BH175" s="1"/>
  <c r="BC175"/>
  <c r="AL174" i="11"/>
  <c r="AQ173"/>
  <c r="AR173" s="1"/>
  <c r="AQ188" i="8"/>
  <c r="AR188" s="1"/>
  <c r="AL189"/>
  <c r="AU380" i="11"/>
  <c r="AW380" s="1"/>
  <c r="AU186" i="8"/>
  <c r="AW186" s="1"/>
  <c r="AX170" i="11"/>
  <c r="BF170" s="1"/>
  <c r="AY171"/>
  <c r="AY176" i="10"/>
  <c r="AX175"/>
  <c r="BF175" s="1"/>
  <c r="AQ382" i="11"/>
  <c r="AR382" s="1"/>
  <c r="AL383"/>
  <c r="AL404" i="7"/>
  <c r="AQ403"/>
  <c r="AR403" s="1"/>
  <c r="AX378" i="11"/>
  <c r="BF378" s="1"/>
  <c r="AY379"/>
  <c r="AS391" i="9"/>
  <c r="AZ391"/>
  <c r="BA391" s="1"/>
  <c r="BG391" s="1"/>
  <c r="AT391"/>
  <c r="AV391" s="1"/>
  <c r="BE391"/>
  <c r="AQ183"/>
  <c r="AR183" s="1"/>
  <c r="AL184"/>
  <c r="BC389"/>
  <c r="BB389"/>
  <c r="BH389" s="1"/>
  <c r="AY394" i="8"/>
  <c r="AX393"/>
  <c r="BF393" s="1"/>
  <c r="AZ172" i="11"/>
  <c r="BA172" s="1"/>
  <c r="BG172" s="1"/>
  <c r="AT172"/>
  <c r="AV172" s="1"/>
  <c r="AS172"/>
  <c r="BE172"/>
  <c r="AZ187" i="8"/>
  <c r="BA187" s="1"/>
  <c r="BG187" s="1"/>
  <c r="AT187"/>
  <c r="AV187" s="1"/>
  <c r="AS187"/>
  <c r="BE187"/>
  <c r="AU385" i="10"/>
  <c r="AW385" s="1"/>
  <c r="AC387" i="11"/>
  <c r="AC178"/>
  <c r="AC392" i="10"/>
  <c r="AC183"/>
  <c r="AC398" i="9"/>
  <c r="AC189"/>
  <c r="AC403" i="8"/>
  <c r="AC194"/>
  <c r="AC408" i="7"/>
  <c r="AC199"/>
  <c r="BC212" i="4"/>
  <c r="Q5" i="3"/>
  <c r="AB185" i="9"/>
  <c r="AA186"/>
  <c r="AB175" i="11"/>
  <c r="AA176"/>
  <c r="AA390" i="10"/>
  <c r="AB389"/>
  <c r="AA401" i="8"/>
  <c r="AB400"/>
  <c r="AA395" i="9"/>
  <c r="AB394"/>
  <c r="AB196" i="7"/>
  <c r="AA197"/>
  <c r="AB180" i="10"/>
  <c r="AA181"/>
  <c r="AB405" i="7"/>
  <c r="AA406"/>
  <c r="AA192" i="8"/>
  <c r="AB191"/>
  <c r="AB384" i="11"/>
  <c r="AA385"/>
  <c r="J8" i="15"/>
  <c r="Q8" i="3" l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AX394" i="8"/>
  <c r="BF394" s="1"/>
  <c r="AY395"/>
  <c r="AS183" i="9"/>
  <c r="AZ183"/>
  <c r="BA183" s="1"/>
  <c r="BG183" s="1"/>
  <c r="AT183"/>
  <c r="AV183" s="1"/>
  <c r="BE183"/>
  <c r="AQ404" i="7"/>
  <c r="AR404" s="1"/>
  <c r="AL405"/>
  <c r="AX176" i="10"/>
  <c r="BF176" s="1"/>
  <c r="AY177"/>
  <c r="BB380" i="11"/>
  <c r="BH380" s="1"/>
  <c r="BC380"/>
  <c r="AL175"/>
  <c r="AQ174"/>
  <c r="AR174" s="1"/>
  <c r="AL394" i="9"/>
  <c r="AQ393"/>
  <c r="AR393" s="1"/>
  <c r="AL196" i="7"/>
  <c r="AQ195"/>
  <c r="AR195" s="1"/>
  <c r="BC177" i="10"/>
  <c r="BB177"/>
  <c r="BH177" s="1"/>
  <c r="AY181" i="9"/>
  <c r="AX180"/>
  <c r="BF180" s="1"/>
  <c r="BB395" i="8"/>
  <c r="BH395" s="1"/>
  <c r="BC395"/>
  <c r="AU187"/>
  <c r="AW187" s="1"/>
  <c r="AU172" i="11"/>
  <c r="AW172" s="1"/>
  <c r="AU391" i="9"/>
  <c r="AW391" s="1"/>
  <c r="AQ184"/>
  <c r="AR184" s="1"/>
  <c r="AL185"/>
  <c r="AS403" i="7"/>
  <c r="AU403" s="1"/>
  <c r="AW403" s="1"/>
  <c r="AZ403"/>
  <c r="BA403" s="1"/>
  <c r="BG403" s="1"/>
  <c r="AT403"/>
  <c r="AV403" s="1"/>
  <c r="BE403"/>
  <c r="BC186" i="8"/>
  <c r="BB186"/>
  <c r="BH186" s="1"/>
  <c r="AZ173" i="11"/>
  <c r="BA173" s="1"/>
  <c r="BG173" s="1"/>
  <c r="AS173"/>
  <c r="AU173" s="1"/>
  <c r="AW173" s="1"/>
  <c r="AT173"/>
  <c r="AV173" s="1"/>
  <c r="BE173"/>
  <c r="AT392" i="9"/>
  <c r="AV392" s="1"/>
  <c r="AS392"/>
  <c r="AU392" s="1"/>
  <c r="AW392" s="1"/>
  <c r="AZ392"/>
  <c r="BA392" s="1"/>
  <c r="BG392" s="1"/>
  <c r="BE392"/>
  <c r="AS194" i="7"/>
  <c r="AZ194"/>
  <c r="BA194" s="1"/>
  <c r="BG194" s="1"/>
  <c r="AT194"/>
  <c r="AV194" s="1"/>
  <c r="BE194"/>
  <c r="BC181" i="9"/>
  <c r="BB181"/>
  <c r="BH181" s="1"/>
  <c r="BB390"/>
  <c r="BH390" s="1"/>
  <c r="BC390"/>
  <c r="AY390"/>
  <c r="AX389"/>
  <c r="BF389" s="1"/>
  <c r="AU402" i="7"/>
  <c r="AW402" s="1"/>
  <c r="AU381" i="11"/>
  <c r="AW381" s="1"/>
  <c r="AU396" i="8"/>
  <c r="AW396" s="1"/>
  <c r="AZ382" i="11"/>
  <c r="BA382" s="1"/>
  <c r="BG382" s="1"/>
  <c r="AT382"/>
  <c r="AV382" s="1"/>
  <c r="AS382"/>
  <c r="AU382" s="1"/>
  <c r="AW382" s="1"/>
  <c r="BE382"/>
  <c r="AT188" i="8"/>
  <c r="AV188" s="1"/>
  <c r="AS188"/>
  <c r="AZ188"/>
  <c r="BA188" s="1"/>
  <c r="BG188" s="1"/>
  <c r="BE188"/>
  <c r="AX401" i="7"/>
  <c r="BF401" s="1"/>
  <c r="AY402"/>
  <c r="AQ398" i="8"/>
  <c r="AR398" s="1"/>
  <c r="AL399"/>
  <c r="AX385" i="10"/>
  <c r="BF385" s="1"/>
  <c r="AY386"/>
  <c r="AQ388"/>
  <c r="AR388" s="1"/>
  <c r="AL389"/>
  <c r="BB176"/>
  <c r="BH176" s="1"/>
  <c r="BC176"/>
  <c r="AQ179"/>
  <c r="AR179" s="1"/>
  <c r="AL180"/>
  <c r="AU386"/>
  <c r="AW386" s="1"/>
  <c r="BC385"/>
  <c r="BB385"/>
  <c r="BH385" s="1"/>
  <c r="AY380" i="11"/>
  <c r="AX379"/>
  <c r="BF379" s="1"/>
  <c r="AL384"/>
  <c r="AQ383"/>
  <c r="AR383" s="1"/>
  <c r="AX171"/>
  <c r="BF171" s="1"/>
  <c r="AY172"/>
  <c r="AL190" i="8"/>
  <c r="AQ189"/>
  <c r="AR189" s="1"/>
  <c r="AT397"/>
  <c r="AV397" s="1"/>
  <c r="AS397"/>
  <c r="AU397" s="1"/>
  <c r="AW397" s="1"/>
  <c r="AZ397"/>
  <c r="BA397" s="1"/>
  <c r="BG397" s="1"/>
  <c r="BE397"/>
  <c r="AT387" i="10"/>
  <c r="AV387" s="1"/>
  <c r="AS387"/>
  <c r="AU387" s="1"/>
  <c r="AW387" s="1"/>
  <c r="AZ387"/>
  <c r="BA387" s="1"/>
  <c r="BG387" s="1"/>
  <c r="BE387"/>
  <c r="AY192" i="7"/>
  <c r="AX191"/>
  <c r="BF191" s="1"/>
  <c r="BB401"/>
  <c r="BH401" s="1"/>
  <c r="BC401"/>
  <c r="AY186" i="8"/>
  <c r="AX185"/>
  <c r="BF185" s="1"/>
  <c r="BB193" i="7"/>
  <c r="BH193" s="1"/>
  <c r="BC193"/>
  <c r="AZ178" i="10"/>
  <c r="BA178" s="1"/>
  <c r="BG178" s="1"/>
  <c r="AT178"/>
  <c r="AV178" s="1"/>
  <c r="AS178"/>
  <c r="BE178"/>
  <c r="AU182" i="9"/>
  <c r="AW182" s="1"/>
  <c r="AC179" i="11"/>
  <c r="AC388"/>
  <c r="AC393" i="10"/>
  <c r="AC184"/>
  <c r="AC190" i="9"/>
  <c r="AC399"/>
  <c r="AC195" i="8"/>
  <c r="AC404"/>
  <c r="AC200" i="7"/>
  <c r="AC409"/>
  <c r="AB192" i="8"/>
  <c r="AA193"/>
  <c r="AB406" i="7"/>
  <c r="AA407"/>
  <c r="AB181" i="10"/>
  <c r="AA182"/>
  <c r="AA396" i="9"/>
  <c r="AB395"/>
  <c r="AB401" i="8"/>
  <c r="AA402"/>
  <c r="AB176" i="11"/>
  <c r="AA177"/>
  <c r="AB186" i="9"/>
  <c r="AA187"/>
  <c r="AA198" i="7"/>
  <c r="AB197"/>
  <c r="AB390" i="10"/>
  <c r="AA391"/>
  <c r="AB385" i="11"/>
  <c r="AA386"/>
  <c r="BC387" i="10" l="1"/>
  <c r="BB387"/>
  <c r="BH387" s="1"/>
  <c r="BB397" i="8"/>
  <c r="BH397" s="1"/>
  <c r="BC397"/>
  <c r="AX172" i="11"/>
  <c r="BF172" s="1"/>
  <c r="AY173"/>
  <c r="BB386" i="10"/>
  <c r="BH386" s="1"/>
  <c r="BC386"/>
  <c r="AS179"/>
  <c r="AZ179"/>
  <c r="BA179" s="1"/>
  <c r="BG179" s="1"/>
  <c r="AT179"/>
  <c r="AV179" s="1"/>
  <c r="BE179"/>
  <c r="AS388"/>
  <c r="AZ388"/>
  <c r="BA388" s="1"/>
  <c r="BG388" s="1"/>
  <c r="AT388"/>
  <c r="AV388" s="1"/>
  <c r="BE388"/>
  <c r="AT398" i="8"/>
  <c r="AV398" s="1"/>
  <c r="AS398"/>
  <c r="AU398" s="1"/>
  <c r="AW398" s="1"/>
  <c r="AZ398"/>
  <c r="BA398" s="1"/>
  <c r="BG398" s="1"/>
  <c r="BE398"/>
  <c r="BC382" i="11"/>
  <c r="BB382"/>
  <c r="BH382" s="1"/>
  <c r="BC381"/>
  <c r="BB381"/>
  <c r="BH381" s="1"/>
  <c r="BC392" i="9"/>
  <c r="BB392"/>
  <c r="BH392" s="1"/>
  <c r="BC173" i="11"/>
  <c r="BB173"/>
  <c r="BH173" s="1"/>
  <c r="AL186" i="9"/>
  <c r="AQ185"/>
  <c r="AR185" s="1"/>
  <c r="BC187" i="8"/>
  <c r="BB187"/>
  <c r="BH187" s="1"/>
  <c r="AY182" i="9"/>
  <c r="AX181"/>
  <c r="BF181" s="1"/>
  <c r="AQ196" i="7"/>
  <c r="AR196" s="1"/>
  <c r="AL197"/>
  <c r="AL176" i="11"/>
  <c r="AQ175"/>
  <c r="AR175" s="1"/>
  <c r="BC182" i="9"/>
  <c r="BB182"/>
  <c r="BH182" s="1"/>
  <c r="AQ190" i="8"/>
  <c r="AR190" s="1"/>
  <c r="AL191"/>
  <c r="AQ384" i="11"/>
  <c r="AR384" s="1"/>
  <c r="AL385"/>
  <c r="AL181" i="10"/>
  <c r="AQ180"/>
  <c r="AR180" s="1"/>
  <c r="AQ389"/>
  <c r="AR389" s="1"/>
  <c r="AL390"/>
  <c r="AL400" i="8"/>
  <c r="AQ399"/>
  <c r="AR399" s="1"/>
  <c r="BB396"/>
  <c r="BH396" s="1"/>
  <c r="BC396"/>
  <c r="BB403" i="7"/>
  <c r="BH403" s="1"/>
  <c r="BC403"/>
  <c r="BC172" i="11"/>
  <c r="BB172"/>
  <c r="BH172" s="1"/>
  <c r="AS195" i="7"/>
  <c r="AZ195"/>
  <c r="BA195" s="1"/>
  <c r="BG195" s="1"/>
  <c r="AT195"/>
  <c r="AV195" s="1"/>
  <c r="BE195"/>
  <c r="AT174" i="11"/>
  <c r="AV174" s="1"/>
  <c r="AS174"/>
  <c r="AU174" s="1"/>
  <c r="AW174" s="1"/>
  <c r="AZ174"/>
  <c r="BA174" s="1"/>
  <c r="BG174" s="1"/>
  <c r="BE174"/>
  <c r="AX177" i="10"/>
  <c r="BF177" s="1"/>
  <c r="AY178"/>
  <c r="AX395" i="8"/>
  <c r="BF395" s="1"/>
  <c r="AY396"/>
  <c r="AU178" i="10"/>
  <c r="AW178" s="1"/>
  <c r="AS189" i="8"/>
  <c r="AZ189"/>
  <c r="BA189" s="1"/>
  <c r="BG189" s="1"/>
  <c r="AT189"/>
  <c r="AV189" s="1"/>
  <c r="BE189"/>
  <c r="AS383" i="11"/>
  <c r="AT383"/>
  <c r="AV383" s="1"/>
  <c r="AZ383"/>
  <c r="BA383" s="1"/>
  <c r="BG383" s="1"/>
  <c r="BE383"/>
  <c r="BB391" i="9"/>
  <c r="BH391" s="1"/>
  <c r="BC391"/>
  <c r="AL395"/>
  <c r="AQ394"/>
  <c r="AR394" s="1"/>
  <c r="AS404" i="7"/>
  <c r="AZ404"/>
  <c r="BA404" s="1"/>
  <c r="BG404" s="1"/>
  <c r="AT404"/>
  <c r="AV404" s="1"/>
  <c r="BE404"/>
  <c r="AU183" i="9"/>
  <c r="AW183" s="1"/>
  <c r="AY187" i="8"/>
  <c r="AX186"/>
  <c r="BF186" s="1"/>
  <c r="AX192" i="7"/>
  <c r="BF192" s="1"/>
  <c r="AY193"/>
  <c r="AY381" i="11"/>
  <c r="AX380"/>
  <c r="BF380" s="1"/>
  <c r="AX386" i="10"/>
  <c r="BF386" s="1"/>
  <c r="AY387"/>
  <c r="AX402" i="7"/>
  <c r="BF402" s="1"/>
  <c r="AY403"/>
  <c r="BB402"/>
  <c r="BH402" s="1"/>
  <c r="BC402"/>
  <c r="AX390" i="9"/>
  <c r="BF390" s="1"/>
  <c r="AY391"/>
  <c r="AS184"/>
  <c r="AZ184"/>
  <c r="BA184" s="1"/>
  <c r="BG184" s="1"/>
  <c r="AT184"/>
  <c r="AV184" s="1"/>
  <c r="BE184"/>
  <c r="AZ393"/>
  <c r="BA393" s="1"/>
  <c r="BG393" s="1"/>
  <c r="AT393"/>
  <c r="AV393" s="1"/>
  <c r="AS393"/>
  <c r="AU393" s="1"/>
  <c r="AW393" s="1"/>
  <c r="BE393"/>
  <c r="AL406" i="7"/>
  <c r="AQ405"/>
  <c r="AR405" s="1"/>
  <c r="AU188" i="8"/>
  <c r="AW188" s="1"/>
  <c r="AU194" i="7"/>
  <c r="AW194" s="1"/>
  <c r="AC389" i="11"/>
  <c r="AC180"/>
  <c r="AC185" i="10"/>
  <c r="AC394"/>
  <c r="AC191" i="9"/>
  <c r="AC400"/>
  <c r="AC405" i="8"/>
  <c r="AC196"/>
  <c r="AC201" i="7"/>
  <c r="AC410"/>
  <c r="AB402" i="8"/>
  <c r="AA403"/>
  <c r="AB391" i="10"/>
  <c r="AA392"/>
  <c r="AB198" i="7"/>
  <c r="AA199"/>
  <c r="AB396" i="9"/>
  <c r="AA397"/>
  <c r="AA408" i="7"/>
  <c r="AB407"/>
  <c r="AB386" i="11"/>
  <c r="AA387"/>
  <c r="AB187" i="9"/>
  <c r="AA188"/>
  <c r="AB177" i="11"/>
  <c r="AA178"/>
  <c r="AA183" i="10"/>
  <c r="AB182"/>
  <c r="AA194" i="8"/>
  <c r="AB193"/>
  <c r="BB188" l="1"/>
  <c r="BH188" s="1"/>
  <c r="BC188"/>
  <c r="AS405" i="7"/>
  <c r="AZ405"/>
  <c r="BA405" s="1"/>
  <c r="BG405" s="1"/>
  <c r="AT405"/>
  <c r="AV405" s="1"/>
  <c r="BE405"/>
  <c r="AY388" i="10"/>
  <c r="AX387"/>
  <c r="BF387" s="1"/>
  <c r="AX193" i="7"/>
  <c r="BF193" s="1"/>
  <c r="AY194"/>
  <c r="BB183" i="9"/>
  <c r="BH183" s="1"/>
  <c r="BC183"/>
  <c r="AQ400" i="8"/>
  <c r="AR400" s="1"/>
  <c r="AL401"/>
  <c r="AQ181" i="10"/>
  <c r="AR181" s="1"/>
  <c r="AL182"/>
  <c r="AT190" i="8"/>
  <c r="AV190" s="1"/>
  <c r="AS190"/>
  <c r="AZ190"/>
  <c r="BA190" s="1"/>
  <c r="BG190" s="1"/>
  <c r="BE190"/>
  <c r="AL177" i="11"/>
  <c r="AQ176"/>
  <c r="AR176" s="1"/>
  <c r="AX182" i="9"/>
  <c r="BF182" s="1"/>
  <c r="AY183"/>
  <c r="AQ186"/>
  <c r="AR186" s="1"/>
  <c r="AL187"/>
  <c r="AU404" i="7"/>
  <c r="AW404" s="1"/>
  <c r="AU383" i="11"/>
  <c r="AW383" s="1"/>
  <c r="AU189" i="8"/>
  <c r="AW189" s="1"/>
  <c r="AU195" i="7"/>
  <c r="AW195" s="1"/>
  <c r="AU388" i="10"/>
  <c r="AW388" s="1"/>
  <c r="AU179"/>
  <c r="AW179" s="1"/>
  <c r="BB194" i="7"/>
  <c r="BH194" s="1"/>
  <c r="BC194"/>
  <c r="BB393" i="9"/>
  <c r="BH393" s="1"/>
  <c r="BC393"/>
  <c r="AX381" i="11"/>
  <c r="BF381" s="1"/>
  <c r="AY382"/>
  <c r="AX187" i="8"/>
  <c r="BF187" s="1"/>
  <c r="AY188"/>
  <c r="AY179" i="10"/>
  <c r="AX178"/>
  <c r="BF178" s="1"/>
  <c r="BC174" i="11"/>
  <c r="BB174"/>
  <c r="BH174" s="1"/>
  <c r="AT399" i="8"/>
  <c r="AV399" s="1"/>
  <c r="AS399"/>
  <c r="AZ399"/>
  <c r="BA399" s="1"/>
  <c r="BG399" s="1"/>
  <c r="BE399"/>
  <c r="AS180" i="10"/>
  <c r="AU180" s="1"/>
  <c r="AW180" s="1"/>
  <c r="AZ180"/>
  <c r="BA180" s="1"/>
  <c r="BG180" s="1"/>
  <c r="AT180"/>
  <c r="AV180" s="1"/>
  <c r="BE180"/>
  <c r="AL192" i="8"/>
  <c r="AQ191"/>
  <c r="AR191" s="1"/>
  <c r="AT175" i="11"/>
  <c r="AV175" s="1"/>
  <c r="AS175"/>
  <c r="AU175" s="1"/>
  <c r="AW175" s="1"/>
  <c r="AZ175"/>
  <c r="BA175" s="1"/>
  <c r="BG175" s="1"/>
  <c r="BE175"/>
  <c r="AT185" i="9"/>
  <c r="AV185" s="1"/>
  <c r="AS185"/>
  <c r="AU185" s="1"/>
  <c r="AW185" s="1"/>
  <c r="AZ185"/>
  <c r="BA185" s="1"/>
  <c r="BG185" s="1"/>
  <c r="BE185"/>
  <c r="BC398" i="8"/>
  <c r="BB398"/>
  <c r="BH398" s="1"/>
  <c r="AX173" i="11"/>
  <c r="BF173" s="1"/>
  <c r="AY174"/>
  <c r="AY392" i="9"/>
  <c r="AX391"/>
  <c r="BF391" s="1"/>
  <c r="AY404" i="7"/>
  <c r="AX403"/>
  <c r="BF403" s="1"/>
  <c r="AL396" i="9"/>
  <c r="AQ395"/>
  <c r="AR395" s="1"/>
  <c r="AT389" i="10"/>
  <c r="AV389" s="1"/>
  <c r="AS389"/>
  <c r="AU389" s="1"/>
  <c r="AW389" s="1"/>
  <c r="AZ389"/>
  <c r="BA389" s="1"/>
  <c r="BG389" s="1"/>
  <c r="BE389"/>
  <c r="AT384" i="11"/>
  <c r="AV384" s="1"/>
  <c r="AS384"/>
  <c r="AU384" s="1"/>
  <c r="AW384" s="1"/>
  <c r="AZ384"/>
  <c r="BA384" s="1"/>
  <c r="BG384" s="1"/>
  <c r="BE384"/>
  <c r="AS196" i="7"/>
  <c r="AZ196"/>
  <c r="BA196" s="1"/>
  <c r="BG196" s="1"/>
  <c r="AT196"/>
  <c r="AV196" s="1"/>
  <c r="BE196"/>
  <c r="AQ406"/>
  <c r="AR406" s="1"/>
  <c r="AL407"/>
  <c r="AS394" i="9"/>
  <c r="AU394" s="1"/>
  <c r="AW394" s="1"/>
  <c r="AZ394"/>
  <c r="BA394" s="1"/>
  <c r="BG394" s="1"/>
  <c r="AT394"/>
  <c r="AV394" s="1"/>
  <c r="BE394"/>
  <c r="BB178" i="10"/>
  <c r="BH178" s="1"/>
  <c r="BC178"/>
  <c r="AY397" i="8"/>
  <c r="AX396"/>
  <c r="BF396" s="1"/>
  <c r="AQ390" i="10"/>
  <c r="AR390" s="1"/>
  <c r="AL391"/>
  <c r="AQ385" i="11"/>
  <c r="AR385" s="1"/>
  <c r="AL386"/>
  <c r="AL198" i="7"/>
  <c r="AQ197"/>
  <c r="AR197" s="1"/>
  <c r="AU184" i="9"/>
  <c r="AW184" s="1"/>
  <c r="AC181" i="11"/>
  <c r="AC390"/>
  <c r="AC186" i="10"/>
  <c r="AC395"/>
  <c r="AC401" i="9"/>
  <c r="AC192"/>
  <c r="AC406" i="8"/>
  <c r="AC197"/>
  <c r="AC411" i="7"/>
  <c r="AC202"/>
  <c r="AB194" i="8"/>
  <c r="AA195"/>
  <c r="AB188" i="9"/>
  <c r="AA189"/>
  <c r="AA200" i="7"/>
  <c r="AB199"/>
  <c r="AB183" i="10"/>
  <c r="AA184"/>
  <c r="AB408" i="7"/>
  <c r="AA409"/>
  <c r="AB178" i="11"/>
  <c r="AA179"/>
  <c r="AB387"/>
  <c r="AA388"/>
  <c r="AB397" i="9"/>
  <c r="AA398"/>
  <c r="AB392" i="10"/>
  <c r="AA393"/>
  <c r="AB403" i="8"/>
  <c r="AA404"/>
  <c r="AZ197" i="7" l="1"/>
  <c r="BA197" s="1"/>
  <c r="BG197" s="1"/>
  <c r="AT197"/>
  <c r="AV197" s="1"/>
  <c r="AS197"/>
  <c r="BE197"/>
  <c r="AQ391" i="10"/>
  <c r="AR391" s="1"/>
  <c r="AL392"/>
  <c r="AY405" i="7"/>
  <c r="AX404"/>
  <c r="BF404" s="1"/>
  <c r="AX174" i="11"/>
  <c r="BF174" s="1"/>
  <c r="AY175"/>
  <c r="AT191" i="8"/>
  <c r="AV191" s="1"/>
  <c r="AS191"/>
  <c r="AZ191"/>
  <c r="BA191" s="1"/>
  <c r="BG191" s="1"/>
  <c r="BE191"/>
  <c r="AY383" i="11"/>
  <c r="AX382"/>
  <c r="BF382" s="1"/>
  <c r="BC195" i="7"/>
  <c r="BB195"/>
  <c r="BH195" s="1"/>
  <c r="AQ187" i="9"/>
  <c r="AR187" s="1"/>
  <c r="AL188"/>
  <c r="AZ176" i="11"/>
  <c r="BA176" s="1"/>
  <c r="BG176" s="1"/>
  <c r="AT176"/>
  <c r="AV176" s="1"/>
  <c r="AS176"/>
  <c r="BE176"/>
  <c r="AL402" i="8"/>
  <c r="AQ401"/>
  <c r="AR401" s="1"/>
  <c r="AX194" i="7"/>
  <c r="BF194" s="1"/>
  <c r="AY195"/>
  <c r="AU196"/>
  <c r="AW196" s="1"/>
  <c r="AU399" i="8"/>
  <c r="AW399" s="1"/>
  <c r="AU190"/>
  <c r="AW190" s="1"/>
  <c r="AL199" i="7"/>
  <c r="AQ198"/>
  <c r="AR198" s="1"/>
  <c r="AT390" i="10"/>
  <c r="AV390" s="1"/>
  <c r="AS390"/>
  <c r="AZ390"/>
  <c r="BA390" s="1"/>
  <c r="BG390" s="1"/>
  <c r="BE390"/>
  <c r="BB394" i="9"/>
  <c r="BH394" s="1"/>
  <c r="BC394"/>
  <c r="AT395"/>
  <c r="AV395" s="1"/>
  <c r="AS395"/>
  <c r="AU395" s="1"/>
  <c r="AW395" s="1"/>
  <c r="AZ395"/>
  <c r="BA395" s="1"/>
  <c r="BG395" s="1"/>
  <c r="BE395"/>
  <c r="AQ192" i="8"/>
  <c r="AR192" s="1"/>
  <c r="AL193"/>
  <c r="BB180" i="10"/>
  <c r="BH180" s="1"/>
  <c r="BC180"/>
  <c r="AX179"/>
  <c r="BF179" s="1"/>
  <c r="AY180"/>
  <c r="BB189" i="8"/>
  <c r="BH189" s="1"/>
  <c r="BC189"/>
  <c r="AZ186" i="9"/>
  <c r="BA186" s="1"/>
  <c r="BG186" s="1"/>
  <c r="AT186"/>
  <c r="AV186" s="1"/>
  <c r="AS186"/>
  <c r="BE186"/>
  <c r="AL178" i="11"/>
  <c r="AQ177"/>
  <c r="AR177" s="1"/>
  <c r="AT400" i="8"/>
  <c r="AV400" s="1"/>
  <c r="AS400"/>
  <c r="AZ400"/>
  <c r="BA400" s="1"/>
  <c r="BG400" s="1"/>
  <c r="BE400"/>
  <c r="BC184" i="9"/>
  <c r="BB184"/>
  <c r="BH184" s="1"/>
  <c r="AS385" i="11"/>
  <c r="AT385"/>
  <c r="AV385" s="1"/>
  <c r="AZ385"/>
  <c r="BA385" s="1"/>
  <c r="BG385" s="1"/>
  <c r="BE385"/>
  <c r="AY398" i="8"/>
  <c r="AX397"/>
  <c r="BF397" s="1"/>
  <c r="AT406" i="7"/>
  <c r="AV406" s="1"/>
  <c r="AS406"/>
  <c r="AZ406"/>
  <c r="BA406" s="1"/>
  <c r="BG406" s="1"/>
  <c r="BE406"/>
  <c r="BC384" i="11"/>
  <c r="BB384"/>
  <c r="BH384" s="1"/>
  <c r="BC389" i="10"/>
  <c r="BB389"/>
  <c r="BH389" s="1"/>
  <c r="BB388"/>
  <c r="BH388" s="1"/>
  <c r="BC388"/>
  <c r="BB404" i="7"/>
  <c r="BH404" s="1"/>
  <c r="BC404"/>
  <c r="AZ181" i="10"/>
  <c r="BA181" s="1"/>
  <c r="BG181" s="1"/>
  <c r="AT181"/>
  <c r="AV181" s="1"/>
  <c r="AS181"/>
  <c r="AU181" s="1"/>
  <c r="AW181" s="1"/>
  <c r="BE181"/>
  <c r="AX388"/>
  <c r="BF388" s="1"/>
  <c r="AY389"/>
  <c r="AU405" i="7"/>
  <c r="AW405" s="1"/>
  <c r="AQ386" i="11"/>
  <c r="AR386" s="1"/>
  <c r="AL387"/>
  <c r="AL408" i="7"/>
  <c r="AQ407"/>
  <c r="AR407" s="1"/>
  <c r="AQ396" i="9"/>
  <c r="AR396" s="1"/>
  <c r="AL397"/>
  <c r="AY393"/>
  <c r="AX392"/>
  <c r="BF392" s="1"/>
  <c r="BC185"/>
  <c r="BB185"/>
  <c r="BH185" s="1"/>
  <c r="BB175" i="11"/>
  <c r="BH175" s="1"/>
  <c r="BC175"/>
  <c r="AX188" i="8"/>
  <c r="BF188" s="1"/>
  <c r="AY189"/>
  <c r="BB179" i="10"/>
  <c r="BH179" s="1"/>
  <c r="BC179"/>
  <c r="BB383" i="11"/>
  <c r="BH383" s="1"/>
  <c r="BC383"/>
  <c r="AX183" i="9"/>
  <c r="BF183" s="1"/>
  <c r="AY184"/>
  <c r="AQ182" i="10"/>
  <c r="AR182" s="1"/>
  <c r="AL183"/>
  <c r="AC182" i="11"/>
  <c r="AC391"/>
  <c r="AC396" i="10"/>
  <c r="AC187"/>
  <c r="AC193" i="9"/>
  <c r="AC402"/>
  <c r="AC407" i="8"/>
  <c r="AC198"/>
  <c r="AC203" i="7"/>
  <c r="AC412"/>
  <c r="AB398" i="9"/>
  <c r="AA399"/>
  <c r="AB388" i="11"/>
  <c r="AA389"/>
  <c r="AB184" i="10"/>
  <c r="AA185"/>
  <c r="AA201" i="7"/>
  <c r="AB200"/>
  <c r="AB404" i="8"/>
  <c r="AA405"/>
  <c r="AA394" i="10"/>
  <c r="AB393"/>
  <c r="AB179" i="11"/>
  <c r="AA180"/>
  <c r="AA190" i="9"/>
  <c r="AB189"/>
  <c r="AB409" i="7"/>
  <c r="AA410"/>
  <c r="AB195" i="8"/>
  <c r="AA196"/>
  <c r="Q3" i="4"/>
  <c r="AQ408" i="7" l="1"/>
  <c r="AR408" s="1"/>
  <c r="AL409"/>
  <c r="AL194" i="8"/>
  <c r="AQ193"/>
  <c r="AR193" s="1"/>
  <c r="BB196" i="7"/>
  <c r="BH196" s="1"/>
  <c r="BC196"/>
  <c r="AQ402" i="8"/>
  <c r="AR402" s="1"/>
  <c r="AL403"/>
  <c r="AX184" i="9"/>
  <c r="BF184" s="1"/>
  <c r="AY185"/>
  <c r="AZ407" i="7"/>
  <c r="BA407" s="1"/>
  <c r="BG407" s="1"/>
  <c r="AT407"/>
  <c r="AV407" s="1"/>
  <c r="AS407"/>
  <c r="AU407" s="1"/>
  <c r="AW407" s="1"/>
  <c r="BE407"/>
  <c r="BB405"/>
  <c r="BH405" s="1"/>
  <c r="BC405"/>
  <c r="BB399" i="8"/>
  <c r="BH399" s="1"/>
  <c r="BC399"/>
  <c r="AT401"/>
  <c r="AV401" s="1"/>
  <c r="AS401"/>
  <c r="AZ401"/>
  <c r="BA401" s="1"/>
  <c r="BG401" s="1"/>
  <c r="BE401"/>
  <c r="AX175" i="11"/>
  <c r="BF175" s="1"/>
  <c r="AY176"/>
  <c r="AL393" i="10"/>
  <c r="AQ392"/>
  <c r="AR392" s="1"/>
  <c r="AU186" i="9"/>
  <c r="AW186" s="1"/>
  <c r="AZ391" i="10"/>
  <c r="BA391" s="1"/>
  <c r="BG391" s="1"/>
  <c r="AT391"/>
  <c r="AV391" s="1"/>
  <c r="AS391"/>
  <c r="BE391"/>
  <c r="AZ182"/>
  <c r="BA182" s="1"/>
  <c r="BG182" s="1"/>
  <c r="AT182"/>
  <c r="AV182" s="1"/>
  <c r="AS182"/>
  <c r="BE182"/>
  <c r="AT396" i="9"/>
  <c r="AV396" s="1"/>
  <c r="AS396"/>
  <c r="AU396" s="1"/>
  <c r="AW396" s="1"/>
  <c r="AZ396"/>
  <c r="BA396" s="1"/>
  <c r="BG396" s="1"/>
  <c r="BE396"/>
  <c r="AS386" i="11"/>
  <c r="AU386" s="1"/>
  <c r="AW386" s="1"/>
  <c r="AZ386"/>
  <c r="BA386" s="1"/>
  <c r="BG386" s="1"/>
  <c r="AT386"/>
  <c r="AV386" s="1"/>
  <c r="BE386"/>
  <c r="AY390" i="10"/>
  <c r="AX389"/>
  <c r="BF389" s="1"/>
  <c r="BB190" i="8"/>
  <c r="BH190" s="1"/>
  <c r="BC190"/>
  <c r="AZ187" i="9"/>
  <c r="BA187" s="1"/>
  <c r="BG187" s="1"/>
  <c r="AT187"/>
  <c r="AV187" s="1"/>
  <c r="AS187"/>
  <c r="BE187"/>
  <c r="AY384" i="11"/>
  <c r="AX383"/>
  <c r="BF383" s="1"/>
  <c r="AY406" i="7"/>
  <c r="AX405"/>
  <c r="BF405" s="1"/>
  <c r="AU406"/>
  <c r="AW406" s="1"/>
  <c r="AU400" i="8"/>
  <c r="AW400" s="1"/>
  <c r="AU390" i="10"/>
  <c r="AW390" s="1"/>
  <c r="AU176" i="11"/>
  <c r="AW176" s="1"/>
  <c r="AU197" i="7"/>
  <c r="AW197" s="1"/>
  <c r="AY394" i="9"/>
  <c r="AX393"/>
  <c r="BF393" s="1"/>
  <c r="AZ177" i="11"/>
  <c r="BA177" s="1"/>
  <c r="BG177" s="1"/>
  <c r="AT177"/>
  <c r="AV177" s="1"/>
  <c r="AS177"/>
  <c r="AU177" s="1"/>
  <c r="AW177" s="1"/>
  <c r="BE177"/>
  <c r="AX180" i="10"/>
  <c r="BF180" s="1"/>
  <c r="AY181"/>
  <c r="BB395" i="9"/>
  <c r="BH395" s="1"/>
  <c r="BC395"/>
  <c r="AZ198" i="7"/>
  <c r="BA198" s="1"/>
  <c r="BG198" s="1"/>
  <c r="AT198"/>
  <c r="AV198" s="1"/>
  <c r="AS198"/>
  <c r="AU198" s="1"/>
  <c r="AW198" s="1"/>
  <c r="BE198"/>
  <c r="AL184" i="10"/>
  <c r="AQ183"/>
  <c r="AR183" s="1"/>
  <c r="AX189" i="8"/>
  <c r="BF189" s="1"/>
  <c r="AY190"/>
  <c r="AL398" i="9"/>
  <c r="AQ397"/>
  <c r="AR397" s="1"/>
  <c r="AL388" i="11"/>
  <c r="AQ387"/>
  <c r="AR387" s="1"/>
  <c r="BB181" i="10"/>
  <c r="BH181" s="1"/>
  <c r="BC181"/>
  <c r="AX398" i="8"/>
  <c r="BF398" s="1"/>
  <c r="AY399"/>
  <c r="AL179" i="11"/>
  <c r="AQ178"/>
  <c r="AR178" s="1"/>
  <c r="AS192" i="8"/>
  <c r="AU192" s="1"/>
  <c r="AW192" s="1"/>
  <c r="AZ192"/>
  <c r="BA192" s="1"/>
  <c r="BG192" s="1"/>
  <c r="AT192"/>
  <c r="AV192" s="1"/>
  <c r="BE192"/>
  <c r="AL200" i="7"/>
  <c r="AQ199"/>
  <c r="AR199" s="1"/>
  <c r="AX195"/>
  <c r="BF195" s="1"/>
  <c r="AY196"/>
  <c r="AL189" i="9"/>
  <c r="AQ188"/>
  <c r="AR188" s="1"/>
  <c r="AU385" i="11"/>
  <c r="AW385" s="1"/>
  <c r="AU191" i="8"/>
  <c r="AW191" s="1"/>
  <c r="AC392" i="11"/>
  <c r="AC183"/>
  <c r="AC397" i="10"/>
  <c r="AC188"/>
  <c r="AC403" i="9"/>
  <c r="AC194"/>
  <c r="AC199" i="8"/>
  <c r="AC408"/>
  <c r="AC204" i="7"/>
  <c r="AC413"/>
  <c r="AB196" i="8"/>
  <c r="AA197"/>
  <c r="AB405"/>
  <c r="AA406"/>
  <c r="AA202" i="7"/>
  <c r="AB201"/>
  <c r="AB190" i="9"/>
  <c r="AA191"/>
  <c r="AB394" i="10"/>
  <c r="AA395"/>
  <c r="AB185"/>
  <c r="AA186"/>
  <c r="AB399" i="9"/>
  <c r="AA400"/>
  <c r="AB410" i="7"/>
  <c r="AA411"/>
  <c r="AB180" i="11"/>
  <c r="AA181"/>
  <c r="AA390"/>
  <c r="AB389"/>
  <c r="AL201" i="7" l="1"/>
  <c r="AQ200"/>
  <c r="AR200" s="1"/>
  <c r="BB192" i="8"/>
  <c r="BH192" s="1"/>
  <c r="BC192"/>
  <c r="AL389" i="11"/>
  <c r="AQ388"/>
  <c r="AR388" s="1"/>
  <c r="BB198" i="7"/>
  <c r="BH198" s="1"/>
  <c r="BC198"/>
  <c r="BC177" i="11"/>
  <c r="BB177"/>
  <c r="BH177" s="1"/>
  <c r="AY395" i="9"/>
  <c r="AX394"/>
  <c r="BF394" s="1"/>
  <c r="BB400" i="8"/>
  <c r="BH400" s="1"/>
  <c r="BC400"/>
  <c r="BB186" i="9"/>
  <c r="BH186" s="1"/>
  <c r="BC186"/>
  <c r="AQ393" i="10"/>
  <c r="AR393" s="1"/>
  <c r="AL394"/>
  <c r="BC407" i="7"/>
  <c r="BB407"/>
  <c r="BH407" s="1"/>
  <c r="AT408"/>
  <c r="AV408" s="1"/>
  <c r="AS408"/>
  <c r="AZ408"/>
  <c r="BA408" s="1"/>
  <c r="BG408" s="1"/>
  <c r="BE408"/>
  <c r="BB385" i="11"/>
  <c r="BH385" s="1"/>
  <c r="BC385"/>
  <c r="BB191" i="8"/>
  <c r="BH191" s="1"/>
  <c r="BC191"/>
  <c r="AT188" i="9"/>
  <c r="AV188" s="1"/>
  <c r="AS188"/>
  <c r="AZ188"/>
  <c r="BA188" s="1"/>
  <c r="BG188" s="1"/>
  <c r="BE188"/>
  <c r="AZ199" i="7"/>
  <c r="BA199" s="1"/>
  <c r="BG199" s="1"/>
  <c r="AT199"/>
  <c r="AV199" s="1"/>
  <c r="AS199"/>
  <c r="AU199" s="1"/>
  <c r="AW199" s="1"/>
  <c r="BE199"/>
  <c r="AY400" i="8"/>
  <c r="AX399"/>
  <c r="BF399" s="1"/>
  <c r="AS387" i="11"/>
  <c r="AU387" s="1"/>
  <c r="AW387" s="1"/>
  <c r="AT387"/>
  <c r="AV387" s="1"/>
  <c r="AZ387"/>
  <c r="BA387" s="1"/>
  <c r="BG387" s="1"/>
  <c r="BE387"/>
  <c r="AX190" i="8"/>
  <c r="BF190" s="1"/>
  <c r="AY191"/>
  <c r="BB390" i="10"/>
  <c r="BH390" s="1"/>
  <c r="BC390"/>
  <c r="AY385" i="11"/>
  <c r="AX384"/>
  <c r="BF384" s="1"/>
  <c r="AX390" i="10"/>
  <c r="BF390" s="1"/>
  <c r="AY391"/>
  <c r="BB386" i="11"/>
  <c r="BH386" s="1"/>
  <c r="BC386"/>
  <c r="AZ392" i="10"/>
  <c r="BA392" s="1"/>
  <c r="BG392" s="1"/>
  <c r="AT392"/>
  <c r="AV392" s="1"/>
  <c r="AS392"/>
  <c r="AU392" s="1"/>
  <c r="AW392" s="1"/>
  <c r="BE392"/>
  <c r="AY186" i="9"/>
  <c r="AX185"/>
  <c r="BF185" s="1"/>
  <c r="AL410" i="7"/>
  <c r="AQ409"/>
  <c r="AR409" s="1"/>
  <c r="AQ189" i="9"/>
  <c r="AR189" s="1"/>
  <c r="AL190"/>
  <c r="AL180" i="11"/>
  <c r="AQ179"/>
  <c r="AR179" s="1"/>
  <c r="AQ398" i="9"/>
  <c r="AR398" s="1"/>
  <c r="AL399"/>
  <c r="AL185" i="10"/>
  <c r="AQ184"/>
  <c r="AR184" s="1"/>
  <c r="BC176" i="11"/>
  <c r="BB176"/>
  <c r="BH176" s="1"/>
  <c r="BC396" i="9"/>
  <c r="BB396"/>
  <c r="BH396" s="1"/>
  <c r="AZ402" i="8"/>
  <c r="BA402" s="1"/>
  <c r="BG402" s="1"/>
  <c r="AT402"/>
  <c r="AV402" s="1"/>
  <c r="AS402"/>
  <c r="AU402" s="1"/>
  <c r="AW402" s="1"/>
  <c r="BE402"/>
  <c r="AQ194"/>
  <c r="AR194" s="1"/>
  <c r="AL195"/>
  <c r="AY197" i="7"/>
  <c r="AX196"/>
  <c r="BF196" s="1"/>
  <c r="AZ178" i="11"/>
  <c r="BA178" s="1"/>
  <c r="BG178" s="1"/>
  <c r="AT178"/>
  <c r="AV178" s="1"/>
  <c r="AS178"/>
  <c r="BE178"/>
  <c r="AS397" i="9"/>
  <c r="AU397" s="1"/>
  <c r="AW397" s="1"/>
  <c r="AZ397"/>
  <c r="BA397" s="1"/>
  <c r="BG397" s="1"/>
  <c r="AT397"/>
  <c r="AV397" s="1"/>
  <c r="BE397"/>
  <c r="AZ183" i="10"/>
  <c r="BA183" s="1"/>
  <c r="BG183" s="1"/>
  <c r="AT183"/>
  <c r="AV183" s="1"/>
  <c r="AS183"/>
  <c r="BE183"/>
  <c r="AX181"/>
  <c r="BF181" s="1"/>
  <c r="AY182"/>
  <c r="BC197" i="7"/>
  <c r="BB197"/>
  <c r="BH197" s="1"/>
  <c r="BB406"/>
  <c r="BH406" s="1"/>
  <c r="BC406"/>
  <c r="AX406"/>
  <c r="BF406" s="1"/>
  <c r="AY407"/>
  <c r="AX176" i="11"/>
  <c r="BF176" s="1"/>
  <c r="AY177"/>
  <c r="AL404" i="8"/>
  <c r="AQ403"/>
  <c r="AR403" s="1"/>
  <c r="AZ193"/>
  <c r="BA193" s="1"/>
  <c r="BG193" s="1"/>
  <c r="AT193"/>
  <c r="AV193" s="1"/>
  <c r="AS193"/>
  <c r="BE193"/>
  <c r="AU187" i="9"/>
  <c r="AW187" s="1"/>
  <c r="AU182" i="10"/>
  <c r="AW182" s="1"/>
  <c r="AU391"/>
  <c r="AW391" s="1"/>
  <c r="AU401" i="8"/>
  <c r="AW401" s="1"/>
  <c r="AC393" i="11"/>
  <c r="AC184"/>
  <c r="AC398" i="10"/>
  <c r="AC189"/>
  <c r="AC195" i="9"/>
  <c r="AC404"/>
  <c r="AC200" i="8"/>
  <c r="AC409"/>
  <c r="AC414" i="7"/>
  <c r="AC205"/>
  <c r="AB390" i="11"/>
  <c r="AA391"/>
  <c r="AB400" i="9"/>
  <c r="AA401"/>
  <c r="AA192"/>
  <c r="AB191"/>
  <c r="AB197" i="8"/>
  <c r="AA198"/>
  <c r="AB181" i="11"/>
  <c r="AA182"/>
  <c r="AB411" i="7"/>
  <c r="AA412"/>
  <c r="AB202"/>
  <c r="AA203"/>
  <c r="AA187" i="10"/>
  <c r="AB186"/>
  <c r="AB395"/>
  <c r="AA396"/>
  <c r="AB406" i="8"/>
  <c r="AA407"/>
  <c r="BB391" i="10" l="1"/>
  <c r="BH391" s="1"/>
  <c r="BC391"/>
  <c r="AY178" i="11"/>
  <c r="AX177"/>
  <c r="BF177" s="1"/>
  <c r="AX182" i="10"/>
  <c r="BF182" s="1"/>
  <c r="AY183"/>
  <c r="BC402" i="8"/>
  <c r="BB402"/>
  <c r="BH402" s="1"/>
  <c r="AL186" i="10"/>
  <c r="AQ185"/>
  <c r="AR185" s="1"/>
  <c r="AL181" i="11"/>
  <c r="AQ180"/>
  <c r="AR180" s="1"/>
  <c r="AX186" i="9"/>
  <c r="BF186" s="1"/>
  <c r="AY187"/>
  <c r="AX400" i="8"/>
  <c r="BF400" s="1"/>
  <c r="AY401"/>
  <c r="AS393" i="10"/>
  <c r="AU393" s="1"/>
  <c r="AW393" s="1"/>
  <c r="AZ393"/>
  <c r="BA393" s="1"/>
  <c r="BG393" s="1"/>
  <c r="AT393"/>
  <c r="AV393" s="1"/>
  <c r="BE393"/>
  <c r="AL390" i="11"/>
  <c r="AQ389"/>
  <c r="AR389" s="1"/>
  <c r="AQ201" i="7"/>
  <c r="AR201" s="1"/>
  <c r="AL202"/>
  <c r="BB401" i="8"/>
  <c r="BH401" s="1"/>
  <c r="BC401"/>
  <c r="AL405"/>
  <c r="AQ404"/>
  <c r="AR404" s="1"/>
  <c r="AY198" i="7"/>
  <c r="AX197"/>
  <c r="BF197" s="1"/>
  <c r="AZ184" i="10"/>
  <c r="BA184" s="1"/>
  <c r="BG184" s="1"/>
  <c r="AT184"/>
  <c r="AV184" s="1"/>
  <c r="AS184"/>
  <c r="BE184"/>
  <c r="AS179" i="11"/>
  <c r="AZ179"/>
  <c r="BA179" s="1"/>
  <c r="BG179" s="1"/>
  <c r="AT179"/>
  <c r="AV179" s="1"/>
  <c r="BE179"/>
  <c r="AY392" i="10"/>
  <c r="AX391"/>
  <c r="BF391" s="1"/>
  <c r="AQ394"/>
  <c r="AR394" s="1"/>
  <c r="AL395"/>
  <c r="AT388" i="11"/>
  <c r="AV388" s="1"/>
  <c r="AS388"/>
  <c r="AU388" s="1"/>
  <c r="AW388" s="1"/>
  <c r="AZ388"/>
  <c r="BA388" s="1"/>
  <c r="BG388" s="1"/>
  <c r="BE388"/>
  <c r="AZ200" i="7"/>
  <c r="BA200" s="1"/>
  <c r="BG200" s="1"/>
  <c r="AT200"/>
  <c r="AV200" s="1"/>
  <c r="AS200"/>
  <c r="BE200"/>
  <c r="AU193" i="8"/>
  <c r="AW193" s="1"/>
  <c r="AU183" i="10"/>
  <c r="AW183" s="1"/>
  <c r="AU178" i="11"/>
  <c r="AW178" s="1"/>
  <c r="AU188" i="9"/>
  <c r="AW188" s="1"/>
  <c r="AU408" i="7"/>
  <c r="AW408" s="1"/>
  <c r="BB187" i="9"/>
  <c r="BH187" s="1"/>
  <c r="BC187"/>
  <c r="AT403" i="8"/>
  <c r="AV403" s="1"/>
  <c r="AS403"/>
  <c r="AU403" s="1"/>
  <c r="AW403" s="1"/>
  <c r="AZ403"/>
  <c r="BA403" s="1"/>
  <c r="BG403" s="1"/>
  <c r="BE403"/>
  <c r="AX407" i="7"/>
  <c r="BF407" s="1"/>
  <c r="AY408"/>
  <c r="AS194" i="8"/>
  <c r="AZ194"/>
  <c r="BA194" s="1"/>
  <c r="BG194" s="1"/>
  <c r="AT194"/>
  <c r="AV194" s="1"/>
  <c r="BE194"/>
  <c r="AT398" i="9"/>
  <c r="AV398" s="1"/>
  <c r="AS398"/>
  <c r="AU398" s="1"/>
  <c r="AW398" s="1"/>
  <c r="AZ398"/>
  <c r="BA398" s="1"/>
  <c r="BG398" s="1"/>
  <c r="BE398"/>
  <c r="AS189"/>
  <c r="AZ189"/>
  <c r="BA189" s="1"/>
  <c r="BG189" s="1"/>
  <c r="AT189"/>
  <c r="AV189" s="1"/>
  <c r="BE189"/>
  <c r="AQ410" i="7"/>
  <c r="AR410" s="1"/>
  <c r="AL411"/>
  <c r="BC392" i="10"/>
  <c r="BB392"/>
  <c r="BH392" s="1"/>
  <c r="AY386" i="11"/>
  <c r="AX385"/>
  <c r="BF385" s="1"/>
  <c r="BB387"/>
  <c r="BH387" s="1"/>
  <c r="BC387"/>
  <c r="BB199" i="7"/>
  <c r="BH199" s="1"/>
  <c r="BC199"/>
  <c r="AY396" i="9"/>
  <c r="AX395"/>
  <c r="BF395" s="1"/>
  <c r="BB182" i="10"/>
  <c r="BH182" s="1"/>
  <c r="BC182"/>
  <c r="BB397" i="9"/>
  <c r="BH397" s="1"/>
  <c r="BC397"/>
  <c r="AQ195" i="8"/>
  <c r="AR195" s="1"/>
  <c r="AL196"/>
  <c r="AQ399" i="9"/>
  <c r="AR399" s="1"/>
  <c r="AL400"/>
  <c r="AL191"/>
  <c r="AQ190"/>
  <c r="AR190" s="1"/>
  <c r="AS409" i="7"/>
  <c r="AU409" s="1"/>
  <c r="AW409" s="1"/>
  <c r="AZ409"/>
  <c r="BA409" s="1"/>
  <c r="BG409" s="1"/>
  <c r="AT409"/>
  <c r="AV409" s="1"/>
  <c r="BE409"/>
  <c r="AY192" i="8"/>
  <c r="AX191"/>
  <c r="BF191" s="1"/>
  <c r="AC185" i="11"/>
  <c r="AC394"/>
  <c r="AC190" i="10"/>
  <c r="AC399"/>
  <c r="AC196" i="9"/>
  <c r="AC405"/>
  <c r="AC410" i="8"/>
  <c r="AC201"/>
  <c r="AC206" i="7"/>
  <c r="AC415"/>
  <c r="Q4" i="4"/>
  <c r="Q5" s="1"/>
  <c r="AB187" i="10"/>
  <c r="AA188"/>
  <c r="AB407" i="8"/>
  <c r="AA408"/>
  <c r="AB203" i="7"/>
  <c r="AA204"/>
  <c r="AB182" i="11"/>
  <c r="AA183"/>
  <c r="AB198" i="8"/>
  <c r="AA199"/>
  <c r="AB391" i="11"/>
  <c r="AA392"/>
  <c r="AB192" i="9"/>
  <c r="AA193"/>
  <c r="AB396" i="10"/>
  <c r="AA397"/>
  <c r="AB412" i="7"/>
  <c r="AA413"/>
  <c r="AB401" i="9"/>
  <c r="AA402"/>
  <c r="J9" i="15"/>
  <c r="Q8" i="4" l="1"/>
  <c r="AQ400" i="9"/>
  <c r="AR400" s="1"/>
  <c r="AL401"/>
  <c r="AY409" i="7"/>
  <c r="AX408"/>
  <c r="BF408" s="1"/>
  <c r="BB403" i="8"/>
  <c r="BH403" s="1"/>
  <c r="BC403"/>
  <c r="BB408" i="7"/>
  <c r="BH408" s="1"/>
  <c r="BC408"/>
  <c r="BC193" i="8"/>
  <c r="BB193"/>
  <c r="BH193" s="1"/>
  <c r="AL396" i="10"/>
  <c r="AQ395"/>
  <c r="AR395" s="1"/>
  <c r="AQ390" i="11"/>
  <c r="AR390" s="1"/>
  <c r="AL391"/>
  <c r="BB393" i="10"/>
  <c r="BH393" s="1"/>
  <c r="BC393"/>
  <c r="AL187"/>
  <c r="AQ186"/>
  <c r="AR186" s="1"/>
  <c r="AL192" i="9"/>
  <c r="AQ191"/>
  <c r="AR191" s="1"/>
  <c r="AS195" i="8"/>
  <c r="AU195" s="1"/>
  <c r="AW195" s="1"/>
  <c r="AZ195"/>
  <c r="BA195" s="1"/>
  <c r="BG195" s="1"/>
  <c r="AT195"/>
  <c r="AV195" s="1"/>
  <c r="BE195"/>
  <c r="AX386" i="11"/>
  <c r="BF386" s="1"/>
  <c r="AY387"/>
  <c r="AS410" i="7"/>
  <c r="AZ410"/>
  <c r="BA410" s="1"/>
  <c r="BG410" s="1"/>
  <c r="AT410"/>
  <c r="AV410" s="1"/>
  <c r="BE410"/>
  <c r="BB183" i="10"/>
  <c r="BH183" s="1"/>
  <c r="BC183"/>
  <c r="AX392"/>
  <c r="BF392" s="1"/>
  <c r="AY393"/>
  <c r="AL406" i="8"/>
  <c r="AQ405"/>
  <c r="AR405" s="1"/>
  <c r="AS389" i="11"/>
  <c r="AU389" s="1"/>
  <c r="AW389" s="1"/>
  <c r="AZ389"/>
  <c r="BA389" s="1"/>
  <c r="BG389" s="1"/>
  <c r="AT389"/>
  <c r="AV389" s="1"/>
  <c r="BE389"/>
  <c r="AX187" i="9"/>
  <c r="BF187" s="1"/>
  <c r="AY188"/>
  <c r="AT185" i="10"/>
  <c r="AV185" s="1"/>
  <c r="AS185"/>
  <c r="AU185" s="1"/>
  <c r="AW185" s="1"/>
  <c r="AZ185"/>
  <c r="BA185" s="1"/>
  <c r="BG185" s="1"/>
  <c r="BE185"/>
  <c r="AY184"/>
  <c r="AX183"/>
  <c r="BF183" s="1"/>
  <c r="AU189" i="9"/>
  <c r="AW189" s="1"/>
  <c r="AU194" i="8"/>
  <c r="AW194" s="1"/>
  <c r="AU179" i="11"/>
  <c r="AW179" s="1"/>
  <c r="AT190" i="9"/>
  <c r="AV190" s="1"/>
  <c r="AS190"/>
  <c r="AZ190"/>
  <c r="BA190" s="1"/>
  <c r="BG190" s="1"/>
  <c r="BE190"/>
  <c r="AQ196" i="8"/>
  <c r="AR196" s="1"/>
  <c r="AL197"/>
  <c r="AL412" i="7"/>
  <c r="AQ411"/>
  <c r="AR411" s="1"/>
  <c r="BB398" i="9"/>
  <c r="BH398" s="1"/>
  <c r="BC398"/>
  <c r="BC178" i="11"/>
  <c r="BB178"/>
  <c r="BH178" s="1"/>
  <c r="BB388"/>
  <c r="BH388" s="1"/>
  <c r="BC388"/>
  <c r="AS404" i="8"/>
  <c r="AZ404"/>
  <c r="BA404" s="1"/>
  <c r="BG404" s="1"/>
  <c r="AT404"/>
  <c r="AV404" s="1"/>
  <c r="BE404"/>
  <c r="AT201" i="7"/>
  <c r="AV201" s="1"/>
  <c r="AS201"/>
  <c r="AU201" s="1"/>
  <c r="AW201" s="1"/>
  <c r="AZ201"/>
  <c r="BA201" s="1"/>
  <c r="BG201" s="1"/>
  <c r="BE201"/>
  <c r="AL182" i="11"/>
  <c r="AQ181"/>
  <c r="AR181" s="1"/>
  <c r="AX178"/>
  <c r="BF178" s="1"/>
  <c r="AY179"/>
  <c r="AX192" i="8"/>
  <c r="BF192" s="1"/>
  <c r="AY193"/>
  <c r="BC409" i="7"/>
  <c r="BB409"/>
  <c r="BH409" s="1"/>
  <c r="AT399" i="9"/>
  <c r="AV399" s="1"/>
  <c r="AS399"/>
  <c r="AU399" s="1"/>
  <c r="AW399" s="1"/>
  <c r="AZ399"/>
  <c r="BA399" s="1"/>
  <c r="BG399" s="1"/>
  <c r="BE399"/>
  <c r="AX396"/>
  <c r="BF396" s="1"/>
  <c r="AY397"/>
  <c r="BB188"/>
  <c r="BH188" s="1"/>
  <c r="BC188"/>
  <c r="AT394" i="10"/>
  <c r="AV394" s="1"/>
  <c r="AS394"/>
  <c r="AU394" s="1"/>
  <c r="AW394" s="1"/>
  <c r="AZ394"/>
  <c r="BA394" s="1"/>
  <c r="BG394" s="1"/>
  <c r="BE394"/>
  <c r="AY199" i="7"/>
  <c r="AX198"/>
  <c r="BF198" s="1"/>
  <c r="AQ202"/>
  <c r="AR202" s="1"/>
  <c r="AL203"/>
  <c r="AY402" i="8"/>
  <c r="AX401"/>
  <c r="BF401" s="1"/>
  <c r="AZ180" i="11"/>
  <c r="BA180" s="1"/>
  <c r="BG180" s="1"/>
  <c r="AT180"/>
  <c r="AV180" s="1"/>
  <c r="AS180"/>
  <c r="AU180" s="1"/>
  <c r="AW180" s="1"/>
  <c r="BE180"/>
  <c r="AU200" i="7"/>
  <c r="AW200" s="1"/>
  <c r="AU184" i="10"/>
  <c r="AW184" s="1"/>
  <c r="AC395" i="11"/>
  <c r="AC186"/>
  <c r="AC191" i="10"/>
  <c r="AC400"/>
  <c r="AC406" i="9"/>
  <c r="AC197"/>
  <c r="AC411" i="8"/>
  <c r="AC202"/>
  <c r="AC416" i="7"/>
  <c r="AC207"/>
  <c r="Q9" i="4"/>
  <c r="Q10" s="1"/>
  <c r="AA414" i="7"/>
  <c r="AB413"/>
  <c r="AB199" i="8"/>
  <c r="AA200"/>
  <c r="AA205" i="7"/>
  <c r="AB204"/>
  <c r="AB408" i="8"/>
  <c r="AA409"/>
  <c r="AB397" i="10"/>
  <c r="AA398"/>
  <c r="AB188"/>
  <c r="AA189"/>
  <c r="AB193" i="9"/>
  <c r="AA194"/>
  <c r="AB392" i="11"/>
  <c r="AA393"/>
  <c r="AB183"/>
  <c r="AA184"/>
  <c r="AB402" i="9"/>
  <c r="AA403"/>
  <c r="AA74" i="13"/>
  <c r="AA75"/>
  <c r="AA76"/>
  <c r="I34"/>
  <c r="AS202" i="7" l="1"/>
  <c r="AU202" s="1"/>
  <c r="AW202" s="1"/>
  <c r="AZ202"/>
  <c r="BA202" s="1"/>
  <c r="BG202" s="1"/>
  <c r="AT202"/>
  <c r="AV202" s="1"/>
  <c r="BE202"/>
  <c r="AT196" i="8"/>
  <c r="AV196" s="1"/>
  <c r="AS196"/>
  <c r="AU196" s="1"/>
  <c r="AW196" s="1"/>
  <c r="AZ196"/>
  <c r="BA196" s="1"/>
  <c r="BG196" s="1"/>
  <c r="BE196"/>
  <c r="BB389" i="11"/>
  <c r="BH389" s="1"/>
  <c r="BC389"/>
  <c r="BC195" i="8"/>
  <c r="BB195"/>
  <c r="BH195" s="1"/>
  <c r="AQ187" i="10"/>
  <c r="AR187" s="1"/>
  <c r="AL188"/>
  <c r="AS390" i="11"/>
  <c r="AZ390"/>
  <c r="BA390" s="1"/>
  <c r="BG390" s="1"/>
  <c r="AT390"/>
  <c r="AV390" s="1"/>
  <c r="BE390"/>
  <c r="AT400" i="9"/>
  <c r="AV400" s="1"/>
  <c r="AS400"/>
  <c r="AZ400"/>
  <c r="BA400" s="1"/>
  <c r="BG400" s="1"/>
  <c r="BE400"/>
  <c r="BC200" i="7"/>
  <c r="BB200"/>
  <c r="BH200" s="1"/>
  <c r="AL204"/>
  <c r="AQ203"/>
  <c r="AR203" s="1"/>
  <c r="AX179" i="11"/>
  <c r="BF179" s="1"/>
  <c r="AY180"/>
  <c r="AL198" i="8"/>
  <c r="AQ197"/>
  <c r="AR197" s="1"/>
  <c r="BB189" i="9"/>
  <c r="BH189" s="1"/>
  <c r="BC189"/>
  <c r="AX188"/>
  <c r="BF188" s="1"/>
  <c r="AY189"/>
  <c r="AY394" i="10"/>
  <c r="AX393"/>
  <c r="BF393" s="1"/>
  <c r="AY388" i="11"/>
  <c r="AX387"/>
  <c r="BF387" s="1"/>
  <c r="AS186" i="10"/>
  <c r="AZ186"/>
  <c r="BA186" s="1"/>
  <c r="BG186" s="1"/>
  <c r="AT186"/>
  <c r="AV186" s="1"/>
  <c r="BE186"/>
  <c r="AQ391" i="11"/>
  <c r="AR391" s="1"/>
  <c r="AL392"/>
  <c r="AL402" i="9"/>
  <c r="AQ401"/>
  <c r="AR401" s="1"/>
  <c r="AU190"/>
  <c r="AW190" s="1"/>
  <c r="BC184" i="10"/>
  <c r="BB184"/>
  <c r="BH184" s="1"/>
  <c r="BC180" i="11"/>
  <c r="BB180"/>
  <c r="BH180" s="1"/>
  <c r="AX402" i="8"/>
  <c r="BF402" s="1"/>
  <c r="AY403"/>
  <c r="AX199" i="7"/>
  <c r="BF199" s="1"/>
  <c r="AY200"/>
  <c r="AQ182" i="11"/>
  <c r="AR182" s="1"/>
  <c r="AL183"/>
  <c r="AQ412" i="7"/>
  <c r="AR412" s="1"/>
  <c r="AL413"/>
  <c r="BC194" i="8"/>
  <c r="BB194"/>
  <c r="BH194" s="1"/>
  <c r="AY185" i="10"/>
  <c r="AX184"/>
  <c r="BF184" s="1"/>
  <c r="AQ406" i="8"/>
  <c r="AR406" s="1"/>
  <c r="AL407"/>
  <c r="AQ192" i="9"/>
  <c r="AR192" s="1"/>
  <c r="AL193"/>
  <c r="AQ396" i="10"/>
  <c r="AR396" s="1"/>
  <c r="AL397"/>
  <c r="AY410" i="7"/>
  <c r="AX409"/>
  <c r="BF409" s="1"/>
  <c r="AU404" i="8"/>
  <c r="AW404" s="1"/>
  <c r="AU410" i="7"/>
  <c r="AW410" s="1"/>
  <c r="BB394" i="10"/>
  <c r="BH394" s="1"/>
  <c r="BC394"/>
  <c r="AY398" i="9"/>
  <c r="AX397"/>
  <c r="BF397" s="1"/>
  <c r="BC399"/>
  <c r="BB399"/>
  <c r="BH399" s="1"/>
  <c r="AX193" i="8"/>
  <c r="BF193" s="1"/>
  <c r="AY194"/>
  <c r="AZ181" i="11"/>
  <c r="BA181" s="1"/>
  <c r="BG181" s="1"/>
  <c r="AT181"/>
  <c r="AV181" s="1"/>
  <c r="AS181"/>
  <c r="BE181"/>
  <c r="BB201" i="7"/>
  <c r="BH201" s="1"/>
  <c r="BC201"/>
  <c r="AS411"/>
  <c r="AU411" s="1"/>
  <c r="AW411" s="1"/>
  <c r="AZ411"/>
  <c r="BA411" s="1"/>
  <c r="BG411" s="1"/>
  <c r="AT411"/>
  <c r="AV411" s="1"/>
  <c r="BE411"/>
  <c r="BC179" i="11"/>
  <c r="BB179"/>
  <c r="BH179" s="1"/>
  <c r="BB185" i="10"/>
  <c r="BH185" s="1"/>
  <c r="BC185"/>
  <c r="AZ405" i="8"/>
  <c r="BA405" s="1"/>
  <c r="BG405" s="1"/>
  <c r="AT405"/>
  <c r="AV405" s="1"/>
  <c r="AS405"/>
  <c r="BE405"/>
  <c r="AT191" i="9"/>
  <c r="AV191" s="1"/>
  <c r="AS191"/>
  <c r="AZ191"/>
  <c r="BA191" s="1"/>
  <c r="BG191" s="1"/>
  <c r="BE191"/>
  <c r="AS395" i="10"/>
  <c r="AU395" s="1"/>
  <c r="AW395" s="1"/>
  <c r="AZ395"/>
  <c r="BA395" s="1"/>
  <c r="BG395" s="1"/>
  <c r="AT395"/>
  <c r="AV395" s="1"/>
  <c r="BE395"/>
  <c r="AC187" i="11"/>
  <c r="AC396"/>
  <c r="AC192" i="10"/>
  <c r="AC401"/>
  <c r="AC198" i="9"/>
  <c r="AC407"/>
  <c r="AC203" i="8"/>
  <c r="AC412"/>
  <c r="AB403" i="9"/>
  <c r="AA404"/>
  <c r="AA206" i="7"/>
  <c r="AB205"/>
  <c r="AA415"/>
  <c r="AB414"/>
  <c r="AB184" i="11"/>
  <c r="AA185"/>
  <c r="AB393"/>
  <c r="AA394"/>
  <c r="AB398" i="10"/>
  <c r="AA399"/>
  <c r="AB409" i="8"/>
  <c r="AA410"/>
  <c r="AB194" i="9"/>
  <c r="AA195"/>
  <c r="AA190" i="10"/>
  <c r="AB189"/>
  <c r="AB200" i="8"/>
  <c r="AA201"/>
  <c r="Q11" i="4"/>
  <c r="I35" i="13"/>
  <c r="I36"/>
  <c r="AA77"/>
  <c r="AS396" i="10" l="1"/>
  <c r="AU396" s="1"/>
  <c r="AW396" s="1"/>
  <c r="AZ396"/>
  <c r="BA396" s="1"/>
  <c r="BG396" s="1"/>
  <c r="AT396"/>
  <c r="AV396" s="1"/>
  <c r="BE396"/>
  <c r="AZ406" i="8"/>
  <c r="BA406" s="1"/>
  <c r="BG406" s="1"/>
  <c r="AT406"/>
  <c r="AV406" s="1"/>
  <c r="AS406"/>
  <c r="BE406"/>
  <c r="AT182" i="11"/>
  <c r="AV182" s="1"/>
  <c r="AS182"/>
  <c r="AZ182"/>
  <c r="BA182" s="1"/>
  <c r="BG182" s="1"/>
  <c r="BE182"/>
  <c r="AQ402" i="9"/>
  <c r="AR402" s="1"/>
  <c r="AL403"/>
  <c r="AY389" i="11"/>
  <c r="AX388"/>
  <c r="BF388" s="1"/>
  <c r="AL199" i="8"/>
  <c r="AQ198"/>
  <c r="AR198" s="1"/>
  <c r="AQ204" i="7"/>
  <c r="AR204" s="1"/>
  <c r="AL205"/>
  <c r="AS187" i="10"/>
  <c r="AU187" s="1"/>
  <c r="AW187" s="1"/>
  <c r="AZ187"/>
  <c r="BA187" s="1"/>
  <c r="BG187" s="1"/>
  <c r="AT187"/>
  <c r="AV187" s="1"/>
  <c r="BE187"/>
  <c r="BC202" i="7"/>
  <c r="BB202"/>
  <c r="BH202" s="1"/>
  <c r="BC395" i="10"/>
  <c r="BB395"/>
  <c r="BH395" s="1"/>
  <c r="BB411" i="7"/>
  <c r="BH411" s="1"/>
  <c r="BC411"/>
  <c r="AX398" i="9"/>
  <c r="BF398" s="1"/>
  <c r="AY399"/>
  <c r="BB404" i="8"/>
  <c r="BH404" s="1"/>
  <c r="BC404"/>
  <c r="AL398" i="10"/>
  <c r="AQ397"/>
  <c r="AR397" s="1"/>
  <c r="AL408" i="8"/>
  <c r="AQ407"/>
  <c r="AR407" s="1"/>
  <c r="AL184" i="11"/>
  <c r="AQ183"/>
  <c r="AR183" s="1"/>
  <c r="AY404" i="8"/>
  <c r="AX403"/>
  <c r="BF403" s="1"/>
  <c r="AS401" i="9"/>
  <c r="AZ401"/>
  <c r="BA401" s="1"/>
  <c r="BG401" s="1"/>
  <c r="AT401"/>
  <c r="AV401" s="1"/>
  <c r="BE401"/>
  <c r="AY190"/>
  <c r="AX189"/>
  <c r="BF189" s="1"/>
  <c r="AZ197" i="8"/>
  <c r="BA197" s="1"/>
  <c r="BG197" s="1"/>
  <c r="AT197"/>
  <c r="AV197" s="1"/>
  <c r="AS197"/>
  <c r="BE197"/>
  <c r="AT203" i="7"/>
  <c r="AV203" s="1"/>
  <c r="AS203"/>
  <c r="AZ203"/>
  <c r="BA203" s="1"/>
  <c r="BG203" s="1"/>
  <c r="BE203"/>
  <c r="AL189" i="10"/>
  <c r="AQ188"/>
  <c r="AR188" s="1"/>
  <c r="BB196" i="8"/>
  <c r="BH196" s="1"/>
  <c r="BC196"/>
  <c r="AU181" i="11"/>
  <c r="AW181" s="1"/>
  <c r="AX194" i="8"/>
  <c r="BF194" s="1"/>
  <c r="AY195"/>
  <c r="BC410" i="7"/>
  <c r="BB410"/>
  <c r="BH410" s="1"/>
  <c r="AX410"/>
  <c r="BF410" s="1"/>
  <c r="AY411"/>
  <c r="AT192" i="9"/>
  <c r="AV192" s="1"/>
  <c r="AS192"/>
  <c r="AU192" s="1"/>
  <c r="AW192" s="1"/>
  <c r="AZ192"/>
  <c r="BA192" s="1"/>
  <c r="BG192" s="1"/>
  <c r="BE192"/>
  <c r="AX185" i="10"/>
  <c r="BF185" s="1"/>
  <c r="AY186"/>
  <c r="AT412" i="7"/>
  <c r="AV412" s="1"/>
  <c r="AS412"/>
  <c r="AZ412"/>
  <c r="BA412" s="1"/>
  <c r="BG412" s="1"/>
  <c r="BE412"/>
  <c r="AS391" i="11"/>
  <c r="AU391" s="1"/>
  <c r="AW391" s="1"/>
  <c r="AZ391"/>
  <c r="BA391" s="1"/>
  <c r="BG391" s="1"/>
  <c r="AT391"/>
  <c r="AV391" s="1"/>
  <c r="BE391"/>
  <c r="AX394" i="10"/>
  <c r="BF394" s="1"/>
  <c r="AY395"/>
  <c r="AU191" i="9"/>
  <c r="AW191" s="1"/>
  <c r="AU186" i="10"/>
  <c r="AW186" s="1"/>
  <c r="AU390" i="11"/>
  <c r="AW390" s="1"/>
  <c r="AL194" i="9"/>
  <c r="AQ193"/>
  <c r="AR193" s="1"/>
  <c r="AL414" i="7"/>
  <c r="AQ413"/>
  <c r="AR413" s="1"/>
  <c r="AX200"/>
  <c r="BF200" s="1"/>
  <c r="AY201"/>
  <c r="BC190" i="9"/>
  <c r="BB190"/>
  <c r="BH190" s="1"/>
  <c r="AQ392" i="11"/>
  <c r="AR392" s="1"/>
  <c r="AL393"/>
  <c r="AX180"/>
  <c r="BF180" s="1"/>
  <c r="AY181"/>
  <c r="AU405" i="8"/>
  <c r="AW405" s="1"/>
  <c r="AU400" i="9"/>
  <c r="AW400" s="1"/>
  <c r="AC397" i="11"/>
  <c r="AC188"/>
  <c r="AC402" i="10"/>
  <c r="AC193"/>
  <c r="AC408" i="9"/>
  <c r="AC199"/>
  <c r="AC204" i="8"/>
  <c r="AC413"/>
  <c r="AB410"/>
  <c r="AA411"/>
  <c r="AB394" i="11"/>
  <c r="AA395"/>
  <c r="AB201" i="8"/>
  <c r="AA202"/>
  <c r="AB190" i="10"/>
  <c r="AA191"/>
  <c r="AB185" i="11"/>
  <c r="AA186"/>
  <c r="AA416" i="7"/>
  <c r="AB415"/>
  <c r="AB206"/>
  <c r="AA207"/>
  <c r="AB399" i="10"/>
  <c r="AA400"/>
  <c r="AB195" i="9"/>
  <c r="AA196"/>
  <c r="AA405"/>
  <c r="AB404"/>
  <c r="Q12" i="4"/>
  <c r="I37" i="13"/>
  <c r="AA78"/>
  <c r="BC405" i="8" l="1"/>
  <c r="BB405"/>
  <c r="BH405" s="1"/>
  <c r="AL415" i="7"/>
  <c r="AQ414"/>
  <c r="AR414" s="1"/>
  <c r="BC186" i="10"/>
  <c r="BB186"/>
  <c r="BH186" s="1"/>
  <c r="AZ188"/>
  <c r="BA188" s="1"/>
  <c r="BG188" s="1"/>
  <c r="AT188"/>
  <c r="AV188" s="1"/>
  <c r="AS188"/>
  <c r="AU188" s="1"/>
  <c r="AW188" s="1"/>
  <c r="BE188"/>
  <c r="AT407" i="8"/>
  <c r="AV407" s="1"/>
  <c r="AS407"/>
  <c r="AZ407"/>
  <c r="BA407" s="1"/>
  <c r="BG407" s="1"/>
  <c r="BE407"/>
  <c r="BB187" i="10"/>
  <c r="BH187" s="1"/>
  <c r="BC187"/>
  <c r="AL200" i="8"/>
  <c r="AQ199"/>
  <c r="AR199" s="1"/>
  <c r="AT402" i="9"/>
  <c r="AV402" s="1"/>
  <c r="AS402"/>
  <c r="AZ402"/>
  <c r="BA402" s="1"/>
  <c r="BG402" s="1"/>
  <c r="BE402"/>
  <c r="BB396" i="10"/>
  <c r="BH396" s="1"/>
  <c r="BC396"/>
  <c r="AU203" i="7"/>
  <c r="AW203" s="1"/>
  <c r="BB400" i="9"/>
  <c r="BH400" s="1"/>
  <c r="BC400"/>
  <c r="AY182" i="11"/>
  <c r="AX181"/>
  <c r="BF181" s="1"/>
  <c r="AZ413" i="7"/>
  <c r="BA413" s="1"/>
  <c r="BG413" s="1"/>
  <c r="AT413"/>
  <c r="AV413" s="1"/>
  <c r="AS413"/>
  <c r="AU413" s="1"/>
  <c r="AW413" s="1"/>
  <c r="BE413"/>
  <c r="BB390" i="11"/>
  <c r="BH390" s="1"/>
  <c r="BC390"/>
  <c r="AY187" i="10"/>
  <c r="AX186"/>
  <c r="BF186" s="1"/>
  <c r="BC192" i="9"/>
  <c r="BB192"/>
  <c r="BH192" s="1"/>
  <c r="BC181" i="11"/>
  <c r="BB181"/>
  <c r="BH181" s="1"/>
  <c r="AY191" i="9"/>
  <c r="AX190"/>
  <c r="BF190" s="1"/>
  <c r="AL185" i="11"/>
  <c r="AQ184"/>
  <c r="AR184" s="1"/>
  <c r="AQ398" i="10"/>
  <c r="AR398" s="1"/>
  <c r="AL399"/>
  <c r="AS198" i="8"/>
  <c r="AZ198"/>
  <c r="BA198" s="1"/>
  <c r="BG198" s="1"/>
  <c r="AT198"/>
  <c r="AV198" s="1"/>
  <c r="BE198"/>
  <c r="AQ403" i="9"/>
  <c r="AR403" s="1"/>
  <c r="AL404"/>
  <c r="AU197" i="8"/>
  <c r="AW197" s="1"/>
  <c r="AU401" i="9"/>
  <c r="AW401" s="1"/>
  <c r="AU182" i="11"/>
  <c r="AW182" s="1"/>
  <c r="AZ392"/>
  <c r="BA392" s="1"/>
  <c r="BG392" s="1"/>
  <c r="AT392"/>
  <c r="AV392" s="1"/>
  <c r="AS392"/>
  <c r="BE392"/>
  <c r="AQ194" i="9"/>
  <c r="AR194" s="1"/>
  <c r="AL195"/>
  <c r="BB391" i="11"/>
  <c r="BH391" s="1"/>
  <c r="BC391"/>
  <c r="AT183"/>
  <c r="AV183" s="1"/>
  <c r="AS183"/>
  <c r="AU183" s="1"/>
  <c r="AW183" s="1"/>
  <c r="AZ183"/>
  <c r="BA183" s="1"/>
  <c r="BG183" s="1"/>
  <c r="BE183"/>
  <c r="AS397" i="10"/>
  <c r="AZ397"/>
  <c r="BA397" s="1"/>
  <c r="BG397" s="1"/>
  <c r="AT397"/>
  <c r="AV397" s="1"/>
  <c r="BE397"/>
  <c r="AY400" i="9"/>
  <c r="AX399"/>
  <c r="BF399" s="1"/>
  <c r="AT204" i="7"/>
  <c r="AV204" s="1"/>
  <c r="AS204"/>
  <c r="AZ204"/>
  <c r="BA204" s="1"/>
  <c r="BG204" s="1"/>
  <c r="BE204"/>
  <c r="AY390" i="11"/>
  <c r="AX389"/>
  <c r="BF389" s="1"/>
  <c r="AU406" i="8"/>
  <c r="AW406" s="1"/>
  <c r="AL394" i="11"/>
  <c r="AQ393"/>
  <c r="AR393" s="1"/>
  <c r="AX201" i="7"/>
  <c r="BF201" s="1"/>
  <c r="AY202"/>
  <c r="AS193" i="9"/>
  <c r="AU193" s="1"/>
  <c r="AW193" s="1"/>
  <c r="AZ193"/>
  <c r="BA193" s="1"/>
  <c r="BG193" s="1"/>
  <c r="AT193"/>
  <c r="AV193" s="1"/>
  <c r="BE193"/>
  <c r="BB191"/>
  <c r="BH191" s="1"/>
  <c r="BC191"/>
  <c r="AY396" i="10"/>
  <c r="AX395"/>
  <c r="BF395" s="1"/>
  <c r="AX411" i="7"/>
  <c r="BF411" s="1"/>
  <c r="AY412"/>
  <c r="AX195" i="8"/>
  <c r="BF195" s="1"/>
  <c r="AY196"/>
  <c r="AL190" i="10"/>
  <c r="AQ189"/>
  <c r="AR189" s="1"/>
  <c r="AX404" i="8"/>
  <c r="BF404" s="1"/>
  <c r="AY405"/>
  <c r="AQ408"/>
  <c r="AR408" s="1"/>
  <c r="AL409"/>
  <c r="AQ205" i="7"/>
  <c r="AR205" s="1"/>
  <c r="AL206"/>
  <c r="AU412"/>
  <c r="AW412" s="1"/>
  <c r="AC189" i="11"/>
  <c r="AC398"/>
  <c r="AC403" i="10"/>
  <c r="AC194"/>
  <c r="AC200" i="9"/>
  <c r="AC409"/>
  <c r="AC205" i="8"/>
  <c r="AC414"/>
  <c r="AB207" i="7"/>
  <c r="AB416"/>
  <c r="AA203" i="8"/>
  <c r="AB202"/>
  <c r="AB405" i="9"/>
  <c r="AA406"/>
  <c r="AB196"/>
  <c r="AA197"/>
  <c r="AB400" i="10"/>
  <c r="AA401"/>
  <c r="AB186" i="11"/>
  <c r="AA187"/>
  <c r="AB191" i="10"/>
  <c r="AA192"/>
  <c r="AB395" i="11"/>
  <c r="AA396"/>
  <c r="AA412" i="8"/>
  <c r="AB411"/>
  <c r="Q13" i="4"/>
  <c r="I38" i="13"/>
  <c r="AA79"/>
  <c r="AL207" i="7" l="1"/>
  <c r="AQ207" s="1"/>
  <c r="AR207" s="1"/>
  <c r="AQ206"/>
  <c r="AR206" s="1"/>
  <c r="AY406" i="8"/>
  <c r="AX405"/>
  <c r="BF405" s="1"/>
  <c r="AX196"/>
  <c r="BF196" s="1"/>
  <c r="AY197"/>
  <c r="AX202" i="7"/>
  <c r="BF202" s="1"/>
  <c r="AY203"/>
  <c r="BC406" i="8"/>
  <c r="BB406"/>
  <c r="BH406" s="1"/>
  <c r="AY401" i="9"/>
  <c r="AX400"/>
  <c r="BF400" s="1"/>
  <c r="AT194"/>
  <c r="AV194" s="1"/>
  <c r="AS194"/>
  <c r="AZ194"/>
  <c r="BA194" s="1"/>
  <c r="BG194" s="1"/>
  <c r="BE194"/>
  <c r="AS403"/>
  <c r="AU403" s="1"/>
  <c r="AW403" s="1"/>
  <c r="AZ403"/>
  <c r="BA403" s="1"/>
  <c r="BG403" s="1"/>
  <c r="AT403"/>
  <c r="AV403" s="1"/>
  <c r="BE403"/>
  <c r="AL186" i="11"/>
  <c r="AQ185"/>
  <c r="AR185" s="1"/>
  <c r="AY188" i="10"/>
  <c r="AX187"/>
  <c r="BF187" s="1"/>
  <c r="BC413" i="7"/>
  <c r="BB413"/>
  <c r="BH413" s="1"/>
  <c r="AX182" i="11"/>
  <c r="BF182" s="1"/>
  <c r="AY183"/>
  <c r="AQ200" i="8"/>
  <c r="AR200" s="1"/>
  <c r="AL201"/>
  <c r="BC188" i="10"/>
  <c r="BB188"/>
  <c r="BH188" s="1"/>
  <c r="AU397"/>
  <c r="AW397" s="1"/>
  <c r="AU198" i="8"/>
  <c r="AW198" s="1"/>
  <c r="BB412" i="7"/>
  <c r="BH412" s="1"/>
  <c r="BC412"/>
  <c r="AT408" i="8"/>
  <c r="AV408" s="1"/>
  <c r="AS408"/>
  <c r="AU408" s="1"/>
  <c r="AW408" s="1"/>
  <c r="AZ408"/>
  <c r="BA408" s="1"/>
  <c r="BG408" s="1"/>
  <c r="BE408"/>
  <c r="AL191" i="10"/>
  <c r="AQ190"/>
  <c r="AR190" s="1"/>
  <c r="BC193" i="9"/>
  <c r="BB193"/>
  <c r="BH193" s="1"/>
  <c r="AQ394" i="11"/>
  <c r="AR394" s="1"/>
  <c r="AL395"/>
  <c r="BB183"/>
  <c r="BH183" s="1"/>
  <c r="BC183"/>
  <c r="AL196" i="9"/>
  <c r="AQ195"/>
  <c r="AR195" s="1"/>
  <c r="BB197" i="8"/>
  <c r="BH197" s="1"/>
  <c r="BC197"/>
  <c r="AL405" i="9"/>
  <c r="AQ404"/>
  <c r="AR404" s="1"/>
  <c r="AT184" i="11"/>
  <c r="AV184" s="1"/>
  <c r="AS184"/>
  <c r="AZ184"/>
  <c r="BA184" s="1"/>
  <c r="BG184" s="1"/>
  <c r="BE184"/>
  <c r="BB203" i="7"/>
  <c r="BH203" s="1"/>
  <c r="BC203"/>
  <c r="AS199" i="8"/>
  <c r="AZ199"/>
  <c r="BA199" s="1"/>
  <c r="BG199" s="1"/>
  <c r="AT199"/>
  <c r="AV199" s="1"/>
  <c r="BE199"/>
  <c r="AL410"/>
  <c r="AQ409"/>
  <c r="AR409" s="1"/>
  <c r="AZ189" i="10"/>
  <c r="BA189" s="1"/>
  <c r="BG189" s="1"/>
  <c r="AT189"/>
  <c r="AV189" s="1"/>
  <c r="AS189"/>
  <c r="AU189" s="1"/>
  <c r="AW189" s="1"/>
  <c r="BE189"/>
  <c r="AX412" i="7"/>
  <c r="BF412" s="1"/>
  <c r="AY413"/>
  <c r="AZ393" i="11"/>
  <c r="BA393" s="1"/>
  <c r="BG393" s="1"/>
  <c r="AT393"/>
  <c r="AV393" s="1"/>
  <c r="AS393"/>
  <c r="BE393"/>
  <c r="AX390"/>
  <c r="BF390" s="1"/>
  <c r="AY391"/>
  <c r="BC401" i="9"/>
  <c r="BB401"/>
  <c r="BH401" s="1"/>
  <c r="AS398" i="10"/>
  <c r="AU398" s="1"/>
  <c r="AW398" s="1"/>
  <c r="AZ398"/>
  <c r="BA398" s="1"/>
  <c r="BG398" s="1"/>
  <c r="AT398"/>
  <c r="AV398" s="1"/>
  <c r="BE398"/>
  <c r="AY192" i="9"/>
  <c r="AX191"/>
  <c r="BF191" s="1"/>
  <c r="AL416" i="7"/>
  <c r="AQ416" s="1"/>
  <c r="AR416" s="1"/>
  <c r="AQ415"/>
  <c r="AR415" s="1"/>
  <c r="AU392" i="11"/>
  <c r="AW392" s="1"/>
  <c r="AZ205" i="7"/>
  <c r="BA205" s="1"/>
  <c r="BG205" s="1"/>
  <c r="AS205"/>
  <c r="AU205" s="1"/>
  <c r="AW205" s="1"/>
  <c r="AT205"/>
  <c r="AV205" s="1"/>
  <c r="BE205"/>
  <c r="AY397" i="10"/>
  <c r="AX396"/>
  <c r="BF396" s="1"/>
  <c r="BC182" i="11"/>
  <c r="BB182"/>
  <c r="BH182" s="1"/>
  <c r="AL400" i="10"/>
  <c r="AQ399"/>
  <c r="AR399" s="1"/>
  <c r="AT414" i="7"/>
  <c r="AV414" s="1"/>
  <c r="AZ414"/>
  <c r="BA414" s="1"/>
  <c r="BG414" s="1"/>
  <c r="AS414"/>
  <c r="BE414"/>
  <c r="AU204"/>
  <c r="AW204" s="1"/>
  <c r="AU402" i="9"/>
  <c r="AW402" s="1"/>
  <c r="AU407" i="8"/>
  <c r="AW407" s="1"/>
  <c r="AC190" i="11"/>
  <c r="AC399"/>
  <c r="AC404" i="10"/>
  <c r="AC195"/>
  <c r="AC201" i="9"/>
  <c r="AC410"/>
  <c r="AC415" i="8"/>
  <c r="AC206"/>
  <c r="AB197" i="9"/>
  <c r="AA198"/>
  <c r="AB203" i="8"/>
  <c r="AA204"/>
  <c r="AB412"/>
  <c r="AA413"/>
  <c r="AB396" i="11"/>
  <c r="AA397"/>
  <c r="AB192" i="10"/>
  <c r="AA193"/>
  <c r="AB187" i="11"/>
  <c r="AA188"/>
  <c r="AB401" i="10"/>
  <c r="AA402"/>
  <c r="AB406" i="9"/>
  <c r="AA407"/>
  <c r="Q14" i="4"/>
  <c r="AA94" i="13"/>
  <c r="AA80"/>
  <c r="I39"/>
  <c r="BB402" i="9" l="1"/>
  <c r="BH402" s="1"/>
  <c r="BC402"/>
  <c r="AL401" i="10"/>
  <c r="AQ400"/>
  <c r="AR400" s="1"/>
  <c r="AY398"/>
  <c r="AX397"/>
  <c r="BF397" s="1"/>
  <c r="AT415" i="7"/>
  <c r="AV415" s="1"/>
  <c r="AZ415"/>
  <c r="BA415" s="1"/>
  <c r="BG415" s="1"/>
  <c r="AS415"/>
  <c r="AU415" s="1"/>
  <c r="AW415" s="1"/>
  <c r="BE415"/>
  <c r="AY414"/>
  <c r="AX413"/>
  <c r="BF413" s="1"/>
  <c r="AL406" i="9"/>
  <c r="AQ405"/>
  <c r="AR405" s="1"/>
  <c r="AQ196"/>
  <c r="AR196" s="1"/>
  <c r="AL197"/>
  <c r="AZ394" i="11"/>
  <c r="BA394" s="1"/>
  <c r="BG394" s="1"/>
  <c r="AT394"/>
  <c r="AV394" s="1"/>
  <c r="AS394"/>
  <c r="BE394"/>
  <c r="AL192" i="10"/>
  <c r="AQ191"/>
  <c r="AR191" s="1"/>
  <c r="BB397"/>
  <c r="BH397" s="1"/>
  <c r="BC397"/>
  <c r="AS200" i="8"/>
  <c r="AU200" s="1"/>
  <c r="AW200" s="1"/>
  <c r="AZ200"/>
  <c r="BA200" s="1"/>
  <c r="BG200" s="1"/>
  <c r="AT200"/>
  <c r="AV200" s="1"/>
  <c r="BE200"/>
  <c r="AQ186" i="11"/>
  <c r="AR186" s="1"/>
  <c r="AL187"/>
  <c r="BB403" i="9"/>
  <c r="BH403" s="1"/>
  <c r="BC403"/>
  <c r="AZ207" i="7"/>
  <c r="BA207" s="1"/>
  <c r="BG207" s="1"/>
  <c r="AS207"/>
  <c r="AU207" s="1"/>
  <c r="AW207" s="1"/>
  <c r="AT207"/>
  <c r="AV207" s="1"/>
  <c r="BE207"/>
  <c r="AU414"/>
  <c r="AW414" s="1"/>
  <c r="AU199" i="8"/>
  <c r="AW199" s="1"/>
  <c r="BC407"/>
  <c r="BB407"/>
  <c r="BH407" s="1"/>
  <c r="AT399" i="10"/>
  <c r="AV399" s="1"/>
  <c r="AS399"/>
  <c r="AU399" s="1"/>
  <c r="AW399" s="1"/>
  <c r="AZ399"/>
  <c r="BA399" s="1"/>
  <c r="BG399" s="1"/>
  <c r="BE399"/>
  <c r="BC205" i="7"/>
  <c r="BB205"/>
  <c r="BH205" s="1"/>
  <c r="AX192" i="9"/>
  <c r="BF192" s="1"/>
  <c r="AY193"/>
  <c r="BB398" i="10"/>
  <c r="BH398" s="1"/>
  <c r="BC398"/>
  <c r="BB189"/>
  <c r="BH189" s="1"/>
  <c r="BC189"/>
  <c r="AQ410" i="8"/>
  <c r="AR410" s="1"/>
  <c r="AL411"/>
  <c r="AT404" i="9"/>
  <c r="AV404" s="1"/>
  <c r="AS404"/>
  <c r="AZ404"/>
  <c r="BA404" s="1"/>
  <c r="BG404" s="1"/>
  <c r="BE404"/>
  <c r="AS195"/>
  <c r="AU195" s="1"/>
  <c r="AW195" s="1"/>
  <c r="AT195"/>
  <c r="AV195" s="1"/>
  <c r="AZ195"/>
  <c r="BA195" s="1"/>
  <c r="BG195" s="1"/>
  <c r="BE195"/>
  <c r="AL396" i="11"/>
  <c r="AQ395"/>
  <c r="AR395" s="1"/>
  <c r="AS190" i="10"/>
  <c r="AU190" s="1"/>
  <c r="AW190" s="1"/>
  <c r="AZ190"/>
  <c r="BA190" s="1"/>
  <c r="BG190" s="1"/>
  <c r="AT190"/>
  <c r="AV190" s="1"/>
  <c r="BE190"/>
  <c r="BC408" i="8"/>
  <c r="BB408"/>
  <c r="BH408" s="1"/>
  <c r="BB198"/>
  <c r="BH198" s="1"/>
  <c r="BC198"/>
  <c r="AL202"/>
  <c r="AQ201"/>
  <c r="AR201" s="1"/>
  <c r="AT185" i="11"/>
  <c r="AV185" s="1"/>
  <c r="AS185"/>
  <c r="AZ185"/>
  <c r="BA185" s="1"/>
  <c r="BG185" s="1"/>
  <c r="BE185"/>
  <c r="AY198" i="8"/>
  <c r="AX197"/>
  <c r="BF197" s="1"/>
  <c r="AS206" i="7"/>
  <c r="AU206" s="1"/>
  <c r="AW206" s="1"/>
  <c r="AZ206"/>
  <c r="BA206" s="1"/>
  <c r="BG206" s="1"/>
  <c r="AT206"/>
  <c r="AV206" s="1"/>
  <c r="BE206"/>
  <c r="AU194" i="9"/>
  <c r="AW194" s="1"/>
  <c r="AX391" i="11"/>
  <c r="BF391" s="1"/>
  <c r="AY392"/>
  <c r="AT409" i="8"/>
  <c r="AV409" s="1"/>
  <c r="AS409"/>
  <c r="AU409" s="1"/>
  <c r="AW409" s="1"/>
  <c r="AZ409"/>
  <c r="BA409" s="1"/>
  <c r="BG409" s="1"/>
  <c r="BE409"/>
  <c r="AY189" i="10"/>
  <c r="AX188"/>
  <c r="BF188" s="1"/>
  <c r="AX401" i="9"/>
  <c r="BF401" s="1"/>
  <c r="AY402"/>
  <c r="AY407" i="8"/>
  <c r="AX406"/>
  <c r="BF406" s="1"/>
  <c r="BC204" i="7"/>
  <c r="BB204"/>
  <c r="BH204" s="1"/>
  <c r="BC392" i="11"/>
  <c r="BB392"/>
  <c r="BH392" s="1"/>
  <c r="AT416" i="7"/>
  <c r="AV416" s="1"/>
  <c r="AS416"/>
  <c r="AZ416"/>
  <c r="BA416" s="1"/>
  <c r="BG416" s="1"/>
  <c r="BG215" s="1"/>
  <c r="BE416"/>
  <c r="BE215" s="1"/>
  <c r="AX183" i="11"/>
  <c r="BF183" s="1"/>
  <c r="AY184"/>
  <c r="AY204" i="7"/>
  <c r="AX203"/>
  <c r="BF203" s="1"/>
  <c r="AU393" i="11"/>
  <c r="AW393" s="1"/>
  <c r="AU184"/>
  <c r="AW184" s="1"/>
  <c r="AC400"/>
  <c r="AC191"/>
  <c r="AC196" i="10"/>
  <c r="AC405"/>
  <c r="AC411" i="9"/>
  <c r="AC202"/>
  <c r="AC416" i="8"/>
  <c r="AC207"/>
  <c r="AA194" i="10"/>
  <c r="AB193"/>
  <c r="AB407" i="9"/>
  <c r="AA408"/>
  <c r="AB188" i="11"/>
  <c r="AA189"/>
  <c r="AB413" i="8"/>
  <c r="AA414"/>
  <c r="AB402" i="10"/>
  <c r="AA403"/>
  <c r="AB397" i="11"/>
  <c r="AA398"/>
  <c r="AA205" i="8"/>
  <c r="AB204"/>
  <c r="AB198" i="9"/>
  <c r="AA199"/>
  <c r="Q15" i="4"/>
  <c r="I41" i="13"/>
  <c r="I40"/>
  <c r="AA95"/>
  <c r="AA81"/>
  <c r="BE6" i="7" l="1"/>
  <c r="BB184" i="11"/>
  <c r="BH184" s="1"/>
  <c r="BC184"/>
  <c r="AS201" i="8"/>
  <c r="AZ201"/>
  <c r="BA201" s="1"/>
  <c r="BG201" s="1"/>
  <c r="AT201"/>
  <c r="AV201" s="1"/>
  <c r="BE201"/>
  <c r="AS186" i="11"/>
  <c r="AZ186"/>
  <c r="BA186" s="1"/>
  <c r="BG186" s="1"/>
  <c r="AT186"/>
  <c r="AV186" s="1"/>
  <c r="BE186"/>
  <c r="BB200" i="8"/>
  <c r="BH200" s="1"/>
  <c r="BC200"/>
  <c r="AL193" i="10"/>
  <c r="AQ192"/>
  <c r="AR192" s="1"/>
  <c r="AQ406" i="9"/>
  <c r="AR406" s="1"/>
  <c r="AL407"/>
  <c r="BB415" i="7"/>
  <c r="BH415" s="1"/>
  <c r="BC415"/>
  <c r="AX398" i="10"/>
  <c r="BF398" s="1"/>
  <c r="AY399"/>
  <c r="BG6" i="7"/>
  <c r="AL412" i="8"/>
  <c r="AQ411"/>
  <c r="AR411" s="1"/>
  <c r="BB399" i="10"/>
  <c r="BH399" s="1"/>
  <c r="BC399"/>
  <c r="BC199" i="8"/>
  <c r="BB199"/>
  <c r="BH199" s="1"/>
  <c r="BB393" i="11"/>
  <c r="BH393" s="1"/>
  <c r="BC393"/>
  <c r="AX184"/>
  <c r="BF184" s="1"/>
  <c r="AY185"/>
  <c r="AY403" i="9"/>
  <c r="AX402"/>
  <c r="BF402" s="1"/>
  <c r="AY393" i="11"/>
  <c r="AX392"/>
  <c r="BF392" s="1"/>
  <c r="AY199" i="8"/>
  <c r="AX198"/>
  <c r="BF198" s="1"/>
  <c r="AQ396" i="11"/>
  <c r="AR396" s="1"/>
  <c r="AL397"/>
  <c r="BB195" i="9"/>
  <c r="BH195" s="1"/>
  <c r="BC195"/>
  <c r="BC207" i="7"/>
  <c r="BB207"/>
  <c r="BH207" s="1"/>
  <c r="AL188" i="11"/>
  <c r="AQ187"/>
  <c r="AR187" s="1"/>
  <c r="AT191" i="10"/>
  <c r="AV191" s="1"/>
  <c r="AS191"/>
  <c r="AU191" s="1"/>
  <c r="AW191" s="1"/>
  <c r="AZ191"/>
  <c r="BA191" s="1"/>
  <c r="BG191" s="1"/>
  <c r="BE191"/>
  <c r="AS405" i="9"/>
  <c r="AZ405"/>
  <c r="BA405" s="1"/>
  <c r="BG405" s="1"/>
  <c r="AT405"/>
  <c r="AV405" s="1"/>
  <c r="BE405"/>
  <c r="AU416" i="7"/>
  <c r="AW416" s="1"/>
  <c r="AY205"/>
  <c r="AX204"/>
  <c r="BF204" s="1"/>
  <c r="AX407" i="8"/>
  <c r="BF407" s="1"/>
  <c r="AY408"/>
  <c r="AX189" i="10"/>
  <c r="BF189" s="1"/>
  <c r="AY190"/>
  <c r="AS395" i="11"/>
  <c r="AZ395"/>
  <c r="BA395" s="1"/>
  <c r="BG395" s="1"/>
  <c r="AT395"/>
  <c r="AV395" s="1"/>
  <c r="BE395"/>
  <c r="AY194" i="9"/>
  <c r="AX193"/>
  <c r="BF193" s="1"/>
  <c r="AZ196"/>
  <c r="BA196" s="1"/>
  <c r="BG196" s="1"/>
  <c r="AT196"/>
  <c r="AV196" s="1"/>
  <c r="AS196"/>
  <c r="BE196"/>
  <c r="AX414" i="7"/>
  <c r="BF414" s="1"/>
  <c r="AY415"/>
  <c r="AQ401" i="10"/>
  <c r="AR401" s="1"/>
  <c r="AL402"/>
  <c r="AU185" i="11"/>
  <c r="AW185" s="1"/>
  <c r="AU404" i="9"/>
  <c r="AW404" s="1"/>
  <c r="AU394" i="11"/>
  <c r="AW394" s="1"/>
  <c r="BB409" i="8"/>
  <c r="BH409" s="1"/>
  <c r="BC409"/>
  <c r="BB194" i="9"/>
  <c r="BH194" s="1"/>
  <c r="BC194"/>
  <c r="BB206" i="7"/>
  <c r="BH206" s="1"/>
  <c r="BC206"/>
  <c r="AQ202" i="8"/>
  <c r="AR202" s="1"/>
  <c r="AL203"/>
  <c r="BC190" i="10"/>
  <c r="BB190"/>
  <c r="BH190" s="1"/>
  <c r="AT410" i="8"/>
  <c r="AV410" s="1"/>
  <c r="AS410"/>
  <c r="AZ410"/>
  <c r="BA410" s="1"/>
  <c r="BG410" s="1"/>
  <c r="BE410"/>
  <c r="BB414" i="7"/>
  <c r="BH414" s="1"/>
  <c r="BC414"/>
  <c r="AQ197" i="9"/>
  <c r="AR197" s="1"/>
  <c r="AL198"/>
  <c r="AT400" i="10"/>
  <c r="AV400" s="1"/>
  <c r="AS400"/>
  <c r="AZ400"/>
  <c r="BA400" s="1"/>
  <c r="BG400" s="1"/>
  <c r="BE400"/>
  <c r="AC401" i="11"/>
  <c r="AC192"/>
  <c r="AC197" i="10"/>
  <c r="AC406"/>
  <c r="AC412" i="9"/>
  <c r="AC203"/>
  <c r="AA200"/>
  <c r="AB199"/>
  <c r="AA404" i="10"/>
  <c r="AB403"/>
  <c r="AB194"/>
  <c r="AA195"/>
  <c r="AA206" i="8"/>
  <c r="AB205"/>
  <c r="AB414"/>
  <c r="AA415"/>
  <c r="AB408" i="9"/>
  <c r="AA409"/>
  <c r="AB398" i="11"/>
  <c r="AA399"/>
  <c r="AB189"/>
  <c r="AA190"/>
  <c r="Q16" i="4"/>
  <c r="AA96" i="13"/>
  <c r="AA82"/>
  <c r="I42"/>
  <c r="AS197" i="9" l="1"/>
  <c r="AU197" s="1"/>
  <c r="AW197" s="1"/>
  <c r="AZ197"/>
  <c r="BA197" s="1"/>
  <c r="BG197" s="1"/>
  <c r="AT197"/>
  <c r="AV197" s="1"/>
  <c r="BE197"/>
  <c r="AX408" i="8"/>
  <c r="BF408" s="1"/>
  <c r="AY409"/>
  <c r="BB416" i="7"/>
  <c r="BH416" s="1"/>
  <c r="BH215" s="1"/>
  <c r="BC416"/>
  <c r="AZ187" i="11"/>
  <c r="BA187" s="1"/>
  <c r="BG187" s="1"/>
  <c r="AT187"/>
  <c r="AV187" s="1"/>
  <c r="AS187"/>
  <c r="AU187" s="1"/>
  <c r="AW187" s="1"/>
  <c r="BE187"/>
  <c r="AL194" i="10"/>
  <c r="AQ193"/>
  <c r="AR193" s="1"/>
  <c r="AL403"/>
  <c r="AQ402"/>
  <c r="AR402" s="1"/>
  <c r="AQ198" i="9"/>
  <c r="AR198" s="1"/>
  <c r="AL199"/>
  <c r="BB185" i="11"/>
  <c r="BH185" s="1"/>
  <c r="BC185"/>
  <c r="AX205" i="7"/>
  <c r="BF205" s="1"/>
  <c r="AY206"/>
  <c r="AT396" i="11"/>
  <c r="AV396" s="1"/>
  <c r="AS396"/>
  <c r="AZ396"/>
  <c r="BA396" s="1"/>
  <c r="BG396" s="1"/>
  <c r="BE396"/>
  <c r="AY394"/>
  <c r="AX393"/>
  <c r="BF393" s="1"/>
  <c r="AQ412" i="8"/>
  <c r="AR412" s="1"/>
  <c r="AL413"/>
  <c r="AT192" i="10"/>
  <c r="AV192" s="1"/>
  <c r="AS192"/>
  <c r="AU192" s="1"/>
  <c r="AW192" s="1"/>
  <c r="AZ192"/>
  <c r="BA192" s="1"/>
  <c r="BG192" s="1"/>
  <c r="BE192"/>
  <c r="AU405" i="9"/>
  <c r="AW405" s="1"/>
  <c r="BB404"/>
  <c r="BH404" s="1"/>
  <c r="BC404"/>
  <c r="AY416" i="7"/>
  <c r="AX416" s="1"/>
  <c r="BF416" s="1"/>
  <c r="AX415"/>
  <c r="BF415" s="1"/>
  <c r="AX190" i="10"/>
  <c r="BF190" s="1"/>
  <c r="AY191"/>
  <c r="BB191"/>
  <c r="BH191" s="1"/>
  <c r="BC191"/>
  <c r="AL398" i="11"/>
  <c r="AQ397"/>
  <c r="AR397" s="1"/>
  <c r="AX185"/>
  <c r="BF185" s="1"/>
  <c r="AY186"/>
  <c r="AS411" i="8"/>
  <c r="AZ411"/>
  <c r="BA411" s="1"/>
  <c r="BG411" s="1"/>
  <c r="AT411"/>
  <c r="AV411" s="1"/>
  <c r="BE411"/>
  <c r="AT406" i="9"/>
  <c r="AV406" s="1"/>
  <c r="AS406"/>
  <c r="AZ406"/>
  <c r="BA406" s="1"/>
  <c r="BG406" s="1"/>
  <c r="BE406"/>
  <c r="BH6" i="7"/>
  <c r="AU186" i="11"/>
  <c r="AW186" s="1"/>
  <c r="AU201" i="8"/>
  <c r="AW201" s="1"/>
  <c r="AS202"/>
  <c r="AU202" s="1"/>
  <c r="AW202" s="1"/>
  <c r="AZ202"/>
  <c r="BA202" s="1"/>
  <c r="BG202" s="1"/>
  <c r="AT202"/>
  <c r="AV202" s="1"/>
  <c r="BE202"/>
  <c r="AL204"/>
  <c r="AQ203"/>
  <c r="AR203" s="1"/>
  <c r="BB394" i="11"/>
  <c r="BH394" s="1"/>
  <c r="BC394"/>
  <c r="AZ401" i="10"/>
  <c r="BA401" s="1"/>
  <c r="BG401" s="1"/>
  <c r="AT401"/>
  <c r="AV401" s="1"/>
  <c r="AS401"/>
  <c r="BE401"/>
  <c r="AX194" i="9"/>
  <c r="BF194" s="1"/>
  <c r="AY195"/>
  <c r="AL189" i="11"/>
  <c r="AQ188"/>
  <c r="AR188" s="1"/>
  <c r="AX199" i="8"/>
  <c r="BF199" s="1"/>
  <c r="AY200"/>
  <c r="AY404" i="9"/>
  <c r="AX403"/>
  <c r="BF403" s="1"/>
  <c r="AY400" i="10"/>
  <c r="AX399"/>
  <c r="BF399" s="1"/>
  <c r="AQ407" i="9"/>
  <c r="AR407" s="1"/>
  <c r="AL408"/>
  <c r="AU400" i="10"/>
  <c r="AW400" s="1"/>
  <c r="AU410" i="8"/>
  <c r="AW410" s="1"/>
  <c r="AU196" i="9"/>
  <c r="AW196" s="1"/>
  <c r="AU395" i="11"/>
  <c r="AW395" s="1"/>
  <c r="AC193"/>
  <c r="AC402"/>
  <c r="AC198" i="10"/>
  <c r="AC407"/>
  <c r="AC413" i="9"/>
  <c r="AC204"/>
  <c r="AA207" i="8"/>
  <c r="AB206"/>
  <c r="AB200" i="9"/>
  <c r="AA201"/>
  <c r="AB409"/>
  <c r="AA410"/>
  <c r="AA416" i="8"/>
  <c r="AB415"/>
  <c r="AB190" i="11"/>
  <c r="AA191"/>
  <c r="AB399"/>
  <c r="AA400"/>
  <c r="AA405" i="10"/>
  <c r="AB404"/>
  <c r="AB195"/>
  <c r="AA196"/>
  <c r="Q17" i="4"/>
  <c r="I43" i="13"/>
  <c r="AA97"/>
  <c r="AA83"/>
  <c r="BF215" i="7" l="1"/>
  <c r="BC212" s="1"/>
  <c r="Q4" s="1"/>
  <c r="AS203" i="8"/>
  <c r="AU203" s="1"/>
  <c r="AW203" s="1"/>
  <c r="AZ203"/>
  <c r="BA203" s="1"/>
  <c r="BG203" s="1"/>
  <c r="AT203"/>
  <c r="AV203" s="1"/>
  <c r="BE203"/>
  <c r="BB410"/>
  <c r="BH410" s="1"/>
  <c r="BC410"/>
  <c r="AX400" i="10"/>
  <c r="BF400" s="1"/>
  <c r="AY401"/>
  <c r="AQ204" i="8"/>
  <c r="AR204" s="1"/>
  <c r="AL205"/>
  <c r="BB202"/>
  <c r="BH202" s="1"/>
  <c r="BC202"/>
  <c r="AT397" i="11"/>
  <c r="AV397" s="1"/>
  <c r="AS397"/>
  <c r="AZ397"/>
  <c r="BA397" s="1"/>
  <c r="BG397" s="1"/>
  <c r="BE397"/>
  <c r="AX191" i="10"/>
  <c r="BF191" s="1"/>
  <c r="AY192"/>
  <c r="BC192"/>
  <c r="BB192"/>
  <c r="BH192" s="1"/>
  <c r="AS402"/>
  <c r="AU402" s="1"/>
  <c r="AW402" s="1"/>
  <c r="AZ402"/>
  <c r="BA402" s="1"/>
  <c r="BG402" s="1"/>
  <c r="AT402"/>
  <c r="AV402" s="1"/>
  <c r="BE402"/>
  <c r="AU406" i="9"/>
  <c r="AW406" s="1"/>
  <c r="AU396" i="11"/>
  <c r="AW396" s="1"/>
  <c r="BB196" i="9"/>
  <c r="BH196" s="1"/>
  <c r="BC196"/>
  <c r="AZ412" i="8"/>
  <c r="BA412" s="1"/>
  <c r="BG412" s="1"/>
  <c r="AT412"/>
  <c r="AV412" s="1"/>
  <c r="AS412"/>
  <c r="BE412"/>
  <c r="AT198" i="9"/>
  <c r="AV198" s="1"/>
  <c r="AS198"/>
  <c r="AU198" s="1"/>
  <c r="AW198" s="1"/>
  <c r="AZ198"/>
  <c r="BA198" s="1"/>
  <c r="BG198" s="1"/>
  <c r="BE198"/>
  <c r="AL195" i="10"/>
  <c r="AQ194"/>
  <c r="AR194" s="1"/>
  <c r="BC197" i="9"/>
  <c r="BB197"/>
  <c r="BH197" s="1"/>
  <c r="BB395" i="11"/>
  <c r="BH395" s="1"/>
  <c r="BC395"/>
  <c r="AZ407" i="9"/>
  <c r="BA407" s="1"/>
  <c r="BG407" s="1"/>
  <c r="AT407"/>
  <c r="AV407" s="1"/>
  <c r="AS407"/>
  <c r="AU407" s="1"/>
  <c r="AW407" s="1"/>
  <c r="BE407"/>
  <c r="AX404"/>
  <c r="BF404" s="1"/>
  <c r="AY405"/>
  <c r="AL190" i="11"/>
  <c r="AQ189"/>
  <c r="AR189" s="1"/>
  <c r="BC186"/>
  <c r="BB186"/>
  <c r="BH186" s="1"/>
  <c r="AX186"/>
  <c r="BF186" s="1"/>
  <c r="AY187"/>
  <c r="BB405" i="9"/>
  <c r="BH405" s="1"/>
  <c r="BC405"/>
  <c r="AL414" i="8"/>
  <c r="AQ413"/>
  <c r="AR413" s="1"/>
  <c r="AX206" i="7"/>
  <c r="BF206" s="1"/>
  <c r="AY207"/>
  <c r="AX207" s="1"/>
  <c r="BF207" s="1"/>
  <c r="AL200" i="9"/>
  <c r="AQ199"/>
  <c r="AR199" s="1"/>
  <c r="AS193" i="10"/>
  <c r="AU193" s="1"/>
  <c r="AW193" s="1"/>
  <c r="AZ193"/>
  <c r="BA193" s="1"/>
  <c r="BG193" s="1"/>
  <c r="AT193"/>
  <c r="AV193" s="1"/>
  <c r="BE193"/>
  <c r="AY410" i="8"/>
  <c r="AX409"/>
  <c r="BF409" s="1"/>
  <c r="AU401" i="10"/>
  <c r="AW401" s="1"/>
  <c r="AX200" i="8"/>
  <c r="BF200" s="1"/>
  <c r="AY201"/>
  <c r="AY196" i="9"/>
  <c r="AX195"/>
  <c r="BF195" s="1"/>
  <c r="BC400" i="10"/>
  <c r="BB400"/>
  <c r="BH400" s="1"/>
  <c r="AQ408" i="9"/>
  <c r="AR408" s="1"/>
  <c r="AL409"/>
  <c r="AT188" i="11"/>
  <c r="AV188" s="1"/>
  <c r="AS188"/>
  <c r="AU188" s="1"/>
  <c r="AW188" s="1"/>
  <c r="AZ188"/>
  <c r="BA188" s="1"/>
  <c r="BG188" s="1"/>
  <c r="BE188"/>
  <c r="BB201" i="8"/>
  <c r="BH201" s="1"/>
  <c r="BC201"/>
  <c r="AQ398" i="11"/>
  <c r="AR398" s="1"/>
  <c r="AL399"/>
  <c r="AX394"/>
  <c r="BF394" s="1"/>
  <c r="AY395"/>
  <c r="AL404" i="10"/>
  <c r="AQ403"/>
  <c r="AR403" s="1"/>
  <c r="BB187" i="11"/>
  <c r="BH187" s="1"/>
  <c r="BC187"/>
  <c r="AU411" i="8"/>
  <c r="AW411" s="1"/>
  <c r="AC194" i="11"/>
  <c r="AC403"/>
  <c r="AC408" i="10"/>
  <c r="AC199"/>
  <c r="AC205" i="9"/>
  <c r="AC414"/>
  <c r="AB416" i="8"/>
  <c r="AB207"/>
  <c r="AB400" i="11"/>
  <c r="AA401"/>
  <c r="AA197" i="10"/>
  <c r="AB196"/>
  <c r="AB405"/>
  <c r="AA406"/>
  <c r="AB191" i="11"/>
  <c r="AA192"/>
  <c r="AB410" i="9"/>
  <c r="AA411"/>
  <c r="AB201"/>
  <c r="AA202"/>
  <c r="Q18" i="4"/>
  <c r="AA84" i="13"/>
  <c r="AA98"/>
  <c r="I44"/>
  <c r="BF6" i="7" l="1"/>
  <c r="BC3" s="1"/>
  <c r="Q3" s="1"/>
  <c r="Q5" s="1"/>
  <c r="AY396" i="11"/>
  <c r="AX395"/>
  <c r="BF395" s="1"/>
  <c r="BC188"/>
  <c r="BB188"/>
  <c r="BH188" s="1"/>
  <c r="AY202" i="8"/>
  <c r="AX201"/>
  <c r="BF201" s="1"/>
  <c r="AS199" i="9"/>
  <c r="AZ199"/>
  <c r="BA199" s="1"/>
  <c r="BG199" s="1"/>
  <c r="AT199"/>
  <c r="AV199" s="1"/>
  <c r="BE199"/>
  <c r="AZ413" i="8"/>
  <c r="BA413" s="1"/>
  <c r="BG413" s="1"/>
  <c r="AS413"/>
  <c r="AT413"/>
  <c r="AV413" s="1"/>
  <c r="BE413"/>
  <c r="AX187" i="11"/>
  <c r="BF187" s="1"/>
  <c r="AY188"/>
  <c r="AZ189"/>
  <c r="BA189" s="1"/>
  <c r="BG189" s="1"/>
  <c r="AT189"/>
  <c r="AV189" s="1"/>
  <c r="AS189"/>
  <c r="AU189" s="1"/>
  <c r="AW189" s="1"/>
  <c r="BE189"/>
  <c r="AZ194" i="10"/>
  <c r="BA194" s="1"/>
  <c r="BG194" s="1"/>
  <c r="AT194"/>
  <c r="AV194" s="1"/>
  <c r="AS194"/>
  <c r="AU194" s="1"/>
  <c r="AW194" s="1"/>
  <c r="BE194"/>
  <c r="BB198" i="9"/>
  <c r="BH198" s="1"/>
  <c r="BC198"/>
  <c r="BC396" i="11"/>
  <c r="BB396"/>
  <c r="BH396" s="1"/>
  <c r="AY402" i="10"/>
  <c r="AX401"/>
  <c r="BF401" s="1"/>
  <c r="AL405"/>
  <c r="AQ404"/>
  <c r="AR404" s="1"/>
  <c r="AS398" i="11"/>
  <c r="AU398" s="1"/>
  <c r="AW398" s="1"/>
  <c r="AZ398"/>
  <c r="BA398" s="1"/>
  <c r="BG398" s="1"/>
  <c r="AT398"/>
  <c r="AV398" s="1"/>
  <c r="BE398"/>
  <c r="AS408" i="9"/>
  <c r="AU408" s="1"/>
  <c r="AW408" s="1"/>
  <c r="AZ408"/>
  <c r="BA408" s="1"/>
  <c r="BG408" s="1"/>
  <c r="AT408"/>
  <c r="AV408" s="1"/>
  <c r="BE408"/>
  <c r="AX196"/>
  <c r="BF196" s="1"/>
  <c r="AY197"/>
  <c r="AX410" i="8"/>
  <c r="BF410" s="1"/>
  <c r="AY411"/>
  <c r="BB193" i="10"/>
  <c r="BH193" s="1"/>
  <c r="BC193"/>
  <c r="BC402"/>
  <c r="BB402"/>
  <c r="BH402" s="1"/>
  <c r="AT204" i="8"/>
  <c r="AV204" s="1"/>
  <c r="AS204"/>
  <c r="AZ204"/>
  <c r="BA204" s="1"/>
  <c r="BG204" s="1"/>
  <c r="BE204"/>
  <c r="BB203"/>
  <c r="BH203" s="1"/>
  <c r="BC203"/>
  <c r="AU412"/>
  <c r="AW412" s="1"/>
  <c r="BB411"/>
  <c r="BH411" s="1"/>
  <c r="BC411"/>
  <c r="AZ403" i="10"/>
  <c r="BA403" s="1"/>
  <c r="BG403" s="1"/>
  <c r="AT403"/>
  <c r="AV403" s="1"/>
  <c r="AS403"/>
  <c r="AU403" s="1"/>
  <c r="AW403" s="1"/>
  <c r="BE403"/>
  <c r="AQ399" i="11"/>
  <c r="AR399" s="1"/>
  <c r="AL400"/>
  <c r="AL410" i="9"/>
  <c r="AQ409"/>
  <c r="AR409" s="1"/>
  <c r="BC401" i="10"/>
  <c r="BB401"/>
  <c r="BH401" s="1"/>
  <c r="AY406" i="9"/>
  <c r="AX405"/>
  <c r="BF405" s="1"/>
  <c r="AY193" i="10"/>
  <c r="AX192"/>
  <c r="BF192" s="1"/>
  <c r="AQ205" i="8"/>
  <c r="AR205" s="1"/>
  <c r="AL206"/>
  <c r="AU397" i="11"/>
  <c r="AW397" s="1"/>
  <c r="AQ200" i="9"/>
  <c r="AR200" s="1"/>
  <c r="AL201"/>
  <c r="AQ414" i="8"/>
  <c r="AR414" s="1"/>
  <c r="AL415"/>
  <c r="AL191" i="11"/>
  <c r="AQ190"/>
  <c r="AR190" s="1"/>
  <c r="BC407" i="9"/>
  <c r="BB407"/>
  <c r="BH407" s="1"/>
  <c r="AL196" i="10"/>
  <c r="AQ195"/>
  <c r="AR195" s="1"/>
  <c r="BB406" i="9"/>
  <c r="BH406" s="1"/>
  <c r="BC406"/>
  <c r="AC404" i="11"/>
  <c r="AC195"/>
  <c r="AC200" i="10"/>
  <c r="AC409"/>
  <c r="AC415" i="9"/>
  <c r="AC206"/>
  <c r="AB202"/>
  <c r="AA203"/>
  <c r="AB401" i="11"/>
  <c r="AA402"/>
  <c r="AA198" i="10"/>
  <c r="AB197"/>
  <c r="AB411" i="9"/>
  <c r="AA412"/>
  <c r="AB192" i="11"/>
  <c r="AA193"/>
  <c r="AB406" i="10"/>
  <c r="AA407"/>
  <c r="Q19" i="4"/>
  <c r="J11" i="15"/>
  <c r="I45" i="13"/>
  <c r="AA99"/>
  <c r="AA85"/>
  <c r="Q8" i="7" l="1"/>
  <c r="AT414" i="8"/>
  <c r="AV414" s="1"/>
  <c r="AS414"/>
  <c r="AZ414"/>
  <c r="BA414" s="1"/>
  <c r="BG414" s="1"/>
  <c r="BE414"/>
  <c r="AZ205"/>
  <c r="BA205" s="1"/>
  <c r="BG205" s="1"/>
  <c r="AS205"/>
  <c r="AT205"/>
  <c r="AV205" s="1"/>
  <c r="BE205"/>
  <c r="AY407" i="9"/>
  <c r="AX406"/>
  <c r="BF406" s="1"/>
  <c r="AQ410"/>
  <c r="AR410" s="1"/>
  <c r="AL411"/>
  <c r="BB403" i="10"/>
  <c r="BH403" s="1"/>
  <c r="BC403"/>
  <c r="AY412" i="8"/>
  <c r="AX411"/>
  <c r="BF411" s="1"/>
  <c r="AT404" i="10"/>
  <c r="AV404" s="1"/>
  <c r="AZ404"/>
  <c r="BA404" s="1"/>
  <c r="BG404" s="1"/>
  <c r="AS404"/>
  <c r="BE404"/>
  <c r="AX402"/>
  <c r="BF402" s="1"/>
  <c r="AY403"/>
  <c r="AX202" i="8"/>
  <c r="BF202" s="1"/>
  <c r="AY203"/>
  <c r="AY397" i="11"/>
  <c r="AX396"/>
  <c r="BF396" s="1"/>
  <c r="AQ415" i="8"/>
  <c r="AR415" s="1"/>
  <c r="AL416"/>
  <c r="AQ416" s="1"/>
  <c r="AR416" s="1"/>
  <c r="BB397" i="11"/>
  <c r="BH397" s="1"/>
  <c r="BC397"/>
  <c r="AQ206" i="8"/>
  <c r="AR206" s="1"/>
  <c r="AL207"/>
  <c r="AQ207" s="1"/>
  <c r="AR207" s="1"/>
  <c r="AS409" i="9"/>
  <c r="AZ409"/>
  <c r="BA409" s="1"/>
  <c r="BG409" s="1"/>
  <c r="AT409"/>
  <c r="AV409" s="1"/>
  <c r="BE409"/>
  <c r="BC408"/>
  <c r="BB408"/>
  <c r="BH408" s="1"/>
  <c r="BB398" i="11"/>
  <c r="BH398" s="1"/>
  <c r="BC398"/>
  <c r="AQ196" i="10"/>
  <c r="AR196" s="1"/>
  <c r="AL197"/>
  <c r="AL192" i="11"/>
  <c r="AQ191"/>
  <c r="AR191" s="1"/>
  <c r="AS200" i="9"/>
  <c r="AZ200"/>
  <c r="BA200" s="1"/>
  <c r="BG200" s="1"/>
  <c r="AT200"/>
  <c r="AV200" s="1"/>
  <c r="BE200"/>
  <c r="AY194" i="10"/>
  <c r="AX193"/>
  <c r="BF193" s="1"/>
  <c r="AT399" i="11"/>
  <c r="AV399" s="1"/>
  <c r="AS399"/>
  <c r="AZ399"/>
  <c r="BA399" s="1"/>
  <c r="BG399" s="1"/>
  <c r="BE399"/>
  <c r="AY198" i="9"/>
  <c r="AX197"/>
  <c r="BF197" s="1"/>
  <c r="BB194" i="10"/>
  <c r="BH194" s="1"/>
  <c r="BC194"/>
  <c r="BB189" i="11"/>
  <c r="BH189" s="1"/>
  <c r="BC189"/>
  <c r="AU204" i="8"/>
  <c r="AW204" s="1"/>
  <c r="AU199" i="9"/>
  <c r="AW199" s="1"/>
  <c r="AT195" i="10"/>
  <c r="AV195" s="1"/>
  <c r="AS195"/>
  <c r="AZ195"/>
  <c r="BA195" s="1"/>
  <c r="BG195" s="1"/>
  <c r="BE195"/>
  <c r="AT190" i="11"/>
  <c r="AV190" s="1"/>
  <c r="AS190"/>
  <c r="AZ190"/>
  <c r="BA190" s="1"/>
  <c r="BG190" s="1"/>
  <c r="BE190"/>
  <c r="AL202" i="9"/>
  <c r="AQ201"/>
  <c r="AR201" s="1"/>
  <c r="AQ400" i="11"/>
  <c r="AR400" s="1"/>
  <c r="AL401"/>
  <c r="BC412" i="8"/>
  <c r="BB412"/>
  <c r="BH412" s="1"/>
  <c r="AQ405" i="10"/>
  <c r="AR405" s="1"/>
  <c r="AL406"/>
  <c r="AY189" i="11"/>
  <c r="AX188"/>
  <c r="BF188" s="1"/>
  <c r="AU413" i="8"/>
  <c r="AW413" s="1"/>
  <c r="AC196" i="11"/>
  <c r="AC405"/>
  <c r="AC410" i="10"/>
  <c r="AC201"/>
  <c r="AC207" i="9"/>
  <c r="AC416"/>
  <c r="AA199" i="10"/>
  <c r="AB198"/>
  <c r="AB402" i="11"/>
  <c r="AA403"/>
  <c r="AB203" i="9"/>
  <c r="AA204"/>
  <c r="AB193" i="11"/>
  <c r="AA194"/>
  <c r="AB407" i="10"/>
  <c r="AA408"/>
  <c r="AB412" i="9"/>
  <c r="AA413"/>
  <c r="Q20" i="4"/>
  <c r="AA114" i="13"/>
  <c r="AA100"/>
  <c r="I48"/>
  <c r="AA86"/>
  <c r="I46"/>
  <c r="Q9" i="7" l="1"/>
  <c r="AS405" i="10"/>
  <c r="AU405" s="1"/>
  <c r="AW405" s="1"/>
  <c r="AZ405"/>
  <c r="BA405" s="1"/>
  <c r="BG405" s="1"/>
  <c r="AT405"/>
  <c r="AV405" s="1"/>
  <c r="BE405"/>
  <c r="AZ400" i="11"/>
  <c r="BA400" s="1"/>
  <c r="BG400" s="1"/>
  <c r="AT400"/>
  <c r="AV400" s="1"/>
  <c r="AS400"/>
  <c r="BE400"/>
  <c r="BC204" i="8"/>
  <c r="BB204"/>
  <c r="BH204" s="1"/>
  <c r="AY195" i="10"/>
  <c r="AX194"/>
  <c r="BF194" s="1"/>
  <c r="AS196"/>
  <c r="AU196" s="1"/>
  <c r="AW196" s="1"/>
  <c r="AZ196"/>
  <c r="BA196" s="1"/>
  <c r="BG196" s="1"/>
  <c r="AT196"/>
  <c r="AV196" s="1"/>
  <c r="BE196"/>
  <c r="AX397" i="11"/>
  <c r="BF397" s="1"/>
  <c r="AY398"/>
  <c r="AX407" i="9"/>
  <c r="BF407" s="1"/>
  <c r="AY408"/>
  <c r="AU200"/>
  <c r="AW200" s="1"/>
  <c r="AU409"/>
  <c r="AW409" s="1"/>
  <c r="AQ406" i="10"/>
  <c r="AR406" s="1"/>
  <c r="AL407"/>
  <c r="AL402" i="11"/>
  <c r="AQ401"/>
  <c r="AR401" s="1"/>
  <c r="BC199" i="9"/>
  <c r="BB199"/>
  <c r="BH199" s="1"/>
  <c r="AL198" i="10"/>
  <c r="AQ197"/>
  <c r="AR197" s="1"/>
  <c r="AX403"/>
  <c r="BF403" s="1"/>
  <c r="AY404"/>
  <c r="AU205" i="8"/>
  <c r="AW205" s="1"/>
  <c r="AU414"/>
  <c r="AW414" s="1"/>
  <c r="BB413"/>
  <c r="BH413" s="1"/>
  <c r="BC413"/>
  <c r="AY190" i="11"/>
  <c r="AX189"/>
  <c r="BF189" s="1"/>
  <c r="AQ202" i="9"/>
  <c r="AR202" s="1"/>
  <c r="AL203"/>
  <c r="AX198"/>
  <c r="BF198" s="1"/>
  <c r="AY199"/>
  <c r="AL193" i="11"/>
  <c r="AQ192"/>
  <c r="AR192" s="1"/>
  <c r="AT206" i="8"/>
  <c r="AV206" s="1"/>
  <c r="AS206"/>
  <c r="AU206" s="1"/>
  <c r="AW206" s="1"/>
  <c r="AZ206"/>
  <c r="BA206" s="1"/>
  <c r="BG206" s="1"/>
  <c r="BE206"/>
  <c r="AS415"/>
  <c r="AT415"/>
  <c r="AV415" s="1"/>
  <c r="AZ415"/>
  <c r="BA415" s="1"/>
  <c r="BG415" s="1"/>
  <c r="BE415"/>
  <c r="AX412"/>
  <c r="BF412" s="1"/>
  <c r="AY413"/>
  <c r="AT410" i="9"/>
  <c r="AV410" s="1"/>
  <c r="AS410"/>
  <c r="AZ410"/>
  <c r="BA410" s="1"/>
  <c r="BG410" s="1"/>
  <c r="BE410"/>
  <c r="AU404" i="10"/>
  <c r="AW404" s="1"/>
  <c r="AZ201" i="9"/>
  <c r="BA201" s="1"/>
  <c r="BG201" s="1"/>
  <c r="AT201"/>
  <c r="AV201" s="1"/>
  <c r="AS201"/>
  <c r="AU201" s="1"/>
  <c r="AW201" s="1"/>
  <c r="BE201"/>
  <c r="AT191" i="11"/>
  <c r="AV191" s="1"/>
  <c r="AS191"/>
  <c r="AZ191"/>
  <c r="BA191" s="1"/>
  <c r="BG191" s="1"/>
  <c r="BE191"/>
  <c r="AT207" i="8"/>
  <c r="AV207" s="1"/>
  <c r="AZ207"/>
  <c r="BA207" s="1"/>
  <c r="BG207" s="1"/>
  <c r="BG6" s="1"/>
  <c r="AS207"/>
  <c r="BE207"/>
  <c r="AT416"/>
  <c r="AV416" s="1"/>
  <c r="AS416"/>
  <c r="AU416" s="1"/>
  <c r="AW416" s="1"/>
  <c r="AZ416"/>
  <c r="BA416" s="1"/>
  <c r="BG416" s="1"/>
  <c r="BE416"/>
  <c r="AY204"/>
  <c r="AX203"/>
  <c r="BF203" s="1"/>
  <c r="AQ411" i="9"/>
  <c r="AR411" s="1"/>
  <c r="AL412"/>
  <c r="AU190" i="11"/>
  <c r="AW190" s="1"/>
  <c r="AU195" i="10"/>
  <c r="AW195" s="1"/>
  <c r="AU399" i="11"/>
  <c r="AW399" s="1"/>
  <c r="AC406"/>
  <c r="AC197"/>
  <c r="AC202" i="10"/>
  <c r="AC411"/>
  <c r="AB408"/>
  <c r="AA409"/>
  <c r="AB194" i="11"/>
  <c r="AA195"/>
  <c r="AB204" i="9"/>
  <c r="AA205"/>
  <c r="AB403" i="11"/>
  <c r="AA404"/>
  <c r="AB413" i="9"/>
  <c r="AA414"/>
  <c r="AB199" i="10"/>
  <c r="AA200"/>
  <c r="Q21" i="4"/>
  <c r="AA115" i="13"/>
  <c r="AA87"/>
  <c r="AA101"/>
  <c r="I49"/>
  <c r="I47"/>
  <c r="BE215" i="8" l="1"/>
  <c r="BE6"/>
  <c r="Q10" i="7"/>
  <c r="BG215" i="8"/>
  <c r="BC404" i="10"/>
  <c r="BB404"/>
  <c r="BH404" s="1"/>
  <c r="AX190" i="11"/>
  <c r="BF190" s="1"/>
  <c r="AY191"/>
  <c r="BC205" i="8"/>
  <c r="BB205"/>
  <c r="BH205" s="1"/>
  <c r="AZ197" i="10"/>
  <c r="BA197" s="1"/>
  <c r="BG197" s="1"/>
  <c r="AT197"/>
  <c r="AV197" s="1"/>
  <c r="AS197"/>
  <c r="BE197"/>
  <c r="AT401" i="11"/>
  <c r="AV401" s="1"/>
  <c r="AS401"/>
  <c r="AU401" s="1"/>
  <c r="AW401" s="1"/>
  <c r="AZ401"/>
  <c r="BA401" s="1"/>
  <c r="BG401" s="1"/>
  <c r="BE401"/>
  <c r="BB409" i="9"/>
  <c r="BH409" s="1"/>
  <c r="BC409"/>
  <c r="BC196" i="10"/>
  <c r="BB196"/>
  <c r="BH196" s="1"/>
  <c r="BB405"/>
  <c r="BH405" s="1"/>
  <c r="BC405"/>
  <c r="AU415" i="8"/>
  <c r="AW415" s="1"/>
  <c r="BC195" i="10"/>
  <c r="BB195"/>
  <c r="BH195" s="1"/>
  <c r="AY205" i="8"/>
  <c r="AX204"/>
  <c r="BF204" s="1"/>
  <c r="AY414"/>
  <c r="AX413"/>
  <c r="BF413" s="1"/>
  <c r="BC206"/>
  <c r="BB206"/>
  <c r="BH206" s="1"/>
  <c r="AY200" i="9"/>
  <c r="AX199"/>
  <c r="BF199" s="1"/>
  <c r="BC414" i="8"/>
  <c r="BB414"/>
  <c r="BH414" s="1"/>
  <c r="AS406" i="10"/>
  <c r="AZ406"/>
  <c r="BA406" s="1"/>
  <c r="BG406" s="1"/>
  <c r="AT406"/>
  <c r="AV406" s="1"/>
  <c r="BE406"/>
  <c r="AY399" i="11"/>
  <c r="AX398"/>
  <c r="BF398" s="1"/>
  <c r="AS411" i="9"/>
  <c r="AU411" s="1"/>
  <c r="AW411" s="1"/>
  <c r="AZ411"/>
  <c r="BA411" s="1"/>
  <c r="BG411" s="1"/>
  <c r="AT411"/>
  <c r="AV411" s="1"/>
  <c r="BE411"/>
  <c r="BB190" i="11"/>
  <c r="BH190" s="1"/>
  <c r="BC190"/>
  <c r="AQ412" i="9"/>
  <c r="AR412" s="1"/>
  <c r="AL413"/>
  <c r="BB399" i="11"/>
  <c r="BH399" s="1"/>
  <c r="BC399"/>
  <c r="BB416" i="8"/>
  <c r="BH416" s="1"/>
  <c r="BC416"/>
  <c r="AL194" i="11"/>
  <c r="AQ193"/>
  <c r="AR193" s="1"/>
  <c r="AS202" i="9"/>
  <c r="AZ202"/>
  <c r="BA202" s="1"/>
  <c r="BG202" s="1"/>
  <c r="AT202"/>
  <c r="AV202" s="1"/>
  <c r="BE202"/>
  <c r="AX404" i="10"/>
  <c r="BF404" s="1"/>
  <c r="AY405"/>
  <c r="AL408"/>
  <c r="AQ407"/>
  <c r="AR407" s="1"/>
  <c r="AY196"/>
  <c r="AX195"/>
  <c r="BF195" s="1"/>
  <c r="AU191" i="11"/>
  <c r="AW191" s="1"/>
  <c r="AU400"/>
  <c r="AW400" s="1"/>
  <c r="BB201" i="9"/>
  <c r="BH201" s="1"/>
  <c r="BC201"/>
  <c r="AT192" i="11"/>
  <c r="AV192" s="1"/>
  <c r="AS192"/>
  <c r="AU192" s="1"/>
  <c r="AW192" s="1"/>
  <c r="AZ192"/>
  <c r="BA192" s="1"/>
  <c r="BG192" s="1"/>
  <c r="BE192"/>
  <c r="AL204" i="9"/>
  <c r="AQ203"/>
  <c r="AR203" s="1"/>
  <c r="AL199" i="10"/>
  <c r="AQ198"/>
  <c r="AR198" s="1"/>
  <c r="AQ402" i="11"/>
  <c r="AR402" s="1"/>
  <c r="AL403"/>
  <c r="BC200" i="9"/>
  <c r="BB200"/>
  <c r="BH200" s="1"/>
  <c r="AY409"/>
  <c r="AX408"/>
  <c r="BF408" s="1"/>
  <c r="AU207" i="8"/>
  <c r="AW207" s="1"/>
  <c r="AU410" i="9"/>
  <c r="AW410" s="1"/>
  <c r="AC407" i="11"/>
  <c r="AC198"/>
  <c r="AC412" i="10"/>
  <c r="AC203"/>
  <c r="AB200"/>
  <c r="AA201"/>
  <c r="AB414" i="9"/>
  <c r="AA415"/>
  <c r="AB404" i="11"/>
  <c r="AA405"/>
  <c r="AB195"/>
  <c r="AA196"/>
  <c r="AA206" i="9"/>
  <c r="AB205"/>
  <c r="AA410" i="10"/>
  <c r="AB409"/>
  <c r="Q22" i="4"/>
  <c r="AA116" i="13"/>
  <c r="I50"/>
  <c r="AA102"/>
  <c r="AA88"/>
  <c r="Q11" i="7" l="1"/>
  <c r="BC207" i="8"/>
  <c r="BB207"/>
  <c r="BH207" s="1"/>
  <c r="BH6" s="1"/>
  <c r="AL200" i="10"/>
  <c r="AQ199"/>
  <c r="AR199" s="1"/>
  <c r="AL409"/>
  <c r="AQ408"/>
  <c r="AR408" s="1"/>
  <c r="AL195" i="11"/>
  <c r="AQ194"/>
  <c r="AR194" s="1"/>
  <c r="BC411" i="9"/>
  <c r="BB411"/>
  <c r="BH411" s="1"/>
  <c r="AX205" i="8"/>
  <c r="BF205" s="1"/>
  <c r="AY206"/>
  <c r="BB401" i="11"/>
  <c r="BH401" s="1"/>
  <c r="BC401"/>
  <c r="AX191"/>
  <c r="BF191" s="1"/>
  <c r="AY192"/>
  <c r="BB410" i="9"/>
  <c r="BH410" s="1"/>
  <c r="BC410"/>
  <c r="AT198" i="10"/>
  <c r="AV198" s="1"/>
  <c r="AS198"/>
  <c r="AZ198"/>
  <c r="BA198" s="1"/>
  <c r="BG198" s="1"/>
  <c r="BE198"/>
  <c r="AS407"/>
  <c r="AZ407"/>
  <c r="BA407" s="1"/>
  <c r="BG407" s="1"/>
  <c r="AT407"/>
  <c r="AV407" s="1"/>
  <c r="BE407"/>
  <c r="AZ193" i="11"/>
  <c r="BA193" s="1"/>
  <c r="BG193" s="1"/>
  <c r="AT193"/>
  <c r="AV193" s="1"/>
  <c r="AS193"/>
  <c r="AU193" s="1"/>
  <c r="AW193" s="1"/>
  <c r="BE193"/>
  <c r="BB415" i="8"/>
  <c r="BH415" s="1"/>
  <c r="BC415"/>
  <c r="AU197" i="10"/>
  <c r="AW197" s="1"/>
  <c r="AY410" i="9"/>
  <c r="AX409"/>
  <c r="BF409" s="1"/>
  <c r="AZ402" i="11"/>
  <c r="BA402" s="1"/>
  <c r="BG402" s="1"/>
  <c r="AT402"/>
  <c r="AV402" s="1"/>
  <c r="AS402"/>
  <c r="AU402" s="1"/>
  <c r="AW402" s="1"/>
  <c r="BE402"/>
  <c r="AQ204" i="9"/>
  <c r="AR204" s="1"/>
  <c r="AL205"/>
  <c r="BB191" i="11"/>
  <c r="BH191" s="1"/>
  <c r="BC191"/>
  <c r="AX196" i="10"/>
  <c r="BF196" s="1"/>
  <c r="AY197"/>
  <c r="AT412" i="9"/>
  <c r="AV412" s="1"/>
  <c r="AS412"/>
  <c r="AZ412"/>
  <c r="BA412" s="1"/>
  <c r="BG412" s="1"/>
  <c r="BE412"/>
  <c r="AX399" i="11"/>
  <c r="BF399" s="1"/>
  <c r="AY400"/>
  <c r="AX200" i="9"/>
  <c r="BF200" s="1"/>
  <c r="AY201"/>
  <c r="AY415" i="8"/>
  <c r="AX414"/>
  <c r="BF414" s="1"/>
  <c r="AU202" i="9"/>
  <c r="AW202" s="1"/>
  <c r="BH215" i="8"/>
  <c r="AU406" i="10"/>
  <c r="AW406" s="1"/>
  <c r="AQ403" i="11"/>
  <c r="AR403" s="1"/>
  <c r="AL404"/>
  <c r="AT203" i="9"/>
  <c r="AV203" s="1"/>
  <c r="AS203"/>
  <c r="AZ203"/>
  <c r="BA203" s="1"/>
  <c r="BG203" s="1"/>
  <c r="BE203"/>
  <c r="BC192" i="11"/>
  <c r="BB192"/>
  <c r="BH192" s="1"/>
  <c r="BB400"/>
  <c r="BH400" s="1"/>
  <c r="BC400"/>
  <c r="AY406" i="10"/>
  <c r="AX405"/>
  <c r="BF405" s="1"/>
  <c r="AQ413" i="9"/>
  <c r="AR413" s="1"/>
  <c r="AL414"/>
  <c r="AC199" i="11"/>
  <c r="AC408"/>
  <c r="AC413" i="10"/>
  <c r="AC204"/>
  <c r="AB415" i="9"/>
  <c r="AA416"/>
  <c r="AB405" i="11"/>
  <c r="AA406"/>
  <c r="AB206" i="9"/>
  <c r="AA207"/>
  <c r="AB410" i="10"/>
  <c r="AA411"/>
  <c r="AB196" i="11"/>
  <c r="AA197"/>
  <c r="AB201" i="10"/>
  <c r="AA202"/>
  <c r="Q23" i="4"/>
  <c r="AA117" i="13"/>
  <c r="AA89"/>
  <c r="AA103"/>
  <c r="I51"/>
  <c r="Q12" i="7" l="1"/>
  <c r="AT204" i="9"/>
  <c r="AV204" s="1"/>
  <c r="AS204"/>
  <c r="AU204" s="1"/>
  <c r="AW204" s="1"/>
  <c r="AZ204"/>
  <c r="BA204" s="1"/>
  <c r="BG204" s="1"/>
  <c r="BE204"/>
  <c r="AY193" i="11"/>
  <c r="AX192"/>
  <c r="BF192" s="1"/>
  <c r="AX206" i="8"/>
  <c r="BF206" s="1"/>
  <c r="AY207"/>
  <c r="AX207" s="1"/>
  <c r="BF207" s="1"/>
  <c r="AS194" i="11"/>
  <c r="AT194"/>
  <c r="AV194" s="1"/>
  <c r="AZ194"/>
  <c r="BA194" s="1"/>
  <c r="BG194" s="1"/>
  <c r="BE194"/>
  <c r="AT199" i="10"/>
  <c r="AV199" s="1"/>
  <c r="AS199"/>
  <c r="AU199" s="1"/>
  <c r="AW199" s="1"/>
  <c r="AZ199"/>
  <c r="BA199" s="1"/>
  <c r="BG199" s="1"/>
  <c r="BE199"/>
  <c r="AU407"/>
  <c r="AW407" s="1"/>
  <c r="AS413" i="9"/>
  <c r="AU413" s="1"/>
  <c r="AW413" s="1"/>
  <c r="AZ413"/>
  <c r="BA413" s="1"/>
  <c r="BG413" s="1"/>
  <c r="AT413"/>
  <c r="AV413" s="1"/>
  <c r="BE413"/>
  <c r="AS403" i="11"/>
  <c r="AU403" s="1"/>
  <c r="AW403" s="1"/>
  <c r="AZ403"/>
  <c r="BA403" s="1"/>
  <c r="BG403" s="1"/>
  <c r="AT403"/>
  <c r="AV403" s="1"/>
  <c r="BE403"/>
  <c r="AQ414" i="9"/>
  <c r="AR414" s="1"/>
  <c r="AL415"/>
  <c r="AQ404" i="11"/>
  <c r="AR404" s="1"/>
  <c r="AL405"/>
  <c r="BB202" i="9"/>
  <c r="BH202" s="1"/>
  <c r="BC202"/>
  <c r="AY202"/>
  <c r="AX201"/>
  <c r="BF201" s="1"/>
  <c r="AX197" i="10"/>
  <c r="BF197" s="1"/>
  <c r="AY198"/>
  <c r="AL206" i="9"/>
  <c r="AQ205"/>
  <c r="AR205" s="1"/>
  <c r="BC197" i="10"/>
  <c r="BB197"/>
  <c r="BH197" s="1"/>
  <c r="AL410"/>
  <c r="AQ409"/>
  <c r="AR409" s="1"/>
  <c r="AU198"/>
  <c r="AW198" s="1"/>
  <c r="AY407"/>
  <c r="AX406"/>
  <c r="BF406" s="1"/>
  <c r="BB402" i="11"/>
  <c r="BH402" s="1"/>
  <c r="BC402"/>
  <c r="AY411" i="9"/>
  <c r="AX410"/>
  <c r="BF410" s="1"/>
  <c r="BB193" i="11"/>
  <c r="BH193" s="1"/>
  <c r="BC193"/>
  <c r="AT408" i="10"/>
  <c r="AV408" s="1"/>
  <c r="AS408"/>
  <c r="AU408" s="1"/>
  <c r="AW408" s="1"/>
  <c r="AZ408"/>
  <c r="BA408" s="1"/>
  <c r="BG408" s="1"/>
  <c r="BE408"/>
  <c r="AX415" i="8"/>
  <c r="BF415" s="1"/>
  <c r="AY416"/>
  <c r="AX416" s="1"/>
  <c r="BF416" s="1"/>
  <c r="BC406" i="10"/>
  <c r="BB406"/>
  <c r="BH406" s="1"/>
  <c r="AX400" i="11"/>
  <c r="BF400" s="1"/>
  <c r="AY401"/>
  <c r="AQ195"/>
  <c r="AR195" s="1"/>
  <c r="AL196"/>
  <c r="AL201" i="10"/>
  <c r="AQ200"/>
  <c r="AR200" s="1"/>
  <c r="AU203" i="9"/>
  <c r="AW203" s="1"/>
  <c r="AU412"/>
  <c r="AW412" s="1"/>
  <c r="AC409" i="11"/>
  <c r="AC200"/>
  <c r="AC205" i="10"/>
  <c r="AC414"/>
  <c r="AB207" i="9"/>
  <c r="AB416"/>
  <c r="AB197" i="11"/>
  <c r="AA198"/>
  <c r="AA412" i="10"/>
  <c r="AB411"/>
  <c r="AA203"/>
  <c r="AB202"/>
  <c r="AA407" i="11"/>
  <c r="AB406"/>
  <c r="Q24" i="4"/>
  <c r="AA118" i="13"/>
  <c r="AA90"/>
  <c r="AA104"/>
  <c r="I52"/>
  <c r="Q13" i="7" l="1"/>
  <c r="BF6" i="8"/>
  <c r="BC3" s="1"/>
  <c r="BB412" i="9"/>
  <c r="BH412" s="1"/>
  <c r="BC412"/>
  <c r="AS200" i="10"/>
  <c r="AZ200"/>
  <c r="BA200" s="1"/>
  <c r="BG200" s="1"/>
  <c r="AT200"/>
  <c r="AV200" s="1"/>
  <c r="BE200"/>
  <c r="AX401" i="11"/>
  <c r="BF401" s="1"/>
  <c r="AY402"/>
  <c r="BC198" i="10"/>
  <c r="BB198"/>
  <c r="BH198" s="1"/>
  <c r="AQ410"/>
  <c r="AR410" s="1"/>
  <c r="AL411"/>
  <c r="AL207" i="9"/>
  <c r="AQ207" s="1"/>
  <c r="AR207" s="1"/>
  <c r="AQ206"/>
  <c r="AR206" s="1"/>
  <c r="AY203"/>
  <c r="AX202"/>
  <c r="BF202" s="1"/>
  <c r="AT404" i="11"/>
  <c r="AV404" s="1"/>
  <c r="AS404"/>
  <c r="AZ404"/>
  <c r="BA404" s="1"/>
  <c r="BG404" s="1"/>
  <c r="BE404"/>
  <c r="AX193"/>
  <c r="BF193" s="1"/>
  <c r="AY194"/>
  <c r="BF215" i="8"/>
  <c r="BC212" s="1"/>
  <c r="Q4" s="1"/>
  <c r="AU194" i="11"/>
  <c r="AW194" s="1"/>
  <c r="AL202" i="10"/>
  <c r="AQ201"/>
  <c r="AR201" s="1"/>
  <c r="AS195" i="11"/>
  <c r="AU195" s="1"/>
  <c r="AW195" s="1"/>
  <c r="AZ195"/>
  <c r="BA195" s="1"/>
  <c r="BG195" s="1"/>
  <c r="AT195"/>
  <c r="AV195" s="1"/>
  <c r="BE195"/>
  <c r="AX411" i="9"/>
  <c r="BF411" s="1"/>
  <c r="AY412"/>
  <c r="AY408" i="10"/>
  <c r="AX407"/>
  <c r="BF407" s="1"/>
  <c r="AT409"/>
  <c r="AV409" s="1"/>
  <c r="AS409"/>
  <c r="AZ409"/>
  <c r="BA409" s="1"/>
  <c r="BG409" s="1"/>
  <c r="BE409"/>
  <c r="AT205" i="9"/>
  <c r="AV205" s="1"/>
  <c r="AS205"/>
  <c r="AZ205"/>
  <c r="BA205" s="1"/>
  <c r="BG205" s="1"/>
  <c r="BE205"/>
  <c r="AL406" i="11"/>
  <c r="AQ405"/>
  <c r="AR405" s="1"/>
  <c r="BB407" i="10"/>
  <c r="BH407" s="1"/>
  <c r="BC407"/>
  <c r="BB199"/>
  <c r="BH199" s="1"/>
  <c r="BC199"/>
  <c r="BB204" i="9"/>
  <c r="BH204" s="1"/>
  <c r="BC204"/>
  <c r="BC203"/>
  <c r="BB203"/>
  <c r="BH203" s="1"/>
  <c r="AL197" i="11"/>
  <c r="AQ196"/>
  <c r="AR196" s="1"/>
  <c r="BC408" i="10"/>
  <c r="BB408"/>
  <c r="BH408" s="1"/>
  <c r="AZ414" i="9"/>
  <c r="BA414" s="1"/>
  <c r="BG414" s="1"/>
  <c r="AS414"/>
  <c r="AT414"/>
  <c r="AV414" s="1"/>
  <c r="BE414"/>
  <c r="BB403" i="11"/>
  <c r="BH403" s="1"/>
  <c r="BC403"/>
  <c r="BC413" i="9"/>
  <c r="BB413"/>
  <c r="BH413" s="1"/>
  <c r="AX198" i="10"/>
  <c r="BF198" s="1"/>
  <c r="AY199"/>
  <c r="AL416" i="9"/>
  <c r="AQ416" s="1"/>
  <c r="AR416" s="1"/>
  <c r="AQ415"/>
  <c r="AR415" s="1"/>
  <c r="AC410" i="11"/>
  <c r="AC201"/>
  <c r="AC415" i="10"/>
  <c r="AC206"/>
  <c r="AB407" i="11"/>
  <c r="AA408"/>
  <c r="AA413" i="10"/>
  <c r="AB412"/>
  <c r="AA199" i="11"/>
  <c r="AB198"/>
  <c r="AB203" i="10"/>
  <c r="AA204"/>
  <c r="Q25" i="4"/>
  <c r="AA119" i="13"/>
  <c r="AA105"/>
  <c r="AA91"/>
  <c r="I53"/>
  <c r="Q14" i="7" l="1"/>
  <c r="AL198" i="11"/>
  <c r="AQ197"/>
  <c r="AR197" s="1"/>
  <c r="AS405"/>
  <c r="AZ405"/>
  <c r="BA405" s="1"/>
  <c r="BG405" s="1"/>
  <c r="AT405"/>
  <c r="AV405" s="1"/>
  <c r="BE405"/>
  <c r="AX412" i="9"/>
  <c r="BF412" s="1"/>
  <c r="AY413"/>
  <c r="BC194" i="11"/>
  <c r="BB194"/>
  <c r="BH194" s="1"/>
  <c r="AT207" i="9"/>
  <c r="AV207" s="1"/>
  <c r="AZ207"/>
  <c r="BA207" s="1"/>
  <c r="BG207" s="1"/>
  <c r="BG6" s="1"/>
  <c r="AS207"/>
  <c r="BE207"/>
  <c r="AU205"/>
  <c r="AW205" s="1"/>
  <c r="AU409" i="10"/>
  <c r="AW409" s="1"/>
  <c r="AY200"/>
  <c r="AX199"/>
  <c r="BF199" s="1"/>
  <c r="AT196" i="11"/>
  <c r="AV196" s="1"/>
  <c r="AS196"/>
  <c r="AU196" s="1"/>
  <c r="AW196" s="1"/>
  <c r="AZ196"/>
  <c r="BA196" s="1"/>
  <c r="BG196" s="1"/>
  <c r="BE196"/>
  <c r="AX408" i="10"/>
  <c r="BF408" s="1"/>
  <c r="AY409"/>
  <c r="AQ202"/>
  <c r="AR202" s="1"/>
  <c r="AL203"/>
  <c r="AX194" i="11"/>
  <c r="BF194" s="1"/>
  <c r="AY195"/>
  <c r="AZ206" i="9"/>
  <c r="BA206" s="1"/>
  <c r="BG206" s="1"/>
  <c r="AT206"/>
  <c r="AV206" s="1"/>
  <c r="AS206"/>
  <c r="BE206"/>
  <c r="AU414"/>
  <c r="AW414" s="1"/>
  <c r="AU404" i="11"/>
  <c r="AW404" s="1"/>
  <c r="AT416" i="9"/>
  <c r="AV416" s="1"/>
  <c r="AS416"/>
  <c r="AZ416"/>
  <c r="BA416" s="1"/>
  <c r="BG416" s="1"/>
  <c r="BG215" s="1"/>
  <c r="BE416"/>
  <c r="AT201" i="10"/>
  <c r="AV201" s="1"/>
  <c r="AS201"/>
  <c r="AZ201"/>
  <c r="BA201" s="1"/>
  <c r="BG201" s="1"/>
  <c r="BE201"/>
  <c r="AY204" i="9"/>
  <c r="AX203"/>
  <c r="BF203" s="1"/>
  <c r="AT410" i="10"/>
  <c r="AV410" s="1"/>
  <c r="AS410"/>
  <c r="AZ410"/>
  <c r="BA410" s="1"/>
  <c r="BG410" s="1"/>
  <c r="BE410"/>
  <c r="AU200"/>
  <c r="AW200" s="1"/>
  <c r="AZ415" i="9"/>
  <c r="BA415" s="1"/>
  <c r="BG415" s="1"/>
  <c r="AT415"/>
  <c r="AV415" s="1"/>
  <c r="AS415"/>
  <c r="AU415" s="1"/>
  <c r="AW415" s="1"/>
  <c r="BE415"/>
  <c r="AQ406" i="11"/>
  <c r="AR406" s="1"/>
  <c r="AL407"/>
  <c r="BB195"/>
  <c r="BH195" s="1"/>
  <c r="BC195"/>
  <c r="AL412" i="10"/>
  <c r="AQ411"/>
  <c r="AR411" s="1"/>
  <c r="AX402" i="11"/>
  <c r="BF402" s="1"/>
  <c r="AY403"/>
  <c r="AC202"/>
  <c r="AC411"/>
  <c r="AC416" i="10"/>
  <c r="AC207"/>
  <c r="Q3" i="8"/>
  <c r="Q5" s="1"/>
  <c r="AB199" i="11"/>
  <c r="AA200"/>
  <c r="AB408"/>
  <c r="AA409"/>
  <c r="AA414" i="10"/>
  <c r="AB413"/>
  <c r="AA205"/>
  <c r="AB204"/>
  <c r="Q26" i="4"/>
  <c r="J12" i="15"/>
  <c r="AA120" i="13"/>
  <c r="AA92"/>
  <c r="AA106"/>
  <c r="I54"/>
  <c r="Q15" i="7" l="1"/>
  <c r="Q8" i="8"/>
  <c r="Q9" s="1"/>
  <c r="AY196" i="11"/>
  <c r="AX195"/>
  <c r="BF195" s="1"/>
  <c r="AY404"/>
  <c r="AX403"/>
  <c r="BF403" s="1"/>
  <c r="BB200" i="10"/>
  <c r="BH200" s="1"/>
  <c r="BC200"/>
  <c r="BC404" i="11"/>
  <c r="BB404"/>
  <c r="BH404" s="1"/>
  <c r="AT202" i="10"/>
  <c r="AV202" s="1"/>
  <c r="AS202"/>
  <c r="AU202" s="1"/>
  <c r="AW202" s="1"/>
  <c r="AZ202"/>
  <c r="BA202" s="1"/>
  <c r="BG202" s="1"/>
  <c r="BE202"/>
  <c r="AY201"/>
  <c r="AX200"/>
  <c r="BF200" s="1"/>
  <c r="AL199" i="11"/>
  <c r="AQ198"/>
  <c r="AR198" s="1"/>
  <c r="AU410" i="10"/>
  <c r="AW410" s="1"/>
  <c r="BE215" i="9"/>
  <c r="AU207"/>
  <c r="AW207" s="1"/>
  <c r="BB415"/>
  <c r="BH415" s="1"/>
  <c r="BC415"/>
  <c r="BB414"/>
  <c r="BH414" s="1"/>
  <c r="BC414"/>
  <c r="AX409" i="10"/>
  <c r="BF409" s="1"/>
  <c r="AY410"/>
  <c r="AQ412"/>
  <c r="AR412" s="1"/>
  <c r="AL413"/>
  <c r="AT406" i="11"/>
  <c r="AV406" s="1"/>
  <c r="AS406"/>
  <c r="AZ406"/>
  <c r="BA406" s="1"/>
  <c r="BG406" s="1"/>
  <c r="BE406"/>
  <c r="AX204" i="9"/>
  <c r="BF204" s="1"/>
  <c r="AY205"/>
  <c r="AL204" i="10"/>
  <c r="AQ203"/>
  <c r="AR203" s="1"/>
  <c r="AZ197" i="11"/>
  <c r="BA197" s="1"/>
  <c r="BG197" s="1"/>
  <c r="AT197"/>
  <c r="AV197" s="1"/>
  <c r="AS197"/>
  <c r="AU197" s="1"/>
  <c r="AW197" s="1"/>
  <c r="BE197"/>
  <c r="BE6" i="9"/>
  <c r="AS411" i="10"/>
  <c r="AZ411"/>
  <c r="BA411" s="1"/>
  <c r="BG411" s="1"/>
  <c r="AT411"/>
  <c r="AV411" s="1"/>
  <c r="BE411"/>
  <c r="AL408" i="11"/>
  <c r="AQ407"/>
  <c r="AR407" s="1"/>
  <c r="BC205" i="9"/>
  <c r="BB205"/>
  <c r="BH205" s="1"/>
  <c r="AU201" i="10"/>
  <c r="AW201" s="1"/>
  <c r="AU416" i="9"/>
  <c r="AW416" s="1"/>
  <c r="AU206"/>
  <c r="AW206" s="1"/>
  <c r="AU405" i="11"/>
  <c r="AW405" s="1"/>
  <c r="BC196"/>
  <c r="BB196"/>
  <c r="BH196" s="1"/>
  <c r="BC409" i="10"/>
  <c r="BB409"/>
  <c r="BH409" s="1"/>
  <c r="AY414" i="9"/>
  <c r="AX413"/>
  <c r="BF413" s="1"/>
  <c r="AC203" i="11"/>
  <c r="AC412"/>
  <c r="AA410"/>
  <c r="AB409"/>
  <c r="AB200"/>
  <c r="AA201"/>
  <c r="AA206" i="10"/>
  <c r="AB205"/>
  <c r="AB414"/>
  <c r="AA415"/>
  <c r="Q27" i="4"/>
  <c r="AA134" i="13"/>
  <c r="AA121"/>
  <c r="AA107"/>
  <c r="AA135"/>
  <c r="I55"/>
  <c r="AA93"/>
  <c r="Q16" i="7" l="1"/>
  <c r="BC405" i="11"/>
  <c r="BB405"/>
  <c r="BH405" s="1"/>
  <c r="AY415" i="9"/>
  <c r="AX414"/>
  <c r="BF414" s="1"/>
  <c r="BB416"/>
  <c r="BH416" s="1"/>
  <c r="BH215" s="1"/>
  <c r="BC416"/>
  <c r="AT407" i="11"/>
  <c r="AV407" s="1"/>
  <c r="AS407"/>
  <c r="AU407" s="1"/>
  <c r="AW407" s="1"/>
  <c r="AZ407"/>
  <c r="BA407" s="1"/>
  <c r="BG407" s="1"/>
  <c r="BE407"/>
  <c r="AX205" i="9"/>
  <c r="BF205" s="1"/>
  <c r="AY206"/>
  <c r="AX410" i="10"/>
  <c r="BF410" s="1"/>
  <c r="AY411"/>
  <c r="BC410"/>
  <c r="BB410"/>
  <c r="BH410" s="1"/>
  <c r="AX201"/>
  <c r="BF201" s="1"/>
  <c r="AY202"/>
  <c r="AX196" i="11"/>
  <c r="BF196" s="1"/>
  <c r="AY197"/>
  <c r="AU406"/>
  <c r="AW406" s="1"/>
  <c r="BB206" i="9"/>
  <c r="BH206" s="1"/>
  <c r="BC206"/>
  <c r="BC197" i="11"/>
  <c r="BB197"/>
  <c r="BH197" s="1"/>
  <c r="AQ204" i="10"/>
  <c r="AR204" s="1"/>
  <c r="AL205"/>
  <c r="AT412"/>
  <c r="AV412" s="1"/>
  <c r="AS412"/>
  <c r="AZ412"/>
  <c r="BA412" s="1"/>
  <c r="BG412" s="1"/>
  <c r="BE412"/>
  <c r="BC202"/>
  <c r="BB202"/>
  <c r="BH202" s="1"/>
  <c r="AZ203"/>
  <c r="BA203" s="1"/>
  <c r="BG203" s="1"/>
  <c r="AT203"/>
  <c r="AV203" s="1"/>
  <c r="AS203"/>
  <c r="BE203"/>
  <c r="AL414"/>
  <c r="AQ413"/>
  <c r="AR413" s="1"/>
  <c r="BB207" i="9"/>
  <c r="BH207" s="1"/>
  <c r="BC207"/>
  <c r="AL200" i="11"/>
  <c r="AQ199"/>
  <c r="AR199" s="1"/>
  <c r="AX404"/>
  <c r="BF404" s="1"/>
  <c r="AY405"/>
  <c r="BC201" i="10"/>
  <c r="BB201"/>
  <c r="BH201" s="1"/>
  <c r="AQ408" i="11"/>
  <c r="AR408" s="1"/>
  <c r="AL409"/>
  <c r="AS198"/>
  <c r="AU198" s="1"/>
  <c r="AW198" s="1"/>
  <c r="AZ198"/>
  <c r="BA198" s="1"/>
  <c r="BG198" s="1"/>
  <c r="AT198"/>
  <c r="AV198" s="1"/>
  <c r="BE198"/>
  <c r="AU411" i="10"/>
  <c r="AW411" s="1"/>
  <c r="AC413" i="11"/>
  <c r="AC204"/>
  <c r="Q10" i="8"/>
  <c r="AB206" i="10"/>
  <c r="AA207"/>
  <c r="AB201" i="11"/>
  <c r="AA202"/>
  <c r="AB410"/>
  <c r="AA411"/>
  <c r="AA416" i="10"/>
  <c r="AB415"/>
  <c r="Q28" i="4"/>
  <c r="AA122" i="13"/>
  <c r="AA36"/>
  <c r="AA61"/>
  <c r="AA70"/>
  <c r="AA49"/>
  <c r="AA73"/>
  <c r="AA47"/>
  <c r="AA60"/>
  <c r="AA35"/>
  <c r="AA57"/>
  <c r="AA69"/>
  <c r="AA72"/>
  <c r="AA41"/>
  <c r="AA112"/>
  <c r="AA63"/>
  <c r="AA50"/>
  <c r="AA59"/>
  <c r="I56"/>
  <c r="AA54"/>
  <c r="AA111"/>
  <c r="AA136"/>
  <c r="AA38"/>
  <c r="AA71"/>
  <c r="AA58"/>
  <c r="AA44"/>
  <c r="AA109"/>
  <c r="AA42"/>
  <c r="AA56"/>
  <c r="AA65"/>
  <c r="AA52"/>
  <c r="AA53"/>
  <c r="AA48"/>
  <c r="AA46"/>
  <c r="AA68"/>
  <c r="AA43"/>
  <c r="AA55"/>
  <c r="AA37"/>
  <c r="AA64"/>
  <c r="AA39"/>
  <c r="AA40"/>
  <c r="AA113"/>
  <c r="AA66"/>
  <c r="AA67"/>
  <c r="AA110"/>
  <c r="AA108"/>
  <c r="AA34"/>
  <c r="AA51"/>
  <c r="AA45"/>
  <c r="AA62"/>
  <c r="Q17" i="7" l="1"/>
  <c r="BH6" i="9"/>
  <c r="AT408" i="11"/>
  <c r="AV408" s="1"/>
  <c r="AS408"/>
  <c r="AZ408"/>
  <c r="BA408" s="1"/>
  <c r="BG408" s="1"/>
  <c r="BE408"/>
  <c r="AY406"/>
  <c r="AX405"/>
  <c r="BF405" s="1"/>
  <c r="AL410"/>
  <c r="AQ409"/>
  <c r="AR409" s="1"/>
  <c r="AL201"/>
  <c r="AQ200"/>
  <c r="AR200" s="1"/>
  <c r="AQ414" i="10"/>
  <c r="AR414" s="1"/>
  <c r="AL415"/>
  <c r="BC406" i="11"/>
  <c r="BB406"/>
  <c r="BH406" s="1"/>
  <c r="AX202" i="10"/>
  <c r="BF202" s="1"/>
  <c r="AY203"/>
  <c r="AX411"/>
  <c r="BF411" s="1"/>
  <c r="AY412"/>
  <c r="AU412"/>
  <c r="AW412" s="1"/>
  <c r="BB411"/>
  <c r="BH411" s="1"/>
  <c r="BC411"/>
  <c r="BB198" i="11"/>
  <c r="BH198" s="1"/>
  <c r="BC198"/>
  <c r="AS199"/>
  <c r="AU199" s="1"/>
  <c r="AW199" s="1"/>
  <c r="AZ199"/>
  <c r="BA199" s="1"/>
  <c r="BG199" s="1"/>
  <c r="AT199"/>
  <c r="AV199" s="1"/>
  <c r="BE199"/>
  <c r="AS413" i="10"/>
  <c r="AU413" s="1"/>
  <c r="AW413" s="1"/>
  <c r="AZ413"/>
  <c r="BA413" s="1"/>
  <c r="BG413" s="1"/>
  <c r="AT413"/>
  <c r="AV413" s="1"/>
  <c r="BE413"/>
  <c r="AS204"/>
  <c r="AU204" s="1"/>
  <c r="AW204" s="1"/>
  <c r="AZ204"/>
  <c r="BA204" s="1"/>
  <c r="BG204" s="1"/>
  <c r="AT204"/>
  <c r="AV204" s="1"/>
  <c r="BE204"/>
  <c r="AY416" i="9"/>
  <c r="AX416" s="1"/>
  <c r="BF416" s="1"/>
  <c r="AX415"/>
  <c r="BF415" s="1"/>
  <c r="AL206" i="10"/>
  <c r="AQ205"/>
  <c r="AR205" s="1"/>
  <c r="AY198" i="11"/>
  <c r="AX197"/>
  <c r="BF197" s="1"/>
  <c r="AX206" i="9"/>
  <c r="BF206" s="1"/>
  <c r="AY207"/>
  <c r="AX207" s="1"/>
  <c r="BF207" s="1"/>
  <c r="BB407" i="11"/>
  <c r="BH407" s="1"/>
  <c r="BC407"/>
  <c r="AU203" i="10"/>
  <c r="AW203" s="1"/>
  <c r="AC205" i="11"/>
  <c r="AC414"/>
  <c r="AB416" i="10"/>
  <c r="AB207"/>
  <c r="Q11" i="8"/>
  <c r="AB411" i="11"/>
  <c r="AA412"/>
  <c r="AB202"/>
  <c r="AA203"/>
  <c r="AA123" i="13"/>
  <c r="I26"/>
  <c r="I33"/>
  <c r="I28"/>
  <c r="I23"/>
  <c r="I30"/>
  <c r="I32"/>
  <c r="AA137"/>
  <c r="I27"/>
  <c r="I22"/>
  <c r="I29"/>
  <c r="I21"/>
  <c r="I20"/>
  <c r="I57"/>
  <c r="I31"/>
  <c r="I25"/>
  <c r="I24"/>
  <c r="Q18" i="7" l="1"/>
  <c r="BF215" i="9"/>
  <c r="BC212" s="1"/>
  <c r="Q4" s="1"/>
  <c r="BF6"/>
  <c r="BC3" s="1"/>
  <c r="Q3" s="1"/>
  <c r="AZ205" i="10"/>
  <c r="BA205" s="1"/>
  <c r="BG205" s="1"/>
  <c r="AT205"/>
  <c r="AV205" s="1"/>
  <c r="AS205"/>
  <c r="BE205"/>
  <c r="AY204"/>
  <c r="AX203"/>
  <c r="BF203" s="1"/>
  <c r="AQ415"/>
  <c r="AR415" s="1"/>
  <c r="AL416"/>
  <c r="AQ416" s="1"/>
  <c r="AR416" s="1"/>
  <c r="AS409" i="11"/>
  <c r="AU409" s="1"/>
  <c r="AW409" s="1"/>
  <c r="AZ409"/>
  <c r="BA409" s="1"/>
  <c r="BG409" s="1"/>
  <c r="AT409"/>
  <c r="AV409" s="1"/>
  <c r="BE409"/>
  <c r="BB203" i="10"/>
  <c r="BH203" s="1"/>
  <c r="BC203"/>
  <c r="AQ206"/>
  <c r="AR206" s="1"/>
  <c r="AL207"/>
  <c r="AQ207" s="1"/>
  <c r="AR207" s="1"/>
  <c r="BB412"/>
  <c r="BH412" s="1"/>
  <c r="BC412"/>
  <c r="AL202" i="11"/>
  <c r="AQ201"/>
  <c r="AR201" s="1"/>
  <c r="AY407"/>
  <c r="AX406"/>
  <c r="BF406" s="1"/>
  <c r="BB204" i="10"/>
  <c r="BH204" s="1"/>
  <c r="BC204"/>
  <c r="BC413"/>
  <c r="BB413"/>
  <c r="BH413" s="1"/>
  <c r="BC199" i="11"/>
  <c r="BB199"/>
  <c r="BH199" s="1"/>
  <c r="AX412" i="10"/>
  <c r="BF412" s="1"/>
  <c r="AY413"/>
  <c r="AT200" i="11"/>
  <c r="AV200" s="1"/>
  <c r="AS200"/>
  <c r="AU200" s="1"/>
  <c r="AW200" s="1"/>
  <c r="AZ200"/>
  <c r="BA200" s="1"/>
  <c r="BG200" s="1"/>
  <c r="BE200"/>
  <c r="AU408"/>
  <c r="AW408" s="1"/>
  <c r="AX198"/>
  <c r="BF198" s="1"/>
  <c r="AY199"/>
  <c r="AT414" i="10"/>
  <c r="AV414" s="1"/>
  <c r="AZ414"/>
  <c r="BA414" s="1"/>
  <c r="BG414" s="1"/>
  <c r="AS414"/>
  <c r="AU414" s="1"/>
  <c r="AW414" s="1"/>
  <c r="BE414"/>
  <c r="AQ410" i="11"/>
  <c r="AR410" s="1"/>
  <c r="AL411"/>
  <c r="AC206"/>
  <c r="AC415"/>
  <c r="Q12" i="8"/>
  <c r="AB203" i="11"/>
  <c r="AA204"/>
  <c r="AB412"/>
  <c r="AA413"/>
  <c r="AA124" i="13"/>
  <c r="I58"/>
  <c r="AA138"/>
  <c r="Q19" i="7" l="1"/>
  <c r="Q5" i="9"/>
  <c r="AQ411" i="11"/>
  <c r="AR411" s="1"/>
  <c r="AL412"/>
  <c r="BC408"/>
  <c r="BB408"/>
  <c r="BH408" s="1"/>
  <c r="AZ201"/>
  <c r="BA201" s="1"/>
  <c r="BG201" s="1"/>
  <c r="AT201"/>
  <c r="AV201" s="1"/>
  <c r="AS201"/>
  <c r="BE201"/>
  <c r="AT207" i="10"/>
  <c r="AV207" s="1"/>
  <c r="AS207"/>
  <c r="AZ207"/>
  <c r="BA207" s="1"/>
  <c r="BG207" s="1"/>
  <c r="BE207"/>
  <c r="BB409" i="11"/>
  <c r="BH409" s="1"/>
  <c r="BC409"/>
  <c r="AX204" i="10"/>
  <c r="BF204" s="1"/>
  <c r="AY205"/>
  <c r="BC414"/>
  <c r="BB414"/>
  <c r="BH414" s="1"/>
  <c r="BC200" i="11"/>
  <c r="BB200"/>
  <c r="BH200" s="1"/>
  <c r="AX407"/>
  <c r="BF407" s="1"/>
  <c r="AY408"/>
  <c r="AY200"/>
  <c r="AX199"/>
  <c r="BF199" s="1"/>
  <c r="AS415" i="10"/>
  <c r="AZ415"/>
  <c r="BA415" s="1"/>
  <c r="BG415" s="1"/>
  <c r="AT415"/>
  <c r="AV415" s="1"/>
  <c r="BE415"/>
  <c r="AU205"/>
  <c r="AW205" s="1"/>
  <c r="AT410" i="11"/>
  <c r="AV410" s="1"/>
  <c r="AS410"/>
  <c r="AZ410"/>
  <c r="BA410" s="1"/>
  <c r="BG410" s="1"/>
  <c r="BE410"/>
  <c r="AY414" i="10"/>
  <c r="AX413"/>
  <c r="BF413" s="1"/>
  <c r="AL203" i="11"/>
  <c r="AQ202"/>
  <c r="AR202" s="1"/>
  <c r="AZ206" i="10"/>
  <c r="BA206" s="1"/>
  <c r="BG206" s="1"/>
  <c r="AS206"/>
  <c r="AU206" s="1"/>
  <c r="AW206" s="1"/>
  <c r="AT206"/>
  <c r="AV206" s="1"/>
  <c r="BE206"/>
  <c r="AZ416"/>
  <c r="BA416" s="1"/>
  <c r="BG416" s="1"/>
  <c r="BG215" s="1"/>
  <c r="AT416"/>
  <c r="AV416" s="1"/>
  <c r="AS416"/>
  <c r="BE416"/>
  <c r="AC416" i="11"/>
  <c r="AC207"/>
  <c r="Q13" i="8"/>
  <c r="AB204" i="11"/>
  <c r="AA205"/>
  <c r="AB413"/>
  <c r="AA414"/>
  <c r="J13" i="15"/>
  <c r="AA125" i="13"/>
  <c r="AA139"/>
  <c r="I59"/>
  <c r="Q20" i="7" l="1"/>
  <c r="Q8" i="9"/>
  <c r="BE215" i="10"/>
  <c r="BE6"/>
  <c r="BG6"/>
  <c r="AT202" i="11"/>
  <c r="AV202" s="1"/>
  <c r="AS202"/>
  <c r="AU202" s="1"/>
  <c r="AW202" s="1"/>
  <c r="AZ202"/>
  <c r="BA202" s="1"/>
  <c r="BG202" s="1"/>
  <c r="BE202"/>
  <c r="BC205" i="10"/>
  <c r="BB205"/>
  <c r="BH205" s="1"/>
  <c r="AY409" i="11"/>
  <c r="AX408"/>
  <c r="BF408" s="1"/>
  <c r="AX414" i="10"/>
  <c r="BF414" s="1"/>
  <c r="AY415"/>
  <c r="AX205"/>
  <c r="BF205" s="1"/>
  <c r="AY206"/>
  <c r="AS411" i="11"/>
  <c r="AU411" s="1"/>
  <c r="AW411" s="1"/>
  <c r="AZ411"/>
  <c r="BA411" s="1"/>
  <c r="BG411" s="1"/>
  <c r="AT411"/>
  <c r="AV411" s="1"/>
  <c r="BE411"/>
  <c r="AU410"/>
  <c r="AW410" s="1"/>
  <c r="AY201"/>
  <c r="AX200"/>
  <c r="BF200" s="1"/>
  <c r="BC206" i="10"/>
  <c r="BB206"/>
  <c r="BH206" s="1"/>
  <c r="AQ203" i="11"/>
  <c r="AR203" s="1"/>
  <c r="AL204"/>
  <c r="AL413"/>
  <c r="AQ412"/>
  <c r="AR412" s="1"/>
  <c r="AU416" i="10"/>
  <c r="AW416" s="1"/>
  <c r="AU415"/>
  <c r="AW415" s="1"/>
  <c r="AU207"/>
  <c r="AW207" s="1"/>
  <c r="AU201" i="11"/>
  <c r="AW201" s="1"/>
  <c r="Q14" i="8"/>
  <c r="AB414" i="11"/>
  <c r="AA415"/>
  <c r="AA206"/>
  <c r="AB205"/>
  <c r="AA154" i="13"/>
  <c r="I62" s="1"/>
  <c r="AA126"/>
  <c r="I60"/>
  <c r="AA140"/>
  <c r="Q21" i="7" l="1"/>
  <c r="Q9" i="9"/>
  <c r="BB416" i="10"/>
  <c r="BH416" s="1"/>
  <c r="BC416"/>
  <c r="AQ413" i="11"/>
  <c r="AR413" s="1"/>
  <c r="AL414"/>
  <c r="BB411"/>
  <c r="BH411" s="1"/>
  <c r="BC411"/>
  <c r="BB415" i="10"/>
  <c r="BH415" s="1"/>
  <c r="BC415"/>
  <c r="AT412" i="11"/>
  <c r="AV412" s="1"/>
  <c r="AS412"/>
  <c r="AU412" s="1"/>
  <c r="AW412" s="1"/>
  <c r="AZ412"/>
  <c r="BA412" s="1"/>
  <c r="BG412" s="1"/>
  <c r="BE412"/>
  <c r="BB410"/>
  <c r="BH410" s="1"/>
  <c r="BC410"/>
  <c r="AY416" i="10"/>
  <c r="AX416" s="1"/>
  <c r="BF416" s="1"/>
  <c r="AX415"/>
  <c r="BF415" s="1"/>
  <c r="BB202" i="11"/>
  <c r="BH202" s="1"/>
  <c r="BC202"/>
  <c r="BB207" i="10"/>
  <c r="BH207" s="1"/>
  <c r="BH6" s="1"/>
  <c r="BC207"/>
  <c r="AZ203" i="11"/>
  <c r="BA203" s="1"/>
  <c r="BG203" s="1"/>
  <c r="AT203"/>
  <c r="AV203" s="1"/>
  <c r="AS203"/>
  <c r="AU203" s="1"/>
  <c r="AW203" s="1"/>
  <c r="BE203"/>
  <c r="AX201"/>
  <c r="BF201" s="1"/>
  <c r="AY202"/>
  <c r="AX409"/>
  <c r="BF409" s="1"/>
  <c r="AY410"/>
  <c r="BB201"/>
  <c r="BH201" s="1"/>
  <c r="BC201"/>
  <c r="AL205"/>
  <c r="AQ204"/>
  <c r="AR204" s="1"/>
  <c r="AX206" i="10"/>
  <c r="BF206" s="1"/>
  <c r="AY207"/>
  <c r="AX207" s="1"/>
  <c r="BF207" s="1"/>
  <c r="Q15" i="8"/>
  <c r="AB206" i="11"/>
  <c r="AA207"/>
  <c r="AB415"/>
  <c r="AA416"/>
  <c r="AA155" i="13"/>
  <c r="I63" s="1"/>
  <c r="AA127"/>
  <c r="I61"/>
  <c r="AA141"/>
  <c r="Q22" i="7" l="1"/>
  <c r="Q10" i="9"/>
  <c r="BF215" i="10"/>
  <c r="BF6"/>
  <c r="BC3" s="1"/>
  <c r="Q3" s="1"/>
  <c r="BH215"/>
  <c r="AZ204" i="11"/>
  <c r="BA204" s="1"/>
  <c r="BG204" s="1"/>
  <c r="AS204"/>
  <c r="AU204" s="1"/>
  <c r="AW204" s="1"/>
  <c r="AT204"/>
  <c r="AV204" s="1"/>
  <c r="BE204"/>
  <c r="BB203"/>
  <c r="BH203" s="1"/>
  <c r="BC203"/>
  <c r="AL415"/>
  <c r="AQ414"/>
  <c r="AR414" s="1"/>
  <c r="AL206"/>
  <c r="AQ205"/>
  <c r="AR205" s="1"/>
  <c r="AX410"/>
  <c r="BF410" s="1"/>
  <c r="AY411"/>
  <c r="AY203"/>
  <c r="AX202"/>
  <c r="BF202" s="1"/>
  <c r="BB412"/>
  <c r="BH412" s="1"/>
  <c r="BC412"/>
  <c r="AS413"/>
  <c r="AU413" s="1"/>
  <c r="AW413" s="1"/>
  <c r="AZ413"/>
  <c r="BA413" s="1"/>
  <c r="BG413" s="1"/>
  <c r="AT413"/>
  <c r="AV413" s="1"/>
  <c r="BE413"/>
  <c r="AB207"/>
  <c r="AB416"/>
  <c r="Q16" i="8"/>
  <c r="AA156" i="13"/>
  <c r="I64" s="1"/>
  <c r="AA128"/>
  <c r="AA142"/>
  <c r="Q23" i="7" l="1"/>
  <c r="Q11" i="9"/>
  <c r="BC212" i="10"/>
  <c r="Q4" s="1"/>
  <c r="Q5" s="1"/>
  <c r="AY412" i="11"/>
  <c r="AX411"/>
  <c r="BF411" s="1"/>
  <c r="BB413"/>
  <c r="BH413" s="1"/>
  <c r="BC413"/>
  <c r="AX203"/>
  <c r="BF203" s="1"/>
  <c r="AY204"/>
  <c r="AL207"/>
  <c r="AQ207" s="1"/>
  <c r="AR207" s="1"/>
  <c r="AQ206"/>
  <c r="AR206" s="1"/>
  <c r="AZ414"/>
  <c r="BA414" s="1"/>
  <c r="BG414" s="1"/>
  <c r="AS414"/>
  <c r="AU414" s="1"/>
  <c r="AW414" s="1"/>
  <c r="AT414"/>
  <c r="AV414" s="1"/>
  <c r="BE414"/>
  <c r="AS205"/>
  <c r="AU205" s="1"/>
  <c r="AW205" s="1"/>
  <c r="AZ205"/>
  <c r="BA205" s="1"/>
  <c r="BG205" s="1"/>
  <c r="AT205"/>
  <c r="AV205" s="1"/>
  <c r="BE205"/>
  <c r="BC204"/>
  <c r="BB204"/>
  <c r="BH204" s="1"/>
  <c r="AQ415"/>
  <c r="AR415" s="1"/>
  <c r="AL416"/>
  <c r="AQ416" s="1"/>
  <c r="AR416" s="1"/>
  <c r="Q17" i="8"/>
  <c r="J14" i="15"/>
  <c r="AA157" i="13"/>
  <c r="I65" s="1"/>
  <c r="AA129"/>
  <c r="AA143"/>
  <c r="Q24" i="7" l="1"/>
  <c r="Q12" i="9"/>
  <c r="Q8" i="10"/>
  <c r="Q9" s="1"/>
  <c r="Q10" s="1"/>
  <c r="BB205" i="11"/>
  <c r="BH205" s="1"/>
  <c r="BC205"/>
  <c r="AX412"/>
  <c r="BF412" s="1"/>
  <c r="AY413"/>
  <c r="BC414"/>
  <c r="BB414"/>
  <c r="BH414" s="1"/>
  <c r="AY205"/>
  <c r="AX204"/>
  <c r="BF204" s="1"/>
  <c r="AZ207"/>
  <c r="BA207" s="1"/>
  <c r="BG207" s="1"/>
  <c r="AT207"/>
  <c r="AV207" s="1"/>
  <c r="AS207"/>
  <c r="BE207"/>
  <c r="AT415"/>
  <c r="AV415" s="1"/>
  <c r="AS415"/>
  <c r="AZ415"/>
  <c r="BA415" s="1"/>
  <c r="BG415" s="1"/>
  <c r="BE415"/>
  <c r="AS416"/>
  <c r="AU416" s="1"/>
  <c r="AW416" s="1"/>
  <c r="AT416"/>
  <c r="AV416" s="1"/>
  <c r="AZ416"/>
  <c r="BA416" s="1"/>
  <c r="BG416" s="1"/>
  <c r="BG215" s="1"/>
  <c r="BE416"/>
  <c r="BE215" s="1"/>
  <c r="AZ206"/>
  <c r="BA206" s="1"/>
  <c r="BG206" s="1"/>
  <c r="AT206"/>
  <c r="AV206" s="1"/>
  <c r="AS206"/>
  <c r="AU206" s="1"/>
  <c r="AW206" s="1"/>
  <c r="BE206"/>
  <c r="Q18" i="8"/>
  <c r="AA174" i="13"/>
  <c r="AA158"/>
  <c r="I66" s="1"/>
  <c r="AA130"/>
  <c r="I69"/>
  <c r="AA176"/>
  <c r="AA175"/>
  <c r="AA144"/>
  <c r="Q25" i="7" l="1"/>
  <c r="Q13" i="9"/>
  <c r="BG6" i="11"/>
  <c r="BB416"/>
  <c r="BH416" s="1"/>
  <c r="BC416"/>
  <c r="AU415"/>
  <c r="AW415" s="1"/>
  <c r="AY206"/>
  <c r="AX205"/>
  <c r="BF205" s="1"/>
  <c r="AU207"/>
  <c r="AW207" s="1"/>
  <c r="BC206"/>
  <c r="BB206"/>
  <c r="BH206" s="1"/>
  <c r="AY414"/>
  <c r="AX413"/>
  <c r="BF413" s="1"/>
  <c r="BE6"/>
  <c r="Q19" i="8"/>
  <c r="Q11" i="10"/>
  <c r="AA159" i="13"/>
  <c r="I67" s="1"/>
  <c r="AA131"/>
  <c r="I70"/>
  <c r="AA145"/>
  <c r="I71"/>
  <c r="AA177"/>
  <c r="Q26" i="7" l="1"/>
  <c r="Q14" i="9"/>
  <c r="AY415" i="11"/>
  <c r="AX414"/>
  <c r="BF414" s="1"/>
  <c r="BB207"/>
  <c r="BH207" s="1"/>
  <c r="BH6" s="1"/>
  <c r="BC207"/>
  <c r="BC415"/>
  <c r="BB415"/>
  <c r="BH415" s="1"/>
  <c r="BH215" s="1"/>
  <c r="AX206"/>
  <c r="BF206" s="1"/>
  <c r="AY207"/>
  <c r="AX207" s="1"/>
  <c r="BF207" s="1"/>
  <c r="Q20" i="8"/>
  <c r="Q12" i="10"/>
  <c r="AA160" i="13"/>
  <c r="I68" s="1"/>
  <c r="AA132"/>
  <c r="AA178"/>
  <c r="I72"/>
  <c r="AA146"/>
  <c r="Q27" i="7" l="1"/>
  <c r="Q15" i="9"/>
  <c r="BF6" i="11"/>
  <c r="BC3" s="1"/>
  <c r="Q3" s="1"/>
  <c r="AX415"/>
  <c r="BF415" s="1"/>
  <c r="AY416"/>
  <c r="AX416" s="1"/>
  <c r="BF416" s="1"/>
  <c r="Q21" i="8"/>
  <c r="Q13" i="10"/>
  <c r="AA161" i="13"/>
  <c r="AA133"/>
  <c r="AA147"/>
  <c r="AA179"/>
  <c r="I73"/>
  <c r="Q28" i="7" l="1"/>
  <c r="Q16" i="9"/>
  <c r="BF215" i="11"/>
  <c r="BC212" s="1"/>
  <c r="Q4" s="1"/>
  <c r="Q5" s="1"/>
  <c r="Q22" i="8"/>
  <c r="Q14" i="10"/>
  <c r="J15" i="15"/>
  <c r="AA162" i="13"/>
  <c r="AA148"/>
  <c r="I74"/>
  <c r="AA180"/>
  <c r="Q17" i="9" l="1"/>
  <c r="Q8" i="11"/>
  <c r="Q23" i="8"/>
  <c r="Q15" i="10"/>
  <c r="AA163" i="13"/>
  <c r="AA194"/>
  <c r="I76"/>
  <c r="AA149"/>
  <c r="AA181"/>
  <c r="I75"/>
  <c r="Q18" i="9" l="1"/>
  <c r="Q9" i="11"/>
  <c r="Q24" i="8"/>
  <c r="Q16" i="10"/>
  <c r="AA164" i="13"/>
  <c r="AA195"/>
  <c r="AA182"/>
  <c r="AA150"/>
  <c r="I77"/>
  <c r="Q10" i="11" l="1"/>
  <c r="Q19" i="9"/>
  <c r="Q25" i="8"/>
  <c r="Q17" i="10"/>
  <c r="AA196" i="13"/>
  <c r="I78" s="1"/>
  <c r="AA165"/>
  <c r="AA151"/>
  <c r="AA183"/>
  <c r="Q20" i="9" l="1"/>
  <c r="Q11" i="11"/>
  <c r="Q26" i="8"/>
  <c r="Q18" i="10"/>
  <c r="AA166" i="13"/>
  <c r="AA197"/>
  <c r="I79" s="1"/>
  <c r="AA184"/>
  <c r="AA152"/>
  <c r="Q12" i="11" l="1"/>
  <c r="Q21" i="9"/>
  <c r="Q27" i="8"/>
  <c r="Q19" i="10"/>
  <c r="AA167" i="13"/>
  <c r="AA198"/>
  <c r="I80" s="1"/>
  <c r="AA185"/>
  <c r="AA153"/>
  <c r="Q13" i="11" l="1"/>
  <c r="Q22" i="9"/>
  <c r="Q28" i="8"/>
  <c r="Q20" i="10"/>
  <c r="AA199" i="13"/>
  <c r="I81" s="1"/>
  <c r="AA168"/>
  <c r="AA186"/>
  <c r="Q23" i="9" l="1"/>
  <c r="Q14" i="11"/>
  <c r="Q21" i="10"/>
  <c r="AA169" i="13"/>
  <c r="AA200"/>
  <c r="I82" s="1"/>
  <c r="AA187"/>
  <c r="Q15" i="11" l="1"/>
  <c r="Q24" i="9"/>
  <c r="Q22" i="10"/>
  <c r="AA170" i="13"/>
  <c r="AA201"/>
  <c r="AA188"/>
  <c r="Q16" i="11" l="1"/>
  <c r="Q25" i="9"/>
  <c r="Q23" i="10"/>
  <c r="AA202" i="13"/>
  <c r="AA171"/>
  <c r="AA189"/>
  <c r="Q26" i="9" l="1"/>
  <c r="Q17" i="11"/>
  <c r="Q24" i="10"/>
  <c r="AA203" i="13"/>
  <c r="AA172"/>
  <c r="AA190"/>
  <c r="Q27" i="9" l="1"/>
  <c r="Q18" i="11"/>
  <c r="Q25" i="10"/>
  <c r="AA173" i="13"/>
  <c r="AA204"/>
  <c r="AA191"/>
  <c r="Q19" i="11" l="1"/>
  <c r="Q28" i="9"/>
  <c r="Q26" i="10"/>
  <c r="AA205" i="13"/>
  <c r="AA192"/>
  <c r="Q20" i="11" l="1"/>
  <c r="Q27" i="10"/>
  <c r="AA206" i="13"/>
  <c r="AA193"/>
  <c r="Q21" i="11" l="1"/>
  <c r="Q28" i="10"/>
  <c r="AA207" i="13"/>
  <c r="Q22" i="11" l="1"/>
  <c r="AA208" i="13"/>
  <c r="Q23" i="11" l="1"/>
  <c r="AA209" i="13"/>
  <c r="Q24" i="11" l="1"/>
  <c r="AA210" i="13"/>
  <c r="Q25" i="11" l="1"/>
  <c r="AA211" i="13"/>
  <c r="Q26" i="11" l="1"/>
  <c r="AA212" i="13"/>
  <c r="Q27" i="11" l="1"/>
  <c r="AA213" i="13"/>
  <c r="Q28" i="11" l="1"/>
</calcChain>
</file>

<file path=xl/comments1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2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3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4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5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6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7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8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9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10.xml><?xml version="1.0" encoding="utf-8"?>
<comments xmlns="http://schemas.openxmlformats.org/spreadsheetml/2006/main">
  <authors>
    <author>BBros</author>
  </authors>
  <commentList>
    <comment ref="N4" authorId="0">
      <text>
        <r>
          <rPr>
            <sz val="9"/>
            <color indexed="81"/>
            <rFont val="Tahoma"/>
            <family val="2"/>
          </rPr>
          <t xml:space="preserve">Quota media delle win
</t>
        </r>
      </text>
    </comment>
  </commentList>
</comments>
</file>

<file path=xl/sharedStrings.xml><?xml version="1.0" encoding="utf-8"?>
<sst xmlns="http://schemas.openxmlformats.org/spreadsheetml/2006/main" count="1457" uniqueCount="177">
  <si>
    <t>W</t>
  </si>
  <si>
    <t>L</t>
  </si>
  <si>
    <t>N°</t>
  </si>
  <si>
    <t>INCONTRO</t>
  </si>
  <si>
    <t>PRONO</t>
  </si>
  <si>
    <t>WIN/LOSS</t>
  </si>
  <si>
    <t>REPORT</t>
  </si>
  <si>
    <t>ODDS</t>
  </si>
  <si>
    <t>PEZZI</t>
  </si>
  <si>
    <t>STAKE</t>
  </si>
  <si>
    <t>CASSA</t>
  </si>
  <si>
    <t>TT</t>
  </si>
  <si>
    <t>R</t>
  </si>
  <si>
    <t>FP</t>
  </si>
  <si>
    <t>NPG</t>
  </si>
  <si>
    <t>GAIN TR</t>
  </si>
  <si>
    <t>LOSE TR</t>
  </si>
  <si>
    <t>WIN</t>
  </si>
  <si>
    <t>NETTO TR</t>
  </si>
  <si>
    <t>LOSS</t>
  </si>
  <si>
    <t>NETTO TOTAL</t>
  </si>
  <si>
    <t>CAS ATT</t>
  </si>
  <si>
    <t>CASS ATT</t>
  </si>
  <si>
    <t>CASSA ATT</t>
  </si>
  <si>
    <t>TT RIP</t>
  </si>
  <si>
    <t>SALDO</t>
  </si>
  <si>
    <t>TT SU 20</t>
  </si>
  <si>
    <t>NPT</t>
  </si>
  <si>
    <t>TOT</t>
  </si>
  <si>
    <t>PZ/CASSA</t>
  </si>
  <si>
    <t>1)</t>
  </si>
  <si>
    <t>INSERIRE LA CASSA NEL FOGLIO 1° TRANCE</t>
  </si>
  <si>
    <t>2)</t>
  </si>
  <si>
    <t>INSERIRE IL TOTALE DI PEZZI SU 20 PARTITE SI DESIDERA COME TARGET,ESEMPIO 2 PEZZI SU 20 UGUALE 10%,4 PEZZI 20% ECC.</t>
  </si>
  <si>
    <t>3)</t>
  </si>
  <si>
    <t>INSERIRE IL NUMERO DI PEZZI CHE VANNO A COMPORRE LA CASSA,ESEMPIO CON CASSA 1000 E 200 PEZZI IL VALORE DI UN PEZZO SARA' 5 UNITA'</t>
  </si>
  <si>
    <t>G3</t>
  </si>
  <si>
    <t>P3</t>
  </si>
  <si>
    <t>Q3</t>
  </si>
  <si>
    <t>4)</t>
  </si>
  <si>
    <t>INSERIRE PARTITE,PRONOSTICO E RISULTATO NELLA TABELLA</t>
  </si>
  <si>
    <t>C8-F27</t>
  </si>
  <si>
    <t>5)</t>
  </si>
  <si>
    <t>DAL SECONDO FOGLIO INSERIRE FORZATURA PROBABILISTICA E DATI PARTITE IN TABELLA</t>
  </si>
  <si>
    <t>M3</t>
  </si>
  <si>
    <t>6)</t>
  </si>
  <si>
    <t>BUON DIVERTIMENTO E FORZA VIOLA</t>
  </si>
  <si>
    <t>PROGRESSIONE</t>
  </si>
  <si>
    <t>7°</t>
  </si>
  <si>
    <t>win</t>
  </si>
  <si>
    <t>loss</t>
  </si>
  <si>
    <t>quota</t>
  </si>
  <si>
    <t>RIEPILOGO SPETTANZA</t>
  </si>
  <si>
    <t>Formule per riportare le partite inserite nei singoli fogli delle tranche</t>
  </si>
  <si>
    <t>Tutti i calcoli sono automatici.</t>
  </si>
  <si>
    <t>OPZIONI FOGLIO</t>
  </si>
  <si>
    <t>OPZIONI RIPORTO AUTOMATICO</t>
  </si>
  <si>
    <t>incontro</t>
  </si>
  <si>
    <t>prono</t>
  </si>
  <si>
    <t>esito</t>
  </si>
  <si>
    <t>Non sovrascrivere nulla.</t>
  </si>
  <si>
    <t>Rif. Colonna da tranche</t>
  </si>
  <si>
    <t>Rif.riga inizio partite:</t>
  </si>
  <si>
    <t>DATI PARTITE RIPORTATE QUI</t>
  </si>
  <si>
    <t>Rif. Colonna per riporto in riepilogo:</t>
  </si>
  <si>
    <t>N. Part.
(ID)</t>
  </si>
  <si>
    <t>N. Tranche</t>
  </si>
  <si>
    <t>Incontro</t>
  </si>
  <si>
    <t>Prono</t>
  </si>
  <si>
    <t>Quota evento favorevole</t>
  </si>
  <si>
    <t>Quota evento contrario</t>
  </si>
  <si>
    <t>% evento favorevole</t>
  </si>
  <si>
    <t>% Spettanza</t>
  </si>
  <si>
    <t>Nome foglio tranche</t>
  </si>
  <si>
    <t>N. Partite Tranche</t>
  </si>
  <si>
    <t>N. TR.</t>
  </si>
  <si>
    <t>ID Partita scommessa</t>
  </si>
  <si>
    <t>ID 
(senza doppioni)</t>
  </si>
  <si>
    <t>Rif. Riga</t>
  </si>
  <si>
    <t>ID</t>
  </si>
  <si>
    <t>Rif. Riga Partita da riportare in riepilogo</t>
  </si>
  <si>
    <t>Lasciare vuota</t>
  </si>
  <si>
    <t>Formule per copiare le partite riportate dalle tranche, nel riepilogo all'inizio di questo foglio</t>
  </si>
  <si>
    <t>Esito puntata WIN/LOSS</t>
  </si>
  <si>
    <t>% Spettanza iniziale:</t>
  </si>
  <si>
    <t>N. win:</t>
  </si>
  <si>
    <t>N. loss:</t>
  </si>
  <si>
    <t>QM win:</t>
  </si>
  <si>
    <t>Precisione:</t>
  </si>
  <si>
    <t>Prec. Attesa:</t>
  </si>
  <si>
    <t>STATISTICHE GIOCATE</t>
  </si>
  <si>
    <t>TR Tassa (TT)</t>
  </si>
  <si>
    <t>Riporto Tassa (TT)</t>
  </si>
  <si>
    <t>PZ in CASSA</t>
  </si>
  <si>
    <t>Val puntata in PZ</t>
  </si>
  <si>
    <t>TT Rip per val punt</t>
  </si>
  <si>
    <t>Cassa Iniz+TT Rip Val punt</t>
  </si>
  <si>
    <t>TR Tassa per Val puntata</t>
  </si>
  <si>
    <t>Stake tranche prec.</t>
  </si>
  <si>
    <t>R2</t>
  </si>
  <si>
    <t>FP trovato:</t>
  </si>
  <si>
    <t>FP tale che stake fa vincere la progressione</t>
  </si>
  <si>
    <t>PZ da Inv (per 1 partita)</t>
  </si>
  <si>
    <t>GAIN TR (per intera tranche)</t>
  </si>
  <si>
    <t>LOSS TR (per intera tranche)</t>
  </si>
  <si>
    <t>FP tale che la cassa usata non supera la % max indicata sopra</t>
  </si>
  <si>
    <t>FP suggerito:</t>
  </si>
  <si>
    <t>Max cassa da inv:</t>
  </si>
  <si>
    <t>FP tale che la perdita accumulata sia recuperata almeno per la % sopra indicata</t>
  </si>
  <si>
    <t>% perdita da recuperare:</t>
  </si>
  <si>
    <t>% di perdita recuperata</t>
  </si>
  <si>
    <t>% Diff. Stake:</t>
  </si>
  <si>
    <t>FP tale che [stake ora] &gt; [stake tranche prec.] per la % sopra indicata</t>
  </si>
  <si>
    <t>Riporto FP suggerito (per foglio Spettanza)</t>
  </si>
  <si>
    <t>Perdita da recuperare alla prossima tranche</t>
  </si>
  <si>
    <t>PZ/Cassa:</t>
  </si>
  <si>
    <t>FP suggerito</t>
  </si>
  <si>
    <t>fp sugg.</t>
  </si>
  <si>
    <t>FP da spettanza</t>
  </si>
  <si>
    <t>% Spettanza a fine tranche</t>
  </si>
  <si>
    <t>RIEPILOGO PARTITE INSERITE</t>
  </si>
  <si>
    <t>CALCOLO DELLA SPETTANZA</t>
  </si>
  <si>
    <t>qui ci va la proporzione di CiPensoDopo</t>
  </si>
  <si>
    <t>FP suggerito da parametri</t>
  </si>
  <si>
    <t>Stake Tr. prec:</t>
  </si>
  <si>
    <t>PARAMETRI PER LA DETERMINAZIONE AUTOMATICA DELL'FP DA GIOCARE</t>
  </si>
  <si>
    <t>CALCOLO DELL'FP SUGGERITO PER QUESTA TRANCHE IN BASE AI PARAMETRI SCELTI (COLONNE BG E SEGUENTI)</t>
  </si>
  <si>
    <t>N. partite tranche attuale</t>
  </si>
  <si>
    <t>(valore da fomula in cella in N28)</t>
  </si>
  <si>
    <t>(valore da fomula in cella in O28)</t>
  </si>
  <si>
    <t>(valore da fomula in cella in P28)</t>
  </si>
  <si>
    <t>ESITO PROGRESSIONE</t>
  </si>
  <si>
    <t>N. Tranche corrente:</t>
  </si>
  <si>
    <t>Nome foglio della tranche:</t>
  </si>
  <si>
    <t>CASSA A FINE TRANCHE PREC.</t>
  </si>
  <si>
    <t>CASSA A FINE TRANCHE ATTUALE</t>
  </si>
  <si>
    <t>Cassa dopo Tr. prec:</t>
  </si>
  <si>
    <t>Precisione prevista nelle previsioni di questa tranche</t>
  </si>
  <si>
    <t>FP testato per questa tranche</t>
  </si>
  <si>
    <t>CASSA INIZIALE</t>
  </si>
  <si>
    <t>Quota Media tranche attuale</t>
  </si>
  <si>
    <t xml:space="preserve">Precisione attesa dalla Quota Media </t>
  </si>
  <si>
    <t>Perdita accumulata a FINE TRANCHE PREC.</t>
  </si>
  <si>
    <t>RISULTATO NETTO TRANCHE CORRENTE €</t>
  </si>
  <si>
    <t>LOSS TR (per 1 partita)</t>
  </si>
  <si>
    <t>GAIN TR (per 1 partita)</t>
  </si>
  <si>
    <t>STAKE 
(per 1 partita)</t>
  </si>
  <si>
    <t>Investimento richiesto per giocare questa tranche 
(TOT STAKE)</t>
  </si>
  <si>
    <t>% di cassa investita nella tranche attuale</t>
  </si>
  <si>
    <t>TR V
Vittorie ipotizzate</t>
  </si>
  <si>
    <t>TR P
Errori ipotizzati</t>
  </si>
  <si>
    <t>TR G
Totale partite da giocare</t>
  </si>
  <si>
    <t>Si ipotizza di fare MEGLIO della precisione attesa dalla quota media</t>
  </si>
  <si>
    <t>Si ipotizza di fare PEGGIO della precisione attesa dalla quota media (vedi formula TR V)</t>
  </si>
  <si>
    <t>FP automatici:</t>
  </si>
  <si>
    <t>Prese maggiori di % QM:</t>
  </si>
  <si>
    <t>Prese minori di % QM:</t>
  </si>
  <si>
    <t>RIEPILOGO TRANCHE GIOCATE</t>
  </si>
  <si>
    <t>n. part.</t>
  </si>
  <si>
    <t>errori</t>
  </si>
  <si>
    <t>successi</t>
  </si>
  <si>
    <t>Successi</t>
  </si>
  <si>
    <t>Errori</t>
  </si>
  <si>
    <t>Quota Media</t>
  </si>
  <si>
    <t>Prec. Attesa dalla QM</t>
  </si>
  <si>
    <t>Riferimenti per riportare i dati delle tranche inserite nei singoli fogli delle tranche</t>
  </si>
  <si>
    <t>Prec. Ottenuta giocando</t>
  </si>
  <si>
    <t>Cassa dopo tranche</t>
  </si>
  <si>
    <t>cassa attuale</t>
  </si>
  <si>
    <t>Rif.riga:</t>
  </si>
  <si>
    <t>Perdita accumulata dopo tranche</t>
  </si>
  <si>
    <t>perdita accum.</t>
  </si>
  <si>
    <t>Esito progr.</t>
  </si>
  <si>
    <t>esito progr.</t>
  </si>
  <si>
    <t>DATI DELLE TRANCHE</t>
  </si>
  <si>
    <t>Ritorno:</t>
  </si>
  <si>
    <t>Cassa iniziale: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</si>
</sst>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64" formatCode="0.0"/>
    <numFmt numFmtId="165" formatCode="0.0%"/>
    <numFmt numFmtId="166" formatCode="#,##0.00_ ;[Red]\-#,##0.00\ 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i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88">
    <xf numFmtId="0" fontId="0" fillId="0" borderId="0" xfId="0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1" xfId="0" applyBorder="1"/>
    <xf numFmtId="2" fontId="1" fillId="0" borderId="1" xfId="0" applyNumberFormat="1" applyFont="1" applyBorder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/>
    <xf numFmtId="0" fontId="1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4" fillId="0" borderId="1" xfId="0" applyFont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center"/>
      <protection locked="0"/>
    </xf>
    <xf numFmtId="0" fontId="1" fillId="0" borderId="1" xfId="0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4" borderId="1" xfId="0" applyFont="1" applyFill="1" applyBorder="1" applyAlignment="1" applyProtection="1">
      <alignment horizontal="center"/>
      <protection locked="0"/>
    </xf>
    <xf numFmtId="2" fontId="1" fillId="4" borderId="1" xfId="0" applyNumberFormat="1" applyFont="1" applyFill="1" applyBorder="1" applyAlignment="1" applyProtection="1">
      <alignment horizontal="center"/>
      <protection locked="0"/>
    </xf>
    <xf numFmtId="2" fontId="4" fillId="4" borderId="1" xfId="0" applyNumberFormat="1" applyFont="1" applyFill="1" applyBorder="1" applyAlignment="1" applyProtection="1">
      <alignment horizontal="center"/>
      <protection locked="0"/>
    </xf>
    <xf numFmtId="2" fontId="1" fillId="5" borderId="1" xfId="0" applyNumberFormat="1" applyFont="1" applyFill="1" applyBorder="1" applyAlignment="1">
      <alignment horizontal="center"/>
    </xf>
    <xf numFmtId="0" fontId="0" fillId="5" borderId="1" xfId="0" applyFill="1" applyBorder="1"/>
    <xf numFmtId="0" fontId="1" fillId="0" borderId="1" xfId="0" applyFont="1" applyBorder="1" applyAlignment="1" applyProtection="1">
      <alignment horizontal="center"/>
      <protection hidden="1"/>
    </xf>
    <xf numFmtId="0" fontId="1" fillId="5" borderId="1" xfId="0" applyFont="1" applyFill="1" applyBorder="1" applyAlignment="1" applyProtection="1">
      <alignment horizontal="center"/>
      <protection hidden="1"/>
    </xf>
    <xf numFmtId="2" fontId="1" fillId="0" borderId="1" xfId="0" applyNumberFormat="1" applyFont="1" applyBorder="1" applyAlignment="1" applyProtection="1">
      <alignment horizontal="center"/>
      <protection hidden="1"/>
    </xf>
    <xf numFmtId="2" fontId="1" fillId="5" borderId="1" xfId="0" applyNumberFormat="1" applyFont="1" applyFill="1" applyBorder="1" applyAlignment="1" applyProtection="1">
      <alignment horizontal="center"/>
      <protection hidden="1"/>
    </xf>
    <xf numFmtId="0" fontId="1" fillId="0" borderId="0" xfId="0" applyFont="1" applyProtection="1"/>
    <xf numFmtId="0" fontId="1" fillId="0" borderId="0" xfId="0" applyFont="1" applyAlignment="1" applyProtection="1">
      <alignment horizontal="center"/>
    </xf>
    <xf numFmtId="0" fontId="1" fillId="2" borderId="0" xfId="0" applyFont="1" applyFill="1" applyProtection="1"/>
    <xf numFmtId="0" fontId="1" fillId="2" borderId="0" xfId="0" applyFont="1" applyFill="1" applyAlignment="1" applyProtection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1" xfId="0" applyFont="1" applyBorder="1" applyAlignment="1" applyProtection="1">
      <alignment horizontal="center"/>
      <protection locked="0"/>
    </xf>
    <xf numFmtId="0" fontId="6" fillId="7" borderId="1" xfId="0" applyFont="1" applyFill="1" applyBorder="1" applyAlignment="1" applyProtection="1">
      <alignment horizontal="center"/>
      <protection locked="0"/>
    </xf>
    <xf numFmtId="0" fontId="5" fillId="6" borderId="1" xfId="0" applyFont="1" applyFill="1" applyBorder="1" applyAlignment="1" applyProtection="1">
      <alignment horizontal="center"/>
      <protection hidden="1"/>
    </xf>
    <xf numFmtId="2" fontId="1" fillId="0" borderId="1" xfId="0" applyNumberFormat="1" applyFont="1" applyBorder="1" applyAlignment="1" applyProtection="1">
      <alignment horizontal="center"/>
      <protection locked="0"/>
    </xf>
    <xf numFmtId="2" fontId="0" fillId="0" borderId="0" xfId="0" applyNumberFormat="1"/>
    <xf numFmtId="0" fontId="8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Fill="1" applyAlignment="1">
      <alignment horizontal="center"/>
    </xf>
    <xf numFmtId="0" fontId="9" fillId="0" borderId="0" xfId="0" applyFont="1" applyAlignment="1">
      <alignment horizontal="left"/>
    </xf>
    <xf numFmtId="0" fontId="0" fillId="0" borderId="0" xfId="0" applyAlignment="1">
      <alignment horizontal="right"/>
    </xf>
    <xf numFmtId="20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Alignment="1">
      <alignment horizontal="right" indent="1"/>
    </xf>
    <xf numFmtId="164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 wrapText="1"/>
    </xf>
    <xf numFmtId="0" fontId="0" fillId="2" borderId="0" xfId="0" applyFont="1" applyFill="1" applyBorder="1" applyAlignment="1">
      <alignment horizontal="center" wrapText="1"/>
    </xf>
    <xf numFmtId="2" fontId="0" fillId="0" borderId="0" xfId="0" applyNumberFormat="1" applyFont="1" applyBorder="1" applyAlignment="1">
      <alignment horizontal="center"/>
    </xf>
    <xf numFmtId="0" fontId="13" fillId="6" borderId="0" xfId="0" applyFont="1" applyFill="1" applyBorder="1" applyAlignment="1" applyProtection="1">
      <alignment horizontal="center"/>
      <protection hidden="1"/>
    </xf>
    <xf numFmtId="2" fontId="0" fillId="0" borderId="0" xfId="0" applyNumberFormat="1" applyFont="1" applyBorder="1"/>
    <xf numFmtId="2" fontId="0" fillId="0" borderId="0" xfId="0" applyNumberFormat="1" applyFont="1" applyFill="1" applyBorder="1" applyAlignment="1" applyProtection="1">
      <alignment horizontal="center"/>
      <protection hidden="1"/>
    </xf>
    <xf numFmtId="2" fontId="1" fillId="0" borderId="0" xfId="0" applyNumberFormat="1" applyFont="1" applyBorder="1" applyAlignment="1">
      <alignment horizontal="center"/>
    </xf>
    <xf numFmtId="0" fontId="1" fillId="2" borderId="1" xfId="0" applyFont="1" applyFill="1" applyBorder="1" applyAlignment="1"/>
    <xf numFmtId="2" fontId="1" fillId="0" borderId="1" xfId="0" applyNumberFormat="1" applyFont="1" applyBorder="1" applyAlignment="1"/>
    <xf numFmtId="9" fontId="0" fillId="0" borderId="0" xfId="0" applyNumberFormat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0" fontId="0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Fill="1" applyBorder="1" applyAlignment="1">
      <alignment horizontal="center"/>
    </xf>
    <xf numFmtId="0" fontId="0" fillId="0" borderId="0" xfId="0" applyBorder="1"/>
    <xf numFmtId="164" fontId="0" fillId="0" borderId="0" xfId="0" applyNumberFormat="1" applyAlignment="1">
      <alignment horizontal="left"/>
    </xf>
    <xf numFmtId="0" fontId="1" fillId="0" borderId="0" xfId="0" applyFont="1" applyFill="1" applyBorder="1" applyAlignment="1">
      <alignment horizontal="center" wrapText="1"/>
    </xf>
    <xf numFmtId="0" fontId="0" fillId="0" borderId="0" xfId="0" applyAlignment="1">
      <alignment horizontal="left"/>
    </xf>
    <xf numFmtId="2" fontId="9" fillId="0" borderId="0" xfId="0" applyNumberFormat="1" applyFont="1" applyFill="1" applyBorder="1" applyAlignment="1" applyProtection="1">
      <alignment horizontal="center"/>
      <protection locked="0"/>
    </xf>
    <xf numFmtId="164" fontId="9" fillId="4" borderId="0" xfId="0" applyNumberFormat="1" applyFont="1" applyFill="1" applyBorder="1" applyAlignment="1" applyProtection="1">
      <alignment horizontal="center"/>
      <protection locked="0"/>
    </xf>
    <xf numFmtId="0" fontId="15" fillId="0" borderId="0" xfId="0" applyFont="1"/>
    <xf numFmtId="0" fontId="1" fillId="0" borderId="0" xfId="0" applyFont="1" applyAlignment="1">
      <alignment horizontal="right"/>
    </xf>
    <xf numFmtId="9" fontId="0" fillId="4" borderId="0" xfId="0" applyNumberFormat="1" applyFill="1" applyAlignment="1">
      <alignment horizontal="center"/>
    </xf>
    <xf numFmtId="164" fontId="0" fillId="0" borderId="0" xfId="0" applyNumberFormat="1" applyFont="1" applyFill="1" applyBorder="1" applyAlignment="1" applyProtection="1">
      <alignment horizontal="center"/>
      <protection locked="0"/>
    </xf>
    <xf numFmtId="0" fontId="0" fillId="8" borderId="0" xfId="0" applyFill="1"/>
    <xf numFmtId="0" fontId="0" fillId="0" borderId="0" xfId="0" applyAlignment="1">
      <alignment horizontal="center" wrapText="1"/>
    </xf>
    <xf numFmtId="43" fontId="0" fillId="0" borderId="0" xfId="2" applyFont="1" applyAlignment="1">
      <alignment horizontal="center"/>
    </xf>
    <xf numFmtId="166" fontId="0" fillId="0" borderId="0" xfId="2" applyNumberFormat="1" applyFont="1" applyAlignment="1">
      <alignment horizontal="right" indent="1"/>
    </xf>
  </cellXfs>
  <cellStyles count="3">
    <cellStyle name="Migliaia" xfId="2" builtinId="3"/>
    <cellStyle name="Normale" xfId="0" builtinId="0"/>
    <cellStyle name="Percentuale" xfId="1" builtinId="5"/>
  </cellStyles>
  <dxfs count="463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</dxfs>
  <tableStyles count="1" defaultTableStyle="TableStyleMedium9" defaultPivotStyle="PivotStyleLight16">
    <tableStyle name="MySqlDefault" pivot="0" table="0" count="0"/>
  </tableStyles>
  <colors>
    <mruColors>
      <color rgb="FF00FF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style val="4"/>
  <c:chart>
    <c:title>
      <c:tx>
        <c:rich>
          <a:bodyPr/>
          <a:lstStyle/>
          <a:p>
            <a:pPr>
              <a:defRPr/>
            </a:pPr>
            <a:r>
              <a:rPr lang="it-IT"/>
              <a:t>Andamento spettanza</a:t>
            </a:r>
          </a:p>
        </c:rich>
      </c:tx>
      <c:overlay val="1"/>
    </c:title>
    <c:plotArea>
      <c:layout>
        <c:manualLayout>
          <c:layoutTarget val="inner"/>
          <c:xMode val="edge"/>
          <c:yMode val="edge"/>
          <c:x val="3.1969692809207602E-3"/>
          <c:y val="0.18554425488480697"/>
          <c:w val="0.98833955173863008"/>
          <c:h val="0.68921660834062359"/>
        </c:manualLayout>
      </c:layout>
      <c:lineChart>
        <c:grouping val="stacked"/>
        <c:ser>
          <c:idx val="0"/>
          <c:order val="0"/>
          <c:tx>
            <c:v>% evento favorevole</c:v>
          </c:tx>
          <c:val>
            <c:numLit>
              <c:formatCode>General</c:formatCode>
              <c:ptCount val="200"/>
              <c:pt idx="0">
                <c:v>-68.965517241379459</c:v>
              </c:pt>
              <c:pt idx="1">
                <c:v>-68.965517241379459</c:v>
              </c:pt>
              <c:pt idx="2">
                <c:v>-68.965517241379459</c:v>
              </c:pt>
              <c:pt idx="3">
                <c:v>-68.965517241379459</c:v>
              </c:pt>
              <c:pt idx="4">
                <c:v>32.24932249322493</c:v>
              </c:pt>
              <c:pt idx="5">
                <c:v>32.24932249322493</c:v>
              </c:pt>
              <c:pt idx="6">
                <c:v>32.24932249322493</c:v>
              </c:pt>
              <c:pt idx="7">
                <c:v>32.24932249322493</c:v>
              </c:pt>
              <c:pt idx="8">
                <c:v>32.24932249322493</c:v>
              </c:pt>
              <c:pt idx="9">
                <c:v>32.24932249322493</c:v>
              </c:pt>
              <c:pt idx="10">
                <c:v>32.24932249322493</c:v>
              </c:pt>
              <c:pt idx="11">
                <c:v>32.24932249322493</c:v>
              </c:pt>
              <c:pt idx="12">
                <c:v>-67.750677506775048</c:v>
              </c:pt>
              <c:pt idx="13">
                <c:v>-67.750677506775048</c:v>
              </c:pt>
              <c:pt idx="14">
                <c:v>-67.750677506775048</c:v>
              </c:pt>
              <c:pt idx="15">
                <c:v>-67.750677506775048</c:v>
              </c:pt>
              <c:pt idx="16">
                <c:v>-67.750677506775048</c:v>
              </c:pt>
              <c:pt idx="17">
                <c:v>-67.750677506775048</c:v>
              </c:pt>
              <c:pt idx="18">
                <c:v>32.341001353179976</c:v>
              </c:pt>
              <c:pt idx="19">
                <c:v>32.341001353179976</c:v>
              </c:pt>
              <c:pt idx="20">
                <c:v>32.341001353179976</c:v>
              </c:pt>
              <c:pt idx="21">
                <c:v>32.341001353179976</c:v>
              </c:pt>
              <c:pt idx="22">
                <c:v>32.341001353179976</c:v>
              </c:pt>
              <c:pt idx="23">
                <c:v>-67.658998646819825</c:v>
              </c:pt>
              <c:pt idx="24">
                <c:v>-67.658998646819825</c:v>
              </c:pt>
              <c:pt idx="25">
                <c:v>-67.658998646819825</c:v>
              </c:pt>
              <c:pt idx="26">
                <c:v>28.825622775800689</c:v>
              </c:pt>
              <c:pt idx="27">
                <c:v>28.825622775800689</c:v>
              </c:pt>
              <c:pt idx="28">
                <c:v>-71.174377224199077</c:v>
              </c:pt>
              <c:pt idx="29">
                <c:v>-71.174377224199077</c:v>
              </c:pt>
              <c:pt idx="30">
                <c:v>31.506849315068493</c:v>
              </c:pt>
              <c:pt idx="31">
                <c:v>31.506849315068493</c:v>
              </c:pt>
              <c:pt idx="32">
                <c:v>31.506849315068493</c:v>
              </c:pt>
              <c:pt idx="33">
                <c:v>31.506849315068493</c:v>
              </c:pt>
              <c:pt idx="34">
                <c:v>31.506849315068493</c:v>
              </c:pt>
              <c:pt idx="35">
                <c:v>31.506849315068493</c:v>
              </c:pt>
              <c:pt idx="36">
                <c:v>31.506849315068493</c:v>
              </c:pt>
              <c:pt idx="37">
                <c:v>31.506849315068493</c:v>
              </c:pt>
              <c:pt idx="38">
                <c:v>31.506849315068493</c:v>
              </c:pt>
              <c:pt idx="39">
                <c:v>31.506849315068493</c:v>
              </c:pt>
              <c:pt idx="40">
                <c:v>31.506849315068493</c:v>
              </c:pt>
              <c:pt idx="41">
                <c:v>31.506849315068493</c:v>
              </c:pt>
              <c:pt idx="42">
                <c:v>31.506849315068493</c:v>
              </c:pt>
              <c:pt idx="43">
                <c:v>31.506849315068493</c:v>
              </c:pt>
              <c:pt idx="44">
                <c:v>31.506849315068493</c:v>
              </c:pt>
              <c:pt idx="45">
                <c:v>-68.493150684931649</c:v>
              </c:pt>
              <c:pt idx="46">
                <c:v>-68.493150684931649</c:v>
              </c:pt>
              <c:pt idx="47">
                <c:v>-68.493150684931649</c:v>
              </c:pt>
              <c:pt idx="48">
                <c:v>-68.493150684931649</c:v>
              </c:pt>
              <c:pt idx="49">
                <c:v>28.057553956834557</c:v>
              </c:pt>
              <c:pt idx="50">
                <c:v>28.057553956834557</c:v>
              </c:pt>
              <c:pt idx="51">
                <c:v>28.057553956834557</c:v>
              </c:pt>
              <c:pt idx="52">
                <c:v>28.057553956834557</c:v>
              </c:pt>
              <c:pt idx="53">
                <c:v>28.057553956834557</c:v>
              </c:pt>
              <c:pt idx="54">
                <c:v>28.057553956834557</c:v>
              </c:pt>
              <c:pt idx="55">
                <c:v>28.057553956834557</c:v>
              </c:pt>
              <c:pt idx="56">
                <c:v>28.057553956834557</c:v>
              </c:pt>
              <c:pt idx="57">
                <c:v>28.057553956834557</c:v>
              </c:pt>
              <c:pt idx="58">
                <c:v>28.057553956834557</c:v>
              </c:pt>
              <c:pt idx="59">
                <c:v>-71.942446043165475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</c:numLit>
          </c:val>
        </c:ser>
        <c:marker val="1"/>
        <c:axId val="307186688"/>
        <c:axId val="307204864"/>
      </c:lineChart>
      <c:catAx>
        <c:axId val="307186688"/>
        <c:scaling>
          <c:orientation val="minMax"/>
        </c:scaling>
        <c:axPos val="b"/>
        <c:tickLblPos val="nextTo"/>
        <c:crossAx val="307204864"/>
        <c:crosses val="autoZero"/>
        <c:auto val="1"/>
        <c:lblAlgn val="ctr"/>
        <c:lblOffset val="100"/>
      </c:catAx>
      <c:valAx>
        <c:axId val="307204864"/>
        <c:scaling>
          <c:orientation val="minMax"/>
        </c:scaling>
        <c:axPos val="l"/>
        <c:majorGridlines/>
        <c:numFmt formatCode="General" sourceLinked="1"/>
        <c:tickLblPos val="nextTo"/>
        <c:crossAx val="307186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6994059123760358E-2"/>
          <c:y val="0.11101101264253535"/>
          <c:w val="0.28410974388172283"/>
          <c:h val="3.7809068427346236E-2"/>
        </c:manualLayout>
      </c:layout>
    </c:legend>
    <c:plotVisOnly val="1"/>
    <c:dispBlanksAs val="zero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-14655" y="0"/>
    <xdr:ext cx="9305193" cy="6074019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9"/>
  <sheetViews>
    <sheetView workbookViewId="0">
      <selection activeCell="L9" sqref="L9"/>
    </sheetView>
  </sheetViews>
  <sheetFormatPr defaultRowHeight="15"/>
  <sheetData>
    <row r="1" spans="1:16">
      <c r="A1" s="29" t="s">
        <v>30</v>
      </c>
      <c r="B1" s="29" t="s">
        <v>31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 t="s">
        <v>36</v>
      </c>
    </row>
    <row r="2" spans="1:16">
      <c r="A2" s="31" t="s">
        <v>32</v>
      </c>
      <c r="B2" s="31" t="s">
        <v>33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 t="s">
        <v>37</v>
      </c>
    </row>
    <row r="3" spans="1:16">
      <c r="A3" s="29" t="s">
        <v>34</v>
      </c>
      <c r="B3" s="29" t="s">
        <v>35</v>
      </c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30" t="s">
        <v>38</v>
      </c>
    </row>
    <row r="4" spans="1:16">
      <c r="A4" s="31" t="s">
        <v>39</v>
      </c>
      <c r="B4" s="31" t="s">
        <v>40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 t="s">
        <v>41</v>
      </c>
    </row>
    <row r="5" spans="1:16">
      <c r="A5" s="29" t="s">
        <v>42</v>
      </c>
      <c r="B5" s="29" t="s">
        <v>43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30" t="s">
        <v>44</v>
      </c>
    </row>
    <row r="6" spans="1:16">
      <c r="A6" s="29" t="s">
        <v>45</v>
      </c>
      <c r="B6" s="29" t="s">
        <v>46</v>
      </c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</row>
    <row r="7" spans="1:16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1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4"/>
    </row>
  </sheetData>
  <sheetProtection password="FB13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T28"/>
  <sheetViews>
    <sheetView workbookViewId="0">
      <selection activeCell="H3" sqref="H3"/>
    </sheetView>
  </sheetViews>
  <sheetFormatPr defaultRowHeight="15"/>
  <cols>
    <col min="3" max="3" width="17.7109375" customWidth="1"/>
    <col min="5" max="5" width="9.7109375" customWidth="1"/>
    <col min="7" max="8" width="10" customWidth="1"/>
    <col min="9" max="9" width="8.140625" customWidth="1"/>
    <col min="10" max="10" width="8.85546875" customWidth="1"/>
    <col min="11" max="11" width="8.7109375" customWidth="1"/>
    <col min="12" max="12" width="8.85546875" customWidth="1"/>
    <col min="13" max="13" width="9" customWidth="1"/>
    <col min="14" max="14" width="9.42578125" customWidth="1"/>
    <col min="15" max="15" width="9.28515625" customWidth="1"/>
    <col min="19" max="19" width="12.85546875" customWidth="1"/>
    <col min="20" max="20" width="11.85546875" customWidth="1"/>
  </cols>
  <sheetData>
    <row r="2" spans="1:2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 t="s">
        <v>10</v>
      </c>
      <c r="H2" s="11" t="s">
        <v>21</v>
      </c>
      <c r="I2" s="11" t="s">
        <v>11</v>
      </c>
      <c r="J2" s="65"/>
      <c r="K2" s="11" t="s">
        <v>12</v>
      </c>
      <c r="L2" s="11"/>
      <c r="M2" s="11" t="s">
        <v>13</v>
      </c>
      <c r="N2" s="11"/>
      <c r="O2" s="12"/>
      <c r="P2" s="11" t="s">
        <v>26</v>
      </c>
      <c r="Q2" s="11" t="s">
        <v>29</v>
      </c>
    </row>
    <row r="3" spans="1:20">
      <c r="B3" s="14" t="s">
        <v>0</v>
      </c>
      <c r="C3" s="13">
        <f>COUNTIF((E8:E27),"WIN")</f>
        <v>2</v>
      </c>
      <c r="D3" s="13">
        <f>COUNT(F8:F28)</f>
        <v>7</v>
      </c>
      <c r="E3" s="13">
        <f>D3</f>
        <v>7</v>
      </c>
      <c r="F3" s="13">
        <f>C3</f>
        <v>2</v>
      </c>
      <c r="G3" s="17">
        <v>10000</v>
      </c>
      <c r="H3" s="6">
        <f>G3+M28</f>
        <v>9850</v>
      </c>
      <c r="I3" s="6">
        <f>P3/20*D3</f>
        <v>0.70000000000000007</v>
      </c>
      <c r="J3" s="66"/>
      <c r="K3" s="6">
        <v>0</v>
      </c>
      <c r="L3" s="6"/>
      <c r="M3" s="22">
        <v>1</v>
      </c>
      <c r="N3" s="37">
        <f>G3/Q3</f>
        <v>50</v>
      </c>
      <c r="O3" s="19"/>
      <c r="P3" s="20">
        <v>2</v>
      </c>
      <c r="Q3" s="20">
        <v>200</v>
      </c>
    </row>
    <row r="4" spans="1:20">
      <c r="B4" s="15" t="s">
        <v>1</v>
      </c>
      <c r="C4" s="13">
        <f>COUNTIF((E8:E27),"LOSS")</f>
        <v>5</v>
      </c>
      <c r="D4" s="13"/>
      <c r="E4" s="13"/>
      <c r="F4" s="13">
        <f>C4</f>
        <v>5</v>
      </c>
      <c r="G4" s="11" t="s">
        <v>25</v>
      </c>
      <c r="H4" s="6">
        <f>H3-G3</f>
        <v>-150</v>
      </c>
      <c r="I4" s="6">
        <f>I3*N3</f>
        <v>35</v>
      </c>
      <c r="J4" s="6">
        <f>G3+I4</f>
        <v>10035</v>
      </c>
      <c r="K4" s="6"/>
      <c r="L4" s="6"/>
      <c r="M4" s="6"/>
      <c r="N4" s="6"/>
    </row>
    <row r="5" spans="1:20" ht="16.5" customHeight="1">
      <c r="P5" s="81" t="s">
        <v>106</v>
      </c>
      <c r="Q5" s="2">
        <v>1</v>
      </c>
    </row>
    <row r="7" spans="1:20" ht="60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/>
      <c r="O7" s="10"/>
      <c r="S7" s="58" t="s">
        <v>127</v>
      </c>
      <c r="T7" s="58" t="s">
        <v>140</v>
      </c>
    </row>
    <row r="8" spans="1:20">
      <c r="B8" s="10">
        <v>1</v>
      </c>
      <c r="C8" s="34"/>
      <c r="D8" s="34"/>
      <c r="E8" s="35" t="s">
        <v>49</v>
      </c>
      <c r="F8" s="35">
        <v>2</v>
      </c>
      <c r="G8" s="25">
        <f>IF(F8="","",IF($K$3=0,1,($K$3+$I$3)/($M$3*(F8-1))))</f>
        <v>1</v>
      </c>
      <c r="H8" s="27">
        <f>IF(F8="","",G8*$N$3)</f>
        <v>50</v>
      </c>
      <c r="I8" s="27">
        <f>IF(E8="WIN",(F8*H8),-H8)</f>
        <v>100</v>
      </c>
      <c r="J8" s="27">
        <f>-H8</f>
        <v>-50</v>
      </c>
      <c r="K8" s="27">
        <f>IF(F8&lt;&gt;"",($I$3/$D$3),"")</f>
        <v>0.1</v>
      </c>
      <c r="L8" s="27">
        <f>IF(I8&lt;0,J8,(I8+J8))</f>
        <v>50</v>
      </c>
      <c r="M8" s="27">
        <f>IF(F8&lt;&gt;"",L8,"")</f>
        <v>50</v>
      </c>
      <c r="N8" s="6"/>
      <c r="O8" s="6"/>
      <c r="S8" s="68">
        <f>D$3</f>
        <v>7</v>
      </c>
      <c r="T8" s="69">
        <f>AVERAGE(F$8:F$27)</f>
        <v>2</v>
      </c>
    </row>
    <row r="9" spans="1:20">
      <c r="B9" s="10">
        <v>2</v>
      </c>
      <c r="C9" s="34"/>
      <c r="D9" s="34"/>
      <c r="E9" s="35" t="s">
        <v>49</v>
      </c>
      <c r="F9" s="35">
        <v>2</v>
      </c>
      <c r="G9" s="25">
        <f t="shared" ref="G9:G27" si="0">IF(F9="","",IF($K$3=0,1,($K$3+$I$3)/($M$3*(F9-1))))</f>
        <v>1</v>
      </c>
      <c r="H9" s="27">
        <f t="shared" ref="H9:H27" si="1">IF(F9="","",G9*$N$3)</f>
        <v>50</v>
      </c>
      <c r="I9" s="27">
        <f t="shared" ref="I9:I27" si="2">IF(E9="WIN",(F9*H9),-H9)</f>
        <v>100</v>
      </c>
      <c r="J9" s="27">
        <f t="shared" ref="J9:J27" si="3">-H9</f>
        <v>-50</v>
      </c>
      <c r="K9" s="27">
        <f t="shared" ref="K9:K27" si="4">IF(F9&lt;&gt;"",($I$3/$D$3),"")</f>
        <v>0.1</v>
      </c>
      <c r="L9" s="27">
        <f t="shared" ref="L9:L27" si="5">IF(I9&lt;0,J9,(I9+J9))</f>
        <v>50</v>
      </c>
      <c r="M9" s="27">
        <f t="shared" ref="M9:M27" si="6">IF(F9&lt;&gt;"",L9,"")</f>
        <v>50</v>
      </c>
      <c r="N9" s="6"/>
      <c r="O9" s="6"/>
    </row>
    <row r="10" spans="1:20">
      <c r="B10" s="10">
        <v>3</v>
      </c>
      <c r="C10" s="34"/>
      <c r="D10" s="34"/>
      <c r="E10" s="35" t="s">
        <v>50</v>
      </c>
      <c r="F10" s="35">
        <v>2</v>
      </c>
      <c r="G10" s="25">
        <f t="shared" si="0"/>
        <v>1</v>
      </c>
      <c r="H10" s="27">
        <f t="shared" si="1"/>
        <v>50</v>
      </c>
      <c r="I10" s="27">
        <f t="shared" si="2"/>
        <v>-50</v>
      </c>
      <c r="J10" s="27">
        <f t="shared" si="3"/>
        <v>-50</v>
      </c>
      <c r="K10" s="27">
        <f t="shared" si="4"/>
        <v>0.1</v>
      </c>
      <c r="L10" s="27">
        <f t="shared" si="5"/>
        <v>-50</v>
      </c>
      <c r="M10" s="27">
        <f t="shared" si="6"/>
        <v>-50</v>
      </c>
      <c r="N10" s="6"/>
      <c r="O10" s="6"/>
    </row>
    <row r="11" spans="1:20">
      <c r="B11" s="10">
        <v>4</v>
      </c>
      <c r="C11" s="34"/>
      <c r="D11" s="34"/>
      <c r="E11" s="35" t="s">
        <v>50</v>
      </c>
      <c r="F11" s="35">
        <v>2</v>
      </c>
      <c r="G11" s="25">
        <f t="shared" si="0"/>
        <v>1</v>
      </c>
      <c r="H11" s="27">
        <f t="shared" si="1"/>
        <v>50</v>
      </c>
      <c r="I11" s="27">
        <f t="shared" si="2"/>
        <v>-50</v>
      </c>
      <c r="J11" s="27">
        <f t="shared" si="3"/>
        <v>-50</v>
      </c>
      <c r="K11" s="27">
        <f t="shared" si="4"/>
        <v>0.1</v>
      </c>
      <c r="L11" s="27">
        <f t="shared" si="5"/>
        <v>-50</v>
      </c>
      <c r="M11" s="27">
        <f t="shared" si="6"/>
        <v>-50</v>
      </c>
      <c r="N11" s="6"/>
      <c r="O11" s="6"/>
    </row>
    <row r="12" spans="1:20">
      <c r="B12" s="10">
        <v>5</v>
      </c>
      <c r="C12" s="34"/>
      <c r="D12" s="34"/>
      <c r="E12" s="35" t="s">
        <v>50</v>
      </c>
      <c r="F12" s="35">
        <v>2</v>
      </c>
      <c r="G12" s="25">
        <f t="shared" si="0"/>
        <v>1</v>
      </c>
      <c r="H12" s="27">
        <f t="shared" si="1"/>
        <v>50</v>
      </c>
      <c r="I12" s="27">
        <f t="shared" si="2"/>
        <v>-50</v>
      </c>
      <c r="J12" s="27">
        <f t="shared" si="3"/>
        <v>-50</v>
      </c>
      <c r="K12" s="27">
        <f t="shared" si="4"/>
        <v>0.1</v>
      </c>
      <c r="L12" s="27">
        <f t="shared" si="5"/>
        <v>-50</v>
      </c>
      <c r="M12" s="27">
        <f t="shared" si="6"/>
        <v>-50</v>
      </c>
      <c r="N12" s="6"/>
      <c r="O12" s="6"/>
    </row>
    <row r="13" spans="1:20">
      <c r="B13" s="10">
        <v>6</v>
      </c>
      <c r="C13" s="34"/>
      <c r="D13" s="34"/>
      <c r="E13" s="35" t="s">
        <v>50</v>
      </c>
      <c r="F13" s="35">
        <v>2</v>
      </c>
      <c r="G13" s="25">
        <f t="shared" si="0"/>
        <v>1</v>
      </c>
      <c r="H13" s="27">
        <f t="shared" si="1"/>
        <v>50</v>
      </c>
      <c r="I13" s="27">
        <f t="shared" si="2"/>
        <v>-50</v>
      </c>
      <c r="J13" s="27">
        <f t="shared" si="3"/>
        <v>-50</v>
      </c>
      <c r="K13" s="27">
        <f t="shared" si="4"/>
        <v>0.1</v>
      </c>
      <c r="L13" s="27">
        <f t="shared" si="5"/>
        <v>-50</v>
      </c>
      <c r="M13" s="27">
        <f t="shared" si="6"/>
        <v>-50</v>
      </c>
      <c r="N13" s="6"/>
      <c r="O13" s="6"/>
    </row>
    <row r="14" spans="1:20">
      <c r="B14" s="10">
        <v>7</v>
      </c>
      <c r="C14" s="34"/>
      <c r="D14" s="34"/>
      <c r="E14" s="35" t="s">
        <v>50</v>
      </c>
      <c r="F14" s="35">
        <v>2</v>
      </c>
      <c r="G14" s="25">
        <f t="shared" si="0"/>
        <v>1</v>
      </c>
      <c r="H14" s="27">
        <f t="shared" si="1"/>
        <v>50</v>
      </c>
      <c r="I14" s="27">
        <f t="shared" si="2"/>
        <v>-50</v>
      </c>
      <c r="J14" s="27">
        <f t="shared" si="3"/>
        <v>-50</v>
      </c>
      <c r="K14" s="27">
        <f t="shared" si="4"/>
        <v>0.1</v>
      </c>
      <c r="L14" s="27">
        <f t="shared" si="5"/>
        <v>-50</v>
      </c>
      <c r="M14" s="27">
        <f t="shared" si="6"/>
        <v>-50</v>
      </c>
      <c r="N14" s="6"/>
      <c r="O14" s="6"/>
    </row>
    <row r="15" spans="1:20">
      <c r="B15" s="10">
        <v>8</v>
      </c>
      <c r="C15" s="34"/>
      <c r="D15" s="34"/>
      <c r="E15" s="35"/>
      <c r="F15" s="35"/>
      <c r="G15" s="25" t="str">
        <f t="shared" si="0"/>
        <v/>
      </c>
      <c r="H15" s="27" t="str">
        <f t="shared" si="1"/>
        <v/>
      </c>
      <c r="I15" s="27" t="e">
        <f t="shared" si="2"/>
        <v>#VALUE!</v>
      </c>
      <c r="J15" s="27" t="e">
        <f t="shared" si="3"/>
        <v>#VALUE!</v>
      </c>
      <c r="K15" s="27" t="str">
        <f t="shared" si="4"/>
        <v/>
      </c>
      <c r="L15" s="27" t="e">
        <f t="shared" si="5"/>
        <v>#VALUE!</v>
      </c>
      <c r="M15" s="27" t="str">
        <f t="shared" si="6"/>
        <v/>
      </c>
      <c r="N15" s="6"/>
      <c r="O15" s="6"/>
    </row>
    <row r="16" spans="1:20">
      <c r="B16" s="10">
        <v>9</v>
      </c>
      <c r="C16" s="34"/>
      <c r="D16" s="34"/>
      <c r="E16" s="35"/>
      <c r="F16" s="35"/>
      <c r="G16" s="25" t="str">
        <f t="shared" si="0"/>
        <v/>
      </c>
      <c r="H16" s="27" t="str">
        <f t="shared" si="1"/>
        <v/>
      </c>
      <c r="I16" s="27" t="e">
        <f t="shared" si="2"/>
        <v>#VALUE!</v>
      </c>
      <c r="J16" s="27" t="e">
        <f t="shared" si="3"/>
        <v>#VALUE!</v>
      </c>
      <c r="K16" s="27" t="str">
        <f t="shared" si="4"/>
        <v/>
      </c>
      <c r="L16" s="27" t="e">
        <f t="shared" si="5"/>
        <v>#VALUE!</v>
      </c>
      <c r="M16" s="27" t="str">
        <f t="shared" si="6"/>
        <v/>
      </c>
      <c r="N16" s="6"/>
      <c r="O16" s="6"/>
    </row>
    <row r="17" spans="2:15">
      <c r="B17" s="10">
        <v>10</v>
      </c>
      <c r="C17" s="34"/>
      <c r="D17" s="34"/>
      <c r="E17" s="35"/>
      <c r="F17" s="35"/>
      <c r="G17" s="25" t="str">
        <f t="shared" si="0"/>
        <v/>
      </c>
      <c r="H17" s="27" t="str">
        <f t="shared" si="1"/>
        <v/>
      </c>
      <c r="I17" s="27" t="e">
        <f t="shared" si="2"/>
        <v>#VALUE!</v>
      </c>
      <c r="J17" s="27" t="e">
        <f t="shared" si="3"/>
        <v>#VALUE!</v>
      </c>
      <c r="K17" s="27" t="str">
        <f t="shared" si="4"/>
        <v/>
      </c>
      <c r="L17" s="27" t="e">
        <f t="shared" si="5"/>
        <v>#VALUE!</v>
      </c>
      <c r="M17" s="27" t="str">
        <f t="shared" si="6"/>
        <v/>
      </c>
      <c r="N17" s="6"/>
      <c r="O17" s="6"/>
    </row>
    <row r="18" spans="2:15">
      <c r="B18" s="10">
        <v>11</v>
      </c>
      <c r="C18" s="16"/>
      <c r="D18" s="34"/>
      <c r="E18" s="17"/>
      <c r="F18" s="17"/>
      <c r="G18" s="25" t="str">
        <f t="shared" si="0"/>
        <v/>
      </c>
      <c r="H18" s="27" t="str">
        <f t="shared" si="1"/>
        <v/>
      </c>
      <c r="I18" s="27" t="e">
        <f t="shared" si="2"/>
        <v>#VALUE!</v>
      </c>
      <c r="J18" s="27" t="e">
        <f t="shared" si="3"/>
        <v>#VALUE!</v>
      </c>
      <c r="K18" s="27" t="str">
        <f t="shared" si="4"/>
        <v/>
      </c>
      <c r="L18" s="27" t="e">
        <f t="shared" si="5"/>
        <v>#VALUE!</v>
      </c>
      <c r="M18" s="27" t="str">
        <f t="shared" si="6"/>
        <v/>
      </c>
      <c r="N18" s="6"/>
      <c r="O18" s="6"/>
    </row>
    <row r="19" spans="2:15">
      <c r="B19" s="10">
        <v>12</v>
      </c>
      <c r="C19" s="16"/>
      <c r="D19" s="34"/>
      <c r="E19" s="17"/>
      <c r="F19" s="17"/>
      <c r="G19" s="25" t="str">
        <f t="shared" si="0"/>
        <v/>
      </c>
      <c r="H19" s="27" t="str">
        <f t="shared" si="1"/>
        <v/>
      </c>
      <c r="I19" s="27" t="e">
        <f t="shared" si="2"/>
        <v>#VALUE!</v>
      </c>
      <c r="J19" s="27" t="e">
        <f t="shared" si="3"/>
        <v>#VALUE!</v>
      </c>
      <c r="K19" s="27" t="str">
        <f t="shared" si="4"/>
        <v/>
      </c>
      <c r="L19" s="27" t="e">
        <f t="shared" si="5"/>
        <v>#VALUE!</v>
      </c>
      <c r="M19" s="27" t="str">
        <f t="shared" si="6"/>
        <v/>
      </c>
      <c r="N19" s="6"/>
      <c r="O19" s="6"/>
    </row>
    <row r="20" spans="2:15">
      <c r="B20" s="10">
        <v>13</v>
      </c>
      <c r="C20" s="16"/>
      <c r="D20" s="34"/>
      <c r="E20" s="17"/>
      <c r="F20" s="17"/>
      <c r="G20" s="25" t="str">
        <f t="shared" si="0"/>
        <v/>
      </c>
      <c r="H20" s="27" t="str">
        <f t="shared" si="1"/>
        <v/>
      </c>
      <c r="I20" s="27" t="e">
        <f t="shared" si="2"/>
        <v>#VALUE!</v>
      </c>
      <c r="J20" s="27" t="e">
        <f t="shared" si="3"/>
        <v>#VALUE!</v>
      </c>
      <c r="K20" s="27" t="str">
        <f t="shared" si="4"/>
        <v/>
      </c>
      <c r="L20" s="27" t="e">
        <f t="shared" si="5"/>
        <v>#VALUE!</v>
      </c>
      <c r="M20" s="27" t="str">
        <f t="shared" si="6"/>
        <v/>
      </c>
      <c r="N20" s="6"/>
      <c r="O20" s="6"/>
    </row>
    <row r="21" spans="2:15">
      <c r="B21" s="10">
        <v>14</v>
      </c>
      <c r="C21" s="16"/>
      <c r="D21" s="34"/>
      <c r="E21" s="17"/>
      <c r="F21" s="17"/>
      <c r="G21" s="25" t="str">
        <f t="shared" si="0"/>
        <v/>
      </c>
      <c r="H21" s="27" t="str">
        <f t="shared" si="1"/>
        <v/>
      </c>
      <c r="I21" s="27" t="e">
        <f t="shared" si="2"/>
        <v>#VALUE!</v>
      </c>
      <c r="J21" s="27" t="e">
        <f t="shared" si="3"/>
        <v>#VALUE!</v>
      </c>
      <c r="K21" s="27" t="str">
        <f t="shared" si="4"/>
        <v/>
      </c>
      <c r="L21" s="27" t="e">
        <f t="shared" si="5"/>
        <v>#VALUE!</v>
      </c>
      <c r="M21" s="27" t="str">
        <f t="shared" si="6"/>
        <v/>
      </c>
      <c r="N21" s="6"/>
      <c r="O21" s="6"/>
    </row>
    <row r="22" spans="2:15">
      <c r="B22" s="10">
        <v>15</v>
      </c>
      <c r="C22" s="16"/>
      <c r="D22" s="34"/>
      <c r="E22" s="17"/>
      <c r="F22" s="17"/>
      <c r="G22" s="25" t="str">
        <f t="shared" si="0"/>
        <v/>
      </c>
      <c r="H22" s="27" t="str">
        <f t="shared" si="1"/>
        <v/>
      </c>
      <c r="I22" s="27" t="e">
        <f t="shared" si="2"/>
        <v>#VALUE!</v>
      </c>
      <c r="J22" s="27" t="e">
        <f t="shared" si="3"/>
        <v>#VALUE!</v>
      </c>
      <c r="K22" s="27" t="str">
        <f t="shared" si="4"/>
        <v/>
      </c>
      <c r="L22" s="27" t="e">
        <f t="shared" si="5"/>
        <v>#VALUE!</v>
      </c>
      <c r="M22" s="27" t="str">
        <f t="shared" si="6"/>
        <v/>
      </c>
      <c r="N22" s="6"/>
      <c r="O22" s="6"/>
    </row>
    <row r="23" spans="2:15">
      <c r="B23" s="10">
        <v>16</v>
      </c>
      <c r="C23" s="16"/>
      <c r="D23" s="34"/>
      <c r="E23" s="17"/>
      <c r="F23" s="17"/>
      <c r="G23" s="25" t="str">
        <f t="shared" si="0"/>
        <v/>
      </c>
      <c r="H23" s="27" t="str">
        <f t="shared" si="1"/>
        <v/>
      </c>
      <c r="I23" s="27" t="e">
        <f t="shared" si="2"/>
        <v>#VALUE!</v>
      </c>
      <c r="J23" s="27" t="e">
        <f t="shared" si="3"/>
        <v>#VALUE!</v>
      </c>
      <c r="K23" s="27" t="str">
        <f t="shared" si="4"/>
        <v/>
      </c>
      <c r="L23" s="27" t="e">
        <f t="shared" si="5"/>
        <v>#VALUE!</v>
      </c>
      <c r="M23" s="27" t="str">
        <f t="shared" si="6"/>
        <v/>
      </c>
      <c r="N23" s="6"/>
      <c r="O23" s="6"/>
    </row>
    <row r="24" spans="2:15">
      <c r="B24" s="10">
        <v>17</v>
      </c>
      <c r="C24" s="16"/>
      <c r="D24" s="16"/>
      <c r="E24" s="17"/>
      <c r="F24" s="17"/>
      <c r="G24" s="25" t="str">
        <f t="shared" si="0"/>
        <v/>
      </c>
      <c r="H24" s="27" t="str">
        <f t="shared" si="1"/>
        <v/>
      </c>
      <c r="I24" s="27" t="e">
        <f t="shared" si="2"/>
        <v>#VALUE!</v>
      </c>
      <c r="J24" s="27" t="e">
        <f t="shared" si="3"/>
        <v>#VALUE!</v>
      </c>
      <c r="K24" s="27" t="str">
        <f t="shared" si="4"/>
        <v/>
      </c>
      <c r="L24" s="27" t="e">
        <f t="shared" si="5"/>
        <v>#VALUE!</v>
      </c>
      <c r="M24" s="27" t="str">
        <f t="shared" si="6"/>
        <v/>
      </c>
      <c r="N24" s="6"/>
      <c r="O24" s="6"/>
    </row>
    <row r="25" spans="2:15">
      <c r="B25" s="10">
        <v>18</v>
      </c>
      <c r="C25" s="16"/>
      <c r="D25" s="16"/>
      <c r="E25" s="17"/>
      <c r="F25" s="17"/>
      <c r="G25" s="25" t="str">
        <f t="shared" si="0"/>
        <v/>
      </c>
      <c r="H25" s="27" t="str">
        <f t="shared" si="1"/>
        <v/>
      </c>
      <c r="I25" s="27" t="e">
        <f t="shared" si="2"/>
        <v>#VALUE!</v>
      </c>
      <c r="J25" s="27" t="e">
        <f t="shared" si="3"/>
        <v>#VALUE!</v>
      </c>
      <c r="K25" s="27" t="str">
        <f t="shared" si="4"/>
        <v/>
      </c>
      <c r="L25" s="27" t="e">
        <f t="shared" si="5"/>
        <v>#VALUE!</v>
      </c>
      <c r="M25" s="27" t="str">
        <f t="shared" si="6"/>
        <v/>
      </c>
      <c r="N25" s="6"/>
      <c r="O25" s="6"/>
    </row>
    <row r="26" spans="2:15">
      <c r="B26" s="10">
        <v>19</v>
      </c>
      <c r="C26" s="16"/>
      <c r="D26" s="16"/>
      <c r="E26" s="17"/>
      <c r="F26" s="17"/>
      <c r="G26" s="25" t="str">
        <f t="shared" si="0"/>
        <v/>
      </c>
      <c r="H26" s="27" t="str">
        <f t="shared" si="1"/>
        <v/>
      </c>
      <c r="I26" s="27" t="e">
        <f t="shared" si="2"/>
        <v>#VALUE!</v>
      </c>
      <c r="J26" s="27" t="e">
        <f t="shared" si="3"/>
        <v>#VALUE!</v>
      </c>
      <c r="K26" s="27" t="str">
        <f t="shared" si="4"/>
        <v/>
      </c>
      <c r="L26" s="27" t="e">
        <f t="shared" si="5"/>
        <v>#VALUE!</v>
      </c>
      <c r="M26" s="27" t="str">
        <f t="shared" si="6"/>
        <v/>
      </c>
      <c r="N26" s="6"/>
      <c r="O26" s="6"/>
    </row>
    <row r="27" spans="2:15">
      <c r="B27" s="10">
        <v>20</v>
      </c>
      <c r="C27" s="16"/>
      <c r="D27" s="16"/>
      <c r="E27" s="17"/>
      <c r="F27" s="17"/>
      <c r="G27" s="25" t="str">
        <f t="shared" si="0"/>
        <v/>
      </c>
      <c r="H27" s="27" t="str">
        <f t="shared" si="1"/>
        <v/>
      </c>
      <c r="I27" s="27" t="e">
        <f t="shared" si="2"/>
        <v>#VALUE!</v>
      </c>
      <c r="J27" s="27" t="e">
        <f t="shared" si="3"/>
        <v>#VALUE!</v>
      </c>
      <c r="K27" s="27" t="str">
        <f t="shared" si="4"/>
        <v/>
      </c>
      <c r="L27" s="27" t="e">
        <f t="shared" si="5"/>
        <v>#VALUE!</v>
      </c>
      <c r="M27" s="27" t="str">
        <f t="shared" si="6"/>
        <v/>
      </c>
      <c r="N27" s="6"/>
      <c r="O27" s="6"/>
    </row>
    <row r="28" spans="2:15">
      <c r="B28" s="13"/>
      <c r="C28" s="13" t="s">
        <v>47</v>
      </c>
      <c r="D28" s="33" t="str">
        <f>IF(N28="VINTO","VINTO","")</f>
        <v/>
      </c>
      <c r="E28" s="13"/>
      <c r="F28" s="13"/>
      <c r="G28" s="26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-150</v>
      </c>
      <c r="N28" s="6">
        <f>IF(H3&gt;J4,"VINTO",M28-L28)</f>
        <v>-185</v>
      </c>
      <c r="O28" s="6">
        <f>-(N28)</f>
        <v>185</v>
      </c>
    </row>
  </sheetData>
  <conditionalFormatting sqref="M8:M28">
    <cfRule type="cellIs" dxfId="462" priority="19" operator="lessThan">
      <formula>0</formula>
    </cfRule>
    <cfRule type="cellIs" dxfId="461" priority="20" operator="greaterThan">
      <formula>0</formula>
    </cfRule>
  </conditionalFormatting>
  <conditionalFormatting sqref="E8:E27 F8:F13">
    <cfRule type="cellIs" dxfId="460" priority="17" operator="equal">
      <formula>"LOSS"</formula>
    </cfRule>
    <cfRule type="cellIs" dxfId="459" priority="18" operator="equal">
      <formula>"WIN"</formula>
    </cfRule>
  </conditionalFormatting>
  <conditionalFormatting sqref="H4">
    <cfRule type="cellIs" dxfId="458" priority="15" operator="greaterThan">
      <formula>0</formula>
    </cfRule>
    <cfRule type="cellIs" dxfId="457" priority="16" operator="lessThan">
      <formula>0</formula>
    </cfRule>
  </conditionalFormatting>
  <conditionalFormatting sqref="S8:T8">
    <cfRule type="expression" dxfId="8" priority="5">
      <formula>$Y8=1</formula>
    </cfRule>
  </conditionalFormatting>
  <conditionalFormatting sqref="S8:T8">
    <cfRule type="expression" dxfId="7" priority="4">
      <formula>$X8=1</formula>
    </cfRule>
  </conditionalFormatting>
  <conditionalFormatting sqref="S8:T8">
    <cfRule type="expression" dxfId="6" priority="3">
      <formula>$Y8=1</formula>
    </cfRule>
  </conditionalFormatting>
  <conditionalFormatting sqref="S8:T8">
    <cfRule type="expression" dxfId="5" priority="2">
      <formula>$Y8=1</formula>
    </cfRule>
  </conditionalFormatting>
  <conditionalFormatting sqref="S8:T8">
    <cfRule type="expression" dxfId="4" priority="1">
      <formula>$X8=1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H416"/>
  <sheetViews>
    <sheetView workbookViewId="0">
      <selection activeCell="D28" sqref="D28"/>
    </sheetView>
  </sheetViews>
  <sheetFormatPr defaultRowHeight="15"/>
  <cols>
    <col min="3" max="3" width="17.7109375" customWidth="1"/>
    <col min="5" max="5" width="9.7109375" customWidth="1"/>
    <col min="6" max="6" width="8.42578125" customWidth="1"/>
    <col min="7" max="7" width="9" customWidth="1"/>
    <col min="8" max="8" width="11" customWidth="1"/>
    <col min="9" max="9" width="9.7109375" customWidth="1"/>
    <col min="10" max="11" width="9.85546875" customWidth="1"/>
    <col min="12" max="12" width="9.140625" customWidth="1"/>
    <col min="13" max="13" width="10.85546875" customWidth="1"/>
    <col min="14" max="14" width="8.85546875" customWidth="1"/>
    <col min="15" max="15" width="14.42578125" customWidth="1"/>
    <col min="16" max="16" width="11.710937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21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10"/>
      <c r="Q2" s="4" t="s">
        <v>154</v>
      </c>
      <c r="S2" s="80" t="s">
        <v>152</v>
      </c>
      <c r="BC2" s="4" t="s">
        <v>106</v>
      </c>
    </row>
    <row r="3" spans="1:60">
      <c r="B3" s="14" t="s">
        <v>0</v>
      </c>
      <c r="C3" s="13">
        <f>COUNTIF((E8:E27),"WIN")</f>
        <v>2</v>
      </c>
      <c r="D3" s="13">
        <f>COUNT(F8:F28)</f>
        <v>7</v>
      </c>
      <c r="E3" s="13">
        <f>D3+'1°TRANCE'!D3</f>
        <v>14</v>
      </c>
      <c r="F3" s="13">
        <f>C3+'1°TRANCE'!F3</f>
        <v>4</v>
      </c>
      <c r="G3" s="10">
        <f>'1°TRANCE'!G3</f>
        <v>10000</v>
      </c>
      <c r="H3" s="6">
        <f>'1°TRANCE'!H3+'2°TRANCE'!M28</f>
        <v>9641.3333333333339</v>
      </c>
      <c r="I3" s="10">
        <f>2/20*D3</f>
        <v>0.70000000000000007</v>
      </c>
      <c r="J3" s="10">
        <f>'1°TRANCE'!I3+'2°TRANCE'!I3</f>
        <v>1.4000000000000001</v>
      </c>
      <c r="K3" s="6">
        <f>'1°TRANCE'!O28</f>
        <v>185</v>
      </c>
      <c r="L3" s="10"/>
      <c r="M3" s="20">
        <v>11.25</v>
      </c>
      <c r="N3" s="10">
        <f>G3/'1°TRANCE'!Q3</f>
        <v>50</v>
      </c>
      <c r="P3" s="81" t="s">
        <v>155</v>
      </c>
      <c r="Q3" s="54">
        <f ca="1">BC3</f>
        <v>16.25</v>
      </c>
      <c r="W3" s="44" t="s">
        <v>115</v>
      </c>
      <c r="X3" s="1">
        <f>'1°TRANCE'!Q3</f>
        <v>200</v>
      </c>
      <c r="BC3" s="2">
        <f ca="1">ROUND(AVERAGE(BE6:BH6),2)</f>
        <v>16.25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</v>
      </c>
      <c r="C4" s="13">
        <f>COUNTIF((E8:E27),"LOSS")</f>
        <v>5</v>
      </c>
      <c r="D4" s="13"/>
      <c r="E4" s="13"/>
      <c r="F4" s="13">
        <f>C4+'1°TRANCE'!F4</f>
        <v>10</v>
      </c>
      <c r="G4" s="10"/>
      <c r="H4" s="6">
        <f>H3-'1°TRANCE'!G3</f>
        <v>-358.66666666666606</v>
      </c>
      <c r="I4" s="10">
        <f>J3*N3</f>
        <v>70</v>
      </c>
      <c r="J4" s="10">
        <f>G3+I4</f>
        <v>10070</v>
      </c>
      <c r="K4" s="10">
        <f>K3/N3</f>
        <v>3.7</v>
      </c>
      <c r="L4" s="10"/>
      <c r="M4" s="11" t="s">
        <v>25</v>
      </c>
      <c r="N4" s="10"/>
      <c r="P4" s="81" t="s">
        <v>156</v>
      </c>
      <c r="Q4" s="54">
        <f ca="1">BC212</f>
        <v>6.25</v>
      </c>
      <c r="T4" s="44" t="s">
        <v>132</v>
      </c>
      <c r="U4" s="1">
        <v>2</v>
      </c>
      <c r="W4" s="44" t="s">
        <v>124</v>
      </c>
      <c r="X4" s="54">
        <f ca="1">INDIRECT(CONCATENATE("'",U5,"'!H8"))</f>
        <v>50</v>
      </c>
      <c r="BE4" s="82">
        <v>0.3</v>
      </c>
      <c r="BG4" s="82">
        <v>0.25</v>
      </c>
      <c r="BH4" s="82">
        <v>0.6</v>
      </c>
    </row>
    <row r="5" spans="1:60" ht="15.75" customHeight="1">
      <c r="P5" s="81" t="s">
        <v>106</v>
      </c>
      <c r="Q5" s="2">
        <f ca="1">ROUND(AVERAGE(Q3:Q4),2)</f>
        <v>11.25</v>
      </c>
      <c r="T5" s="44" t="s">
        <v>133</v>
      </c>
      <c r="U5" s="77" t="str">
        <f>CONCATENATE(U4-1,"°TRANCE")</f>
        <v>1°TRANCE</v>
      </c>
      <c r="W5" s="44" t="s">
        <v>136</v>
      </c>
      <c r="X5" s="54">
        <f ca="1">INDIRECT(CONCATENATE("'",U5,"'!H3"))</f>
        <v>9850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14.59999999999995</v>
      </c>
      <c r="BF6" s="52">
        <f ca="1">MAX(BF8:BF207)</f>
        <v>20</v>
      </c>
      <c r="BG6" s="52">
        <f ca="1">AVERAGE(MAX(BG8:BG207),MIN(BG8:BG207))</f>
        <v>10.399999999999991</v>
      </c>
      <c r="BH6" s="52">
        <f ca="1">MAX(BH8:BH207)</f>
        <v>20</v>
      </c>
    </row>
    <row r="7" spans="1:60" ht="75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/>
      <c r="O7" s="10"/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1.3911111111111112</v>
      </c>
      <c r="H8" s="27">
        <f>IF(F8="","",G8*$N$3)</f>
        <v>69.555555555555557</v>
      </c>
      <c r="I8" s="27">
        <f>IF(E8="WIN",(F8*H8),-H8)</f>
        <v>139.11111111111111</v>
      </c>
      <c r="J8" s="27">
        <f>-H8</f>
        <v>-69.555555555555557</v>
      </c>
      <c r="K8" s="27">
        <f>IF(F8&lt;&gt;"",($I$3/$D$3),"")</f>
        <v>0.1</v>
      </c>
      <c r="L8" s="27">
        <f>IF(I8&lt;0,J8,(I8+J8))</f>
        <v>69.555555555555557</v>
      </c>
      <c r="M8" s="27">
        <f>IF(F8&lt;&gt;"",L8,"")</f>
        <v>69.555555555555557</v>
      </c>
      <c r="N8" s="6"/>
      <c r="O8" s="6"/>
      <c r="Q8" s="54">
        <f ca="1">Q5</f>
        <v>11.25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9850</v>
      </c>
      <c r="AB8" s="69">
        <f ca="1">AA8-Z8</f>
        <v>-150</v>
      </c>
      <c r="AC8" s="69">
        <f ca="1">X$4</f>
        <v>50</v>
      </c>
      <c r="AD8" s="79">
        <v>20</v>
      </c>
      <c r="AE8" s="69">
        <f>2/20*W8</f>
        <v>0.70000000000000007</v>
      </c>
      <c r="AF8" s="69">
        <f>J$3</f>
        <v>1.4000000000000001</v>
      </c>
      <c r="AG8" s="72">
        <f>X$3</f>
        <v>200</v>
      </c>
      <c r="AH8" s="60">
        <f>Z8/AG8</f>
        <v>50</v>
      </c>
      <c r="AI8" s="60">
        <f>AF8*AH8</f>
        <v>70</v>
      </c>
      <c r="AJ8" s="60">
        <f>Z8+AI8</f>
        <v>10070</v>
      </c>
      <c r="AK8" s="60">
        <f>K$3</f>
        <v>185</v>
      </c>
      <c r="AL8" s="60">
        <f>AK8/AH8</f>
        <v>3.7</v>
      </c>
      <c r="AM8" s="60">
        <f ca="1">IF(AY8&gt;AJ8,"VINTO",AW8-AP8-AK8)</f>
        <v>-37</v>
      </c>
      <c r="AN8" s="60">
        <f t="shared" ref="AN8" ca="1" si="1">AM8</f>
        <v>-37</v>
      </c>
      <c r="AO8" s="60">
        <f t="shared" ref="AO8" ca="1" si="2">IFERROR(-AN8,"")</f>
        <v>37</v>
      </c>
      <c r="AP8" s="63">
        <f t="shared" ref="AP8:AP71" si="3">AE8*AH8</f>
        <v>35</v>
      </c>
      <c r="AQ8" s="62">
        <f t="shared" ref="AQ8:AQ39" si="4">IF(AL8=0,1,(1+(AL8+AE8)/(AD8*(T8-1))))</f>
        <v>1.22</v>
      </c>
      <c r="AR8" s="62">
        <f t="shared" ref="AR8:AR39" si="5">IF(AQ8&lt;=0,AH8,AQ8*AH8)</f>
        <v>61</v>
      </c>
      <c r="AS8" s="62">
        <f t="shared" ref="AS8:AS39" si="6">(T8*AR8)</f>
        <v>122</v>
      </c>
      <c r="AT8" s="62">
        <f t="shared" ref="AT8:AT71" si="7">-AR8</f>
        <v>-61</v>
      </c>
      <c r="AU8" s="62">
        <f t="shared" ref="AU8:AU39" si="8">(AS8+AT8)*U8</f>
        <v>305</v>
      </c>
      <c r="AV8" s="62">
        <f t="shared" ref="AV8:AV39" si="9">AT8*V8</f>
        <v>-122</v>
      </c>
      <c r="AW8" s="63">
        <f t="shared" ref="AW8" si="10">SUM(AU8:AV8)</f>
        <v>183</v>
      </c>
      <c r="AX8" s="61" t="str">
        <f t="shared" ref="AX8:AX39" ca="1" si="11">IF(AY8+AW8&gt;AJ8,"VINTO","")</f>
        <v>VINTO</v>
      </c>
      <c r="AY8" s="69">
        <f ca="1">AA8+AW8</f>
        <v>10033</v>
      </c>
      <c r="AZ8" s="51">
        <f t="shared" ref="AZ8:AZ39" si="12">AR8*W8</f>
        <v>427</v>
      </c>
      <c r="BA8" s="55">
        <f t="shared" ref="BA8:BA39" ca="1" si="13">IFERROR(AZ8/AA8,0)</f>
        <v>4.3350253807106602E-2</v>
      </c>
      <c r="BB8" s="55">
        <f ca="1">IFERROR(AW8/ABS(AB8),0)</f>
        <v>1.22</v>
      </c>
      <c r="BC8" s="64">
        <f t="shared" ref="BC8:BC39" ca="1" si="14">AW8+AB8</f>
        <v>33</v>
      </c>
      <c r="BE8" s="52" t="str">
        <f t="shared" ref="BE8:BE39" ca="1" si="15">IF(((AR8-AC8)/AC8)&gt;=BE$4,AD8,"")</f>
        <v/>
      </c>
      <c r="BF8" s="52">
        <f t="shared" ref="BF8:BF39" ca="1" si="16">IF(AX8="","",AD8)</f>
        <v>20</v>
      </c>
      <c r="BG8" s="52">
        <f t="shared" ref="BG8:BG39" ca="1" si="17">IF(BA8&lt;=BG$4,AD8,"")</f>
        <v>20</v>
      </c>
      <c r="BH8" s="52">
        <f t="shared" ref="BH8:BH39" ca="1" si="18">IF(BB8&gt;=BH$4,AD8,"")</f>
        <v>20</v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1.3911111111111112</v>
      </c>
      <c r="H9" s="27">
        <f t="shared" ref="H9:H27" si="20">IF(F9="","",G9*$N$3)</f>
        <v>69.555555555555557</v>
      </c>
      <c r="I9" s="27">
        <f t="shared" ref="I9:I27" si="21">IF(E9="WIN",(F9*H9),-H9)</f>
        <v>139.11111111111111</v>
      </c>
      <c r="J9" s="27">
        <f t="shared" ref="J9:J27" si="22">-H9</f>
        <v>-69.555555555555557</v>
      </c>
      <c r="K9" s="27">
        <f t="shared" ref="K9:K27" si="23">IF(F9&lt;&gt;"",($I$3/$D$3),"")</f>
        <v>0.1</v>
      </c>
      <c r="L9" s="27">
        <f t="shared" ref="L9:L27" si="24">IF(I9&lt;0,J9,(I9+J9))</f>
        <v>69.555555555555557</v>
      </c>
      <c r="M9" s="27">
        <f t="shared" ref="M9:M27" si="25">IF(F9&lt;&gt;"",L9,"")</f>
        <v>69.555555555555557</v>
      </c>
      <c r="N9" s="6"/>
      <c r="O9" s="6"/>
      <c r="Q9" s="1">
        <f ca="1">Q8</f>
        <v>11.25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9850</v>
      </c>
      <c r="AB9" s="69">
        <f t="shared" ref="AB9:AB72" ca="1" si="27">AA9-Z9</f>
        <v>-150</v>
      </c>
      <c r="AC9" s="69">
        <f t="shared" ref="AC9:AC40" ca="1" si="28">AC8</f>
        <v>50</v>
      </c>
      <c r="AD9" s="73">
        <f>AD8-0.1</f>
        <v>19.899999999999999</v>
      </c>
      <c r="AE9" s="69">
        <f>AE8</f>
        <v>0.70000000000000007</v>
      </c>
      <c r="AF9" s="69">
        <f>AF8</f>
        <v>1.4000000000000001</v>
      </c>
      <c r="AG9" s="78">
        <f>AG8</f>
        <v>200</v>
      </c>
      <c r="AH9" s="60">
        <f>AH8</f>
        <v>50</v>
      </c>
      <c r="AI9" s="60">
        <f>AI8</f>
        <v>70</v>
      </c>
      <c r="AJ9" s="60">
        <f t="shared" ref="AJ9:AO24" si="29">AJ8</f>
        <v>10070</v>
      </c>
      <c r="AK9" s="60">
        <f t="shared" si="29"/>
        <v>185</v>
      </c>
      <c r="AL9" s="60">
        <f>AL8</f>
        <v>3.7</v>
      </c>
      <c r="AM9" s="60">
        <f t="shared" ca="1" si="29"/>
        <v>-37</v>
      </c>
      <c r="AN9" s="60">
        <f t="shared" ca="1" si="29"/>
        <v>-37</v>
      </c>
      <c r="AO9" s="60">
        <f t="shared" ca="1" si="29"/>
        <v>37</v>
      </c>
      <c r="AP9" s="63">
        <f t="shared" si="3"/>
        <v>35</v>
      </c>
      <c r="AQ9" s="62">
        <f t="shared" si="4"/>
        <v>1.221105527638191</v>
      </c>
      <c r="AR9" s="62">
        <f t="shared" si="5"/>
        <v>61.05527638190955</v>
      </c>
      <c r="AS9" s="62">
        <f t="shared" si="6"/>
        <v>122.1105527638191</v>
      </c>
      <c r="AT9" s="62">
        <f t="shared" si="7"/>
        <v>-61.05527638190955</v>
      </c>
      <c r="AU9" s="62">
        <f t="shared" si="8"/>
        <v>305.27638190954775</v>
      </c>
      <c r="AV9" s="62">
        <f t="shared" si="9"/>
        <v>-122.1105527638191</v>
      </c>
      <c r="AW9" s="63">
        <f t="shared" ref="AW9:AW72" si="30">SUM(AU9:AV9)</f>
        <v>183.16582914572865</v>
      </c>
      <c r="AX9" s="61" t="str">
        <f t="shared" ca="1" si="11"/>
        <v>VINTO</v>
      </c>
      <c r="AY9" s="69">
        <f t="shared" ref="AY9:AY40" ca="1" si="31">AY8</f>
        <v>10033</v>
      </c>
      <c r="AZ9" s="51">
        <f t="shared" si="12"/>
        <v>427.38693467336685</v>
      </c>
      <c r="BA9" s="55">
        <f t="shared" ca="1" si="13"/>
        <v>4.3389536515062624E-2</v>
      </c>
      <c r="BB9" s="55">
        <f t="shared" ref="BB9:BB72" ca="1" si="32">IFERROR(AW9/ABS(AB9),0)</f>
        <v>1.221105527638191</v>
      </c>
      <c r="BC9" s="64">
        <f t="shared" ca="1" si="14"/>
        <v>33.165829145728651</v>
      </c>
      <c r="BE9" s="52" t="str">
        <f t="shared" ca="1" si="15"/>
        <v/>
      </c>
      <c r="BF9" s="52">
        <f t="shared" ca="1" si="16"/>
        <v>19.899999999999999</v>
      </c>
      <c r="BG9" s="52">
        <f t="shared" ca="1" si="17"/>
        <v>19.899999999999999</v>
      </c>
      <c r="BH9" s="52">
        <f t="shared" ca="1" si="18"/>
        <v>19.899999999999999</v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19"/>
        <v>1.3911111111111112</v>
      </c>
      <c r="H10" s="27">
        <f t="shared" si="20"/>
        <v>69.555555555555557</v>
      </c>
      <c r="I10" s="27">
        <f t="shared" si="21"/>
        <v>-69.555555555555557</v>
      </c>
      <c r="J10" s="27">
        <f t="shared" si="22"/>
        <v>-69.555555555555557</v>
      </c>
      <c r="K10" s="27">
        <f t="shared" si="23"/>
        <v>0.1</v>
      </c>
      <c r="L10" s="27">
        <f t="shared" si="24"/>
        <v>-69.555555555555557</v>
      </c>
      <c r="M10" s="27">
        <f t="shared" si="25"/>
        <v>-69.555555555555557</v>
      </c>
      <c r="N10" s="6"/>
      <c r="O10" s="6"/>
      <c r="Q10" s="1">
        <f t="shared" ref="Q10:Q28" ca="1" si="33">Q9</f>
        <v>11.25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9850</v>
      </c>
      <c r="AB10" s="69">
        <f t="shared" ca="1" si="27"/>
        <v>-150</v>
      </c>
      <c r="AC10" s="69">
        <f t="shared" ca="1" si="28"/>
        <v>50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1.4000000000000001</v>
      </c>
      <c r="AG10" s="78">
        <f t="shared" si="36"/>
        <v>200</v>
      </c>
      <c r="AH10" s="60">
        <f t="shared" si="36"/>
        <v>50</v>
      </c>
      <c r="AI10" s="60">
        <f t="shared" si="36"/>
        <v>70</v>
      </c>
      <c r="AJ10" s="60">
        <f t="shared" si="29"/>
        <v>10070</v>
      </c>
      <c r="AK10" s="60">
        <f t="shared" si="29"/>
        <v>185</v>
      </c>
      <c r="AL10" s="60">
        <f t="shared" si="29"/>
        <v>3.7</v>
      </c>
      <c r="AM10" s="60">
        <f t="shared" ca="1" si="29"/>
        <v>-37</v>
      </c>
      <c r="AN10" s="60">
        <f t="shared" ca="1" si="29"/>
        <v>-37</v>
      </c>
      <c r="AO10" s="60">
        <f t="shared" ca="1" si="29"/>
        <v>37</v>
      </c>
      <c r="AP10" s="63">
        <f t="shared" si="3"/>
        <v>35</v>
      </c>
      <c r="AQ10" s="62">
        <f t="shared" si="4"/>
        <v>1.2222222222222223</v>
      </c>
      <c r="AR10" s="62">
        <f t="shared" si="5"/>
        <v>61.111111111111114</v>
      </c>
      <c r="AS10" s="62">
        <f t="shared" si="6"/>
        <v>122.22222222222223</v>
      </c>
      <c r="AT10" s="62">
        <f t="shared" si="7"/>
        <v>-61.111111111111114</v>
      </c>
      <c r="AU10" s="62">
        <f t="shared" si="8"/>
        <v>305.55555555555554</v>
      </c>
      <c r="AV10" s="62">
        <f t="shared" si="9"/>
        <v>-122.22222222222223</v>
      </c>
      <c r="AW10" s="63">
        <f t="shared" si="30"/>
        <v>183.33333333333331</v>
      </c>
      <c r="AX10" s="61" t="str">
        <f t="shared" ca="1" si="11"/>
        <v>VINTO</v>
      </c>
      <c r="AY10" s="69">
        <f t="shared" ca="1" si="31"/>
        <v>10033</v>
      </c>
      <c r="AZ10" s="51">
        <f t="shared" si="12"/>
        <v>427.77777777777783</v>
      </c>
      <c r="BA10" s="55">
        <f t="shared" ca="1" si="13"/>
        <v>4.3429216018048514E-2</v>
      </c>
      <c r="BB10" s="55">
        <f t="shared" ca="1" si="32"/>
        <v>1.2222222222222221</v>
      </c>
      <c r="BC10" s="64">
        <f t="shared" ca="1" si="14"/>
        <v>33.333333333333314</v>
      </c>
      <c r="BE10" s="52" t="str">
        <f t="shared" ca="1" si="15"/>
        <v/>
      </c>
      <c r="BF10" s="52">
        <f t="shared" ca="1" si="16"/>
        <v>19.799999999999997</v>
      </c>
      <c r="BG10" s="52">
        <f t="shared" ca="1" si="17"/>
        <v>19.799999999999997</v>
      </c>
      <c r="BH10" s="52">
        <f t="shared" ca="1" si="18"/>
        <v>19.799999999999997</v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19"/>
        <v>1.3911111111111112</v>
      </c>
      <c r="H11" s="27">
        <f t="shared" si="20"/>
        <v>69.555555555555557</v>
      </c>
      <c r="I11" s="27">
        <f t="shared" si="21"/>
        <v>-69.555555555555557</v>
      </c>
      <c r="J11" s="27">
        <f t="shared" si="22"/>
        <v>-69.555555555555557</v>
      </c>
      <c r="K11" s="27">
        <f t="shared" si="23"/>
        <v>0.1</v>
      </c>
      <c r="L11" s="27">
        <f t="shared" si="24"/>
        <v>-69.555555555555557</v>
      </c>
      <c r="M11" s="27">
        <f t="shared" si="25"/>
        <v>-69.555555555555557</v>
      </c>
      <c r="N11" s="6"/>
      <c r="O11" s="6"/>
      <c r="Q11" s="1">
        <f t="shared" ca="1" si="33"/>
        <v>11.25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9850</v>
      </c>
      <c r="AB11" s="69">
        <f t="shared" ca="1" si="27"/>
        <v>-150</v>
      </c>
      <c r="AC11" s="69">
        <f t="shared" ca="1" si="28"/>
        <v>50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1.4000000000000001</v>
      </c>
      <c r="AG11" s="78">
        <f t="shared" si="36"/>
        <v>200</v>
      </c>
      <c r="AH11" s="60">
        <f t="shared" si="36"/>
        <v>50</v>
      </c>
      <c r="AI11" s="60">
        <f t="shared" si="36"/>
        <v>70</v>
      </c>
      <c r="AJ11" s="60">
        <f t="shared" si="29"/>
        <v>10070</v>
      </c>
      <c r="AK11" s="60">
        <f t="shared" si="29"/>
        <v>185</v>
      </c>
      <c r="AL11" s="60">
        <f t="shared" si="29"/>
        <v>3.7</v>
      </c>
      <c r="AM11" s="60">
        <f t="shared" ca="1" si="29"/>
        <v>-37</v>
      </c>
      <c r="AN11" s="60">
        <f t="shared" ca="1" si="29"/>
        <v>-37</v>
      </c>
      <c r="AO11" s="60">
        <f t="shared" ca="1" si="29"/>
        <v>37</v>
      </c>
      <c r="AP11" s="63">
        <f t="shared" si="3"/>
        <v>35</v>
      </c>
      <c r="AQ11" s="62">
        <f t="shared" si="4"/>
        <v>1.2233502538071066</v>
      </c>
      <c r="AR11" s="62">
        <f t="shared" si="5"/>
        <v>61.167512690355331</v>
      </c>
      <c r="AS11" s="62">
        <f t="shared" si="6"/>
        <v>122.33502538071066</v>
      </c>
      <c r="AT11" s="62">
        <f t="shared" si="7"/>
        <v>-61.167512690355331</v>
      </c>
      <c r="AU11" s="62">
        <f t="shared" si="8"/>
        <v>305.83756345177665</v>
      </c>
      <c r="AV11" s="62">
        <f t="shared" si="9"/>
        <v>-122.33502538071066</v>
      </c>
      <c r="AW11" s="63">
        <f t="shared" si="30"/>
        <v>183.502538071066</v>
      </c>
      <c r="AX11" s="61" t="str">
        <f t="shared" ca="1" si="11"/>
        <v>VINTO</v>
      </c>
      <c r="AY11" s="69">
        <f t="shared" ca="1" si="31"/>
        <v>10033</v>
      </c>
      <c r="AZ11" s="51">
        <f t="shared" si="12"/>
        <v>428.17258883248729</v>
      </c>
      <c r="BA11" s="55">
        <f t="shared" ca="1" si="13"/>
        <v>4.3469298358628151E-2</v>
      </c>
      <c r="BB11" s="55">
        <f t="shared" ca="1" si="32"/>
        <v>1.2233502538071066</v>
      </c>
      <c r="BC11" s="64">
        <f t="shared" ca="1" si="14"/>
        <v>33.502538071065999</v>
      </c>
      <c r="BE11" s="52" t="str">
        <f t="shared" ca="1" si="15"/>
        <v/>
      </c>
      <c r="BF11" s="52">
        <f t="shared" ca="1" si="16"/>
        <v>19.699999999999996</v>
      </c>
      <c r="BG11" s="52">
        <f t="shared" ca="1" si="17"/>
        <v>19.699999999999996</v>
      </c>
      <c r="BH11" s="52">
        <f t="shared" ca="1" si="18"/>
        <v>19.699999999999996</v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19"/>
        <v>1.3911111111111112</v>
      </c>
      <c r="H12" s="27">
        <f t="shared" si="20"/>
        <v>69.555555555555557</v>
      </c>
      <c r="I12" s="27">
        <f t="shared" si="21"/>
        <v>-69.555555555555557</v>
      </c>
      <c r="J12" s="27">
        <f t="shared" si="22"/>
        <v>-69.555555555555557</v>
      </c>
      <c r="K12" s="27">
        <f t="shared" si="23"/>
        <v>0.1</v>
      </c>
      <c r="L12" s="27">
        <f t="shared" si="24"/>
        <v>-69.555555555555557</v>
      </c>
      <c r="M12" s="27">
        <f t="shared" si="25"/>
        <v>-69.555555555555557</v>
      </c>
      <c r="N12" s="6"/>
      <c r="O12" s="6"/>
      <c r="Q12" s="1">
        <f t="shared" ca="1" si="33"/>
        <v>11.25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9850</v>
      </c>
      <c r="AB12" s="69">
        <f t="shared" ca="1" si="27"/>
        <v>-150</v>
      </c>
      <c r="AC12" s="69">
        <f t="shared" ca="1" si="28"/>
        <v>50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1.4000000000000001</v>
      </c>
      <c r="AG12" s="78">
        <f t="shared" si="36"/>
        <v>200</v>
      </c>
      <c r="AH12" s="60">
        <f t="shared" si="36"/>
        <v>50</v>
      </c>
      <c r="AI12" s="60">
        <f t="shared" si="36"/>
        <v>70</v>
      </c>
      <c r="AJ12" s="60">
        <f t="shared" si="29"/>
        <v>10070</v>
      </c>
      <c r="AK12" s="60">
        <f t="shared" si="29"/>
        <v>185</v>
      </c>
      <c r="AL12" s="60">
        <f t="shared" si="29"/>
        <v>3.7</v>
      </c>
      <c r="AM12" s="60">
        <f t="shared" ca="1" si="29"/>
        <v>-37</v>
      </c>
      <c r="AN12" s="60">
        <f t="shared" ca="1" si="29"/>
        <v>-37</v>
      </c>
      <c r="AO12" s="60">
        <f t="shared" ca="1" si="29"/>
        <v>37</v>
      </c>
      <c r="AP12" s="63">
        <f t="shared" si="3"/>
        <v>35</v>
      </c>
      <c r="AQ12" s="62">
        <f t="shared" si="4"/>
        <v>1.2244897959183674</v>
      </c>
      <c r="AR12" s="62">
        <f t="shared" si="5"/>
        <v>61.224489795918366</v>
      </c>
      <c r="AS12" s="62">
        <f t="shared" si="6"/>
        <v>122.44897959183673</v>
      </c>
      <c r="AT12" s="62">
        <f t="shared" si="7"/>
        <v>-61.224489795918366</v>
      </c>
      <c r="AU12" s="62">
        <f t="shared" si="8"/>
        <v>306.12244897959181</v>
      </c>
      <c r="AV12" s="62">
        <f t="shared" si="9"/>
        <v>-122.44897959183673</v>
      </c>
      <c r="AW12" s="63">
        <f t="shared" si="30"/>
        <v>183.67346938775506</v>
      </c>
      <c r="AX12" s="61" t="str">
        <f t="shared" ca="1" si="11"/>
        <v>VINTO</v>
      </c>
      <c r="AY12" s="69">
        <f t="shared" ca="1" si="31"/>
        <v>10033</v>
      </c>
      <c r="AZ12" s="51">
        <f t="shared" si="12"/>
        <v>428.57142857142856</v>
      </c>
      <c r="BA12" s="55">
        <f t="shared" ca="1" si="13"/>
        <v>4.3509789702683099E-2</v>
      </c>
      <c r="BB12" s="55">
        <f t="shared" ca="1" si="32"/>
        <v>1.2244897959183672</v>
      </c>
      <c r="BC12" s="64">
        <f t="shared" ca="1" si="14"/>
        <v>33.673469387755063</v>
      </c>
      <c r="BE12" s="52" t="str">
        <f t="shared" ca="1" si="15"/>
        <v/>
      </c>
      <c r="BF12" s="52">
        <f t="shared" ca="1" si="16"/>
        <v>19.599999999999994</v>
      </c>
      <c r="BG12" s="52">
        <f t="shared" ca="1" si="17"/>
        <v>19.599999999999994</v>
      </c>
      <c r="BH12" s="52">
        <f t="shared" ca="1" si="18"/>
        <v>19.599999999999994</v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1.3911111111111112</v>
      </c>
      <c r="H13" s="27">
        <f t="shared" si="20"/>
        <v>69.555555555555557</v>
      </c>
      <c r="I13" s="27">
        <f t="shared" si="21"/>
        <v>-69.555555555555557</v>
      </c>
      <c r="J13" s="27">
        <f t="shared" si="22"/>
        <v>-69.555555555555557</v>
      </c>
      <c r="K13" s="27">
        <f t="shared" si="23"/>
        <v>0.1</v>
      </c>
      <c r="L13" s="27">
        <f t="shared" si="24"/>
        <v>-69.555555555555557</v>
      </c>
      <c r="M13" s="27">
        <f t="shared" si="25"/>
        <v>-69.555555555555557</v>
      </c>
      <c r="N13" s="6"/>
      <c r="O13" s="6"/>
      <c r="Q13" s="1">
        <f t="shared" ca="1" si="33"/>
        <v>11.25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9850</v>
      </c>
      <c r="AB13" s="69">
        <f t="shared" ca="1" si="27"/>
        <v>-150</v>
      </c>
      <c r="AC13" s="69">
        <f t="shared" ca="1" si="28"/>
        <v>50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1.4000000000000001</v>
      </c>
      <c r="AG13" s="78">
        <f t="shared" si="36"/>
        <v>200</v>
      </c>
      <c r="AH13" s="60">
        <f t="shared" si="36"/>
        <v>50</v>
      </c>
      <c r="AI13" s="60">
        <f t="shared" si="36"/>
        <v>70</v>
      </c>
      <c r="AJ13" s="60">
        <f t="shared" si="29"/>
        <v>10070</v>
      </c>
      <c r="AK13" s="60">
        <f t="shared" si="29"/>
        <v>185</v>
      </c>
      <c r="AL13" s="60">
        <f t="shared" si="29"/>
        <v>3.7</v>
      </c>
      <c r="AM13" s="60">
        <f t="shared" ca="1" si="29"/>
        <v>-37</v>
      </c>
      <c r="AN13" s="60">
        <f t="shared" ca="1" si="29"/>
        <v>-37</v>
      </c>
      <c r="AO13" s="60">
        <f t="shared" ca="1" si="29"/>
        <v>37</v>
      </c>
      <c r="AP13" s="63">
        <f t="shared" si="3"/>
        <v>35</v>
      </c>
      <c r="AQ13" s="62">
        <f t="shared" si="4"/>
        <v>1.2256410256410257</v>
      </c>
      <c r="AR13" s="62">
        <f t="shared" si="5"/>
        <v>61.282051282051285</v>
      </c>
      <c r="AS13" s="62">
        <f t="shared" si="6"/>
        <v>122.56410256410257</v>
      </c>
      <c r="AT13" s="62">
        <f t="shared" si="7"/>
        <v>-61.282051282051285</v>
      </c>
      <c r="AU13" s="62">
        <f t="shared" si="8"/>
        <v>306.41025641025641</v>
      </c>
      <c r="AV13" s="62">
        <f t="shared" si="9"/>
        <v>-122.56410256410257</v>
      </c>
      <c r="AW13" s="63">
        <f t="shared" si="30"/>
        <v>183.84615384615384</v>
      </c>
      <c r="AX13" s="61" t="str">
        <f t="shared" ca="1" si="11"/>
        <v>VINTO</v>
      </c>
      <c r="AY13" s="69">
        <f t="shared" ca="1" si="31"/>
        <v>10033</v>
      </c>
      <c r="AZ13" s="51">
        <f t="shared" si="12"/>
        <v>428.97435897435901</v>
      </c>
      <c r="BA13" s="55">
        <f t="shared" ca="1" si="13"/>
        <v>4.3550696342574517E-2</v>
      </c>
      <c r="BB13" s="55">
        <f t="shared" ca="1" si="32"/>
        <v>1.2256410256410255</v>
      </c>
      <c r="BC13" s="64">
        <f t="shared" ca="1" si="14"/>
        <v>33.84615384615384</v>
      </c>
      <c r="BE13" s="52" t="str">
        <f t="shared" ca="1" si="15"/>
        <v/>
      </c>
      <c r="BF13" s="52">
        <f t="shared" ca="1" si="16"/>
        <v>19.499999999999993</v>
      </c>
      <c r="BG13" s="52">
        <f t="shared" ca="1" si="17"/>
        <v>19.499999999999993</v>
      </c>
      <c r="BH13" s="52">
        <f t="shared" ca="1" si="18"/>
        <v>19.499999999999993</v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1.3911111111111112</v>
      </c>
      <c r="H14" s="27">
        <f t="shared" si="20"/>
        <v>69.555555555555557</v>
      </c>
      <c r="I14" s="27">
        <f t="shared" si="21"/>
        <v>-69.555555555555557</v>
      </c>
      <c r="J14" s="27">
        <f t="shared" si="22"/>
        <v>-69.555555555555557</v>
      </c>
      <c r="K14" s="27">
        <f t="shared" si="23"/>
        <v>0.1</v>
      </c>
      <c r="L14" s="27">
        <f t="shared" si="24"/>
        <v>-69.555555555555557</v>
      </c>
      <c r="M14" s="27">
        <f t="shared" si="25"/>
        <v>-69.555555555555557</v>
      </c>
      <c r="N14" s="6"/>
      <c r="O14" s="6"/>
      <c r="Q14" s="1">
        <f t="shared" ca="1" si="33"/>
        <v>11.25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9850</v>
      </c>
      <c r="AB14" s="69">
        <f t="shared" ca="1" si="27"/>
        <v>-150</v>
      </c>
      <c r="AC14" s="69">
        <f t="shared" ca="1" si="28"/>
        <v>50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1.4000000000000001</v>
      </c>
      <c r="AG14" s="78">
        <f t="shared" si="36"/>
        <v>200</v>
      </c>
      <c r="AH14" s="60">
        <f t="shared" si="36"/>
        <v>50</v>
      </c>
      <c r="AI14" s="60">
        <f t="shared" si="36"/>
        <v>70</v>
      </c>
      <c r="AJ14" s="60">
        <f t="shared" si="29"/>
        <v>10070</v>
      </c>
      <c r="AK14" s="60">
        <f t="shared" si="29"/>
        <v>185</v>
      </c>
      <c r="AL14" s="60">
        <f t="shared" si="29"/>
        <v>3.7</v>
      </c>
      <c r="AM14" s="60">
        <f t="shared" ca="1" si="29"/>
        <v>-37</v>
      </c>
      <c r="AN14" s="60">
        <f t="shared" ca="1" si="29"/>
        <v>-37</v>
      </c>
      <c r="AO14" s="60">
        <f t="shared" ca="1" si="29"/>
        <v>37</v>
      </c>
      <c r="AP14" s="63">
        <f t="shared" si="3"/>
        <v>35</v>
      </c>
      <c r="AQ14" s="62">
        <f t="shared" si="4"/>
        <v>1.2268041237113403</v>
      </c>
      <c r="AR14" s="62">
        <f t="shared" si="5"/>
        <v>61.340206185567013</v>
      </c>
      <c r="AS14" s="62">
        <f t="shared" si="6"/>
        <v>122.68041237113403</v>
      </c>
      <c r="AT14" s="62">
        <f t="shared" si="7"/>
        <v>-61.340206185567013</v>
      </c>
      <c r="AU14" s="62">
        <f t="shared" si="8"/>
        <v>306.70103092783506</v>
      </c>
      <c r="AV14" s="62">
        <f t="shared" si="9"/>
        <v>-122.68041237113403</v>
      </c>
      <c r="AW14" s="63">
        <f t="shared" si="30"/>
        <v>184.02061855670104</v>
      </c>
      <c r="AX14" s="61" t="str">
        <f t="shared" ca="1" si="11"/>
        <v>VINTO</v>
      </c>
      <c r="AY14" s="69">
        <f t="shared" ca="1" si="31"/>
        <v>10033</v>
      </c>
      <c r="AZ14" s="51">
        <f t="shared" si="12"/>
        <v>429.38144329896909</v>
      </c>
      <c r="BA14" s="55">
        <f t="shared" ca="1" si="13"/>
        <v>4.3592024700402951E-2</v>
      </c>
      <c r="BB14" s="55">
        <f t="shared" ca="1" si="32"/>
        <v>1.2268041237113403</v>
      </c>
      <c r="BC14" s="64">
        <f t="shared" ca="1" si="14"/>
        <v>34.020618556701038</v>
      </c>
      <c r="BE14" s="52" t="str">
        <f t="shared" ca="1" si="15"/>
        <v/>
      </c>
      <c r="BF14" s="52">
        <f t="shared" ca="1" si="16"/>
        <v>19.399999999999991</v>
      </c>
      <c r="BG14" s="52">
        <f t="shared" ca="1" si="17"/>
        <v>19.399999999999991</v>
      </c>
      <c r="BH14" s="52">
        <f t="shared" ca="1" si="18"/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19"/>
        <v>0.60888888888888881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6"/>
      <c r="Q15" s="1">
        <f t="shared" ca="1" si="33"/>
        <v>11.25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9850</v>
      </c>
      <c r="AB15" s="69">
        <f t="shared" ca="1" si="27"/>
        <v>-150</v>
      </c>
      <c r="AC15" s="69">
        <f t="shared" ca="1" si="28"/>
        <v>50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1.4000000000000001</v>
      </c>
      <c r="AG15" s="78">
        <f t="shared" si="36"/>
        <v>200</v>
      </c>
      <c r="AH15" s="60">
        <f t="shared" si="36"/>
        <v>50</v>
      </c>
      <c r="AI15" s="60">
        <f t="shared" si="36"/>
        <v>70</v>
      </c>
      <c r="AJ15" s="60">
        <f t="shared" si="29"/>
        <v>10070</v>
      </c>
      <c r="AK15" s="60">
        <f t="shared" si="29"/>
        <v>185</v>
      </c>
      <c r="AL15" s="60">
        <f t="shared" si="29"/>
        <v>3.7</v>
      </c>
      <c r="AM15" s="60">
        <f t="shared" ca="1" si="29"/>
        <v>-37</v>
      </c>
      <c r="AN15" s="60">
        <f t="shared" ca="1" si="29"/>
        <v>-37</v>
      </c>
      <c r="AO15" s="60">
        <f t="shared" ca="1" si="29"/>
        <v>37</v>
      </c>
      <c r="AP15" s="63">
        <f t="shared" si="3"/>
        <v>35</v>
      </c>
      <c r="AQ15" s="62">
        <f t="shared" si="4"/>
        <v>1.2279792746113991</v>
      </c>
      <c r="AR15" s="62">
        <f t="shared" si="5"/>
        <v>61.398963730569953</v>
      </c>
      <c r="AS15" s="62">
        <f t="shared" si="6"/>
        <v>122.79792746113991</v>
      </c>
      <c r="AT15" s="62">
        <f t="shared" si="7"/>
        <v>-61.398963730569953</v>
      </c>
      <c r="AU15" s="62">
        <f t="shared" si="8"/>
        <v>306.99481865284974</v>
      </c>
      <c r="AV15" s="62">
        <f t="shared" si="9"/>
        <v>-122.79792746113991</v>
      </c>
      <c r="AW15" s="63">
        <f t="shared" si="30"/>
        <v>184.19689119170982</v>
      </c>
      <c r="AX15" s="61" t="str">
        <f t="shared" ca="1" si="11"/>
        <v>VINTO</v>
      </c>
      <c r="AY15" s="69">
        <f t="shared" ca="1" si="31"/>
        <v>10033</v>
      </c>
      <c r="AZ15" s="51">
        <f t="shared" si="12"/>
        <v>429.79274611398966</v>
      </c>
      <c r="BA15" s="55">
        <f t="shared" ca="1" si="13"/>
        <v>4.3633781331369512E-2</v>
      </c>
      <c r="BB15" s="55">
        <f t="shared" ca="1" si="32"/>
        <v>1.2279792746113989</v>
      </c>
      <c r="BC15" s="64">
        <f t="shared" ca="1" si="14"/>
        <v>34.196891191709824</v>
      </c>
      <c r="BE15" s="52" t="str">
        <f t="shared" ca="1" si="15"/>
        <v/>
      </c>
      <c r="BF15" s="52">
        <f t="shared" ca="1" si="16"/>
        <v>19.29999999999999</v>
      </c>
      <c r="BG15" s="52">
        <f t="shared" ca="1" si="17"/>
        <v>19.29999999999999</v>
      </c>
      <c r="BH15" s="52">
        <f t="shared" ca="1" si="18"/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19"/>
        <v>0.60888888888888881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6"/>
      <c r="Q16" s="1">
        <f t="shared" ca="1" si="33"/>
        <v>11.25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9850</v>
      </c>
      <c r="AB16" s="69">
        <f t="shared" ca="1" si="27"/>
        <v>-150</v>
      </c>
      <c r="AC16" s="69">
        <f t="shared" ca="1" si="28"/>
        <v>50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1.4000000000000001</v>
      </c>
      <c r="AG16" s="78">
        <f t="shared" si="36"/>
        <v>200</v>
      </c>
      <c r="AH16" s="60">
        <f t="shared" si="36"/>
        <v>50</v>
      </c>
      <c r="AI16" s="60">
        <f t="shared" si="36"/>
        <v>70</v>
      </c>
      <c r="AJ16" s="60">
        <f t="shared" si="29"/>
        <v>10070</v>
      </c>
      <c r="AK16" s="60">
        <f t="shared" si="29"/>
        <v>185</v>
      </c>
      <c r="AL16" s="60">
        <f t="shared" si="29"/>
        <v>3.7</v>
      </c>
      <c r="AM16" s="60">
        <f t="shared" ca="1" si="29"/>
        <v>-37</v>
      </c>
      <c r="AN16" s="60">
        <f t="shared" ca="1" si="29"/>
        <v>-37</v>
      </c>
      <c r="AO16" s="60">
        <f t="shared" ca="1" si="29"/>
        <v>37</v>
      </c>
      <c r="AP16" s="63">
        <f t="shared" si="3"/>
        <v>35</v>
      </c>
      <c r="AQ16" s="62">
        <f t="shared" si="4"/>
        <v>1.2291666666666667</v>
      </c>
      <c r="AR16" s="62">
        <f t="shared" si="5"/>
        <v>61.458333333333336</v>
      </c>
      <c r="AS16" s="62">
        <f t="shared" si="6"/>
        <v>122.91666666666667</v>
      </c>
      <c r="AT16" s="62">
        <f t="shared" si="7"/>
        <v>-61.458333333333336</v>
      </c>
      <c r="AU16" s="62">
        <f t="shared" si="8"/>
        <v>307.29166666666669</v>
      </c>
      <c r="AV16" s="62">
        <f t="shared" si="9"/>
        <v>-122.91666666666667</v>
      </c>
      <c r="AW16" s="63">
        <f t="shared" si="30"/>
        <v>184.375</v>
      </c>
      <c r="AX16" s="61" t="str">
        <f t="shared" ca="1" si="11"/>
        <v>VINTO</v>
      </c>
      <c r="AY16" s="69">
        <f t="shared" ca="1" si="31"/>
        <v>10033</v>
      </c>
      <c r="AZ16" s="51">
        <f t="shared" si="12"/>
        <v>430.20833333333337</v>
      </c>
      <c r="BA16" s="55">
        <f t="shared" ca="1" si="13"/>
        <v>4.3675972927241964E-2</v>
      </c>
      <c r="BB16" s="55">
        <f t="shared" ca="1" si="32"/>
        <v>1.2291666666666667</v>
      </c>
      <c r="BC16" s="64">
        <f t="shared" ca="1" si="14"/>
        <v>34.375</v>
      </c>
      <c r="BE16" s="52" t="str">
        <f t="shared" ca="1" si="15"/>
        <v/>
      </c>
      <c r="BF16" s="52">
        <f t="shared" ca="1" si="16"/>
        <v>19.199999999999989</v>
      </c>
      <c r="BG16" s="52">
        <f t="shared" ca="1" si="17"/>
        <v>19.199999999999989</v>
      </c>
      <c r="BH16" s="52">
        <f t="shared" ca="1" si="18"/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19"/>
        <v>0.60888888888888881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6"/>
      <c r="Q17" s="1">
        <f t="shared" ca="1" si="33"/>
        <v>11.25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9850</v>
      </c>
      <c r="AB17" s="69">
        <f t="shared" ca="1" si="27"/>
        <v>-150</v>
      </c>
      <c r="AC17" s="69">
        <f t="shared" ca="1" si="28"/>
        <v>50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1.4000000000000001</v>
      </c>
      <c r="AG17" s="78">
        <f t="shared" si="36"/>
        <v>200</v>
      </c>
      <c r="AH17" s="60">
        <f t="shared" si="36"/>
        <v>50</v>
      </c>
      <c r="AI17" s="60">
        <f t="shared" si="36"/>
        <v>70</v>
      </c>
      <c r="AJ17" s="60">
        <f t="shared" si="29"/>
        <v>10070</v>
      </c>
      <c r="AK17" s="60">
        <f t="shared" si="29"/>
        <v>185</v>
      </c>
      <c r="AL17" s="60">
        <f t="shared" si="29"/>
        <v>3.7</v>
      </c>
      <c r="AM17" s="60">
        <f t="shared" ca="1" si="29"/>
        <v>-37</v>
      </c>
      <c r="AN17" s="60">
        <f t="shared" ca="1" si="29"/>
        <v>-37</v>
      </c>
      <c r="AO17" s="60">
        <f t="shared" ca="1" si="29"/>
        <v>37</v>
      </c>
      <c r="AP17" s="63">
        <f t="shared" si="3"/>
        <v>35</v>
      </c>
      <c r="AQ17" s="62">
        <f t="shared" si="4"/>
        <v>1.2303664921465971</v>
      </c>
      <c r="AR17" s="62">
        <f t="shared" si="5"/>
        <v>61.518324607329852</v>
      </c>
      <c r="AS17" s="62">
        <f t="shared" si="6"/>
        <v>123.0366492146597</v>
      </c>
      <c r="AT17" s="62">
        <f t="shared" si="7"/>
        <v>-61.518324607329852</v>
      </c>
      <c r="AU17" s="62">
        <f t="shared" si="8"/>
        <v>307.59162303664925</v>
      </c>
      <c r="AV17" s="62">
        <f t="shared" si="9"/>
        <v>-123.0366492146597</v>
      </c>
      <c r="AW17" s="63">
        <f t="shared" si="30"/>
        <v>184.55497382198956</v>
      </c>
      <c r="AX17" s="61" t="str">
        <f t="shared" ca="1" si="11"/>
        <v>VINTO</v>
      </c>
      <c r="AY17" s="69">
        <f t="shared" ca="1" si="31"/>
        <v>10033</v>
      </c>
      <c r="AZ17" s="51">
        <f t="shared" si="12"/>
        <v>430.62827225130894</v>
      </c>
      <c r="BA17" s="55">
        <f t="shared" ca="1" si="13"/>
        <v>4.371860631992984E-2</v>
      </c>
      <c r="BB17" s="55">
        <f t="shared" ca="1" si="32"/>
        <v>1.2303664921465971</v>
      </c>
      <c r="BC17" s="64">
        <f t="shared" ca="1" si="14"/>
        <v>34.554973821989563</v>
      </c>
      <c r="BE17" s="52" t="str">
        <f t="shared" ca="1" si="15"/>
        <v/>
      </c>
      <c r="BF17" s="52">
        <f t="shared" ca="1" si="16"/>
        <v>19.099999999999987</v>
      </c>
      <c r="BG17" s="52">
        <f t="shared" ca="1" si="17"/>
        <v>19.099999999999987</v>
      </c>
      <c r="BH17" s="52">
        <f t="shared" ca="1" si="18"/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19"/>
        <v>0.60888888888888881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6"/>
      <c r="Q18" s="1">
        <f t="shared" ca="1" si="33"/>
        <v>11.25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9850</v>
      </c>
      <c r="AB18" s="69">
        <f t="shared" ca="1" si="27"/>
        <v>-150</v>
      </c>
      <c r="AC18" s="69">
        <f t="shared" ca="1" si="28"/>
        <v>50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1.4000000000000001</v>
      </c>
      <c r="AG18" s="78">
        <f t="shared" si="36"/>
        <v>200</v>
      </c>
      <c r="AH18" s="60">
        <f t="shared" si="36"/>
        <v>50</v>
      </c>
      <c r="AI18" s="60">
        <f t="shared" si="36"/>
        <v>70</v>
      </c>
      <c r="AJ18" s="60">
        <f t="shared" si="29"/>
        <v>10070</v>
      </c>
      <c r="AK18" s="60">
        <f t="shared" si="29"/>
        <v>185</v>
      </c>
      <c r="AL18" s="60">
        <f t="shared" si="29"/>
        <v>3.7</v>
      </c>
      <c r="AM18" s="60">
        <f t="shared" ca="1" si="29"/>
        <v>-37</v>
      </c>
      <c r="AN18" s="60">
        <f t="shared" ca="1" si="29"/>
        <v>-37</v>
      </c>
      <c r="AO18" s="60">
        <f t="shared" ca="1" si="29"/>
        <v>37</v>
      </c>
      <c r="AP18" s="63">
        <f t="shared" si="3"/>
        <v>35</v>
      </c>
      <c r="AQ18" s="62">
        <f t="shared" si="4"/>
        <v>1.2315789473684213</v>
      </c>
      <c r="AR18" s="62">
        <f t="shared" si="5"/>
        <v>61.578947368421069</v>
      </c>
      <c r="AS18" s="62">
        <f t="shared" si="6"/>
        <v>123.15789473684214</v>
      </c>
      <c r="AT18" s="62">
        <f t="shared" si="7"/>
        <v>-61.578947368421069</v>
      </c>
      <c r="AU18" s="62">
        <f t="shared" si="8"/>
        <v>307.89473684210532</v>
      </c>
      <c r="AV18" s="62">
        <f t="shared" si="9"/>
        <v>-123.15789473684214</v>
      </c>
      <c r="AW18" s="63">
        <f t="shared" si="30"/>
        <v>184.73684210526318</v>
      </c>
      <c r="AX18" s="61" t="str">
        <f t="shared" ca="1" si="11"/>
        <v>VINTO</v>
      </c>
      <c r="AY18" s="69">
        <f t="shared" ca="1" si="31"/>
        <v>10033</v>
      </c>
      <c r="AZ18" s="51">
        <f t="shared" si="12"/>
        <v>431.05263157894751</v>
      </c>
      <c r="BA18" s="55">
        <f t="shared" ca="1" si="13"/>
        <v>4.3761688485172333E-2</v>
      </c>
      <c r="BB18" s="55">
        <f t="shared" ca="1" si="32"/>
        <v>1.2315789473684211</v>
      </c>
      <c r="BC18" s="64">
        <f t="shared" ca="1" si="14"/>
        <v>34.736842105263179</v>
      </c>
      <c r="BE18" s="52" t="str">
        <f t="shared" ca="1" si="15"/>
        <v/>
      </c>
      <c r="BF18" s="52">
        <f t="shared" ca="1" si="16"/>
        <v>18.999999999999986</v>
      </c>
      <c r="BG18" s="52">
        <f t="shared" ca="1" si="17"/>
        <v>18.999999999999986</v>
      </c>
      <c r="BH18" s="52">
        <f t="shared" ca="1" si="18"/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19"/>
        <v>0.60888888888888881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6"/>
      <c r="Q19" s="1">
        <f t="shared" ca="1" si="33"/>
        <v>11.25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9850</v>
      </c>
      <c r="AB19" s="69">
        <f t="shared" ca="1" si="27"/>
        <v>-150</v>
      </c>
      <c r="AC19" s="69">
        <f t="shared" ca="1" si="28"/>
        <v>50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1.4000000000000001</v>
      </c>
      <c r="AG19" s="78">
        <f t="shared" si="36"/>
        <v>200</v>
      </c>
      <c r="AH19" s="60">
        <f t="shared" si="36"/>
        <v>50</v>
      </c>
      <c r="AI19" s="60">
        <f t="shared" si="36"/>
        <v>70</v>
      </c>
      <c r="AJ19" s="60">
        <f t="shared" si="29"/>
        <v>10070</v>
      </c>
      <c r="AK19" s="60">
        <f t="shared" si="29"/>
        <v>185</v>
      </c>
      <c r="AL19" s="60">
        <f t="shared" si="29"/>
        <v>3.7</v>
      </c>
      <c r="AM19" s="60">
        <f t="shared" ca="1" si="29"/>
        <v>-37</v>
      </c>
      <c r="AN19" s="60">
        <f t="shared" ca="1" si="29"/>
        <v>-37</v>
      </c>
      <c r="AO19" s="60">
        <f t="shared" ca="1" si="29"/>
        <v>37</v>
      </c>
      <c r="AP19" s="63">
        <f t="shared" si="3"/>
        <v>35</v>
      </c>
      <c r="AQ19" s="62">
        <f t="shared" si="4"/>
        <v>1.232804232804233</v>
      </c>
      <c r="AR19" s="62">
        <f t="shared" si="5"/>
        <v>61.640211640211653</v>
      </c>
      <c r="AS19" s="62">
        <f t="shared" si="6"/>
        <v>123.28042328042331</v>
      </c>
      <c r="AT19" s="62">
        <f t="shared" si="7"/>
        <v>-61.640211640211653</v>
      </c>
      <c r="AU19" s="62">
        <f t="shared" si="8"/>
        <v>308.20105820105829</v>
      </c>
      <c r="AV19" s="62">
        <f t="shared" si="9"/>
        <v>-123.28042328042331</v>
      </c>
      <c r="AW19" s="63">
        <f t="shared" si="30"/>
        <v>184.920634920635</v>
      </c>
      <c r="AX19" s="61" t="str">
        <f t="shared" ca="1" si="11"/>
        <v>VINTO</v>
      </c>
      <c r="AY19" s="69">
        <f t="shared" ca="1" si="31"/>
        <v>10033</v>
      </c>
      <c r="AZ19" s="51">
        <f t="shared" si="12"/>
        <v>431.48148148148158</v>
      </c>
      <c r="BA19" s="55">
        <f t="shared" ca="1" si="13"/>
        <v>4.3805226546343307E-2</v>
      </c>
      <c r="BB19" s="55">
        <f t="shared" ca="1" si="32"/>
        <v>1.2328042328042332</v>
      </c>
      <c r="BC19" s="64">
        <f t="shared" ca="1" si="14"/>
        <v>34.920634920634996</v>
      </c>
      <c r="BE19" s="52" t="str">
        <f t="shared" ca="1" si="15"/>
        <v/>
      </c>
      <c r="BF19" s="52">
        <f t="shared" ca="1" si="16"/>
        <v>18.899999999999984</v>
      </c>
      <c r="BG19" s="52">
        <f t="shared" ca="1" si="17"/>
        <v>18.899999999999984</v>
      </c>
      <c r="BH19" s="52">
        <f t="shared" ca="1" si="18"/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19"/>
        <v>0.60888888888888881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6"/>
      <c r="Q20" s="1">
        <f t="shared" ca="1" si="33"/>
        <v>11.25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9850</v>
      </c>
      <c r="AB20" s="69">
        <f t="shared" ca="1" si="27"/>
        <v>-150</v>
      </c>
      <c r="AC20" s="69">
        <f t="shared" ca="1" si="28"/>
        <v>50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1.4000000000000001</v>
      </c>
      <c r="AG20" s="78">
        <f t="shared" si="36"/>
        <v>200</v>
      </c>
      <c r="AH20" s="60">
        <f t="shared" si="36"/>
        <v>50</v>
      </c>
      <c r="AI20" s="60">
        <f t="shared" si="36"/>
        <v>70</v>
      </c>
      <c r="AJ20" s="60">
        <f t="shared" si="29"/>
        <v>10070</v>
      </c>
      <c r="AK20" s="60">
        <f t="shared" si="29"/>
        <v>185</v>
      </c>
      <c r="AL20" s="60">
        <f t="shared" si="29"/>
        <v>3.7</v>
      </c>
      <c r="AM20" s="60">
        <f t="shared" ca="1" si="29"/>
        <v>-37</v>
      </c>
      <c r="AN20" s="60">
        <f t="shared" ca="1" si="29"/>
        <v>-37</v>
      </c>
      <c r="AO20" s="60">
        <f t="shared" ca="1" si="29"/>
        <v>37</v>
      </c>
      <c r="AP20" s="63">
        <f t="shared" si="3"/>
        <v>35</v>
      </c>
      <c r="AQ20" s="62">
        <f t="shared" si="4"/>
        <v>1.2340425531914896</v>
      </c>
      <c r="AR20" s="62">
        <f t="shared" si="5"/>
        <v>61.702127659574479</v>
      </c>
      <c r="AS20" s="62">
        <f t="shared" si="6"/>
        <v>123.40425531914896</v>
      </c>
      <c r="AT20" s="62">
        <f t="shared" si="7"/>
        <v>-61.702127659574479</v>
      </c>
      <c r="AU20" s="62">
        <f t="shared" si="8"/>
        <v>308.51063829787239</v>
      </c>
      <c r="AV20" s="62">
        <f t="shared" si="9"/>
        <v>-123.40425531914896</v>
      </c>
      <c r="AW20" s="63">
        <f t="shared" si="30"/>
        <v>185.10638297872345</v>
      </c>
      <c r="AX20" s="61" t="str">
        <f t="shared" ca="1" si="11"/>
        <v>VINTO</v>
      </c>
      <c r="AY20" s="69">
        <f t="shared" ca="1" si="31"/>
        <v>10033</v>
      </c>
      <c r="AZ20" s="51">
        <f t="shared" si="12"/>
        <v>431.91489361702133</v>
      </c>
      <c r="BA20" s="55">
        <f t="shared" ca="1" si="13"/>
        <v>4.3849227778377797E-2</v>
      </c>
      <c r="BB20" s="55">
        <f t="shared" ca="1" si="32"/>
        <v>1.2340425531914896</v>
      </c>
      <c r="BC20" s="64">
        <f t="shared" ca="1" si="14"/>
        <v>35.106382978723445</v>
      </c>
      <c r="BE20" s="52" t="str">
        <f t="shared" ca="1" si="15"/>
        <v/>
      </c>
      <c r="BF20" s="52">
        <f t="shared" ca="1" si="16"/>
        <v>18.799999999999983</v>
      </c>
      <c r="BG20" s="52">
        <f t="shared" ca="1" si="17"/>
        <v>18.799999999999983</v>
      </c>
      <c r="BH20" s="52">
        <f t="shared" ca="1" si="18"/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19"/>
        <v>0.60888888888888881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6"/>
      <c r="Q21" s="1">
        <f t="shared" ca="1" si="33"/>
        <v>11.25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9850</v>
      </c>
      <c r="AB21" s="69">
        <f t="shared" ca="1" si="27"/>
        <v>-150</v>
      </c>
      <c r="AC21" s="69">
        <f t="shared" ca="1" si="28"/>
        <v>50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1.4000000000000001</v>
      </c>
      <c r="AG21" s="78">
        <f t="shared" si="36"/>
        <v>200</v>
      </c>
      <c r="AH21" s="60">
        <f t="shared" si="36"/>
        <v>50</v>
      </c>
      <c r="AI21" s="60">
        <f t="shared" si="36"/>
        <v>70</v>
      </c>
      <c r="AJ21" s="60">
        <f t="shared" si="29"/>
        <v>10070</v>
      </c>
      <c r="AK21" s="60">
        <f t="shared" si="29"/>
        <v>185</v>
      </c>
      <c r="AL21" s="60">
        <f t="shared" si="29"/>
        <v>3.7</v>
      </c>
      <c r="AM21" s="60">
        <f t="shared" ca="1" si="29"/>
        <v>-37</v>
      </c>
      <c r="AN21" s="60">
        <f t="shared" ca="1" si="29"/>
        <v>-37</v>
      </c>
      <c r="AO21" s="60">
        <f t="shared" ca="1" si="29"/>
        <v>37</v>
      </c>
      <c r="AP21" s="63">
        <f t="shared" si="3"/>
        <v>35</v>
      </c>
      <c r="AQ21" s="62">
        <f t="shared" si="4"/>
        <v>1.2352941176470591</v>
      </c>
      <c r="AR21" s="62">
        <f t="shared" si="5"/>
        <v>61.764705882352956</v>
      </c>
      <c r="AS21" s="62">
        <f t="shared" si="6"/>
        <v>123.52941176470591</v>
      </c>
      <c r="AT21" s="62">
        <f t="shared" si="7"/>
        <v>-61.764705882352956</v>
      </c>
      <c r="AU21" s="62">
        <f t="shared" si="8"/>
        <v>308.82352941176475</v>
      </c>
      <c r="AV21" s="62">
        <f t="shared" si="9"/>
        <v>-123.52941176470591</v>
      </c>
      <c r="AW21" s="63">
        <f t="shared" si="30"/>
        <v>185.29411764705884</v>
      </c>
      <c r="AX21" s="61" t="str">
        <f t="shared" ca="1" si="11"/>
        <v>VINTO</v>
      </c>
      <c r="AY21" s="69">
        <f t="shared" ca="1" si="31"/>
        <v>10033</v>
      </c>
      <c r="AZ21" s="51">
        <f t="shared" si="12"/>
        <v>432.35294117647072</v>
      </c>
      <c r="BA21" s="55">
        <f t="shared" ca="1" si="13"/>
        <v>4.389369961182444E-2</v>
      </c>
      <c r="BB21" s="55">
        <f t="shared" ca="1" si="32"/>
        <v>1.2352941176470589</v>
      </c>
      <c r="BC21" s="64">
        <f t="shared" ca="1" si="14"/>
        <v>35.29411764705884</v>
      </c>
      <c r="BE21" s="52" t="str">
        <f t="shared" ca="1" si="15"/>
        <v/>
      </c>
      <c r="BF21" s="52">
        <f t="shared" ca="1" si="16"/>
        <v>18.699999999999982</v>
      </c>
      <c r="BG21" s="52">
        <f t="shared" ca="1" si="17"/>
        <v>18.699999999999982</v>
      </c>
      <c r="BH21" s="52">
        <f t="shared" ca="1" si="18"/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19"/>
        <v>0.60888888888888881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6"/>
      <c r="Q22" s="1">
        <f t="shared" ca="1" si="33"/>
        <v>11.25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9850</v>
      </c>
      <c r="AB22" s="69">
        <f t="shared" ca="1" si="27"/>
        <v>-150</v>
      </c>
      <c r="AC22" s="69">
        <f t="shared" ca="1" si="28"/>
        <v>50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1.4000000000000001</v>
      </c>
      <c r="AG22" s="78">
        <f t="shared" si="36"/>
        <v>200</v>
      </c>
      <c r="AH22" s="60">
        <f t="shared" si="36"/>
        <v>50</v>
      </c>
      <c r="AI22" s="60">
        <f t="shared" si="36"/>
        <v>70</v>
      </c>
      <c r="AJ22" s="60">
        <f t="shared" si="29"/>
        <v>10070</v>
      </c>
      <c r="AK22" s="60">
        <f t="shared" si="29"/>
        <v>185</v>
      </c>
      <c r="AL22" s="60">
        <f t="shared" si="29"/>
        <v>3.7</v>
      </c>
      <c r="AM22" s="60">
        <f t="shared" ca="1" si="29"/>
        <v>-37</v>
      </c>
      <c r="AN22" s="60">
        <f t="shared" ca="1" si="29"/>
        <v>-37</v>
      </c>
      <c r="AO22" s="60">
        <f t="shared" ca="1" si="29"/>
        <v>37</v>
      </c>
      <c r="AP22" s="63">
        <f t="shared" si="3"/>
        <v>35</v>
      </c>
      <c r="AQ22" s="62">
        <f t="shared" si="4"/>
        <v>1.2365591397849465</v>
      </c>
      <c r="AR22" s="62">
        <f t="shared" si="5"/>
        <v>61.827956989247326</v>
      </c>
      <c r="AS22" s="62">
        <f t="shared" si="6"/>
        <v>123.65591397849465</v>
      </c>
      <c r="AT22" s="62">
        <f t="shared" si="7"/>
        <v>-61.827956989247326</v>
      </c>
      <c r="AU22" s="62">
        <f t="shared" si="8"/>
        <v>309.13978494623666</v>
      </c>
      <c r="AV22" s="62">
        <f t="shared" si="9"/>
        <v>-123.65591397849465</v>
      </c>
      <c r="AW22" s="63">
        <f t="shared" si="30"/>
        <v>185.48387096774201</v>
      </c>
      <c r="AX22" s="61" t="str">
        <f t="shared" ca="1" si="11"/>
        <v>VINTO</v>
      </c>
      <c r="AY22" s="69">
        <f t="shared" ca="1" si="31"/>
        <v>10033</v>
      </c>
      <c r="AZ22" s="51">
        <f t="shared" si="12"/>
        <v>432.79569892473125</v>
      </c>
      <c r="BA22" s="55">
        <f t="shared" ca="1" si="13"/>
        <v>4.3938649637028551E-2</v>
      </c>
      <c r="BB22" s="55">
        <f t="shared" ca="1" si="32"/>
        <v>1.2365591397849467</v>
      </c>
      <c r="BC22" s="64">
        <f t="shared" ca="1" si="14"/>
        <v>35.483870967742007</v>
      </c>
      <c r="BE22" s="52" t="str">
        <f t="shared" ca="1" si="15"/>
        <v/>
      </c>
      <c r="BF22" s="52">
        <f t="shared" ca="1" si="16"/>
        <v>18.59999999999998</v>
      </c>
      <c r="BG22" s="52">
        <f t="shared" ca="1" si="17"/>
        <v>18.59999999999998</v>
      </c>
      <c r="BH22" s="52">
        <f t="shared" ca="1" si="18"/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19"/>
        <v>0.60888888888888881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6"/>
      <c r="Q23" s="1">
        <f t="shared" ca="1" si="33"/>
        <v>11.25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9850</v>
      </c>
      <c r="AB23" s="69">
        <f t="shared" ca="1" si="27"/>
        <v>-150</v>
      </c>
      <c r="AC23" s="69">
        <f t="shared" ca="1" si="28"/>
        <v>50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1.4000000000000001</v>
      </c>
      <c r="AG23" s="78">
        <f t="shared" si="36"/>
        <v>200</v>
      </c>
      <c r="AH23" s="60">
        <f t="shared" si="36"/>
        <v>50</v>
      </c>
      <c r="AI23" s="60">
        <f t="shared" si="36"/>
        <v>70</v>
      </c>
      <c r="AJ23" s="60">
        <f t="shared" si="29"/>
        <v>10070</v>
      </c>
      <c r="AK23" s="60">
        <f t="shared" si="29"/>
        <v>185</v>
      </c>
      <c r="AL23" s="60">
        <f t="shared" si="29"/>
        <v>3.7</v>
      </c>
      <c r="AM23" s="60">
        <f t="shared" ca="1" si="29"/>
        <v>-37</v>
      </c>
      <c r="AN23" s="60">
        <f t="shared" ca="1" si="29"/>
        <v>-37</v>
      </c>
      <c r="AO23" s="60">
        <f t="shared" ca="1" si="29"/>
        <v>37</v>
      </c>
      <c r="AP23" s="63">
        <f t="shared" si="3"/>
        <v>35</v>
      </c>
      <c r="AQ23" s="62">
        <f t="shared" si="4"/>
        <v>1.2378378378378381</v>
      </c>
      <c r="AR23" s="62">
        <f t="shared" si="5"/>
        <v>61.891891891891902</v>
      </c>
      <c r="AS23" s="62">
        <f t="shared" si="6"/>
        <v>123.7837837837838</v>
      </c>
      <c r="AT23" s="62">
        <f t="shared" si="7"/>
        <v>-61.891891891891902</v>
      </c>
      <c r="AU23" s="62">
        <f t="shared" si="8"/>
        <v>309.45945945945948</v>
      </c>
      <c r="AV23" s="62">
        <f t="shared" si="9"/>
        <v>-123.7837837837838</v>
      </c>
      <c r="AW23" s="63">
        <f t="shared" si="30"/>
        <v>185.67567567567568</v>
      </c>
      <c r="AX23" s="61" t="str">
        <f t="shared" ca="1" si="11"/>
        <v>VINTO</v>
      </c>
      <c r="AY23" s="69">
        <f t="shared" ca="1" si="31"/>
        <v>10033</v>
      </c>
      <c r="AZ23" s="51">
        <f t="shared" si="12"/>
        <v>433.24324324324334</v>
      </c>
      <c r="BA23" s="55">
        <f t="shared" ca="1" si="13"/>
        <v>4.3984085608451101E-2</v>
      </c>
      <c r="BB23" s="55">
        <f t="shared" ca="1" si="32"/>
        <v>1.2378378378378379</v>
      </c>
      <c r="BC23" s="64">
        <f t="shared" ca="1" si="14"/>
        <v>35.675675675675677</v>
      </c>
      <c r="BE23" s="52" t="str">
        <f t="shared" ca="1" si="15"/>
        <v/>
      </c>
      <c r="BF23" s="52">
        <f t="shared" ca="1" si="16"/>
        <v>18.499999999999979</v>
      </c>
      <c r="BG23" s="52">
        <f t="shared" ca="1" si="17"/>
        <v>18.499999999999979</v>
      </c>
      <c r="BH23" s="52">
        <f t="shared" ca="1" si="18"/>
        <v>18.499999999999979</v>
      </c>
    </row>
    <row r="24" spans="2:60">
      <c r="B24" s="10">
        <v>17</v>
      </c>
      <c r="C24" s="18"/>
      <c r="D24" s="18"/>
      <c r="E24" s="20"/>
      <c r="F24" s="21"/>
      <c r="G24" s="6">
        <f t="shared" si="19"/>
        <v>0.60888888888888881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6"/>
      <c r="Q24" s="1">
        <f t="shared" ca="1" si="33"/>
        <v>11.25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9850</v>
      </c>
      <c r="AB24" s="69">
        <f t="shared" ca="1" si="27"/>
        <v>-150</v>
      </c>
      <c r="AC24" s="69">
        <f t="shared" ca="1" si="28"/>
        <v>50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1.4000000000000001</v>
      </c>
      <c r="AG24" s="78">
        <f t="shared" si="36"/>
        <v>200</v>
      </c>
      <c r="AH24" s="60">
        <f t="shared" si="36"/>
        <v>50</v>
      </c>
      <c r="AI24" s="60">
        <f t="shared" si="36"/>
        <v>70</v>
      </c>
      <c r="AJ24" s="60">
        <f t="shared" si="29"/>
        <v>10070</v>
      </c>
      <c r="AK24" s="60">
        <f t="shared" si="29"/>
        <v>185</v>
      </c>
      <c r="AL24" s="60">
        <f t="shared" si="29"/>
        <v>3.7</v>
      </c>
      <c r="AM24" s="60">
        <f t="shared" ca="1" si="29"/>
        <v>-37</v>
      </c>
      <c r="AN24" s="60">
        <f t="shared" ca="1" si="29"/>
        <v>-37</v>
      </c>
      <c r="AO24" s="60">
        <f t="shared" ca="1" si="29"/>
        <v>37</v>
      </c>
      <c r="AP24" s="63">
        <f t="shared" si="3"/>
        <v>35</v>
      </c>
      <c r="AQ24" s="62">
        <f t="shared" si="4"/>
        <v>1.2391304347826091</v>
      </c>
      <c r="AR24" s="62">
        <f t="shared" si="5"/>
        <v>61.956521739130451</v>
      </c>
      <c r="AS24" s="62">
        <f t="shared" si="6"/>
        <v>123.9130434782609</v>
      </c>
      <c r="AT24" s="62">
        <f t="shared" si="7"/>
        <v>-61.956521739130451</v>
      </c>
      <c r="AU24" s="62">
        <f t="shared" si="8"/>
        <v>309.78260869565224</v>
      </c>
      <c r="AV24" s="62">
        <f t="shared" si="9"/>
        <v>-123.9130434782609</v>
      </c>
      <c r="AW24" s="63">
        <f t="shared" si="30"/>
        <v>185.86956521739134</v>
      </c>
      <c r="AX24" s="61" t="str">
        <f t="shared" ca="1" si="11"/>
        <v>VINTO</v>
      </c>
      <c r="AY24" s="69">
        <f t="shared" ca="1" si="31"/>
        <v>10033</v>
      </c>
      <c r="AZ24" s="51">
        <f t="shared" si="12"/>
        <v>433.69565217391317</v>
      </c>
      <c r="BA24" s="55">
        <f t="shared" ca="1" si="13"/>
        <v>4.403001544912824E-2</v>
      </c>
      <c r="BB24" s="55">
        <f t="shared" ca="1" si="32"/>
        <v>1.2391304347826089</v>
      </c>
      <c r="BC24" s="64">
        <f t="shared" ca="1" si="14"/>
        <v>35.86956521739134</v>
      </c>
      <c r="BE24" s="52" t="str">
        <f t="shared" ca="1" si="15"/>
        <v/>
      </c>
      <c r="BF24" s="52">
        <f t="shared" ca="1" si="16"/>
        <v>18.399999999999977</v>
      </c>
      <c r="BG24" s="52">
        <f t="shared" ca="1" si="17"/>
        <v>18.399999999999977</v>
      </c>
      <c r="BH24" s="52">
        <f t="shared" ca="1" si="18"/>
        <v>18.399999999999977</v>
      </c>
    </row>
    <row r="25" spans="2:60">
      <c r="B25" s="10">
        <v>18</v>
      </c>
      <c r="C25" s="18"/>
      <c r="D25" s="18"/>
      <c r="E25" s="20"/>
      <c r="F25" s="21"/>
      <c r="G25" s="6">
        <f t="shared" si="19"/>
        <v>0.60888888888888881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6"/>
      <c r="Q25" s="1">
        <f t="shared" ca="1" si="33"/>
        <v>11.25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9850</v>
      </c>
      <c r="AB25" s="69">
        <f t="shared" ca="1" si="27"/>
        <v>-150</v>
      </c>
      <c r="AC25" s="69">
        <f t="shared" ca="1" si="28"/>
        <v>50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1.4000000000000001</v>
      </c>
      <c r="AG25" s="78">
        <f t="shared" si="36"/>
        <v>200</v>
      </c>
      <c r="AH25" s="60">
        <f t="shared" si="36"/>
        <v>50</v>
      </c>
      <c r="AI25" s="60">
        <f t="shared" si="36"/>
        <v>70</v>
      </c>
      <c r="AJ25" s="60">
        <f t="shared" si="36"/>
        <v>10070</v>
      </c>
      <c r="AK25" s="60">
        <f t="shared" si="36"/>
        <v>185</v>
      </c>
      <c r="AL25" s="60">
        <f t="shared" si="36"/>
        <v>3.7</v>
      </c>
      <c r="AM25" s="60">
        <f t="shared" ca="1" si="36"/>
        <v>-37</v>
      </c>
      <c r="AN25" s="60">
        <f t="shared" ca="1" si="36"/>
        <v>-37</v>
      </c>
      <c r="AO25" s="60">
        <f t="shared" ca="1" si="36"/>
        <v>37</v>
      </c>
      <c r="AP25" s="63">
        <f t="shared" si="3"/>
        <v>35</v>
      </c>
      <c r="AQ25" s="62">
        <f t="shared" si="4"/>
        <v>1.2404371584699456</v>
      </c>
      <c r="AR25" s="62">
        <f t="shared" si="5"/>
        <v>62.021857923497279</v>
      </c>
      <c r="AS25" s="62">
        <f t="shared" si="6"/>
        <v>124.04371584699456</v>
      </c>
      <c r="AT25" s="62">
        <f t="shared" si="7"/>
        <v>-62.021857923497279</v>
      </c>
      <c r="AU25" s="62">
        <f t="shared" si="8"/>
        <v>310.10928961748641</v>
      </c>
      <c r="AV25" s="62">
        <f t="shared" si="9"/>
        <v>-124.04371584699456</v>
      </c>
      <c r="AW25" s="63">
        <f t="shared" si="30"/>
        <v>186.06557377049185</v>
      </c>
      <c r="AX25" s="61" t="str">
        <f t="shared" ca="1" si="11"/>
        <v>VINTO</v>
      </c>
      <c r="AY25" s="69">
        <f t="shared" ca="1" si="31"/>
        <v>10033</v>
      </c>
      <c r="AZ25" s="51">
        <f t="shared" si="12"/>
        <v>434.15300546448094</v>
      </c>
      <c r="BA25" s="55">
        <f t="shared" ca="1" si="13"/>
        <v>4.4076447255277255E-2</v>
      </c>
      <c r="BB25" s="55">
        <f t="shared" ca="1" si="32"/>
        <v>1.2404371584699456</v>
      </c>
      <c r="BC25" s="64">
        <f t="shared" ca="1" si="14"/>
        <v>36.065573770491852</v>
      </c>
      <c r="BE25" s="52" t="str">
        <f t="shared" ca="1" si="15"/>
        <v/>
      </c>
      <c r="BF25" s="52">
        <f t="shared" ca="1" si="16"/>
        <v>18.299999999999976</v>
      </c>
      <c r="BG25" s="52">
        <f t="shared" ca="1" si="17"/>
        <v>18.299999999999976</v>
      </c>
      <c r="BH25" s="52">
        <f t="shared" ca="1" si="18"/>
        <v>18.299999999999976</v>
      </c>
    </row>
    <row r="26" spans="2:60">
      <c r="B26" s="10">
        <v>19</v>
      </c>
      <c r="C26" s="18"/>
      <c r="D26" s="18"/>
      <c r="E26" s="20"/>
      <c r="F26" s="21"/>
      <c r="G26" s="6">
        <f t="shared" si="19"/>
        <v>0.60888888888888881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6"/>
      <c r="Q26" s="1">
        <f t="shared" ca="1" si="33"/>
        <v>11.25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9850</v>
      </c>
      <c r="AB26" s="69">
        <f t="shared" ca="1" si="27"/>
        <v>-150</v>
      </c>
      <c r="AC26" s="69">
        <f t="shared" ca="1" si="28"/>
        <v>50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1.4000000000000001</v>
      </c>
      <c r="AG26" s="78">
        <f t="shared" si="39"/>
        <v>200</v>
      </c>
      <c r="AH26" s="60">
        <f t="shared" si="39"/>
        <v>50</v>
      </c>
      <c r="AI26" s="60">
        <f t="shared" si="39"/>
        <v>70</v>
      </c>
      <c r="AJ26" s="60">
        <f t="shared" si="39"/>
        <v>10070</v>
      </c>
      <c r="AK26" s="60">
        <f t="shared" si="39"/>
        <v>185</v>
      </c>
      <c r="AL26" s="60">
        <f t="shared" si="39"/>
        <v>3.7</v>
      </c>
      <c r="AM26" s="60">
        <f t="shared" ca="1" si="39"/>
        <v>-37</v>
      </c>
      <c r="AN26" s="60">
        <f t="shared" ca="1" si="39"/>
        <v>-37</v>
      </c>
      <c r="AO26" s="60">
        <f t="shared" ca="1" si="39"/>
        <v>37</v>
      </c>
      <c r="AP26" s="63">
        <f t="shared" si="3"/>
        <v>35</v>
      </c>
      <c r="AQ26" s="62">
        <f t="shared" si="4"/>
        <v>1.2417582417582422</v>
      </c>
      <c r="AR26" s="62">
        <f t="shared" si="5"/>
        <v>62.087912087912109</v>
      </c>
      <c r="AS26" s="62">
        <f t="shared" si="6"/>
        <v>124.17582417582422</v>
      </c>
      <c r="AT26" s="62">
        <f t="shared" si="7"/>
        <v>-62.087912087912109</v>
      </c>
      <c r="AU26" s="62">
        <f t="shared" si="8"/>
        <v>310.43956043956052</v>
      </c>
      <c r="AV26" s="62">
        <f t="shared" si="9"/>
        <v>-124.17582417582422</v>
      </c>
      <c r="AW26" s="63">
        <f t="shared" si="30"/>
        <v>186.26373626373629</v>
      </c>
      <c r="AX26" s="61" t="str">
        <f t="shared" ca="1" si="11"/>
        <v>VINTO</v>
      </c>
      <c r="AY26" s="69">
        <f t="shared" ca="1" si="31"/>
        <v>10033</v>
      </c>
      <c r="AZ26" s="51">
        <f t="shared" si="12"/>
        <v>434.61538461538476</v>
      </c>
      <c r="BA26" s="55">
        <f t="shared" ca="1" si="13"/>
        <v>4.4123389301054292E-2</v>
      </c>
      <c r="BB26" s="55">
        <f t="shared" ca="1" si="32"/>
        <v>1.241758241758242</v>
      </c>
      <c r="BC26" s="64">
        <f t="shared" ca="1" si="14"/>
        <v>36.263736263736291</v>
      </c>
      <c r="BE26" s="52" t="str">
        <f t="shared" ca="1" si="15"/>
        <v/>
      </c>
      <c r="BF26" s="52">
        <f t="shared" ca="1" si="16"/>
        <v>18.199999999999974</v>
      </c>
      <c r="BG26" s="52">
        <f t="shared" ca="1" si="17"/>
        <v>18.199999999999974</v>
      </c>
      <c r="BH26" s="52">
        <f t="shared" ca="1" si="18"/>
        <v>18.199999999999974</v>
      </c>
    </row>
    <row r="27" spans="2:60">
      <c r="B27" s="10">
        <v>20</v>
      </c>
      <c r="C27" s="18"/>
      <c r="D27" s="18"/>
      <c r="E27" s="20"/>
      <c r="F27" s="21"/>
      <c r="G27" s="6">
        <f t="shared" si="19"/>
        <v>0.60888888888888881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6"/>
      <c r="Q27" s="1">
        <f t="shared" ca="1" si="33"/>
        <v>11.25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9850</v>
      </c>
      <c r="AB27" s="69">
        <f t="shared" ca="1" si="27"/>
        <v>-150</v>
      </c>
      <c r="AC27" s="69">
        <f t="shared" ca="1" si="28"/>
        <v>50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1.4000000000000001</v>
      </c>
      <c r="AG27" s="78">
        <f t="shared" si="39"/>
        <v>200</v>
      </c>
      <c r="AH27" s="60">
        <f t="shared" si="39"/>
        <v>50</v>
      </c>
      <c r="AI27" s="60">
        <f t="shared" si="39"/>
        <v>70</v>
      </c>
      <c r="AJ27" s="60">
        <f t="shared" si="39"/>
        <v>10070</v>
      </c>
      <c r="AK27" s="60">
        <f t="shared" si="39"/>
        <v>185</v>
      </c>
      <c r="AL27" s="60">
        <f t="shared" si="39"/>
        <v>3.7</v>
      </c>
      <c r="AM27" s="60">
        <f t="shared" ca="1" si="39"/>
        <v>-37</v>
      </c>
      <c r="AN27" s="60">
        <f t="shared" ca="1" si="39"/>
        <v>-37</v>
      </c>
      <c r="AO27" s="60">
        <f t="shared" ca="1" si="39"/>
        <v>37</v>
      </c>
      <c r="AP27" s="63">
        <f t="shared" si="3"/>
        <v>35</v>
      </c>
      <c r="AQ27" s="62">
        <f t="shared" si="4"/>
        <v>1.243093922651934</v>
      </c>
      <c r="AR27" s="62">
        <f t="shared" si="5"/>
        <v>62.154696132596698</v>
      </c>
      <c r="AS27" s="62">
        <f t="shared" si="6"/>
        <v>124.3093922651934</v>
      </c>
      <c r="AT27" s="62">
        <f t="shared" si="7"/>
        <v>-62.154696132596698</v>
      </c>
      <c r="AU27" s="62">
        <f t="shared" si="8"/>
        <v>310.7734806629835</v>
      </c>
      <c r="AV27" s="62">
        <f t="shared" si="9"/>
        <v>-124.3093922651934</v>
      </c>
      <c r="AW27" s="63">
        <f t="shared" si="30"/>
        <v>186.46408839779011</v>
      </c>
      <c r="AX27" s="61" t="str">
        <f t="shared" ca="1" si="11"/>
        <v>VINTO</v>
      </c>
      <c r="AY27" s="69">
        <f t="shared" ca="1" si="31"/>
        <v>10033</v>
      </c>
      <c r="AZ27" s="51">
        <f t="shared" si="12"/>
        <v>435.08287292817687</v>
      </c>
      <c r="BA27" s="55">
        <f t="shared" ca="1" si="13"/>
        <v>4.4170850043469732E-2</v>
      </c>
      <c r="BB27" s="55">
        <f t="shared" ca="1" si="32"/>
        <v>1.243093922651934</v>
      </c>
      <c r="BC27" s="64">
        <f t="shared" ca="1" si="14"/>
        <v>36.464088397790107</v>
      </c>
      <c r="BE27" s="52" t="str">
        <f t="shared" ca="1" si="15"/>
        <v/>
      </c>
      <c r="BF27" s="52">
        <f t="shared" ca="1" si="16"/>
        <v>18.099999999999973</v>
      </c>
      <c r="BG27" s="52">
        <f t="shared" ca="1" si="17"/>
        <v>18.099999999999973</v>
      </c>
      <c r="BH27" s="52">
        <f t="shared" ca="1" si="18"/>
        <v>18.099999999999973</v>
      </c>
    </row>
    <row r="28" spans="2:60">
      <c r="B28" s="13"/>
      <c r="C28" s="13" t="s">
        <v>47</v>
      </c>
      <c r="D28" s="33" t="str">
        <f>IF(N28="VINTO","VINTO","")</f>
        <v/>
      </c>
      <c r="E28" s="13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-208.66666666666669</v>
      </c>
      <c r="N28" s="6">
        <f>IF(H3&gt;J4,"VINTO",M28-L28-K3)</f>
        <v>-428.66666666666669</v>
      </c>
      <c r="O28" s="6">
        <f>-N28</f>
        <v>428.66666666666669</v>
      </c>
      <c r="Q28" s="1">
        <f t="shared" ca="1" si="33"/>
        <v>11.25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9850</v>
      </c>
      <c r="AB28" s="69">
        <f t="shared" ca="1" si="27"/>
        <v>-150</v>
      </c>
      <c r="AC28" s="69">
        <f t="shared" ca="1" si="28"/>
        <v>50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1.4000000000000001</v>
      </c>
      <c r="AG28" s="78">
        <f t="shared" si="39"/>
        <v>200</v>
      </c>
      <c r="AH28" s="60">
        <f t="shared" si="39"/>
        <v>50</v>
      </c>
      <c r="AI28" s="60">
        <f t="shared" si="39"/>
        <v>70</v>
      </c>
      <c r="AJ28" s="60">
        <f t="shared" si="39"/>
        <v>10070</v>
      </c>
      <c r="AK28" s="60">
        <f t="shared" si="39"/>
        <v>185</v>
      </c>
      <c r="AL28" s="60">
        <f t="shared" si="39"/>
        <v>3.7</v>
      </c>
      <c r="AM28" s="60">
        <f t="shared" ca="1" si="39"/>
        <v>-37</v>
      </c>
      <c r="AN28" s="60">
        <f t="shared" ca="1" si="39"/>
        <v>-37</v>
      </c>
      <c r="AO28" s="60">
        <f t="shared" ca="1" si="39"/>
        <v>37</v>
      </c>
      <c r="AP28" s="63">
        <f t="shared" si="3"/>
        <v>35</v>
      </c>
      <c r="AQ28" s="62">
        <f t="shared" si="4"/>
        <v>1.2444444444444449</v>
      </c>
      <c r="AR28" s="62">
        <f t="shared" si="5"/>
        <v>62.222222222222243</v>
      </c>
      <c r="AS28" s="62">
        <f t="shared" si="6"/>
        <v>124.44444444444449</v>
      </c>
      <c r="AT28" s="62">
        <f t="shared" si="7"/>
        <v>-62.222222222222243</v>
      </c>
      <c r="AU28" s="62">
        <f t="shared" si="8"/>
        <v>311.1111111111112</v>
      </c>
      <c r="AV28" s="62">
        <f t="shared" si="9"/>
        <v>-124.44444444444449</v>
      </c>
      <c r="AW28" s="63">
        <f t="shared" si="30"/>
        <v>186.66666666666671</v>
      </c>
      <c r="AX28" s="61" t="str">
        <f t="shared" ca="1" si="11"/>
        <v>VINTO</v>
      </c>
      <c r="AY28" s="69">
        <f t="shared" ca="1" si="31"/>
        <v>10033</v>
      </c>
      <c r="AZ28" s="51">
        <f t="shared" si="12"/>
        <v>435.55555555555571</v>
      </c>
      <c r="BA28" s="55">
        <f t="shared" ca="1" si="13"/>
        <v>4.4218838127467588E-2</v>
      </c>
      <c r="BB28" s="55">
        <f t="shared" ca="1" si="32"/>
        <v>1.2444444444444447</v>
      </c>
      <c r="BC28" s="64">
        <f t="shared" ca="1" si="14"/>
        <v>36.666666666666714</v>
      </c>
      <c r="BE28" s="52" t="str">
        <f t="shared" ca="1" si="15"/>
        <v/>
      </c>
      <c r="BF28" s="52">
        <f t="shared" ca="1" si="16"/>
        <v>17.999999999999972</v>
      </c>
      <c r="BG28" s="52">
        <f t="shared" ca="1" si="17"/>
        <v>17.999999999999972</v>
      </c>
      <c r="BH28" s="52">
        <f t="shared" ca="1" si="18"/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9850</v>
      </c>
      <c r="AB29" s="69">
        <f t="shared" ca="1" si="27"/>
        <v>-150</v>
      </c>
      <c r="AC29" s="69">
        <f t="shared" ca="1" si="28"/>
        <v>50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1.4000000000000001</v>
      </c>
      <c r="AG29" s="78">
        <f t="shared" si="39"/>
        <v>200</v>
      </c>
      <c r="AH29" s="60">
        <f t="shared" si="39"/>
        <v>50</v>
      </c>
      <c r="AI29" s="60">
        <f t="shared" si="39"/>
        <v>70</v>
      </c>
      <c r="AJ29" s="60">
        <f t="shared" si="39"/>
        <v>10070</v>
      </c>
      <c r="AK29" s="60">
        <f t="shared" si="39"/>
        <v>185</v>
      </c>
      <c r="AL29" s="60">
        <f t="shared" si="39"/>
        <v>3.7</v>
      </c>
      <c r="AM29" s="60">
        <f t="shared" ca="1" si="39"/>
        <v>-37</v>
      </c>
      <c r="AN29" s="60">
        <f t="shared" ca="1" si="39"/>
        <v>-37</v>
      </c>
      <c r="AO29" s="60">
        <f t="shared" ca="1" si="39"/>
        <v>37</v>
      </c>
      <c r="AP29" s="63">
        <f t="shared" si="3"/>
        <v>35</v>
      </c>
      <c r="AQ29" s="62">
        <f t="shared" si="4"/>
        <v>1.2458100558659222</v>
      </c>
      <c r="AR29" s="62">
        <f t="shared" si="5"/>
        <v>62.290502793296113</v>
      </c>
      <c r="AS29" s="62">
        <f t="shared" si="6"/>
        <v>124.58100558659223</v>
      </c>
      <c r="AT29" s="62">
        <f t="shared" si="7"/>
        <v>-62.290502793296113</v>
      </c>
      <c r="AU29" s="62">
        <f t="shared" si="8"/>
        <v>311.45251396648058</v>
      </c>
      <c r="AV29" s="62">
        <f t="shared" si="9"/>
        <v>-124.58100558659223</v>
      </c>
      <c r="AW29" s="63">
        <f t="shared" si="30"/>
        <v>186.87150837988835</v>
      </c>
      <c r="AX29" s="61" t="str">
        <f t="shared" ca="1" si="11"/>
        <v>VINTO</v>
      </c>
      <c r="AY29" s="69">
        <f t="shared" ca="1" si="31"/>
        <v>10033</v>
      </c>
      <c r="AZ29" s="51">
        <f t="shared" si="12"/>
        <v>436.03351955307278</v>
      </c>
      <c r="BA29" s="55">
        <f t="shared" ca="1" si="13"/>
        <v>4.4267362391174903E-2</v>
      </c>
      <c r="BB29" s="55">
        <f t="shared" ca="1" si="32"/>
        <v>1.2458100558659224</v>
      </c>
      <c r="BC29" s="64">
        <f t="shared" ca="1" si="14"/>
        <v>36.871508379888354</v>
      </c>
      <c r="BE29" s="52" t="str">
        <f t="shared" ca="1" si="15"/>
        <v/>
      </c>
      <c r="BF29" s="52">
        <f t="shared" ca="1" si="16"/>
        <v>17.89999999999997</v>
      </c>
      <c r="BG29" s="52">
        <f t="shared" ca="1" si="17"/>
        <v>17.89999999999997</v>
      </c>
      <c r="BH29" s="52">
        <f t="shared" ca="1" si="18"/>
        <v>17.89999999999997</v>
      </c>
    </row>
    <row r="30" spans="2:60"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9850</v>
      </c>
      <c r="AB30" s="69">
        <f t="shared" ca="1" si="27"/>
        <v>-150</v>
      </c>
      <c r="AC30" s="69">
        <f t="shared" ca="1" si="28"/>
        <v>50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1.4000000000000001</v>
      </c>
      <c r="AG30" s="78">
        <f t="shared" si="39"/>
        <v>200</v>
      </c>
      <c r="AH30" s="60">
        <f t="shared" si="39"/>
        <v>50</v>
      </c>
      <c r="AI30" s="60">
        <f t="shared" si="39"/>
        <v>70</v>
      </c>
      <c r="AJ30" s="60">
        <f t="shared" si="39"/>
        <v>10070</v>
      </c>
      <c r="AK30" s="60">
        <f t="shared" si="39"/>
        <v>185</v>
      </c>
      <c r="AL30" s="60">
        <f t="shared" si="39"/>
        <v>3.7</v>
      </c>
      <c r="AM30" s="60">
        <f t="shared" ca="1" si="39"/>
        <v>-37</v>
      </c>
      <c r="AN30" s="60">
        <f t="shared" ca="1" si="39"/>
        <v>-37</v>
      </c>
      <c r="AO30" s="60">
        <f t="shared" ca="1" si="39"/>
        <v>37</v>
      </c>
      <c r="AP30" s="63">
        <f t="shared" si="3"/>
        <v>35</v>
      </c>
      <c r="AQ30" s="62">
        <f t="shared" si="4"/>
        <v>1.2471910112359554</v>
      </c>
      <c r="AR30" s="62">
        <f t="shared" si="5"/>
        <v>62.359550561797775</v>
      </c>
      <c r="AS30" s="62">
        <f t="shared" si="6"/>
        <v>124.71910112359555</v>
      </c>
      <c r="AT30" s="62">
        <f t="shared" si="7"/>
        <v>-62.359550561797775</v>
      </c>
      <c r="AU30" s="62">
        <f t="shared" si="8"/>
        <v>311.79775280898889</v>
      </c>
      <c r="AV30" s="62">
        <f t="shared" si="9"/>
        <v>-124.71910112359555</v>
      </c>
      <c r="AW30" s="63">
        <f t="shared" si="30"/>
        <v>187.07865168539334</v>
      </c>
      <c r="AX30" s="61" t="str">
        <f t="shared" ca="1" si="11"/>
        <v>VINTO</v>
      </c>
      <c r="AY30" s="69">
        <f t="shared" ca="1" si="31"/>
        <v>10033</v>
      </c>
      <c r="AZ30" s="51">
        <f t="shared" si="12"/>
        <v>436.51685393258441</v>
      </c>
      <c r="BA30" s="55">
        <f t="shared" ca="1" si="13"/>
        <v>4.4316431871328367E-2</v>
      </c>
      <c r="BB30" s="55">
        <f t="shared" ca="1" si="32"/>
        <v>1.2471910112359557</v>
      </c>
      <c r="BC30" s="64">
        <f t="shared" ca="1" si="14"/>
        <v>37.078651685393339</v>
      </c>
      <c r="BE30" s="52" t="str">
        <f t="shared" ca="1" si="15"/>
        <v/>
      </c>
      <c r="BF30" s="52">
        <f t="shared" ca="1" si="16"/>
        <v>17.799999999999969</v>
      </c>
      <c r="BG30" s="52">
        <f t="shared" ca="1" si="17"/>
        <v>17.799999999999969</v>
      </c>
      <c r="BH30" s="52">
        <f t="shared" ca="1" si="18"/>
        <v>17.799999999999969</v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9850</v>
      </c>
      <c r="AB31" s="69">
        <f t="shared" ca="1" si="27"/>
        <v>-150</v>
      </c>
      <c r="AC31" s="69">
        <f t="shared" ca="1" si="28"/>
        <v>50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1.4000000000000001</v>
      </c>
      <c r="AG31" s="78">
        <f t="shared" si="39"/>
        <v>200</v>
      </c>
      <c r="AH31" s="60">
        <f t="shared" si="39"/>
        <v>50</v>
      </c>
      <c r="AI31" s="60">
        <f t="shared" si="39"/>
        <v>70</v>
      </c>
      <c r="AJ31" s="60">
        <f t="shared" si="39"/>
        <v>10070</v>
      </c>
      <c r="AK31" s="60">
        <f t="shared" si="39"/>
        <v>185</v>
      </c>
      <c r="AL31" s="60">
        <f t="shared" si="39"/>
        <v>3.7</v>
      </c>
      <c r="AM31" s="60">
        <f t="shared" ca="1" si="39"/>
        <v>-37</v>
      </c>
      <c r="AN31" s="60">
        <f t="shared" ca="1" si="39"/>
        <v>-37</v>
      </c>
      <c r="AO31" s="60">
        <f t="shared" ca="1" si="39"/>
        <v>37</v>
      </c>
      <c r="AP31" s="63">
        <f t="shared" si="3"/>
        <v>35</v>
      </c>
      <c r="AQ31" s="62">
        <f t="shared" si="4"/>
        <v>1.2485875706214693</v>
      </c>
      <c r="AR31" s="62">
        <f t="shared" si="5"/>
        <v>62.429378531073468</v>
      </c>
      <c r="AS31" s="62">
        <f t="shared" si="6"/>
        <v>124.85875706214694</v>
      </c>
      <c r="AT31" s="62">
        <f t="shared" si="7"/>
        <v>-62.429378531073468</v>
      </c>
      <c r="AU31" s="62">
        <f t="shared" si="8"/>
        <v>312.14689265536731</v>
      </c>
      <c r="AV31" s="62">
        <f t="shared" si="9"/>
        <v>-124.85875706214694</v>
      </c>
      <c r="AW31" s="63">
        <f t="shared" si="30"/>
        <v>187.28813559322037</v>
      </c>
      <c r="AX31" s="61" t="str">
        <f t="shared" ca="1" si="11"/>
        <v>VINTO</v>
      </c>
      <c r="AY31" s="69">
        <f t="shared" ca="1" si="31"/>
        <v>10033</v>
      </c>
      <c r="AZ31" s="51">
        <f t="shared" si="12"/>
        <v>437.0056497175143</v>
      </c>
      <c r="BA31" s="55">
        <f t="shared" ca="1" si="13"/>
        <v>4.4366055808884704E-2</v>
      </c>
      <c r="BB31" s="55">
        <f t="shared" ca="1" si="32"/>
        <v>1.2485875706214691</v>
      </c>
      <c r="BC31" s="64">
        <f t="shared" ca="1" si="14"/>
        <v>37.288135593220375</v>
      </c>
      <c r="BE31" s="52" t="str">
        <f t="shared" ca="1" si="15"/>
        <v/>
      </c>
      <c r="BF31" s="52">
        <f t="shared" ca="1" si="16"/>
        <v>17.699999999999967</v>
      </c>
      <c r="BG31" s="52">
        <f t="shared" ca="1" si="17"/>
        <v>17.699999999999967</v>
      </c>
      <c r="BH31" s="52">
        <f t="shared" ca="1" si="18"/>
        <v>17.699999999999967</v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9850</v>
      </c>
      <c r="AB32" s="69">
        <f t="shared" ca="1" si="27"/>
        <v>-150</v>
      </c>
      <c r="AC32" s="69">
        <f t="shared" ca="1" si="28"/>
        <v>50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1.4000000000000001</v>
      </c>
      <c r="AG32" s="78">
        <f t="shared" si="39"/>
        <v>200</v>
      </c>
      <c r="AH32" s="60">
        <f t="shared" si="39"/>
        <v>50</v>
      </c>
      <c r="AI32" s="60">
        <f t="shared" si="39"/>
        <v>70</v>
      </c>
      <c r="AJ32" s="60">
        <f t="shared" si="39"/>
        <v>10070</v>
      </c>
      <c r="AK32" s="60">
        <f t="shared" si="39"/>
        <v>185</v>
      </c>
      <c r="AL32" s="60">
        <f t="shared" si="39"/>
        <v>3.7</v>
      </c>
      <c r="AM32" s="60">
        <f t="shared" ca="1" si="39"/>
        <v>-37</v>
      </c>
      <c r="AN32" s="60">
        <f t="shared" ca="1" si="39"/>
        <v>-37</v>
      </c>
      <c r="AO32" s="60">
        <f t="shared" ca="1" si="39"/>
        <v>37</v>
      </c>
      <c r="AP32" s="63">
        <f t="shared" si="3"/>
        <v>35</v>
      </c>
      <c r="AQ32" s="62">
        <f t="shared" si="4"/>
        <v>1.2500000000000004</v>
      </c>
      <c r="AR32" s="62">
        <f t="shared" si="5"/>
        <v>62.500000000000021</v>
      </c>
      <c r="AS32" s="62">
        <f t="shared" si="6"/>
        <v>125.00000000000004</v>
      </c>
      <c r="AT32" s="62">
        <f t="shared" si="7"/>
        <v>-62.500000000000021</v>
      </c>
      <c r="AU32" s="62">
        <f t="shared" si="8"/>
        <v>312.50000000000011</v>
      </c>
      <c r="AV32" s="62">
        <f t="shared" si="9"/>
        <v>-125.00000000000004</v>
      </c>
      <c r="AW32" s="63">
        <f t="shared" si="30"/>
        <v>187.50000000000006</v>
      </c>
      <c r="AX32" s="61" t="str">
        <f t="shared" ca="1" si="11"/>
        <v>VINTO</v>
      </c>
      <c r="AY32" s="69">
        <f t="shared" ca="1" si="31"/>
        <v>10033</v>
      </c>
      <c r="AZ32" s="51">
        <f t="shared" si="12"/>
        <v>437.50000000000017</v>
      </c>
      <c r="BA32" s="55">
        <f t="shared" ca="1" si="13"/>
        <v>4.441624365482235E-2</v>
      </c>
      <c r="BB32" s="55">
        <f t="shared" ca="1" si="32"/>
        <v>1.2500000000000004</v>
      </c>
      <c r="BC32" s="64">
        <f t="shared" ca="1" si="14"/>
        <v>37.500000000000057</v>
      </c>
      <c r="BE32" s="52" t="str">
        <f t="shared" ca="1" si="15"/>
        <v/>
      </c>
      <c r="BF32" s="52">
        <f t="shared" ca="1" si="16"/>
        <v>17.599999999999966</v>
      </c>
      <c r="BG32" s="52">
        <f t="shared" ca="1" si="17"/>
        <v>17.599999999999966</v>
      </c>
      <c r="BH32" s="52">
        <f t="shared" ca="1" si="18"/>
        <v>17.599999999999966</v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9850</v>
      </c>
      <c r="AB33" s="69">
        <f t="shared" ca="1" si="27"/>
        <v>-150</v>
      </c>
      <c r="AC33" s="69">
        <f t="shared" ca="1" si="28"/>
        <v>50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1.4000000000000001</v>
      </c>
      <c r="AG33" s="78">
        <f t="shared" si="39"/>
        <v>200</v>
      </c>
      <c r="AH33" s="60">
        <f t="shared" si="39"/>
        <v>50</v>
      </c>
      <c r="AI33" s="60">
        <f t="shared" si="39"/>
        <v>70</v>
      </c>
      <c r="AJ33" s="60">
        <f t="shared" si="39"/>
        <v>10070</v>
      </c>
      <c r="AK33" s="60">
        <f t="shared" si="39"/>
        <v>185</v>
      </c>
      <c r="AL33" s="60">
        <f t="shared" si="39"/>
        <v>3.7</v>
      </c>
      <c r="AM33" s="60">
        <f t="shared" ca="1" si="39"/>
        <v>-37</v>
      </c>
      <c r="AN33" s="60">
        <f t="shared" ca="1" si="39"/>
        <v>-37</v>
      </c>
      <c r="AO33" s="60">
        <f t="shared" ca="1" si="39"/>
        <v>37</v>
      </c>
      <c r="AP33" s="63">
        <f t="shared" si="3"/>
        <v>35</v>
      </c>
      <c r="AQ33" s="62">
        <f t="shared" si="4"/>
        <v>1.251428571428572</v>
      </c>
      <c r="AR33" s="62">
        <f t="shared" si="5"/>
        <v>62.571428571428598</v>
      </c>
      <c r="AS33" s="62">
        <f t="shared" si="6"/>
        <v>125.1428571428572</v>
      </c>
      <c r="AT33" s="62">
        <f t="shared" si="7"/>
        <v>-62.571428571428598</v>
      </c>
      <c r="AU33" s="62">
        <f t="shared" si="8"/>
        <v>312.857142857143</v>
      </c>
      <c r="AV33" s="62">
        <f t="shared" si="9"/>
        <v>-125.1428571428572</v>
      </c>
      <c r="AW33" s="63">
        <f t="shared" si="30"/>
        <v>187.71428571428581</v>
      </c>
      <c r="AX33" s="61" t="str">
        <f t="shared" ca="1" si="11"/>
        <v>VINTO</v>
      </c>
      <c r="AY33" s="69">
        <f t="shared" ca="1" si="31"/>
        <v>10033</v>
      </c>
      <c r="AZ33" s="51">
        <f t="shared" si="12"/>
        <v>438.00000000000017</v>
      </c>
      <c r="BA33" s="55">
        <f t="shared" ca="1" si="13"/>
        <v>4.4467005076142152E-2</v>
      </c>
      <c r="BB33" s="55">
        <f t="shared" ca="1" si="32"/>
        <v>1.251428571428572</v>
      </c>
      <c r="BC33" s="64">
        <f t="shared" ca="1" si="14"/>
        <v>37.714285714285808</v>
      </c>
      <c r="BE33" s="52" t="str">
        <f t="shared" ca="1" si="15"/>
        <v/>
      </c>
      <c r="BF33" s="52">
        <f t="shared" ca="1" si="16"/>
        <v>17.499999999999964</v>
      </c>
      <c r="BG33" s="52">
        <f t="shared" ca="1" si="17"/>
        <v>17.499999999999964</v>
      </c>
      <c r="BH33" s="52">
        <f t="shared" ca="1" si="18"/>
        <v>17.499999999999964</v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9850</v>
      </c>
      <c r="AB34" s="69">
        <f t="shared" ca="1" si="27"/>
        <v>-150</v>
      </c>
      <c r="AC34" s="69">
        <f t="shared" ca="1" si="28"/>
        <v>50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1.4000000000000001</v>
      </c>
      <c r="AG34" s="78">
        <f t="shared" si="39"/>
        <v>200</v>
      </c>
      <c r="AH34" s="60">
        <f t="shared" si="39"/>
        <v>50</v>
      </c>
      <c r="AI34" s="60">
        <f t="shared" si="39"/>
        <v>70</v>
      </c>
      <c r="AJ34" s="60">
        <f t="shared" si="39"/>
        <v>10070</v>
      </c>
      <c r="AK34" s="60">
        <f t="shared" si="39"/>
        <v>185</v>
      </c>
      <c r="AL34" s="60">
        <f t="shared" si="39"/>
        <v>3.7</v>
      </c>
      <c r="AM34" s="60">
        <f t="shared" ca="1" si="39"/>
        <v>-37</v>
      </c>
      <c r="AN34" s="60">
        <f t="shared" ca="1" si="39"/>
        <v>-37</v>
      </c>
      <c r="AO34" s="60">
        <f t="shared" ca="1" si="39"/>
        <v>37</v>
      </c>
      <c r="AP34" s="63">
        <f t="shared" si="3"/>
        <v>35</v>
      </c>
      <c r="AQ34" s="62">
        <f t="shared" si="4"/>
        <v>1.2528735632183914</v>
      </c>
      <c r="AR34" s="62">
        <f t="shared" si="5"/>
        <v>62.643678160919571</v>
      </c>
      <c r="AS34" s="62">
        <f t="shared" si="6"/>
        <v>125.28735632183914</v>
      </c>
      <c r="AT34" s="62">
        <f t="shared" si="7"/>
        <v>-62.643678160919571</v>
      </c>
      <c r="AU34" s="62">
        <f t="shared" si="8"/>
        <v>313.21839080459785</v>
      </c>
      <c r="AV34" s="62">
        <f t="shared" si="9"/>
        <v>-125.28735632183914</v>
      </c>
      <c r="AW34" s="63">
        <f t="shared" si="30"/>
        <v>187.93103448275872</v>
      </c>
      <c r="AX34" s="61" t="str">
        <f t="shared" ca="1" si="11"/>
        <v>VINTO</v>
      </c>
      <c r="AY34" s="69">
        <f t="shared" ca="1" si="31"/>
        <v>10033</v>
      </c>
      <c r="AZ34" s="51">
        <f t="shared" si="12"/>
        <v>438.50574712643697</v>
      </c>
      <c r="BA34" s="55">
        <f t="shared" ca="1" si="13"/>
        <v>4.4518349962074821E-2</v>
      </c>
      <c r="BB34" s="55">
        <f t="shared" ca="1" si="32"/>
        <v>1.2528735632183914</v>
      </c>
      <c r="BC34" s="64">
        <f t="shared" ca="1" si="14"/>
        <v>37.931034482758719</v>
      </c>
      <c r="BE34" s="52" t="str">
        <f t="shared" ca="1" si="15"/>
        <v/>
      </c>
      <c r="BF34" s="52">
        <f t="shared" ca="1" si="16"/>
        <v>17.399999999999963</v>
      </c>
      <c r="BG34" s="52">
        <f t="shared" ca="1" si="17"/>
        <v>17.399999999999963</v>
      </c>
      <c r="BH34" s="52">
        <f t="shared" ca="1" si="18"/>
        <v>17.399999999999963</v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9850</v>
      </c>
      <c r="AB35" s="69">
        <f t="shared" ca="1" si="27"/>
        <v>-150</v>
      </c>
      <c r="AC35" s="69">
        <f t="shared" ca="1" si="28"/>
        <v>50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1.4000000000000001</v>
      </c>
      <c r="AG35" s="78">
        <f t="shared" si="39"/>
        <v>200</v>
      </c>
      <c r="AH35" s="60">
        <f t="shared" si="39"/>
        <v>50</v>
      </c>
      <c r="AI35" s="60">
        <f t="shared" si="39"/>
        <v>70</v>
      </c>
      <c r="AJ35" s="60">
        <f t="shared" si="39"/>
        <v>10070</v>
      </c>
      <c r="AK35" s="60">
        <f t="shared" si="39"/>
        <v>185</v>
      </c>
      <c r="AL35" s="60">
        <f t="shared" si="39"/>
        <v>3.7</v>
      </c>
      <c r="AM35" s="60">
        <f t="shared" ca="1" si="39"/>
        <v>-37</v>
      </c>
      <c r="AN35" s="60">
        <f t="shared" ca="1" si="39"/>
        <v>-37</v>
      </c>
      <c r="AO35" s="60">
        <f t="shared" ca="1" si="39"/>
        <v>37</v>
      </c>
      <c r="AP35" s="63">
        <f t="shared" si="3"/>
        <v>35</v>
      </c>
      <c r="AQ35" s="62">
        <f t="shared" si="4"/>
        <v>1.2543352601156075</v>
      </c>
      <c r="AR35" s="62">
        <f t="shared" si="5"/>
        <v>62.716763005780372</v>
      </c>
      <c r="AS35" s="62">
        <f t="shared" si="6"/>
        <v>125.43352601156074</v>
      </c>
      <c r="AT35" s="62">
        <f t="shared" si="7"/>
        <v>-62.716763005780372</v>
      </c>
      <c r="AU35" s="62">
        <f t="shared" si="8"/>
        <v>313.58381502890188</v>
      </c>
      <c r="AV35" s="62">
        <f t="shared" si="9"/>
        <v>-125.43352601156074</v>
      </c>
      <c r="AW35" s="63">
        <f t="shared" si="30"/>
        <v>188.15028901734115</v>
      </c>
      <c r="AX35" s="61" t="str">
        <f t="shared" ca="1" si="11"/>
        <v>VINTO</v>
      </c>
      <c r="AY35" s="69">
        <f t="shared" ca="1" si="31"/>
        <v>10033</v>
      </c>
      <c r="AZ35" s="51">
        <f t="shared" si="12"/>
        <v>439.01734104046261</v>
      </c>
      <c r="BA35" s="55">
        <f t="shared" ca="1" si="13"/>
        <v>4.457028843050382E-2</v>
      </c>
      <c r="BB35" s="55">
        <f t="shared" ca="1" si="32"/>
        <v>1.2543352601156077</v>
      </c>
      <c r="BC35" s="64">
        <f t="shared" ca="1" si="14"/>
        <v>38.150289017341152</v>
      </c>
      <c r="BE35" s="52" t="str">
        <f t="shared" ca="1" si="15"/>
        <v/>
      </c>
      <c r="BF35" s="52">
        <f t="shared" ca="1" si="16"/>
        <v>17.299999999999962</v>
      </c>
      <c r="BG35" s="52">
        <f t="shared" ca="1" si="17"/>
        <v>17.299999999999962</v>
      </c>
      <c r="BH35" s="52">
        <f t="shared" ca="1" si="18"/>
        <v>17.299999999999962</v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9850</v>
      </c>
      <c r="AB36" s="69">
        <f t="shared" ca="1" si="27"/>
        <v>-150</v>
      </c>
      <c r="AC36" s="69">
        <f t="shared" ca="1" si="28"/>
        <v>50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1.4000000000000001</v>
      </c>
      <c r="AG36" s="78">
        <f t="shared" si="39"/>
        <v>200</v>
      </c>
      <c r="AH36" s="60">
        <f t="shared" si="39"/>
        <v>50</v>
      </c>
      <c r="AI36" s="60">
        <f t="shared" si="39"/>
        <v>70</v>
      </c>
      <c r="AJ36" s="60">
        <f t="shared" si="39"/>
        <v>10070</v>
      </c>
      <c r="AK36" s="60">
        <f t="shared" si="39"/>
        <v>185</v>
      </c>
      <c r="AL36" s="60">
        <f t="shared" si="39"/>
        <v>3.7</v>
      </c>
      <c r="AM36" s="60">
        <f t="shared" ca="1" si="39"/>
        <v>-37</v>
      </c>
      <c r="AN36" s="60">
        <f t="shared" ca="1" si="39"/>
        <v>-37</v>
      </c>
      <c r="AO36" s="60">
        <f t="shared" ca="1" si="39"/>
        <v>37</v>
      </c>
      <c r="AP36" s="63">
        <f t="shared" si="3"/>
        <v>35</v>
      </c>
      <c r="AQ36" s="62">
        <f t="shared" si="4"/>
        <v>1.2558139534883728</v>
      </c>
      <c r="AR36" s="62">
        <f t="shared" si="5"/>
        <v>62.790697674418638</v>
      </c>
      <c r="AS36" s="62">
        <f t="shared" si="6"/>
        <v>125.58139534883728</v>
      </c>
      <c r="AT36" s="62">
        <f t="shared" si="7"/>
        <v>-62.790697674418638</v>
      </c>
      <c r="AU36" s="62">
        <f t="shared" si="8"/>
        <v>313.9534883720932</v>
      </c>
      <c r="AV36" s="62">
        <f t="shared" si="9"/>
        <v>-125.58139534883728</v>
      </c>
      <c r="AW36" s="63">
        <f t="shared" si="30"/>
        <v>188.37209302325593</v>
      </c>
      <c r="AX36" s="61" t="str">
        <f t="shared" ca="1" si="11"/>
        <v>VINTO</v>
      </c>
      <c r="AY36" s="69">
        <f t="shared" ca="1" si="31"/>
        <v>10033</v>
      </c>
      <c r="AZ36" s="51">
        <f t="shared" si="12"/>
        <v>439.53488372093045</v>
      </c>
      <c r="BA36" s="55">
        <f t="shared" ca="1" si="13"/>
        <v>4.4622830834612229E-2</v>
      </c>
      <c r="BB36" s="55">
        <f t="shared" ca="1" si="32"/>
        <v>1.2558139534883728</v>
      </c>
      <c r="BC36" s="64">
        <f t="shared" ca="1" si="14"/>
        <v>38.372093023255928</v>
      </c>
      <c r="BE36" s="52" t="str">
        <f t="shared" ca="1" si="15"/>
        <v/>
      </c>
      <c r="BF36" s="52">
        <f t="shared" ca="1" si="16"/>
        <v>17.19999999999996</v>
      </c>
      <c r="BG36" s="52">
        <f t="shared" ca="1" si="17"/>
        <v>17.19999999999996</v>
      </c>
      <c r="BH36" s="52">
        <f t="shared" ca="1" si="18"/>
        <v>17.19999999999996</v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9850</v>
      </c>
      <c r="AB37" s="69">
        <f t="shared" ca="1" si="27"/>
        <v>-150</v>
      </c>
      <c r="AC37" s="69">
        <f t="shared" ca="1" si="28"/>
        <v>50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1.4000000000000001</v>
      </c>
      <c r="AG37" s="78">
        <f t="shared" si="39"/>
        <v>200</v>
      </c>
      <c r="AH37" s="60">
        <f t="shared" si="39"/>
        <v>50</v>
      </c>
      <c r="AI37" s="60">
        <f t="shared" si="39"/>
        <v>70</v>
      </c>
      <c r="AJ37" s="60">
        <f t="shared" si="39"/>
        <v>10070</v>
      </c>
      <c r="AK37" s="60">
        <f t="shared" si="39"/>
        <v>185</v>
      </c>
      <c r="AL37" s="60">
        <f t="shared" si="39"/>
        <v>3.7</v>
      </c>
      <c r="AM37" s="60">
        <f t="shared" ca="1" si="39"/>
        <v>-37</v>
      </c>
      <c r="AN37" s="60">
        <f t="shared" ca="1" si="39"/>
        <v>-37</v>
      </c>
      <c r="AO37" s="60">
        <f t="shared" ca="1" si="39"/>
        <v>37</v>
      </c>
      <c r="AP37" s="63">
        <f t="shared" si="3"/>
        <v>35</v>
      </c>
      <c r="AQ37" s="62">
        <f t="shared" si="4"/>
        <v>1.2573099415204685</v>
      </c>
      <c r="AR37" s="62">
        <f t="shared" si="5"/>
        <v>62.865497076023424</v>
      </c>
      <c r="AS37" s="62">
        <f t="shared" si="6"/>
        <v>125.73099415204685</v>
      </c>
      <c r="AT37" s="62">
        <f t="shared" si="7"/>
        <v>-62.865497076023424</v>
      </c>
      <c r="AU37" s="62">
        <f t="shared" si="8"/>
        <v>314.32748538011714</v>
      </c>
      <c r="AV37" s="62">
        <f t="shared" si="9"/>
        <v>-125.73099415204685</v>
      </c>
      <c r="AW37" s="63">
        <f t="shared" si="30"/>
        <v>188.59649122807031</v>
      </c>
      <c r="AX37" s="61" t="str">
        <f t="shared" ca="1" si="11"/>
        <v>VINTO</v>
      </c>
      <c r="AY37" s="69">
        <f t="shared" ca="1" si="31"/>
        <v>10033</v>
      </c>
      <c r="AZ37" s="51">
        <f t="shared" si="12"/>
        <v>440.05847953216397</v>
      </c>
      <c r="BA37" s="55">
        <f t="shared" ca="1" si="13"/>
        <v>4.4675987769762837E-2</v>
      </c>
      <c r="BB37" s="55">
        <f t="shared" ca="1" si="32"/>
        <v>1.2573099415204687</v>
      </c>
      <c r="BC37" s="64">
        <f t="shared" ca="1" si="14"/>
        <v>38.596491228070306</v>
      </c>
      <c r="BE37" s="52" t="str">
        <f t="shared" ca="1" si="15"/>
        <v/>
      </c>
      <c r="BF37" s="52">
        <f t="shared" ca="1" si="16"/>
        <v>17.099999999999959</v>
      </c>
      <c r="BG37" s="52">
        <f t="shared" ca="1" si="17"/>
        <v>17.099999999999959</v>
      </c>
      <c r="BH37" s="52">
        <f t="shared" ca="1" si="18"/>
        <v>17.099999999999959</v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9850</v>
      </c>
      <c r="AB38" s="69">
        <f t="shared" ca="1" si="27"/>
        <v>-150</v>
      </c>
      <c r="AC38" s="69">
        <f t="shared" ca="1" si="28"/>
        <v>50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1.4000000000000001</v>
      </c>
      <c r="AG38" s="78">
        <f t="shared" si="39"/>
        <v>200</v>
      </c>
      <c r="AH38" s="60">
        <f t="shared" si="39"/>
        <v>50</v>
      </c>
      <c r="AI38" s="60">
        <f t="shared" si="39"/>
        <v>70</v>
      </c>
      <c r="AJ38" s="60">
        <f t="shared" si="39"/>
        <v>10070</v>
      </c>
      <c r="AK38" s="60">
        <f t="shared" si="39"/>
        <v>185</v>
      </c>
      <c r="AL38" s="60">
        <f t="shared" si="39"/>
        <v>3.7</v>
      </c>
      <c r="AM38" s="60">
        <f t="shared" ca="1" si="39"/>
        <v>-37</v>
      </c>
      <c r="AN38" s="60">
        <f t="shared" ca="1" si="39"/>
        <v>-37</v>
      </c>
      <c r="AO38" s="60">
        <f t="shared" ca="1" si="39"/>
        <v>37</v>
      </c>
      <c r="AP38" s="63">
        <f t="shared" si="3"/>
        <v>35</v>
      </c>
      <c r="AQ38" s="62">
        <f t="shared" si="4"/>
        <v>1.2588235294117653</v>
      </c>
      <c r="AR38" s="62">
        <f t="shared" si="5"/>
        <v>62.941176470588267</v>
      </c>
      <c r="AS38" s="62">
        <f t="shared" si="6"/>
        <v>125.88235294117653</v>
      </c>
      <c r="AT38" s="62">
        <f t="shared" si="7"/>
        <v>-62.941176470588267</v>
      </c>
      <c r="AU38" s="62">
        <f t="shared" si="8"/>
        <v>314.70588235294133</v>
      </c>
      <c r="AV38" s="62">
        <f t="shared" si="9"/>
        <v>-125.88235294117653</v>
      </c>
      <c r="AW38" s="63">
        <f t="shared" si="30"/>
        <v>188.82352941176481</v>
      </c>
      <c r="AX38" s="61" t="str">
        <f t="shared" ca="1" si="11"/>
        <v>VINTO</v>
      </c>
      <c r="AY38" s="69">
        <f t="shared" ca="1" si="31"/>
        <v>10033</v>
      </c>
      <c r="AZ38" s="51">
        <f t="shared" si="12"/>
        <v>440.58823529411785</v>
      </c>
      <c r="BA38" s="55">
        <f t="shared" ca="1" si="13"/>
        <v>4.4729770080621102E-2</v>
      </c>
      <c r="BB38" s="55">
        <f t="shared" ca="1" si="32"/>
        <v>1.2588235294117653</v>
      </c>
      <c r="BC38" s="64">
        <f t="shared" ca="1" si="14"/>
        <v>38.82352941176481</v>
      </c>
      <c r="BE38" s="52" t="str">
        <f t="shared" ca="1" si="15"/>
        <v/>
      </c>
      <c r="BF38" s="52">
        <f t="shared" ca="1" si="16"/>
        <v>16.999999999999957</v>
      </c>
      <c r="BG38" s="52">
        <f t="shared" ca="1" si="17"/>
        <v>16.999999999999957</v>
      </c>
      <c r="BH38" s="52">
        <f t="shared" ca="1" si="18"/>
        <v>16.999999999999957</v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9850</v>
      </c>
      <c r="AB39" s="69">
        <f t="shared" ca="1" si="27"/>
        <v>-150</v>
      </c>
      <c r="AC39" s="69">
        <f t="shared" ca="1" si="28"/>
        <v>50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1.4000000000000001</v>
      </c>
      <c r="AG39" s="78">
        <f t="shared" si="39"/>
        <v>200</v>
      </c>
      <c r="AH39" s="60">
        <f t="shared" si="39"/>
        <v>50</v>
      </c>
      <c r="AI39" s="60">
        <f t="shared" si="39"/>
        <v>70</v>
      </c>
      <c r="AJ39" s="60">
        <f t="shared" si="39"/>
        <v>10070</v>
      </c>
      <c r="AK39" s="60">
        <f t="shared" si="39"/>
        <v>185</v>
      </c>
      <c r="AL39" s="60">
        <f t="shared" si="39"/>
        <v>3.7</v>
      </c>
      <c r="AM39" s="60">
        <f t="shared" ca="1" si="39"/>
        <v>-37</v>
      </c>
      <c r="AN39" s="60">
        <f t="shared" ca="1" si="39"/>
        <v>-37</v>
      </c>
      <c r="AO39" s="60">
        <f t="shared" ca="1" si="39"/>
        <v>37</v>
      </c>
      <c r="AP39" s="63">
        <f t="shared" si="3"/>
        <v>35</v>
      </c>
      <c r="AQ39" s="62">
        <f t="shared" si="4"/>
        <v>1.2603550295857995</v>
      </c>
      <c r="AR39" s="62">
        <f t="shared" si="5"/>
        <v>63.017751479289977</v>
      </c>
      <c r="AS39" s="62">
        <f t="shared" si="6"/>
        <v>126.03550295857995</v>
      </c>
      <c r="AT39" s="62">
        <f t="shared" si="7"/>
        <v>-63.017751479289977</v>
      </c>
      <c r="AU39" s="62">
        <f t="shared" si="8"/>
        <v>315.08875739644986</v>
      </c>
      <c r="AV39" s="62">
        <f t="shared" si="9"/>
        <v>-126.03550295857995</v>
      </c>
      <c r="AW39" s="63">
        <f t="shared" si="30"/>
        <v>189.0532544378699</v>
      </c>
      <c r="AX39" s="61" t="str">
        <f t="shared" ca="1" si="11"/>
        <v>VINTO</v>
      </c>
      <c r="AY39" s="69">
        <f t="shared" ca="1" si="31"/>
        <v>10033</v>
      </c>
      <c r="AZ39" s="51">
        <f t="shared" si="12"/>
        <v>441.12426035502983</v>
      </c>
      <c r="BA39" s="55">
        <f t="shared" ca="1" si="13"/>
        <v>4.4784188868530944E-2</v>
      </c>
      <c r="BB39" s="55">
        <f t="shared" ca="1" si="32"/>
        <v>1.2603550295857993</v>
      </c>
      <c r="BC39" s="64">
        <f t="shared" ca="1" si="14"/>
        <v>39.053254437869896</v>
      </c>
      <c r="BE39" s="52" t="str">
        <f t="shared" ca="1" si="15"/>
        <v/>
      </c>
      <c r="BF39" s="52">
        <f t="shared" ca="1" si="16"/>
        <v>16.899999999999956</v>
      </c>
      <c r="BG39" s="52">
        <f t="shared" ca="1" si="17"/>
        <v>16.899999999999956</v>
      </c>
      <c r="BH39" s="52">
        <f t="shared" ca="1" si="18"/>
        <v>16.899999999999956</v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9850</v>
      </c>
      <c r="AB40" s="69">
        <f t="shared" ca="1" si="27"/>
        <v>-150</v>
      </c>
      <c r="AC40" s="69">
        <f t="shared" ca="1" si="28"/>
        <v>50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1.4000000000000001</v>
      </c>
      <c r="AG40" s="78">
        <f t="shared" si="39"/>
        <v>200</v>
      </c>
      <c r="AH40" s="60">
        <f t="shared" si="39"/>
        <v>50</v>
      </c>
      <c r="AI40" s="60">
        <f t="shared" si="39"/>
        <v>70</v>
      </c>
      <c r="AJ40" s="60">
        <f t="shared" si="39"/>
        <v>10070</v>
      </c>
      <c r="AK40" s="60">
        <f t="shared" si="39"/>
        <v>185</v>
      </c>
      <c r="AL40" s="60">
        <f t="shared" si="39"/>
        <v>3.7</v>
      </c>
      <c r="AM40" s="60">
        <f t="shared" ca="1" si="39"/>
        <v>-37</v>
      </c>
      <c r="AN40" s="60">
        <f t="shared" ca="1" si="39"/>
        <v>-37</v>
      </c>
      <c r="AO40" s="60">
        <f t="shared" ca="1" si="39"/>
        <v>37</v>
      </c>
      <c r="AP40" s="63">
        <f t="shared" si="3"/>
        <v>35</v>
      </c>
      <c r="AQ40" s="62">
        <f t="shared" ref="AQ40:AQ71" si="41">IF(AL40=0,1,(1+(AL40+AE40)/(AD40*(T40-1))))</f>
        <v>1.2619047619047628</v>
      </c>
      <c r="AR40" s="62">
        <f t="shared" ref="AR40:AR71" si="42">IF(AQ40&lt;=0,AH40,AQ40*AH40)</f>
        <v>63.095238095238138</v>
      </c>
      <c r="AS40" s="62">
        <f t="shared" ref="AS40:AS71" si="43">(T40*AR40)</f>
        <v>126.19047619047628</v>
      </c>
      <c r="AT40" s="62">
        <f t="shared" si="7"/>
        <v>-63.095238095238138</v>
      </c>
      <c r="AU40" s="62">
        <f t="shared" ref="AU40:AU71" si="44">(AS40+AT40)*U40</f>
        <v>315.47619047619071</v>
      </c>
      <c r="AV40" s="62">
        <f t="shared" ref="AV40:AV71" si="45">AT40*V40</f>
        <v>-126.19047619047628</v>
      </c>
      <c r="AW40" s="63">
        <f t="shared" si="30"/>
        <v>189.28571428571445</v>
      </c>
      <c r="AX40" s="61" t="str">
        <f t="shared" ref="AX40:AX71" ca="1" si="46">IF(AY40+AW40&gt;AJ40,"VINTO","")</f>
        <v>VINTO</v>
      </c>
      <c r="AY40" s="69">
        <f t="shared" ca="1" si="31"/>
        <v>10033</v>
      </c>
      <c r="AZ40" s="51">
        <f t="shared" ref="AZ40:AZ71" si="47">AR40*W40</f>
        <v>441.66666666666697</v>
      </c>
      <c r="BA40" s="55">
        <f t="shared" ref="BA40:BA71" ca="1" si="48">IFERROR(AZ40/AA40,0)</f>
        <v>4.4839255499154004E-2</v>
      </c>
      <c r="BB40" s="55">
        <f t="shared" ca="1" si="32"/>
        <v>1.261904761904763</v>
      </c>
      <c r="BC40" s="64">
        <f t="shared" ref="BC40:BC71" ca="1" si="49">AW40+AB40</f>
        <v>39.285714285714448</v>
      </c>
      <c r="BE40" s="52" t="str">
        <f t="shared" ref="BE40:BE71" ca="1" si="50">IF(((AR40-AC40)/AC40)&gt;=BE$4,AD40,"")</f>
        <v/>
      </c>
      <c r="BF40" s="52">
        <f t="shared" ref="BF40:BF71" ca="1" si="51">IF(AX40="","",AD40)</f>
        <v>16.799999999999955</v>
      </c>
      <c r="BG40" s="52">
        <f t="shared" ref="BG40:BG71" ca="1" si="52">IF(BA40&lt;=BG$4,AD40,"")</f>
        <v>16.799999999999955</v>
      </c>
      <c r="BH40" s="52">
        <f t="shared" ref="BH40:BH71" ca="1" si="53">IF(BB40&gt;=BH$4,AD40,"")</f>
        <v>16.799999999999955</v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54">V40</f>
        <v>2</v>
      </c>
      <c r="W41" s="70">
        <f t="shared" si="54"/>
        <v>7</v>
      </c>
      <c r="X41" s="71">
        <f t="shared" si="54"/>
        <v>0.7142857142857143</v>
      </c>
      <c r="Y41" s="71">
        <f t="shared" si="54"/>
        <v>0.5</v>
      </c>
      <c r="Z41" s="69">
        <f t="shared" si="54"/>
        <v>10000</v>
      </c>
      <c r="AA41" s="69">
        <f t="shared" ca="1" si="54"/>
        <v>9850</v>
      </c>
      <c r="AB41" s="69">
        <f t="shared" ca="1" si="27"/>
        <v>-150</v>
      </c>
      <c r="AC41" s="69">
        <f t="shared" ref="AC41:AC72" ca="1" si="55">AC40</f>
        <v>50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1.4000000000000001</v>
      </c>
      <c r="AG41" s="78">
        <f t="shared" si="39"/>
        <v>200</v>
      </c>
      <c r="AH41" s="60">
        <f t="shared" si="39"/>
        <v>50</v>
      </c>
      <c r="AI41" s="60">
        <f t="shared" si="39"/>
        <v>70</v>
      </c>
      <c r="AJ41" s="60">
        <f t="shared" si="39"/>
        <v>10070</v>
      </c>
      <c r="AK41" s="60">
        <f t="shared" si="39"/>
        <v>185</v>
      </c>
      <c r="AL41" s="60">
        <f t="shared" si="39"/>
        <v>3.7</v>
      </c>
      <c r="AM41" s="60">
        <f t="shared" ca="1" si="39"/>
        <v>-37</v>
      </c>
      <c r="AN41" s="60">
        <f t="shared" ca="1" si="39"/>
        <v>-37</v>
      </c>
      <c r="AO41" s="60">
        <f t="shared" ca="1" si="39"/>
        <v>37</v>
      </c>
      <c r="AP41" s="63">
        <f t="shared" si="3"/>
        <v>35</v>
      </c>
      <c r="AQ41" s="62">
        <f t="shared" si="41"/>
        <v>1.2634730538922163</v>
      </c>
      <c r="AR41" s="62">
        <f t="shared" si="42"/>
        <v>63.173652694610816</v>
      </c>
      <c r="AS41" s="62">
        <f t="shared" si="43"/>
        <v>126.34730538922163</v>
      </c>
      <c r="AT41" s="62">
        <f t="shared" si="7"/>
        <v>-63.173652694610816</v>
      </c>
      <c r="AU41" s="62">
        <f t="shared" si="44"/>
        <v>315.86826347305407</v>
      </c>
      <c r="AV41" s="62">
        <f t="shared" si="45"/>
        <v>-126.34730538922163</v>
      </c>
      <c r="AW41" s="63">
        <f t="shared" si="30"/>
        <v>189.52095808383245</v>
      </c>
      <c r="AX41" s="61" t="str">
        <f t="shared" ca="1" si="46"/>
        <v>VINTO</v>
      </c>
      <c r="AY41" s="69">
        <f t="shared" ref="AY41:AY72" ca="1" si="56">AY40</f>
        <v>10033</v>
      </c>
      <c r="AZ41" s="51">
        <f t="shared" si="47"/>
        <v>442.21556886227569</v>
      </c>
      <c r="BA41" s="55">
        <f t="shared" ca="1" si="48"/>
        <v>4.4894981610383321E-2</v>
      </c>
      <c r="BB41" s="55">
        <f t="shared" ca="1" si="32"/>
        <v>1.2634730538922163</v>
      </c>
      <c r="BC41" s="64">
        <f t="shared" ca="1" si="49"/>
        <v>39.520958083832454</v>
      </c>
      <c r="BE41" s="52" t="str">
        <f t="shared" ca="1" si="50"/>
        <v/>
      </c>
      <c r="BF41" s="52">
        <f t="shared" ca="1" si="51"/>
        <v>16.699999999999953</v>
      </c>
      <c r="BG41" s="52">
        <f t="shared" ca="1" si="52"/>
        <v>16.699999999999953</v>
      </c>
      <c r="BH41" s="52">
        <f t="shared" ca="1" si="53"/>
        <v>16.699999999999953</v>
      </c>
    </row>
    <row r="42" spans="19:60">
      <c r="S42" s="68">
        <f t="shared" ref="S42:T57" si="57">S41</f>
        <v>7</v>
      </c>
      <c r="T42" s="69">
        <f t="shared" si="57"/>
        <v>2</v>
      </c>
      <c r="U42" s="70">
        <f t="shared" si="40"/>
        <v>5</v>
      </c>
      <c r="V42" s="68">
        <f t="shared" si="54"/>
        <v>2</v>
      </c>
      <c r="W42" s="70">
        <f t="shared" si="54"/>
        <v>7</v>
      </c>
      <c r="X42" s="71">
        <f t="shared" si="54"/>
        <v>0.7142857142857143</v>
      </c>
      <c r="Y42" s="71">
        <f t="shared" si="54"/>
        <v>0.5</v>
      </c>
      <c r="Z42" s="69">
        <f t="shared" si="54"/>
        <v>10000</v>
      </c>
      <c r="AA42" s="69">
        <f t="shared" ca="1" si="54"/>
        <v>9850</v>
      </c>
      <c r="AB42" s="69">
        <f t="shared" ca="1" si="27"/>
        <v>-150</v>
      </c>
      <c r="AC42" s="69">
        <f t="shared" ca="1" si="55"/>
        <v>50</v>
      </c>
      <c r="AD42" s="73">
        <f t="shared" si="35"/>
        <v>16.599999999999952</v>
      </c>
      <c r="AE42" s="69">
        <f t="shared" ref="AE42:AO57" si="58">AE41</f>
        <v>0.70000000000000007</v>
      </c>
      <c r="AF42" s="69">
        <f t="shared" si="58"/>
        <v>1.4000000000000001</v>
      </c>
      <c r="AG42" s="78">
        <f t="shared" si="58"/>
        <v>200</v>
      </c>
      <c r="AH42" s="60">
        <f t="shared" si="58"/>
        <v>50</v>
      </c>
      <c r="AI42" s="60">
        <f t="shared" si="58"/>
        <v>70</v>
      </c>
      <c r="AJ42" s="60">
        <f t="shared" si="58"/>
        <v>10070</v>
      </c>
      <c r="AK42" s="60">
        <f t="shared" si="58"/>
        <v>185</v>
      </c>
      <c r="AL42" s="60">
        <f t="shared" si="58"/>
        <v>3.7</v>
      </c>
      <c r="AM42" s="60">
        <f t="shared" ca="1" si="58"/>
        <v>-37</v>
      </c>
      <c r="AN42" s="60">
        <f t="shared" ca="1" si="58"/>
        <v>-37</v>
      </c>
      <c r="AO42" s="60">
        <f t="shared" ca="1" si="58"/>
        <v>37</v>
      </c>
      <c r="AP42" s="63">
        <f t="shared" si="3"/>
        <v>35</v>
      </c>
      <c r="AQ42" s="62">
        <f t="shared" si="41"/>
        <v>1.2650602409638563</v>
      </c>
      <c r="AR42" s="62">
        <f t="shared" si="42"/>
        <v>63.253012048192815</v>
      </c>
      <c r="AS42" s="62">
        <f t="shared" si="43"/>
        <v>126.50602409638563</v>
      </c>
      <c r="AT42" s="62">
        <f t="shared" si="7"/>
        <v>-63.253012048192815</v>
      </c>
      <c r="AU42" s="62">
        <f t="shared" si="44"/>
        <v>316.26506024096409</v>
      </c>
      <c r="AV42" s="62">
        <f t="shared" si="45"/>
        <v>-126.50602409638563</v>
      </c>
      <c r="AW42" s="63">
        <f t="shared" si="30"/>
        <v>189.75903614457846</v>
      </c>
      <c r="AX42" s="61" t="str">
        <f t="shared" ca="1" si="46"/>
        <v>VINTO</v>
      </c>
      <c r="AY42" s="69">
        <f t="shared" ca="1" si="56"/>
        <v>10033</v>
      </c>
      <c r="AZ42" s="51">
        <f t="shared" si="47"/>
        <v>442.77108433734969</v>
      </c>
      <c r="BA42" s="55">
        <f t="shared" ca="1" si="48"/>
        <v>4.4951379120543117E-2</v>
      </c>
      <c r="BB42" s="55">
        <f t="shared" ca="1" si="32"/>
        <v>1.2650602409638565</v>
      </c>
      <c r="BC42" s="64">
        <f t="shared" ca="1" si="49"/>
        <v>39.759036144578459</v>
      </c>
      <c r="BE42" s="52" t="str">
        <f t="shared" ca="1" si="50"/>
        <v/>
      </c>
      <c r="BF42" s="52">
        <f t="shared" ca="1" si="51"/>
        <v>16.599999999999952</v>
      </c>
      <c r="BG42" s="52">
        <f t="shared" ca="1" si="52"/>
        <v>16.599999999999952</v>
      </c>
      <c r="BH42" s="52">
        <f t="shared" ca="1" si="53"/>
        <v>16.599999999999952</v>
      </c>
    </row>
    <row r="43" spans="19:60">
      <c r="S43" s="68">
        <f t="shared" si="57"/>
        <v>7</v>
      </c>
      <c r="T43" s="69">
        <f t="shared" si="57"/>
        <v>2</v>
      </c>
      <c r="U43" s="70">
        <f t="shared" si="40"/>
        <v>5</v>
      </c>
      <c r="V43" s="68">
        <f t="shared" si="54"/>
        <v>2</v>
      </c>
      <c r="W43" s="70">
        <f t="shared" si="54"/>
        <v>7</v>
      </c>
      <c r="X43" s="71">
        <f t="shared" si="54"/>
        <v>0.7142857142857143</v>
      </c>
      <c r="Y43" s="71">
        <f t="shared" si="54"/>
        <v>0.5</v>
      </c>
      <c r="Z43" s="69">
        <f t="shared" si="54"/>
        <v>10000</v>
      </c>
      <c r="AA43" s="69">
        <f t="shared" ca="1" si="54"/>
        <v>9850</v>
      </c>
      <c r="AB43" s="69">
        <f t="shared" ca="1" si="27"/>
        <v>-150</v>
      </c>
      <c r="AC43" s="69">
        <f t="shared" ca="1" si="55"/>
        <v>50</v>
      </c>
      <c r="AD43" s="73">
        <f t="shared" si="35"/>
        <v>16.49999999999995</v>
      </c>
      <c r="AE43" s="69">
        <f t="shared" si="58"/>
        <v>0.70000000000000007</v>
      </c>
      <c r="AF43" s="69">
        <f t="shared" si="58"/>
        <v>1.4000000000000001</v>
      </c>
      <c r="AG43" s="78">
        <f t="shared" si="58"/>
        <v>200</v>
      </c>
      <c r="AH43" s="60">
        <f t="shared" si="58"/>
        <v>50</v>
      </c>
      <c r="AI43" s="60">
        <f t="shared" si="58"/>
        <v>70</v>
      </c>
      <c r="AJ43" s="60">
        <f t="shared" si="58"/>
        <v>10070</v>
      </c>
      <c r="AK43" s="60">
        <f t="shared" si="58"/>
        <v>185</v>
      </c>
      <c r="AL43" s="60">
        <f t="shared" si="58"/>
        <v>3.7</v>
      </c>
      <c r="AM43" s="60">
        <f t="shared" ca="1" si="58"/>
        <v>-37</v>
      </c>
      <c r="AN43" s="60">
        <f t="shared" ca="1" si="58"/>
        <v>-37</v>
      </c>
      <c r="AO43" s="60">
        <f t="shared" ca="1" si="58"/>
        <v>37</v>
      </c>
      <c r="AP43" s="63">
        <f t="shared" si="3"/>
        <v>35</v>
      </c>
      <c r="AQ43" s="62">
        <f t="shared" si="41"/>
        <v>1.2666666666666675</v>
      </c>
      <c r="AR43" s="62">
        <f t="shared" si="42"/>
        <v>63.333333333333371</v>
      </c>
      <c r="AS43" s="62">
        <f t="shared" si="43"/>
        <v>126.66666666666674</v>
      </c>
      <c r="AT43" s="62">
        <f t="shared" si="7"/>
        <v>-63.333333333333371</v>
      </c>
      <c r="AU43" s="62">
        <f t="shared" si="44"/>
        <v>316.66666666666686</v>
      </c>
      <c r="AV43" s="62">
        <f t="shared" si="45"/>
        <v>-126.66666666666674</v>
      </c>
      <c r="AW43" s="63">
        <f t="shared" si="30"/>
        <v>190.00000000000011</v>
      </c>
      <c r="AX43" s="61" t="str">
        <f t="shared" ca="1" si="46"/>
        <v>VINTO</v>
      </c>
      <c r="AY43" s="69">
        <f t="shared" ca="1" si="56"/>
        <v>10033</v>
      </c>
      <c r="AZ43" s="51">
        <f t="shared" si="47"/>
        <v>443.3333333333336</v>
      </c>
      <c r="BA43" s="55">
        <f t="shared" ca="1" si="48"/>
        <v>4.5008460236886663E-2</v>
      </c>
      <c r="BB43" s="55">
        <f t="shared" ca="1" si="32"/>
        <v>1.2666666666666675</v>
      </c>
      <c r="BC43" s="64">
        <f t="shared" ca="1" si="49"/>
        <v>40.000000000000114</v>
      </c>
      <c r="BE43" s="52" t="str">
        <f t="shared" ca="1" si="50"/>
        <v/>
      </c>
      <c r="BF43" s="52">
        <f t="shared" ca="1" si="51"/>
        <v>16.49999999999995</v>
      </c>
      <c r="BG43" s="52">
        <f t="shared" ca="1" si="52"/>
        <v>16.49999999999995</v>
      </c>
      <c r="BH43" s="52">
        <f t="shared" ca="1" si="53"/>
        <v>16.49999999999995</v>
      </c>
    </row>
    <row r="44" spans="19:60">
      <c r="S44" s="68">
        <f t="shared" si="57"/>
        <v>7</v>
      </c>
      <c r="T44" s="69">
        <f t="shared" si="57"/>
        <v>2</v>
      </c>
      <c r="U44" s="70">
        <f t="shared" si="40"/>
        <v>5</v>
      </c>
      <c r="V44" s="68">
        <f t="shared" si="54"/>
        <v>2</v>
      </c>
      <c r="W44" s="70">
        <f t="shared" si="54"/>
        <v>7</v>
      </c>
      <c r="X44" s="71">
        <f t="shared" si="54"/>
        <v>0.7142857142857143</v>
      </c>
      <c r="Y44" s="71">
        <f t="shared" si="54"/>
        <v>0.5</v>
      </c>
      <c r="Z44" s="69">
        <f t="shared" si="54"/>
        <v>10000</v>
      </c>
      <c r="AA44" s="69">
        <f t="shared" ca="1" si="54"/>
        <v>9850</v>
      </c>
      <c r="AB44" s="69">
        <f t="shared" ca="1" si="27"/>
        <v>-150</v>
      </c>
      <c r="AC44" s="69">
        <f t="shared" ca="1" si="55"/>
        <v>50</v>
      </c>
      <c r="AD44" s="73">
        <f t="shared" si="35"/>
        <v>16.399999999999949</v>
      </c>
      <c r="AE44" s="69">
        <f t="shared" si="58"/>
        <v>0.70000000000000007</v>
      </c>
      <c r="AF44" s="69">
        <f t="shared" si="58"/>
        <v>1.4000000000000001</v>
      </c>
      <c r="AG44" s="78">
        <f t="shared" si="58"/>
        <v>200</v>
      </c>
      <c r="AH44" s="60">
        <f t="shared" si="58"/>
        <v>50</v>
      </c>
      <c r="AI44" s="60">
        <f t="shared" si="58"/>
        <v>70</v>
      </c>
      <c r="AJ44" s="60">
        <f t="shared" si="58"/>
        <v>10070</v>
      </c>
      <c r="AK44" s="60">
        <f t="shared" si="58"/>
        <v>185</v>
      </c>
      <c r="AL44" s="60">
        <f t="shared" si="58"/>
        <v>3.7</v>
      </c>
      <c r="AM44" s="60">
        <f t="shared" ca="1" si="58"/>
        <v>-37</v>
      </c>
      <c r="AN44" s="60">
        <f t="shared" ca="1" si="58"/>
        <v>-37</v>
      </c>
      <c r="AO44" s="60">
        <f t="shared" ca="1" si="58"/>
        <v>37</v>
      </c>
      <c r="AP44" s="63">
        <f t="shared" si="3"/>
        <v>35</v>
      </c>
      <c r="AQ44" s="62">
        <f t="shared" si="41"/>
        <v>1.2682926829268302</v>
      </c>
      <c r="AR44" s="62">
        <f t="shared" si="42"/>
        <v>63.414634146341506</v>
      </c>
      <c r="AS44" s="62">
        <f t="shared" si="43"/>
        <v>126.82926829268301</v>
      </c>
      <c r="AT44" s="62">
        <f t="shared" si="7"/>
        <v>-63.414634146341506</v>
      </c>
      <c r="AU44" s="62">
        <f t="shared" si="44"/>
        <v>317.07317073170753</v>
      </c>
      <c r="AV44" s="62">
        <f t="shared" si="45"/>
        <v>-126.82926829268301</v>
      </c>
      <c r="AW44" s="63">
        <f t="shared" si="30"/>
        <v>190.24390243902451</v>
      </c>
      <c r="AX44" s="61" t="str">
        <f t="shared" ca="1" si="46"/>
        <v>VINTO</v>
      </c>
      <c r="AY44" s="69">
        <f t="shared" ca="1" si="56"/>
        <v>10033</v>
      </c>
      <c r="AZ44" s="51">
        <f t="shared" si="47"/>
        <v>443.90243902439056</v>
      </c>
      <c r="BA44" s="55">
        <f t="shared" ca="1" si="48"/>
        <v>4.5066237464405134E-2</v>
      </c>
      <c r="BB44" s="55">
        <f t="shared" ca="1" si="32"/>
        <v>1.2682926829268302</v>
      </c>
      <c r="BC44" s="64">
        <f t="shared" ca="1" si="49"/>
        <v>40.243902439024509</v>
      </c>
      <c r="BE44" s="52" t="str">
        <f t="shared" ca="1" si="50"/>
        <v/>
      </c>
      <c r="BF44" s="52">
        <f t="shared" ca="1" si="51"/>
        <v>16.399999999999949</v>
      </c>
      <c r="BG44" s="52">
        <f t="shared" ca="1" si="52"/>
        <v>16.399999999999949</v>
      </c>
      <c r="BH44" s="52">
        <f t="shared" ca="1" si="53"/>
        <v>16.399999999999949</v>
      </c>
    </row>
    <row r="45" spans="19:60">
      <c r="S45" s="68">
        <f t="shared" si="57"/>
        <v>7</v>
      </c>
      <c r="T45" s="69">
        <f t="shared" si="57"/>
        <v>2</v>
      </c>
      <c r="U45" s="70">
        <f t="shared" si="40"/>
        <v>5</v>
      </c>
      <c r="V45" s="68">
        <f t="shared" si="54"/>
        <v>2</v>
      </c>
      <c r="W45" s="70">
        <f t="shared" si="54"/>
        <v>7</v>
      </c>
      <c r="X45" s="71">
        <f t="shared" si="54"/>
        <v>0.7142857142857143</v>
      </c>
      <c r="Y45" s="71">
        <f t="shared" si="54"/>
        <v>0.5</v>
      </c>
      <c r="Z45" s="69">
        <f t="shared" si="54"/>
        <v>10000</v>
      </c>
      <c r="AA45" s="69">
        <f t="shared" ca="1" si="54"/>
        <v>9850</v>
      </c>
      <c r="AB45" s="69">
        <f t="shared" ca="1" si="27"/>
        <v>-150</v>
      </c>
      <c r="AC45" s="69">
        <f t="shared" ca="1" si="55"/>
        <v>50</v>
      </c>
      <c r="AD45" s="73">
        <f t="shared" si="35"/>
        <v>16.299999999999947</v>
      </c>
      <c r="AE45" s="69">
        <f t="shared" si="58"/>
        <v>0.70000000000000007</v>
      </c>
      <c r="AF45" s="69">
        <f t="shared" si="58"/>
        <v>1.4000000000000001</v>
      </c>
      <c r="AG45" s="78">
        <f t="shared" si="58"/>
        <v>200</v>
      </c>
      <c r="AH45" s="60">
        <f t="shared" si="58"/>
        <v>50</v>
      </c>
      <c r="AI45" s="60">
        <f t="shared" si="58"/>
        <v>70</v>
      </c>
      <c r="AJ45" s="60">
        <f t="shared" si="58"/>
        <v>10070</v>
      </c>
      <c r="AK45" s="60">
        <f t="shared" si="58"/>
        <v>185</v>
      </c>
      <c r="AL45" s="60">
        <f t="shared" si="58"/>
        <v>3.7</v>
      </c>
      <c r="AM45" s="60">
        <f t="shared" ca="1" si="58"/>
        <v>-37</v>
      </c>
      <c r="AN45" s="60">
        <f t="shared" ca="1" si="58"/>
        <v>-37</v>
      </c>
      <c r="AO45" s="60">
        <f t="shared" ca="1" si="58"/>
        <v>37</v>
      </c>
      <c r="AP45" s="63">
        <f t="shared" si="3"/>
        <v>35</v>
      </c>
      <c r="AQ45" s="62">
        <f t="shared" si="41"/>
        <v>1.2699386503067494</v>
      </c>
      <c r="AR45" s="62">
        <f t="shared" si="42"/>
        <v>63.49693251533747</v>
      </c>
      <c r="AS45" s="62">
        <f t="shared" si="43"/>
        <v>126.99386503067494</v>
      </c>
      <c r="AT45" s="62">
        <f t="shared" si="7"/>
        <v>-63.49693251533747</v>
      </c>
      <c r="AU45" s="62">
        <f t="shared" si="44"/>
        <v>317.48466257668736</v>
      </c>
      <c r="AV45" s="62">
        <f t="shared" si="45"/>
        <v>-126.99386503067494</v>
      </c>
      <c r="AW45" s="63">
        <f t="shared" si="30"/>
        <v>190.4907975460124</v>
      </c>
      <c r="AX45" s="61" t="str">
        <f t="shared" ca="1" si="46"/>
        <v>VINTO</v>
      </c>
      <c r="AY45" s="69">
        <f t="shared" ca="1" si="56"/>
        <v>10033</v>
      </c>
      <c r="AZ45" s="51">
        <f t="shared" si="47"/>
        <v>444.47852760736231</v>
      </c>
      <c r="BA45" s="55">
        <f t="shared" ca="1" si="48"/>
        <v>4.5124723614960643E-2</v>
      </c>
      <c r="BB45" s="55">
        <f t="shared" ca="1" si="32"/>
        <v>1.2699386503067494</v>
      </c>
      <c r="BC45" s="64">
        <f t="shared" ca="1" si="49"/>
        <v>40.490797546012402</v>
      </c>
      <c r="BE45" s="52" t="str">
        <f t="shared" ca="1" si="50"/>
        <v/>
      </c>
      <c r="BF45" s="52">
        <f t="shared" ca="1" si="51"/>
        <v>16.299999999999947</v>
      </c>
      <c r="BG45" s="52">
        <f t="shared" ca="1" si="52"/>
        <v>16.299999999999947</v>
      </c>
      <c r="BH45" s="52">
        <f t="shared" ca="1" si="53"/>
        <v>16.299999999999947</v>
      </c>
    </row>
    <row r="46" spans="19:60">
      <c r="S46" s="68">
        <f t="shared" si="57"/>
        <v>7</v>
      </c>
      <c r="T46" s="69">
        <f t="shared" si="57"/>
        <v>2</v>
      </c>
      <c r="U46" s="70">
        <f t="shared" si="40"/>
        <v>5</v>
      </c>
      <c r="V46" s="68">
        <f t="shared" si="54"/>
        <v>2</v>
      </c>
      <c r="W46" s="70">
        <f t="shared" si="54"/>
        <v>7</v>
      </c>
      <c r="X46" s="71">
        <f t="shared" si="54"/>
        <v>0.7142857142857143</v>
      </c>
      <c r="Y46" s="71">
        <f t="shared" si="54"/>
        <v>0.5</v>
      </c>
      <c r="Z46" s="69">
        <f t="shared" si="54"/>
        <v>10000</v>
      </c>
      <c r="AA46" s="69">
        <f t="shared" ca="1" si="54"/>
        <v>9850</v>
      </c>
      <c r="AB46" s="69">
        <f t="shared" ca="1" si="27"/>
        <v>-150</v>
      </c>
      <c r="AC46" s="69">
        <f t="shared" ca="1" si="55"/>
        <v>50</v>
      </c>
      <c r="AD46" s="73">
        <f t="shared" si="35"/>
        <v>16.199999999999946</v>
      </c>
      <c r="AE46" s="69">
        <f t="shared" si="58"/>
        <v>0.70000000000000007</v>
      </c>
      <c r="AF46" s="69">
        <f t="shared" si="58"/>
        <v>1.4000000000000001</v>
      </c>
      <c r="AG46" s="78">
        <f t="shared" si="58"/>
        <v>200</v>
      </c>
      <c r="AH46" s="60">
        <f t="shared" si="58"/>
        <v>50</v>
      </c>
      <c r="AI46" s="60">
        <f t="shared" si="58"/>
        <v>70</v>
      </c>
      <c r="AJ46" s="60">
        <f t="shared" si="58"/>
        <v>10070</v>
      </c>
      <c r="AK46" s="60">
        <f t="shared" si="58"/>
        <v>185</v>
      </c>
      <c r="AL46" s="60">
        <f t="shared" si="58"/>
        <v>3.7</v>
      </c>
      <c r="AM46" s="60">
        <f t="shared" ca="1" si="58"/>
        <v>-37</v>
      </c>
      <c r="AN46" s="60">
        <f t="shared" ca="1" si="58"/>
        <v>-37</v>
      </c>
      <c r="AO46" s="60">
        <f t="shared" ca="1" si="58"/>
        <v>37</v>
      </c>
      <c r="AP46" s="63">
        <f t="shared" si="3"/>
        <v>35</v>
      </c>
      <c r="AQ46" s="62">
        <f t="shared" si="41"/>
        <v>1.2716049382716059</v>
      </c>
      <c r="AR46" s="62">
        <f t="shared" si="42"/>
        <v>63.580246913580297</v>
      </c>
      <c r="AS46" s="62">
        <f t="shared" si="43"/>
        <v>127.16049382716059</v>
      </c>
      <c r="AT46" s="62">
        <f t="shared" si="7"/>
        <v>-63.580246913580297</v>
      </c>
      <c r="AU46" s="62">
        <f t="shared" si="44"/>
        <v>317.9012345679015</v>
      </c>
      <c r="AV46" s="62">
        <f t="shared" si="45"/>
        <v>-127.16049382716059</v>
      </c>
      <c r="AW46" s="63">
        <f t="shared" si="30"/>
        <v>190.7407407407409</v>
      </c>
      <c r="AX46" s="61" t="str">
        <f t="shared" ca="1" si="46"/>
        <v>VINTO</v>
      </c>
      <c r="AY46" s="69">
        <f t="shared" ca="1" si="56"/>
        <v>10033</v>
      </c>
      <c r="AZ46" s="51">
        <f t="shared" si="47"/>
        <v>445.06172839506206</v>
      </c>
      <c r="BA46" s="55">
        <f t="shared" ca="1" si="48"/>
        <v>4.5183931816757568E-2</v>
      </c>
      <c r="BB46" s="55">
        <f t="shared" ca="1" si="32"/>
        <v>1.2716049382716059</v>
      </c>
      <c r="BC46" s="64">
        <f t="shared" ca="1" si="49"/>
        <v>40.740740740740904</v>
      </c>
      <c r="BE46" s="52" t="str">
        <f t="shared" ca="1" si="50"/>
        <v/>
      </c>
      <c r="BF46" s="52">
        <f t="shared" ca="1" si="51"/>
        <v>16.199999999999946</v>
      </c>
      <c r="BG46" s="52">
        <f t="shared" ca="1" si="52"/>
        <v>16.199999999999946</v>
      </c>
      <c r="BH46" s="52">
        <f t="shared" ca="1" si="53"/>
        <v>16.199999999999946</v>
      </c>
    </row>
    <row r="47" spans="19:60">
      <c r="S47" s="68">
        <f t="shared" si="57"/>
        <v>7</v>
      </c>
      <c r="T47" s="69">
        <f t="shared" si="57"/>
        <v>2</v>
      </c>
      <c r="U47" s="70">
        <f t="shared" si="40"/>
        <v>5</v>
      </c>
      <c r="V47" s="68">
        <f t="shared" si="54"/>
        <v>2</v>
      </c>
      <c r="W47" s="70">
        <f t="shared" si="54"/>
        <v>7</v>
      </c>
      <c r="X47" s="71">
        <f t="shared" si="54"/>
        <v>0.7142857142857143</v>
      </c>
      <c r="Y47" s="71">
        <f t="shared" si="54"/>
        <v>0.5</v>
      </c>
      <c r="Z47" s="69">
        <f t="shared" si="54"/>
        <v>10000</v>
      </c>
      <c r="AA47" s="69">
        <f t="shared" ca="1" si="54"/>
        <v>9850</v>
      </c>
      <c r="AB47" s="69">
        <f t="shared" ca="1" si="27"/>
        <v>-150</v>
      </c>
      <c r="AC47" s="69">
        <f t="shared" ca="1" si="55"/>
        <v>50</v>
      </c>
      <c r="AD47" s="73">
        <f t="shared" si="35"/>
        <v>16.099999999999945</v>
      </c>
      <c r="AE47" s="69">
        <f t="shared" si="58"/>
        <v>0.70000000000000007</v>
      </c>
      <c r="AF47" s="69">
        <f t="shared" si="58"/>
        <v>1.4000000000000001</v>
      </c>
      <c r="AG47" s="78">
        <f t="shared" si="58"/>
        <v>200</v>
      </c>
      <c r="AH47" s="60">
        <f t="shared" si="58"/>
        <v>50</v>
      </c>
      <c r="AI47" s="60">
        <f t="shared" si="58"/>
        <v>70</v>
      </c>
      <c r="AJ47" s="60">
        <f t="shared" si="58"/>
        <v>10070</v>
      </c>
      <c r="AK47" s="60">
        <f t="shared" si="58"/>
        <v>185</v>
      </c>
      <c r="AL47" s="60">
        <f t="shared" si="58"/>
        <v>3.7</v>
      </c>
      <c r="AM47" s="60">
        <f t="shared" ca="1" si="58"/>
        <v>-37</v>
      </c>
      <c r="AN47" s="60">
        <f t="shared" ca="1" si="58"/>
        <v>-37</v>
      </c>
      <c r="AO47" s="60">
        <f t="shared" ca="1" si="58"/>
        <v>37</v>
      </c>
      <c r="AP47" s="63">
        <f t="shared" si="3"/>
        <v>35</v>
      </c>
      <c r="AQ47" s="62">
        <f t="shared" si="41"/>
        <v>1.2732919254658395</v>
      </c>
      <c r="AR47" s="62">
        <f t="shared" si="42"/>
        <v>63.664596273291977</v>
      </c>
      <c r="AS47" s="62">
        <f t="shared" si="43"/>
        <v>127.32919254658395</v>
      </c>
      <c r="AT47" s="62">
        <f t="shared" si="7"/>
        <v>-63.664596273291977</v>
      </c>
      <c r="AU47" s="62">
        <f t="shared" si="44"/>
        <v>318.32298136645989</v>
      </c>
      <c r="AV47" s="62">
        <f t="shared" si="45"/>
        <v>-127.32919254658395</v>
      </c>
      <c r="AW47" s="63">
        <f t="shared" si="30"/>
        <v>190.99378881987593</v>
      </c>
      <c r="AX47" s="61" t="str">
        <f t="shared" ca="1" si="46"/>
        <v>VINTO</v>
      </c>
      <c r="AY47" s="69">
        <f t="shared" ca="1" si="56"/>
        <v>10033</v>
      </c>
      <c r="AZ47" s="51">
        <f t="shared" si="47"/>
        <v>445.65217391304384</v>
      </c>
      <c r="BA47" s="55">
        <f t="shared" ca="1" si="48"/>
        <v>4.5243875524166886E-2</v>
      </c>
      <c r="BB47" s="55">
        <f t="shared" ca="1" si="32"/>
        <v>1.2732919254658395</v>
      </c>
      <c r="BC47" s="64">
        <f t="shared" ca="1" si="49"/>
        <v>40.993788819875931</v>
      </c>
      <c r="BE47" s="52" t="str">
        <f t="shared" ca="1" si="50"/>
        <v/>
      </c>
      <c r="BF47" s="52">
        <f t="shared" ca="1" si="51"/>
        <v>16.099999999999945</v>
      </c>
      <c r="BG47" s="52">
        <f t="shared" ca="1" si="52"/>
        <v>16.099999999999945</v>
      </c>
      <c r="BH47" s="52">
        <f t="shared" ca="1" si="53"/>
        <v>16.099999999999945</v>
      </c>
    </row>
    <row r="48" spans="19:60">
      <c r="S48" s="68">
        <f t="shared" si="57"/>
        <v>7</v>
      </c>
      <c r="T48" s="69">
        <f t="shared" si="57"/>
        <v>2</v>
      </c>
      <c r="U48" s="70">
        <f t="shared" si="40"/>
        <v>5</v>
      </c>
      <c r="V48" s="68">
        <f t="shared" si="54"/>
        <v>2</v>
      </c>
      <c r="W48" s="70">
        <f t="shared" si="54"/>
        <v>7</v>
      </c>
      <c r="X48" s="71">
        <f t="shared" si="54"/>
        <v>0.7142857142857143</v>
      </c>
      <c r="Y48" s="71">
        <f t="shared" si="54"/>
        <v>0.5</v>
      </c>
      <c r="Z48" s="69">
        <f t="shared" si="54"/>
        <v>10000</v>
      </c>
      <c r="AA48" s="69">
        <f t="shared" ca="1" si="54"/>
        <v>9850</v>
      </c>
      <c r="AB48" s="69">
        <f t="shared" ca="1" si="27"/>
        <v>-150</v>
      </c>
      <c r="AC48" s="69">
        <f t="shared" ca="1" si="55"/>
        <v>50</v>
      </c>
      <c r="AD48" s="73">
        <f t="shared" si="35"/>
        <v>15.999999999999945</v>
      </c>
      <c r="AE48" s="69">
        <f t="shared" si="58"/>
        <v>0.70000000000000007</v>
      </c>
      <c r="AF48" s="69">
        <f t="shared" si="58"/>
        <v>1.4000000000000001</v>
      </c>
      <c r="AG48" s="78">
        <f t="shared" si="58"/>
        <v>200</v>
      </c>
      <c r="AH48" s="60">
        <f t="shared" si="58"/>
        <v>50</v>
      </c>
      <c r="AI48" s="60">
        <f t="shared" si="58"/>
        <v>70</v>
      </c>
      <c r="AJ48" s="60">
        <f t="shared" si="58"/>
        <v>10070</v>
      </c>
      <c r="AK48" s="60">
        <f t="shared" si="58"/>
        <v>185</v>
      </c>
      <c r="AL48" s="60">
        <f t="shared" si="58"/>
        <v>3.7</v>
      </c>
      <c r="AM48" s="60">
        <f t="shared" ca="1" si="58"/>
        <v>-37</v>
      </c>
      <c r="AN48" s="60">
        <f t="shared" ca="1" si="58"/>
        <v>-37</v>
      </c>
      <c r="AO48" s="60">
        <f t="shared" ca="1" si="58"/>
        <v>37</v>
      </c>
      <c r="AP48" s="63">
        <f t="shared" si="3"/>
        <v>35</v>
      </c>
      <c r="AQ48" s="62">
        <f t="shared" si="41"/>
        <v>1.275000000000001</v>
      </c>
      <c r="AR48" s="62">
        <f t="shared" si="42"/>
        <v>63.75000000000005</v>
      </c>
      <c r="AS48" s="62">
        <f t="shared" si="43"/>
        <v>127.5000000000001</v>
      </c>
      <c r="AT48" s="62">
        <f t="shared" si="7"/>
        <v>-63.75000000000005</v>
      </c>
      <c r="AU48" s="62">
        <f t="shared" si="44"/>
        <v>318.75000000000023</v>
      </c>
      <c r="AV48" s="62">
        <f t="shared" si="45"/>
        <v>-127.5000000000001</v>
      </c>
      <c r="AW48" s="63">
        <f t="shared" si="30"/>
        <v>191.25000000000011</v>
      </c>
      <c r="AX48" s="61" t="str">
        <f t="shared" ca="1" si="46"/>
        <v>VINTO</v>
      </c>
      <c r="AY48" s="69">
        <f t="shared" ca="1" si="56"/>
        <v>10033</v>
      </c>
      <c r="AZ48" s="51">
        <f t="shared" si="47"/>
        <v>446.25000000000034</v>
      </c>
      <c r="BA48" s="55">
        <f t="shared" ca="1" si="48"/>
        <v>4.5304568527918816E-2</v>
      </c>
      <c r="BB48" s="55">
        <f t="shared" ca="1" si="32"/>
        <v>1.2750000000000008</v>
      </c>
      <c r="BC48" s="64">
        <f t="shared" ca="1" si="49"/>
        <v>41.250000000000114</v>
      </c>
      <c r="BE48" s="52" t="str">
        <f t="shared" ca="1" si="50"/>
        <v/>
      </c>
      <c r="BF48" s="52">
        <f t="shared" ca="1" si="51"/>
        <v>15.999999999999945</v>
      </c>
      <c r="BG48" s="52">
        <f t="shared" ca="1" si="52"/>
        <v>15.999999999999945</v>
      </c>
      <c r="BH48" s="52">
        <f t="shared" ca="1" si="53"/>
        <v>15.999999999999945</v>
      </c>
    </row>
    <row r="49" spans="19:60">
      <c r="S49" s="68">
        <f t="shared" si="57"/>
        <v>7</v>
      </c>
      <c r="T49" s="69">
        <f t="shared" si="57"/>
        <v>2</v>
      </c>
      <c r="U49" s="70">
        <f t="shared" si="40"/>
        <v>5</v>
      </c>
      <c r="V49" s="68">
        <f t="shared" si="54"/>
        <v>2</v>
      </c>
      <c r="W49" s="70">
        <f t="shared" si="54"/>
        <v>7</v>
      </c>
      <c r="X49" s="71">
        <f t="shared" si="54"/>
        <v>0.7142857142857143</v>
      </c>
      <c r="Y49" s="71">
        <f t="shared" si="54"/>
        <v>0.5</v>
      </c>
      <c r="Z49" s="69">
        <f t="shared" si="54"/>
        <v>10000</v>
      </c>
      <c r="AA49" s="69">
        <f t="shared" ca="1" si="54"/>
        <v>9850</v>
      </c>
      <c r="AB49" s="69">
        <f t="shared" ca="1" si="27"/>
        <v>-150</v>
      </c>
      <c r="AC49" s="69">
        <f t="shared" ca="1" si="55"/>
        <v>50</v>
      </c>
      <c r="AD49" s="73">
        <f t="shared" si="35"/>
        <v>15.899999999999945</v>
      </c>
      <c r="AE49" s="69">
        <f t="shared" si="58"/>
        <v>0.70000000000000007</v>
      </c>
      <c r="AF49" s="69">
        <f t="shared" si="58"/>
        <v>1.4000000000000001</v>
      </c>
      <c r="AG49" s="78">
        <f t="shared" si="58"/>
        <v>200</v>
      </c>
      <c r="AH49" s="60">
        <f t="shared" si="58"/>
        <v>50</v>
      </c>
      <c r="AI49" s="60">
        <f t="shared" si="58"/>
        <v>70</v>
      </c>
      <c r="AJ49" s="60">
        <f t="shared" si="58"/>
        <v>10070</v>
      </c>
      <c r="AK49" s="60">
        <f t="shared" si="58"/>
        <v>185</v>
      </c>
      <c r="AL49" s="60">
        <f t="shared" si="58"/>
        <v>3.7</v>
      </c>
      <c r="AM49" s="60">
        <f t="shared" ca="1" si="58"/>
        <v>-37</v>
      </c>
      <c r="AN49" s="60">
        <f t="shared" ca="1" si="58"/>
        <v>-37</v>
      </c>
      <c r="AO49" s="60">
        <f t="shared" ca="1" si="58"/>
        <v>37</v>
      </c>
      <c r="AP49" s="63">
        <f t="shared" si="3"/>
        <v>35</v>
      </c>
      <c r="AQ49" s="62">
        <f t="shared" si="41"/>
        <v>1.2767295597484287</v>
      </c>
      <c r="AR49" s="62">
        <f t="shared" si="42"/>
        <v>63.836477987421439</v>
      </c>
      <c r="AS49" s="62">
        <f t="shared" si="43"/>
        <v>127.67295597484288</v>
      </c>
      <c r="AT49" s="62">
        <f t="shared" si="7"/>
        <v>-63.836477987421439</v>
      </c>
      <c r="AU49" s="62">
        <f t="shared" si="44"/>
        <v>319.18238993710719</v>
      </c>
      <c r="AV49" s="62">
        <f t="shared" si="45"/>
        <v>-127.67295597484288</v>
      </c>
      <c r="AW49" s="63">
        <f t="shared" si="30"/>
        <v>191.50943396226432</v>
      </c>
      <c r="AX49" s="61" t="str">
        <f t="shared" ca="1" si="46"/>
        <v>VINTO</v>
      </c>
      <c r="AY49" s="69">
        <f t="shared" ca="1" si="56"/>
        <v>10033</v>
      </c>
      <c r="AZ49" s="51">
        <f t="shared" si="47"/>
        <v>446.85534591195005</v>
      </c>
      <c r="BA49" s="55">
        <f t="shared" ca="1" si="48"/>
        <v>4.5366024965680207E-2</v>
      </c>
      <c r="BB49" s="55">
        <f t="shared" ca="1" si="32"/>
        <v>1.2767295597484287</v>
      </c>
      <c r="BC49" s="64">
        <f t="shared" ca="1" si="49"/>
        <v>41.509433962264325</v>
      </c>
      <c r="BE49" s="52" t="str">
        <f t="shared" ca="1" si="50"/>
        <v/>
      </c>
      <c r="BF49" s="52">
        <f t="shared" ca="1" si="51"/>
        <v>15.899999999999945</v>
      </c>
      <c r="BG49" s="52">
        <f t="shared" ca="1" si="52"/>
        <v>15.899999999999945</v>
      </c>
      <c r="BH49" s="52">
        <f t="shared" ca="1" si="53"/>
        <v>15.899999999999945</v>
      </c>
    </row>
    <row r="50" spans="19:60">
      <c r="S50" s="68">
        <f t="shared" si="57"/>
        <v>7</v>
      </c>
      <c r="T50" s="69">
        <f t="shared" si="57"/>
        <v>2</v>
      </c>
      <c r="U50" s="70">
        <f t="shared" si="40"/>
        <v>5</v>
      </c>
      <c r="V50" s="68">
        <f t="shared" si="54"/>
        <v>2</v>
      </c>
      <c r="W50" s="70">
        <f t="shared" si="54"/>
        <v>7</v>
      </c>
      <c r="X50" s="71">
        <f t="shared" si="54"/>
        <v>0.7142857142857143</v>
      </c>
      <c r="Y50" s="71">
        <f t="shared" si="54"/>
        <v>0.5</v>
      </c>
      <c r="Z50" s="69">
        <f t="shared" si="54"/>
        <v>10000</v>
      </c>
      <c r="AA50" s="69">
        <f t="shared" ca="1" si="54"/>
        <v>9850</v>
      </c>
      <c r="AB50" s="69">
        <f t="shared" ca="1" si="27"/>
        <v>-150</v>
      </c>
      <c r="AC50" s="69">
        <f t="shared" ca="1" si="55"/>
        <v>50</v>
      </c>
      <c r="AD50" s="73">
        <f t="shared" si="35"/>
        <v>15.799999999999946</v>
      </c>
      <c r="AE50" s="69">
        <f t="shared" si="58"/>
        <v>0.70000000000000007</v>
      </c>
      <c r="AF50" s="69">
        <f t="shared" si="58"/>
        <v>1.4000000000000001</v>
      </c>
      <c r="AG50" s="78">
        <f t="shared" si="58"/>
        <v>200</v>
      </c>
      <c r="AH50" s="60">
        <f t="shared" si="58"/>
        <v>50</v>
      </c>
      <c r="AI50" s="60">
        <f t="shared" si="58"/>
        <v>70</v>
      </c>
      <c r="AJ50" s="60">
        <f t="shared" si="58"/>
        <v>10070</v>
      </c>
      <c r="AK50" s="60">
        <f t="shared" si="58"/>
        <v>185</v>
      </c>
      <c r="AL50" s="60">
        <f t="shared" si="58"/>
        <v>3.7</v>
      </c>
      <c r="AM50" s="60">
        <f t="shared" ca="1" si="58"/>
        <v>-37</v>
      </c>
      <c r="AN50" s="60">
        <f t="shared" ca="1" si="58"/>
        <v>-37</v>
      </c>
      <c r="AO50" s="60">
        <f t="shared" ca="1" si="58"/>
        <v>37</v>
      </c>
      <c r="AP50" s="63">
        <f t="shared" si="3"/>
        <v>35</v>
      </c>
      <c r="AQ50" s="62">
        <f t="shared" si="41"/>
        <v>1.2784810126582289</v>
      </c>
      <c r="AR50" s="62">
        <f t="shared" si="42"/>
        <v>63.924050632911445</v>
      </c>
      <c r="AS50" s="62">
        <f t="shared" si="43"/>
        <v>127.84810126582289</v>
      </c>
      <c r="AT50" s="62">
        <f t="shared" si="7"/>
        <v>-63.924050632911445</v>
      </c>
      <c r="AU50" s="62">
        <f t="shared" si="44"/>
        <v>319.6202531645572</v>
      </c>
      <c r="AV50" s="62">
        <f t="shared" si="45"/>
        <v>-127.84810126582289</v>
      </c>
      <c r="AW50" s="63">
        <f t="shared" si="30"/>
        <v>191.77215189873431</v>
      </c>
      <c r="AX50" s="61" t="str">
        <f t="shared" ca="1" si="46"/>
        <v>VINTO</v>
      </c>
      <c r="AY50" s="69">
        <f t="shared" ca="1" si="56"/>
        <v>10033</v>
      </c>
      <c r="AZ50" s="51">
        <f t="shared" si="47"/>
        <v>447.46835443038015</v>
      </c>
      <c r="BA50" s="55">
        <f t="shared" ca="1" si="48"/>
        <v>4.5428259333033516E-2</v>
      </c>
      <c r="BB50" s="55">
        <f t="shared" ca="1" si="32"/>
        <v>1.2784810126582287</v>
      </c>
      <c r="BC50" s="64">
        <f t="shared" ca="1" si="49"/>
        <v>41.772151898734307</v>
      </c>
      <c r="BE50" s="52" t="str">
        <f t="shared" ca="1" si="50"/>
        <v/>
      </c>
      <c r="BF50" s="52">
        <f t="shared" ca="1" si="51"/>
        <v>15.799999999999946</v>
      </c>
      <c r="BG50" s="52">
        <f t="shared" ca="1" si="52"/>
        <v>15.799999999999946</v>
      </c>
      <c r="BH50" s="52">
        <f t="shared" ca="1" si="53"/>
        <v>15.799999999999946</v>
      </c>
    </row>
    <row r="51" spans="19:60">
      <c r="S51" s="68">
        <f t="shared" si="57"/>
        <v>7</v>
      </c>
      <c r="T51" s="69">
        <f t="shared" si="57"/>
        <v>2</v>
      </c>
      <c r="U51" s="70">
        <f t="shared" si="40"/>
        <v>5</v>
      </c>
      <c r="V51" s="68">
        <f t="shared" si="54"/>
        <v>2</v>
      </c>
      <c r="W51" s="70">
        <f t="shared" si="54"/>
        <v>7</v>
      </c>
      <c r="X51" s="71">
        <f t="shared" si="54"/>
        <v>0.7142857142857143</v>
      </c>
      <c r="Y51" s="71">
        <f t="shared" si="54"/>
        <v>0.5</v>
      </c>
      <c r="Z51" s="69">
        <f t="shared" si="54"/>
        <v>10000</v>
      </c>
      <c r="AA51" s="69">
        <f t="shared" ca="1" si="54"/>
        <v>9850</v>
      </c>
      <c r="AB51" s="69">
        <f t="shared" ca="1" si="27"/>
        <v>-150</v>
      </c>
      <c r="AC51" s="69">
        <f t="shared" ca="1" si="55"/>
        <v>50</v>
      </c>
      <c r="AD51" s="73">
        <f t="shared" si="35"/>
        <v>15.699999999999946</v>
      </c>
      <c r="AE51" s="69">
        <f t="shared" si="58"/>
        <v>0.70000000000000007</v>
      </c>
      <c r="AF51" s="69">
        <f t="shared" si="58"/>
        <v>1.4000000000000001</v>
      </c>
      <c r="AG51" s="78">
        <f t="shared" si="58"/>
        <v>200</v>
      </c>
      <c r="AH51" s="60">
        <f t="shared" si="58"/>
        <v>50</v>
      </c>
      <c r="AI51" s="60">
        <f t="shared" si="58"/>
        <v>70</v>
      </c>
      <c r="AJ51" s="60">
        <f t="shared" si="58"/>
        <v>10070</v>
      </c>
      <c r="AK51" s="60">
        <f t="shared" si="58"/>
        <v>185</v>
      </c>
      <c r="AL51" s="60">
        <f t="shared" si="58"/>
        <v>3.7</v>
      </c>
      <c r="AM51" s="60">
        <f t="shared" ca="1" si="58"/>
        <v>-37</v>
      </c>
      <c r="AN51" s="60">
        <f t="shared" ca="1" si="58"/>
        <v>-37</v>
      </c>
      <c r="AO51" s="60">
        <f t="shared" ca="1" si="58"/>
        <v>37</v>
      </c>
      <c r="AP51" s="63">
        <f t="shared" si="3"/>
        <v>35</v>
      </c>
      <c r="AQ51" s="62">
        <f t="shared" si="41"/>
        <v>1.2802547770700647</v>
      </c>
      <c r="AR51" s="62">
        <f t="shared" si="42"/>
        <v>64.012738853503237</v>
      </c>
      <c r="AS51" s="62">
        <f t="shared" si="43"/>
        <v>128.02547770700647</v>
      </c>
      <c r="AT51" s="62">
        <f t="shared" si="7"/>
        <v>-64.012738853503237</v>
      </c>
      <c r="AU51" s="62">
        <f t="shared" si="44"/>
        <v>320.06369426751621</v>
      </c>
      <c r="AV51" s="62">
        <f t="shared" si="45"/>
        <v>-128.02547770700647</v>
      </c>
      <c r="AW51" s="63">
        <f t="shared" si="30"/>
        <v>192.03821656050974</v>
      </c>
      <c r="AX51" s="61" t="str">
        <f t="shared" ca="1" si="46"/>
        <v>VINTO</v>
      </c>
      <c r="AY51" s="69">
        <f t="shared" ca="1" si="56"/>
        <v>10033</v>
      </c>
      <c r="AZ51" s="51">
        <f t="shared" si="47"/>
        <v>448.08917197452263</v>
      </c>
      <c r="BA51" s="55">
        <f t="shared" ca="1" si="48"/>
        <v>4.5491286494875396E-2</v>
      </c>
      <c r="BB51" s="55">
        <f t="shared" ca="1" si="32"/>
        <v>1.280254777070065</v>
      </c>
      <c r="BC51" s="64">
        <f t="shared" ca="1" si="49"/>
        <v>42.038216560509738</v>
      </c>
      <c r="BE51" s="52" t="str">
        <f t="shared" ca="1" si="50"/>
        <v/>
      </c>
      <c r="BF51" s="52">
        <f t="shared" ca="1" si="51"/>
        <v>15.699999999999946</v>
      </c>
      <c r="BG51" s="52">
        <f t="shared" ca="1" si="52"/>
        <v>15.699999999999946</v>
      </c>
      <c r="BH51" s="52">
        <f t="shared" ca="1" si="53"/>
        <v>15.699999999999946</v>
      </c>
    </row>
    <row r="52" spans="19:60">
      <c r="S52" s="68">
        <f t="shared" si="57"/>
        <v>7</v>
      </c>
      <c r="T52" s="69">
        <f t="shared" si="57"/>
        <v>2</v>
      </c>
      <c r="U52" s="70">
        <f t="shared" si="40"/>
        <v>5</v>
      </c>
      <c r="V52" s="68">
        <f t="shared" si="54"/>
        <v>2</v>
      </c>
      <c r="W52" s="70">
        <f t="shared" si="54"/>
        <v>7</v>
      </c>
      <c r="X52" s="71">
        <f t="shared" si="54"/>
        <v>0.7142857142857143</v>
      </c>
      <c r="Y52" s="71">
        <f t="shared" si="54"/>
        <v>0.5</v>
      </c>
      <c r="Z52" s="69">
        <f t="shared" si="54"/>
        <v>10000</v>
      </c>
      <c r="AA52" s="69">
        <f t="shared" ca="1" si="54"/>
        <v>9850</v>
      </c>
      <c r="AB52" s="69">
        <f t="shared" ca="1" si="27"/>
        <v>-150</v>
      </c>
      <c r="AC52" s="69">
        <f t="shared" ca="1" si="55"/>
        <v>50</v>
      </c>
      <c r="AD52" s="73">
        <f t="shared" si="35"/>
        <v>15.599999999999946</v>
      </c>
      <c r="AE52" s="69">
        <f t="shared" si="58"/>
        <v>0.70000000000000007</v>
      </c>
      <c r="AF52" s="69">
        <f t="shared" si="58"/>
        <v>1.4000000000000001</v>
      </c>
      <c r="AG52" s="78">
        <f t="shared" si="58"/>
        <v>200</v>
      </c>
      <c r="AH52" s="60">
        <f t="shared" si="58"/>
        <v>50</v>
      </c>
      <c r="AI52" s="60">
        <f t="shared" si="58"/>
        <v>70</v>
      </c>
      <c r="AJ52" s="60">
        <f t="shared" si="58"/>
        <v>10070</v>
      </c>
      <c r="AK52" s="60">
        <f t="shared" si="58"/>
        <v>185</v>
      </c>
      <c r="AL52" s="60">
        <f t="shared" si="58"/>
        <v>3.7</v>
      </c>
      <c r="AM52" s="60">
        <f t="shared" ca="1" si="58"/>
        <v>-37</v>
      </c>
      <c r="AN52" s="60">
        <f t="shared" ca="1" si="58"/>
        <v>-37</v>
      </c>
      <c r="AO52" s="60">
        <f t="shared" ca="1" si="58"/>
        <v>37</v>
      </c>
      <c r="AP52" s="63">
        <f t="shared" si="3"/>
        <v>35</v>
      </c>
      <c r="AQ52" s="62">
        <f t="shared" si="41"/>
        <v>1.282051282051283</v>
      </c>
      <c r="AR52" s="62">
        <f t="shared" si="42"/>
        <v>64.102564102564159</v>
      </c>
      <c r="AS52" s="62">
        <f t="shared" si="43"/>
        <v>128.20512820512832</v>
      </c>
      <c r="AT52" s="62">
        <f t="shared" si="7"/>
        <v>-64.102564102564159</v>
      </c>
      <c r="AU52" s="62">
        <f t="shared" si="44"/>
        <v>320.51282051282078</v>
      </c>
      <c r="AV52" s="62">
        <f t="shared" si="45"/>
        <v>-128.20512820512832</v>
      </c>
      <c r="AW52" s="63">
        <f t="shared" si="30"/>
        <v>192.30769230769246</v>
      </c>
      <c r="AX52" s="61" t="str">
        <f t="shared" ca="1" si="46"/>
        <v>VINTO</v>
      </c>
      <c r="AY52" s="69">
        <f t="shared" ca="1" si="56"/>
        <v>10033</v>
      </c>
      <c r="AZ52" s="51">
        <f t="shared" si="47"/>
        <v>448.71794871794913</v>
      </c>
      <c r="BA52" s="55">
        <f t="shared" ca="1" si="48"/>
        <v>4.5555121697253717E-2</v>
      </c>
      <c r="BB52" s="55">
        <f t="shared" ca="1" si="32"/>
        <v>1.282051282051283</v>
      </c>
      <c r="BC52" s="64">
        <f t="shared" ca="1" si="49"/>
        <v>42.307692307692463</v>
      </c>
      <c r="BE52" s="52" t="str">
        <f t="shared" ca="1" si="50"/>
        <v/>
      </c>
      <c r="BF52" s="52">
        <f t="shared" ca="1" si="51"/>
        <v>15.599999999999946</v>
      </c>
      <c r="BG52" s="52">
        <f t="shared" ca="1" si="52"/>
        <v>15.599999999999946</v>
      </c>
      <c r="BH52" s="52">
        <f t="shared" ca="1" si="53"/>
        <v>15.599999999999946</v>
      </c>
    </row>
    <row r="53" spans="19:60">
      <c r="S53" s="68">
        <f t="shared" si="57"/>
        <v>7</v>
      </c>
      <c r="T53" s="69">
        <f t="shared" si="57"/>
        <v>2</v>
      </c>
      <c r="U53" s="70">
        <f t="shared" si="40"/>
        <v>5</v>
      </c>
      <c r="V53" s="68">
        <f t="shared" si="54"/>
        <v>2</v>
      </c>
      <c r="W53" s="70">
        <f t="shared" si="54"/>
        <v>7</v>
      </c>
      <c r="X53" s="71">
        <f t="shared" si="54"/>
        <v>0.7142857142857143</v>
      </c>
      <c r="Y53" s="71">
        <f t="shared" si="54"/>
        <v>0.5</v>
      </c>
      <c r="Z53" s="69">
        <f t="shared" si="54"/>
        <v>10000</v>
      </c>
      <c r="AA53" s="69">
        <f t="shared" ca="1" si="54"/>
        <v>9850</v>
      </c>
      <c r="AB53" s="69">
        <f t="shared" ca="1" si="27"/>
        <v>-150</v>
      </c>
      <c r="AC53" s="69">
        <f t="shared" ca="1" si="55"/>
        <v>50</v>
      </c>
      <c r="AD53" s="73">
        <f t="shared" si="35"/>
        <v>15.499999999999947</v>
      </c>
      <c r="AE53" s="69">
        <f t="shared" si="58"/>
        <v>0.70000000000000007</v>
      </c>
      <c r="AF53" s="69">
        <f t="shared" si="58"/>
        <v>1.4000000000000001</v>
      </c>
      <c r="AG53" s="78">
        <f t="shared" si="58"/>
        <v>200</v>
      </c>
      <c r="AH53" s="60">
        <f t="shared" si="58"/>
        <v>50</v>
      </c>
      <c r="AI53" s="60">
        <f t="shared" si="58"/>
        <v>70</v>
      </c>
      <c r="AJ53" s="60">
        <f t="shared" si="58"/>
        <v>10070</v>
      </c>
      <c r="AK53" s="60">
        <f t="shared" si="58"/>
        <v>185</v>
      </c>
      <c r="AL53" s="60">
        <f t="shared" si="58"/>
        <v>3.7</v>
      </c>
      <c r="AM53" s="60">
        <f t="shared" ca="1" si="58"/>
        <v>-37</v>
      </c>
      <c r="AN53" s="60">
        <f t="shared" ca="1" si="58"/>
        <v>-37</v>
      </c>
      <c r="AO53" s="60">
        <f t="shared" ca="1" si="58"/>
        <v>37</v>
      </c>
      <c r="AP53" s="63">
        <f t="shared" si="3"/>
        <v>35</v>
      </c>
      <c r="AQ53" s="62">
        <f t="shared" si="41"/>
        <v>1.2838709677419364</v>
      </c>
      <c r="AR53" s="62">
        <f t="shared" si="42"/>
        <v>64.193548387096826</v>
      </c>
      <c r="AS53" s="62">
        <f t="shared" si="43"/>
        <v>128.38709677419365</v>
      </c>
      <c r="AT53" s="62">
        <f t="shared" si="7"/>
        <v>-64.193548387096826</v>
      </c>
      <c r="AU53" s="62">
        <f t="shared" si="44"/>
        <v>320.96774193548413</v>
      </c>
      <c r="AV53" s="62">
        <f t="shared" si="45"/>
        <v>-128.38709677419365</v>
      </c>
      <c r="AW53" s="63">
        <f t="shared" si="30"/>
        <v>192.58064516129048</v>
      </c>
      <c r="AX53" s="61" t="str">
        <f t="shared" ca="1" si="46"/>
        <v>VINTO</v>
      </c>
      <c r="AY53" s="69">
        <f t="shared" ca="1" si="56"/>
        <v>10033</v>
      </c>
      <c r="AZ53" s="51">
        <f t="shared" si="47"/>
        <v>449.35483870967778</v>
      </c>
      <c r="BA53" s="55">
        <f t="shared" ca="1" si="48"/>
        <v>4.5619780579662719E-2</v>
      </c>
      <c r="BB53" s="55">
        <f t="shared" ca="1" si="32"/>
        <v>1.2838709677419364</v>
      </c>
      <c r="BC53" s="64">
        <f t="shared" ca="1" si="49"/>
        <v>42.580645161290477</v>
      </c>
      <c r="BE53" s="52" t="str">
        <f t="shared" ca="1" si="50"/>
        <v/>
      </c>
      <c r="BF53" s="52">
        <f t="shared" ca="1" si="51"/>
        <v>15.499999999999947</v>
      </c>
      <c r="BG53" s="52">
        <f t="shared" ca="1" si="52"/>
        <v>15.499999999999947</v>
      </c>
      <c r="BH53" s="52">
        <f t="shared" ca="1" si="53"/>
        <v>15.499999999999947</v>
      </c>
    </row>
    <row r="54" spans="19:60">
      <c r="S54" s="68">
        <f t="shared" si="57"/>
        <v>7</v>
      </c>
      <c r="T54" s="69">
        <f t="shared" si="57"/>
        <v>2</v>
      </c>
      <c r="U54" s="70">
        <f t="shared" si="40"/>
        <v>5</v>
      </c>
      <c r="V54" s="68">
        <f t="shared" si="54"/>
        <v>2</v>
      </c>
      <c r="W54" s="70">
        <f t="shared" si="54"/>
        <v>7</v>
      </c>
      <c r="X54" s="71">
        <f t="shared" si="54"/>
        <v>0.7142857142857143</v>
      </c>
      <c r="Y54" s="71">
        <f t="shared" si="54"/>
        <v>0.5</v>
      </c>
      <c r="Z54" s="69">
        <f t="shared" si="54"/>
        <v>10000</v>
      </c>
      <c r="AA54" s="69">
        <f t="shared" ca="1" si="54"/>
        <v>9850</v>
      </c>
      <c r="AB54" s="69">
        <f t="shared" ca="1" si="27"/>
        <v>-150</v>
      </c>
      <c r="AC54" s="69">
        <f t="shared" ca="1" si="55"/>
        <v>50</v>
      </c>
      <c r="AD54" s="73">
        <f t="shared" si="35"/>
        <v>15.399999999999947</v>
      </c>
      <c r="AE54" s="69">
        <f t="shared" si="58"/>
        <v>0.70000000000000007</v>
      </c>
      <c r="AF54" s="69">
        <f t="shared" si="58"/>
        <v>1.4000000000000001</v>
      </c>
      <c r="AG54" s="78">
        <f t="shared" si="58"/>
        <v>200</v>
      </c>
      <c r="AH54" s="60">
        <f t="shared" si="58"/>
        <v>50</v>
      </c>
      <c r="AI54" s="60">
        <f t="shared" si="58"/>
        <v>70</v>
      </c>
      <c r="AJ54" s="60">
        <f t="shared" si="58"/>
        <v>10070</v>
      </c>
      <c r="AK54" s="60">
        <f t="shared" si="58"/>
        <v>185</v>
      </c>
      <c r="AL54" s="60">
        <f t="shared" si="58"/>
        <v>3.7</v>
      </c>
      <c r="AM54" s="60">
        <f t="shared" ca="1" si="58"/>
        <v>-37</v>
      </c>
      <c r="AN54" s="60">
        <f t="shared" ca="1" si="58"/>
        <v>-37</v>
      </c>
      <c r="AO54" s="60">
        <f t="shared" ca="1" si="58"/>
        <v>37</v>
      </c>
      <c r="AP54" s="63">
        <f t="shared" si="3"/>
        <v>35</v>
      </c>
      <c r="AQ54" s="62">
        <f t="shared" si="41"/>
        <v>1.2857142857142867</v>
      </c>
      <c r="AR54" s="62">
        <f t="shared" si="42"/>
        <v>64.285714285714334</v>
      </c>
      <c r="AS54" s="62">
        <f t="shared" si="43"/>
        <v>128.57142857142867</v>
      </c>
      <c r="AT54" s="62">
        <f t="shared" si="7"/>
        <v>-64.285714285714334</v>
      </c>
      <c r="AU54" s="62">
        <f t="shared" si="44"/>
        <v>321.42857142857167</v>
      </c>
      <c r="AV54" s="62">
        <f t="shared" si="45"/>
        <v>-128.57142857142867</v>
      </c>
      <c r="AW54" s="63">
        <f t="shared" si="30"/>
        <v>192.857142857143</v>
      </c>
      <c r="AX54" s="61" t="str">
        <f t="shared" ca="1" si="46"/>
        <v>VINTO</v>
      </c>
      <c r="AY54" s="69">
        <f t="shared" ca="1" si="56"/>
        <v>10033</v>
      </c>
      <c r="AZ54" s="51">
        <f t="shared" si="47"/>
        <v>450.00000000000034</v>
      </c>
      <c r="BA54" s="55">
        <f t="shared" ca="1" si="48"/>
        <v>4.5685279187817292E-2</v>
      </c>
      <c r="BB54" s="55">
        <f t="shared" ca="1" si="32"/>
        <v>1.2857142857142867</v>
      </c>
      <c r="BC54" s="64">
        <f t="shared" ca="1" si="49"/>
        <v>42.857142857143003</v>
      </c>
      <c r="BE54" s="52" t="str">
        <f t="shared" ca="1" si="50"/>
        <v/>
      </c>
      <c r="BF54" s="52">
        <f t="shared" ca="1" si="51"/>
        <v>15.399999999999947</v>
      </c>
      <c r="BG54" s="52">
        <f t="shared" ca="1" si="52"/>
        <v>15.399999999999947</v>
      </c>
      <c r="BH54" s="52">
        <f t="shared" ca="1" si="53"/>
        <v>15.399999999999947</v>
      </c>
    </row>
    <row r="55" spans="19:60">
      <c r="S55" s="68">
        <f t="shared" si="57"/>
        <v>7</v>
      </c>
      <c r="T55" s="69">
        <f t="shared" si="57"/>
        <v>2</v>
      </c>
      <c r="U55" s="70">
        <f t="shared" si="40"/>
        <v>5</v>
      </c>
      <c r="V55" s="68">
        <f t="shared" si="54"/>
        <v>2</v>
      </c>
      <c r="W55" s="70">
        <f t="shared" si="54"/>
        <v>7</v>
      </c>
      <c r="X55" s="71">
        <f t="shared" si="54"/>
        <v>0.7142857142857143</v>
      </c>
      <c r="Y55" s="71">
        <f t="shared" si="54"/>
        <v>0.5</v>
      </c>
      <c r="Z55" s="69">
        <f t="shared" si="54"/>
        <v>10000</v>
      </c>
      <c r="AA55" s="69">
        <f t="shared" ca="1" si="54"/>
        <v>9850</v>
      </c>
      <c r="AB55" s="69">
        <f t="shared" ca="1" si="27"/>
        <v>-150</v>
      </c>
      <c r="AC55" s="69">
        <f t="shared" ca="1" si="55"/>
        <v>50</v>
      </c>
      <c r="AD55" s="73">
        <f t="shared" si="35"/>
        <v>15.299999999999947</v>
      </c>
      <c r="AE55" s="69">
        <f t="shared" si="58"/>
        <v>0.70000000000000007</v>
      </c>
      <c r="AF55" s="69">
        <f t="shared" si="58"/>
        <v>1.4000000000000001</v>
      </c>
      <c r="AG55" s="78">
        <f t="shared" si="58"/>
        <v>200</v>
      </c>
      <c r="AH55" s="60">
        <f t="shared" si="58"/>
        <v>50</v>
      </c>
      <c r="AI55" s="60">
        <f t="shared" si="58"/>
        <v>70</v>
      </c>
      <c r="AJ55" s="60">
        <f t="shared" si="58"/>
        <v>10070</v>
      </c>
      <c r="AK55" s="60">
        <f t="shared" si="58"/>
        <v>185</v>
      </c>
      <c r="AL55" s="60">
        <f t="shared" si="58"/>
        <v>3.7</v>
      </c>
      <c r="AM55" s="60">
        <f t="shared" ca="1" si="58"/>
        <v>-37</v>
      </c>
      <c r="AN55" s="60">
        <f t="shared" ca="1" si="58"/>
        <v>-37</v>
      </c>
      <c r="AO55" s="60">
        <f t="shared" ca="1" si="58"/>
        <v>37</v>
      </c>
      <c r="AP55" s="63">
        <f t="shared" si="3"/>
        <v>35</v>
      </c>
      <c r="AQ55" s="62">
        <f t="shared" si="41"/>
        <v>1.2875816993464062</v>
      </c>
      <c r="AR55" s="62">
        <f t="shared" si="42"/>
        <v>64.37908496732031</v>
      </c>
      <c r="AS55" s="62">
        <f t="shared" si="43"/>
        <v>128.75816993464062</v>
      </c>
      <c r="AT55" s="62">
        <f t="shared" si="7"/>
        <v>-64.37908496732031</v>
      </c>
      <c r="AU55" s="62">
        <f t="shared" si="44"/>
        <v>321.89542483660153</v>
      </c>
      <c r="AV55" s="62">
        <f t="shared" si="45"/>
        <v>-128.75816993464062</v>
      </c>
      <c r="AW55" s="63">
        <f t="shared" si="30"/>
        <v>193.13725490196092</v>
      </c>
      <c r="AX55" s="61" t="str">
        <f t="shared" ca="1" si="46"/>
        <v>VINTO</v>
      </c>
      <c r="AY55" s="69">
        <f t="shared" ca="1" si="56"/>
        <v>10033</v>
      </c>
      <c r="AZ55" s="51">
        <f t="shared" si="47"/>
        <v>450.65359477124218</v>
      </c>
      <c r="BA55" s="55">
        <f t="shared" ca="1" si="48"/>
        <v>4.5751633986928143E-2</v>
      </c>
      <c r="BB55" s="55">
        <f t="shared" ca="1" si="32"/>
        <v>1.2875816993464062</v>
      </c>
      <c r="BC55" s="64">
        <f t="shared" ca="1" si="49"/>
        <v>43.137254901960915</v>
      </c>
      <c r="BE55" s="52" t="str">
        <f t="shared" ca="1" si="50"/>
        <v/>
      </c>
      <c r="BF55" s="52">
        <f t="shared" ca="1" si="51"/>
        <v>15.299999999999947</v>
      </c>
      <c r="BG55" s="52">
        <f t="shared" ca="1" si="52"/>
        <v>15.299999999999947</v>
      </c>
      <c r="BH55" s="52">
        <f t="shared" ca="1" si="53"/>
        <v>15.299999999999947</v>
      </c>
    </row>
    <row r="56" spans="19:60">
      <c r="S56" s="68">
        <f t="shared" si="57"/>
        <v>7</v>
      </c>
      <c r="T56" s="69">
        <f t="shared" si="57"/>
        <v>2</v>
      </c>
      <c r="U56" s="70">
        <f t="shared" si="40"/>
        <v>5</v>
      </c>
      <c r="V56" s="68">
        <f t="shared" si="54"/>
        <v>2</v>
      </c>
      <c r="W56" s="70">
        <f t="shared" si="54"/>
        <v>7</v>
      </c>
      <c r="X56" s="71">
        <f t="shared" si="54"/>
        <v>0.7142857142857143</v>
      </c>
      <c r="Y56" s="71">
        <f t="shared" si="54"/>
        <v>0.5</v>
      </c>
      <c r="Z56" s="69">
        <f t="shared" si="54"/>
        <v>10000</v>
      </c>
      <c r="AA56" s="69">
        <f t="shared" ca="1" si="54"/>
        <v>9850</v>
      </c>
      <c r="AB56" s="69">
        <f t="shared" ca="1" si="27"/>
        <v>-150</v>
      </c>
      <c r="AC56" s="69">
        <f t="shared" ca="1" si="55"/>
        <v>50</v>
      </c>
      <c r="AD56" s="73">
        <f t="shared" si="35"/>
        <v>15.199999999999948</v>
      </c>
      <c r="AE56" s="69">
        <f t="shared" si="58"/>
        <v>0.70000000000000007</v>
      </c>
      <c r="AF56" s="69">
        <f t="shared" si="58"/>
        <v>1.4000000000000001</v>
      </c>
      <c r="AG56" s="78">
        <f t="shared" si="58"/>
        <v>200</v>
      </c>
      <c r="AH56" s="60">
        <f t="shared" si="58"/>
        <v>50</v>
      </c>
      <c r="AI56" s="60">
        <f t="shared" si="58"/>
        <v>70</v>
      </c>
      <c r="AJ56" s="60">
        <f t="shared" si="58"/>
        <v>10070</v>
      </c>
      <c r="AK56" s="60">
        <f t="shared" si="58"/>
        <v>185</v>
      </c>
      <c r="AL56" s="60">
        <f t="shared" si="58"/>
        <v>3.7</v>
      </c>
      <c r="AM56" s="60">
        <f t="shared" ca="1" si="58"/>
        <v>-37</v>
      </c>
      <c r="AN56" s="60">
        <f t="shared" ca="1" si="58"/>
        <v>-37</v>
      </c>
      <c r="AO56" s="60">
        <f t="shared" ca="1" si="58"/>
        <v>37</v>
      </c>
      <c r="AP56" s="63">
        <f t="shared" si="3"/>
        <v>35</v>
      </c>
      <c r="AQ56" s="62">
        <f t="shared" si="41"/>
        <v>1.2894736842105274</v>
      </c>
      <c r="AR56" s="62">
        <f t="shared" si="42"/>
        <v>64.473684210526372</v>
      </c>
      <c r="AS56" s="62">
        <f t="shared" si="43"/>
        <v>128.94736842105274</v>
      </c>
      <c r="AT56" s="62">
        <f t="shared" si="7"/>
        <v>-64.473684210526372</v>
      </c>
      <c r="AU56" s="62">
        <f t="shared" si="44"/>
        <v>322.36842105263185</v>
      </c>
      <c r="AV56" s="62">
        <f t="shared" si="45"/>
        <v>-128.94736842105274</v>
      </c>
      <c r="AW56" s="63">
        <f t="shared" si="30"/>
        <v>193.4210526315791</v>
      </c>
      <c r="AX56" s="61" t="str">
        <f t="shared" ca="1" si="46"/>
        <v>VINTO</v>
      </c>
      <c r="AY56" s="69">
        <f t="shared" ca="1" si="56"/>
        <v>10033</v>
      </c>
      <c r="AZ56" s="51">
        <f t="shared" si="47"/>
        <v>451.31578947368462</v>
      </c>
      <c r="BA56" s="55">
        <f t="shared" ca="1" si="48"/>
        <v>4.581886187550098E-2</v>
      </c>
      <c r="BB56" s="55">
        <f t="shared" ca="1" si="32"/>
        <v>1.2894736842105274</v>
      </c>
      <c r="BC56" s="64">
        <f t="shared" ca="1" si="49"/>
        <v>43.421052631579101</v>
      </c>
      <c r="BE56" s="52" t="str">
        <f t="shared" ca="1" si="50"/>
        <v/>
      </c>
      <c r="BF56" s="52">
        <f t="shared" ca="1" si="51"/>
        <v>15.199999999999948</v>
      </c>
      <c r="BG56" s="52">
        <f t="shared" ca="1" si="52"/>
        <v>15.199999999999948</v>
      </c>
      <c r="BH56" s="52">
        <f t="shared" ca="1" si="53"/>
        <v>15.199999999999948</v>
      </c>
    </row>
    <row r="57" spans="19:60">
      <c r="S57" s="68">
        <f t="shared" si="57"/>
        <v>7</v>
      </c>
      <c r="T57" s="69">
        <f t="shared" si="57"/>
        <v>2</v>
      </c>
      <c r="U57" s="70">
        <f t="shared" si="40"/>
        <v>5</v>
      </c>
      <c r="V57" s="68">
        <f t="shared" ref="V57:AA72" si="59">V56</f>
        <v>2</v>
      </c>
      <c r="W57" s="70">
        <f t="shared" si="59"/>
        <v>7</v>
      </c>
      <c r="X57" s="71">
        <f t="shared" si="59"/>
        <v>0.7142857142857143</v>
      </c>
      <c r="Y57" s="71">
        <f t="shared" si="59"/>
        <v>0.5</v>
      </c>
      <c r="Z57" s="69">
        <f t="shared" si="59"/>
        <v>10000</v>
      </c>
      <c r="AA57" s="69">
        <f t="shared" ca="1" si="59"/>
        <v>9850</v>
      </c>
      <c r="AB57" s="69">
        <f t="shared" ca="1" si="27"/>
        <v>-150</v>
      </c>
      <c r="AC57" s="69">
        <f t="shared" ca="1" si="55"/>
        <v>50</v>
      </c>
      <c r="AD57" s="73">
        <f t="shared" si="35"/>
        <v>15.099999999999948</v>
      </c>
      <c r="AE57" s="69">
        <f t="shared" si="58"/>
        <v>0.70000000000000007</v>
      </c>
      <c r="AF57" s="69">
        <f t="shared" si="58"/>
        <v>1.4000000000000001</v>
      </c>
      <c r="AG57" s="78">
        <f t="shared" si="58"/>
        <v>200</v>
      </c>
      <c r="AH57" s="60">
        <f t="shared" si="58"/>
        <v>50</v>
      </c>
      <c r="AI57" s="60">
        <f t="shared" si="58"/>
        <v>70</v>
      </c>
      <c r="AJ57" s="60">
        <f t="shared" si="58"/>
        <v>10070</v>
      </c>
      <c r="AK57" s="60">
        <f t="shared" si="58"/>
        <v>185</v>
      </c>
      <c r="AL57" s="60">
        <f t="shared" si="58"/>
        <v>3.7</v>
      </c>
      <c r="AM57" s="60">
        <f t="shared" ca="1" si="58"/>
        <v>-37</v>
      </c>
      <c r="AN57" s="60">
        <f t="shared" ca="1" si="58"/>
        <v>-37</v>
      </c>
      <c r="AO57" s="60">
        <f t="shared" ca="1" si="58"/>
        <v>37</v>
      </c>
      <c r="AP57" s="63">
        <f t="shared" si="3"/>
        <v>35</v>
      </c>
      <c r="AQ57" s="62">
        <f t="shared" si="41"/>
        <v>1.2913907284768222</v>
      </c>
      <c r="AR57" s="62">
        <f t="shared" si="42"/>
        <v>64.569536423841114</v>
      </c>
      <c r="AS57" s="62">
        <f t="shared" si="43"/>
        <v>129.13907284768223</v>
      </c>
      <c r="AT57" s="62">
        <f t="shared" si="7"/>
        <v>-64.569536423841114</v>
      </c>
      <c r="AU57" s="62">
        <f t="shared" si="44"/>
        <v>322.84768211920556</v>
      </c>
      <c r="AV57" s="62">
        <f t="shared" si="45"/>
        <v>-129.13907284768223</v>
      </c>
      <c r="AW57" s="63">
        <f t="shared" si="30"/>
        <v>193.70860927152333</v>
      </c>
      <c r="AX57" s="61" t="str">
        <f t="shared" ca="1" si="46"/>
        <v>VINTO</v>
      </c>
      <c r="AY57" s="69">
        <f t="shared" ca="1" si="56"/>
        <v>10033</v>
      </c>
      <c r="AZ57" s="51">
        <f t="shared" si="47"/>
        <v>451.98675496688782</v>
      </c>
      <c r="BA57" s="55">
        <f t="shared" ca="1" si="48"/>
        <v>4.5886980199684041E-2</v>
      </c>
      <c r="BB57" s="55">
        <f t="shared" ca="1" si="32"/>
        <v>1.2913907284768222</v>
      </c>
      <c r="BC57" s="64">
        <f t="shared" ca="1" si="49"/>
        <v>43.708609271523329</v>
      </c>
      <c r="BE57" s="52" t="str">
        <f t="shared" ca="1" si="50"/>
        <v/>
      </c>
      <c r="BF57" s="52">
        <f t="shared" ca="1" si="51"/>
        <v>15.099999999999948</v>
      </c>
      <c r="BG57" s="52">
        <f t="shared" ca="1" si="52"/>
        <v>15.099999999999948</v>
      </c>
      <c r="BH57" s="52">
        <f t="shared" ca="1" si="53"/>
        <v>15.099999999999948</v>
      </c>
    </row>
    <row r="58" spans="19:60">
      <c r="S58" s="68">
        <f t="shared" ref="S58:T73" si="60">S57</f>
        <v>7</v>
      </c>
      <c r="T58" s="69">
        <f t="shared" si="60"/>
        <v>2</v>
      </c>
      <c r="U58" s="70">
        <f t="shared" si="40"/>
        <v>5</v>
      </c>
      <c r="V58" s="68">
        <f t="shared" si="59"/>
        <v>2</v>
      </c>
      <c r="W58" s="70">
        <f t="shared" si="59"/>
        <v>7</v>
      </c>
      <c r="X58" s="71">
        <f t="shared" si="59"/>
        <v>0.7142857142857143</v>
      </c>
      <c r="Y58" s="71">
        <f t="shared" si="59"/>
        <v>0.5</v>
      </c>
      <c r="Z58" s="69">
        <f t="shared" si="59"/>
        <v>10000</v>
      </c>
      <c r="AA58" s="69">
        <f t="shared" ca="1" si="59"/>
        <v>9850</v>
      </c>
      <c r="AB58" s="69">
        <f t="shared" ca="1" si="27"/>
        <v>-150</v>
      </c>
      <c r="AC58" s="69">
        <f t="shared" ca="1" si="55"/>
        <v>50</v>
      </c>
      <c r="AD58" s="73">
        <f t="shared" si="35"/>
        <v>14.999999999999948</v>
      </c>
      <c r="AE58" s="69">
        <f t="shared" ref="AE58:AO73" si="61">AE57</f>
        <v>0.70000000000000007</v>
      </c>
      <c r="AF58" s="69">
        <f t="shared" si="61"/>
        <v>1.4000000000000001</v>
      </c>
      <c r="AG58" s="78">
        <f t="shared" si="61"/>
        <v>200</v>
      </c>
      <c r="AH58" s="60">
        <f t="shared" si="61"/>
        <v>50</v>
      </c>
      <c r="AI58" s="60">
        <f t="shared" si="61"/>
        <v>70</v>
      </c>
      <c r="AJ58" s="60">
        <f t="shared" si="61"/>
        <v>10070</v>
      </c>
      <c r="AK58" s="60">
        <f t="shared" si="61"/>
        <v>185</v>
      </c>
      <c r="AL58" s="60">
        <f t="shared" si="61"/>
        <v>3.7</v>
      </c>
      <c r="AM58" s="60">
        <f t="shared" ca="1" si="61"/>
        <v>-37</v>
      </c>
      <c r="AN58" s="60">
        <f t="shared" ca="1" si="61"/>
        <v>-37</v>
      </c>
      <c r="AO58" s="60">
        <f t="shared" ca="1" si="61"/>
        <v>37</v>
      </c>
      <c r="AP58" s="63">
        <f t="shared" si="3"/>
        <v>35</v>
      </c>
      <c r="AQ58" s="62">
        <f t="shared" si="41"/>
        <v>1.2933333333333343</v>
      </c>
      <c r="AR58" s="62">
        <f t="shared" si="42"/>
        <v>64.666666666666714</v>
      </c>
      <c r="AS58" s="62">
        <f t="shared" si="43"/>
        <v>129.33333333333343</v>
      </c>
      <c r="AT58" s="62">
        <f t="shared" si="7"/>
        <v>-64.666666666666714</v>
      </c>
      <c r="AU58" s="62">
        <f t="shared" si="44"/>
        <v>323.3333333333336</v>
      </c>
      <c r="AV58" s="62">
        <f t="shared" si="45"/>
        <v>-129.33333333333343</v>
      </c>
      <c r="AW58" s="63">
        <f t="shared" si="30"/>
        <v>194.00000000000017</v>
      </c>
      <c r="AX58" s="61" t="str">
        <f t="shared" ca="1" si="46"/>
        <v>VINTO</v>
      </c>
      <c r="AY58" s="69">
        <f t="shared" ca="1" si="56"/>
        <v>10033</v>
      </c>
      <c r="AZ58" s="51">
        <f t="shared" si="47"/>
        <v>452.66666666666697</v>
      </c>
      <c r="BA58" s="55">
        <f t="shared" ca="1" si="48"/>
        <v>4.595600676818954E-2</v>
      </c>
      <c r="BB58" s="55">
        <f t="shared" ca="1" si="32"/>
        <v>1.2933333333333346</v>
      </c>
      <c r="BC58" s="64">
        <f t="shared" ca="1" si="49"/>
        <v>44.000000000000171</v>
      </c>
      <c r="BE58" s="52" t="str">
        <f t="shared" ca="1" si="50"/>
        <v/>
      </c>
      <c r="BF58" s="52">
        <f t="shared" ca="1" si="51"/>
        <v>14.999999999999948</v>
      </c>
      <c r="BG58" s="52">
        <f t="shared" ca="1" si="52"/>
        <v>14.999999999999948</v>
      </c>
      <c r="BH58" s="52">
        <f t="shared" ca="1" si="53"/>
        <v>14.999999999999948</v>
      </c>
    </row>
    <row r="59" spans="19:60">
      <c r="S59" s="68">
        <f t="shared" si="60"/>
        <v>7</v>
      </c>
      <c r="T59" s="69">
        <f t="shared" si="60"/>
        <v>2</v>
      </c>
      <c r="U59" s="70">
        <f t="shared" si="40"/>
        <v>5</v>
      </c>
      <c r="V59" s="68">
        <f t="shared" si="59"/>
        <v>2</v>
      </c>
      <c r="W59" s="70">
        <f t="shared" si="59"/>
        <v>7</v>
      </c>
      <c r="X59" s="71">
        <f t="shared" si="59"/>
        <v>0.7142857142857143</v>
      </c>
      <c r="Y59" s="71">
        <f t="shared" si="59"/>
        <v>0.5</v>
      </c>
      <c r="Z59" s="69">
        <f t="shared" si="59"/>
        <v>10000</v>
      </c>
      <c r="AA59" s="69">
        <f t="shared" ca="1" si="59"/>
        <v>9850</v>
      </c>
      <c r="AB59" s="69">
        <f t="shared" ca="1" si="27"/>
        <v>-150</v>
      </c>
      <c r="AC59" s="69">
        <f t="shared" ca="1" si="55"/>
        <v>50</v>
      </c>
      <c r="AD59" s="73">
        <f t="shared" si="35"/>
        <v>14.899999999999949</v>
      </c>
      <c r="AE59" s="69">
        <f t="shared" si="61"/>
        <v>0.70000000000000007</v>
      </c>
      <c r="AF59" s="69">
        <f t="shared" si="61"/>
        <v>1.4000000000000001</v>
      </c>
      <c r="AG59" s="78">
        <f t="shared" si="61"/>
        <v>200</v>
      </c>
      <c r="AH59" s="60">
        <f t="shared" si="61"/>
        <v>50</v>
      </c>
      <c r="AI59" s="60">
        <f t="shared" si="61"/>
        <v>70</v>
      </c>
      <c r="AJ59" s="60">
        <f t="shared" si="61"/>
        <v>10070</v>
      </c>
      <c r="AK59" s="60">
        <f t="shared" si="61"/>
        <v>185</v>
      </c>
      <c r="AL59" s="60">
        <f t="shared" si="61"/>
        <v>3.7</v>
      </c>
      <c r="AM59" s="60">
        <f t="shared" ca="1" si="61"/>
        <v>-37</v>
      </c>
      <c r="AN59" s="60">
        <f t="shared" ca="1" si="61"/>
        <v>-37</v>
      </c>
      <c r="AO59" s="60">
        <f t="shared" ca="1" si="61"/>
        <v>37</v>
      </c>
      <c r="AP59" s="63">
        <f t="shared" si="3"/>
        <v>35</v>
      </c>
      <c r="AQ59" s="62">
        <f t="shared" si="41"/>
        <v>1.2953020134228197</v>
      </c>
      <c r="AR59" s="62">
        <f t="shared" si="42"/>
        <v>64.765100671140985</v>
      </c>
      <c r="AS59" s="62">
        <f t="shared" si="43"/>
        <v>129.53020134228197</v>
      </c>
      <c r="AT59" s="62">
        <f t="shared" si="7"/>
        <v>-64.765100671140985</v>
      </c>
      <c r="AU59" s="62">
        <f t="shared" si="44"/>
        <v>323.82550335570494</v>
      </c>
      <c r="AV59" s="62">
        <f t="shared" si="45"/>
        <v>-129.53020134228197</v>
      </c>
      <c r="AW59" s="63">
        <f t="shared" si="30"/>
        <v>194.29530201342297</v>
      </c>
      <c r="AX59" s="61" t="str">
        <f t="shared" ca="1" si="46"/>
        <v>VINTO</v>
      </c>
      <c r="AY59" s="69">
        <f t="shared" ca="1" si="56"/>
        <v>10033</v>
      </c>
      <c r="AZ59" s="51">
        <f t="shared" si="47"/>
        <v>453.35570469798688</v>
      </c>
      <c r="BA59" s="55">
        <f t="shared" ca="1" si="48"/>
        <v>4.6025959867815928E-2</v>
      </c>
      <c r="BB59" s="55">
        <f t="shared" ca="1" si="32"/>
        <v>1.2953020134228197</v>
      </c>
      <c r="BC59" s="64">
        <f t="shared" ca="1" si="49"/>
        <v>44.295302013422969</v>
      </c>
      <c r="BE59" s="52" t="str">
        <f t="shared" ca="1" si="50"/>
        <v/>
      </c>
      <c r="BF59" s="52">
        <f t="shared" ca="1" si="51"/>
        <v>14.899999999999949</v>
      </c>
      <c r="BG59" s="52">
        <f t="shared" ca="1" si="52"/>
        <v>14.899999999999949</v>
      </c>
      <c r="BH59" s="52">
        <f t="shared" ca="1" si="53"/>
        <v>14.899999999999949</v>
      </c>
    </row>
    <row r="60" spans="19:60">
      <c r="S60" s="68">
        <f t="shared" si="60"/>
        <v>7</v>
      </c>
      <c r="T60" s="69">
        <f t="shared" si="60"/>
        <v>2</v>
      </c>
      <c r="U60" s="70">
        <f t="shared" si="40"/>
        <v>5</v>
      </c>
      <c r="V60" s="68">
        <f t="shared" si="59"/>
        <v>2</v>
      </c>
      <c r="W60" s="70">
        <f t="shared" si="59"/>
        <v>7</v>
      </c>
      <c r="X60" s="71">
        <f t="shared" si="59"/>
        <v>0.7142857142857143</v>
      </c>
      <c r="Y60" s="71">
        <f t="shared" si="59"/>
        <v>0.5</v>
      </c>
      <c r="Z60" s="69">
        <f t="shared" si="59"/>
        <v>10000</v>
      </c>
      <c r="AA60" s="69">
        <f t="shared" ca="1" si="59"/>
        <v>9850</v>
      </c>
      <c r="AB60" s="69">
        <f t="shared" ca="1" si="27"/>
        <v>-150</v>
      </c>
      <c r="AC60" s="69">
        <f t="shared" ca="1" si="55"/>
        <v>50</v>
      </c>
      <c r="AD60" s="73">
        <f t="shared" si="35"/>
        <v>14.799999999999949</v>
      </c>
      <c r="AE60" s="69">
        <f t="shared" si="61"/>
        <v>0.70000000000000007</v>
      </c>
      <c r="AF60" s="69">
        <f t="shared" si="61"/>
        <v>1.4000000000000001</v>
      </c>
      <c r="AG60" s="78">
        <f t="shared" si="61"/>
        <v>200</v>
      </c>
      <c r="AH60" s="60">
        <f t="shared" si="61"/>
        <v>50</v>
      </c>
      <c r="AI60" s="60">
        <f t="shared" si="61"/>
        <v>70</v>
      </c>
      <c r="AJ60" s="60">
        <f t="shared" si="61"/>
        <v>10070</v>
      </c>
      <c r="AK60" s="60">
        <f t="shared" si="61"/>
        <v>185</v>
      </c>
      <c r="AL60" s="60">
        <f t="shared" si="61"/>
        <v>3.7</v>
      </c>
      <c r="AM60" s="60">
        <f t="shared" ca="1" si="61"/>
        <v>-37</v>
      </c>
      <c r="AN60" s="60">
        <f t="shared" ca="1" si="61"/>
        <v>-37</v>
      </c>
      <c r="AO60" s="60">
        <f t="shared" ca="1" si="61"/>
        <v>37</v>
      </c>
      <c r="AP60" s="63">
        <f t="shared" si="3"/>
        <v>35</v>
      </c>
      <c r="AQ60" s="62">
        <f t="shared" si="41"/>
        <v>1.2972972972972983</v>
      </c>
      <c r="AR60" s="62">
        <f t="shared" si="42"/>
        <v>64.864864864864913</v>
      </c>
      <c r="AS60" s="62">
        <f t="shared" si="43"/>
        <v>129.72972972972983</v>
      </c>
      <c r="AT60" s="62">
        <f t="shared" si="7"/>
        <v>-64.864864864864913</v>
      </c>
      <c r="AU60" s="62">
        <f t="shared" si="44"/>
        <v>324.32432432432455</v>
      </c>
      <c r="AV60" s="62">
        <f t="shared" si="45"/>
        <v>-129.72972972972983</v>
      </c>
      <c r="AW60" s="63">
        <f t="shared" si="30"/>
        <v>194.59459459459472</v>
      </c>
      <c r="AX60" s="61" t="str">
        <f t="shared" ca="1" si="46"/>
        <v>VINTO</v>
      </c>
      <c r="AY60" s="69">
        <f t="shared" ca="1" si="56"/>
        <v>10033</v>
      </c>
      <c r="AZ60" s="51">
        <f t="shared" si="47"/>
        <v>454.0540540540544</v>
      </c>
      <c r="BA60" s="55">
        <f t="shared" ca="1" si="48"/>
        <v>4.6096858279599431E-2</v>
      </c>
      <c r="BB60" s="55">
        <f t="shared" ca="1" si="32"/>
        <v>1.2972972972972983</v>
      </c>
      <c r="BC60" s="64">
        <f t="shared" ca="1" si="49"/>
        <v>44.594594594594724</v>
      </c>
      <c r="BE60" s="52" t="str">
        <f t="shared" ca="1" si="50"/>
        <v/>
      </c>
      <c r="BF60" s="52">
        <f t="shared" ca="1" si="51"/>
        <v>14.799999999999949</v>
      </c>
      <c r="BG60" s="52">
        <f t="shared" ca="1" si="52"/>
        <v>14.799999999999949</v>
      </c>
      <c r="BH60" s="52">
        <f t="shared" ca="1" si="53"/>
        <v>14.799999999999949</v>
      </c>
    </row>
    <row r="61" spans="19:60">
      <c r="S61" s="68">
        <f t="shared" si="60"/>
        <v>7</v>
      </c>
      <c r="T61" s="69">
        <f t="shared" si="60"/>
        <v>2</v>
      </c>
      <c r="U61" s="70">
        <f t="shared" si="40"/>
        <v>5</v>
      </c>
      <c r="V61" s="68">
        <f t="shared" si="59"/>
        <v>2</v>
      </c>
      <c r="W61" s="70">
        <f t="shared" si="59"/>
        <v>7</v>
      </c>
      <c r="X61" s="71">
        <f t="shared" si="59"/>
        <v>0.7142857142857143</v>
      </c>
      <c r="Y61" s="71">
        <f t="shared" si="59"/>
        <v>0.5</v>
      </c>
      <c r="Z61" s="69">
        <f t="shared" si="59"/>
        <v>10000</v>
      </c>
      <c r="AA61" s="69">
        <f t="shared" ca="1" si="59"/>
        <v>9850</v>
      </c>
      <c r="AB61" s="69">
        <f t="shared" ca="1" si="27"/>
        <v>-150</v>
      </c>
      <c r="AC61" s="69">
        <f t="shared" ca="1" si="55"/>
        <v>50</v>
      </c>
      <c r="AD61" s="73">
        <f t="shared" si="35"/>
        <v>14.69999999999995</v>
      </c>
      <c r="AE61" s="69">
        <f t="shared" si="61"/>
        <v>0.70000000000000007</v>
      </c>
      <c r="AF61" s="69">
        <f t="shared" si="61"/>
        <v>1.4000000000000001</v>
      </c>
      <c r="AG61" s="78">
        <f t="shared" si="61"/>
        <v>200</v>
      </c>
      <c r="AH61" s="60">
        <f t="shared" si="61"/>
        <v>50</v>
      </c>
      <c r="AI61" s="60">
        <f t="shared" si="61"/>
        <v>70</v>
      </c>
      <c r="AJ61" s="60">
        <f t="shared" si="61"/>
        <v>10070</v>
      </c>
      <c r="AK61" s="60">
        <f t="shared" si="61"/>
        <v>185</v>
      </c>
      <c r="AL61" s="60">
        <f t="shared" si="61"/>
        <v>3.7</v>
      </c>
      <c r="AM61" s="60">
        <f t="shared" ca="1" si="61"/>
        <v>-37</v>
      </c>
      <c r="AN61" s="60">
        <f t="shared" ca="1" si="61"/>
        <v>-37</v>
      </c>
      <c r="AO61" s="60">
        <f t="shared" ca="1" si="61"/>
        <v>37</v>
      </c>
      <c r="AP61" s="63">
        <f t="shared" si="3"/>
        <v>35</v>
      </c>
      <c r="AQ61" s="62">
        <f t="shared" si="41"/>
        <v>1.2993197278911575</v>
      </c>
      <c r="AR61" s="62">
        <f t="shared" si="42"/>
        <v>64.965986394557873</v>
      </c>
      <c r="AS61" s="62">
        <f t="shared" si="43"/>
        <v>129.93197278911575</v>
      </c>
      <c r="AT61" s="62">
        <f t="shared" si="7"/>
        <v>-64.965986394557873</v>
      </c>
      <c r="AU61" s="62">
        <f t="shared" si="44"/>
        <v>324.82993197278938</v>
      </c>
      <c r="AV61" s="62">
        <f t="shared" si="45"/>
        <v>-129.93197278911575</v>
      </c>
      <c r="AW61" s="63">
        <f t="shared" si="30"/>
        <v>194.89795918367363</v>
      </c>
      <c r="AX61" s="61" t="str">
        <f t="shared" ca="1" si="46"/>
        <v>VINTO</v>
      </c>
      <c r="AY61" s="69">
        <f t="shared" ca="1" si="56"/>
        <v>10033</v>
      </c>
      <c r="AZ61" s="51">
        <f t="shared" si="47"/>
        <v>454.7619047619051</v>
      </c>
      <c r="BA61" s="55">
        <f t="shared" ca="1" si="48"/>
        <v>4.6168721295624882E-2</v>
      </c>
      <c r="BB61" s="55">
        <f t="shared" ca="1" si="32"/>
        <v>1.2993197278911575</v>
      </c>
      <c r="BC61" s="64">
        <f t="shared" ca="1" si="49"/>
        <v>44.897959183673635</v>
      </c>
      <c r="BE61" s="52" t="str">
        <f t="shared" ca="1" si="50"/>
        <v/>
      </c>
      <c r="BF61" s="52">
        <f t="shared" ca="1" si="51"/>
        <v>14.69999999999995</v>
      </c>
      <c r="BG61" s="52">
        <f t="shared" ca="1" si="52"/>
        <v>14.69999999999995</v>
      </c>
      <c r="BH61" s="52">
        <f t="shared" ca="1" si="53"/>
        <v>14.69999999999995</v>
      </c>
    </row>
    <row r="62" spans="19:60">
      <c r="S62" s="68">
        <f t="shared" si="60"/>
        <v>7</v>
      </c>
      <c r="T62" s="69">
        <f t="shared" si="60"/>
        <v>2</v>
      </c>
      <c r="U62" s="70">
        <f t="shared" si="40"/>
        <v>5</v>
      </c>
      <c r="V62" s="68">
        <f t="shared" si="59"/>
        <v>2</v>
      </c>
      <c r="W62" s="70">
        <f t="shared" si="59"/>
        <v>7</v>
      </c>
      <c r="X62" s="71">
        <f t="shared" si="59"/>
        <v>0.7142857142857143</v>
      </c>
      <c r="Y62" s="71">
        <f t="shared" si="59"/>
        <v>0.5</v>
      </c>
      <c r="Z62" s="69">
        <f t="shared" si="59"/>
        <v>10000</v>
      </c>
      <c r="AA62" s="69">
        <f t="shared" ca="1" si="59"/>
        <v>9850</v>
      </c>
      <c r="AB62" s="69">
        <f t="shared" ca="1" si="27"/>
        <v>-150</v>
      </c>
      <c r="AC62" s="69">
        <f t="shared" ca="1" si="55"/>
        <v>50</v>
      </c>
      <c r="AD62" s="73">
        <f t="shared" si="35"/>
        <v>14.59999999999995</v>
      </c>
      <c r="AE62" s="69">
        <f t="shared" si="61"/>
        <v>0.70000000000000007</v>
      </c>
      <c r="AF62" s="69">
        <f t="shared" si="61"/>
        <v>1.4000000000000001</v>
      </c>
      <c r="AG62" s="78">
        <f t="shared" si="61"/>
        <v>200</v>
      </c>
      <c r="AH62" s="60">
        <f t="shared" si="61"/>
        <v>50</v>
      </c>
      <c r="AI62" s="60">
        <f t="shared" si="61"/>
        <v>70</v>
      </c>
      <c r="AJ62" s="60">
        <f t="shared" si="61"/>
        <v>10070</v>
      </c>
      <c r="AK62" s="60">
        <f t="shared" si="61"/>
        <v>185</v>
      </c>
      <c r="AL62" s="60">
        <f t="shared" si="61"/>
        <v>3.7</v>
      </c>
      <c r="AM62" s="60">
        <f t="shared" ca="1" si="61"/>
        <v>-37</v>
      </c>
      <c r="AN62" s="60">
        <f t="shared" ca="1" si="61"/>
        <v>-37</v>
      </c>
      <c r="AO62" s="60">
        <f t="shared" ca="1" si="61"/>
        <v>37</v>
      </c>
      <c r="AP62" s="63">
        <f t="shared" si="3"/>
        <v>35</v>
      </c>
      <c r="AQ62" s="62">
        <f t="shared" si="41"/>
        <v>1.3013698630136996</v>
      </c>
      <c r="AR62" s="62">
        <f t="shared" si="42"/>
        <v>65.068493150684986</v>
      </c>
      <c r="AS62" s="62">
        <f t="shared" si="43"/>
        <v>130.13698630136997</v>
      </c>
      <c r="AT62" s="62">
        <f t="shared" si="7"/>
        <v>-65.068493150684986</v>
      </c>
      <c r="AU62" s="62">
        <f t="shared" si="44"/>
        <v>325.3424657534249</v>
      </c>
      <c r="AV62" s="62">
        <f t="shared" si="45"/>
        <v>-130.13698630136997</v>
      </c>
      <c r="AW62" s="63">
        <f t="shared" si="30"/>
        <v>195.20547945205493</v>
      </c>
      <c r="AX62" s="61" t="str">
        <f t="shared" ca="1" si="46"/>
        <v>VINTO</v>
      </c>
      <c r="AY62" s="69">
        <f t="shared" ca="1" si="56"/>
        <v>10033</v>
      </c>
      <c r="AZ62" s="51">
        <f t="shared" si="47"/>
        <v>455.47945205479493</v>
      </c>
      <c r="BA62" s="55">
        <f t="shared" ca="1" si="48"/>
        <v>4.6241568736527405E-2</v>
      </c>
      <c r="BB62" s="55">
        <f t="shared" ca="1" si="32"/>
        <v>1.3013698630136996</v>
      </c>
      <c r="BC62" s="64">
        <f t="shared" ca="1" si="49"/>
        <v>45.205479452054931</v>
      </c>
      <c r="BE62" s="52">
        <f t="shared" ca="1" si="50"/>
        <v>14.59999999999995</v>
      </c>
      <c r="BF62" s="52">
        <f t="shared" ca="1" si="51"/>
        <v>14.59999999999995</v>
      </c>
      <c r="BG62" s="52">
        <f t="shared" ca="1" si="52"/>
        <v>14.59999999999995</v>
      </c>
      <c r="BH62" s="52">
        <f t="shared" ca="1" si="53"/>
        <v>14.59999999999995</v>
      </c>
    </row>
    <row r="63" spans="19:60">
      <c r="S63" s="68">
        <f t="shared" si="60"/>
        <v>7</v>
      </c>
      <c r="T63" s="69">
        <f t="shared" si="60"/>
        <v>2</v>
      </c>
      <c r="U63" s="70">
        <f t="shared" si="40"/>
        <v>5</v>
      </c>
      <c r="V63" s="68">
        <f t="shared" si="59"/>
        <v>2</v>
      </c>
      <c r="W63" s="70">
        <f t="shared" si="59"/>
        <v>7</v>
      </c>
      <c r="X63" s="71">
        <f t="shared" si="59"/>
        <v>0.7142857142857143</v>
      </c>
      <c r="Y63" s="71">
        <f t="shared" si="59"/>
        <v>0.5</v>
      </c>
      <c r="Z63" s="69">
        <f t="shared" si="59"/>
        <v>10000</v>
      </c>
      <c r="AA63" s="69">
        <f t="shared" ca="1" si="59"/>
        <v>9850</v>
      </c>
      <c r="AB63" s="69">
        <f t="shared" ca="1" si="27"/>
        <v>-150</v>
      </c>
      <c r="AC63" s="69">
        <f t="shared" ca="1" si="55"/>
        <v>50</v>
      </c>
      <c r="AD63" s="73">
        <f t="shared" si="35"/>
        <v>14.49999999999995</v>
      </c>
      <c r="AE63" s="69">
        <f t="shared" si="61"/>
        <v>0.70000000000000007</v>
      </c>
      <c r="AF63" s="69">
        <f t="shared" si="61"/>
        <v>1.4000000000000001</v>
      </c>
      <c r="AG63" s="78">
        <f t="shared" si="61"/>
        <v>200</v>
      </c>
      <c r="AH63" s="60">
        <f t="shared" si="61"/>
        <v>50</v>
      </c>
      <c r="AI63" s="60">
        <f t="shared" si="61"/>
        <v>70</v>
      </c>
      <c r="AJ63" s="60">
        <f t="shared" si="61"/>
        <v>10070</v>
      </c>
      <c r="AK63" s="60">
        <f t="shared" si="61"/>
        <v>185</v>
      </c>
      <c r="AL63" s="60">
        <f t="shared" si="61"/>
        <v>3.7</v>
      </c>
      <c r="AM63" s="60">
        <f t="shared" ca="1" si="61"/>
        <v>-37</v>
      </c>
      <c r="AN63" s="60">
        <f t="shared" ca="1" si="61"/>
        <v>-37</v>
      </c>
      <c r="AO63" s="60">
        <f t="shared" ca="1" si="61"/>
        <v>37</v>
      </c>
      <c r="AP63" s="63">
        <f t="shared" si="3"/>
        <v>35</v>
      </c>
      <c r="AQ63" s="62">
        <f t="shared" si="41"/>
        <v>1.30344827586207</v>
      </c>
      <c r="AR63" s="62">
        <f t="shared" si="42"/>
        <v>65.172413793103502</v>
      </c>
      <c r="AS63" s="62">
        <f t="shared" si="43"/>
        <v>130.344827586207</v>
      </c>
      <c r="AT63" s="62">
        <f t="shared" si="7"/>
        <v>-65.172413793103502</v>
      </c>
      <c r="AU63" s="62">
        <f t="shared" si="44"/>
        <v>325.86206896551749</v>
      </c>
      <c r="AV63" s="62">
        <f t="shared" si="45"/>
        <v>-130.344827586207</v>
      </c>
      <c r="AW63" s="63">
        <f t="shared" si="30"/>
        <v>195.51724137931049</v>
      </c>
      <c r="AX63" s="61" t="str">
        <f t="shared" ca="1" si="46"/>
        <v>VINTO</v>
      </c>
      <c r="AY63" s="69">
        <f t="shared" ca="1" si="56"/>
        <v>10033</v>
      </c>
      <c r="AZ63" s="51">
        <f t="shared" si="47"/>
        <v>456.20689655172453</v>
      </c>
      <c r="BA63" s="55">
        <f t="shared" ca="1" si="48"/>
        <v>4.6315420969718225E-2</v>
      </c>
      <c r="BB63" s="55">
        <f t="shared" ca="1" si="32"/>
        <v>1.30344827586207</v>
      </c>
      <c r="BC63" s="64">
        <f t="shared" ca="1" si="49"/>
        <v>45.517241379310491</v>
      </c>
      <c r="BE63" s="52">
        <f t="shared" ca="1" si="50"/>
        <v>14.49999999999995</v>
      </c>
      <c r="BF63" s="52">
        <f t="shared" ca="1" si="51"/>
        <v>14.49999999999995</v>
      </c>
      <c r="BG63" s="52">
        <f t="shared" ca="1" si="52"/>
        <v>14.49999999999995</v>
      </c>
      <c r="BH63" s="52">
        <f t="shared" ca="1" si="53"/>
        <v>14.49999999999995</v>
      </c>
    </row>
    <row r="64" spans="19:60">
      <c r="S64" s="68">
        <f t="shared" si="60"/>
        <v>7</v>
      </c>
      <c r="T64" s="69">
        <f t="shared" si="60"/>
        <v>2</v>
      </c>
      <c r="U64" s="70">
        <f t="shared" si="40"/>
        <v>5</v>
      </c>
      <c r="V64" s="68">
        <f t="shared" si="59"/>
        <v>2</v>
      </c>
      <c r="W64" s="70">
        <f t="shared" si="59"/>
        <v>7</v>
      </c>
      <c r="X64" s="71">
        <f t="shared" si="59"/>
        <v>0.7142857142857143</v>
      </c>
      <c r="Y64" s="71">
        <f t="shared" si="59"/>
        <v>0.5</v>
      </c>
      <c r="Z64" s="69">
        <f t="shared" si="59"/>
        <v>10000</v>
      </c>
      <c r="AA64" s="69">
        <f t="shared" ca="1" si="59"/>
        <v>9850</v>
      </c>
      <c r="AB64" s="69">
        <f t="shared" ca="1" si="27"/>
        <v>-150</v>
      </c>
      <c r="AC64" s="69">
        <f t="shared" ca="1" si="55"/>
        <v>50</v>
      </c>
      <c r="AD64" s="73">
        <f t="shared" si="35"/>
        <v>14.399999999999951</v>
      </c>
      <c r="AE64" s="69">
        <f t="shared" si="61"/>
        <v>0.70000000000000007</v>
      </c>
      <c r="AF64" s="69">
        <f t="shared" si="61"/>
        <v>1.4000000000000001</v>
      </c>
      <c r="AG64" s="78">
        <f t="shared" si="61"/>
        <v>200</v>
      </c>
      <c r="AH64" s="60">
        <f t="shared" si="61"/>
        <v>50</v>
      </c>
      <c r="AI64" s="60">
        <f t="shared" si="61"/>
        <v>70</v>
      </c>
      <c r="AJ64" s="60">
        <f t="shared" si="61"/>
        <v>10070</v>
      </c>
      <c r="AK64" s="60">
        <f t="shared" si="61"/>
        <v>185</v>
      </c>
      <c r="AL64" s="60">
        <f t="shared" si="61"/>
        <v>3.7</v>
      </c>
      <c r="AM64" s="60">
        <f t="shared" ca="1" si="61"/>
        <v>-37</v>
      </c>
      <c r="AN64" s="60">
        <f t="shared" ca="1" si="61"/>
        <v>-37</v>
      </c>
      <c r="AO64" s="60">
        <f t="shared" ca="1" si="61"/>
        <v>37</v>
      </c>
      <c r="AP64" s="63">
        <f t="shared" si="3"/>
        <v>35</v>
      </c>
      <c r="AQ64" s="62">
        <f t="shared" si="41"/>
        <v>1.3055555555555567</v>
      </c>
      <c r="AR64" s="62">
        <f t="shared" si="42"/>
        <v>65.277777777777828</v>
      </c>
      <c r="AS64" s="62">
        <f t="shared" si="43"/>
        <v>130.55555555555566</v>
      </c>
      <c r="AT64" s="62">
        <f t="shared" si="7"/>
        <v>-65.277777777777828</v>
      </c>
      <c r="AU64" s="62">
        <f t="shared" si="44"/>
        <v>326.38888888888914</v>
      </c>
      <c r="AV64" s="62">
        <f t="shared" si="45"/>
        <v>-130.55555555555566</v>
      </c>
      <c r="AW64" s="63">
        <f t="shared" si="30"/>
        <v>195.83333333333348</v>
      </c>
      <c r="AX64" s="61" t="str">
        <f t="shared" ca="1" si="46"/>
        <v>VINTO</v>
      </c>
      <c r="AY64" s="69">
        <f t="shared" ca="1" si="56"/>
        <v>10033</v>
      </c>
      <c r="AZ64" s="51">
        <f t="shared" si="47"/>
        <v>456.9444444444448</v>
      </c>
      <c r="BA64" s="55">
        <f t="shared" ca="1" si="48"/>
        <v>4.639029892837003E-2</v>
      </c>
      <c r="BB64" s="55">
        <f t="shared" ca="1" si="32"/>
        <v>1.3055555555555565</v>
      </c>
      <c r="BC64" s="64">
        <f t="shared" ca="1" si="49"/>
        <v>45.833333333333485</v>
      </c>
      <c r="BE64" s="52">
        <f t="shared" ca="1" si="50"/>
        <v>14.399999999999951</v>
      </c>
      <c r="BF64" s="52">
        <f t="shared" ca="1" si="51"/>
        <v>14.399999999999951</v>
      </c>
      <c r="BG64" s="52">
        <f t="shared" ca="1" si="52"/>
        <v>14.399999999999951</v>
      </c>
      <c r="BH64" s="52">
        <f t="shared" ca="1" si="53"/>
        <v>14.399999999999951</v>
      </c>
    </row>
    <row r="65" spans="19:60">
      <c r="S65" s="68">
        <f t="shared" si="60"/>
        <v>7</v>
      </c>
      <c r="T65" s="69">
        <f t="shared" si="60"/>
        <v>2</v>
      </c>
      <c r="U65" s="70">
        <f t="shared" si="40"/>
        <v>5</v>
      </c>
      <c r="V65" s="68">
        <f t="shared" si="59"/>
        <v>2</v>
      </c>
      <c r="W65" s="70">
        <f t="shared" si="59"/>
        <v>7</v>
      </c>
      <c r="X65" s="71">
        <f t="shared" si="59"/>
        <v>0.7142857142857143</v>
      </c>
      <c r="Y65" s="71">
        <f t="shared" si="59"/>
        <v>0.5</v>
      </c>
      <c r="Z65" s="69">
        <f t="shared" si="59"/>
        <v>10000</v>
      </c>
      <c r="AA65" s="69">
        <f t="shared" ca="1" si="59"/>
        <v>9850</v>
      </c>
      <c r="AB65" s="69">
        <f t="shared" ca="1" si="27"/>
        <v>-150</v>
      </c>
      <c r="AC65" s="69">
        <f t="shared" ca="1" si="55"/>
        <v>50</v>
      </c>
      <c r="AD65" s="73">
        <f t="shared" si="35"/>
        <v>14.299999999999951</v>
      </c>
      <c r="AE65" s="69">
        <f t="shared" si="61"/>
        <v>0.70000000000000007</v>
      </c>
      <c r="AF65" s="69">
        <f t="shared" si="61"/>
        <v>1.4000000000000001</v>
      </c>
      <c r="AG65" s="78">
        <f t="shared" si="61"/>
        <v>200</v>
      </c>
      <c r="AH65" s="60">
        <f t="shared" si="61"/>
        <v>50</v>
      </c>
      <c r="AI65" s="60">
        <f t="shared" si="61"/>
        <v>70</v>
      </c>
      <c r="AJ65" s="60">
        <f t="shared" si="61"/>
        <v>10070</v>
      </c>
      <c r="AK65" s="60">
        <f t="shared" si="61"/>
        <v>185</v>
      </c>
      <c r="AL65" s="60">
        <f t="shared" si="61"/>
        <v>3.7</v>
      </c>
      <c r="AM65" s="60">
        <f t="shared" ca="1" si="61"/>
        <v>-37</v>
      </c>
      <c r="AN65" s="60">
        <f t="shared" ca="1" si="61"/>
        <v>-37</v>
      </c>
      <c r="AO65" s="60">
        <f t="shared" ca="1" si="61"/>
        <v>37</v>
      </c>
      <c r="AP65" s="63">
        <f t="shared" si="3"/>
        <v>35</v>
      </c>
      <c r="AQ65" s="62">
        <f t="shared" si="41"/>
        <v>1.3076923076923088</v>
      </c>
      <c r="AR65" s="62">
        <f t="shared" si="42"/>
        <v>65.384615384615444</v>
      </c>
      <c r="AS65" s="62">
        <f t="shared" si="43"/>
        <v>130.76923076923089</v>
      </c>
      <c r="AT65" s="62">
        <f t="shared" si="7"/>
        <v>-65.384615384615444</v>
      </c>
      <c r="AU65" s="62">
        <f t="shared" si="44"/>
        <v>326.92307692307725</v>
      </c>
      <c r="AV65" s="62">
        <f t="shared" si="45"/>
        <v>-130.76923076923089</v>
      </c>
      <c r="AW65" s="63">
        <f t="shared" si="30"/>
        <v>196.15384615384636</v>
      </c>
      <c r="AX65" s="61" t="str">
        <f t="shared" ca="1" si="46"/>
        <v>VINTO</v>
      </c>
      <c r="AY65" s="69">
        <f t="shared" ca="1" si="56"/>
        <v>10033</v>
      </c>
      <c r="AZ65" s="51">
        <f t="shared" si="47"/>
        <v>457.69230769230808</v>
      </c>
      <c r="BA65" s="55">
        <f t="shared" ca="1" si="48"/>
        <v>4.6466224131198788E-2</v>
      </c>
      <c r="BB65" s="55">
        <f t="shared" ca="1" si="32"/>
        <v>1.307692307692309</v>
      </c>
      <c r="BC65" s="64">
        <f t="shared" ca="1" si="49"/>
        <v>46.153846153846359</v>
      </c>
      <c r="BE65" s="52">
        <f t="shared" ca="1" si="50"/>
        <v>14.299999999999951</v>
      </c>
      <c r="BF65" s="52">
        <f t="shared" ca="1" si="51"/>
        <v>14.299999999999951</v>
      </c>
      <c r="BG65" s="52">
        <f t="shared" ca="1" si="52"/>
        <v>14.299999999999951</v>
      </c>
      <c r="BH65" s="52">
        <f t="shared" ca="1" si="53"/>
        <v>14.299999999999951</v>
      </c>
    </row>
    <row r="66" spans="19:60">
      <c r="S66" s="68">
        <f t="shared" si="60"/>
        <v>7</v>
      </c>
      <c r="T66" s="69">
        <f t="shared" si="60"/>
        <v>2</v>
      </c>
      <c r="U66" s="70">
        <f t="shared" si="40"/>
        <v>5</v>
      </c>
      <c r="V66" s="68">
        <f t="shared" si="59"/>
        <v>2</v>
      </c>
      <c r="W66" s="70">
        <f t="shared" si="59"/>
        <v>7</v>
      </c>
      <c r="X66" s="71">
        <f t="shared" si="59"/>
        <v>0.7142857142857143</v>
      </c>
      <c r="Y66" s="71">
        <f t="shared" si="59"/>
        <v>0.5</v>
      </c>
      <c r="Z66" s="69">
        <f t="shared" si="59"/>
        <v>10000</v>
      </c>
      <c r="AA66" s="69">
        <f t="shared" ca="1" si="59"/>
        <v>9850</v>
      </c>
      <c r="AB66" s="69">
        <f t="shared" ca="1" si="27"/>
        <v>-150</v>
      </c>
      <c r="AC66" s="69">
        <f t="shared" ca="1" si="55"/>
        <v>50</v>
      </c>
      <c r="AD66" s="73">
        <f t="shared" si="35"/>
        <v>14.199999999999951</v>
      </c>
      <c r="AE66" s="69">
        <f t="shared" si="61"/>
        <v>0.70000000000000007</v>
      </c>
      <c r="AF66" s="69">
        <f t="shared" si="61"/>
        <v>1.4000000000000001</v>
      </c>
      <c r="AG66" s="78">
        <f t="shared" si="61"/>
        <v>200</v>
      </c>
      <c r="AH66" s="60">
        <f t="shared" si="61"/>
        <v>50</v>
      </c>
      <c r="AI66" s="60">
        <f t="shared" si="61"/>
        <v>70</v>
      </c>
      <c r="AJ66" s="60">
        <f t="shared" si="61"/>
        <v>10070</v>
      </c>
      <c r="AK66" s="60">
        <f t="shared" si="61"/>
        <v>185</v>
      </c>
      <c r="AL66" s="60">
        <f t="shared" si="61"/>
        <v>3.7</v>
      </c>
      <c r="AM66" s="60">
        <f t="shared" ca="1" si="61"/>
        <v>-37</v>
      </c>
      <c r="AN66" s="60">
        <f t="shared" ca="1" si="61"/>
        <v>-37</v>
      </c>
      <c r="AO66" s="60">
        <f t="shared" ca="1" si="61"/>
        <v>37</v>
      </c>
      <c r="AP66" s="63">
        <f t="shared" si="3"/>
        <v>35</v>
      </c>
      <c r="AQ66" s="62">
        <f t="shared" si="41"/>
        <v>1.3098591549295786</v>
      </c>
      <c r="AR66" s="62">
        <f t="shared" si="42"/>
        <v>65.492957746478936</v>
      </c>
      <c r="AS66" s="62">
        <f t="shared" si="43"/>
        <v>130.98591549295787</v>
      </c>
      <c r="AT66" s="62">
        <f t="shared" si="7"/>
        <v>-65.492957746478936</v>
      </c>
      <c r="AU66" s="62">
        <f t="shared" si="44"/>
        <v>327.46478873239471</v>
      </c>
      <c r="AV66" s="62">
        <f t="shared" si="45"/>
        <v>-130.98591549295787</v>
      </c>
      <c r="AW66" s="63">
        <f t="shared" si="30"/>
        <v>196.47887323943684</v>
      </c>
      <c r="AX66" s="61" t="str">
        <f t="shared" ca="1" si="46"/>
        <v>VINTO</v>
      </c>
      <c r="AY66" s="69">
        <f t="shared" ca="1" si="56"/>
        <v>10033</v>
      </c>
      <c r="AZ66" s="51">
        <f t="shared" si="47"/>
        <v>458.45070422535252</v>
      </c>
      <c r="BA66" s="55">
        <f t="shared" ca="1" si="48"/>
        <v>4.6543218703081472E-2</v>
      </c>
      <c r="BB66" s="55">
        <f t="shared" ca="1" si="32"/>
        <v>1.3098591549295788</v>
      </c>
      <c r="BC66" s="64">
        <f t="shared" ca="1" si="49"/>
        <v>46.478873239436837</v>
      </c>
      <c r="BE66" s="52">
        <f t="shared" ca="1" si="50"/>
        <v>14.199999999999951</v>
      </c>
      <c r="BF66" s="52">
        <f t="shared" ca="1" si="51"/>
        <v>14.199999999999951</v>
      </c>
      <c r="BG66" s="52">
        <f t="shared" ca="1" si="52"/>
        <v>14.199999999999951</v>
      </c>
      <c r="BH66" s="52">
        <f t="shared" ca="1" si="53"/>
        <v>14.199999999999951</v>
      </c>
    </row>
    <row r="67" spans="19:60">
      <c r="S67" s="68">
        <f t="shared" si="60"/>
        <v>7</v>
      </c>
      <c r="T67" s="69">
        <f t="shared" si="60"/>
        <v>2</v>
      </c>
      <c r="U67" s="70">
        <f t="shared" si="40"/>
        <v>5</v>
      </c>
      <c r="V67" s="68">
        <f t="shared" si="59"/>
        <v>2</v>
      </c>
      <c r="W67" s="70">
        <f t="shared" si="59"/>
        <v>7</v>
      </c>
      <c r="X67" s="71">
        <f t="shared" si="59"/>
        <v>0.7142857142857143</v>
      </c>
      <c r="Y67" s="71">
        <f t="shared" si="59"/>
        <v>0.5</v>
      </c>
      <c r="Z67" s="69">
        <f t="shared" si="59"/>
        <v>10000</v>
      </c>
      <c r="AA67" s="69">
        <f t="shared" ca="1" si="59"/>
        <v>9850</v>
      </c>
      <c r="AB67" s="69">
        <f t="shared" ca="1" si="27"/>
        <v>-150</v>
      </c>
      <c r="AC67" s="69">
        <f t="shared" ca="1" si="55"/>
        <v>50</v>
      </c>
      <c r="AD67" s="73">
        <f t="shared" si="35"/>
        <v>14.099999999999952</v>
      </c>
      <c r="AE67" s="69">
        <f t="shared" si="61"/>
        <v>0.70000000000000007</v>
      </c>
      <c r="AF67" s="69">
        <f t="shared" si="61"/>
        <v>1.4000000000000001</v>
      </c>
      <c r="AG67" s="78">
        <f t="shared" si="61"/>
        <v>200</v>
      </c>
      <c r="AH67" s="60">
        <f t="shared" si="61"/>
        <v>50</v>
      </c>
      <c r="AI67" s="60">
        <f t="shared" si="61"/>
        <v>70</v>
      </c>
      <c r="AJ67" s="60">
        <f t="shared" si="61"/>
        <v>10070</v>
      </c>
      <c r="AK67" s="60">
        <f t="shared" si="61"/>
        <v>185</v>
      </c>
      <c r="AL67" s="60">
        <f t="shared" si="61"/>
        <v>3.7</v>
      </c>
      <c r="AM67" s="60">
        <f t="shared" ca="1" si="61"/>
        <v>-37</v>
      </c>
      <c r="AN67" s="60">
        <f t="shared" ca="1" si="61"/>
        <v>-37</v>
      </c>
      <c r="AO67" s="60">
        <f t="shared" ca="1" si="61"/>
        <v>37</v>
      </c>
      <c r="AP67" s="63">
        <f t="shared" si="3"/>
        <v>35</v>
      </c>
      <c r="AQ67" s="62">
        <f t="shared" si="41"/>
        <v>1.3120567375886536</v>
      </c>
      <c r="AR67" s="62">
        <f t="shared" si="42"/>
        <v>65.602836879432687</v>
      </c>
      <c r="AS67" s="62">
        <f t="shared" si="43"/>
        <v>131.20567375886537</v>
      </c>
      <c r="AT67" s="62">
        <f t="shared" si="7"/>
        <v>-65.602836879432687</v>
      </c>
      <c r="AU67" s="62">
        <f t="shared" si="44"/>
        <v>328.01418439716343</v>
      </c>
      <c r="AV67" s="62">
        <f t="shared" si="45"/>
        <v>-131.20567375886537</v>
      </c>
      <c r="AW67" s="63">
        <f t="shared" si="30"/>
        <v>196.80851063829806</v>
      </c>
      <c r="AX67" s="61" t="str">
        <f t="shared" ca="1" si="46"/>
        <v>VINTO</v>
      </c>
      <c r="AY67" s="69">
        <f t="shared" ca="1" si="56"/>
        <v>10033</v>
      </c>
      <c r="AZ67" s="51">
        <f t="shared" si="47"/>
        <v>459.21985815602881</v>
      </c>
      <c r="BA67" s="55">
        <f t="shared" ca="1" si="48"/>
        <v>4.6621305396551148E-2</v>
      </c>
      <c r="BB67" s="55">
        <f t="shared" ca="1" si="32"/>
        <v>1.3120567375886538</v>
      </c>
      <c r="BC67" s="64">
        <f t="shared" ca="1" si="49"/>
        <v>46.80851063829806</v>
      </c>
      <c r="BE67" s="52">
        <f t="shared" ca="1" si="50"/>
        <v>14.099999999999952</v>
      </c>
      <c r="BF67" s="52">
        <f t="shared" ca="1" si="51"/>
        <v>14.099999999999952</v>
      </c>
      <c r="BG67" s="52">
        <f t="shared" ca="1" si="52"/>
        <v>14.099999999999952</v>
      </c>
      <c r="BH67" s="52">
        <f t="shared" ca="1" si="53"/>
        <v>14.099999999999952</v>
      </c>
    </row>
    <row r="68" spans="19:60">
      <c r="S68" s="68">
        <f t="shared" si="60"/>
        <v>7</v>
      </c>
      <c r="T68" s="69">
        <f t="shared" si="60"/>
        <v>2</v>
      </c>
      <c r="U68" s="70">
        <f t="shared" si="40"/>
        <v>5</v>
      </c>
      <c r="V68" s="68">
        <f t="shared" si="59"/>
        <v>2</v>
      </c>
      <c r="W68" s="70">
        <f t="shared" si="59"/>
        <v>7</v>
      </c>
      <c r="X68" s="71">
        <f t="shared" si="59"/>
        <v>0.7142857142857143</v>
      </c>
      <c r="Y68" s="71">
        <f t="shared" si="59"/>
        <v>0.5</v>
      </c>
      <c r="Z68" s="69">
        <f t="shared" si="59"/>
        <v>10000</v>
      </c>
      <c r="AA68" s="69">
        <f t="shared" ca="1" si="59"/>
        <v>9850</v>
      </c>
      <c r="AB68" s="69">
        <f t="shared" ca="1" si="27"/>
        <v>-150</v>
      </c>
      <c r="AC68" s="69">
        <f t="shared" ca="1" si="55"/>
        <v>50</v>
      </c>
      <c r="AD68" s="73">
        <f t="shared" si="35"/>
        <v>13.999999999999952</v>
      </c>
      <c r="AE68" s="69">
        <f t="shared" si="61"/>
        <v>0.70000000000000007</v>
      </c>
      <c r="AF68" s="69">
        <f t="shared" si="61"/>
        <v>1.4000000000000001</v>
      </c>
      <c r="AG68" s="78">
        <f t="shared" si="61"/>
        <v>200</v>
      </c>
      <c r="AH68" s="60">
        <f t="shared" si="61"/>
        <v>50</v>
      </c>
      <c r="AI68" s="60">
        <f t="shared" si="61"/>
        <v>70</v>
      </c>
      <c r="AJ68" s="60">
        <f t="shared" si="61"/>
        <v>10070</v>
      </c>
      <c r="AK68" s="60">
        <f t="shared" si="61"/>
        <v>185</v>
      </c>
      <c r="AL68" s="60">
        <f t="shared" si="61"/>
        <v>3.7</v>
      </c>
      <c r="AM68" s="60">
        <f t="shared" ca="1" si="61"/>
        <v>-37</v>
      </c>
      <c r="AN68" s="60">
        <f t="shared" ca="1" si="61"/>
        <v>-37</v>
      </c>
      <c r="AO68" s="60">
        <f t="shared" ca="1" si="61"/>
        <v>37</v>
      </c>
      <c r="AP68" s="63">
        <f t="shared" si="3"/>
        <v>35</v>
      </c>
      <c r="AQ68" s="62">
        <f t="shared" si="41"/>
        <v>1.3142857142857154</v>
      </c>
      <c r="AR68" s="62">
        <f t="shared" si="42"/>
        <v>65.714285714285765</v>
      </c>
      <c r="AS68" s="62">
        <f t="shared" si="43"/>
        <v>131.42857142857153</v>
      </c>
      <c r="AT68" s="62">
        <f t="shared" si="7"/>
        <v>-65.714285714285765</v>
      </c>
      <c r="AU68" s="62">
        <f t="shared" si="44"/>
        <v>328.57142857142884</v>
      </c>
      <c r="AV68" s="62">
        <f t="shared" si="45"/>
        <v>-131.42857142857153</v>
      </c>
      <c r="AW68" s="63">
        <f t="shared" si="30"/>
        <v>197.14285714285731</v>
      </c>
      <c r="AX68" s="61" t="str">
        <f t="shared" ca="1" si="46"/>
        <v>VINTO</v>
      </c>
      <c r="AY68" s="69">
        <f t="shared" ca="1" si="56"/>
        <v>10033</v>
      </c>
      <c r="AZ68" s="51">
        <f t="shared" si="47"/>
        <v>460.00000000000034</v>
      </c>
      <c r="BA68" s="55">
        <f t="shared" ca="1" si="48"/>
        <v>4.6700507614213231E-2</v>
      </c>
      <c r="BB68" s="55">
        <f t="shared" ca="1" si="32"/>
        <v>1.3142857142857154</v>
      </c>
      <c r="BC68" s="64">
        <f t="shared" ca="1" si="49"/>
        <v>47.142857142857309</v>
      </c>
      <c r="BE68" s="52">
        <f t="shared" ca="1" si="50"/>
        <v>13.999999999999952</v>
      </c>
      <c r="BF68" s="52">
        <f t="shared" ca="1" si="51"/>
        <v>13.999999999999952</v>
      </c>
      <c r="BG68" s="52">
        <f t="shared" ca="1" si="52"/>
        <v>13.999999999999952</v>
      </c>
      <c r="BH68" s="52">
        <f t="shared" ca="1" si="53"/>
        <v>13.999999999999952</v>
      </c>
    </row>
    <row r="69" spans="19:60">
      <c r="S69" s="68">
        <f t="shared" si="60"/>
        <v>7</v>
      </c>
      <c r="T69" s="69">
        <f t="shared" si="60"/>
        <v>2</v>
      </c>
      <c r="U69" s="70">
        <f t="shared" si="40"/>
        <v>5</v>
      </c>
      <c r="V69" s="68">
        <f t="shared" si="59"/>
        <v>2</v>
      </c>
      <c r="W69" s="70">
        <f t="shared" si="59"/>
        <v>7</v>
      </c>
      <c r="X69" s="71">
        <f t="shared" si="59"/>
        <v>0.7142857142857143</v>
      </c>
      <c r="Y69" s="71">
        <f t="shared" si="59"/>
        <v>0.5</v>
      </c>
      <c r="Z69" s="69">
        <f t="shared" si="59"/>
        <v>10000</v>
      </c>
      <c r="AA69" s="69">
        <f t="shared" ca="1" si="59"/>
        <v>9850</v>
      </c>
      <c r="AB69" s="69">
        <f t="shared" ca="1" si="27"/>
        <v>-150</v>
      </c>
      <c r="AC69" s="69">
        <f t="shared" ca="1" si="55"/>
        <v>50</v>
      </c>
      <c r="AD69" s="73">
        <f t="shared" si="35"/>
        <v>13.899999999999952</v>
      </c>
      <c r="AE69" s="69">
        <f t="shared" si="61"/>
        <v>0.70000000000000007</v>
      </c>
      <c r="AF69" s="69">
        <f t="shared" si="61"/>
        <v>1.4000000000000001</v>
      </c>
      <c r="AG69" s="78">
        <f t="shared" si="61"/>
        <v>200</v>
      </c>
      <c r="AH69" s="60">
        <f t="shared" si="61"/>
        <v>50</v>
      </c>
      <c r="AI69" s="60">
        <f t="shared" si="61"/>
        <v>70</v>
      </c>
      <c r="AJ69" s="60">
        <f t="shared" si="61"/>
        <v>10070</v>
      </c>
      <c r="AK69" s="60">
        <f t="shared" si="61"/>
        <v>185</v>
      </c>
      <c r="AL69" s="60">
        <f t="shared" si="61"/>
        <v>3.7</v>
      </c>
      <c r="AM69" s="60">
        <f t="shared" ca="1" si="61"/>
        <v>-37</v>
      </c>
      <c r="AN69" s="60">
        <f t="shared" ca="1" si="61"/>
        <v>-37</v>
      </c>
      <c r="AO69" s="60">
        <f t="shared" ca="1" si="61"/>
        <v>37</v>
      </c>
      <c r="AP69" s="63">
        <f t="shared" si="3"/>
        <v>35</v>
      </c>
      <c r="AQ69" s="62">
        <f t="shared" si="41"/>
        <v>1.3165467625899292</v>
      </c>
      <c r="AR69" s="62">
        <f t="shared" si="42"/>
        <v>65.827338129496454</v>
      </c>
      <c r="AS69" s="62">
        <f t="shared" si="43"/>
        <v>131.65467625899291</v>
      </c>
      <c r="AT69" s="62">
        <f t="shared" si="7"/>
        <v>-65.827338129496454</v>
      </c>
      <c r="AU69" s="62">
        <f t="shared" si="44"/>
        <v>329.13669064748228</v>
      </c>
      <c r="AV69" s="62">
        <f t="shared" si="45"/>
        <v>-131.65467625899291</v>
      </c>
      <c r="AW69" s="63">
        <f t="shared" si="30"/>
        <v>197.48201438848938</v>
      </c>
      <c r="AX69" s="61" t="str">
        <f t="shared" ca="1" si="46"/>
        <v>VINTO</v>
      </c>
      <c r="AY69" s="69">
        <f t="shared" ca="1" si="56"/>
        <v>10033</v>
      </c>
      <c r="AZ69" s="51">
        <f t="shared" si="47"/>
        <v>460.79136690647516</v>
      </c>
      <c r="BA69" s="55">
        <f t="shared" ca="1" si="48"/>
        <v>4.6780849432129457E-2</v>
      </c>
      <c r="BB69" s="55">
        <f t="shared" ca="1" si="32"/>
        <v>1.3165467625899292</v>
      </c>
      <c r="BC69" s="64">
        <f t="shared" ca="1" si="49"/>
        <v>47.482014388489375</v>
      </c>
      <c r="BE69" s="52">
        <f t="shared" ca="1" si="50"/>
        <v>13.899999999999952</v>
      </c>
      <c r="BF69" s="52">
        <f t="shared" ca="1" si="51"/>
        <v>13.899999999999952</v>
      </c>
      <c r="BG69" s="52">
        <f t="shared" ca="1" si="52"/>
        <v>13.899999999999952</v>
      </c>
      <c r="BH69" s="52">
        <f t="shared" ca="1" si="53"/>
        <v>13.899999999999952</v>
      </c>
    </row>
    <row r="70" spans="19:60">
      <c r="S70" s="68">
        <f t="shared" si="60"/>
        <v>7</v>
      </c>
      <c r="T70" s="69">
        <f t="shared" si="60"/>
        <v>2</v>
      </c>
      <c r="U70" s="70">
        <f t="shared" si="40"/>
        <v>5</v>
      </c>
      <c r="V70" s="68">
        <f t="shared" si="59"/>
        <v>2</v>
      </c>
      <c r="W70" s="70">
        <f t="shared" si="59"/>
        <v>7</v>
      </c>
      <c r="X70" s="71">
        <f t="shared" si="59"/>
        <v>0.7142857142857143</v>
      </c>
      <c r="Y70" s="71">
        <f t="shared" si="59"/>
        <v>0.5</v>
      </c>
      <c r="Z70" s="69">
        <f t="shared" si="59"/>
        <v>10000</v>
      </c>
      <c r="AA70" s="69">
        <f t="shared" ca="1" si="59"/>
        <v>9850</v>
      </c>
      <c r="AB70" s="69">
        <f t="shared" ca="1" si="27"/>
        <v>-150</v>
      </c>
      <c r="AC70" s="69">
        <f t="shared" ca="1" si="55"/>
        <v>50</v>
      </c>
      <c r="AD70" s="73">
        <f t="shared" si="35"/>
        <v>13.799999999999953</v>
      </c>
      <c r="AE70" s="69">
        <f t="shared" si="61"/>
        <v>0.70000000000000007</v>
      </c>
      <c r="AF70" s="69">
        <f t="shared" si="61"/>
        <v>1.4000000000000001</v>
      </c>
      <c r="AG70" s="78">
        <f t="shared" si="61"/>
        <v>200</v>
      </c>
      <c r="AH70" s="60">
        <f t="shared" si="61"/>
        <v>50</v>
      </c>
      <c r="AI70" s="60">
        <f t="shared" si="61"/>
        <v>70</v>
      </c>
      <c r="AJ70" s="60">
        <f t="shared" si="61"/>
        <v>10070</v>
      </c>
      <c r="AK70" s="60">
        <f t="shared" si="61"/>
        <v>185</v>
      </c>
      <c r="AL70" s="60">
        <f t="shared" si="61"/>
        <v>3.7</v>
      </c>
      <c r="AM70" s="60">
        <f t="shared" ca="1" si="61"/>
        <v>-37</v>
      </c>
      <c r="AN70" s="60">
        <f t="shared" ca="1" si="61"/>
        <v>-37</v>
      </c>
      <c r="AO70" s="60">
        <f t="shared" ca="1" si="61"/>
        <v>37</v>
      </c>
      <c r="AP70" s="63">
        <f t="shared" si="3"/>
        <v>35</v>
      </c>
      <c r="AQ70" s="62">
        <f t="shared" si="41"/>
        <v>1.3188405797101461</v>
      </c>
      <c r="AR70" s="62">
        <f t="shared" si="42"/>
        <v>65.942028985507307</v>
      </c>
      <c r="AS70" s="62">
        <f t="shared" si="43"/>
        <v>131.88405797101461</v>
      </c>
      <c r="AT70" s="62">
        <f t="shared" si="7"/>
        <v>-65.942028985507307</v>
      </c>
      <c r="AU70" s="62">
        <f t="shared" si="44"/>
        <v>329.71014492753653</v>
      </c>
      <c r="AV70" s="62">
        <f t="shared" si="45"/>
        <v>-131.88405797101461</v>
      </c>
      <c r="AW70" s="63">
        <f t="shared" si="30"/>
        <v>197.82608695652192</v>
      </c>
      <c r="AX70" s="61" t="str">
        <f t="shared" ca="1" si="46"/>
        <v>VINTO</v>
      </c>
      <c r="AY70" s="69">
        <f t="shared" ca="1" si="56"/>
        <v>10033</v>
      </c>
      <c r="AZ70" s="51">
        <f t="shared" si="47"/>
        <v>461.59420289855115</v>
      </c>
      <c r="BA70" s="55">
        <f t="shared" ca="1" si="48"/>
        <v>4.6862355624218394E-2</v>
      </c>
      <c r="BB70" s="55">
        <f t="shared" ca="1" si="32"/>
        <v>1.3188405797101461</v>
      </c>
      <c r="BC70" s="64">
        <f t="shared" ca="1" si="49"/>
        <v>47.82608695652192</v>
      </c>
      <c r="BE70" s="52">
        <f t="shared" ca="1" si="50"/>
        <v>13.799999999999953</v>
      </c>
      <c r="BF70" s="52">
        <f t="shared" ca="1" si="51"/>
        <v>13.799999999999953</v>
      </c>
      <c r="BG70" s="52">
        <f t="shared" ca="1" si="52"/>
        <v>13.799999999999953</v>
      </c>
      <c r="BH70" s="52">
        <f t="shared" ca="1" si="53"/>
        <v>13.799999999999953</v>
      </c>
    </row>
    <row r="71" spans="19:60">
      <c r="S71" s="68">
        <f t="shared" si="60"/>
        <v>7</v>
      </c>
      <c r="T71" s="69">
        <f t="shared" si="60"/>
        <v>2</v>
      </c>
      <c r="U71" s="70">
        <f t="shared" si="40"/>
        <v>5</v>
      </c>
      <c r="V71" s="68">
        <f t="shared" si="59"/>
        <v>2</v>
      </c>
      <c r="W71" s="70">
        <f t="shared" si="59"/>
        <v>7</v>
      </c>
      <c r="X71" s="71">
        <f t="shared" si="59"/>
        <v>0.7142857142857143</v>
      </c>
      <c r="Y71" s="71">
        <f t="shared" si="59"/>
        <v>0.5</v>
      </c>
      <c r="Z71" s="69">
        <f t="shared" si="59"/>
        <v>10000</v>
      </c>
      <c r="AA71" s="69">
        <f t="shared" ca="1" si="59"/>
        <v>9850</v>
      </c>
      <c r="AB71" s="69">
        <f t="shared" ca="1" si="27"/>
        <v>-150</v>
      </c>
      <c r="AC71" s="69">
        <f t="shared" ca="1" si="55"/>
        <v>50</v>
      </c>
      <c r="AD71" s="73">
        <f t="shared" si="35"/>
        <v>13.699999999999953</v>
      </c>
      <c r="AE71" s="69">
        <f t="shared" si="61"/>
        <v>0.70000000000000007</v>
      </c>
      <c r="AF71" s="69">
        <f t="shared" si="61"/>
        <v>1.4000000000000001</v>
      </c>
      <c r="AG71" s="78">
        <f t="shared" si="61"/>
        <v>200</v>
      </c>
      <c r="AH71" s="60">
        <f t="shared" si="61"/>
        <v>50</v>
      </c>
      <c r="AI71" s="60">
        <f t="shared" si="61"/>
        <v>70</v>
      </c>
      <c r="AJ71" s="60">
        <f t="shared" si="61"/>
        <v>10070</v>
      </c>
      <c r="AK71" s="60">
        <f t="shared" si="61"/>
        <v>185</v>
      </c>
      <c r="AL71" s="60">
        <f t="shared" si="61"/>
        <v>3.7</v>
      </c>
      <c r="AM71" s="60">
        <f t="shared" ca="1" si="61"/>
        <v>-37</v>
      </c>
      <c r="AN71" s="60">
        <f t="shared" ca="1" si="61"/>
        <v>-37</v>
      </c>
      <c r="AO71" s="60">
        <f t="shared" ca="1" si="61"/>
        <v>37</v>
      </c>
      <c r="AP71" s="63">
        <f t="shared" si="3"/>
        <v>35</v>
      </c>
      <c r="AQ71" s="62">
        <f t="shared" si="41"/>
        <v>1.32116788321168</v>
      </c>
      <c r="AR71" s="62">
        <f t="shared" si="42"/>
        <v>66.058394160584001</v>
      </c>
      <c r="AS71" s="62">
        <f t="shared" si="43"/>
        <v>132.116788321168</v>
      </c>
      <c r="AT71" s="62">
        <f t="shared" si="7"/>
        <v>-66.058394160584001</v>
      </c>
      <c r="AU71" s="62">
        <f t="shared" si="44"/>
        <v>330.29197080291999</v>
      </c>
      <c r="AV71" s="62">
        <f t="shared" si="45"/>
        <v>-132.116788321168</v>
      </c>
      <c r="AW71" s="63">
        <f t="shared" si="30"/>
        <v>198.17518248175199</v>
      </c>
      <c r="AX71" s="61" t="str">
        <f t="shared" ca="1" si="46"/>
        <v>VINTO</v>
      </c>
      <c r="AY71" s="69">
        <f t="shared" ca="1" si="56"/>
        <v>10033</v>
      </c>
      <c r="AZ71" s="51">
        <f t="shared" si="47"/>
        <v>462.40875912408802</v>
      </c>
      <c r="BA71" s="55">
        <f t="shared" ca="1" si="48"/>
        <v>4.694505168772467E-2</v>
      </c>
      <c r="BB71" s="55">
        <f t="shared" ca="1" si="32"/>
        <v>1.32116788321168</v>
      </c>
      <c r="BC71" s="64">
        <f t="shared" ca="1" si="49"/>
        <v>48.175182481751989</v>
      </c>
      <c r="BE71" s="52">
        <f t="shared" ca="1" si="50"/>
        <v>13.699999999999953</v>
      </c>
      <c r="BF71" s="52">
        <f t="shared" ca="1" si="51"/>
        <v>13.699999999999953</v>
      </c>
      <c r="BG71" s="52">
        <f t="shared" ca="1" si="52"/>
        <v>13.699999999999953</v>
      </c>
      <c r="BH71" s="52">
        <f t="shared" ca="1" si="53"/>
        <v>13.699999999999953</v>
      </c>
    </row>
    <row r="72" spans="19:60">
      <c r="S72" s="68">
        <f t="shared" si="60"/>
        <v>7</v>
      </c>
      <c r="T72" s="69">
        <f t="shared" si="60"/>
        <v>2</v>
      </c>
      <c r="U72" s="70">
        <f t="shared" ref="U72:U103" si="62">ROUND((1/T72)*S72,0)+1</f>
        <v>5</v>
      </c>
      <c r="V72" s="68">
        <f t="shared" si="59"/>
        <v>2</v>
      </c>
      <c r="W72" s="70">
        <f t="shared" si="59"/>
        <v>7</v>
      </c>
      <c r="X72" s="71">
        <f t="shared" si="59"/>
        <v>0.7142857142857143</v>
      </c>
      <c r="Y72" s="71">
        <f t="shared" si="59"/>
        <v>0.5</v>
      </c>
      <c r="Z72" s="69">
        <f t="shared" si="59"/>
        <v>10000</v>
      </c>
      <c r="AA72" s="69">
        <f t="shared" ca="1" si="59"/>
        <v>9850</v>
      </c>
      <c r="AB72" s="69">
        <f t="shared" ca="1" si="27"/>
        <v>-150</v>
      </c>
      <c r="AC72" s="69">
        <f t="shared" ca="1" si="55"/>
        <v>50</v>
      </c>
      <c r="AD72" s="73">
        <f t="shared" si="35"/>
        <v>13.599999999999953</v>
      </c>
      <c r="AE72" s="69">
        <f t="shared" si="61"/>
        <v>0.70000000000000007</v>
      </c>
      <c r="AF72" s="69">
        <f t="shared" si="61"/>
        <v>1.4000000000000001</v>
      </c>
      <c r="AG72" s="78">
        <f t="shared" si="61"/>
        <v>200</v>
      </c>
      <c r="AH72" s="60">
        <f t="shared" si="61"/>
        <v>50</v>
      </c>
      <c r="AI72" s="60">
        <f t="shared" si="61"/>
        <v>70</v>
      </c>
      <c r="AJ72" s="60">
        <f t="shared" si="61"/>
        <v>10070</v>
      </c>
      <c r="AK72" s="60">
        <f t="shared" si="61"/>
        <v>185</v>
      </c>
      <c r="AL72" s="60">
        <f t="shared" si="61"/>
        <v>3.7</v>
      </c>
      <c r="AM72" s="60">
        <f t="shared" ca="1" si="61"/>
        <v>-37</v>
      </c>
      <c r="AN72" s="60">
        <f t="shared" ca="1" si="61"/>
        <v>-37</v>
      </c>
      <c r="AO72" s="60">
        <f t="shared" ca="1" si="61"/>
        <v>37</v>
      </c>
      <c r="AP72" s="63">
        <f t="shared" ref="AP72:AP135" si="63">AE72*AH72</f>
        <v>35</v>
      </c>
      <c r="AQ72" s="62">
        <f t="shared" ref="AQ72:AQ103" si="64">IF(AL72=0,1,(1+(AL72+AE72)/(AD72*(T72-1))))</f>
        <v>1.323529411764707</v>
      </c>
      <c r="AR72" s="62">
        <f t="shared" ref="AR72:AR103" si="65">IF(AQ72&lt;=0,AH72,AQ72*AH72)</f>
        <v>66.176470588235347</v>
      </c>
      <c r="AS72" s="62">
        <f t="shared" ref="AS72:AS103" si="66">(T72*AR72)</f>
        <v>132.35294117647069</v>
      </c>
      <c r="AT72" s="62">
        <f t="shared" ref="AT72:AT135" si="67">-AR72</f>
        <v>-66.176470588235347</v>
      </c>
      <c r="AU72" s="62">
        <f t="shared" ref="AU72:AU103" si="68">(AS72+AT72)*U72</f>
        <v>330.88235294117675</v>
      </c>
      <c r="AV72" s="62">
        <f t="shared" ref="AV72:AV103" si="69">AT72*V72</f>
        <v>-132.35294117647069</v>
      </c>
      <c r="AW72" s="63">
        <f t="shared" si="30"/>
        <v>198.52941176470605</v>
      </c>
      <c r="AX72" s="61" t="str">
        <f t="shared" ref="AX72:AX103" ca="1" si="70">IF(AY72+AW72&gt;AJ72,"VINTO","")</f>
        <v>VINTO</v>
      </c>
      <c r="AY72" s="69">
        <f t="shared" ca="1" si="56"/>
        <v>10033</v>
      </c>
      <c r="AZ72" s="51">
        <f t="shared" ref="AZ72:AZ103" si="71">AR72*W72</f>
        <v>463.23529411764741</v>
      </c>
      <c r="BA72" s="55">
        <f t="shared" ref="BA72:BA103" ca="1" si="72">IFERROR(AZ72/AA72,0)</f>
        <v>4.7028963869811917E-2</v>
      </c>
      <c r="BB72" s="55">
        <f t="shared" ca="1" si="32"/>
        <v>1.323529411764707</v>
      </c>
      <c r="BC72" s="64">
        <f t="shared" ref="BC72:BC103" ca="1" si="73">AW72+AB72</f>
        <v>48.529411764706055</v>
      </c>
      <c r="BE72" s="52">
        <f t="shared" ref="BE72:BE103" ca="1" si="74">IF(((AR72-AC72)/AC72)&gt;=BE$4,AD72,"")</f>
        <v>13.599999999999953</v>
      </c>
      <c r="BF72" s="52">
        <f t="shared" ref="BF72:BF103" ca="1" si="75">IF(AX72="","",AD72)</f>
        <v>13.599999999999953</v>
      </c>
      <c r="BG72" s="52">
        <f t="shared" ref="BG72:BG103" ca="1" si="76">IF(BA72&lt;=BG$4,AD72,"")</f>
        <v>13.599999999999953</v>
      </c>
      <c r="BH72" s="52">
        <f t="shared" ref="BH72:BH103" ca="1" si="77">IF(BB72&gt;=BH$4,AD72,"")</f>
        <v>13.599999999999953</v>
      </c>
    </row>
    <row r="73" spans="19:60">
      <c r="S73" s="68">
        <f t="shared" si="60"/>
        <v>7</v>
      </c>
      <c r="T73" s="69">
        <f t="shared" si="60"/>
        <v>2</v>
      </c>
      <c r="U73" s="70">
        <f t="shared" si="62"/>
        <v>5</v>
      </c>
      <c r="V73" s="68">
        <f t="shared" ref="V73:AA88" si="78">V72</f>
        <v>2</v>
      </c>
      <c r="W73" s="70">
        <f t="shared" si="78"/>
        <v>7</v>
      </c>
      <c r="X73" s="71">
        <f t="shared" si="78"/>
        <v>0.7142857142857143</v>
      </c>
      <c r="Y73" s="71">
        <f t="shared" si="78"/>
        <v>0.5</v>
      </c>
      <c r="Z73" s="69">
        <f t="shared" si="78"/>
        <v>10000</v>
      </c>
      <c r="AA73" s="69">
        <f t="shared" ca="1" si="78"/>
        <v>9850</v>
      </c>
      <c r="AB73" s="69">
        <f t="shared" ref="AB73:AB136" ca="1" si="79">AA73-Z73</f>
        <v>-150</v>
      </c>
      <c r="AC73" s="69">
        <f t="shared" ref="AC73:AC104" ca="1" si="80">AC72</f>
        <v>50</v>
      </c>
      <c r="AD73" s="73">
        <f t="shared" si="35"/>
        <v>13.499999999999954</v>
      </c>
      <c r="AE73" s="69">
        <f t="shared" si="61"/>
        <v>0.70000000000000007</v>
      </c>
      <c r="AF73" s="69">
        <f t="shared" si="61"/>
        <v>1.4000000000000001</v>
      </c>
      <c r="AG73" s="78">
        <f t="shared" si="61"/>
        <v>200</v>
      </c>
      <c r="AH73" s="60">
        <f t="shared" si="61"/>
        <v>50</v>
      </c>
      <c r="AI73" s="60">
        <f t="shared" si="61"/>
        <v>70</v>
      </c>
      <c r="AJ73" s="60">
        <f t="shared" si="61"/>
        <v>10070</v>
      </c>
      <c r="AK73" s="60">
        <f t="shared" si="61"/>
        <v>185</v>
      </c>
      <c r="AL73" s="60">
        <f t="shared" si="61"/>
        <v>3.7</v>
      </c>
      <c r="AM73" s="60">
        <f t="shared" ca="1" si="61"/>
        <v>-37</v>
      </c>
      <c r="AN73" s="60">
        <f t="shared" ca="1" si="61"/>
        <v>-37</v>
      </c>
      <c r="AO73" s="60">
        <f t="shared" ca="1" si="61"/>
        <v>37</v>
      </c>
      <c r="AP73" s="63">
        <f t="shared" si="63"/>
        <v>35</v>
      </c>
      <c r="AQ73" s="62">
        <f t="shared" si="64"/>
        <v>1.3259259259259271</v>
      </c>
      <c r="AR73" s="62">
        <f t="shared" si="65"/>
        <v>66.296296296296347</v>
      </c>
      <c r="AS73" s="62">
        <f t="shared" si="66"/>
        <v>132.59259259259269</v>
      </c>
      <c r="AT73" s="62">
        <f t="shared" si="67"/>
        <v>-66.296296296296347</v>
      </c>
      <c r="AU73" s="62">
        <f t="shared" si="68"/>
        <v>331.48148148148175</v>
      </c>
      <c r="AV73" s="62">
        <f t="shared" si="69"/>
        <v>-132.59259259259269</v>
      </c>
      <c r="AW73" s="63">
        <f t="shared" ref="AW73:AW136" si="81">SUM(AU73:AV73)</f>
        <v>198.88888888888906</v>
      </c>
      <c r="AX73" s="61" t="str">
        <f t="shared" ca="1" si="70"/>
        <v>VINTO</v>
      </c>
      <c r="AY73" s="69">
        <f t="shared" ref="AY73:AY104" ca="1" si="82">AY72</f>
        <v>10033</v>
      </c>
      <c r="AZ73" s="51">
        <f t="shared" si="71"/>
        <v>464.07407407407442</v>
      </c>
      <c r="BA73" s="55">
        <f t="shared" ca="1" si="72"/>
        <v>4.7114119195337506E-2</v>
      </c>
      <c r="BB73" s="55">
        <f t="shared" ref="BB73:BB136" ca="1" si="83">IFERROR(AW73/ABS(AB73),0)</f>
        <v>1.3259259259259271</v>
      </c>
      <c r="BC73" s="64">
        <f t="shared" ca="1" si="73"/>
        <v>48.888888888889056</v>
      </c>
      <c r="BE73" s="52">
        <f t="shared" ca="1" si="74"/>
        <v>13.499999999999954</v>
      </c>
      <c r="BF73" s="52">
        <f t="shared" ca="1" si="75"/>
        <v>13.499999999999954</v>
      </c>
      <c r="BG73" s="52">
        <f t="shared" ca="1" si="76"/>
        <v>13.499999999999954</v>
      </c>
      <c r="BH73" s="52">
        <f t="shared" ca="1" si="77"/>
        <v>13.499999999999954</v>
      </c>
    </row>
    <row r="74" spans="19:60">
      <c r="S74" s="68">
        <f t="shared" ref="S74:T89" si="84">S73</f>
        <v>7</v>
      </c>
      <c r="T74" s="69">
        <f t="shared" si="84"/>
        <v>2</v>
      </c>
      <c r="U74" s="70">
        <f t="shared" si="62"/>
        <v>5</v>
      </c>
      <c r="V74" s="68">
        <f t="shared" si="78"/>
        <v>2</v>
      </c>
      <c r="W74" s="70">
        <f t="shared" si="78"/>
        <v>7</v>
      </c>
      <c r="X74" s="71">
        <f t="shared" si="78"/>
        <v>0.7142857142857143</v>
      </c>
      <c r="Y74" s="71">
        <f t="shared" si="78"/>
        <v>0.5</v>
      </c>
      <c r="Z74" s="69">
        <f t="shared" si="78"/>
        <v>10000</v>
      </c>
      <c r="AA74" s="69">
        <f t="shared" ca="1" si="78"/>
        <v>9850</v>
      </c>
      <c r="AB74" s="69">
        <f t="shared" ca="1" si="79"/>
        <v>-150</v>
      </c>
      <c r="AC74" s="69">
        <f t="shared" ca="1" si="80"/>
        <v>50</v>
      </c>
      <c r="AD74" s="73">
        <f t="shared" ref="AD74:AD137" si="85">AD73-0.1</f>
        <v>13.399999999999954</v>
      </c>
      <c r="AE74" s="69">
        <f t="shared" ref="AE74:AO89" si="86">AE73</f>
        <v>0.70000000000000007</v>
      </c>
      <c r="AF74" s="69">
        <f t="shared" si="86"/>
        <v>1.4000000000000001</v>
      </c>
      <c r="AG74" s="78">
        <f t="shared" si="86"/>
        <v>200</v>
      </c>
      <c r="AH74" s="60">
        <f t="shared" si="86"/>
        <v>50</v>
      </c>
      <c r="AI74" s="60">
        <f t="shared" si="86"/>
        <v>70</v>
      </c>
      <c r="AJ74" s="60">
        <f t="shared" si="86"/>
        <v>10070</v>
      </c>
      <c r="AK74" s="60">
        <f t="shared" si="86"/>
        <v>185</v>
      </c>
      <c r="AL74" s="60">
        <f t="shared" si="86"/>
        <v>3.7</v>
      </c>
      <c r="AM74" s="60">
        <f t="shared" ca="1" si="86"/>
        <v>-37</v>
      </c>
      <c r="AN74" s="60">
        <f t="shared" ca="1" si="86"/>
        <v>-37</v>
      </c>
      <c r="AO74" s="60">
        <f t="shared" ca="1" si="86"/>
        <v>37</v>
      </c>
      <c r="AP74" s="63">
        <f t="shared" si="63"/>
        <v>35</v>
      </c>
      <c r="AQ74" s="62">
        <f t="shared" si="64"/>
        <v>1.3283582089552251</v>
      </c>
      <c r="AR74" s="62">
        <f t="shared" si="65"/>
        <v>66.417910447761258</v>
      </c>
      <c r="AS74" s="62">
        <f t="shared" si="66"/>
        <v>132.83582089552252</v>
      </c>
      <c r="AT74" s="62">
        <f t="shared" si="67"/>
        <v>-66.417910447761258</v>
      </c>
      <c r="AU74" s="62">
        <f t="shared" si="68"/>
        <v>332.08955223880628</v>
      </c>
      <c r="AV74" s="62">
        <f t="shared" si="69"/>
        <v>-132.83582089552252</v>
      </c>
      <c r="AW74" s="63">
        <f t="shared" si="81"/>
        <v>199.25373134328376</v>
      </c>
      <c r="AX74" s="61" t="str">
        <f t="shared" ca="1" si="70"/>
        <v>VINTO</v>
      </c>
      <c r="AY74" s="69">
        <f t="shared" ca="1" si="82"/>
        <v>10033</v>
      </c>
      <c r="AZ74" s="51">
        <f t="shared" si="71"/>
        <v>464.92537313432882</v>
      </c>
      <c r="BA74" s="55">
        <f t="shared" ca="1" si="72"/>
        <v>4.7200545495870945E-2</v>
      </c>
      <c r="BB74" s="55">
        <f t="shared" ca="1" si="83"/>
        <v>1.3283582089552251</v>
      </c>
      <c r="BC74" s="64">
        <f t="shared" ca="1" si="73"/>
        <v>49.253731343283761</v>
      </c>
      <c r="BE74" s="52">
        <f t="shared" ca="1" si="74"/>
        <v>13.399999999999954</v>
      </c>
      <c r="BF74" s="52">
        <f t="shared" ca="1" si="75"/>
        <v>13.399999999999954</v>
      </c>
      <c r="BG74" s="52">
        <f t="shared" ca="1" si="76"/>
        <v>13.399999999999954</v>
      </c>
      <c r="BH74" s="52">
        <f t="shared" ca="1" si="77"/>
        <v>13.399999999999954</v>
      </c>
    </row>
    <row r="75" spans="19:60">
      <c r="S75" s="68">
        <f t="shared" si="84"/>
        <v>7</v>
      </c>
      <c r="T75" s="69">
        <f t="shared" si="84"/>
        <v>2</v>
      </c>
      <c r="U75" s="70">
        <f t="shared" si="62"/>
        <v>5</v>
      </c>
      <c r="V75" s="68">
        <f t="shared" si="78"/>
        <v>2</v>
      </c>
      <c r="W75" s="70">
        <f t="shared" si="78"/>
        <v>7</v>
      </c>
      <c r="X75" s="71">
        <f t="shared" si="78"/>
        <v>0.7142857142857143</v>
      </c>
      <c r="Y75" s="71">
        <f t="shared" si="78"/>
        <v>0.5</v>
      </c>
      <c r="Z75" s="69">
        <f t="shared" si="78"/>
        <v>10000</v>
      </c>
      <c r="AA75" s="69">
        <f t="shared" ca="1" si="78"/>
        <v>9850</v>
      </c>
      <c r="AB75" s="69">
        <f t="shared" ca="1" si="79"/>
        <v>-150</v>
      </c>
      <c r="AC75" s="69">
        <f t="shared" ca="1" si="80"/>
        <v>50</v>
      </c>
      <c r="AD75" s="73">
        <f t="shared" si="85"/>
        <v>13.299999999999955</v>
      </c>
      <c r="AE75" s="69">
        <f t="shared" si="86"/>
        <v>0.70000000000000007</v>
      </c>
      <c r="AF75" s="69">
        <f t="shared" si="86"/>
        <v>1.4000000000000001</v>
      </c>
      <c r="AG75" s="78">
        <f t="shared" si="86"/>
        <v>200</v>
      </c>
      <c r="AH75" s="60">
        <f t="shared" si="86"/>
        <v>50</v>
      </c>
      <c r="AI75" s="60">
        <f t="shared" si="86"/>
        <v>70</v>
      </c>
      <c r="AJ75" s="60">
        <f t="shared" si="86"/>
        <v>10070</v>
      </c>
      <c r="AK75" s="60">
        <f t="shared" si="86"/>
        <v>185</v>
      </c>
      <c r="AL75" s="60">
        <f t="shared" si="86"/>
        <v>3.7</v>
      </c>
      <c r="AM75" s="60">
        <f t="shared" ca="1" si="86"/>
        <v>-37</v>
      </c>
      <c r="AN75" s="60">
        <f t="shared" ca="1" si="86"/>
        <v>-37</v>
      </c>
      <c r="AO75" s="60">
        <f t="shared" ca="1" si="86"/>
        <v>37</v>
      </c>
      <c r="AP75" s="63">
        <f t="shared" si="63"/>
        <v>35</v>
      </c>
      <c r="AQ75" s="62">
        <f t="shared" si="64"/>
        <v>1.330827067669174</v>
      </c>
      <c r="AR75" s="62">
        <f t="shared" si="65"/>
        <v>66.541353383458699</v>
      </c>
      <c r="AS75" s="62">
        <f t="shared" si="66"/>
        <v>133.0827067669174</v>
      </c>
      <c r="AT75" s="62">
        <f t="shared" si="67"/>
        <v>-66.541353383458699</v>
      </c>
      <c r="AU75" s="62">
        <f t="shared" si="68"/>
        <v>332.70676691729352</v>
      </c>
      <c r="AV75" s="62">
        <f t="shared" si="69"/>
        <v>-133.0827067669174</v>
      </c>
      <c r="AW75" s="63">
        <f t="shared" si="81"/>
        <v>199.62406015037612</v>
      </c>
      <c r="AX75" s="61" t="str">
        <f t="shared" ca="1" si="70"/>
        <v>VINTO</v>
      </c>
      <c r="AY75" s="69">
        <f t="shared" ca="1" si="82"/>
        <v>10033</v>
      </c>
      <c r="AZ75" s="51">
        <f t="shared" si="71"/>
        <v>465.78947368421086</v>
      </c>
      <c r="BA75" s="55">
        <f t="shared" ca="1" si="72"/>
        <v>4.7288271440021408E-2</v>
      </c>
      <c r="BB75" s="55">
        <f t="shared" ca="1" si="83"/>
        <v>1.3308270676691742</v>
      </c>
      <c r="BC75" s="64">
        <f t="shared" ca="1" si="73"/>
        <v>49.624060150376124</v>
      </c>
      <c r="BE75" s="52">
        <f t="shared" ca="1" si="74"/>
        <v>13.299999999999955</v>
      </c>
      <c r="BF75" s="52">
        <f t="shared" ca="1" si="75"/>
        <v>13.299999999999955</v>
      </c>
      <c r="BG75" s="52">
        <f t="shared" ca="1" si="76"/>
        <v>13.299999999999955</v>
      </c>
      <c r="BH75" s="52">
        <f t="shared" ca="1" si="77"/>
        <v>13.299999999999955</v>
      </c>
    </row>
    <row r="76" spans="19:60">
      <c r="S76" s="68">
        <f t="shared" si="84"/>
        <v>7</v>
      </c>
      <c r="T76" s="69">
        <f t="shared" si="84"/>
        <v>2</v>
      </c>
      <c r="U76" s="70">
        <f t="shared" si="62"/>
        <v>5</v>
      </c>
      <c r="V76" s="68">
        <f t="shared" si="78"/>
        <v>2</v>
      </c>
      <c r="W76" s="70">
        <f t="shared" si="78"/>
        <v>7</v>
      </c>
      <c r="X76" s="71">
        <f t="shared" si="78"/>
        <v>0.7142857142857143</v>
      </c>
      <c r="Y76" s="71">
        <f t="shared" si="78"/>
        <v>0.5</v>
      </c>
      <c r="Z76" s="69">
        <f t="shared" si="78"/>
        <v>10000</v>
      </c>
      <c r="AA76" s="69">
        <f t="shared" ca="1" si="78"/>
        <v>9850</v>
      </c>
      <c r="AB76" s="69">
        <f t="shared" ca="1" si="79"/>
        <v>-150</v>
      </c>
      <c r="AC76" s="69">
        <f t="shared" ca="1" si="80"/>
        <v>50</v>
      </c>
      <c r="AD76" s="73">
        <f t="shared" si="85"/>
        <v>13.199999999999955</v>
      </c>
      <c r="AE76" s="69">
        <f t="shared" si="86"/>
        <v>0.70000000000000007</v>
      </c>
      <c r="AF76" s="69">
        <f t="shared" si="86"/>
        <v>1.4000000000000001</v>
      </c>
      <c r="AG76" s="78">
        <f t="shared" si="86"/>
        <v>200</v>
      </c>
      <c r="AH76" s="60">
        <f t="shared" si="86"/>
        <v>50</v>
      </c>
      <c r="AI76" s="60">
        <f t="shared" si="86"/>
        <v>70</v>
      </c>
      <c r="AJ76" s="60">
        <f t="shared" si="86"/>
        <v>10070</v>
      </c>
      <c r="AK76" s="60">
        <f t="shared" si="86"/>
        <v>185</v>
      </c>
      <c r="AL76" s="60">
        <f t="shared" si="86"/>
        <v>3.7</v>
      </c>
      <c r="AM76" s="60">
        <f t="shared" ca="1" si="86"/>
        <v>-37</v>
      </c>
      <c r="AN76" s="60">
        <f t="shared" ca="1" si="86"/>
        <v>-37</v>
      </c>
      <c r="AO76" s="60">
        <f t="shared" ca="1" si="86"/>
        <v>37</v>
      </c>
      <c r="AP76" s="63">
        <f t="shared" si="63"/>
        <v>35</v>
      </c>
      <c r="AQ76" s="62">
        <f t="shared" si="64"/>
        <v>1.3333333333333344</v>
      </c>
      <c r="AR76" s="62">
        <f t="shared" si="65"/>
        <v>66.666666666666714</v>
      </c>
      <c r="AS76" s="62">
        <f t="shared" si="66"/>
        <v>133.33333333333343</v>
      </c>
      <c r="AT76" s="62">
        <f t="shared" si="67"/>
        <v>-66.666666666666714</v>
      </c>
      <c r="AU76" s="62">
        <f t="shared" si="68"/>
        <v>333.3333333333336</v>
      </c>
      <c r="AV76" s="62">
        <f t="shared" si="69"/>
        <v>-133.33333333333343</v>
      </c>
      <c r="AW76" s="63">
        <f t="shared" si="81"/>
        <v>200.00000000000017</v>
      </c>
      <c r="AX76" s="61" t="str">
        <f t="shared" ca="1" si="70"/>
        <v>VINTO</v>
      </c>
      <c r="AY76" s="69">
        <f t="shared" ca="1" si="82"/>
        <v>10033</v>
      </c>
      <c r="AZ76" s="51">
        <f t="shared" si="71"/>
        <v>466.66666666666697</v>
      </c>
      <c r="BA76" s="55">
        <f t="shared" ca="1" si="72"/>
        <v>4.7377326565143853E-2</v>
      </c>
      <c r="BB76" s="55">
        <f t="shared" ca="1" si="83"/>
        <v>1.3333333333333344</v>
      </c>
      <c r="BC76" s="64">
        <f t="shared" ca="1" si="73"/>
        <v>50.000000000000171</v>
      </c>
      <c r="BE76" s="52">
        <f t="shared" ca="1" si="74"/>
        <v>13.199999999999955</v>
      </c>
      <c r="BF76" s="52">
        <f t="shared" ca="1" si="75"/>
        <v>13.199999999999955</v>
      </c>
      <c r="BG76" s="52">
        <f t="shared" ca="1" si="76"/>
        <v>13.199999999999955</v>
      </c>
      <c r="BH76" s="52">
        <f t="shared" ca="1" si="77"/>
        <v>13.199999999999955</v>
      </c>
    </row>
    <row r="77" spans="19:60">
      <c r="S77" s="68">
        <f t="shared" si="84"/>
        <v>7</v>
      </c>
      <c r="T77" s="69">
        <f t="shared" si="84"/>
        <v>2</v>
      </c>
      <c r="U77" s="70">
        <f t="shared" si="62"/>
        <v>5</v>
      </c>
      <c r="V77" s="68">
        <f t="shared" si="78"/>
        <v>2</v>
      </c>
      <c r="W77" s="70">
        <f t="shared" si="78"/>
        <v>7</v>
      </c>
      <c r="X77" s="71">
        <f t="shared" si="78"/>
        <v>0.7142857142857143</v>
      </c>
      <c r="Y77" s="71">
        <f t="shared" si="78"/>
        <v>0.5</v>
      </c>
      <c r="Z77" s="69">
        <f t="shared" si="78"/>
        <v>10000</v>
      </c>
      <c r="AA77" s="69">
        <f t="shared" ca="1" si="78"/>
        <v>9850</v>
      </c>
      <c r="AB77" s="69">
        <f t="shared" ca="1" si="79"/>
        <v>-150</v>
      </c>
      <c r="AC77" s="69">
        <f t="shared" ca="1" si="80"/>
        <v>50</v>
      </c>
      <c r="AD77" s="73">
        <f t="shared" si="85"/>
        <v>13.099999999999955</v>
      </c>
      <c r="AE77" s="69">
        <f t="shared" si="86"/>
        <v>0.70000000000000007</v>
      </c>
      <c r="AF77" s="69">
        <f t="shared" si="86"/>
        <v>1.4000000000000001</v>
      </c>
      <c r="AG77" s="78">
        <f t="shared" si="86"/>
        <v>200</v>
      </c>
      <c r="AH77" s="60">
        <f t="shared" si="86"/>
        <v>50</v>
      </c>
      <c r="AI77" s="60">
        <f t="shared" si="86"/>
        <v>70</v>
      </c>
      <c r="AJ77" s="60">
        <f t="shared" si="86"/>
        <v>10070</v>
      </c>
      <c r="AK77" s="60">
        <f t="shared" si="86"/>
        <v>185</v>
      </c>
      <c r="AL77" s="60">
        <f t="shared" si="86"/>
        <v>3.7</v>
      </c>
      <c r="AM77" s="60">
        <f t="shared" ca="1" si="86"/>
        <v>-37</v>
      </c>
      <c r="AN77" s="60">
        <f t="shared" ca="1" si="86"/>
        <v>-37</v>
      </c>
      <c r="AO77" s="60">
        <f t="shared" ca="1" si="86"/>
        <v>37</v>
      </c>
      <c r="AP77" s="63">
        <f t="shared" si="63"/>
        <v>35</v>
      </c>
      <c r="AQ77" s="62">
        <f t="shared" si="64"/>
        <v>1.3358778625954211</v>
      </c>
      <c r="AR77" s="62">
        <f t="shared" si="65"/>
        <v>66.79389312977105</v>
      </c>
      <c r="AS77" s="62">
        <f t="shared" si="66"/>
        <v>133.5877862595421</v>
      </c>
      <c r="AT77" s="62">
        <f t="shared" si="67"/>
        <v>-66.79389312977105</v>
      </c>
      <c r="AU77" s="62">
        <f t="shared" si="68"/>
        <v>333.96946564885525</v>
      </c>
      <c r="AV77" s="62">
        <f t="shared" si="69"/>
        <v>-133.5877862595421</v>
      </c>
      <c r="AW77" s="63">
        <f t="shared" si="81"/>
        <v>200.38167938931315</v>
      </c>
      <c r="AX77" s="61" t="str">
        <f t="shared" ca="1" si="70"/>
        <v>VINTO</v>
      </c>
      <c r="AY77" s="69">
        <f t="shared" ca="1" si="82"/>
        <v>10033</v>
      </c>
      <c r="AZ77" s="51">
        <f t="shared" si="71"/>
        <v>467.55725190839735</v>
      </c>
      <c r="BA77" s="55">
        <f t="shared" ca="1" si="72"/>
        <v>4.7467741310497191E-2</v>
      </c>
      <c r="BB77" s="55">
        <f t="shared" ca="1" si="83"/>
        <v>1.3358778625954211</v>
      </c>
      <c r="BC77" s="64">
        <f t="shared" ca="1" si="73"/>
        <v>50.381679389313149</v>
      </c>
      <c r="BE77" s="52">
        <f t="shared" ca="1" si="74"/>
        <v>13.099999999999955</v>
      </c>
      <c r="BF77" s="52">
        <f t="shared" ca="1" si="75"/>
        <v>13.099999999999955</v>
      </c>
      <c r="BG77" s="52">
        <f t="shared" ca="1" si="76"/>
        <v>13.099999999999955</v>
      </c>
      <c r="BH77" s="52">
        <f t="shared" ca="1" si="77"/>
        <v>13.099999999999955</v>
      </c>
    </row>
    <row r="78" spans="19:60">
      <c r="S78" s="68">
        <f t="shared" si="84"/>
        <v>7</v>
      </c>
      <c r="T78" s="69">
        <f t="shared" si="84"/>
        <v>2</v>
      </c>
      <c r="U78" s="70">
        <f t="shared" si="62"/>
        <v>5</v>
      </c>
      <c r="V78" s="68">
        <f t="shared" si="78"/>
        <v>2</v>
      </c>
      <c r="W78" s="70">
        <f t="shared" si="78"/>
        <v>7</v>
      </c>
      <c r="X78" s="71">
        <f t="shared" si="78"/>
        <v>0.7142857142857143</v>
      </c>
      <c r="Y78" s="71">
        <f t="shared" si="78"/>
        <v>0.5</v>
      </c>
      <c r="Z78" s="69">
        <f t="shared" si="78"/>
        <v>10000</v>
      </c>
      <c r="AA78" s="69">
        <f t="shared" ca="1" si="78"/>
        <v>9850</v>
      </c>
      <c r="AB78" s="69">
        <f t="shared" ca="1" si="79"/>
        <v>-150</v>
      </c>
      <c r="AC78" s="69">
        <f t="shared" ca="1" si="80"/>
        <v>50</v>
      </c>
      <c r="AD78" s="73">
        <f t="shared" si="85"/>
        <v>12.999999999999956</v>
      </c>
      <c r="AE78" s="69">
        <f t="shared" si="86"/>
        <v>0.70000000000000007</v>
      </c>
      <c r="AF78" s="69">
        <f t="shared" si="86"/>
        <v>1.4000000000000001</v>
      </c>
      <c r="AG78" s="78">
        <f t="shared" si="86"/>
        <v>200</v>
      </c>
      <c r="AH78" s="60">
        <f t="shared" si="86"/>
        <v>50</v>
      </c>
      <c r="AI78" s="60">
        <f t="shared" si="86"/>
        <v>70</v>
      </c>
      <c r="AJ78" s="60">
        <f t="shared" si="86"/>
        <v>10070</v>
      </c>
      <c r="AK78" s="60">
        <f t="shared" si="86"/>
        <v>185</v>
      </c>
      <c r="AL78" s="60">
        <f t="shared" si="86"/>
        <v>3.7</v>
      </c>
      <c r="AM78" s="60">
        <f t="shared" ca="1" si="86"/>
        <v>-37</v>
      </c>
      <c r="AN78" s="60">
        <f t="shared" ca="1" si="86"/>
        <v>-37</v>
      </c>
      <c r="AO78" s="60">
        <f t="shared" ca="1" si="86"/>
        <v>37</v>
      </c>
      <c r="AP78" s="63">
        <f t="shared" si="63"/>
        <v>35</v>
      </c>
      <c r="AQ78" s="62">
        <f t="shared" si="64"/>
        <v>1.3384615384615397</v>
      </c>
      <c r="AR78" s="62">
        <f t="shared" si="65"/>
        <v>66.923076923076991</v>
      </c>
      <c r="AS78" s="62">
        <f t="shared" si="66"/>
        <v>133.84615384615398</v>
      </c>
      <c r="AT78" s="62">
        <f t="shared" si="67"/>
        <v>-66.923076923076991</v>
      </c>
      <c r="AU78" s="62">
        <f t="shared" si="68"/>
        <v>334.61538461538498</v>
      </c>
      <c r="AV78" s="62">
        <f t="shared" si="69"/>
        <v>-133.84615384615398</v>
      </c>
      <c r="AW78" s="63">
        <f t="shared" si="81"/>
        <v>200.769230769231</v>
      </c>
      <c r="AX78" s="61" t="str">
        <f t="shared" ca="1" si="70"/>
        <v>VINTO</v>
      </c>
      <c r="AY78" s="69">
        <f t="shared" ca="1" si="82"/>
        <v>10033</v>
      </c>
      <c r="AZ78" s="51">
        <f t="shared" si="71"/>
        <v>468.46153846153891</v>
      </c>
      <c r="BA78" s="55">
        <f t="shared" ca="1" si="72"/>
        <v>4.7559547051932882E-2</v>
      </c>
      <c r="BB78" s="55">
        <f t="shared" ca="1" si="83"/>
        <v>1.3384615384615399</v>
      </c>
      <c r="BC78" s="64">
        <f t="shared" ca="1" si="73"/>
        <v>50.769230769231001</v>
      </c>
      <c r="BE78" s="52">
        <f t="shared" ca="1" si="74"/>
        <v>12.999999999999956</v>
      </c>
      <c r="BF78" s="52">
        <f t="shared" ca="1" si="75"/>
        <v>12.999999999999956</v>
      </c>
      <c r="BG78" s="52">
        <f t="shared" ca="1" si="76"/>
        <v>12.999999999999956</v>
      </c>
      <c r="BH78" s="52">
        <f t="shared" ca="1" si="77"/>
        <v>12.999999999999956</v>
      </c>
    </row>
    <row r="79" spans="19:60">
      <c r="S79" s="68">
        <f t="shared" si="84"/>
        <v>7</v>
      </c>
      <c r="T79" s="69">
        <f t="shared" si="84"/>
        <v>2</v>
      </c>
      <c r="U79" s="70">
        <f t="shared" si="62"/>
        <v>5</v>
      </c>
      <c r="V79" s="68">
        <f t="shared" si="78"/>
        <v>2</v>
      </c>
      <c r="W79" s="70">
        <f t="shared" si="78"/>
        <v>7</v>
      </c>
      <c r="X79" s="71">
        <f t="shared" si="78"/>
        <v>0.7142857142857143</v>
      </c>
      <c r="Y79" s="71">
        <f t="shared" si="78"/>
        <v>0.5</v>
      </c>
      <c r="Z79" s="69">
        <f t="shared" si="78"/>
        <v>10000</v>
      </c>
      <c r="AA79" s="69">
        <f t="shared" ca="1" si="78"/>
        <v>9850</v>
      </c>
      <c r="AB79" s="69">
        <f t="shared" ca="1" si="79"/>
        <v>-150</v>
      </c>
      <c r="AC79" s="69">
        <f t="shared" ca="1" si="80"/>
        <v>50</v>
      </c>
      <c r="AD79" s="73">
        <f t="shared" si="85"/>
        <v>12.899999999999956</v>
      </c>
      <c r="AE79" s="69">
        <f t="shared" si="86"/>
        <v>0.70000000000000007</v>
      </c>
      <c r="AF79" s="69">
        <f t="shared" si="86"/>
        <v>1.4000000000000001</v>
      </c>
      <c r="AG79" s="78">
        <f t="shared" si="86"/>
        <v>200</v>
      </c>
      <c r="AH79" s="60">
        <f t="shared" si="86"/>
        <v>50</v>
      </c>
      <c r="AI79" s="60">
        <f t="shared" si="86"/>
        <v>70</v>
      </c>
      <c r="AJ79" s="60">
        <f t="shared" si="86"/>
        <v>10070</v>
      </c>
      <c r="AK79" s="60">
        <f t="shared" si="86"/>
        <v>185</v>
      </c>
      <c r="AL79" s="60">
        <f t="shared" si="86"/>
        <v>3.7</v>
      </c>
      <c r="AM79" s="60">
        <f t="shared" ca="1" si="86"/>
        <v>-37</v>
      </c>
      <c r="AN79" s="60">
        <f t="shared" ca="1" si="86"/>
        <v>-37</v>
      </c>
      <c r="AO79" s="60">
        <f t="shared" ca="1" si="86"/>
        <v>37</v>
      </c>
      <c r="AP79" s="63">
        <f t="shared" si="63"/>
        <v>35</v>
      </c>
      <c r="AQ79" s="62">
        <f t="shared" si="64"/>
        <v>1.3410852713178307</v>
      </c>
      <c r="AR79" s="62">
        <f t="shared" si="65"/>
        <v>67.054263565891532</v>
      </c>
      <c r="AS79" s="62">
        <f t="shared" si="66"/>
        <v>134.10852713178306</v>
      </c>
      <c r="AT79" s="62">
        <f t="shared" si="67"/>
        <v>-67.054263565891532</v>
      </c>
      <c r="AU79" s="62">
        <f t="shared" si="68"/>
        <v>335.27131782945764</v>
      </c>
      <c r="AV79" s="62">
        <f t="shared" si="69"/>
        <v>-134.10852713178306</v>
      </c>
      <c r="AW79" s="63">
        <f t="shared" si="81"/>
        <v>201.16279069767458</v>
      </c>
      <c r="AX79" s="61" t="str">
        <f t="shared" ca="1" si="70"/>
        <v>VINTO</v>
      </c>
      <c r="AY79" s="69">
        <f t="shared" ca="1" si="82"/>
        <v>10033</v>
      </c>
      <c r="AZ79" s="51">
        <f t="shared" si="71"/>
        <v>469.37984496124074</v>
      </c>
      <c r="BA79" s="55">
        <f t="shared" ca="1" si="72"/>
        <v>4.7652776138197031E-2</v>
      </c>
      <c r="BB79" s="55">
        <f t="shared" ca="1" si="83"/>
        <v>1.3410852713178305</v>
      </c>
      <c r="BC79" s="64">
        <f t="shared" ca="1" si="73"/>
        <v>51.162790697674581</v>
      </c>
      <c r="BE79" s="52">
        <f t="shared" ca="1" si="74"/>
        <v>12.899999999999956</v>
      </c>
      <c r="BF79" s="52">
        <f t="shared" ca="1" si="75"/>
        <v>12.899999999999956</v>
      </c>
      <c r="BG79" s="52">
        <f t="shared" ca="1" si="76"/>
        <v>12.899999999999956</v>
      </c>
      <c r="BH79" s="52">
        <f t="shared" ca="1" si="77"/>
        <v>12.899999999999956</v>
      </c>
    </row>
    <row r="80" spans="19:60">
      <c r="S80" s="68">
        <f t="shared" si="84"/>
        <v>7</v>
      </c>
      <c r="T80" s="69">
        <f t="shared" si="84"/>
        <v>2</v>
      </c>
      <c r="U80" s="70">
        <f t="shared" si="62"/>
        <v>5</v>
      </c>
      <c r="V80" s="68">
        <f t="shared" si="78"/>
        <v>2</v>
      </c>
      <c r="W80" s="70">
        <f t="shared" si="78"/>
        <v>7</v>
      </c>
      <c r="X80" s="71">
        <f t="shared" si="78"/>
        <v>0.7142857142857143</v>
      </c>
      <c r="Y80" s="71">
        <f t="shared" si="78"/>
        <v>0.5</v>
      </c>
      <c r="Z80" s="69">
        <f t="shared" si="78"/>
        <v>10000</v>
      </c>
      <c r="AA80" s="69">
        <f t="shared" ca="1" si="78"/>
        <v>9850</v>
      </c>
      <c r="AB80" s="69">
        <f t="shared" ca="1" si="79"/>
        <v>-150</v>
      </c>
      <c r="AC80" s="69">
        <f t="shared" ca="1" si="80"/>
        <v>50</v>
      </c>
      <c r="AD80" s="73">
        <f t="shared" si="85"/>
        <v>12.799999999999956</v>
      </c>
      <c r="AE80" s="69">
        <f t="shared" si="86"/>
        <v>0.70000000000000007</v>
      </c>
      <c r="AF80" s="69">
        <f t="shared" si="86"/>
        <v>1.4000000000000001</v>
      </c>
      <c r="AG80" s="78">
        <f t="shared" si="86"/>
        <v>200</v>
      </c>
      <c r="AH80" s="60">
        <f t="shared" si="86"/>
        <v>50</v>
      </c>
      <c r="AI80" s="60">
        <f t="shared" si="86"/>
        <v>70</v>
      </c>
      <c r="AJ80" s="60">
        <f t="shared" si="86"/>
        <v>10070</v>
      </c>
      <c r="AK80" s="60">
        <f t="shared" si="86"/>
        <v>185</v>
      </c>
      <c r="AL80" s="60">
        <f t="shared" si="86"/>
        <v>3.7</v>
      </c>
      <c r="AM80" s="60">
        <f t="shared" ca="1" si="86"/>
        <v>-37</v>
      </c>
      <c r="AN80" s="60">
        <f t="shared" ca="1" si="86"/>
        <v>-37</v>
      </c>
      <c r="AO80" s="60">
        <f t="shared" ca="1" si="86"/>
        <v>37</v>
      </c>
      <c r="AP80" s="63">
        <f t="shared" si="63"/>
        <v>35</v>
      </c>
      <c r="AQ80" s="62">
        <f t="shared" si="64"/>
        <v>1.3437500000000013</v>
      </c>
      <c r="AR80" s="62">
        <f t="shared" si="65"/>
        <v>67.187500000000071</v>
      </c>
      <c r="AS80" s="62">
        <f t="shared" si="66"/>
        <v>134.37500000000014</v>
      </c>
      <c r="AT80" s="62">
        <f t="shared" si="67"/>
        <v>-67.187500000000071</v>
      </c>
      <c r="AU80" s="62">
        <f t="shared" si="68"/>
        <v>335.93750000000034</v>
      </c>
      <c r="AV80" s="62">
        <f t="shared" si="69"/>
        <v>-134.37500000000014</v>
      </c>
      <c r="AW80" s="63">
        <f t="shared" si="81"/>
        <v>201.5625000000002</v>
      </c>
      <c r="AX80" s="61" t="str">
        <f t="shared" ca="1" si="70"/>
        <v>VINTO</v>
      </c>
      <c r="AY80" s="69">
        <f t="shared" ca="1" si="82"/>
        <v>10033</v>
      </c>
      <c r="AZ80" s="51">
        <f t="shared" si="71"/>
        <v>470.31250000000051</v>
      </c>
      <c r="BA80" s="55">
        <f t="shared" ca="1" si="72"/>
        <v>4.774746192893406E-2</v>
      </c>
      <c r="BB80" s="55">
        <f t="shared" ca="1" si="83"/>
        <v>1.3437500000000013</v>
      </c>
      <c r="BC80" s="64">
        <f t="shared" ca="1" si="73"/>
        <v>51.562500000000199</v>
      </c>
      <c r="BE80" s="52">
        <f t="shared" ca="1" si="74"/>
        <v>12.799999999999956</v>
      </c>
      <c r="BF80" s="52">
        <f t="shared" ca="1" si="75"/>
        <v>12.799999999999956</v>
      </c>
      <c r="BG80" s="52">
        <f t="shared" ca="1" si="76"/>
        <v>12.799999999999956</v>
      </c>
      <c r="BH80" s="52">
        <f t="shared" ca="1" si="77"/>
        <v>12.799999999999956</v>
      </c>
    </row>
    <row r="81" spans="19:60">
      <c r="S81" s="68">
        <f t="shared" si="84"/>
        <v>7</v>
      </c>
      <c r="T81" s="69">
        <f t="shared" si="84"/>
        <v>2</v>
      </c>
      <c r="U81" s="70">
        <f t="shared" si="62"/>
        <v>5</v>
      </c>
      <c r="V81" s="68">
        <f t="shared" si="78"/>
        <v>2</v>
      </c>
      <c r="W81" s="70">
        <f t="shared" si="78"/>
        <v>7</v>
      </c>
      <c r="X81" s="71">
        <f t="shared" si="78"/>
        <v>0.7142857142857143</v>
      </c>
      <c r="Y81" s="71">
        <f t="shared" si="78"/>
        <v>0.5</v>
      </c>
      <c r="Z81" s="69">
        <f t="shared" si="78"/>
        <v>10000</v>
      </c>
      <c r="AA81" s="69">
        <f t="shared" ca="1" si="78"/>
        <v>9850</v>
      </c>
      <c r="AB81" s="69">
        <f t="shared" ca="1" si="79"/>
        <v>-150</v>
      </c>
      <c r="AC81" s="69">
        <f t="shared" ca="1" si="80"/>
        <v>50</v>
      </c>
      <c r="AD81" s="73">
        <f t="shared" si="85"/>
        <v>12.699999999999957</v>
      </c>
      <c r="AE81" s="69">
        <f t="shared" si="86"/>
        <v>0.70000000000000007</v>
      </c>
      <c r="AF81" s="69">
        <f t="shared" si="86"/>
        <v>1.4000000000000001</v>
      </c>
      <c r="AG81" s="78">
        <f t="shared" si="86"/>
        <v>200</v>
      </c>
      <c r="AH81" s="60">
        <f t="shared" si="86"/>
        <v>50</v>
      </c>
      <c r="AI81" s="60">
        <f t="shared" si="86"/>
        <v>70</v>
      </c>
      <c r="AJ81" s="60">
        <f t="shared" si="86"/>
        <v>10070</v>
      </c>
      <c r="AK81" s="60">
        <f t="shared" si="86"/>
        <v>185</v>
      </c>
      <c r="AL81" s="60">
        <f t="shared" si="86"/>
        <v>3.7</v>
      </c>
      <c r="AM81" s="60">
        <f t="shared" ca="1" si="86"/>
        <v>-37</v>
      </c>
      <c r="AN81" s="60">
        <f t="shared" ca="1" si="86"/>
        <v>-37</v>
      </c>
      <c r="AO81" s="60">
        <f t="shared" ca="1" si="86"/>
        <v>37</v>
      </c>
      <c r="AP81" s="63">
        <f t="shared" si="63"/>
        <v>35</v>
      </c>
      <c r="AQ81" s="62">
        <f t="shared" si="64"/>
        <v>1.346456692913387</v>
      </c>
      <c r="AR81" s="62">
        <f t="shared" si="65"/>
        <v>67.322834645669346</v>
      </c>
      <c r="AS81" s="62">
        <f t="shared" si="66"/>
        <v>134.64566929133869</v>
      </c>
      <c r="AT81" s="62">
        <f t="shared" si="67"/>
        <v>-67.322834645669346</v>
      </c>
      <c r="AU81" s="62">
        <f t="shared" si="68"/>
        <v>336.61417322834671</v>
      </c>
      <c r="AV81" s="62">
        <f t="shared" si="69"/>
        <v>-134.64566929133869</v>
      </c>
      <c r="AW81" s="63">
        <f t="shared" si="81"/>
        <v>201.96850393700802</v>
      </c>
      <c r="AX81" s="61" t="str">
        <f t="shared" ca="1" si="70"/>
        <v>VINTO</v>
      </c>
      <c r="AY81" s="69">
        <f t="shared" ca="1" si="82"/>
        <v>10033</v>
      </c>
      <c r="AZ81" s="51">
        <f t="shared" si="71"/>
        <v>471.25984251968544</v>
      </c>
      <c r="BA81" s="55">
        <f t="shared" ca="1" si="72"/>
        <v>4.7843638834485828E-2</v>
      </c>
      <c r="BB81" s="55">
        <f t="shared" ca="1" si="83"/>
        <v>1.3464566929133868</v>
      </c>
      <c r="BC81" s="64">
        <f t="shared" ca="1" si="73"/>
        <v>51.968503937008023</v>
      </c>
      <c r="BE81" s="52">
        <f t="shared" ca="1" si="74"/>
        <v>12.699999999999957</v>
      </c>
      <c r="BF81" s="52">
        <f t="shared" ca="1" si="75"/>
        <v>12.699999999999957</v>
      </c>
      <c r="BG81" s="52">
        <f t="shared" ca="1" si="76"/>
        <v>12.699999999999957</v>
      </c>
      <c r="BH81" s="52">
        <f t="shared" ca="1" si="77"/>
        <v>12.699999999999957</v>
      </c>
    </row>
    <row r="82" spans="19:60">
      <c r="S82" s="68">
        <f t="shared" si="84"/>
        <v>7</v>
      </c>
      <c r="T82" s="69">
        <f t="shared" si="84"/>
        <v>2</v>
      </c>
      <c r="U82" s="70">
        <f t="shared" si="62"/>
        <v>5</v>
      </c>
      <c r="V82" s="68">
        <f t="shared" si="78"/>
        <v>2</v>
      </c>
      <c r="W82" s="70">
        <f t="shared" si="78"/>
        <v>7</v>
      </c>
      <c r="X82" s="71">
        <f t="shared" si="78"/>
        <v>0.7142857142857143</v>
      </c>
      <c r="Y82" s="71">
        <f t="shared" si="78"/>
        <v>0.5</v>
      </c>
      <c r="Z82" s="69">
        <f t="shared" si="78"/>
        <v>10000</v>
      </c>
      <c r="AA82" s="69">
        <f t="shared" ca="1" si="78"/>
        <v>9850</v>
      </c>
      <c r="AB82" s="69">
        <f t="shared" ca="1" si="79"/>
        <v>-150</v>
      </c>
      <c r="AC82" s="69">
        <f t="shared" ca="1" si="80"/>
        <v>50</v>
      </c>
      <c r="AD82" s="73">
        <f t="shared" si="85"/>
        <v>12.599999999999957</v>
      </c>
      <c r="AE82" s="69">
        <f t="shared" si="86"/>
        <v>0.70000000000000007</v>
      </c>
      <c r="AF82" s="69">
        <f t="shared" si="86"/>
        <v>1.4000000000000001</v>
      </c>
      <c r="AG82" s="78">
        <f t="shared" si="86"/>
        <v>200</v>
      </c>
      <c r="AH82" s="60">
        <f t="shared" si="86"/>
        <v>50</v>
      </c>
      <c r="AI82" s="60">
        <f t="shared" si="86"/>
        <v>70</v>
      </c>
      <c r="AJ82" s="60">
        <f t="shared" si="86"/>
        <v>10070</v>
      </c>
      <c r="AK82" s="60">
        <f t="shared" si="86"/>
        <v>185</v>
      </c>
      <c r="AL82" s="60">
        <f t="shared" si="86"/>
        <v>3.7</v>
      </c>
      <c r="AM82" s="60">
        <f t="shared" ca="1" si="86"/>
        <v>-37</v>
      </c>
      <c r="AN82" s="60">
        <f t="shared" ca="1" si="86"/>
        <v>-37</v>
      </c>
      <c r="AO82" s="60">
        <f t="shared" ca="1" si="86"/>
        <v>37</v>
      </c>
      <c r="AP82" s="63">
        <f t="shared" si="63"/>
        <v>35</v>
      </c>
      <c r="AQ82" s="62">
        <f t="shared" si="64"/>
        <v>1.3492063492063504</v>
      </c>
      <c r="AR82" s="62">
        <f t="shared" si="65"/>
        <v>67.460317460317526</v>
      </c>
      <c r="AS82" s="62">
        <f t="shared" si="66"/>
        <v>134.92063492063505</v>
      </c>
      <c r="AT82" s="62">
        <f t="shared" si="67"/>
        <v>-67.460317460317526</v>
      </c>
      <c r="AU82" s="62">
        <f t="shared" si="68"/>
        <v>337.30158730158763</v>
      </c>
      <c r="AV82" s="62">
        <f t="shared" si="69"/>
        <v>-134.92063492063505</v>
      </c>
      <c r="AW82" s="63">
        <f t="shared" si="81"/>
        <v>202.38095238095258</v>
      </c>
      <c r="AX82" s="61" t="str">
        <f t="shared" ca="1" si="70"/>
        <v>VINTO</v>
      </c>
      <c r="AY82" s="69">
        <f t="shared" ca="1" si="82"/>
        <v>10033</v>
      </c>
      <c r="AZ82" s="51">
        <f t="shared" si="71"/>
        <v>472.22222222222268</v>
      </c>
      <c r="BA82" s="55">
        <f t="shared" ca="1" si="72"/>
        <v>4.7941342357586056E-2</v>
      </c>
      <c r="BB82" s="55">
        <f t="shared" ca="1" si="83"/>
        <v>1.3492063492063506</v>
      </c>
      <c r="BC82" s="64">
        <f t="shared" ca="1" si="73"/>
        <v>52.380952380952579</v>
      </c>
      <c r="BE82" s="52">
        <f t="shared" ca="1" si="74"/>
        <v>12.599999999999957</v>
      </c>
      <c r="BF82" s="52">
        <f t="shared" ca="1" si="75"/>
        <v>12.599999999999957</v>
      </c>
      <c r="BG82" s="52">
        <f t="shared" ca="1" si="76"/>
        <v>12.599999999999957</v>
      </c>
      <c r="BH82" s="52">
        <f t="shared" ca="1" si="77"/>
        <v>12.599999999999957</v>
      </c>
    </row>
    <row r="83" spans="19:60">
      <c r="S83" s="68">
        <f t="shared" si="84"/>
        <v>7</v>
      </c>
      <c r="T83" s="69">
        <f t="shared" si="84"/>
        <v>2</v>
      </c>
      <c r="U83" s="70">
        <f t="shared" si="62"/>
        <v>5</v>
      </c>
      <c r="V83" s="68">
        <f t="shared" si="78"/>
        <v>2</v>
      </c>
      <c r="W83" s="70">
        <f t="shared" si="78"/>
        <v>7</v>
      </c>
      <c r="X83" s="71">
        <f t="shared" si="78"/>
        <v>0.7142857142857143</v>
      </c>
      <c r="Y83" s="71">
        <f t="shared" si="78"/>
        <v>0.5</v>
      </c>
      <c r="Z83" s="69">
        <f t="shared" si="78"/>
        <v>10000</v>
      </c>
      <c r="AA83" s="69">
        <f t="shared" ca="1" si="78"/>
        <v>9850</v>
      </c>
      <c r="AB83" s="69">
        <f t="shared" ca="1" si="79"/>
        <v>-150</v>
      </c>
      <c r="AC83" s="69">
        <f t="shared" ca="1" si="80"/>
        <v>50</v>
      </c>
      <c r="AD83" s="73">
        <f t="shared" si="85"/>
        <v>12.499999999999957</v>
      </c>
      <c r="AE83" s="69">
        <f t="shared" si="86"/>
        <v>0.70000000000000007</v>
      </c>
      <c r="AF83" s="69">
        <f t="shared" si="86"/>
        <v>1.4000000000000001</v>
      </c>
      <c r="AG83" s="78">
        <f t="shared" si="86"/>
        <v>200</v>
      </c>
      <c r="AH83" s="60">
        <f t="shared" si="86"/>
        <v>50</v>
      </c>
      <c r="AI83" s="60">
        <f t="shared" si="86"/>
        <v>70</v>
      </c>
      <c r="AJ83" s="60">
        <f t="shared" si="86"/>
        <v>10070</v>
      </c>
      <c r="AK83" s="60">
        <f t="shared" si="86"/>
        <v>185</v>
      </c>
      <c r="AL83" s="60">
        <f t="shared" si="86"/>
        <v>3.7</v>
      </c>
      <c r="AM83" s="60">
        <f t="shared" ca="1" si="86"/>
        <v>-37</v>
      </c>
      <c r="AN83" s="60">
        <f t="shared" ca="1" si="86"/>
        <v>-37</v>
      </c>
      <c r="AO83" s="60">
        <f t="shared" ca="1" si="86"/>
        <v>37</v>
      </c>
      <c r="AP83" s="63">
        <f t="shared" si="63"/>
        <v>35</v>
      </c>
      <c r="AQ83" s="62">
        <f t="shared" si="64"/>
        <v>1.3520000000000012</v>
      </c>
      <c r="AR83" s="62">
        <f t="shared" si="65"/>
        <v>67.600000000000065</v>
      </c>
      <c r="AS83" s="62">
        <f t="shared" si="66"/>
        <v>135.20000000000013</v>
      </c>
      <c r="AT83" s="62">
        <f t="shared" si="67"/>
        <v>-67.600000000000065</v>
      </c>
      <c r="AU83" s="62">
        <f t="shared" si="68"/>
        <v>338.00000000000034</v>
      </c>
      <c r="AV83" s="62">
        <f t="shared" si="69"/>
        <v>-135.20000000000013</v>
      </c>
      <c r="AW83" s="63">
        <f t="shared" si="81"/>
        <v>202.80000000000021</v>
      </c>
      <c r="AX83" s="61" t="str">
        <f t="shared" ca="1" si="70"/>
        <v>VINTO</v>
      </c>
      <c r="AY83" s="69">
        <f t="shared" ca="1" si="82"/>
        <v>10033</v>
      </c>
      <c r="AZ83" s="51">
        <f t="shared" si="71"/>
        <v>473.20000000000044</v>
      </c>
      <c r="BA83" s="55">
        <f t="shared" ca="1" si="72"/>
        <v>4.8040609137055885E-2</v>
      </c>
      <c r="BB83" s="55">
        <f t="shared" ca="1" si="83"/>
        <v>1.3520000000000014</v>
      </c>
      <c r="BC83" s="64">
        <f t="shared" ca="1" si="73"/>
        <v>52.80000000000021</v>
      </c>
      <c r="BE83" s="52">
        <f t="shared" ca="1" si="74"/>
        <v>12.499999999999957</v>
      </c>
      <c r="BF83" s="52">
        <f t="shared" ca="1" si="75"/>
        <v>12.499999999999957</v>
      </c>
      <c r="BG83" s="52">
        <f t="shared" ca="1" si="76"/>
        <v>12.499999999999957</v>
      </c>
      <c r="BH83" s="52">
        <f t="shared" ca="1" si="77"/>
        <v>12.499999999999957</v>
      </c>
    </row>
    <row r="84" spans="19:60">
      <c r="S84" s="68">
        <f t="shared" si="84"/>
        <v>7</v>
      </c>
      <c r="T84" s="69">
        <f t="shared" si="84"/>
        <v>2</v>
      </c>
      <c r="U84" s="70">
        <f t="shared" si="62"/>
        <v>5</v>
      </c>
      <c r="V84" s="68">
        <f t="shared" si="78"/>
        <v>2</v>
      </c>
      <c r="W84" s="70">
        <f t="shared" si="78"/>
        <v>7</v>
      </c>
      <c r="X84" s="71">
        <f t="shared" si="78"/>
        <v>0.7142857142857143</v>
      </c>
      <c r="Y84" s="71">
        <f t="shared" si="78"/>
        <v>0.5</v>
      </c>
      <c r="Z84" s="69">
        <f t="shared" si="78"/>
        <v>10000</v>
      </c>
      <c r="AA84" s="69">
        <f t="shared" ca="1" si="78"/>
        <v>9850</v>
      </c>
      <c r="AB84" s="69">
        <f t="shared" ca="1" si="79"/>
        <v>-150</v>
      </c>
      <c r="AC84" s="69">
        <f t="shared" ca="1" si="80"/>
        <v>50</v>
      </c>
      <c r="AD84" s="73">
        <f t="shared" si="85"/>
        <v>12.399999999999958</v>
      </c>
      <c r="AE84" s="69">
        <f t="shared" si="86"/>
        <v>0.70000000000000007</v>
      </c>
      <c r="AF84" s="69">
        <f t="shared" si="86"/>
        <v>1.4000000000000001</v>
      </c>
      <c r="AG84" s="78">
        <f t="shared" si="86"/>
        <v>200</v>
      </c>
      <c r="AH84" s="60">
        <f t="shared" si="86"/>
        <v>50</v>
      </c>
      <c r="AI84" s="60">
        <f t="shared" si="86"/>
        <v>70</v>
      </c>
      <c r="AJ84" s="60">
        <f t="shared" si="86"/>
        <v>10070</v>
      </c>
      <c r="AK84" s="60">
        <f t="shared" si="86"/>
        <v>185</v>
      </c>
      <c r="AL84" s="60">
        <f t="shared" si="86"/>
        <v>3.7</v>
      </c>
      <c r="AM84" s="60">
        <f t="shared" ca="1" si="86"/>
        <v>-37</v>
      </c>
      <c r="AN84" s="60">
        <f t="shared" ca="1" si="86"/>
        <v>-37</v>
      </c>
      <c r="AO84" s="60">
        <f t="shared" ca="1" si="86"/>
        <v>37</v>
      </c>
      <c r="AP84" s="63">
        <f t="shared" si="63"/>
        <v>35</v>
      </c>
      <c r="AQ84" s="62">
        <f t="shared" si="64"/>
        <v>1.3548387096774206</v>
      </c>
      <c r="AR84" s="62">
        <f t="shared" si="65"/>
        <v>67.741935483871032</v>
      </c>
      <c r="AS84" s="62">
        <f t="shared" si="66"/>
        <v>135.48387096774206</v>
      </c>
      <c r="AT84" s="62">
        <f t="shared" si="67"/>
        <v>-67.741935483871032</v>
      </c>
      <c r="AU84" s="62">
        <f t="shared" si="68"/>
        <v>338.70967741935516</v>
      </c>
      <c r="AV84" s="62">
        <f t="shared" si="69"/>
        <v>-135.48387096774206</v>
      </c>
      <c r="AW84" s="63">
        <f t="shared" si="81"/>
        <v>203.2258064516131</v>
      </c>
      <c r="AX84" s="61" t="str">
        <f t="shared" ca="1" si="70"/>
        <v>VINTO</v>
      </c>
      <c r="AY84" s="69">
        <f t="shared" ca="1" si="82"/>
        <v>10033</v>
      </c>
      <c r="AZ84" s="51">
        <f t="shared" si="71"/>
        <v>474.19354838709722</v>
      </c>
      <c r="BA84" s="55">
        <f t="shared" ca="1" si="72"/>
        <v>4.814147699361393E-2</v>
      </c>
      <c r="BB84" s="55">
        <f t="shared" ca="1" si="83"/>
        <v>1.3548387096774206</v>
      </c>
      <c r="BC84" s="64">
        <f t="shared" ca="1" si="73"/>
        <v>53.225806451613096</v>
      </c>
      <c r="BE84" s="52">
        <f t="shared" ca="1" si="74"/>
        <v>12.399999999999958</v>
      </c>
      <c r="BF84" s="52">
        <f t="shared" ca="1" si="75"/>
        <v>12.399999999999958</v>
      </c>
      <c r="BG84" s="52">
        <f t="shared" ca="1" si="76"/>
        <v>12.399999999999958</v>
      </c>
      <c r="BH84" s="52">
        <f t="shared" ca="1" si="77"/>
        <v>12.399999999999958</v>
      </c>
    </row>
    <row r="85" spans="19:60">
      <c r="S85" s="68">
        <f t="shared" si="84"/>
        <v>7</v>
      </c>
      <c r="T85" s="69">
        <f t="shared" si="84"/>
        <v>2</v>
      </c>
      <c r="U85" s="70">
        <f t="shared" si="62"/>
        <v>5</v>
      </c>
      <c r="V85" s="68">
        <f t="shared" si="78"/>
        <v>2</v>
      </c>
      <c r="W85" s="70">
        <f t="shared" si="78"/>
        <v>7</v>
      </c>
      <c r="X85" s="71">
        <f t="shared" si="78"/>
        <v>0.7142857142857143</v>
      </c>
      <c r="Y85" s="71">
        <f t="shared" si="78"/>
        <v>0.5</v>
      </c>
      <c r="Z85" s="69">
        <f t="shared" si="78"/>
        <v>10000</v>
      </c>
      <c r="AA85" s="69">
        <f t="shared" ca="1" si="78"/>
        <v>9850</v>
      </c>
      <c r="AB85" s="69">
        <f t="shared" ca="1" si="79"/>
        <v>-150</v>
      </c>
      <c r="AC85" s="69">
        <f t="shared" ca="1" si="80"/>
        <v>50</v>
      </c>
      <c r="AD85" s="73">
        <f t="shared" si="85"/>
        <v>12.299999999999958</v>
      </c>
      <c r="AE85" s="69">
        <f t="shared" si="86"/>
        <v>0.70000000000000007</v>
      </c>
      <c r="AF85" s="69">
        <f t="shared" si="86"/>
        <v>1.4000000000000001</v>
      </c>
      <c r="AG85" s="78">
        <f t="shared" si="86"/>
        <v>200</v>
      </c>
      <c r="AH85" s="60">
        <f t="shared" si="86"/>
        <v>50</v>
      </c>
      <c r="AI85" s="60">
        <f t="shared" si="86"/>
        <v>70</v>
      </c>
      <c r="AJ85" s="60">
        <f t="shared" si="86"/>
        <v>10070</v>
      </c>
      <c r="AK85" s="60">
        <f t="shared" si="86"/>
        <v>185</v>
      </c>
      <c r="AL85" s="60">
        <f t="shared" si="86"/>
        <v>3.7</v>
      </c>
      <c r="AM85" s="60">
        <f t="shared" ca="1" si="86"/>
        <v>-37</v>
      </c>
      <c r="AN85" s="60">
        <f t="shared" ca="1" si="86"/>
        <v>-37</v>
      </c>
      <c r="AO85" s="60">
        <f t="shared" ca="1" si="86"/>
        <v>37</v>
      </c>
      <c r="AP85" s="63">
        <f t="shared" si="63"/>
        <v>35</v>
      </c>
      <c r="AQ85" s="62">
        <f t="shared" si="64"/>
        <v>1.3577235772357736</v>
      </c>
      <c r="AR85" s="62">
        <f t="shared" si="65"/>
        <v>67.886178861788679</v>
      </c>
      <c r="AS85" s="62">
        <f t="shared" si="66"/>
        <v>135.77235772357736</v>
      </c>
      <c r="AT85" s="62">
        <f t="shared" si="67"/>
        <v>-67.886178861788679</v>
      </c>
      <c r="AU85" s="62">
        <f t="shared" si="68"/>
        <v>339.43089430894338</v>
      </c>
      <c r="AV85" s="62">
        <f t="shared" si="69"/>
        <v>-135.77235772357736</v>
      </c>
      <c r="AW85" s="63">
        <f t="shared" si="81"/>
        <v>203.65853658536602</v>
      </c>
      <c r="AX85" s="61" t="str">
        <f t="shared" ca="1" si="70"/>
        <v>VINTO</v>
      </c>
      <c r="AY85" s="69">
        <f t="shared" ca="1" si="82"/>
        <v>10033</v>
      </c>
      <c r="AZ85" s="51">
        <f t="shared" si="71"/>
        <v>475.20325203252077</v>
      </c>
      <c r="BA85" s="55">
        <f t="shared" ca="1" si="72"/>
        <v>4.8243984977920887E-2</v>
      </c>
      <c r="BB85" s="55">
        <f t="shared" ca="1" si="83"/>
        <v>1.3577235772357734</v>
      </c>
      <c r="BC85" s="64">
        <f t="shared" ca="1" si="73"/>
        <v>53.658536585366022</v>
      </c>
      <c r="BE85" s="52">
        <f t="shared" ca="1" si="74"/>
        <v>12.299999999999958</v>
      </c>
      <c r="BF85" s="52">
        <f t="shared" ca="1" si="75"/>
        <v>12.299999999999958</v>
      </c>
      <c r="BG85" s="52">
        <f t="shared" ca="1" si="76"/>
        <v>12.299999999999958</v>
      </c>
      <c r="BH85" s="52">
        <f t="shared" ca="1" si="77"/>
        <v>12.299999999999958</v>
      </c>
    </row>
    <row r="86" spans="19:60">
      <c r="S86" s="68">
        <f t="shared" si="84"/>
        <v>7</v>
      </c>
      <c r="T86" s="69">
        <f t="shared" si="84"/>
        <v>2</v>
      </c>
      <c r="U86" s="70">
        <f t="shared" si="62"/>
        <v>5</v>
      </c>
      <c r="V86" s="68">
        <f t="shared" si="78"/>
        <v>2</v>
      </c>
      <c r="W86" s="70">
        <f t="shared" si="78"/>
        <v>7</v>
      </c>
      <c r="X86" s="71">
        <f t="shared" si="78"/>
        <v>0.7142857142857143</v>
      </c>
      <c r="Y86" s="71">
        <f t="shared" si="78"/>
        <v>0.5</v>
      </c>
      <c r="Z86" s="69">
        <f t="shared" si="78"/>
        <v>10000</v>
      </c>
      <c r="AA86" s="69">
        <f t="shared" ca="1" si="78"/>
        <v>9850</v>
      </c>
      <c r="AB86" s="69">
        <f t="shared" ca="1" si="79"/>
        <v>-150</v>
      </c>
      <c r="AC86" s="69">
        <f t="shared" ca="1" si="80"/>
        <v>50</v>
      </c>
      <c r="AD86" s="73">
        <f t="shared" si="85"/>
        <v>12.199999999999958</v>
      </c>
      <c r="AE86" s="69">
        <f t="shared" si="86"/>
        <v>0.70000000000000007</v>
      </c>
      <c r="AF86" s="69">
        <f t="shared" si="86"/>
        <v>1.4000000000000001</v>
      </c>
      <c r="AG86" s="78">
        <f t="shared" si="86"/>
        <v>200</v>
      </c>
      <c r="AH86" s="60">
        <f t="shared" si="86"/>
        <v>50</v>
      </c>
      <c r="AI86" s="60">
        <f t="shared" si="86"/>
        <v>70</v>
      </c>
      <c r="AJ86" s="60">
        <f t="shared" si="86"/>
        <v>10070</v>
      </c>
      <c r="AK86" s="60">
        <f t="shared" si="86"/>
        <v>185</v>
      </c>
      <c r="AL86" s="60">
        <f t="shared" si="86"/>
        <v>3.7</v>
      </c>
      <c r="AM86" s="60">
        <f t="shared" ca="1" si="86"/>
        <v>-37</v>
      </c>
      <c r="AN86" s="60">
        <f t="shared" ca="1" si="86"/>
        <v>-37</v>
      </c>
      <c r="AO86" s="60">
        <f t="shared" ca="1" si="86"/>
        <v>37</v>
      </c>
      <c r="AP86" s="63">
        <f t="shared" si="63"/>
        <v>35</v>
      </c>
      <c r="AQ86" s="62">
        <f t="shared" si="64"/>
        <v>1.3606557377049193</v>
      </c>
      <c r="AR86" s="62">
        <f t="shared" si="65"/>
        <v>68.032786885245969</v>
      </c>
      <c r="AS86" s="62">
        <f t="shared" si="66"/>
        <v>136.06557377049194</v>
      </c>
      <c r="AT86" s="62">
        <f t="shared" si="67"/>
        <v>-68.032786885245969</v>
      </c>
      <c r="AU86" s="62">
        <f t="shared" si="68"/>
        <v>340.16393442622984</v>
      </c>
      <c r="AV86" s="62">
        <f t="shared" si="69"/>
        <v>-136.06557377049194</v>
      </c>
      <c r="AW86" s="63">
        <f t="shared" si="81"/>
        <v>204.09836065573791</v>
      </c>
      <c r="AX86" s="61" t="str">
        <f t="shared" ca="1" si="70"/>
        <v>VINTO</v>
      </c>
      <c r="AY86" s="69">
        <f t="shared" ca="1" si="82"/>
        <v>10033</v>
      </c>
      <c r="AZ86" s="51">
        <f t="shared" si="71"/>
        <v>476.22950819672178</v>
      </c>
      <c r="BA86" s="55">
        <f t="shared" ca="1" si="72"/>
        <v>4.8348173420986983E-2</v>
      </c>
      <c r="BB86" s="55">
        <f t="shared" ca="1" si="83"/>
        <v>1.3606557377049193</v>
      </c>
      <c r="BC86" s="64">
        <f t="shared" ca="1" si="73"/>
        <v>54.098360655737906</v>
      </c>
      <c r="BE86" s="52">
        <f t="shared" ca="1" si="74"/>
        <v>12.199999999999958</v>
      </c>
      <c r="BF86" s="52">
        <f t="shared" ca="1" si="75"/>
        <v>12.199999999999958</v>
      </c>
      <c r="BG86" s="52">
        <f t="shared" ca="1" si="76"/>
        <v>12.199999999999958</v>
      </c>
      <c r="BH86" s="52">
        <f t="shared" ca="1" si="77"/>
        <v>12.199999999999958</v>
      </c>
    </row>
    <row r="87" spans="19:60">
      <c r="S87" s="68">
        <f t="shared" si="84"/>
        <v>7</v>
      </c>
      <c r="T87" s="69">
        <f t="shared" si="84"/>
        <v>2</v>
      </c>
      <c r="U87" s="70">
        <f t="shared" si="62"/>
        <v>5</v>
      </c>
      <c r="V87" s="68">
        <f t="shared" si="78"/>
        <v>2</v>
      </c>
      <c r="W87" s="70">
        <f t="shared" si="78"/>
        <v>7</v>
      </c>
      <c r="X87" s="71">
        <f t="shared" si="78"/>
        <v>0.7142857142857143</v>
      </c>
      <c r="Y87" s="71">
        <f t="shared" si="78"/>
        <v>0.5</v>
      </c>
      <c r="Z87" s="69">
        <f t="shared" si="78"/>
        <v>10000</v>
      </c>
      <c r="AA87" s="69">
        <f t="shared" ca="1" si="78"/>
        <v>9850</v>
      </c>
      <c r="AB87" s="69">
        <f t="shared" ca="1" si="79"/>
        <v>-150</v>
      </c>
      <c r="AC87" s="69">
        <f t="shared" ca="1" si="80"/>
        <v>50</v>
      </c>
      <c r="AD87" s="73">
        <f t="shared" si="85"/>
        <v>12.099999999999959</v>
      </c>
      <c r="AE87" s="69">
        <f t="shared" si="86"/>
        <v>0.70000000000000007</v>
      </c>
      <c r="AF87" s="69">
        <f t="shared" si="86"/>
        <v>1.4000000000000001</v>
      </c>
      <c r="AG87" s="78">
        <f t="shared" si="86"/>
        <v>200</v>
      </c>
      <c r="AH87" s="60">
        <f t="shared" si="86"/>
        <v>50</v>
      </c>
      <c r="AI87" s="60">
        <f t="shared" si="86"/>
        <v>70</v>
      </c>
      <c r="AJ87" s="60">
        <f t="shared" si="86"/>
        <v>10070</v>
      </c>
      <c r="AK87" s="60">
        <f t="shared" si="86"/>
        <v>185</v>
      </c>
      <c r="AL87" s="60">
        <f t="shared" si="86"/>
        <v>3.7</v>
      </c>
      <c r="AM87" s="60">
        <f t="shared" ca="1" si="86"/>
        <v>-37</v>
      </c>
      <c r="AN87" s="60">
        <f t="shared" ca="1" si="86"/>
        <v>-37</v>
      </c>
      <c r="AO87" s="60">
        <f t="shared" ca="1" si="86"/>
        <v>37</v>
      </c>
      <c r="AP87" s="63">
        <f t="shared" si="63"/>
        <v>35</v>
      </c>
      <c r="AQ87" s="62">
        <f t="shared" si="64"/>
        <v>1.3636363636363649</v>
      </c>
      <c r="AR87" s="62">
        <f t="shared" si="65"/>
        <v>68.181818181818244</v>
      </c>
      <c r="AS87" s="62">
        <f t="shared" si="66"/>
        <v>136.36363636363649</v>
      </c>
      <c r="AT87" s="62">
        <f t="shared" si="67"/>
        <v>-68.181818181818244</v>
      </c>
      <c r="AU87" s="62">
        <f t="shared" si="68"/>
        <v>340.90909090909122</v>
      </c>
      <c r="AV87" s="62">
        <f t="shared" si="69"/>
        <v>-136.36363636363649</v>
      </c>
      <c r="AW87" s="63">
        <f t="shared" si="81"/>
        <v>204.54545454545473</v>
      </c>
      <c r="AX87" s="61" t="str">
        <f t="shared" ca="1" si="70"/>
        <v>VINTO</v>
      </c>
      <c r="AY87" s="69">
        <f t="shared" ca="1" si="82"/>
        <v>10033</v>
      </c>
      <c r="AZ87" s="51">
        <f t="shared" si="71"/>
        <v>477.27272727272771</v>
      </c>
      <c r="BA87" s="55">
        <f t="shared" ca="1" si="72"/>
        <v>4.8454083987078955E-2</v>
      </c>
      <c r="BB87" s="55">
        <f t="shared" ca="1" si="83"/>
        <v>1.3636363636363649</v>
      </c>
      <c r="BC87" s="64">
        <f t="shared" ca="1" si="73"/>
        <v>54.545454545454731</v>
      </c>
      <c r="BE87" s="52">
        <f t="shared" ca="1" si="74"/>
        <v>12.099999999999959</v>
      </c>
      <c r="BF87" s="52">
        <f t="shared" ca="1" si="75"/>
        <v>12.099999999999959</v>
      </c>
      <c r="BG87" s="52">
        <f t="shared" ca="1" si="76"/>
        <v>12.099999999999959</v>
      </c>
      <c r="BH87" s="52">
        <f t="shared" ca="1" si="77"/>
        <v>12.099999999999959</v>
      </c>
    </row>
    <row r="88" spans="19:60">
      <c r="S88" s="68">
        <f t="shared" si="84"/>
        <v>7</v>
      </c>
      <c r="T88" s="69">
        <f t="shared" si="84"/>
        <v>2</v>
      </c>
      <c r="U88" s="70">
        <f t="shared" si="62"/>
        <v>5</v>
      </c>
      <c r="V88" s="68">
        <f t="shared" si="78"/>
        <v>2</v>
      </c>
      <c r="W88" s="70">
        <f t="shared" si="78"/>
        <v>7</v>
      </c>
      <c r="X88" s="71">
        <f t="shared" si="78"/>
        <v>0.7142857142857143</v>
      </c>
      <c r="Y88" s="71">
        <f t="shared" si="78"/>
        <v>0.5</v>
      </c>
      <c r="Z88" s="69">
        <f t="shared" si="78"/>
        <v>10000</v>
      </c>
      <c r="AA88" s="69">
        <f t="shared" ca="1" si="78"/>
        <v>9850</v>
      </c>
      <c r="AB88" s="69">
        <f t="shared" ca="1" si="79"/>
        <v>-150</v>
      </c>
      <c r="AC88" s="69">
        <f t="shared" ca="1" si="80"/>
        <v>50</v>
      </c>
      <c r="AD88" s="73">
        <f t="shared" si="85"/>
        <v>11.999999999999959</v>
      </c>
      <c r="AE88" s="69">
        <f t="shared" si="86"/>
        <v>0.70000000000000007</v>
      </c>
      <c r="AF88" s="69">
        <f t="shared" si="86"/>
        <v>1.4000000000000001</v>
      </c>
      <c r="AG88" s="78">
        <f t="shared" si="86"/>
        <v>200</v>
      </c>
      <c r="AH88" s="60">
        <f t="shared" si="86"/>
        <v>50</v>
      </c>
      <c r="AI88" s="60">
        <f t="shared" si="86"/>
        <v>70</v>
      </c>
      <c r="AJ88" s="60">
        <f t="shared" si="86"/>
        <v>10070</v>
      </c>
      <c r="AK88" s="60">
        <f t="shared" si="86"/>
        <v>185</v>
      </c>
      <c r="AL88" s="60">
        <f t="shared" si="86"/>
        <v>3.7</v>
      </c>
      <c r="AM88" s="60">
        <f t="shared" ca="1" si="86"/>
        <v>-37</v>
      </c>
      <c r="AN88" s="60">
        <f t="shared" ca="1" si="86"/>
        <v>-37</v>
      </c>
      <c r="AO88" s="60">
        <f t="shared" ca="1" si="86"/>
        <v>37</v>
      </c>
      <c r="AP88" s="63">
        <f t="shared" si="63"/>
        <v>35</v>
      </c>
      <c r="AQ88" s="62">
        <f t="shared" si="64"/>
        <v>1.366666666666668</v>
      </c>
      <c r="AR88" s="62">
        <f t="shared" si="65"/>
        <v>68.3333333333334</v>
      </c>
      <c r="AS88" s="62">
        <f t="shared" si="66"/>
        <v>136.6666666666668</v>
      </c>
      <c r="AT88" s="62">
        <f t="shared" si="67"/>
        <v>-68.3333333333334</v>
      </c>
      <c r="AU88" s="62">
        <f t="shared" si="68"/>
        <v>341.66666666666697</v>
      </c>
      <c r="AV88" s="62">
        <f t="shared" si="69"/>
        <v>-136.6666666666668</v>
      </c>
      <c r="AW88" s="63">
        <f t="shared" si="81"/>
        <v>205.00000000000017</v>
      </c>
      <c r="AX88" s="61" t="str">
        <f t="shared" ca="1" si="70"/>
        <v>VINTO</v>
      </c>
      <c r="AY88" s="69">
        <f t="shared" ca="1" si="82"/>
        <v>10033</v>
      </c>
      <c r="AZ88" s="51">
        <f t="shared" si="71"/>
        <v>478.33333333333383</v>
      </c>
      <c r="BA88" s="55">
        <f t="shared" ca="1" si="72"/>
        <v>4.8561759729272472E-2</v>
      </c>
      <c r="BB88" s="55">
        <f t="shared" ca="1" si="83"/>
        <v>1.3666666666666678</v>
      </c>
      <c r="BC88" s="64">
        <f t="shared" ca="1" si="73"/>
        <v>55.000000000000171</v>
      </c>
      <c r="BE88" s="52">
        <f t="shared" ca="1" si="74"/>
        <v>11.999999999999959</v>
      </c>
      <c r="BF88" s="52">
        <f t="shared" ca="1" si="75"/>
        <v>11.999999999999959</v>
      </c>
      <c r="BG88" s="52">
        <f t="shared" ca="1" si="76"/>
        <v>11.999999999999959</v>
      </c>
      <c r="BH88" s="52">
        <f t="shared" ca="1" si="77"/>
        <v>11.999999999999959</v>
      </c>
    </row>
    <row r="89" spans="19:60">
      <c r="S89" s="68">
        <f t="shared" si="84"/>
        <v>7</v>
      </c>
      <c r="T89" s="69">
        <f t="shared" si="84"/>
        <v>2</v>
      </c>
      <c r="U89" s="70">
        <f t="shared" si="62"/>
        <v>5</v>
      </c>
      <c r="V89" s="68">
        <f t="shared" ref="V89:AA104" si="87">V88</f>
        <v>2</v>
      </c>
      <c r="W89" s="70">
        <f t="shared" si="87"/>
        <v>7</v>
      </c>
      <c r="X89" s="71">
        <f t="shared" si="87"/>
        <v>0.7142857142857143</v>
      </c>
      <c r="Y89" s="71">
        <f t="shared" si="87"/>
        <v>0.5</v>
      </c>
      <c r="Z89" s="69">
        <f t="shared" si="87"/>
        <v>10000</v>
      </c>
      <c r="AA89" s="69">
        <f t="shared" ca="1" si="87"/>
        <v>9850</v>
      </c>
      <c r="AB89" s="69">
        <f t="shared" ca="1" si="79"/>
        <v>-150</v>
      </c>
      <c r="AC89" s="69">
        <f t="shared" ca="1" si="80"/>
        <v>50</v>
      </c>
      <c r="AD89" s="73">
        <f t="shared" si="85"/>
        <v>11.899999999999959</v>
      </c>
      <c r="AE89" s="69">
        <f t="shared" si="86"/>
        <v>0.70000000000000007</v>
      </c>
      <c r="AF89" s="69">
        <f t="shared" si="86"/>
        <v>1.4000000000000001</v>
      </c>
      <c r="AG89" s="78">
        <f t="shared" si="86"/>
        <v>200</v>
      </c>
      <c r="AH89" s="60">
        <f t="shared" si="86"/>
        <v>50</v>
      </c>
      <c r="AI89" s="60">
        <f t="shared" si="86"/>
        <v>70</v>
      </c>
      <c r="AJ89" s="60">
        <f t="shared" si="86"/>
        <v>10070</v>
      </c>
      <c r="AK89" s="60">
        <f t="shared" si="86"/>
        <v>185</v>
      </c>
      <c r="AL89" s="60">
        <f t="shared" si="86"/>
        <v>3.7</v>
      </c>
      <c r="AM89" s="60">
        <f t="shared" ca="1" si="86"/>
        <v>-37</v>
      </c>
      <c r="AN89" s="60">
        <f t="shared" ca="1" si="86"/>
        <v>-37</v>
      </c>
      <c r="AO89" s="60">
        <f t="shared" ca="1" si="86"/>
        <v>37</v>
      </c>
      <c r="AP89" s="63">
        <f t="shared" si="63"/>
        <v>35</v>
      </c>
      <c r="AQ89" s="62">
        <f t="shared" si="64"/>
        <v>1.3697478991596652</v>
      </c>
      <c r="AR89" s="62">
        <f t="shared" si="65"/>
        <v>68.487394957983255</v>
      </c>
      <c r="AS89" s="62">
        <f t="shared" si="66"/>
        <v>136.97478991596651</v>
      </c>
      <c r="AT89" s="62">
        <f t="shared" si="67"/>
        <v>-68.487394957983255</v>
      </c>
      <c r="AU89" s="62">
        <f t="shared" si="68"/>
        <v>342.43697478991629</v>
      </c>
      <c r="AV89" s="62">
        <f t="shared" si="69"/>
        <v>-136.97478991596651</v>
      </c>
      <c r="AW89" s="63">
        <f t="shared" si="81"/>
        <v>205.46218487394978</v>
      </c>
      <c r="AX89" s="61" t="str">
        <f t="shared" ca="1" si="70"/>
        <v>VINTO</v>
      </c>
      <c r="AY89" s="69">
        <f t="shared" ca="1" si="82"/>
        <v>10033</v>
      </c>
      <c r="AZ89" s="51">
        <f t="shared" si="71"/>
        <v>479.41176470588277</v>
      </c>
      <c r="BA89" s="55">
        <f t="shared" ca="1" si="72"/>
        <v>4.867124514780536E-2</v>
      </c>
      <c r="BB89" s="55">
        <f t="shared" ca="1" si="83"/>
        <v>1.3697478991596652</v>
      </c>
      <c r="BC89" s="64">
        <f t="shared" ca="1" si="73"/>
        <v>55.462184873949781</v>
      </c>
      <c r="BE89" s="52">
        <f t="shared" ca="1" si="74"/>
        <v>11.899999999999959</v>
      </c>
      <c r="BF89" s="52">
        <f t="shared" ca="1" si="75"/>
        <v>11.899999999999959</v>
      </c>
      <c r="BG89" s="52">
        <f t="shared" ca="1" si="76"/>
        <v>11.899999999999959</v>
      </c>
      <c r="BH89" s="52">
        <f t="shared" ca="1" si="77"/>
        <v>11.899999999999959</v>
      </c>
    </row>
    <row r="90" spans="19:60">
      <c r="S90" s="68">
        <f t="shared" ref="S90:T105" si="88">S89</f>
        <v>7</v>
      </c>
      <c r="T90" s="69">
        <f t="shared" si="88"/>
        <v>2</v>
      </c>
      <c r="U90" s="70">
        <f t="shared" si="62"/>
        <v>5</v>
      </c>
      <c r="V90" s="68">
        <f t="shared" si="87"/>
        <v>2</v>
      </c>
      <c r="W90" s="70">
        <f t="shared" si="87"/>
        <v>7</v>
      </c>
      <c r="X90" s="71">
        <f t="shared" si="87"/>
        <v>0.7142857142857143</v>
      </c>
      <c r="Y90" s="71">
        <f t="shared" si="87"/>
        <v>0.5</v>
      </c>
      <c r="Z90" s="69">
        <f t="shared" si="87"/>
        <v>10000</v>
      </c>
      <c r="AA90" s="69">
        <f t="shared" ca="1" si="87"/>
        <v>9850</v>
      </c>
      <c r="AB90" s="69">
        <f t="shared" ca="1" si="79"/>
        <v>-150</v>
      </c>
      <c r="AC90" s="69">
        <f t="shared" ca="1" si="80"/>
        <v>50</v>
      </c>
      <c r="AD90" s="73">
        <f t="shared" si="85"/>
        <v>11.79999999999996</v>
      </c>
      <c r="AE90" s="69">
        <f t="shared" ref="AE90:AO105" si="89">AE89</f>
        <v>0.70000000000000007</v>
      </c>
      <c r="AF90" s="69">
        <f t="shared" si="89"/>
        <v>1.4000000000000001</v>
      </c>
      <c r="AG90" s="78">
        <f t="shared" si="89"/>
        <v>200</v>
      </c>
      <c r="AH90" s="60">
        <f t="shared" si="89"/>
        <v>50</v>
      </c>
      <c r="AI90" s="60">
        <f t="shared" si="89"/>
        <v>70</v>
      </c>
      <c r="AJ90" s="60">
        <f t="shared" si="89"/>
        <v>10070</v>
      </c>
      <c r="AK90" s="60">
        <f t="shared" si="89"/>
        <v>185</v>
      </c>
      <c r="AL90" s="60">
        <f t="shared" si="89"/>
        <v>3.7</v>
      </c>
      <c r="AM90" s="60">
        <f t="shared" ca="1" si="89"/>
        <v>-37</v>
      </c>
      <c r="AN90" s="60">
        <f t="shared" ca="1" si="89"/>
        <v>-37</v>
      </c>
      <c r="AO90" s="60">
        <f t="shared" ca="1" si="89"/>
        <v>37</v>
      </c>
      <c r="AP90" s="63">
        <f t="shared" si="63"/>
        <v>35</v>
      </c>
      <c r="AQ90" s="62">
        <f t="shared" si="64"/>
        <v>1.3728813559322046</v>
      </c>
      <c r="AR90" s="62">
        <f t="shared" si="65"/>
        <v>68.64406779661023</v>
      </c>
      <c r="AS90" s="62">
        <f t="shared" si="66"/>
        <v>137.28813559322046</v>
      </c>
      <c r="AT90" s="62">
        <f t="shared" si="67"/>
        <v>-68.64406779661023</v>
      </c>
      <c r="AU90" s="62">
        <f t="shared" si="68"/>
        <v>343.22033898305114</v>
      </c>
      <c r="AV90" s="62">
        <f t="shared" si="69"/>
        <v>-137.28813559322046</v>
      </c>
      <c r="AW90" s="63">
        <f t="shared" si="81"/>
        <v>205.93220338983068</v>
      </c>
      <c r="AX90" s="61" t="str">
        <f t="shared" ca="1" si="70"/>
        <v>VINTO</v>
      </c>
      <c r="AY90" s="69">
        <f t="shared" ca="1" si="82"/>
        <v>10033</v>
      </c>
      <c r="AZ90" s="51">
        <f t="shared" si="71"/>
        <v>480.50847457627162</v>
      </c>
      <c r="BA90" s="55">
        <f t="shared" ca="1" si="72"/>
        <v>4.8782586251398134E-2</v>
      </c>
      <c r="BB90" s="55">
        <f t="shared" ca="1" si="83"/>
        <v>1.3728813559322044</v>
      </c>
      <c r="BC90" s="64">
        <f t="shared" ca="1" si="73"/>
        <v>55.932203389830676</v>
      </c>
      <c r="BE90" s="52">
        <f t="shared" ca="1" si="74"/>
        <v>11.79999999999996</v>
      </c>
      <c r="BF90" s="52">
        <f t="shared" ca="1" si="75"/>
        <v>11.79999999999996</v>
      </c>
      <c r="BG90" s="52">
        <f t="shared" ca="1" si="76"/>
        <v>11.79999999999996</v>
      </c>
      <c r="BH90" s="52">
        <f t="shared" ca="1" si="77"/>
        <v>11.79999999999996</v>
      </c>
    </row>
    <row r="91" spans="19:60">
      <c r="S91" s="68">
        <f t="shared" si="88"/>
        <v>7</v>
      </c>
      <c r="T91" s="69">
        <f t="shared" si="88"/>
        <v>2</v>
      </c>
      <c r="U91" s="70">
        <f t="shared" si="62"/>
        <v>5</v>
      </c>
      <c r="V91" s="68">
        <f t="shared" si="87"/>
        <v>2</v>
      </c>
      <c r="W91" s="70">
        <f t="shared" si="87"/>
        <v>7</v>
      </c>
      <c r="X91" s="71">
        <f t="shared" si="87"/>
        <v>0.7142857142857143</v>
      </c>
      <c r="Y91" s="71">
        <f t="shared" si="87"/>
        <v>0.5</v>
      </c>
      <c r="Z91" s="69">
        <f t="shared" si="87"/>
        <v>10000</v>
      </c>
      <c r="AA91" s="69">
        <f t="shared" ca="1" si="87"/>
        <v>9850</v>
      </c>
      <c r="AB91" s="69">
        <f t="shared" ca="1" si="79"/>
        <v>-150</v>
      </c>
      <c r="AC91" s="69">
        <f t="shared" ca="1" si="80"/>
        <v>50</v>
      </c>
      <c r="AD91" s="73">
        <f t="shared" si="85"/>
        <v>11.69999999999996</v>
      </c>
      <c r="AE91" s="69">
        <f t="shared" si="89"/>
        <v>0.70000000000000007</v>
      </c>
      <c r="AF91" s="69">
        <f t="shared" si="89"/>
        <v>1.4000000000000001</v>
      </c>
      <c r="AG91" s="78">
        <f t="shared" si="89"/>
        <v>200</v>
      </c>
      <c r="AH91" s="60">
        <f t="shared" si="89"/>
        <v>50</v>
      </c>
      <c r="AI91" s="60">
        <f t="shared" si="89"/>
        <v>70</v>
      </c>
      <c r="AJ91" s="60">
        <f t="shared" si="89"/>
        <v>10070</v>
      </c>
      <c r="AK91" s="60">
        <f t="shared" si="89"/>
        <v>185</v>
      </c>
      <c r="AL91" s="60">
        <f t="shared" si="89"/>
        <v>3.7</v>
      </c>
      <c r="AM91" s="60">
        <f t="shared" ca="1" si="89"/>
        <v>-37</v>
      </c>
      <c r="AN91" s="60">
        <f t="shared" ca="1" si="89"/>
        <v>-37</v>
      </c>
      <c r="AO91" s="60">
        <f t="shared" ca="1" si="89"/>
        <v>37</v>
      </c>
      <c r="AP91" s="63">
        <f t="shared" si="63"/>
        <v>35</v>
      </c>
      <c r="AQ91" s="62">
        <f t="shared" si="64"/>
        <v>1.3760683760683774</v>
      </c>
      <c r="AR91" s="62">
        <f t="shared" si="65"/>
        <v>68.803418803418865</v>
      </c>
      <c r="AS91" s="62">
        <f t="shared" si="66"/>
        <v>137.60683760683773</v>
      </c>
      <c r="AT91" s="62">
        <f t="shared" si="67"/>
        <v>-68.803418803418865</v>
      </c>
      <c r="AU91" s="62">
        <f t="shared" si="68"/>
        <v>344.01709401709434</v>
      </c>
      <c r="AV91" s="62">
        <f t="shared" si="69"/>
        <v>-137.60683760683773</v>
      </c>
      <c r="AW91" s="63">
        <f t="shared" si="81"/>
        <v>206.41025641025661</v>
      </c>
      <c r="AX91" s="61" t="str">
        <f t="shared" ca="1" si="70"/>
        <v>VINTO</v>
      </c>
      <c r="AY91" s="69">
        <f t="shared" ca="1" si="82"/>
        <v>10033</v>
      </c>
      <c r="AZ91" s="51">
        <f t="shared" si="71"/>
        <v>481.62393162393204</v>
      </c>
      <c r="BA91" s="55">
        <f t="shared" ca="1" si="72"/>
        <v>4.889583062171899E-2</v>
      </c>
      <c r="BB91" s="55">
        <f t="shared" ca="1" si="83"/>
        <v>1.3760683760683774</v>
      </c>
      <c r="BC91" s="64">
        <f t="shared" ca="1" si="73"/>
        <v>56.410256410256608</v>
      </c>
      <c r="BE91" s="52">
        <f t="shared" ca="1" si="74"/>
        <v>11.69999999999996</v>
      </c>
      <c r="BF91" s="52">
        <f t="shared" ca="1" si="75"/>
        <v>11.69999999999996</v>
      </c>
      <c r="BG91" s="52">
        <f t="shared" ca="1" si="76"/>
        <v>11.69999999999996</v>
      </c>
      <c r="BH91" s="52">
        <f t="shared" ca="1" si="77"/>
        <v>11.69999999999996</v>
      </c>
    </row>
    <row r="92" spans="19:60">
      <c r="S92" s="68">
        <f t="shared" si="88"/>
        <v>7</v>
      </c>
      <c r="T92" s="69">
        <f t="shared" si="88"/>
        <v>2</v>
      </c>
      <c r="U92" s="70">
        <f t="shared" si="62"/>
        <v>5</v>
      </c>
      <c r="V92" s="68">
        <f t="shared" si="87"/>
        <v>2</v>
      </c>
      <c r="W92" s="70">
        <f t="shared" si="87"/>
        <v>7</v>
      </c>
      <c r="X92" s="71">
        <f t="shared" si="87"/>
        <v>0.7142857142857143</v>
      </c>
      <c r="Y92" s="71">
        <f t="shared" si="87"/>
        <v>0.5</v>
      </c>
      <c r="Z92" s="69">
        <f t="shared" si="87"/>
        <v>10000</v>
      </c>
      <c r="AA92" s="69">
        <f t="shared" ca="1" si="87"/>
        <v>9850</v>
      </c>
      <c r="AB92" s="69">
        <f t="shared" ca="1" si="79"/>
        <v>-150</v>
      </c>
      <c r="AC92" s="69">
        <f t="shared" ca="1" si="80"/>
        <v>50</v>
      </c>
      <c r="AD92" s="73">
        <f t="shared" si="85"/>
        <v>11.599999999999961</v>
      </c>
      <c r="AE92" s="69">
        <f t="shared" si="89"/>
        <v>0.70000000000000007</v>
      </c>
      <c r="AF92" s="69">
        <f t="shared" si="89"/>
        <v>1.4000000000000001</v>
      </c>
      <c r="AG92" s="78">
        <f t="shared" si="89"/>
        <v>200</v>
      </c>
      <c r="AH92" s="60">
        <f t="shared" si="89"/>
        <v>50</v>
      </c>
      <c r="AI92" s="60">
        <f t="shared" si="89"/>
        <v>70</v>
      </c>
      <c r="AJ92" s="60">
        <f t="shared" si="89"/>
        <v>10070</v>
      </c>
      <c r="AK92" s="60">
        <f t="shared" si="89"/>
        <v>185</v>
      </c>
      <c r="AL92" s="60">
        <f t="shared" si="89"/>
        <v>3.7</v>
      </c>
      <c r="AM92" s="60">
        <f t="shared" ca="1" si="89"/>
        <v>-37</v>
      </c>
      <c r="AN92" s="60">
        <f t="shared" ca="1" si="89"/>
        <v>-37</v>
      </c>
      <c r="AO92" s="60">
        <f t="shared" ca="1" si="89"/>
        <v>37</v>
      </c>
      <c r="AP92" s="63">
        <f t="shared" si="63"/>
        <v>35</v>
      </c>
      <c r="AQ92" s="62">
        <f t="shared" si="64"/>
        <v>1.3793103448275876</v>
      </c>
      <c r="AR92" s="62">
        <f t="shared" si="65"/>
        <v>68.965517241379388</v>
      </c>
      <c r="AS92" s="62">
        <f t="shared" si="66"/>
        <v>137.93103448275878</v>
      </c>
      <c r="AT92" s="62">
        <f t="shared" si="67"/>
        <v>-68.965517241379388</v>
      </c>
      <c r="AU92" s="62">
        <f t="shared" si="68"/>
        <v>344.82758620689697</v>
      </c>
      <c r="AV92" s="62">
        <f t="shared" si="69"/>
        <v>-137.93103448275878</v>
      </c>
      <c r="AW92" s="63">
        <f t="shared" si="81"/>
        <v>206.89655172413819</v>
      </c>
      <c r="AX92" s="61" t="str">
        <f t="shared" ca="1" si="70"/>
        <v>VINTO</v>
      </c>
      <c r="AY92" s="69">
        <f t="shared" ca="1" si="82"/>
        <v>10033</v>
      </c>
      <c r="AZ92" s="51">
        <f t="shared" si="71"/>
        <v>482.75862068965569</v>
      </c>
      <c r="BA92" s="55">
        <f t="shared" ca="1" si="72"/>
        <v>4.9011027481183321E-2</v>
      </c>
      <c r="BB92" s="55">
        <f t="shared" ca="1" si="83"/>
        <v>1.3793103448275879</v>
      </c>
      <c r="BC92" s="64">
        <f t="shared" ca="1" si="73"/>
        <v>56.896551724138192</v>
      </c>
      <c r="BE92" s="52">
        <f t="shared" ca="1" si="74"/>
        <v>11.599999999999961</v>
      </c>
      <c r="BF92" s="52">
        <f t="shared" ca="1" si="75"/>
        <v>11.599999999999961</v>
      </c>
      <c r="BG92" s="52">
        <f t="shared" ca="1" si="76"/>
        <v>11.599999999999961</v>
      </c>
      <c r="BH92" s="52">
        <f t="shared" ca="1" si="77"/>
        <v>11.599999999999961</v>
      </c>
    </row>
    <row r="93" spans="19:60">
      <c r="S93" s="68">
        <f t="shared" si="88"/>
        <v>7</v>
      </c>
      <c r="T93" s="69">
        <f t="shared" si="88"/>
        <v>2</v>
      </c>
      <c r="U93" s="70">
        <f t="shared" si="62"/>
        <v>5</v>
      </c>
      <c r="V93" s="68">
        <f t="shared" si="87"/>
        <v>2</v>
      </c>
      <c r="W93" s="70">
        <f t="shared" si="87"/>
        <v>7</v>
      </c>
      <c r="X93" s="71">
        <f t="shared" si="87"/>
        <v>0.7142857142857143</v>
      </c>
      <c r="Y93" s="71">
        <f t="shared" si="87"/>
        <v>0.5</v>
      </c>
      <c r="Z93" s="69">
        <f t="shared" si="87"/>
        <v>10000</v>
      </c>
      <c r="AA93" s="69">
        <f t="shared" ca="1" si="87"/>
        <v>9850</v>
      </c>
      <c r="AB93" s="69">
        <f t="shared" ca="1" si="79"/>
        <v>-150</v>
      </c>
      <c r="AC93" s="69">
        <f t="shared" ca="1" si="80"/>
        <v>50</v>
      </c>
      <c r="AD93" s="73">
        <f t="shared" si="85"/>
        <v>11.499999999999961</v>
      </c>
      <c r="AE93" s="69">
        <f t="shared" si="89"/>
        <v>0.70000000000000007</v>
      </c>
      <c r="AF93" s="69">
        <f t="shared" si="89"/>
        <v>1.4000000000000001</v>
      </c>
      <c r="AG93" s="78">
        <f t="shared" si="89"/>
        <v>200</v>
      </c>
      <c r="AH93" s="60">
        <f t="shared" si="89"/>
        <v>50</v>
      </c>
      <c r="AI93" s="60">
        <f t="shared" si="89"/>
        <v>70</v>
      </c>
      <c r="AJ93" s="60">
        <f t="shared" si="89"/>
        <v>10070</v>
      </c>
      <c r="AK93" s="60">
        <f t="shared" si="89"/>
        <v>185</v>
      </c>
      <c r="AL93" s="60">
        <f t="shared" si="89"/>
        <v>3.7</v>
      </c>
      <c r="AM93" s="60">
        <f t="shared" ca="1" si="89"/>
        <v>-37</v>
      </c>
      <c r="AN93" s="60">
        <f t="shared" ca="1" si="89"/>
        <v>-37</v>
      </c>
      <c r="AO93" s="60">
        <f t="shared" ca="1" si="89"/>
        <v>37</v>
      </c>
      <c r="AP93" s="63">
        <f t="shared" si="63"/>
        <v>35</v>
      </c>
      <c r="AQ93" s="62">
        <f t="shared" si="64"/>
        <v>1.3826086956521753</v>
      </c>
      <c r="AR93" s="62">
        <f t="shared" si="65"/>
        <v>69.130434782608759</v>
      </c>
      <c r="AS93" s="62">
        <f t="shared" si="66"/>
        <v>138.26086956521752</v>
      </c>
      <c r="AT93" s="62">
        <f t="shared" si="67"/>
        <v>-69.130434782608759</v>
      </c>
      <c r="AU93" s="62">
        <f t="shared" si="68"/>
        <v>345.65217391304378</v>
      </c>
      <c r="AV93" s="62">
        <f t="shared" si="69"/>
        <v>-138.26086956521752</v>
      </c>
      <c r="AW93" s="63">
        <f t="shared" si="81"/>
        <v>207.39130434782626</v>
      </c>
      <c r="AX93" s="61" t="str">
        <f t="shared" ca="1" si="70"/>
        <v>VINTO</v>
      </c>
      <c r="AY93" s="69">
        <f t="shared" ca="1" si="82"/>
        <v>10033</v>
      </c>
      <c r="AZ93" s="51">
        <f t="shared" si="71"/>
        <v>483.91304347826133</v>
      </c>
      <c r="BA93" s="55">
        <f t="shared" ca="1" si="72"/>
        <v>4.9128227764290489E-2</v>
      </c>
      <c r="BB93" s="55">
        <f t="shared" ca="1" si="83"/>
        <v>1.382608695652175</v>
      </c>
      <c r="BC93" s="64">
        <f t="shared" ca="1" si="73"/>
        <v>57.391304347826264</v>
      </c>
      <c r="BE93" s="52">
        <f t="shared" ca="1" si="74"/>
        <v>11.499999999999961</v>
      </c>
      <c r="BF93" s="52">
        <f t="shared" ca="1" si="75"/>
        <v>11.499999999999961</v>
      </c>
      <c r="BG93" s="52">
        <f t="shared" ca="1" si="76"/>
        <v>11.499999999999961</v>
      </c>
      <c r="BH93" s="52">
        <f t="shared" ca="1" si="77"/>
        <v>11.499999999999961</v>
      </c>
    </row>
    <row r="94" spans="19:60">
      <c r="S94" s="68">
        <f t="shared" si="88"/>
        <v>7</v>
      </c>
      <c r="T94" s="69">
        <f t="shared" si="88"/>
        <v>2</v>
      </c>
      <c r="U94" s="70">
        <f t="shared" si="62"/>
        <v>5</v>
      </c>
      <c r="V94" s="68">
        <f t="shared" si="87"/>
        <v>2</v>
      </c>
      <c r="W94" s="70">
        <f t="shared" si="87"/>
        <v>7</v>
      </c>
      <c r="X94" s="71">
        <f t="shared" si="87"/>
        <v>0.7142857142857143</v>
      </c>
      <c r="Y94" s="71">
        <f t="shared" si="87"/>
        <v>0.5</v>
      </c>
      <c r="Z94" s="69">
        <f t="shared" si="87"/>
        <v>10000</v>
      </c>
      <c r="AA94" s="69">
        <f t="shared" ca="1" si="87"/>
        <v>9850</v>
      </c>
      <c r="AB94" s="69">
        <f t="shared" ca="1" si="79"/>
        <v>-150</v>
      </c>
      <c r="AC94" s="69">
        <f t="shared" ca="1" si="80"/>
        <v>50</v>
      </c>
      <c r="AD94" s="73">
        <f t="shared" si="85"/>
        <v>11.399999999999961</v>
      </c>
      <c r="AE94" s="69">
        <f t="shared" si="89"/>
        <v>0.70000000000000007</v>
      </c>
      <c r="AF94" s="69">
        <f t="shared" si="89"/>
        <v>1.4000000000000001</v>
      </c>
      <c r="AG94" s="78">
        <f t="shared" si="89"/>
        <v>200</v>
      </c>
      <c r="AH94" s="60">
        <f t="shared" si="89"/>
        <v>50</v>
      </c>
      <c r="AI94" s="60">
        <f t="shared" si="89"/>
        <v>70</v>
      </c>
      <c r="AJ94" s="60">
        <f t="shared" si="89"/>
        <v>10070</v>
      </c>
      <c r="AK94" s="60">
        <f t="shared" si="89"/>
        <v>185</v>
      </c>
      <c r="AL94" s="60">
        <f t="shared" si="89"/>
        <v>3.7</v>
      </c>
      <c r="AM94" s="60">
        <f t="shared" ca="1" si="89"/>
        <v>-37</v>
      </c>
      <c r="AN94" s="60">
        <f t="shared" ca="1" si="89"/>
        <v>-37</v>
      </c>
      <c r="AO94" s="60">
        <f t="shared" ca="1" si="89"/>
        <v>37</v>
      </c>
      <c r="AP94" s="63">
        <f t="shared" si="63"/>
        <v>35</v>
      </c>
      <c r="AQ94" s="62">
        <f t="shared" si="64"/>
        <v>1.3859649122807032</v>
      </c>
      <c r="AR94" s="62">
        <f t="shared" si="65"/>
        <v>69.298245614035153</v>
      </c>
      <c r="AS94" s="62">
        <f t="shared" si="66"/>
        <v>138.59649122807031</v>
      </c>
      <c r="AT94" s="62">
        <f t="shared" si="67"/>
        <v>-69.298245614035153</v>
      </c>
      <c r="AU94" s="62">
        <f t="shared" si="68"/>
        <v>346.49122807017579</v>
      </c>
      <c r="AV94" s="62">
        <f t="shared" si="69"/>
        <v>-138.59649122807031</v>
      </c>
      <c r="AW94" s="63">
        <f t="shared" si="81"/>
        <v>207.89473684210549</v>
      </c>
      <c r="AX94" s="61" t="str">
        <f t="shared" ca="1" si="70"/>
        <v>VINTO</v>
      </c>
      <c r="AY94" s="69">
        <f t="shared" ca="1" si="82"/>
        <v>10033</v>
      </c>
      <c r="AZ94" s="51">
        <f t="shared" si="71"/>
        <v>485.08771929824604</v>
      </c>
      <c r="BA94" s="55">
        <f t="shared" ca="1" si="72"/>
        <v>4.9247484192715331E-2</v>
      </c>
      <c r="BB94" s="55">
        <f t="shared" ca="1" si="83"/>
        <v>1.3859649122807032</v>
      </c>
      <c r="BC94" s="64">
        <f t="shared" ca="1" si="73"/>
        <v>57.894736842105488</v>
      </c>
      <c r="BE94" s="52">
        <f t="shared" ca="1" si="74"/>
        <v>11.399999999999961</v>
      </c>
      <c r="BF94" s="52">
        <f t="shared" ca="1" si="75"/>
        <v>11.399999999999961</v>
      </c>
      <c r="BG94" s="52">
        <f t="shared" ca="1" si="76"/>
        <v>11.399999999999961</v>
      </c>
      <c r="BH94" s="52">
        <f t="shared" ca="1" si="77"/>
        <v>11.399999999999961</v>
      </c>
    </row>
    <row r="95" spans="19:60">
      <c r="S95" s="68">
        <f t="shared" si="88"/>
        <v>7</v>
      </c>
      <c r="T95" s="69">
        <f t="shared" si="88"/>
        <v>2</v>
      </c>
      <c r="U95" s="70">
        <f t="shared" si="62"/>
        <v>5</v>
      </c>
      <c r="V95" s="68">
        <f t="shared" si="87"/>
        <v>2</v>
      </c>
      <c r="W95" s="70">
        <f t="shared" si="87"/>
        <v>7</v>
      </c>
      <c r="X95" s="71">
        <f t="shared" si="87"/>
        <v>0.7142857142857143</v>
      </c>
      <c r="Y95" s="71">
        <f t="shared" si="87"/>
        <v>0.5</v>
      </c>
      <c r="Z95" s="69">
        <f t="shared" si="87"/>
        <v>10000</v>
      </c>
      <c r="AA95" s="69">
        <f t="shared" ca="1" si="87"/>
        <v>9850</v>
      </c>
      <c r="AB95" s="69">
        <f t="shared" ca="1" si="79"/>
        <v>-150</v>
      </c>
      <c r="AC95" s="69">
        <f t="shared" ca="1" si="80"/>
        <v>50</v>
      </c>
      <c r="AD95" s="73">
        <f t="shared" si="85"/>
        <v>11.299999999999962</v>
      </c>
      <c r="AE95" s="69">
        <f t="shared" si="89"/>
        <v>0.70000000000000007</v>
      </c>
      <c r="AF95" s="69">
        <f t="shared" si="89"/>
        <v>1.4000000000000001</v>
      </c>
      <c r="AG95" s="78">
        <f t="shared" si="89"/>
        <v>200</v>
      </c>
      <c r="AH95" s="60">
        <f t="shared" si="89"/>
        <v>50</v>
      </c>
      <c r="AI95" s="60">
        <f t="shared" si="89"/>
        <v>70</v>
      </c>
      <c r="AJ95" s="60">
        <f t="shared" si="89"/>
        <v>10070</v>
      </c>
      <c r="AK95" s="60">
        <f t="shared" si="89"/>
        <v>185</v>
      </c>
      <c r="AL95" s="60">
        <f t="shared" si="89"/>
        <v>3.7</v>
      </c>
      <c r="AM95" s="60">
        <f t="shared" ca="1" si="89"/>
        <v>-37</v>
      </c>
      <c r="AN95" s="60">
        <f t="shared" ca="1" si="89"/>
        <v>-37</v>
      </c>
      <c r="AO95" s="60">
        <f t="shared" ca="1" si="89"/>
        <v>37</v>
      </c>
      <c r="AP95" s="63">
        <f t="shared" si="63"/>
        <v>35</v>
      </c>
      <c r="AQ95" s="62">
        <f t="shared" si="64"/>
        <v>1.3893805309734526</v>
      </c>
      <c r="AR95" s="62">
        <f t="shared" si="65"/>
        <v>69.46902654867263</v>
      </c>
      <c r="AS95" s="62">
        <f t="shared" si="66"/>
        <v>138.93805309734526</v>
      </c>
      <c r="AT95" s="62">
        <f t="shared" si="67"/>
        <v>-69.46902654867263</v>
      </c>
      <c r="AU95" s="62">
        <f t="shared" si="68"/>
        <v>347.34513274336314</v>
      </c>
      <c r="AV95" s="62">
        <f t="shared" si="69"/>
        <v>-138.93805309734526</v>
      </c>
      <c r="AW95" s="63">
        <f t="shared" si="81"/>
        <v>208.40707964601788</v>
      </c>
      <c r="AX95" s="61" t="str">
        <f t="shared" ca="1" si="70"/>
        <v>VINTO</v>
      </c>
      <c r="AY95" s="69">
        <f t="shared" ca="1" si="82"/>
        <v>10033</v>
      </c>
      <c r="AZ95" s="51">
        <f t="shared" si="71"/>
        <v>486.28318584070843</v>
      </c>
      <c r="BA95" s="55">
        <f t="shared" ca="1" si="72"/>
        <v>4.9368851354386643E-2</v>
      </c>
      <c r="BB95" s="55">
        <f t="shared" ca="1" si="83"/>
        <v>1.3893805309734526</v>
      </c>
      <c r="BC95" s="64">
        <f t="shared" ca="1" si="73"/>
        <v>58.407079646017877</v>
      </c>
      <c r="BE95" s="52">
        <f t="shared" ca="1" si="74"/>
        <v>11.299999999999962</v>
      </c>
      <c r="BF95" s="52">
        <f t="shared" ca="1" si="75"/>
        <v>11.299999999999962</v>
      </c>
      <c r="BG95" s="52">
        <f t="shared" ca="1" si="76"/>
        <v>11.299999999999962</v>
      </c>
      <c r="BH95" s="52">
        <f t="shared" ca="1" si="77"/>
        <v>11.299999999999962</v>
      </c>
    </row>
    <row r="96" spans="19:60">
      <c r="S96" s="68">
        <f t="shared" si="88"/>
        <v>7</v>
      </c>
      <c r="T96" s="69">
        <f t="shared" si="88"/>
        <v>2</v>
      </c>
      <c r="U96" s="70">
        <f t="shared" si="62"/>
        <v>5</v>
      </c>
      <c r="V96" s="68">
        <f t="shared" si="87"/>
        <v>2</v>
      </c>
      <c r="W96" s="70">
        <f t="shared" si="87"/>
        <v>7</v>
      </c>
      <c r="X96" s="71">
        <f t="shared" si="87"/>
        <v>0.7142857142857143</v>
      </c>
      <c r="Y96" s="71">
        <f t="shared" si="87"/>
        <v>0.5</v>
      </c>
      <c r="Z96" s="69">
        <f t="shared" si="87"/>
        <v>10000</v>
      </c>
      <c r="AA96" s="69">
        <f t="shared" ca="1" si="87"/>
        <v>9850</v>
      </c>
      <c r="AB96" s="69">
        <f t="shared" ca="1" si="79"/>
        <v>-150</v>
      </c>
      <c r="AC96" s="69">
        <f t="shared" ca="1" si="80"/>
        <v>50</v>
      </c>
      <c r="AD96" s="73">
        <f t="shared" si="85"/>
        <v>11.199999999999962</v>
      </c>
      <c r="AE96" s="69">
        <f t="shared" si="89"/>
        <v>0.70000000000000007</v>
      </c>
      <c r="AF96" s="69">
        <f t="shared" si="89"/>
        <v>1.4000000000000001</v>
      </c>
      <c r="AG96" s="78">
        <f t="shared" si="89"/>
        <v>200</v>
      </c>
      <c r="AH96" s="60">
        <f t="shared" si="89"/>
        <v>50</v>
      </c>
      <c r="AI96" s="60">
        <f t="shared" si="89"/>
        <v>70</v>
      </c>
      <c r="AJ96" s="60">
        <f t="shared" si="89"/>
        <v>10070</v>
      </c>
      <c r="AK96" s="60">
        <f t="shared" si="89"/>
        <v>185</v>
      </c>
      <c r="AL96" s="60">
        <f t="shared" si="89"/>
        <v>3.7</v>
      </c>
      <c r="AM96" s="60">
        <f t="shared" ca="1" si="89"/>
        <v>-37</v>
      </c>
      <c r="AN96" s="60">
        <f t="shared" ca="1" si="89"/>
        <v>-37</v>
      </c>
      <c r="AO96" s="60">
        <f t="shared" ca="1" si="89"/>
        <v>37</v>
      </c>
      <c r="AP96" s="63">
        <f t="shared" si="63"/>
        <v>35</v>
      </c>
      <c r="AQ96" s="62">
        <f t="shared" si="64"/>
        <v>1.3928571428571441</v>
      </c>
      <c r="AR96" s="62">
        <f t="shared" si="65"/>
        <v>69.64285714285721</v>
      </c>
      <c r="AS96" s="62">
        <f t="shared" si="66"/>
        <v>139.28571428571442</v>
      </c>
      <c r="AT96" s="62">
        <f t="shared" si="67"/>
        <v>-69.64285714285721</v>
      </c>
      <c r="AU96" s="62">
        <f t="shared" si="68"/>
        <v>348.21428571428606</v>
      </c>
      <c r="AV96" s="62">
        <f t="shared" si="69"/>
        <v>-139.28571428571442</v>
      </c>
      <c r="AW96" s="63">
        <f t="shared" si="81"/>
        <v>208.92857142857164</v>
      </c>
      <c r="AX96" s="61" t="str">
        <f t="shared" ca="1" si="70"/>
        <v>VINTO</v>
      </c>
      <c r="AY96" s="69">
        <f t="shared" ca="1" si="82"/>
        <v>10033</v>
      </c>
      <c r="AZ96" s="51">
        <f t="shared" si="71"/>
        <v>487.50000000000045</v>
      </c>
      <c r="BA96" s="55">
        <f t="shared" ca="1" si="72"/>
        <v>4.9492385786802075E-2</v>
      </c>
      <c r="BB96" s="55">
        <f t="shared" ca="1" si="83"/>
        <v>1.3928571428571443</v>
      </c>
      <c r="BC96" s="64">
        <f t="shared" ca="1" si="73"/>
        <v>58.928571428571644</v>
      </c>
      <c r="BE96" s="52">
        <f t="shared" ca="1" si="74"/>
        <v>11.199999999999962</v>
      </c>
      <c r="BF96" s="52">
        <f t="shared" ca="1" si="75"/>
        <v>11.199999999999962</v>
      </c>
      <c r="BG96" s="52">
        <f t="shared" ca="1" si="76"/>
        <v>11.199999999999962</v>
      </c>
      <c r="BH96" s="52">
        <f t="shared" ca="1" si="77"/>
        <v>11.199999999999962</v>
      </c>
    </row>
    <row r="97" spans="19:60">
      <c r="S97" s="68">
        <f t="shared" si="88"/>
        <v>7</v>
      </c>
      <c r="T97" s="69">
        <f t="shared" si="88"/>
        <v>2</v>
      </c>
      <c r="U97" s="70">
        <f t="shared" si="62"/>
        <v>5</v>
      </c>
      <c r="V97" s="68">
        <f t="shared" si="87"/>
        <v>2</v>
      </c>
      <c r="W97" s="70">
        <f t="shared" si="87"/>
        <v>7</v>
      </c>
      <c r="X97" s="71">
        <f t="shared" si="87"/>
        <v>0.7142857142857143</v>
      </c>
      <c r="Y97" s="71">
        <f t="shared" si="87"/>
        <v>0.5</v>
      </c>
      <c r="Z97" s="69">
        <f t="shared" si="87"/>
        <v>10000</v>
      </c>
      <c r="AA97" s="69">
        <f t="shared" ca="1" si="87"/>
        <v>9850</v>
      </c>
      <c r="AB97" s="69">
        <f t="shared" ca="1" si="79"/>
        <v>-150</v>
      </c>
      <c r="AC97" s="69">
        <f t="shared" ca="1" si="80"/>
        <v>50</v>
      </c>
      <c r="AD97" s="73">
        <f t="shared" si="85"/>
        <v>11.099999999999962</v>
      </c>
      <c r="AE97" s="69">
        <f t="shared" si="89"/>
        <v>0.70000000000000007</v>
      </c>
      <c r="AF97" s="69">
        <f t="shared" si="89"/>
        <v>1.4000000000000001</v>
      </c>
      <c r="AG97" s="78">
        <f t="shared" si="89"/>
        <v>200</v>
      </c>
      <c r="AH97" s="60">
        <f t="shared" si="89"/>
        <v>50</v>
      </c>
      <c r="AI97" s="60">
        <f t="shared" si="89"/>
        <v>70</v>
      </c>
      <c r="AJ97" s="60">
        <f t="shared" si="89"/>
        <v>10070</v>
      </c>
      <c r="AK97" s="60">
        <f t="shared" si="89"/>
        <v>185</v>
      </c>
      <c r="AL97" s="60">
        <f t="shared" si="89"/>
        <v>3.7</v>
      </c>
      <c r="AM97" s="60">
        <f t="shared" ca="1" si="89"/>
        <v>-37</v>
      </c>
      <c r="AN97" s="60">
        <f t="shared" ca="1" si="89"/>
        <v>-37</v>
      </c>
      <c r="AO97" s="60">
        <f t="shared" ca="1" si="89"/>
        <v>37</v>
      </c>
      <c r="AP97" s="63">
        <f t="shared" si="63"/>
        <v>35</v>
      </c>
      <c r="AQ97" s="62">
        <f t="shared" si="64"/>
        <v>1.3963963963963977</v>
      </c>
      <c r="AR97" s="62">
        <f t="shared" si="65"/>
        <v>69.819819819819884</v>
      </c>
      <c r="AS97" s="62">
        <f t="shared" si="66"/>
        <v>139.63963963963977</v>
      </c>
      <c r="AT97" s="62">
        <f t="shared" si="67"/>
        <v>-69.819819819819884</v>
      </c>
      <c r="AU97" s="62">
        <f t="shared" si="68"/>
        <v>349.09909909909942</v>
      </c>
      <c r="AV97" s="62">
        <f t="shared" si="69"/>
        <v>-139.63963963963977</v>
      </c>
      <c r="AW97" s="63">
        <f t="shared" si="81"/>
        <v>209.45945945945965</v>
      </c>
      <c r="AX97" s="61" t="str">
        <f t="shared" ca="1" si="70"/>
        <v>VINTO</v>
      </c>
      <c r="AY97" s="69">
        <f t="shared" ca="1" si="82"/>
        <v>10033</v>
      </c>
      <c r="AZ97" s="51">
        <f t="shared" si="71"/>
        <v>488.73873873873919</v>
      </c>
      <c r="BA97" s="55">
        <f t="shared" ca="1" si="72"/>
        <v>4.9618146064846616E-2</v>
      </c>
      <c r="BB97" s="55">
        <f t="shared" ca="1" si="83"/>
        <v>1.3963963963963977</v>
      </c>
      <c r="BC97" s="64">
        <f t="shared" ca="1" si="73"/>
        <v>59.459459459459651</v>
      </c>
      <c r="BE97" s="52">
        <f t="shared" ca="1" si="74"/>
        <v>11.099999999999962</v>
      </c>
      <c r="BF97" s="52">
        <f t="shared" ca="1" si="75"/>
        <v>11.099999999999962</v>
      </c>
      <c r="BG97" s="52">
        <f t="shared" ca="1" si="76"/>
        <v>11.099999999999962</v>
      </c>
      <c r="BH97" s="52">
        <f t="shared" ca="1" si="77"/>
        <v>11.099999999999962</v>
      </c>
    </row>
    <row r="98" spans="19:60">
      <c r="S98" s="68">
        <f t="shared" si="88"/>
        <v>7</v>
      </c>
      <c r="T98" s="69">
        <f t="shared" si="88"/>
        <v>2</v>
      </c>
      <c r="U98" s="70">
        <f t="shared" si="62"/>
        <v>5</v>
      </c>
      <c r="V98" s="68">
        <f t="shared" si="87"/>
        <v>2</v>
      </c>
      <c r="W98" s="70">
        <f t="shared" si="87"/>
        <v>7</v>
      </c>
      <c r="X98" s="71">
        <f t="shared" si="87"/>
        <v>0.7142857142857143</v>
      </c>
      <c r="Y98" s="71">
        <f t="shared" si="87"/>
        <v>0.5</v>
      </c>
      <c r="Z98" s="69">
        <f t="shared" si="87"/>
        <v>10000</v>
      </c>
      <c r="AA98" s="69">
        <f t="shared" ca="1" si="87"/>
        <v>9850</v>
      </c>
      <c r="AB98" s="69">
        <f t="shared" ca="1" si="79"/>
        <v>-150</v>
      </c>
      <c r="AC98" s="69">
        <f t="shared" ca="1" si="80"/>
        <v>50</v>
      </c>
      <c r="AD98" s="73">
        <f t="shared" si="85"/>
        <v>10.999999999999963</v>
      </c>
      <c r="AE98" s="69">
        <f t="shared" si="89"/>
        <v>0.70000000000000007</v>
      </c>
      <c r="AF98" s="69">
        <f t="shared" si="89"/>
        <v>1.4000000000000001</v>
      </c>
      <c r="AG98" s="78">
        <f t="shared" si="89"/>
        <v>200</v>
      </c>
      <c r="AH98" s="60">
        <f t="shared" si="89"/>
        <v>50</v>
      </c>
      <c r="AI98" s="60">
        <f t="shared" si="89"/>
        <v>70</v>
      </c>
      <c r="AJ98" s="60">
        <f t="shared" si="89"/>
        <v>10070</v>
      </c>
      <c r="AK98" s="60">
        <f t="shared" si="89"/>
        <v>185</v>
      </c>
      <c r="AL98" s="60">
        <f t="shared" si="89"/>
        <v>3.7</v>
      </c>
      <c r="AM98" s="60">
        <f t="shared" ca="1" si="89"/>
        <v>-37</v>
      </c>
      <c r="AN98" s="60">
        <f t="shared" ca="1" si="89"/>
        <v>-37</v>
      </c>
      <c r="AO98" s="60">
        <f t="shared" ca="1" si="89"/>
        <v>37</v>
      </c>
      <c r="AP98" s="63">
        <f t="shared" si="63"/>
        <v>35</v>
      </c>
      <c r="AQ98" s="62">
        <f t="shared" si="64"/>
        <v>1.4000000000000015</v>
      </c>
      <c r="AR98" s="62">
        <f t="shared" si="65"/>
        <v>70.000000000000071</v>
      </c>
      <c r="AS98" s="62">
        <f t="shared" si="66"/>
        <v>140.00000000000014</v>
      </c>
      <c r="AT98" s="62">
        <f t="shared" si="67"/>
        <v>-70.000000000000071</v>
      </c>
      <c r="AU98" s="62">
        <f t="shared" si="68"/>
        <v>350.00000000000034</v>
      </c>
      <c r="AV98" s="62">
        <f t="shared" si="69"/>
        <v>-140.00000000000014</v>
      </c>
      <c r="AW98" s="63">
        <f t="shared" si="81"/>
        <v>210.0000000000002</v>
      </c>
      <c r="AX98" s="61" t="str">
        <f t="shared" ca="1" si="70"/>
        <v>VINTO</v>
      </c>
      <c r="AY98" s="69">
        <f t="shared" ca="1" si="82"/>
        <v>10033</v>
      </c>
      <c r="AZ98" s="51">
        <f t="shared" si="71"/>
        <v>490.00000000000051</v>
      </c>
      <c r="BA98" s="55">
        <f t="shared" ca="1" si="72"/>
        <v>4.974619289340107E-2</v>
      </c>
      <c r="BB98" s="55">
        <f t="shared" ca="1" si="83"/>
        <v>1.4000000000000012</v>
      </c>
      <c r="BC98" s="64">
        <f t="shared" ca="1" si="73"/>
        <v>60.000000000000199</v>
      </c>
      <c r="BE98" s="52">
        <f t="shared" ca="1" si="74"/>
        <v>10.999999999999963</v>
      </c>
      <c r="BF98" s="52">
        <f t="shared" ca="1" si="75"/>
        <v>10.999999999999963</v>
      </c>
      <c r="BG98" s="52">
        <f t="shared" ca="1" si="76"/>
        <v>10.999999999999963</v>
      </c>
      <c r="BH98" s="52">
        <f t="shared" ca="1" si="77"/>
        <v>10.999999999999963</v>
      </c>
    </row>
    <row r="99" spans="19:60">
      <c r="S99" s="68">
        <f t="shared" si="88"/>
        <v>7</v>
      </c>
      <c r="T99" s="69">
        <f t="shared" si="88"/>
        <v>2</v>
      </c>
      <c r="U99" s="70">
        <f t="shared" si="62"/>
        <v>5</v>
      </c>
      <c r="V99" s="68">
        <f t="shared" si="87"/>
        <v>2</v>
      </c>
      <c r="W99" s="70">
        <f t="shared" si="87"/>
        <v>7</v>
      </c>
      <c r="X99" s="71">
        <f t="shared" si="87"/>
        <v>0.7142857142857143</v>
      </c>
      <c r="Y99" s="71">
        <f t="shared" si="87"/>
        <v>0.5</v>
      </c>
      <c r="Z99" s="69">
        <f t="shared" si="87"/>
        <v>10000</v>
      </c>
      <c r="AA99" s="69">
        <f t="shared" ca="1" si="87"/>
        <v>9850</v>
      </c>
      <c r="AB99" s="69">
        <f t="shared" ca="1" si="79"/>
        <v>-150</v>
      </c>
      <c r="AC99" s="69">
        <f t="shared" ca="1" si="80"/>
        <v>50</v>
      </c>
      <c r="AD99" s="73">
        <f t="shared" si="85"/>
        <v>10.899999999999963</v>
      </c>
      <c r="AE99" s="69">
        <f t="shared" si="89"/>
        <v>0.70000000000000007</v>
      </c>
      <c r="AF99" s="69">
        <f t="shared" si="89"/>
        <v>1.4000000000000001</v>
      </c>
      <c r="AG99" s="78">
        <f t="shared" si="89"/>
        <v>200</v>
      </c>
      <c r="AH99" s="60">
        <f t="shared" si="89"/>
        <v>50</v>
      </c>
      <c r="AI99" s="60">
        <f t="shared" si="89"/>
        <v>70</v>
      </c>
      <c r="AJ99" s="60">
        <f t="shared" si="89"/>
        <v>10070</v>
      </c>
      <c r="AK99" s="60">
        <f t="shared" si="89"/>
        <v>185</v>
      </c>
      <c r="AL99" s="60">
        <f t="shared" si="89"/>
        <v>3.7</v>
      </c>
      <c r="AM99" s="60">
        <f t="shared" ca="1" si="89"/>
        <v>-37</v>
      </c>
      <c r="AN99" s="60">
        <f t="shared" ca="1" si="89"/>
        <v>-37</v>
      </c>
      <c r="AO99" s="60">
        <f t="shared" ca="1" si="89"/>
        <v>37</v>
      </c>
      <c r="AP99" s="63">
        <f t="shared" si="63"/>
        <v>35</v>
      </c>
      <c r="AQ99" s="62">
        <f t="shared" si="64"/>
        <v>1.4036697247706436</v>
      </c>
      <c r="AR99" s="62">
        <f t="shared" si="65"/>
        <v>70.183486238532183</v>
      </c>
      <c r="AS99" s="62">
        <f t="shared" si="66"/>
        <v>140.36697247706437</v>
      </c>
      <c r="AT99" s="62">
        <f t="shared" si="67"/>
        <v>-70.183486238532183</v>
      </c>
      <c r="AU99" s="62">
        <f t="shared" si="68"/>
        <v>350.9174311926609</v>
      </c>
      <c r="AV99" s="62">
        <f t="shared" si="69"/>
        <v>-140.36697247706437</v>
      </c>
      <c r="AW99" s="63">
        <f t="shared" si="81"/>
        <v>210.55045871559653</v>
      </c>
      <c r="AX99" s="61" t="str">
        <f t="shared" ca="1" si="70"/>
        <v>VINTO</v>
      </c>
      <c r="AY99" s="69">
        <f t="shared" ca="1" si="82"/>
        <v>10033</v>
      </c>
      <c r="AZ99" s="51">
        <f t="shared" si="71"/>
        <v>491.28440366972529</v>
      </c>
      <c r="BA99" s="55">
        <f t="shared" ca="1" si="72"/>
        <v>4.9876589205048255E-2</v>
      </c>
      <c r="BB99" s="55">
        <f t="shared" ca="1" si="83"/>
        <v>1.4036697247706436</v>
      </c>
      <c r="BC99" s="64">
        <f t="shared" ca="1" si="73"/>
        <v>60.550458715596534</v>
      </c>
      <c r="BE99" s="52">
        <f t="shared" ca="1" si="74"/>
        <v>10.899999999999963</v>
      </c>
      <c r="BF99" s="52">
        <f t="shared" ca="1" si="75"/>
        <v>10.899999999999963</v>
      </c>
      <c r="BG99" s="52">
        <f t="shared" ca="1" si="76"/>
        <v>10.899999999999963</v>
      </c>
      <c r="BH99" s="52">
        <f t="shared" ca="1" si="77"/>
        <v>10.899999999999963</v>
      </c>
    </row>
    <row r="100" spans="19:60">
      <c r="S100" s="68">
        <f t="shared" si="88"/>
        <v>7</v>
      </c>
      <c r="T100" s="69">
        <f t="shared" si="88"/>
        <v>2</v>
      </c>
      <c r="U100" s="70">
        <f t="shared" si="62"/>
        <v>5</v>
      </c>
      <c r="V100" s="68">
        <f t="shared" si="87"/>
        <v>2</v>
      </c>
      <c r="W100" s="70">
        <f t="shared" si="87"/>
        <v>7</v>
      </c>
      <c r="X100" s="71">
        <f t="shared" si="87"/>
        <v>0.7142857142857143</v>
      </c>
      <c r="Y100" s="71">
        <f t="shared" si="87"/>
        <v>0.5</v>
      </c>
      <c r="Z100" s="69">
        <f t="shared" si="87"/>
        <v>10000</v>
      </c>
      <c r="AA100" s="69">
        <f t="shared" ca="1" si="87"/>
        <v>9850</v>
      </c>
      <c r="AB100" s="69">
        <f t="shared" ca="1" si="79"/>
        <v>-150</v>
      </c>
      <c r="AC100" s="69">
        <f t="shared" ca="1" si="80"/>
        <v>50</v>
      </c>
      <c r="AD100" s="73">
        <f t="shared" si="85"/>
        <v>10.799999999999963</v>
      </c>
      <c r="AE100" s="69">
        <f t="shared" si="89"/>
        <v>0.70000000000000007</v>
      </c>
      <c r="AF100" s="69">
        <f t="shared" si="89"/>
        <v>1.4000000000000001</v>
      </c>
      <c r="AG100" s="78">
        <f t="shared" si="89"/>
        <v>200</v>
      </c>
      <c r="AH100" s="60">
        <f t="shared" si="89"/>
        <v>50</v>
      </c>
      <c r="AI100" s="60">
        <f t="shared" si="89"/>
        <v>70</v>
      </c>
      <c r="AJ100" s="60">
        <f t="shared" si="89"/>
        <v>10070</v>
      </c>
      <c r="AK100" s="60">
        <f t="shared" si="89"/>
        <v>185</v>
      </c>
      <c r="AL100" s="60">
        <f t="shared" si="89"/>
        <v>3.7</v>
      </c>
      <c r="AM100" s="60">
        <f t="shared" ca="1" si="89"/>
        <v>-37</v>
      </c>
      <c r="AN100" s="60">
        <f t="shared" ca="1" si="89"/>
        <v>-37</v>
      </c>
      <c r="AO100" s="60">
        <f t="shared" ca="1" si="89"/>
        <v>37</v>
      </c>
      <c r="AP100" s="63">
        <f t="shared" si="63"/>
        <v>35</v>
      </c>
      <c r="AQ100" s="62">
        <f t="shared" si="64"/>
        <v>1.4074074074074088</v>
      </c>
      <c r="AR100" s="62">
        <f t="shared" si="65"/>
        <v>70.370370370370438</v>
      </c>
      <c r="AS100" s="62">
        <f t="shared" si="66"/>
        <v>140.74074074074088</v>
      </c>
      <c r="AT100" s="62">
        <f t="shared" si="67"/>
        <v>-70.370370370370438</v>
      </c>
      <c r="AU100" s="62">
        <f t="shared" si="68"/>
        <v>351.85185185185219</v>
      </c>
      <c r="AV100" s="62">
        <f t="shared" si="69"/>
        <v>-140.74074074074088</v>
      </c>
      <c r="AW100" s="63">
        <f t="shared" si="81"/>
        <v>211.11111111111131</v>
      </c>
      <c r="AX100" s="61" t="str">
        <f t="shared" ca="1" si="70"/>
        <v>VINTO</v>
      </c>
      <c r="AY100" s="69">
        <f t="shared" ca="1" si="82"/>
        <v>10033</v>
      </c>
      <c r="AZ100" s="51">
        <f t="shared" si="71"/>
        <v>492.59259259259306</v>
      </c>
      <c r="BA100" s="55">
        <f t="shared" ca="1" si="72"/>
        <v>5.0009400263207417E-2</v>
      </c>
      <c r="BB100" s="55">
        <f t="shared" ca="1" si="83"/>
        <v>1.4074074074074088</v>
      </c>
      <c r="BC100" s="64">
        <f t="shared" ca="1" si="73"/>
        <v>61.111111111111313</v>
      </c>
      <c r="BE100" s="52">
        <f t="shared" ca="1" si="74"/>
        <v>10.799999999999963</v>
      </c>
      <c r="BF100" s="52">
        <f t="shared" ca="1" si="75"/>
        <v>10.799999999999963</v>
      </c>
      <c r="BG100" s="52">
        <f t="shared" ca="1" si="76"/>
        <v>10.799999999999963</v>
      </c>
      <c r="BH100" s="52">
        <f t="shared" ca="1" si="77"/>
        <v>10.799999999999963</v>
      </c>
    </row>
    <row r="101" spans="19:60">
      <c r="S101" s="68">
        <f t="shared" si="88"/>
        <v>7</v>
      </c>
      <c r="T101" s="69">
        <f t="shared" si="88"/>
        <v>2</v>
      </c>
      <c r="U101" s="70">
        <f t="shared" si="62"/>
        <v>5</v>
      </c>
      <c r="V101" s="68">
        <f t="shared" si="87"/>
        <v>2</v>
      </c>
      <c r="W101" s="70">
        <f t="shared" si="87"/>
        <v>7</v>
      </c>
      <c r="X101" s="71">
        <f t="shared" si="87"/>
        <v>0.7142857142857143</v>
      </c>
      <c r="Y101" s="71">
        <f t="shared" si="87"/>
        <v>0.5</v>
      </c>
      <c r="Z101" s="69">
        <f t="shared" si="87"/>
        <v>10000</v>
      </c>
      <c r="AA101" s="69">
        <f t="shared" ca="1" si="87"/>
        <v>9850</v>
      </c>
      <c r="AB101" s="69">
        <f t="shared" ca="1" si="79"/>
        <v>-150</v>
      </c>
      <c r="AC101" s="69">
        <f t="shared" ca="1" si="80"/>
        <v>50</v>
      </c>
      <c r="AD101" s="73">
        <f t="shared" si="85"/>
        <v>10.699999999999964</v>
      </c>
      <c r="AE101" s="69">
        <f t="shared" si="89"/>
        <v>0.70000000000000007</v>
      </c>
      <c r="AF101" s="69">
        <f t="shared" si="89"/>
        <v>1.4000000000000001</v>
      </c>
      <c r="AG101" s="78">
        <f t="shared" si="89"/>
        <v>200</v>
      </c>
      <c r="AH101" s="60">
        <f t="shared" si="89"/>
        <v>50</v>
      </c>
      <c r="AI101" s="60">
        <f t="shared" si="89"/>
        <v>70</v>
      </c>
      <c r="AJ101" s="60">
        <f t="shared" si="89"/>
        <v>10070</v>
      </c>
      <c r="AK101" s="60">
        <f t="shared" si="89"/>
        <v>185</v>
      </c>
      <c r="AL101" s="60">
        <f t="shared" si="89"/>
        <v>3.7</v>
      </c>
      <c r="AM101" s="60">
        <f t="shared" ca="1" si="89"/>
        <v>-37</v>
      </c>
      <c r="AN101" s="60">
        <f t="shared" ca="1" si="89"/>
        <v>-37</v>
      </c>
      <c r="AO101" s="60">
        <f t="shared" ca="1" si="89"/>
        <v>37</v>
      </c>
      <c r="AP101" s="63">
        <f t="shared" si="63"/>
        <v>35</v>
      </c>
      <c r="AQ101" s="62">
        <f t="shared" si="64"/>
        <v>1.4112149532710294</v>
      </c>
      <c r="AR101" s="62">
        <f t="shared" si="65"/>
        <v>70.560747663551467</v>
      </c>
      <c r="AS101" s="62">
        <f t="shared" si="66"/>
        <v>141.12149532710293</v>
      </c>
      <c r="AT101" s="62">
        <f t="shared" si="67"/>
        <v>-70.560747663551467</v>
      </c>
      <c r="AU101" s="62">
        <f t="shared" si="68"/>
        <v>352.80373831775734</v>
      </c>
      <c r="AV101" s="62">
        <f t="shared" si="69"/>
        <v>-141.12149532710293</v>
      </c>
      <c r="AW101" s="63">
        <f t="shared" si="81"/>
        <v>211.6822429906544</v>
      </c>
      <c r="AX101" s="61" t="str">
        <f t="shared" ca="1" si="70"/>
        <v>VINTO</v>
      </c>
      <c r="AY101" s="69">
        <f t="shared" ca="1" si="82"/>
        <v>10033</v>
      </c>
      <c r="AZ101" s="51">
        <f t="shared" si="71"/>
        <v>493.92523364486027</v>
      </c>
      <c r="BA101" s="55">
        <f t="shared" ca="1" si="72"/>
        <v>5.0144693771051803E-2</v>
      </c>
      <c r="BB101" s="55">
        <f t="shared" ca="1" si="83"/>
        <v>1.4112149532710294</v>
      </c>
      <c r="BC101" s="64">
        <f t="shared" ca="1" si="73"/>
        <v>61.682242990654402</v>
      </c>
      <c r="BE101" s="52">
        <f t="shared" ca="1" si="74"/>
        <v>10.699999999999964</v>
      </c>
      <c r="BF101" s="52">
        <f t="shared" ca="1" si="75"/>
        <v>10.699999999999964</v>
      </c>
      <c r="BG101" s="52">
        <f t="shared" ca="1" si="76"/>
        <v>10.699999999999964</v>
      </c>
      <c r="BH101" s="52">
        <f t="shared" ca="1" si="77"/>
        <v>10.699999999999964</v>
      </c>
    </row>
    <row r="102" spans="19:60">
      <c r="S102" s="68">
        <f t="shared" si="88"/>
        <v>7</v>
      </c>
      <c r="T102" s="69">
        <f t="shared" si="88"/>
        <v>2</v>
      </c>
      <c r="U102" s="70">
        <f t="shared" si="62"/>
        <v>5</v>
      </c>
      <c r="V102" s="68">
        <f t="shared" si="87"/>
        <v>2</v>
      </c>
      <c r="W102" s="70">
        <f t="shared" si="87"/>
        <v>7</v>
      </c>
      <c r="X102" s="71">
        <f t="shared" si="87"/>
        <v>0.7142857142857143</v>
      </c>
      <c r="Y102" s="71">
        <f t="shared" si="87"/>
        <v>0.5</v>
      </c>
      <c r="Z102" s="69">
        <f t="shared" si="87"/>
        <v>10000</v>
      </c>
      <c r="AA102" s="69">
        <f t="shared" ca="1" si="87"/>
        <v>9850</v>
      </c>
      <c r="AB102" s="69">
        <f t="shared" ca="1" si="79"/>
        <v>-150</v>
      </c>
      <c r="AC102" s="69">
        <f t="shared" ca="1" si="80"/>
        <v>50</v>
      </c>
      <c r="AD102" s="73">
        <f t="shared" si="85"/>
        <v>10.599999999999964</v>
      </c>
      <c r="AE102" s="69">
        <f t="shared" si="89"/>
        <v>0.70000000000000007</v>
      </c>
      <c r="AF102" s="69">
        <f t="shared" si="89"/>
        <v>1.4000000000000001</v>
      </c>
      <c r="AG102" s="78">
        <f t="shared" si="89"/>
        <v>200</v>
      </c>
      <c r="AH102" s="60">
        <f t="shared" si="89"/>
        <v>50</v>
      </c>
      <c r="AI102" s="60">
        <f t="shared" si="89"/>
        <v>70</v>
      </c>
      <c r="AJ102" s="60">
        <f t="shared" si="89"/>
        <v>10070</v>
      </c>
      <c r="AK102" s="60">
        <f t="shared" si="89"/>
        <v>185</v>
      </c>
      <c r="AL102" s="60">
        <f t="shared" si="89"/>
        <v>3.7</v>
      </c>
      <c r="AM102" s="60">
        <f t="shared" ca="1" si="89"/>
        <v>-37</v>
      </c>
      <c r="AN102" s="60">
        <f t="shared" ca="1" si="89"/>
        <v>-37</v>
      </c>
      <c r="AO102" s="60">
        <f t="shared" ca="1" si="89"/>
        <v>37</v>
      </c>
      <c r="AP102" s="63">
        <f t="shared" si="63"/>
        <v>35</v>
      </c>
      <c r="AQ102" s="62">
        <f t="shared" si="64"/>
        <v>1.415094339622643</v>
      </c>
      <c r="AR102" s="62">
        <f t="shared" si="65"/>
        <v>70.754716981132148</v>
      </c>
      <c r="AS102" s="62">
        <f t="shared" si="66"/>
        <v>141.5094339622643</v>
      </c>
      <c r="AT102" s="62">
        <f t="shared" si="67"/>
        <v>-70.754716981132148</v>
      </c>
      <c r="AU102" s="62">
        <f t="shared" si="68"/>
        <v>353.77358490566075</v>
      </c>
      <c r="AV102" s="62">
        <f t="shared" si="69"/>
        <v>-141.5094339622643</v>
      </c>
      <c r="AW102" s="63">
        <f t="shared" si="81"/>
        <v>212.26415094339646</v>
      </c>
      <c r="AX102" s="61" t="str">
        <f t="shared" ca="1" si="70"/>
        <v>VINTO</v>
      </c>
      <c r="AY102" s="69">
        <f t="shared" ca="1" si="82"/>
        <v>10033</v>
      </c>
      <c r="AZ102" s="51">
        <f t="shared" si="71"/>
        <v>495.28301886792502</v>
      </c>
      <c r="BA102" s="55">
        <f t="shared" ca="1" si="72"/>
        <v>5.0282539986591372E-2</v>
      </c>
      <c r="BB102" s="55">
        <f t="shared" ca="1" si="83"/>
        <v>1.415094339622643</v>
      </c>
      <c r="BC102" s="64">
        <f t="shared" ca="1" si="73"/>
        <v>62.264150943396459</v>
      </c>
      <c r="BE102" s="52">
        <f t="shared" ca="1" si="74"/>
        <v>10.599999999999964</v>
      </c>
      <c r="BF102" s="52">
        <f t="shared" ca="1" si="75"/>
        <v>10.599999999999964</v>
      </c>
      <c r="BG102" s="52">
        <f t="shared" ca="1" si="76"/>
        <v>10.599999999999964</v>
      </c>
      <c r="BH102" s="52">
        <f t="shared" ca="1" si="77"/>
        <v>10.599999999999964</v>
      </c>
    </row>
    <row r="103" spans="19:60">
      <c r="S103" s="68">
        <f t="shared" si="88"/>
        <v>7</v>
      </c>
      <c r="T103" s="69">
        <f t="shared" si="88"/>
        <v>2</v>
      </c>
      <c r="U103" s="70">
        <f t="shared" si="62"/>
        <v>5</v>
      </c>
      <c r="V103" s="68">
        <f t="shared" si="87"/>
        <v>2</v>
      </c>
      <c r="W103" s="70">
        <f t="shared" si="87"/>
        <v>7</v>
      </c>
      <c r="X103" s="71">
        <f t="shared" si="87"/>
        <v>0.7142857142857143</v>
      </c>
      <c r="Y103" s="71">
        <f t="shared" si="87"/>
        <v>0.5</v>
      </c>
      <c r="Z103" s="69">
        <f t="shared" si="87"/>
        <v>10000</v>
      </c>
      <c r="AA103" s="69">
        <f t="shared" ca="1" si="87"/>
        <v>9850</v>
      </c>
      <c r="AB103" s="69">
        <f t="shared" ca="1" si="79"/>
        <v>-150</v>
      </c>
      <c r="AC103" s="69">
        <f t="shared" ca="1" si="80"/>
        <v>50</v>
      </c>
      <c r="AD103" s="73">
        <f t="shared" si="85"/>
        <v>10.499999999999964</v>
      </c>
      <c r="AE103" s="69">
        <f t="shared" si="89"/>
        <v>0.70000000000000007</v>
      </c>
      <c r="AF103" s="69">
        <f t="shared" si="89"/>
        <v>1.4000000000000001</v>
      </c>
      <c r="AG103" s="78">
        <f t="shared" si="89"/>
        <v>200</v>
      </c>
      <c r="AH103" s="60">
        <f t="shared" si="89"/>
        <v>50</v>
      </c>
      <c r="AI103" s="60">
        <f t="shared" si="89"/>
        <v>70</v>
      </c>
      <c r="AJ103" s="60">
        <f t="shared" si="89"/>
        <v>10070</v>
      </c>
      <c r="AK103" s="60">
        <f t="shared" si="89"/>
        <v>185</v>
      </c>
      <c r="AL103" s="60">
        <f t="shared" si="89"/>
        <v>3.7</v>
      </c>
      <c r="AM103" s="60">
        <f t="shared" ca="1" si="89"/>
        <v>-37</v>
      </c>
      <c r="AN103" s="60">
        <f t="shared" ca="1" si="89"/>
        <v>-37</v>
      </c>
      <c r="AO103" s="60">
        <f t="shared" ca="1" si="89"/>
        <v>37</v>
      </c>
      <c r="AP103" s="63">
        <f t="shared" si="63"/>
        <v>35</v>
      </c>
      <c r="AQ103" s="62">
        <f t="shared" si="64"/>
        <v>1.4190476190476204</v>
      </c>
      <c r="AR103" s="62">
        <f t="shared" si="65"/>
        <v>70.95238095238102</v>
      </c>
      <c r="AS103" s="62">
        <f t="shared" si="66"/>
        <v>141.90476190476204</v>
      </c>
      <c r="AT103" s="62">
        <f t="shared" si="67"/>
        <v>-70.95238095238102</v>
      </c>
      <c r="AU103" s="62">
        <f t="shared" si="68"/>
        <v>354.7619047619051</v>
      </c>
      <c r="AV103" s="62">
        <f t="shared" si="69"/>
        <v>-141.90476190476204</v>
      </c>
      <c r="AW103" s="63">
        <f t="shared" si="81"/>
        <v>212.85714285714306</v>
      </c>
      <c r="AX103" s="61" t="str">
        <f t="shared" ca="1" si="70"/>
        <v>VINTO</v>
      </c>
      <c r="AY103" s="69">
        <f t="shared" ca="1" si="82"/>
        <v>10033</v>
      </c>
      <c r="AZ103" s="51">
        <f t="shared" si="71"/>
        <v>496.66666666666714</v>
      </c>
      <c r="BA103" s="55">
        <f t="shared" ca="1" si="72"/>
        <v>5.0423011844331692E-2</v>
      </c>
      <c r="BB103" s="55">
        <f t="shared" ca="1" si="83"/>
        <v>1.4190476190476204</v>
      </c>
      <c r="BC103" s="64">
        <f t="shared" ca="1" si="73"/>
        <v>62.85714285714306</v>
      </c>
      <c r="BE103" s="52">
        <f t="shared" ca="1" si="74"/>
        <v>10.499999999999964</v>
      </c>
      <c r="BF103" s="52">
        <f t="shared" ca="1" si="75"/>
        <v>10.499999999999964</v>
      </c>
      <c r="BG103" s="52">
        <f t="shared" ca="1" si="76"/>
        <v>10.499999999999964</v>
      </c>
      <c r="BH103" s="52">
        <f t="shared" ca="1" si="77"/>
        <v>10.499999999999964</v>
      </c>
    </row>
    <row r="104" spans="19:60">
      <c r="S104" s="68">
        <f t="shared" si="88"/>
        <v>7</v>
      </c>
      <c r="T104" s="69">
        <f t="shared" si="88"/>
        <v>2</v>
      </c>
      <c r="U104" s="70">
        <f t="shared" ref="U104:U135" si="90">ROUND((1/T104)*S104,0)+1</f>
        <v>5</v>
      </c>
      <c r="V104" s="68">
        <f t="shared" si="87"/>
        <v>2</v>
      </c>
      <c r="W104" s="70">
        <f t="shared" si="87"/>
        <v>7</v>
      </c>
      <c r="X104" s="71">
        <f t="shared" si="87"/>
        <v>0.7142857142857143</v>
      </c>
      <c r="Y104" s="71">
        <f t="shared" si="87"/>
        <v>0.5</v>
      </c>
      <c r="Z104" s="69">
        <f t="shared" si="87"/>
        <v>10000</v>
      </c>
      <c r="AA104" s="69">
        <f t="shared" ca="1" si="87"/>
        <v>9850</v>
      </c>
      <c r="AB104" s="69">
        <f t="shared" ca="1" si="79"/>
        <v>-150</v>
      </c>
      <c r="AC104" s="69">
        <f t="shared" ca="1" si="80"/>
        <v>50</v>
      </c>
      <c r="AD104" s="73">
        <f t="shared" si="85"/>
        <v>10.399999999999965</v>
      </c>
      <c r="AE104" s="69">
        <f t="shared" si="89"/>
        <v>0.70000000000000007</v>
      </c>
      <c r="AF104" s="69">
        <f t="shared" si="89"/>
        <v>1.4000000000000001</v>
      </c>
      <c r="AG104" s="78">
        <f t="shared" si="89"/>
        <v>200</v>
      </c>
      <c r="AH104" s="60">
        <f t="shared" si="89"/>
        <v>50</v>
      </c>
      <c r="AI104" s="60">
        <f t="shared" si="89"/>
        <v>70</v>
      </c>
      <c r="AJ104" s="60">
        <f t="shared" si="89"/>
        <v>10070</v>
      </c>
      <c r="AK104" s="60">
        <f t="shared" si="89"/>
        <v>185</v>
      </c>
      <c r="AL104" s="60">
        <f t="shared" si="89"/>
        <v>3.7</v>
      </c>
      <c r="AM104" s="60">
        <f t="shared" ca="1" si="89"/>
        <v>-37</v>
      </c>
      <c r="AN104" s="60">
        <f t="shared" ca="1" si="89"/>
        <v>-37</v>
      </c>
      <c r="AO104" s="60">
        <f t="shared" ca="1" si="89"/>
        <v>37</v>
      </c>
      <c r="AP104" s="63">
        <f t="shared" si="63"/>
        <v>35</v>
      </c>
      <c r="AQ104" s="62">
        <f t="shared" ref="AQ104:AQ135" si="91">IF(AL104=0,1,(1+(AL104+AE104)/(AD104*(T104-1))))</f>
        <v>1.4230769230769245</v>
      </c>
      <c r="AR104" s="62">
        <f t="shared" ref="AR104:AR135" si="92">IF(AQ104&lt;=0,AH104,AQ104*AH104)</f>
        <v>71.153846153846217</v>
      </c>
      <c r="AS104" s="62">
        <f t="shared" ref="AS104:AS135" si="93">(T104*AR104)</f>
        <v>142.30769230769243</v>
      </c>
      <c r="AT104" s="62">
        <f t="shared" si="67"/>
        <v>-71.153846153846217</v>
      </c>
      <c r="AU104" s="62">
        <f t="shared" ref="AU104:AU135" si="94">(AS104+AT104)*U104</f>
        <v>355.76923076923106</v>
      </c>
      <c r="AV104" s="62">
        <f t="shared" ref="AV104:AV135" si="95">AT104*V104</f>
        <v>-142.30769230769243</v>
      </c>
      <c r="AW104" s="63">
        <f t="shared" si="81"/>
        <v>213.46153846153862</v>
      </c>
      <c r="AX104" s="61" t="str">
        <f t="shared" ref="AX104:AX135" ca="1" si="96">IF(AY104+AW104&gt;AJ104,"VINTO","")</f>
        <v>VINTO</v>
      </c>
      <c r="AY104" s="69">
        <f t="shared" ca="1" si="82"/>
        <v>10033</v>
      </c>
      <c r="AZ104" s="51">
        <f t="shared" ref="AZ104:AZ135" si="97">AR104*W104</f>
        <v>498.07692307692355</v>
      </c>
      <c r="BA104" s="55">
        <f t="shared" ref="BA104:BA135" ca="1" si="98">IFERROR(AZ104/AA104,0)</f>
        <v>5.056618508395163E-2</v>
      </c>
      <c r="BB104" s="55">
        <f t="shared" ca="1" si="83"/>
        <v>1.4230769230769242</v>
      </c>
      <c r="BC104" s="64">
        <f t="shared" ref="BC104:BC135" ca="1" si="99">AW104+AB104</f>
        <v>63.461538461538623</v>
      </c>
      <c r="BE104" s="52">
        <f t="shared" ref="BE104:BE135" ca="1" si="100">IF(((AR104-AC104)/AC104)&gt;=BE$4,AD104,"")</f>
        <v>10.399999999999965</v>
      </c>
      <c r="BF104" s="52">
        <f t="shared" ref="BF104:BF135" ca="1" si="101">IF(AX104="","",AD104)</f>
        <v>10.399999999999965</v>
      </c>
      <c r="BG104" s="52">
        <f t="shared" ref="BG104:BG135" ca="1" si="102">IF(BA104&lt;=BG$4,AD104,"")</f>
        <v>10.399999999999965</v>
      </c>
      <c r="BH104" s="52">
        <f t="shared" ref="BH104:BH135" ca="1" si="103">IF(BB104&gt;=BH$4,AD104,"")</f>
        <v>10.399999999999965</v>
      </c>
    </row>
    <row r="105" spans="19:60">
      <c r="S105" s="68">
        <f t="shared" si="88"/>
        <v>7</v>
      </c>
      <c r="T105" s="69">
        <f t="shared" si="88"/>
        <v>2</v>
      </c>
      <c r="U105" s="70">
        <f t="shared" si="90"/>
        <v>5</v>
      </c>
      <c r="V105" s="68">
        <f t="shared" ref="V105:AA120" si="104">V104</f>
        <v>2</v>
      </c>
      <c r="W105" s="70">
        <f t="shared" si="104"/>
        <v>7</v>
      </c>
      <c r="X105" s="71">
        <f t="shared" si="104"/>
        <v>0.7142857142857143</v>
      </c>
      <c r="Y105" s="71">
        <f t="shared" si="104"/>
        <v>0.5</v>
      </c>
      <c r="Z105" s="69">
        <f t="shared" si="104"/>
        <v>10000</v>
      </c>
      <c r="AA105" s="69">
        <f t="shared" ca="1" si="104"/>
        <v>9850</v>
      </c>
      <c r="AB105" s="69">
        <f t="shared" ca="1" si="79"/>
        <v>-150</v>
      </c>
      <c r="AC105" s="69">
        <f t="shared" ref="AC105:AC136" ca="1" si="105">AC104</f>
        <v>50</v>
      </c>
      <c r="AD105" s="73">
        <f t="shared" si="85"/>
        <v>10.299999999999965</v>
      </c>
      <c r="AE105" s="69">
        <f t="shared" si="89"/>
        <v>0.70000000000000007</v>
      </c>
      <c r="AF105" s="69">
        <f t="shared" si="89"/>
        <v>1.4000000000000001</v>
      </c>
      <c r="AG105" s="78">
        <f t="shared" si="89"/>
        <v>200</v>
      </c>
      <c r="AH105" s="60">
        <f t="shared" si="89"/>
        <v>50</v>
      </c>
      <c r="AI105" s="60">
        <f t="shared" si="89"/>
        <v>70</v>
      </c>
      <c r="AJ105" s="60">
        <f t="shared" si="89"/>
        <v>10070</v>
      </c>
      <c r="AK105" s="60">
        <f t="shared" si="89"/>
        <v>185</v>
      </c>
      <c r="AL105" s="60">
        <f t="shared" si="89"/>
        <v>3.7</v>
      </c>
      <c r="AM105" s="60">
        <f t="shared" ca="1" si="89"/>
        <v>-37</v>
      </c>
      <c r="AN105" s="60">
        <f t="shared" ca="1" si="89"/>
        <v>-37</v>
      </c>
      <c r="AO105" s="60">
        <f t="shared" ca="1" si="89"/>
        <v>37</v>
      </c>
      <c r="AP105" s="63">
        <f t="shared" si="63"/>
        <v>35</v>
      </c>
      <c r="AQ105" s="62">
        <f t="shared" si="91"/>
        <v>1.4271844660194191</v>
      </c>
      <c r="AR105" s="62">
        <f t="shared" si="92"/>
        <v>71.359223300970953</v>
      </c>
      <c r="AS105" s="62">
        <f t="shared" si="93"/>
        <v>142.71844660194191</v>
      </c>
      <c r="AT105" s="62">
        <f t="shared" si="67"/>
        <v>-71.359223300970953</v>
      </c>
      <c r="AU105" s="62">
        <f t="shared" si="94"/>
        <v>356.79611650485475</v>
      </c>
      <c r="AV105" s="62">
        <f t="shared" si="95"/>
        <v>-142.71844660194191</v>
      </c>
      <c r="AW105" s="63">
        <f t="shared" si="81"/>
        <v>214.07766990291285</v>
      </c>
      <c r="AX105" s="61" t="str">
        <f t="shared" ca="1" si="96"/>
        <v>VINTO</v>
      </c>
      <c r="AY105" s="69">
        <f t="shared" ref="AY105:AY136" ca="1" si="106">AY104</f>
        <v>10033</v>
      </c>
      <c r="AZ105" s="51">
        <f t="shared" si="97"/>
        <v>499.51456310679669</v>
      </c>
      <c r="BA105" s="55">
        <f t="shared" ca="1" si="98"/>
        <v>5.071213838647682E-2</v>
      </c>
      <c r="BB105" s="55">
        <f t="shared" ca="1" si="83"/>
        <v>1.4271844660194191</v>
      </c>
      <c r="BC105" s="64">
        <f t="shared" ca="1" si="99"/>
        <v>64.077669902912845</v>
      </c>
      <c r="BE105" s="52">
        <f t="shared" ca="1" si="100"/>
        <v>10.299999999999965</v>
      </c>
      <c r="BF105" s="52">
        <f t="shared" ca="1" si="101"/>
        <v>10.299999999999965</v>
      </c>
      <c r="BG105" s="52">
        <f t="shared" ca="1" si="102"/>
        <v>10.299999999999965</v>
      </c>
      <c r="BH105" s="52">
        <f t="shared" ca="1" si="103"/>
        <v>10.299999999999965</v>
      </c>
    </row>
    <row r="106" spans="19:60">
      <c r="S106" s="68">
        <f t="shared" ref="S106:T121" si="107">S105</f>
        <v>7</v>
      </c>
      <c r="T106" s="69">
        <f t="shared" si="107"/>
        <v>2</v>
      </c>
      <c r="U106" s="70">
        <f t="shared" si="90"/>
        <v>5</v>
      </c>
      <c r="V106" s="68">
        <f t="shared" si="104"/>
        <v>2</v>
      </c>
      <c r="W106" s="70">
        <f t="shared" si="104"/>
        <v>7</v>
      </c>
      <c r="X106" s="71">
        <f t="shared" si="104"/>
        <v>0.7142857142857143</v>
      </c>
      <c r="Y106" s="71">
        <f t="shared" si="104"/>
        <v>0.5</v>
      </c>
      <c r="Z106" s="69">
        <f t="shared" si="104"/>
        <v>10000</v>
      </c>
      <c r="AA106" s="69">
        <f t="shared" ca="1" si="104"/>
        <v>9850</v>
      </c>
      <c r="AB106" s="69">
        <f t="shared" ca="1" si="79"/>
        <v>-150</v>
      </c>
      <c r="AC106" s="69">
        <f t="shared" ca="1" si="105"/>
        <v>50</v>
      </c>
      <c r="AD106" s="73">
        <f t="shared" si="85"/>
        <v>10.199999999999966</v>
      </c>
      <c r="AE106" s="69">
        <f t="shared" ref="AE106:AO121" si="108">AE105</f>
        <v>0.70000000000000007</v>
      </c>
      <c r="AF106" s="69">
        <f t="shared" si="108"/>
        <v>1.4000000000000001</v>
      </c>
      <c r="AG106" s="78">
        <f t="shared" si="108"/>
        <v>200</v>
      </c>
      <c r="AH106" s="60">
        <f t="shared" si="108"/>
        <v>50</v>
      </c>
      <c r="AI106" s="60">
        <f t="shared" si="108"/>
        <v>70</v>
      </c>
      <c r="AJ106" s="60">
        <f t="shared" si="108"/>
        <v>10070</v>
      </c>
      <c r="AK106" s="60">
        <f t="shared" si="108"/>
        <v>185</v>
      </c>
      <c r="AL106" s="60">
        <f t="shared" si="108"/>
        <v>3.7</v>
      </c>
      <c r="AM106" s="60">
        <f t="shared" ca="1" si="108"/>
        <v>-37</v>
      </c>
      <c r="AN106" s="60">
        <f t="shared" ca="1" si="108"/>
        <v>-37</v>
      </c>
      <c r="AO106" s="60">
        <f t="shared" ca="1" si="108"/>
        <v>37</v>
      </c>
      <c r="AP106" s="63">
        <f t="shared" si="63"/>
        <v>35</v>
      </c>
      <c r="AQ106" s="62">
        <f t="shared" si="91"/>
        <v>1.4313725490196094</v>
      </c>
      <c r="AR106" s="62">
        <f t="shared" si="92"/>
        <v>71.568627450980472</v>
      </c>
      <c r="AS106" s="62">
        <f t="shared" si="93"/>
        <v>143.13725490196094</v>
      </c>
      <c r="AT106" s="62">
        <f t="shared" si="67"/>
        <v>-71.568627450980472</v>
      </c>
      <c r="AU106" s="62">
        <f t="shared" si="94"/>
        <v>357.84313725490233</v>
      </c>
      <c r="AV106" s="62">
        <f t="shared" si="95"/>
        <v>-143.13725490196094</v>
      </c>
      <c r="AW106" s="63">
        <f t="shared" si="81"/>
        <v>214.70588235294139</v>
      </c>
      <c r="AX106" s="61" t="str">
        <f t="shared" ca="1" si="96"/>
        <v>VINTO</v>
      </c>
      <c r="AY106" s="69">
        <f t="shared" ca="1" si="106"/>
        <v>10033</v>
      </c>
      <c r="AZ106" s="51">
        <f t="shared" si="97"/>
        <v>500.98039215686333</v>
      </c>
      <c r="BA106" s="55">
        <f t="shared" ca="1" si="98"/>
        <v>5.086095351846328E-2</v>
      </c>
      <c r="BB106" s="55">
        <f t="shared" ca="1" si="83"/>
        <v>1.4313725490196092</v>
      </c>
      <c r="BC106" s="64">
        <f t="shared" ca="1" si="99"/>
        <v>64.705882352941387</v>
      </c>
      <c r="BE106" s="52">
        <f t="shared" ca="1" si="100"/>
        <v>10.199999999999966</v>
      </c>
      <c r="BF106" s="52">
        <f t="shared" ca="1" si="101"/>
        <v>10.199999999999966</v>
      </c>
      <c r="BG106" s="52">
        <f t="shared" ca="1" si="102"/>
        <v>10.199999999999966</v>
      </c>
      <c r="BH106" s="52">
        <f t="shared" ca="1" si="103"/>
        <v>10.199999999999966</v>
      </c>
    </row>
    <row r="107" spans="19:60">
      <c r="S107" s="68">
        <f t="shared" si="107"/>
        <v>7</v>
      </c>
      <c r="T107" s="69">
        <f t="shared" si="107"/>
        <v>2</v>
      </c>
      <c r="U107" s="70">
        <f t="shared" si="90"/>
        <v>5</v>
      </c>
      <c r="V107" s="68">
        <f t="shared" si="104"/>
        <v>2</v>
      </c>
      <c r="W107" s="70">
        <f t="shared" si="104"/>
        <v>7</v>
      </c>
      <c r="X107" s="71">
        <f t="shared" si="104"/>
        <v>0.7142857142857143</v>
      </c>
      <c r="Y107" s="71">
        <f t="shared" si="104"/>
        <v>0.5</v>
      </c>
      <c r="Z107" s="69">
        <f t="shared" si="104"/>
        <v>10000</v>
      </c>
      <c r="AA107" s="69">
        <f t="shared" ca="1" si="104"/>
        <v>9850</v>
      </c>
      <c r="AB107" s="69">
        <f t="shared" ca="1" si="79"/>
        <v>-150</v>
      </c>
      <c r="AC107" s="69">
        <f t="shared" ca="1" si="105"/>
        <v>50</v>
      </c>
      <c r="AD107" s="73">
        <f t="shared" si="85"/>
        <v>10.099999999999966</v>
      </c>
      <c r="AE107" s="69">
        <f t="shared" si="108"/>
        <v>0.70000000000000007</v>
      </c>
      <c r="AF107" s="69">
        <f t="shared" si="108"/>
        <v>1.4000000000000001</v>
      </c>
      <c r="AG107" s="78">
        <f t="shared" si="108"/>
        <v>200</v>
      </c>
      <c r="AH107" s="60">
        <f t="shared" si="108"/>
        <v>50</v>
      </c>
      <c r="AI107" s="60">
        <f t="shared" si="108"/>
        <v>70</v>
      </c>
      <c r="AJ107" s="60">
        <f t="shared" si="108"/>
        <v>10070</v>
      </c>
      <c r="AK107" s="60">
        <f t="shared" si="108"/>
        <v>185</v>
      </c>
      <c r="AL107" s="60">
        <f t="shared" si="108"/>
        <v>3.7</v>
      </c>
      <c r="AM107" s="60">
        <f t="shared" ca="1" si="108"/>
        <v>-37</v>
      </c>
      <c r="AN107" s="60">
        <f t="shared" ca="1" si="108"/>
        <v>-37</v>
      </c>
      <c r="AO107" s="60">
        <f t="shared" ca="1" si="108"/>
        <v>37</v>
      </c>
      <c r="AP107" s="63">
        <f t="shared" si="63"/>
        <v>35</v>
      </c>
      <c r="AQ107" s="62">
        <f t="shared" si="91"/>
        <v>1.4356435643564371</v>
      </c>
      <c r="AR107" s="62">
        <f t="shared" si="92"/>
        <v>71.782178217821851</v>
      </c>
      <c r="AS107" s="62">
        <f t="shared" si="93"/>
        <v>143.5643564356437</v>
      </c>
      <c r="AT107" s="62">
        <f t="shared" si="67"/>
        <v>-71.782178217821851</v>
      </c>
      <c r="AU107" s="62">
        <f t="shared" si="94"/>
        <v>358.91089108910927</v>
      </c>
      <c r="AV107" s="62">
        <f t="shared" si="95"/>
        <v>-143.5643564356437</v>
      </c>
      <c r="AW107" s="63">
        <f t="shared" si="81"/>
        <v>215.34653465346557</v>
      </c>
      <c r="AX107" s="61" t="str">
        <f t="shared" ca="1" si="96"/>
        <v>VINTO</v>
      </c>
      <c r="AY107" s="69">
        <f t="shared" ca="1" si="106"/>
        <v>10033</v>
      </c>
      <c r="AZ107" s="51">
        <f t="shared" si="97"/>
        <v>502.47524752475294</v>
      </c>
      <c r="BA107" s="55">
        <f t="shared" ca="1" si="98"/>
        <v>5.1012715484746493E-2</v>
      </c>
      <c r="BB107" s="55">
        <f t="shared" ca="1" si="83"/>
        <v>1.4356435643564371</v>
      </c>
      <c r="BC107" s="64">
        <f t="shared" ca="1" si="99"/>
        <v>65.346534653465568</v>
      </c>
      <c r="BE107" s="52">
        <f t="shared" ca="1" si="100"/>
        <v>10.099999999999966</v>
      </c>
      <c r="BF107" s="52">
        <f t="shared" ca="1" si="101"/>
        <v>10.099999999999966</v>
      </c>
      <c r="BG107" s="52">
        <f t="shared" ca="1" si="102"/>
        <v>10.099999999999966</v>
      </c>
      <c r="BH107" s="52">
        <f t="shared" ca="1" si="103"/>
        <v>10.099999999999966</v>
      </c>
    </row>
    <row r="108" spans="19:60">
      <c r="S108" s="68">
        <f t="shared" si="107"/>
        <v>7</v>
      </c>
      <c r="T108" s="69">
        <f t="shared" si="107"/>
        <v>2</v>
      </c>
      <c r="U108" s="70">
        <f t="shared" si="90"/>
        <v>5</v>
      </c>
      <c r="V108" s="68">
        <f t="shared" si="104"/>
        <v>2</v>
      </c>
      <c r="W108" s="70">
        <f t="shared" si="104"/>
        <v>7</v>
      </c>
      <c r="X108" s="71">
        <f t="shared" si="104"/>
        <v>0.7142857142857143</v>
      </c>
      <c r="Y108" s="71">
        <f t="shared" si="104"/>
        <v>0.5</v>
      </c>
      <c r="Z108" s="69">
        <f t="shared" si="104"/>
        <v>10000</v>
      </c>
      <c r="AA108" s="69">
        <f t="shared" ca="1" si="104"/>
        <v>9850</v>
      </c>
      <c r="AB108" s="69">
        <f t="shared" ca="1" si="79"/>
        <v>-150</v>
      </c>
      <c r="AC108" s="69">
        <f t="shared" ca="1" si="105"/>
        <v>50</v>
      </c>
      <c r="AD108" s="73">
        <f t="shared" si="85"/>
        <v>9.9999999999999662</v>
      </c>
      <c r="AE108" s="69">
        <f t="shared" si="108"/>
        <v>0.70000000000000007</v>
      </c>
      <c r="AF108" s="69">
        <f t="shared" si="108"/>
        <v>1.4000000000000001</v>
      </c>
      <c r="AG108" s="78">
        <f t="shared" si="108"/>
        <v>200</v>
      </c>
      <c r="AH108" s="60">
        <f t="shared" si="108"/>
        <v>50</v>
      </c>
      <c r="AI108" s="60">
        <f t="shared" si="108"/>
        <v>70</v>
      </c>
      <c r="AJ108" s="60">
        <f t="shared" si="108"/>
        <v>10070</v>
      </c>
      <c r="AK108" s="60">
        <f t="shared" si="108"/>
        <v>185</v>
      </c>
      <c r="AL108" s="60">
        <f t="shared" si="108"/>
        <v>3.7</v>
      </c>
      <c r="AM108" s="60">
        <f t="shared" ca="1" si="108"/>
        <v>-37</v>
      </c>
      <c r="AN108" s="60">
        <f t="shared" ca="1" si="108"/>
        <v>-37</v>
      </c>
      <c r="AO108" s="60">
        <f t="shared" ca="1" si="108"/>
        <v>37</v>
      </c>
      <c r="AP108" s="63">
        <f t="shared" si="63"/>
        <v>35</v>
      </c>
      <c r="AQ108" s="62">
        <f t="shared" si="91"/>
        <v>1.4400000000000015</v>
      </c>
      <c r="AR108" s="62">
        <f t="shared" si="92"/>
        <v>72.000000000000071</v>
      </c>
      <c r="AS108" s="62">
        <f t="shared" si="93"/>
        <v>144.00000000000014</v>
      </c>
      <c r="AT108" s="62">
        <f t="shared" si="67"/>
        <v>-72.000000000000071</v>
      </c>
      <c r="AU108" s="62">
        <f t="shared" si="94"/>
        <v>360.00000000000034</v>
      </c>
      <c r="AV108" s="62">
        <f t="shared" si="95"/>
        <v>-144.00000000000014</v>
      </c>
      <c r="AW108" s="63">
        <f t="shared" si="81"/>
        <v>216.0000000000002</v>
      </c>
      <c r="AX108" s="61" t="str">
        <f t="shared" ca="1" si="96"/>
        <v>VINTO</v>
      </c>
      <c r="AY108" s="69">
        <f t="shared" ca="1" si="106"/>
        <v>10033</v>
      </c>
      <c r="AZ108" s="51">
        <f t="shared" si="97"/>
        <v>504.00000000000051</v>
      </c>
      <c r="BA108" s="55">
        <f t="shared" ca="1" si="98"/>
        <v>5.1167512690355382E-2</v>
      </c>
      <c r="BB108" s="55">
        <f t="shared" ca="1" si="83"/>
        <v>1.4400000000000013</v>
      </c>
      <c r="BC108" s="64">
        <f t="shared" ca="1" si="99"/>
        <v>66.000000000000199</v>
      </c>
      <c r="BE108" s="52">
        <f t="shared" ca="1" si="100"/>
        <v>9.9999999999999662</v>
      </c>
      <c r="BF108" s="52">
        <f t="shared" ca="1" si="101"/>
        <v>9.9999999999999662</v>
      </c>
      <c r="BG108" s="52">
        <f t="shared" ca="1" si="102"/>
        <v>9.9999999999999662</v>
      </c>
      <c r="BH108" s="52">
        <f t="shared" ca="1" si="103"/>
        <v>9.9999999999999662</v>
      </c>
    </row>
    <row r="109" spans="19:60">
      <c r="S109" s="68">
        <f t="shared" si="107"/>
        <v>7</v>
      </c>
      <c r="T109" s="69">
        <f t="shared" si="107"/>
        <v>2</v>
      </c>
      <c r="U109" s="70">
        <f t="shared" si="90"/>
        <v>5</v>
      </c>
      <c r="V109" s="68">
        <f t="shared" si="104"/>
        <v>2</v>
      </c>
      <c r="W109" s="70">
        <f t="shared" si="104"/>
        <v>7</v>
      </c>
      <c r="X109" s="71">
        <f t="shared" si="104"/>
        <v>0.7142857142857143</v>
      </c>
      <c r="Y109" s="71">
        <f t="shared" si="104"/>
        <v>0.5</v>
      </c>
      <c r="Z109" s="69">
        <f t="shared" si="104"/>
        <v>10000</v>
      </c>
      <c r="AA109" s="69">
        <f t="shared" ca="1" si="104"/>
        <v>9850</v>
      </c>
      <c r="AB109" s="69">
        <f t="shared" ca="1" si="79"/>
        <v>-150</v>
      </c>
      <c r="AC109" s="69">
        <f t="shared" ca="1" si="105"/>
        <v>50</v>
      </c>
      <c r="AD109" s="73">
        <f t="shared" si="85"/>
        <v>9.8999999999999666</v>
      </c>
      <c r="AE109" s="69">
        <f t="shared" si="108"/>
        <v>0.70000000000000007</v>
      </c>
      <c r="AF109" s="69">
        <f t="shared" si="108"/>
        <v>1.4000000000000001</v>
      </c>
      <c r="AG109" s="78">
        <f t="shared" si="108"/>
        <v>200</v>
      </c>
      <c r="AH109" s="60">
        <f t="shared" si="108"/>
        <v>50</v>
      </c>
      <c r="AI109" s="60">
        <f t="shared" si="108"/>
        <v>70</v>
      </c>
      <c r="AJ109" s="60">
        <f t="shared" si="108"/>
        <v>10070</v>
      </c>
      <c r="AK109" s="60">
        <f t="shared" si="108"/>
        <v>185</v>
      </c>
      <c r="AL109" s="60">
        <f t="shared" si="108"/>
        <v>3.7</v>
      </c>
      <c r="AM109" s="60">
        <f t="shared" ca="1" si="108"/>
        <v>-37</v>
      </c>
      <c r="AN109" s="60">
        <f t="shared" ca="1" si="108"/>
        <v>-37</v>
      </c>
      <c r="AO109" s="60">
        <f t="shared" ca="1" si="108"/>
        <v>37</v>
      </c>
      <c r="AP109" s="63">
        <f t="shared" si="63"/>
        <v>35</v>
      </c>
      <c r="AQ109" s="62">
        <f t="shared" si="91"/>
        <v>1.444444444444446</v>
      </c>
      <c r="AR109" s="62">
        <f t="shared" si="92"/>
        <v>72.2222222222223</v>
      </c>
      <c r="AS109" s="62">
        <f t="shared" si="93"/>
        <v>144.4444444444446</v>
      </c>
      <c r="AT109" s="62">
        <f t="shared" si="67"/>
        <v>-72.2222222222223</v>
      </c>
      <c r="AU109" s="62">
        <f t="shared" si="94"/>
        <v>361.11111111111148</v>
      </c>
      <c r="AV109" s="62">
        <f t="shared" si="95"/>
        <v>-144.4444444444446</v>
      </c>
      <c r="AW109" s="63">
        <f t="shared" si="81"/>
        <v>216.66666666666688</v>
      </c>
      <c r="AX109" s="61" t="str">
        <f t="shared" ca="1" si="96"/>
        <v>VINTO</v>
      </c>
      <c r="AY109" s="69">
        <f t="shared" ca="1" si="106"/>
        <v>10033</v>
      </c>
      <c r="AZ109" s="51">
        <f t="shared" si="97"/>
        <v>505.55555555555611</v>
      </c>
      <c r="BA109" s="55">
        <f t="shared" ca="1" si="98"/>
        <v>5.1325437112239199E-2</v>
      </c>
      <c r="BB109" s="55">
        <f t="shared" ca="1" si="83"/>
        <v>1.444444444444446</v>
      </c>
      <c r="BC109" s="64">
        <f t="shared" ca="1" si="99"/>
        <v>66.666666666666885</v>
      </c>
      <c r="BE109" s="52">
        <f t="shared" ca="1" si="100"/>
        <v>9.8999999999999666</v>
      </c>
      <c r="BF109" s="52">
        <f t="shared" ca="1" si="101"/>
        <v>9.8999999999999666</v>
      </c>
      <c r="BG109" s="52">
        <f t="shared" ca="1" si="102"/>
        <v>9.8999999999999666</v>
      </c>
      <c r="BH109" s="52">
        <f t="shared" ca="1" si="103"/>
        <v>9.8999999999999666</v>
      </c>
    </row>
    <row r="110" spans="19:60">
      <c r="S110" s="68">
        <f t="shared" si="107"/>
        <v>7</v>
      </c>
      <c r="T110" s="69">
        <f t="shared" si="107"/>
        <v>2</v>
      </c>
      <c r="U110" s="70">
        <f t="shared" si="90"/>
        <v>5</v>
      </c>
      <c r="V110" s="68">
        <f t="shared" si="104"/>
        <v>2</v>
      </c>
      <c r="W110" s="70">
        <f t="shared" si="104"/>
        <v>7</v>
      </c>
      <c r="X110" s="71">
        <f t="shared" si="104"/>
        <v>0.7142857142857143</v>
      </c>
      <c r="Y110" s="71">
        <f t="shared" si="104"/>
        <v>0.5</v>
      </c>
      <c r="Z110" s="69">
        <f t="shared" si="104"/>
        <v>10000</v>
      </c>
      <c r="AA110" s="69">
        <f t="shared" ca="1" si="104"/>
        <v>9850</v>
      </c>
      <c r="AB110" s="69">
        <f t="shared" ca="1" si="79"/>
        <v>-150</v>
      </c>
      <c r="AC110" s="69">
        <f t="shared" ca="1" si="105"/>
        <v>50</v>
      </c>
      <c r="AD110" s="73">
        <f t="shared" si="85"/>
        <v>9.799999999999967</v>
      </c>
      <c r="AE110" s="69">
        <f t="shared" si="108"/>
        <v>0.70000000000000007</v>
      </c>
      <c r="AF110" s="69">
        <f t="shared" si="108"/>
        <v>1.4000000000000001</v>
      </c>
      <c r="AG110" s="78">
        <f t="shared" si="108"/>
        <v>200</v>
      </c>
      <c r="AH110" s="60">
        <f t="shared" si="108"/>
        <v>50</v>
      </c>
      <c r="AI110" s="60">
        <f t="shared" si="108"/>
        <v>70</v>
      </c>
      <c r="AJ110" s="60">
        <f t="shared" si="108"/>
        <v>10070</v>
      </c>
      <c r="AK110" s="60">
        <f t="shared" si="108"/>
        <v>185</v>
      </c>
      <c r="AL110" s="60">
        <f t="shared" si="108"/>
        <v>3.7</v>
      </c>
      <c r="AM110" s="60">
        <f t="shared" ca="1" si="108"/>
        <v>-37</v>
      </c>
      <c r="AN110" s="60">
        <f t="shared" ca="1" si="108"/>
        <v>-37</v>
      </c>
      <c r="AO110" s="60">
        <f t="shared" ca="1" si="108"/>
        <v>37</v>
      </c>
      <c r="AP110" s="63">
        <f t="shared" si="63"/>
        <v>35</v>
      </c>
      <c r="AQ110" s="62">
        <f t="shared" si="91"/>
        <v>1.4489795918367363</v>
      </c>
      <c r="AR110" s="62">
        <f t="shared" si="92"/>
        <v>72.448979591836817</v>
      </c>
      <c r="AS110" s="62">
        <f t="shared" si="93"/>
        <v>144.89795918367363</v>
      </c>
      <c r="AT110" s="62">
        <f t="shared" si="67"/>
        <v>-72.448979591836817</v>
      </c>
      <c r="AU110" s="62">
        <f t="shared" si="94"/>
        <v>362.24489795918407</v>
      </c>
      <c r="AV110" s="62">
        <f t="shared" si="95"/>
        <v>-144.89795918367363</v>
      </c>
      <c r="AW110" s="63">
        <f t="shared" si="81"/>
        <v>217.34693877551044</v>
      </c>
      <c r="AX110" s="61" t="str">
        <f t="shared" ca="1" si="96"/>
        <v>VINTO</v>
      </c>
      <c r="AY110" s="69">
        <f t="shared" ca="1" si="106"/>
        <v>10033</v>
      </c>
      <c r="AZ110" s="51">
        <f t="shared" si="97"/>
        <v>507.14285714285774</v>
      </c>
      <c r="BA110" s="55">
        <f t="shared" ca="1" si="98"/>
        <v>5.1486584481508398E-2</v>
      </c>
      <c r="BB110" s="55">
        <f t="shared" ca="1" si="83"/>
        <v>1.4489795918367363</v>
      </c>
      <c r="BC110" s="64">
        <f t="shared" ca="1" si="99"/>
        <v>67.346938775510438</v>
      </c>
      <c r="BE110" s="52">
        <f t="shared" ca="1" si="100"/>
        <v>9.799999999999967</v>
      </c>
      <c r="BF110" s="52">
        <f t="shared" ca="1" si="101"/>
        <v>9.799999999999967</v>
      </c>
      <c r="BG110" s="52">
        <f t="shared" ca="1" si="102"/>
        <v>9.799999999999967</v>
      </c>
      <c r="BH110" s="52">
        <f t="shared" ca="1" si="103"/>
        <v>9.799999999999967</v>
      </c>
    </row>
    <row r="111" spans="19:60">
      <c r="S111" s="68">
        <f t="shared" si="107"/>
        <v>7</v>
      </c>
      <c r="T111" s="69">
        <f t="shared" si="107"/>
        <v>2</v>
      </c>
      <c r="U111" s="70">
        <f t="shared" si="90"/>
        <v>5</v>
      </c>
      <c r="V111" s="68">
        <f t="shared" si="104"/>
        <v>2</v>
      </c>
      <c r="W111" s="70">
        <f t="shared" si="104"/>
        <v>7</v>
      </c>
      <c r="X111" s="71">
        <f t="shared" si="104"/>
        <v>0.7142857142857143</v>
      </c>
      <c r="Y111" s="71">
        <f t="shared" si="104"/>
        <v>0.5</v>
      </c>
      <c r="Z111" s="69">
        <f t="shared" si="104"/>
        <v>10000</v>
      </c>
      <c r="AA111" s="69">
        <f t="shared" ca="1" si="104"/>
        <v>9850</v>
      </c>
      <c r="AB111" s="69">
        <f t="shared" ca="1" si="79"/>
        <v>-150</v>
      </c>
      <c r="AC111" s="69">
        <f t="shared" ca="1" si="105"/>
        <v>50</v>
      </c>
      <c r="AD111" s="73">
        <f t="shared" si="85"/>
        <v>9.6999999999999673</v>
      </c>
      <c r="AE111" s="69">
        <f t="shared" si="108"/>
        <v>0.70000000000000007</v>
      </c>
      <c r="AF111" s="69">
        <f t="shared" si="108"/>
        <v>1.4000000000000001</v>
      </c>
      <c r="AG111" s="78">
        <f t="shared" si="108"/>
        <v>200</v>
      </c>
      <c r="AH111" s="60">
        <f t="shared" si="108"/>
        <v>50</v>
      </c>
      <c r="AI111" s="60">
        <f t="shared" si="108"/>
        <v>70</v>
      </c>
      <c r="AJ111" s="60">
        <f t="shared" si="108"/>
        <v>10070</v>
      </c>
      <c r="AK111" s="60">
        <f t="shared" si="108"/>
        <v>185</v>
      </c>
      <c r="AL111" s="60">
        <f t="shared" si="108"/>
        <v>3.7</v>
      </c>
      <c r="AM111" s="60">
        <f t="shared" ca="1" si="108"/>
        <v>-37</v>
      </c>
      <c r="AN111" s="60">
        <f t="shared" ca="1" si="108"/>
        <v>-37</v>
      </c>
      <c r="AO111" s="60">
        <f t="shared" ca="1" si="108"/>
        <v>37</v>
      </c>
      <c r="AP111" s="63">
        <f t="shared" si="63"/>
        <v>35</v>
      </c>
      <c r="AQ111" s="62">
        <f t="shared" si="91"/>
        <v>1.4536082474226819</v>
      </c>
      <c r="AR111" s="62">
        <f t="shared" si="92"/>
        <v>72.680412371134096</v>
      </c>
      <c r="AS111" s="62">
        <f t="shared" si="93"/>
        <v>145.36082474226819</v>
      </c>
      <c r="AT111" s="62">
        <f t="shared" si="67"/>
        <v>-72.680412371134096</v>
      </c>
      <c r="AU111" s="62">
        <f t="shared" si="94"/>
        <v>363.40206185567047</v>
      </c>
      <c r="AV111" s="62">
        <f t="shared" si="95"/>
        <v>-145.36082474226819</v>
      </c>
      <c r="AW111" s="63">
        <f t="shared" si="81"/>
        <v>218.04123711340227</v>
      </c>
      <c r="AX111" s="61" t="str">
        <f t="shared" ca="1" si="96"/>
        <v>VINTO</v>
      </c>
      <c r="AY111" s="69">
        <f t="shared" ca="1" si="106"/>
        <v>10033</v>
      </c>
      <c r="AZ111" s="51">
        <f t="shared" si="97"/>
        <v>508.76288659793869</v>
      </c>
      <c r="BA111" s="55">
        <f t="shared" ca="1" si="98"/>
        <v>5.1651054476948087E-2</v>
      </c>
      <c r="BB111" s="55">
        <f t="shared" ca="1" si="83"/>
        <v>1.4536082474226819</v>
      </c>
      <c r="BC111" s="64">
        <f t="shared" ca="1" si="99"/>
        <v>68.041237113402275</v>
      </c>
      <c r="BE111" s="52">
        <f t="shared" ca="1" si="100"/>
        <v>9.6999999999999673</v>
      </c>
      <c r="BF111" s="52">
        <f t="shared" ca="1" si="101"/>
        <v>9.6999999999999673</v>
      </c>
      <c r="BG111" s="52">
        <f t="shared" ca="1" si="102"/>
        <v>9.6999999999999673</v>
      </c>
      <c r="BH111" s="52">
        <f t="shared" ca="1" si="103"/>
        <v>9.6999999999999673</v>
      </c>
    </row>
    <row r="112" spans="19:60">
      <c r="S112" s="68">
        <f t="shared" si="107"/>
        <v>7</v>
      </c>
      <c r="T112" s="69">
        <f t="shared" si="107"/>
        <v>2</v>
      </c>
      <c r="U112" s="70">
        <f t="shared" si="90"/>
        <v>5</v>
      </c>
      <c r="V112" s="68">
        <f t="shared" si="104"/>
        <v>2</v>
      </c>
      <c r="W112" s="70">
        <f t="shared" si="104"/>
        <v>7</v>
      </c>
      <c r="X112" s="71">
        <f t="shared" si="104"/>
        <v>0.7142857142857143</v>
      </c>
      <c r="Y112" s="71">
        <f t="shared" si="104"/>
        <v>0.5</v>
      </c>
      <c r="Z112" s="69">
        <f t="shared" si="104"/>
        <v>10000</v>
      </c>
      <c r="AA112" s="69">
        <f t="shared" ca="1" si="104"/>
        <v>9850</v>
      </c>
      <c r="AB112" s="69">
        <f t="shared" ca="1" si="79"/>
        <v>-150</v>
      </c>
      <c r="AC112" s="69">
        <f t="shared" ca="1" si="105"/>
        <v>50</v>
      </c>
      <c r="AD112" s="73">
        <f t="shared" si="85"/>
        <v>9.5999999999999677</v>
      </c>
      <c r="AE112" s="69">
        <f t="shared" si="108"/>
        <v>0.70000000000000007</v>
      </c>
      <c r="AF112" s="69">
        <f t="shared" si="108"/>
        <v>1.4000000000000001</v>
      </c>
      <c r="AG112" s="78">
        <f t="shared" si="108"/>
        <v>200</v>
      </c>
      <c r="AH112" s="60">
        <f t="shared" si="108"/>
        <v>50</v>
      </c>
      <c r="AI112" s="60">
        <f t="shared" si="108"/>
        <v>70</v>
      </c>
      <c r="AJ112" s="60">
        <f t="shared" si="108"/>
        <v>10070</v>
      </c>
      <c r="AK112" s="60">
        <f t="shared" si="108"/>
        <v>185</v>
      </c>
      <c r="AL112" s="60">
        <f t="shared" si="108"/>
        <v>3.7</v>
      </c>
      <c r="AM112" s="60">
        <f t="shared" ca="1" si="108"/>
        <v>-37</v>
      </c>
      <c r="AN112" s="60">
        <f t="shared" ca="1" si="108"/>
        <v>-37</v>
      </c>
      <c r="AO112" s="60">
        <f t="shared" ca="1" si="108"/>
        <v>37</v>
      </c>
      <c r="AP112" s="63">
        <f t="shared" si="63"/>
        <v>35</v>
      </c>
      <c r="AQ112" s="62">
        <f t="shared" si="91"/>
        <v>1.4583333333333348</v>
      </c>
      <c r="AR112" s="62">
        <f t="shared" si="92"/>
        <v>72.916666666666742</v>
      </c>
      <c r="AS112" s="62">
        <f t="shared" si="93"/>
        <v>145.83333333333348</v>
      </c>
      <c r="AT112" s="62">
        <f t="shared" si="67"/>
        <v>-72.916666666666742</v>
      </c>
      <c r="AU112" s="62">
        <f t="shared" si="94"/>
        <v>364.58333333333371</v>
      </c>
      <c r="AV112" s="62">
        <f t="shared" si="95"/>
        <v>-145.83333333333348</v>
      </c>
      <c r="AW112" s="63">
        <f t="shared" si="81"/>
        <v>218.75000000000023</v>
      </c>
      <c r="AX112" s="61" t="str">
        <f t="shared" ca="1" si="96"/>
        <v>VINTO</v>
      </c>
      <c r="AY112" s="69">
        <f t="shared" ca="1" si="106"/>
        <v>10033</v>
      </c>
      <c r="AZ112" s="51">
        <f t="shared" si="97"/>
        <v>510.4166666666672</v>
      </c>
      <c r="BA112" s="55">
        <f t="shared" ca="1" si="98"/>
        <v>5.1818950930626113E-2</v>
      </c>
      <c r="BB112" s="55">
        <f t="shared" ca="1" si="83"/>
        <v>1.4583333333333348</v>
      </c>
      <c r="BC112" s="64">
        <f t="shared" ca="1" si="99"/>
        <v>68.750000000000227</v>
      </c>
      <c r="BE112" s="52">
        <f t="shared" ca="1" si="100"/>
        <v>9.5999999999999677</v>
      </c>
      <c r="BF112" s="52">
        <f t="shared" ca="1" si="101"/>
        <v>9.5999999999999677</v>
      </c>
      <c r="BG112" s="52">
        <f t="shared" ca="1" si="102"/>
        <v>9.5999999999999677</v>
      </c>
      <c r="BH112" s="52">
        <f t="shared" ca="1" si="103"/>
        <v>9.5999999999999677</v>
      </c>
    </row>
    <row r="113" spans="19:60">
      <c r="S113" s="68">
        <f t="shared" si="107"/>
        <v>7</v>
      </c>
      <c r="T113" s="69">
        <f t="shared" si="107"/>
        <v>2</v>
      </c>
      <c r="U113" s="70">
        <f t="shared" si="90"/>
        <v>5</v>
      </c>
      <c r="V113" s="68">
        <f t="shared" si="104"/>
        <v>2</v>
      </c>
      <c r="W113" s="70">
        <f t="shared" si="104"/>
        <v>7</v>
      </c>
      <c r="X113" s="71">
        <f t="shared" si="104"/>
        <v>0.7142857142857143</v>
      </c>
      <c r="Y113" s="71">
        <f t="shared" si="104"/>
        <v>0.5</v>
      </c>
      <c r="Z113" s="69">
        <f t="shared" si="104"/>
        <v>10000</v>
      </c>
      <c r="AA113" s="69">
        <f t="shared" ca="1" si="104"/>
        <v>9850</v>
      </c>
      <c r="AB113" s="69">
        <f t="shared" ca="1" si="79"/>
        <v>-150</v>
      </c>
      <c r="AC113" s="69">
        <f t="shared" ca="1" si="105"/>
        <v>50</v>
      </c>
      <c r="AD113" s="73">
        <f t="shared" si="85"/>
        <v>9.499999999999968</v>
      </c>
      <c r="AE113" s="69">
        <f t="shared" si="108"/>
        <v>0.70000000000000007</v>
      </c>
      <c r="AF113" s="69">
        <f t="shared" si="108"/>
        <v>1.4000000000000001</v>
      </c>
      <c r="AG113" s="78">
        <f t="shared" si="108"/>
        <v>200</v>
      </c>
      <c r="AH113" s="60">
        <f t="shared" si="108"/>
        <v>50</v>
      </c>
      <c r="AI113" s="60">
        <f t="shared" si="108"/>
        <v>70</v>
      </c>
      <c r="AJ113" s="60">
        <f t="shared" si="108"/>
        <v>10070</v>
      </c>
      <c r="AK113" s="60">
        <f t="shared" si="108"/>
        <v>185</v>
      </c>
      <c r="AL113" s="60">
        <f t="shared" si="108"/>
        <v>3.7</v>
      </c>
      <c r="AM113" s="60">
        <f t="shared" ca="1" si="108"/>
        <v>-37</v>
      </c>
      <c r="AN113" s="60">
        <f t="shared" ca="1" si="108"/>
        <v>-37</v>
      </c>
      <c r="AO113" s="60">
        <f t="shared" ca="1" si="108"/>
        <v>37</v>
      </c>
      <c r="AP113" s="63">
        <f t="shared" si="63"/>
        <v>35</v>
      </c>
      <c r="AQ113" s="62">
        <f t="shared" si="91"/>
        <v>1.4631578947368438</v>
      </c>
      <c r="AR113" s="62">
        <f t="shared" si="92"/>
        <v>73.157894736842195</v>
      </c>
      <c r="AS113" s="62">
        <f t="shared" si="93"/>
        <v>146.31578947368439</v>
      </c>
      <c r="AT113" s="62">
        <f t="shared" si="67"/>
        <v>-73.157894736842195</v>
      </c>
      <c r="AU113" s="62">
        <f t="shared" si="94"/>
        <v>365.78947368421098</v>
      </c>
      <c r="AV113" s="62">
        <f t="shared" si="95"/>
        <v>-146.31578947368439</v>
      </c>
      <c r="AW113" s="63">
        <f t="shared" si="81"/>
        <v>219.47368421052659</v>
      </c>
      <c r="AX113" s="61" t="str">
        <f t="shared" ca="1" si="96"/>
        <v>VINTO</v>
      </c>
      <c r="AY113" s="69">
        <f t="shared" ca="1" si="106"/>
        <v>10033</v>
      </c>
      <c r="AZ113" s="51">
        <f t="shared" si="97"/>
        <v>512.10526315789537</v>
      </c>
      <c r="BA113" s="55">
        <f t="shared" ca="1" si="98"/>
        <v>5.1990382046486837E-2</v>
      </c>
      <c r="BB113" s="55">
        <f t="shared" ca="1" si="83"/>
        <v>1.463157894736844</v>
      </c>
      <c r="BC113" s="64">
        <f t="shared" ca="1" si="99"/>
        <v>69.473684210526585</v>
      </c>
      <c r="BE113" s="52">
        <f t="shared" ca="1" si="100"/>
        <v>9.499999999999968</v>
      </c>
      <c r="BF113" s="52">
        <f t="shared" ca="1" si="101"/>
        <v>9.499999999999968</v>
      </c>
      <c r="BG113" s="52">
        <f t="shared" ca="1" si="102"/>
        <v>9.499999999999968</v>
      </c>
      <c r="BH113" s="52">
        <f t="shared" ca="1" si="103"/>
        <v>9.499999999999968</v>
      </c>
    </row>
    <row r="114" spans="19:60">
      <c r="S114" s="68">
        <f t="shared" si="107"/>
        <v>7</v>
      </c>
      <c r="T114" s="69">
        <f t="shared" si="107"/>
        <v>2</v>
      </c>
      <c r="U114" s="70">
        <f t="shared" si="90"/>
        <v>5</v>
      </c>
      <c r="V114" s="68">
        <f t="shared" si="104"/>
        <v>2</v>
      </c>
      <c r="W114" s="70">
        <f t="shared" si="104"/>
        <v>7</v>
      </c>
      <c r="X114" s="71">
        <f t="shared" si="104"/>
        <v>0.7142857142857143</v>
      </c>
      <c r="Y114" s="71">
        <f t="shared" si="104"/>
        <v>0.5</v>
      </c>
      <c r="Z114" s="69">
        <f t="shared" si="104"/>
        <v>10000</v>
      </c>
      <c r="AA114" s="69">
        <f t="shared" ca="1" si="104"/>
        <v>9850</v>
      </c>
      <c r="AB114" s="69">
        <f t="shared" ca="1" si="79"/>
        <v>-150</v>
      </c>
      <c r="AC114" s="69">
        <f t="shared" ca="1" si="105"/>
        <v>50</v>
      </c>
      <c r="AD114" s="73">
        <f t="shared" si="85"/>
        <v>9.3999999999999684</v>
      </c>
      <c r="AE114" s="69">
        <f t="shared" si="108"/>
        <v>0.70000000000000007</v>
      </c>
      <c r="AF114" s="69">
        <f t="shared" si="108"/>
        <v>1.4000000000000001</v>
      </c>
      <c r="AG114" s="78">
        <f t="shared" si="108"/>
        <v>200</v>
      </c>
      <c r="AH114" s="60">
        <f t="shared" si="108"/>
        <v>50</v>
      </c>
      <c r="AI114" s="60">
        <f t="shared" si="108"/>
        <v>70</v>
      </c>
      <c r="AJ114" s="60">
        <f t="shared" si="108"/>
        <v>10070</v>
      </c>
      <c r="AK114" s="60">
        <f t="shared" si="108"/>
        <v>185</v>
      </c>
      <c r="AL114" s="60">
        <f t="shared" si="108"/>
        <v>3.7</v>
      </c>
      <c r="AM114" s="60">
        <f t="shared" ca="1" si="108"/>
        <v>-37</v>
      </c>
      <c r="AN114" s="60">
        <f t="shared" ca="1" si="108"/>
        <v>-37</v>
      </c>
      <c r="AO114" s="60">
        <f t="shared" ca="1" si="108"/>
        <v>37</v>
      </c>
      <c r="AP114" s="63">
        <f t="shared" si="63"/>
        <v>35</v>
      </c>
      <c r="AQ114" s="62">
        <f t="shared" si="91"/>
        <v>1.4680851063829803</v>
      </c>
      <c r="AR114" s="62">
        <f t="shared" si="92"/>
        <v>73.404255319149016</v>
      </c>
      <c r="AS114" s="62">
        <f t="shared" si="93"/>
        <v>146.80851063829803</v>
      </c>
      <c r="AT114" s="62">
        <f t="shared" si="67"/>
        <v>-73.404255319149016</v>
      </c>
      <c r="AU114" s="62">
        <f t="shared" si="94"/>
        <v>367.02127659574506</v>
      </c>
      <c r="AV114" s="62">
        <f t="shared" si="95"/>
        <v>-146.80851063829803</v>
      </c>
      <c r="AW114" s="63">
        <f t="shared" si="81"/>
        <v>220.21276595744703</v>
      </c>
      <c r="AX114" s="61" t="str">
        <f t="shared" ca="1" si="96"/>
        <v>VINTO</v>
      </c>
      <c r="AY114" s="69">
        <f t="shared" ca="1" si="106"/>
        <v>10033</v>
      </c>
      <c r="AZ114" s="51">
        <f t="shared" si="97"/>
        <v>513.82978723404312</v>
      </c>
      <c r="BA114" s="55">
        <f t="shared" ca="1" si="98"/>
        <v>5.216546063289778E-2</v>
      </c>
      <c r="BB114" s="55">
        <f t="shared" ca="1" si="83"/>
        <v>1.4680851063829803</v>
      </c>
      <c r="BC114" s="64">
        <f t="shared" ca="1" si="99"/>
        <v>70.212765957447033</v>
      </c>
      <c r="BE114" s="52">
        <f t="shared" ca="1" si="100"/>
        <v>9.3999999999999684</v>
      </c>
      <c r="BF114" s="52">
        <f t="shared" ca="1" si="101"/>
        <v>9.3999999999999684</v>
      </c>
      <c r="BG114" s="52">
        <f t="shared" ca="1" si="102"/>
        <v>9.3999999999999684</v>
      </c>
      <c r="BH114" s="52">
        <f t="shared" ca="1" si="103"/>
        <v>9.3999999999999684</v>
      </c>
    </row>
    <row r="115" spans="19:60">
      <c r="S115" s="68">
        <f t="shared" si="107"/>
        <v>7</v>
      </c>
      <c r="T115" s="69">
        <f t="shared" si="107"/>
        <v>2</v>
      </c>
      <c r="U115" s="70">
        <f t="shared" si="90"/>
        <v>5</v>
      </c>
      <c r="V115" s="68">
        <f t="shared" si="104"/>
        <v>2</v>
      </c>
      <c r="W115" s="70">
        <f t="shared" si="104"/>
        <v>7</v>
      </c>
      <c r="X115" s="71">
        <f t="shared" si="104"/>
        <v>0.7142857142857143</v>
      </c>
      <c r="Y115" s="71">
        <f t="shared" si="104"/>
        <v>0.5</v>
      </c>
      <c r="Z115" s="69">
        <f t="shared" si="104"/>
        <v>10000</v>
      </c>
      <c r="AA115" s="69">
        <f t="shared" ca="1" si="104"/>
        <v>9850</v>
      </c>
      <c r="AB115" s="69">
        <f t="shared" ca="1" si="79"/>
        <v>-150</v>
      </c>
      <c r="AC115" s="69">
        <f t="shared" ca="1" si="105"/>
        <v>50</v>
      </c>
      <c r="AD115" s="73">
        <f t="shared" si="85"/>
        <v>9.2999999999999687</v>
      </c>
      <c r="AE115" s="69">
        <f t="shared" si="108"/>
        <v>0.70000000000000007</v>
      </c>
      <c r="AF115" s="69">
        <f t="shared" si="108"/>
        <v>1.4000000000000001</v>
      </c>
      <c r="AG115" s="78">
        <f t="shared" si="108"/>
        <v>200</v>
      </c>
      <c r="AH115" s="60">
        <f t="shared" si="108"/>
        <v>50</v>
      </c>
      <c r="AI115" s="60">
        <f t="shared" si="108"/>
        <v>70</v>
      </c>
      <c r="AJ115" s="60">
        <f t="shared" si="108"/>
        <v>10070</v>
      </c>
      <c r="AK115" s="60">
        <f t="shared" si="108"/>
        <v>185</v>
      </c>
      <c r="AL115" s="60">
        <f t="shared" si="108"/>
        <v>3.7</v>
      </c>
      <c r="AM115" s="60">
        <f t="shared" ca="1" si="108"/>
        <v>-37</v>
      </c>
      <c r="AN115" s="60">
        <f t="shared" ca="1" si="108"/>
        <v>-37</v>
      </c>
      <c r="AO115" s="60">
        <f t="shared" ca="1" si="108"/>
        <v>37</v>
      </c>
      <c r="AP115" s="63">
        <f t="shared" si="63"/>
        <v>35</v>
      </c>
      <c r="AQ115" s="62">
        <f t="shared" si="91"/>
        <v>1.4731182795698941</v>
      </c>
      <c r="AR115" s="62">
        <f t="shared" si="92"/>
        <v>73.655913978494709</v>
      </c>
      <c r="AS115" s="62">
        <f t="shared" si="93"/>
        <v>147.31182795698942</v>
      </c>
      <c r="AT115" s="62">
        <f t="shared" si="67"/>
        <v>-73.655913978494709</v>
      </c>
      <c r="AU115" s="62">
        <f t="shared" si="94"/>
        <v>368.27956989247355</v>
      </c>
      <c r="AV115" s="62">
        <f t="shared" si="95"/>
        <v>-147.31182795698942</v>
      </c>
      <c r="AW115" s="63">
        <f t="shared" si="81"/>
        <v>220.96774193548413</v>
      </c>
      <c r="AX115" s="61" t="str">
        <f t="shared" ca="1" si="96"/>
        <v>VINTO</v>
      </c>
      <c r="AY115" s="69">
        <f t="shared" ca="1" si="106"/>
        <v>10033</v>
      </c>
      <c r="AZ115" s="51">
        <f t="shared" si="97"/>
        <v>515.59139784946296</v>
      </c>
      <c r="BA115" s="55">
        <f t="shared" ca="1" si="98"/>
        <v>5.2344304350199287E-2</v>
      </c>
      <c r="BB115" s="55">
        <f t="shared" ca="1" si="83"/>
        <v>1.4731182795698943</v>
      </c>
      <c r="BC115" s="64">
        <f t="shared" ca="1" si="99"/>
        <v>70.967741935484128</v>
      </c>
      <c r="BE115" s="52">
        <f t="shared" ca="1" si="100"/>
        <v>9.2999999999999687</v>
      </c>
      <c r="BF115" s="52">
        <f t="shared" ca="1" si="101"/>
        <v>9.2999999999999687</v>
      </c>
      <c r="BG115" s="52">
        <f t="shared" ca="1" si="102"/>
        <v>9.2999999999999687</v>
      </c>
      <c r="BH115" s="52">
        <f t="shared" ca="1" si="103"/>
        <v>9.2999999999999687</v>
      </c>
    </row>
    <row r="116" spans="19:60">
      <c r="S116" s="68">
        <f t="shared" si="107"/>
        <v>7</v>
      </c>
      <c r="T116" s="69">
        <f t="shared" si="107"/>
        <v>2</v>
      </c>
      <c r="U116" s="70">
        <f t="shared" si="90"/>
        <v>5</v>
      </c>
      <c r="V116" s="68">
        <f t="shared" si="104"/>
        <v>2</v>
      </c>
      <c r="W116" s="70">
        <f t="shared" si="104"/>
        <v>7</v>
      </c>
      <c r="X116" s="71">
        <f t="shared" si="104"/>
        <v>0.7142857142857143</v>
      </c>
      <c r="Y116" s="71">
        <f t="shared" si="104"/>
        <v>0.5</v>
      </c>
      <c r="Z116" s="69">
        <f t="shared" si="104"/>
        <v>10000</v>
      </c>
      <c r="AA116" s="69">
        <f t="shared" ca="1" si="104"/>
        <v>9850</v>
      </c>
      <c r="AB116" s="69">
        <f t="shared" ca="1" si="79"/>
        <v>-150</v>
      </c>
      <c r="AC116" s="69">
        <f t="shared" ca="1" si="105"/>
        <v>50</v>
      </c>
      <c r="AD116" s="73">
        <f t="shared" si="85"/>
        <v>9.1999999999999691</v>
      </c>
      <c r="AE116" s="69">
        <f t="shared" si="108"/>
        <v>0.70000000000000007</v>
      </c>
      <c r="AF116" s="69">
        <f t="shared" si="108"/>
        <v>1.4000000000000001</v>
      </c>
      <c r="AG116" s="78">
        <f t="shared" si="108"/>
        <v>200</v>
      </c>
      <c r="AH116" s="60">
        <f t="shared" si="108"/>
        <v>50</v>
      </c>
      <c r="AI116" s="60">
        <f t="shared" si="108"/>
        <v>70</v>
      </c>
      <c r="AJ116" s="60">
        <f t="shared" si="108"/>
        <v>10070</v>
      </c>
      <c r="AK116" s="60">
        <f t="shared" si="108"/>
        <v>185</v>
      </c>
      <c r="AL116" s="60">
        <f t="shared" si="108"/>
        <v>3.7</v>
      </c>
      <c r="AM116" s="60">
        <f t="shared" ca="1" si="108"/>
        <v>-37</v>
      </c>
      <c r="AN116" s="60">
        <f t="shared" ca="1" si="108"/>
        <v>-37</v>
      </c>
      <c r="AO116" s="60">
        <f t="shared" ca="1" si="108"/>
        <v>37</v>
      </c>
      <c r="AP116" s="63">
        <f t="shared" si="63"/>
        <v>35</v>
      </c>
      <c r="AQ116" s="62">
        <f t="shared" si="91"/>
        <v>1.4782608695652191</v>
      </c>
      <c r="AR116" s="62">
        <f t="shared" si="92"/>
        <v>73.91304347826096</v>
      </c>
      <c r="AS116" s="62">
        <f t="shared" si="93"/>
        <v>147.82608695652192</v>
      </c>
      <c r="AT116" s="62">
        <f t="shared" si="67"/>
        <v>-73.91304347826096</v>
      </c>
      <c r="AU116" s="62">
        <f t="shared" si="94"/>
        <v>369.56521739130483</v>
      </c>
      <c r="AV116" s="62">
        <f t="shared" si="95"/>
        <v>-147.82608695652192</v>
      </c>
      <c r="AW116" s="63">
        <f t="shared" si="81"/>
        <v>221.73913043478291</v>
      </c>
      <c r="AX116" s="61" t="str">
        <f t="shared" ca="1" si="96"/>
        <v>VINTO</v>
      </c>
      <c r="AY116" s="69">
        <f t="shared" ca="1" si="106"/>
        <v>10033</v>
      </c>
      <c r="AZ116" s="51">
        <f t="shared" si="97"/>
        <v>517.39130434782669</v>
      </c>
      <c r="BA116" s="55">
        <f t="shared" ca="1" si="98"/>
        <v>5.2527035974398652E-2</v>
      </c>
      <c r="BB116" s="55">
        <f t="shared" ca="1" si="83"/>
        <v>1.4782608695652193</v>
      </c>
      <c r="BC116" s="64">
        <f t="shared" ca="1" si="99"/>
        <v>71.739130434782908</v>
      </c>
      <c r="BE116" s="52">
        <f t="shared" ca="1" si="100"/>
        <v>9.1999999999999691</v>
      </c>
      <c r="BF116" s="52">
        <f t="shared" ca="1" si="101"/>
        <v>9.1999999999999691</v>
      </c>
      <c r="BG116" s="52">
        <f t="shared" ca="1" si="102"/>
        <v>9.1999999999999691</v>
      </c>
      <c r="BH116" s="52">
        <f t="shared" ca="1" si="103"/>
        <v>9.1999999999999691</v>
      </c>
    </row>
    <row r="117" spans="19:60">
      <c r="S117" s="68">
        <f t="shared" si="107"/>
        <v>7</v>
      </c>
      <c r="T117" s="69">
        <f t="shared" si="107"/>
        <v>2</v>
      </c>
      <c r="U117" s="70">
        <f t="shared" si="90"/>
        <v>5</v>
      </c>
      <c r="V117" s="68">
        <f t="shared" si="104"/>
        <v>2</v>
      </c>
      <c r="W117" s="70">
        <f t="shared" si="104"/>
        <v>7</v>
      </c>
      <c r="X117" s="71">
        <f t="shared" si="104"/>
        <v>0.7142857142857143</v>
      </c>
      <c r="Y117" s="71">
        <f t="shared" si="104"/>
        <v>0.5</v>
      </c>
      <c r="Z117" s="69">
        <f t="shared" si="104"/>
        <v>10000</v>
      </c>
      <c r="AA117" s="69">
        <f t="shared" ca="1" si="104"/>
        <v>9850</v>
      </c>
      <c r="AB117" s="69">
        <f t="shared" ca="1" si="79"/>
        <v>-150</v>
      </c>
      <c r="AC117" s="69">
        <f t="shared" ca="1" si="105"/>
        <v>50</v>
      </c>
      <c r="AD117" s="73">
        <f t="shared" si="85"/>
        <v>9.0999999999999694</v>
      </c>
      <c r="AE117" s="69">
        <f t="shared" si="108"/>
        <v>0.70000000000000007</v>
      </c>
      <c r="AF117" s="69">
        <f t="shared" si="108"/>
        <v>1.4000000000000001</v>
      </c>
      <c r="AG117" s="78">
        <f t="shared" si="108"/>
        <v>200</v>
      </c>
      <c r="AH117" s="60">
        <f t="shared" si="108"/>
        <v>50</v>
      </c>
      <c r="AI117" s="60">
        <f t="shared" si="108"/>
        <v>70</v>
      </c>
      <c r="AJ117" s="60">
        <f t="shared" si="108"/>
        <v>10070</v>
      </c>
      <c r="AK117" s="60">
        <f t="shared" si="108"/>
        <v>185</v>
      </c>
      <c r="AL117" s="60">
        <f t="shared" si="108"/>
        <v>3.7</v>
      </c>
      <c r="AM117" s="60">
        <f t="shared" ca="1" si="108"/>
        <v>-37</v>
      </c>
      <c r="AN117" s="60">
        <f t="shared" ca="1" si="108"/>
        <v>-37</v>
      </c>
      <c r="AO117" s="60">
        <f t="shared" ca="1" si="108"/>
        <v>37</v>
      </c>
      <c r="AP117" s="63">
        <f t="shared" si="63"/>
        <v>35</v>
      </c>
      <c r="AQ117" s="62">
        <f t="shared" si="91"/>
        <v>1.4835164835164851</v>
      </c>
      <c r="AR117" s="62">
        <f t="shared" si="92"/>
        <v>74.17582417582426</v>
      </c>
      <c r="AS117" s="62">
        <f t="shared" si="93"/>
        <v>148.35164835164852</v>
      </c>
      <c r="AT117" s="62">
        <f t="shared" si="67"/>
        <v>-74.17582417582426</v>
      </c>
      <c r="AU117" s="62">
        <f t="shared" si="94"/>
        <v>370.87912087912127</v>
      </c>
      <c r="AV117" s="62">
        <f t="shared" si="95"/>
        <v>-148.35164835164852</v>
      </c>
      <c r="AW117" s="63">
        <f t="shared" si="81"/>
        <v>222.52747252747275</v>
      </c>
      <c r="AX117" s="61" t="str">
        <f t="shared" ca="1" si="96"/>
        <v>VINTO</v>
      </c>
      <c r="AY117" s="69">
        <f t="shared" ca="1" si="106"/>
        <v>10033</v>
      </c>
      <c r="AZ117" s="51">
        <f t="shared" si="97"/>
        <v>519.23076923076985</v>
      </c>
      <c r="BA117" s="55">
        <f t="shared" ca="1" si="98"/>
        <v>5.2713783678250747E-2</v>
      </c>
      <c r="BB117" s="55">
        <f t="shared" ca="1" si="83"/>
        <v>1.4835164835164851</v>
      </c>
      <c r="BC117" s="64">
        <f t="shared" ca="1" si="99"/>
        <v>72.527472527472753</v>
      </c>
      <c r="BE117" s="52">
        <f t="shared" ca="1" si="100"/>
        <v>9.0999999999999694</v>
      </c>
      <c r="BF117" s="52">
        <f t="shared" ca="1" si="101"/>
        <v>9.0999999999999694</v>
      </c>
      <c r="BG117" s="52">
        <f t="shared" ca="1" si="102"/>
        <v>9.0999999999999694</v>
      </c>
      <c r="BH117" s="52">
        <f t="shared" ca="1" si="103"/>
        <v>9.0999999999999694</v>
      </c>
    </row>
    <row r="118" spans="19:60">
      <c r="S118" s="68">
        <f t="shared" si="107"/>
        <v>7</v>
      </c>
      <c r="T118" s="69">
        <f t="shared" si="107"/>
        <v>2</v>
      </c>
      <c r="U118" s="70">
        <f t="shared" si="90"/>
        <v>5</v>
      </c>
      <c r="V118" s="68">
        <f t="shared" si="104"/>
        <v>2</v>
      </c>
      <c r="W118" s="70">
        <f t="shared" si="104"/>
        <v>7</v>
      </c>
      <c r="X118" s="71">
        <f t="shared" si="104"/>
        <v>0.7142857142857143</v>
      </c>
      <c r="Y118" s="71">
        <f t="shared" si="104"/>
        <v>0.5</v>
      </c>
      <c r="Z118" s="69">
        <f t="shared" si="104"/>
        <v>10000</v>
      </c>
      <c r="AA118" s="69">
        <f t="shared" ca="1" si="104"/>
        <v>9850</v>
      </c>
      <c r="AB118" s="69">
        <f t="shared" ca="1" si="79"/>
        <v>-150</v>
      </c>
      <c r="AC118" s="69">
        <f t="shared" ca="1" si="105"/>
        <v>50</v>
      </c>
      <c r="AD118" s="73">
        <f t="shared" si="85"/>
        <v>8.9999999999999698</v>
      </c>
      <c r="AE118" s="69">
        <f t="shared" si="108"/>
        <v>0.70000000000000007</v>
      </c>
      <c r="AF118" s="69">
        <f t="shared" si="108"/>
        <v>1.4000000000000001</v>
      </c>
      <c r="AG118" s="78">
        <f t="shared" si="108"/>
        <v>200</v>
      </c>
      <c r="AH118" s="60">
        <f t="shared" si="108"/>
        <v>50</v>
      </c>
      <c r="AI118" s="60">
        <f t="shared" si="108"/>
        <v>70</v>
      </c>
      <c r="AJ118" s="60">
        <f t="shared" si="108"/>
        <v>10070</v>
      </c>
      <c r="AK118" s="60">
        <f t="shared" si="108"/>
        <v>185</v>
      </c>
      <c r="AL118" s="60">
        <f t="shared" si="108"/>
        <v>3.7</v>
      </c>
      <c r="AM118" s="60">
        <f t="shared" ca="1" si="108"/>
        <v>-37</v>
      </c>
      <c r="AN118" s="60">
        <f t="shared" ca="1" si="108"/>
        <v>-37</v>
      </c>
      <c r="AO118" s="60">
        <f t="shared" ca="1" si="108"/>
        <v>37</v>
      </c>
      <c r="AP118" s="63">
        <f t="shared" si="63"/>
        <v>35</v>
      </c>
      <c r="AQ118" s="62">
        <f t="shared" si="91"/>
        <v>1.4888888888888907</v>
      </c>
      <c r="AR118" s="62">
        <f t="shared" si="92"/>
        <v>74.444444444444542</v>
      </c>
      <c r="AS118" s="62">
        <f t="shared" si="93"/>
        <v>148.88888888888908</v>
      </c>
      <c r="AT118" s="62">
        <f t="shared" si="67"/>
        <v>-74.444444444444542</v>
      </c>
      <c r="AU118" s="62">
        <f t="shared" si="94"/>
        <v>372.22222222222274</v>
      </c>
      <c r="AV118" s="62">
        <f t="shared" si="95"/>
        <v>-148.88888888888908</v>
      </c>
      <c r="AW118" s="63">
        <f t="shared" si="81"/>
        <v>223.33333333333366</v>
      </c>
      <c r="AX118" s="61" t="str">
        <f t="shared" ca="1" si="96"/>
        <v>VINTO</v>
      </c>
      <c r="AY118" s="69">
        <f t="shared" ca="1" si="106"/>
        <v>10033</v>
      </c>
      <c r="AZ118" s="51">
        <f t="shared" si="97"/>
        <v>521.11111111111177</v>
      </c>
      <c r="BA118" s="55">
        <f t="shared" ca="1" si="98"/>
        <v>5.2904681331077334E-2</v>
      </c>
      <c r="BB118" s="55">
        <f t="shared" ca="1" si="83"/>
        <v>1.4888888888888909</v>
      </c>
      <c r="BC118" s="64">
        <f t="shared" ca="1" si="99"/>
        <v>73.333333333333655</v>
      </c>
      <c r="BE118" s="52">
        <f t="shared" ca="1" si="100"/>
        <v>8.9999999999999698</v>
      </c>
      <c r="BF118" s="52">
        <f t="shared" ca="1" si="101"/>
        <v>8.9999999999999698</v>
      </c>
      <c r="BG118" s="52">
        <f t="shared" ca="1" si="102"/>
        <v>8.9999999999999698</v>
      </c>
      <c r="BH118" s="52">
        <f t="shared" ca="1" si="103"/>
        <v>8.9999999999999698</v>
      </c>
    </row>
    <row r="119" spans="19:60">
      <c r="S119" s="68">
        <f t="shared" si="107"/>
        <v>7</v>
      </c>
      <c r="T119" s="69">
        <f t="shared" si="107"/>
        <v>2</v>
      </c>
      <c r="U119" s="70">
        <f t="shared" si="90"/>
        <v>5</v>
      </c>
      <c r="V119" s="68">
        <f t="shared" si="104"/>
        <v>2</v>
      </c>
      <c r="W119" s="70">
        <f t="shared" si="104"/>
        <v>7</v>
      </c>
      <c r="X119" s="71">
        <f t="shared" si="104"/>
        <v>0.7142857142857143</v>
      </c>
      <c r="Y119" s="71">
        <f t="shared" si="104"/>
        <v>0.5</v>
      </c>
      <c r="Z119" s="69">
        <f t="shared" si="104"/>
        <v>10000</v>
      </c>
      <c r="AA119" s="69">
        <f t="shared" ca="1" si="104"/>
        <v>9850</v>
      </c>
      <c r="AB119" s="69">
        <f t="shared" ca="1" si="79"/>
        <v>-150</v>
      </c>
      <c r="AC119" s="69">
        <f t="shared" ca="1" si="105"/>
        <v>50</v>
      </c>
      <c r="AD119" s="73">
        <f t="shared" si="85"/>
        <v>8.8999999999999702</v>
      </c>
      <c r="AE119" s="69">
        <f t="shared" si="108"/>
        <v>0.70000000000000007</v>
      </c>
      <c r="AF119" s="69">
        <f t="shared" si="108"/>
        <v>1.4000000000000001</v>
      </c>
      <c r="AG119" s="78">
        <f t="shared" si="108"/>
        <v>200</v>
      </c>
      <c r="AH119" s="60">
        <f t="shared" si="108"/>
        <v>50</v>
      </c>
      <c r="AI119" s="60">
        <f t="shared" si="108"/>
        <v>70</v>
      </c>
      <c r="AJ119" s="60">
        <f t="shared" si="108"/>
        <v>10070</v>
      </c>
      <c r="AK119" s="60">
        <f t="shared" si="108"/>
        <v>185</v>
      </c>
      <c r="AL119" s="60">
        <f t="shared" si="108"/>
        <v>3.7</v>
      </c>
      <c r="AM119" s="60">
        <f t="shared" ca="1" si="108"/>
        <v>-37</v>
      </c>
      <c r="AN119" s="60">
        <f t="shared" ca="1" si="108"/>
        <v>-37</v>
      </c>
      <c r="AO119" s="60">
        <f t="shared" ca="1" si="108"/>
        <v>37</v>
      </c>
      <c r="AP119" s="63">
        <f t="shared" si="63"/>
        <v>35</v>
      </c>
      <c r="AQ119" s="62">
        <f t="shared" si="91"/>
        <v>1.4943820224719118</v>
      </c>
      <c r="AR119" s="62">
        <f t="shared" si="92"/>
        <v>74.719101123595593</v>
      </c>
      <c r="AS119" s="62">
        <f t="shared" si="93"/>
        <v>149.43820224719119</v>
      </c>
      <c r="AT119" s="62">
        <f t="shared" si="67"/>
        <v>-74.719101123595593</v>
      </c>
      <c r="AU119" s="62">
        <f t="shared" si="94"/>
        <v>373.59550561797795</v>
      </c>
      <c r="AV119" s="62">
        <f t="shared" si="95"/>
        <v>-149.43820224719119</v>
      </c>
      <c r="AW119" s="63">
        <f t="shared" si="81"/>
        <v>224.15730337078676</v>
      </c>
      <c r="AX119" s="61" t="str">
        <f t="shared" ca="1" si="96"/>
        <v>VINTO</v>
      </c>
      <c r="AY119" s="69">
        <f t="shared" ca="1" si="106"/>
        <v>10033</v>
      </c>
      <c r="AZ119" s="51">
        <f t="shared" si="97"/>
        <v>523.03370786516916</v>
      </c>
      <c r="BA119" s="55">
        <f t="shared" ca="1" si="98"/>
        <v>5.3099868818798898E-2</v>
      </c>
      <c r="BB119" s="55">
        <f t="shared" ca="1" si="83"/>
        <v>1.4943820224719118</v>
      </c>
      <c r="BC119" s="64">
        <f t="shared" ca="1" si="99"/>
        <v>74.157303370786764</v>
      </c>
      <c r="BE119" s="52">
        <f t="shared" ca="1" si="100"/>
        <v>8.8999999999999702</v>
      </c>
      <c r="BF119" s="52">
        <f t="shared" ca="1" si="101"/>
        <v>8.8999999999999702</v>
      </c>
      <c r="BG119" s="52">
        <f t="shared" ca="1" si="102"/>
        <v>8.8999999999999702</v>
      </c>
      <c r="BH119" s="52">
        <f t="shared" ca="1" si="103"/>
        <v>8.8999999999999702</v>
      </c>
    </row>
    <row r="120" spans="19:60">
      <c r="S120" s="68">
        <f t="shared" si="107"/>
        <v>7</v>
      </c>
      <c r="T120" s="69">
        <f t="shared" si="107"/>
        <v>2</v>
      </c>
      <c r="U120" s="70">
        <f t="shared" si="90"/>
        <v>5</v>
      </c>
      <c r="V120" s="68">
        <f t="shared" si="104"/>
        <v>2</v>
      </c>
      <c r="W120" s="70">
        <f t="shared" si="104"/>
        <v>7</v>
      </c>
      <c r="X120" s="71">
        <f t="shared" si="104"/>
        <v>0.7142857142857143</v>
      </c>
      <c r="Y120" s="71">
        <f t="shared" si="104"/>
        <v>0.5</v>
      </c>
      <c r="Z120" s="69">
        <f t="shared" si="104"/>
        <v>10000</v>
      </c>
      <c r="AA120" s="69">
        <f t="shared" ca="1" si="104"/>
        <v>9850</v>
      </c>
      <c r="AB120" s="69">
        <f t="shared" ca="1" si="79"/>
        <v>-150</v>
      </c>
      <c r="AC120" s="69">
        <f t="shared" ca="1" si="105"/>
        <v>50</v>
      </c>
      <c r="AD120" s="73">
        <f t="shared" si="85"/>
        <v>8.7999999999999705</v>
      </c>
      <c r="AE120" s="69">
        <f t="shared" si="108"/>
        <v>0.70000000000000007</v>
      </c>
      <c r="AF120" s="69">
        <f t="shared" si="108"/>
        <v>1.4000000000000001</v>
      </c>
      <c r="AG120" s="78">
        <f t="shared" si="108"/>
        <v>200</v>
      </c>
      <c r="AH120" s="60">
        <f t="shared" si="108"/>
        <v>50</v>
      </c>
      <c r="AI120" s="60">
        <f t="shared" si="108"/>
        <v>70</v>
      </c>
      <c r="AJ120" s="60">
        <f t="shared" si="108"/>
        <v>10070</v>
      </c>
      <c r="AK120" s="60">
        <f t="shared" si="108"/>
        <v>185</v>
      </c>
      <c r="AL120" s="60">
        <f t="shared" si="108"/>
        <v>3.7</v>
      </c>
      <c r="AM120" s="60">
        <f t="shared" ca="1" si="108"/>
        <v>-37</v>
      </c>
      <c r="AN120" s="60">
        <f t="shared" ca="1" si="108"/>
        <v>-37</v>
      </c>
      <c r="AO120" s="60">
        <f t="shared" ca="1" si="108"/>
        <v>37</v>
      </c>
      <c r="AP120" s="63">
        <f t="shared" si="63"/>
        <v>35</v>
      </c>
      <c r="AQ120" s="62">
        <f t="shared" si="91"/>
        <v>1.5000000000000018</v>
      </c>
      <c r="AR120" s="62">
        <f t="shared" si="92"/>
        <v>75.000000000000085</v>
      </c>
      <c r="AS120" s="62">
        <f t="shared" si="93"/>
        <v>150.00000000000017</v>
      </c>
      <c r="AT120" s="62">
        <f t="shared" si="67"/>
        <v>-75.000000000000085</v>
      </c>
      <c r="AU120" s="62">
        <f t="shared" si="94"/>
        <v>375.00000000000045</v>
      </c>
      <c r="AV120" s="62">
        <f t="shared" si="95"/>
        <v>-150.00000000000017</v>
      </c>
      <c r="AW120" s="63">
        <f t="shared" si="81"/>
        <v>225.00000000000028</v>
      </c>
      <c r="AX120" s="61" t="str">
        <f t="shared" ca="1" si="96"/>
        <v>VINTO</v>
      </c>
      <c r="AY120" s="69">
        <f t="shared" ca="1" si="106"/>
        <v>10033</v>
      </c>
      <c r="AZ120" s="51">
        <f t="shared" si="97"/>
        <v>525.00000000000057</v>
      </c>
      <c r="BA120" s="55">
        <f t="shared" ca="1" si="98"/>
        <v>5.3299492385786858E-2</v>
      </c>
      <c r="BB120" s="55">
        <f t="shared" ca="1" si="83"/>
        <v>1.500000000000002</v>
      </c>
      <c r="BC120" s="64">
        <f t="shared" ca="1" si="99"/>
        <v>75.000000000000284</v>
      </c>
      <c r="BE120" s="52">
        <f t="shared" ca="1" si="100"/>
        <v>8.7999999999999705</v>
      </c>
      <c r="BF120" s="52">
        <f t="shared" ca="1" si="101"/>
        <v>8.7999999999999705</v>
      </c>
      <c r="BG120" s="52">
        <f t="shared" ca="1" si="102"/>
        <v>8.7999999999999705</v>
      </c>
      <c r="BH120" s="52">
        <f t="shared" ca="1" si="103"/>
        <v>8.7999999999999705</v>
      </c>
    </row>
    <row r="121" spans="19:60">
      <c r="S121" s="68">
        <f t="shared" si="107"/>
        <v>7</v>
      </c>
      <c r="T121" s="69">
        <f t="shared" si="107"/>
        <v>2</v>
      </c>
      <c r="U121" s="70">
        <f t="shared" si="90"/>
        <v>5</v>
      </c>
      <c r="V121" s="68">
        <f t="shared" ref="V121:AA136" si="109">V120</f>
        <v>2</v>
      </c>
      <c r="W121" s="70">
        <f t="shared" si="109"/>
        <v>7</v>
      </c>
      <c r="X121" s="71">
        <f t="shared" si="109"/>
        <v>0.7142857142857143</v>
      </c>
      <c r="Y121" s="71">
        <f t="shared" si="109"/>
        <v>0.5</v>
      </c>
      <c r="Z121" s="69">
        <f t="shared" si="109"/>
        <v>10000</v>
      </c>
      <c r="AA121" s="69">
        <f t="shared" ca="1" si="109"/>
        <v>9850</v>
      </c>
      <c r="AB121" s="69">
        <f t="shared" ca="1" si="79"/>
        <v>-150</v>
      </c>
      <c r="AC121" s="69">
        <f t="shared" ca="1" si="105"/>
        <v>50</v>
      </c>
      <c r="AD121" s="73">
        <f t="shared" si="85"/>
        <v>8.6999999999999709</v>
      </c>
      <c r="AE121" s="69">
        <f t="shared" si="108"/>
        <v>0.70000000000000007</v>
      </c>
      <c r="AF121" s="69">
        <f t="shared" si="108"/>
        <v>1.4000000000000001</v>
      </c>
      <c r="AG121" s="78">
        <f t="shared" si="108"/>
        <v>200</v>
      </c>
      <c r="AH121" s="60">
        <f t="shared" si="108"/>
        <v>50</v>
      </c>
      <c r="AI121" s="60">
        <f t="shared" si="108"/>
        <v>70</v>
      </c>
      <c r="AJ121" s="60">
        <f t="shared" si="108"/>
        <v>10070</v>
      </c>
      <c r="AK121" s="60">
        <f t="shared" si="108"/>
        <v>185</v>
      </c>
      <c r="AL121" s="60">
        <f t="shared" si="108"/>
        <v>3.7</v>
      </c>
      <c r="AM121" s="60">
        <f t="shared" ca="1" si="108"/>
        <v>-37</v>
      </c>
      <c r="AN121" s="60">
        <f t="shared" ca="1" si="108"/>
        <v>-37</v>
      </c>
      <c r="AO121" s="60">
        <f t="shared" ca="1" si="108"/>
        <v>37</v>
      </c>
      <c r="AP121" s="63">
        <f t="shared" si="63"/>
        <v>35</v>
      </c>
      <c r="AQ121" s="62">
        <f t="shared" si="91"/>
        <v>1.5057471264367832</v>
      </c>
      <c r="AR121" s="62">
        <f t="shared" si="92"/>
        <v>75.287356321839155</v>
      </c>
      <c r="AS121" s="62">
        <f t="shared" si="93"/>
        <v>150.57471264367831</v>
      </c>
      <c r="AT121" s="62">
        <f t="shared" si="67"/>
        <v>-75.287356321839155</v>
      </c>
      <c r="AU121" s="62">
        <f t="shared" si="94"/>
        <v>376.4367816091958</v>
      </c>
      <c r="AV121" s="62">
        <f t="shared" si="95"/>
        <v>-150.57471264367831</v>
      </c>
      <c r="AW121" s="63">
        <f t="shared" si="81"/>
        <v>225.86206896551749</v>
      </c>
      <c r="AX121" s="61" t="str">
        <f t="shared" ca="1" si="96"/>
        <v>VINTO</v>
      </c>
      <c r="AY121" s="69">
        <f t="shared" ca="1" si="106"/>
        <v>10033</v>
      </c>
      <c r="AZ121" s="51">
        <f t="shared" si="97"/>
        <v>527.01149425287406</v>
      </c>
      <c r="BA121" s="55">
        <f t="shared" ca="1" si="98"/>
        <v>5.3503705000291786E-2</v>
      </c>
      <c r="BB121" s="55">
        <f t="shared" ca="1" si="83"/>
        <v>1.5057471264367832</v>
      </c>
      <c r="BC121" s="64">
        <f t="shared" ca="1" si="99"/>
        <v>75.862068965517494</v>
      </c>
      <c r="BE121" s="52">
        <f t="shared" ca="1" si="100"/>
        <v>8.6999999999999709</v>
      </c>
      <c r="BF121" s="52">
        <f t="shared" ca="1" si="101"/>
        <v>8.6999999999999709</v>
      </c>
      <c r="BG121" s="52">
        <f t="shared" ca="1" si="102"/>
        <v>8.6999999999999709</v>
      </c>
      <c r="BH121" s="52">
        <f t="shared" ca="1" si="103"/>
        <v>8.6999999999999709</v>
      </c>
    </row>
    <row r="122" spans="19:60">
      <c r="S122" s="68">
        <f t="shared" ref="S122:T137" si="110">S121</f>
        <v>7</v>
      </c>
      <c r="T122" s="69">
        <f t="shared" si="110"/>
        <v>2</v>
      </c>
      <c r="U122" s="70">
        <f t="shared" si="90"/>
        <v>5</v>
      </c>
      <c r="V122" s="68">
        <f t="shared" si="109"/>
        <v>2</v>
      </c>
      <c r="W122" s="70">
        <f t="shared" si="109"/>
        <v>7</v>
      </c>
      <c r="X122" s="71">
        <f t="shared" si="109"/>
        <v>0.7142857142857143</v>
      </c>
      <c r="Y122" s="71">
        <f t="shared" si="109"/>
        <v>0.5</v>
      </c>
      <c r="Z122" s="69">
        <f t="shared" si="109"/>
        <v>10000</v>
      </c>
      <c r="AA122" s="69">
        <f t="shared" ca="1" si="109"/>
        <v>9850</v>
      </c>
      <c r="AB122" s="69">
        <f t="shared" ca="1" si="79"/>
        <v>-150</v>
      </c>
      <c r="AC122" s="69">
        <f t="shared" ca="1" si="105"/>
        <v>50</v>
      </c>
      <c r="AD122" s="73">
        <f t="shared" si="85"/>
        <v>8.5999999999999712</v>
      </c>
      <c r="AE122" s="69">
        <f t="shared" ref="AE122:AO137" si="111">AE121</f>
        <v>0.70000000000000007</v>
      </c>
      <c r="AF122" s="69">
        <f t="shared" si="111"/>
        <v>1.4000000000000001</v>
      </c>
      <c r="AG122" s="78">
        <f t="shared" si="111"/>
        <v>200</v>
      </c>
      <c r="AH122" s="60">
        <f t="shared" si="111"/>
        <v>50</v>
      </c>
      <c r="AI122" s="60">
        <f t="shared" si="111"/>
        <v>70</v>
      </c>
      <c r="AJ122" s="60">
        <f t="shared" si="111"/>
        <v>10070</v>
      </c>
      <c r="AK122" s="60">
        <f t="shared" si="111"/>
        <v>185</v>
      </c>
      <c r="AL122" s="60">
        <f t="shared" si="111"/>
        <v>3.7</v>
      </c>
      <c r="AM122" s="60">
        <f t="shared" ca="1" si="111"/>
        <v>-37</v>
      </c>
      <c r="AN122" s="60">
        <f t="shared" ca="1" si="111"/>
        <v>-37</v>
      </c>
      <c r="AO122" s="60">
        <f t="shared" ca="1" si="111"/>
        <v>37</v>
      </c>
      <c r="AP122" s="63">
        <f t="shared" si="63"/>
        <v>35</v>
      </c>
      <c r="AQ122" s="62">
        <f t="shared" si="91"/>
        <v>1.511627906976746</v>
      </c>
      <c r="AR122" s="62">
        <f t="shared" si="92"/>
        <v>75.581395348837304</v>
      </c>
      <c r="AS122" s="62">
        <f t="shared" si="93"/>
        <v>151.16279069767461</v>
      </c>
      <c r="AT122" s="62">
        <f t="shared" si="67"/>
        <v>-75.581395348837304</v>
      </c>
      <c r="AU122" s="62">
        <f t="shared" si="94"/>
        <v>377.90697674418652</v>
      </c>
      <c r="AV122" s="62">
        <f t="shared" si="95"/>
        <v>-151.16279069767461</v>
      </c>
      <c r="AW122" s="63">
        <f t="shared" si="81"/>
        <v>226.74418604651191</v>
      </c>
      <c r="AX122" s="61" t="str">
        <f t="shared" ca="1" si="96"/>
        <v>VINTO</v>
      </c>
      <c r="AY122" s="69">
        <f t="shared" ca="1" si="106"/>
        <v>10033</v>
      </c>
      <c r="AZ122" s="51">
        <f t="shared" si="97"/>
        <v>529.06976744186113</v>
      </c>
      <c r="BA122" s="55">
        <f t="shared" ca="1" si="98"/>
        <v>5.3712666745366615E-2</v>
      </c>
      <c r="BB122" s="55">
        <f t="shared" ca="1" si="83"/>
        <v>1.511627906976746</v>
      </c>
      <c r="BC122" s="64">
        <f t="shared" ca="1" si="99"/>
        <v>76.744186046511913</v>
      </c>
      <c r="BE122" s="52">
        <f t="shared" ca="1" si="100"/>
        <v>8.5999999999999712</v>
      </c>
      <c r="BF122" s="52">
        <f t="shared" ca="1" si="101"/>
        <v>8.5999999999999712</v>
      </c>
      <c r="BG122" s="52">
        <f t="shared" ca="1" si="102"/>
        <v>8.5999999999999712</v>
      </c>
      <c r="BH122" s="52">
        <f t="shared" ca="1" si="103"/>
        <v>8.5999999999999712</v>
      </c>
    </row>
    <row r="123" spans="19:60">
      <c r="S123" s="68">
        <f t="shared" si="110"/>
        <v>7</v>
      </c>
      <c r="T123" s="69">
        <f t="shared" si="110"/>
        <v>2</v>
      </c>
      <c r="U123" s="70">
        <f t="shared" si="90"/>
        <v>5</v>
      </c>
      <c r="V123" s="68">
        <f t="shared" si="109"/>
        <v>2</v>
      </c>
      <c r="W123" s="70">
        <f t="shared" si="109"/>
        <v>7</v>
      </c>
      <c r="X123" s="71">
        <f t="shared" si="109"/>
        <v>0.7142857142857143</v>
      </c>
      <c r="Y123" s="71">
        <f t="shared" si="109"/>
        <v>0.5</v>
      </c>
      <c r="Z123" s="69">
        <f t="shared" si="109"/>
        <v>10000</v>
      </c>
      <c r="AA123" s="69">
        <f t="shared" ca="1" si="109"/>
        <v>9850</v>
      </c>
      <c r="AB123" s="69">
        <f t="shared" ca="1" si="79"/>
        <v>-150</v>
      </c>
      <c r="AC123" s="69">
        <f t="shared" ca="1" si="105"/>
        <v>50</v>
      </c>
      <c r="AD123" s="73">
        <f t="shared" si="85"/>
        <v>8.4999999999999716</v>
      </c>
      <c r="AE123" s="69">
        <f t="shared" si="111"/>
        <v>0.70000000000000007</v>
      </c>
      <c r="AF123" s="69">
        <f t="shared" si="111"/>
        <v>1.4000000000000001</v>
      </c>
      <c r="AG123" s="78">
        <f t="shared" si="111"/>
        <v>200</v>
      </c>
      <c r="AH123" s="60">
        <f t="shared" si="111"/>
        <v>50</v>
      </c>
      <c r="AI123" s="60">
        <f t="shared" si="111"/>
        <v>70</v>
      </c>
      <c r="AJ123" s="60">
        <f t="shared" si="111"/>
        <v>10070</v>
      </c>
      <c r="AK123" s="60">
        <f t="shared" si="111"/>
        <v>185</v>
      </c>
      <c r="AL123" s="60">
        <f t="shared" si="111"/>
        <v>3.7</v>
      </c>
      <c r="AM123" s="60">
        <f t="shared" ca="1" si="111"/>
        <v>-37</v>
      </c>
      <c r="AN123" s="60">
        <f t="shared" ca="1" si="111"/>
        <v>-37</v>
      </c>
      <c r="AO123" s="60">
        <f t="shared" ca="1" si="111"/>
        <v>37</v>
      </c>
      <c r="AP123" s="63">
        <f t="shared" si="63"/>
        <v>35</v>
      </c>
      <c r="AQ123" s="62">
        <f t="shared" si="91"/>
        <v>1.5176470588235311</v>
      </c>
      <c r="AR123" s="62">
        <f t="shared" si="92"/>
        <v>75.882352941176549</v>
      </c>
      <c r="AS123" s="62">
        <f t="shared" si="93"/>
        <v>151.7647058823531</v>
      </c>
      <c r="AT123" s="62">
        <f t="shared" si="67"/>
        <v>-75.882352941176549</v>
      </c>
      <c r="AU123" s="62">
        <f t="shared" si="94"/>
        <v>379.41176470588277</v>
      </c>
      <c r="AV123" s="62">
        <f t="shared" si="95"/>
        <v>-151.7647058823531</v>
      </c>
      <c r="AW123" s="63">
        <f t="shared" si="81"/>
        <v>227.64705882352968</v>
      </c>
      <c r="AX123" s="61" t="str">
        <f t="shared" ca="1" si="96"/>
        <v>VINTO</v>
      </c>
      <c r="AY123" s="69">
        <f t="shared" ca="1" si="106"/>
        <v>10033</v>
      </c>
      <c r="AZ123" s="51">
        <f t="shared" si="97"/>
        <v>531.17647058823582</v>
      </c>
      <c r="BA123" s="55">
        <f t="shared" ca="1" si="98"/>
        <v>5.3926545237384348E-2</v>
      </c>
      <c r="BB123" s="55">
        <f t="shared" ca="1" si="83"/>
        <v>1.5176470588235311</v>
      </c>
      <c r="BC123" s="64">
        <f t="shared" ca="1" si="99"/>
        <v>77.647058823529676</v>
      </c>
      <c r="BE123" s="52">
        <f t="shared" ca="1" si="100"/>
        <v>8.4999999999999716</v>
      </c>
      <c r="BF123" s="52">
        <f t="shared" ca="1" si="101"/>
        <v>8.4999999999999716</v>
      </c>
      <c r="BG123" s="52">
        <f t="shared" ca="1" si="102"/>
        <v>8.4999999999999716</v>
      </c>
      <c r="BH123" s="52">
        <f t="shared" ca="1" si="103"/>
        <v>8.4999999999999716</v>
      </c>
    </row>
    <row r="124" spans="19:60">
      <c r="S124" s="68">
        <f t="shared" si="110"/>
        <v>7</v>
      </c>
      <c r="T124" s="69">
        <f t="shared" si="110"/>
        <v>2</v>
      </c>
      <c r="U124" s="70">
        <f t="shared" si="90"/>
        <v>5</v>
      </c>
      <c r="V124" s="68">
        <f t="shared" si="109"/>
        <v>2</v>
      </c>
      <c r="W124" s="70">
        <f t="shared" si="109"/>
        <v>7</v>
      </c>
      <c r="X124" s="71">
        <f t="shared" si="109"/>
        <v>0.7142857142857143</v>
      </c>
      <c r="Y124" s="71">
        <f t="shared" si="109"/>
        <v>0.5</v>
      </c>
      <c r="Z124" s="69">
        <f t="shared" si="109"/>
        <v>10000</v>
      </c>
      <c r="AA124" s="69">
        <f t="shared" ca="1" si="109"/>
        <v>9850</v>
      </c>
      <c r="AB124" s="69">
        <f t="shared" ca="1" si="79"/>
        <v>-150</v>
      </c>
      <c r="AC124" s="69">
        <f t="shared" ca="1" si="105"/>
        <v>50</v>
      </c>
      <c r="AD124" s="73">
        <f t="shared" si="85"/>
        <v>8.3999999999999719</v>
      </c>
      <c r="AE124" s="69">
        <f t="shared" si="111"/>
        <v>0.70000000000000007</v>
      </c>
      <c r="AF124" s="69">
        <f t="shared" si="111"/>
        <v>1.4000000000000001</v>
      </c>
      <c r="AG124" s="78">
        <f t="shared" si="111"/>
        <v>200</v>
      </c>
      <c r="AH124" s="60">
        <f t="shared" si="111"/>
        <v>50</v>
      </c>
      <c r="AI124" s="60">
        <f t="shared" si="111"/>
        <v>70</v>
      </c>
      <c r="AJ124" s="60">
        <f t="shared" si="111"/>
        <v>10070</v>
      </c>
      <c r="AK124" s="60">
        <f t="shared" si="111"/>
        <v>185</v>
      </c>
      <c r="AL124" s="60">
        <f t="shared" si="111"/>
        <v>3.7</v>
      </c>
      <c r="AM124" s="60">
        <f t="shared" ca="1" si="111"/>
        <v>-37</v>
      </c>
      <c r="AN124" s="60">
        <f t="shared" ca="1" si="111"/>
        <v>-37</v>
      </c>
      <c r="AO124" s="60">
        <f t="shared" ca="1" si="111"/>
        <v>37</v>
      </c>
      <c r="AP124" s="63">
        <f t="shared" si="63"/>
        <v>35</v>
      </c>
      <c r="AQ124" s="62">
        <f t="shared" si="91"/>
        <v>1.5238095238095255</v>
      </c>
      <c r="AR124" s="62">
        <f t="shared" si="92"/>
        <v>76.190476190476275</v>
      </c>
      <c r="AS124" s="62">
        <f t="shared" si="93"/>
        <v>152.38095238095255</v>
      </c>
      <c r="AT124" s="62">
        <f t="shared" si="67"/>
        <v>-76.190476190476275</v>
      </c>
      <c r="AU124" s="62">
        <f t="shared" si="94"/>
        <v>380.95238095238136</v>
      </c>
      <c r="AV124" s="62">
        <f t="shared" si="95"/>
        <v>-152.38095238095255</v>
      </c>
      <c r="AW124" s="63">
        <f t="shared" si="81"/>
        <v>228.57142857142881</v>
      </c>
      <c r="AX124" s="61" t="str">
        <f t="shared" ca="1" si="96"/>
        <v>VINTO</v>
      </c>
      <c r="AY124" s="69">
        <f t="shared" ca="1" si="106"/>
        <v>10033</v>
      </c>
      <c r="AZ124" s="51">
        <f t="shared" si="97"/>
        <v>533.33333333333394</v>
      </c>
      <c r="BA124" s="55">
        <f t="shared" ca="1" si="98"/>
        <v>5.4145516074450145E-2</v>
      </c>
      <c r="BB124" s="55">
        <f t="shared" ca="1" si="83"/>
        <v>1.5238095238095255</v>
      </c>
      <c r="BC124" s="64">
        <f t="shared" ca="1" si="99"/>
        <v>78.571428571428811</v>
      </c>
      <c r="BE124" s="52">
        <f t="shared" ca="1" si="100"/>
        <v>8.3999999999999719</v>
      </c>
      <c r="BF124" s="52">
        <f t="shared" ca="1" si="101"/>
        <v>8.3999999999999719</v>
      </c>
      <c r="BG124" s="52">
        <f t="shared" ca="1" si="102"/>
        <v>8.3999999999999719</v>
      </c>
      <c r="BH124" s="52">
        <f t="shared" ca="1" si="103"/>
        <v>8.3999999999999719</v>
      </c>
    </row>
    <row r="125" spans="19:60">
      <c r="S125" s="68">
        <f t="shared" si="110"/>
        <v>7</v>
      </c>
      <c r="T125" s="69">
        <f t="shared" si="110"/>
        <v>2</v>
      </c>
      <c r="U125" s="70">
        <f t="shared" si="90"/>
        <v>5</v>
      </c>
      <c r="V125" s="68">
        <f t="shared" si="109"/>
        <v>2</v>
      </c>
      <c r="W125" s="70">
        <f t="shared" si="109"/>
        <v>7</v>
      </c>
      <c r="X125" s="71">
        <f t="shared" si="109"/>
        <v>0.7142857142857143</v>
      </c>
      <c r="Y125" s="71">
        <f t="shared" si="109"/>
        <v>0.5</v>
      </c>
      <c r="Z125" s="69">
        <f t="shared" si="109"/>
        <v>10000</v>
      </c>
      <c r="AA125" s="69">
        <f t="shared" ca="1" si="109"/>
        <v>9850</v>
      </c>
      <c r="AB125" s="69">
        <f t="shared" ca="1" si="79"/>
        <v>-150</v>
      </c>
      <c r="AC125" s="69">
        <f t="shared" ca="1" si="105"/>
        <v>50</v>
      </c>
      <c r="AD125" s="73">
        <f t="shared" si="85"/>
        <v>8.2999999999999723</v>
      </c>
      <c r="AE125" s="69">
        <f t="shared" si="111"/>
        <v>0.70000000000000007</v>
      </c>
      <c r="AF125" s="69">
        <f t="shared" si="111"/>
        <v>1.4000000000000001</v>
      </c>
      <c r="AG125" s="78">
        <f t="shared" si="111"/>
        <v>200</v>
      </c>
      <c r="AH125" s="60">
        <f t="shared" si="111"/>
        <v>50</v>
      </c>
      <c r="AI125" s="60">
        <f t="shared" si="111"/>
        <v>70</v>
      </c>
      <c r="AJ125" s="60">
        <f t="shared" si="111"/>
        <v>10070</v>
      </c>
      <c r="AK125" s="60">
        <f t="shared" si="111"/>
        <v>185</v>
      </c>
      <c r="AL125" s="60">
        <f t="shared" si="111"/>
        <v>3.7</v>
      </c>
      <c r="AM125" s="60">
        <f t="shared" ca="1" si="111"/>
        <v>-37</v>
      </c>
      <c r="AN125" s="60">
        <f t="shared" ca="1" si="111"/>
        <v>-37</v>
      </c>
      <c r="AO125" s="60">
        <f t="shared" ca="1" si="111"/>
        <v>37</v>
      </c>
      <c r="AP125" s="63">
        <f t="shared" si="63"/>
        <v>35</v>
      </c>
      <c r="AQ125" s="62">
        <f t="shared" si="91"/>
        <v>1.5301204819277126</v>
      </c>
      <c r="AR125" s="62">
        <f t="shared" si="92"/>
        <v>76.50602409638563</v>
      </c>
      <c r="AS125" s="62">
        <f t="shared" si="93"/>
        <v>153.01204819277126</v>
      </c>
      <c r="AT125" s="62">
        <f t="shared" si="67"/>
        <v>-76.50602409638563</v>
      </c>
      <c r="AU125" s="62">
        <f t="shared" si="94"/>
        <v>382.53012048192818</v>
      </c>
      <c r="AV125" s="62">
        <f t="shared" si="95"/>
        <v>-153.01204819277126</v>
      </c>
      <c r="AW125" s="63">
        <f t="shared" si="81"/>
        <v>229.51807228915692</v>
      </c>
      <c r="AX125" s="61" t="str">
        <f t="shared" ca="1" si="96"/>
        <v>VINTO</v>
      </c>
      <c r="AY125" s="69">
        <f t="shared" ca="1" si="106"/>
        <v>10033</v>
      </c>
      <c r="AZ125" s="51">
        <f t="shared" si="97"/>
        <v>535.54216867469938</v>
      </c>
      <c r="BA125" s="55">
        <f t="shared" ca="1" si="98"/>
        <v>5.4369763317228363E-2</v>
      </c>
      <c r="BB125" s="55">
        <f t="shared" ca="1" si="83"/>
        <v>1.5301204819277128</v>
      </c>
      <c r="BC125" s="64">
        <f t="shared" ca="1" si="99"/>
        <v>79.518072289156919</v>
      </c>
      <c r="BE125" s="52">
        <f t="shared" ca="1" si="100"/>
        <v>8.2999999999999723</v>
      </c>
      <c r="BF125" s="52">
        <f t="shared" ca="1" si="101"/>
        <v>8.2999999999999723</v>
      </c>
      <c r="BG125" s="52">
        <f t="shared" ca="1" si="102"/>
        <v>8.2999999999999723</v>
      </c>
      <c r="BH125" s="52">
        <f t="shared" ca="1" si="103"/>
        <v>8.2999999999999723</v>
      </c>
    </row>
    <row r="126" spans="19:60">
      <c r="S126" s="68">
        <f t="shared" si="110"/>
        <v>7</v>
      </c>
      <c r="T126" s="69">
        <f t="shared" si="110"/>
        <v>2</v>
      </c>
      <c r="U126" s="70">
        <f t="shared" si="90"/>
        <v>5</v>
      </c>
      <c r="V126" s="68">
        <f t="shared" si="109"/>
        <v>2</v>
      </c>
      <c r="W126" s="70">
        <f t="shared" si="109"/>
        <v>7</v>
      </c>
      <c r="X126" s="71">
        <f t="shared" si="109"/>
        <v>0.7142857142857143</v>
      </c>
      <c r="Y126" s="71">
        <f t="shared" si="109"/>
        <v>0.5</v>
      </c>
      <c r="Z126" s="69">
        <f t="shared" si="109"/>
        <v>10000</v>
      </c>
      <c r="AA126" s="69">
        <f t="shared" ca="1" si="109"/>
        <v>9850</v>
      </c>
      <c r="AB126" s="69">
        <f t="shared" ca="1" si="79"/>
        <v>-150</v>
      </c>
      <c r="AC126" s="69">
        <f t="shared" ca="1" si="105"/>
        <v>50</v>
      </c>
      <c r="AD126" s="73">
        <f t="shared" si="85"/>
        <v>8.1999999999999726</v>
      </c>
      <c r="AE126" s="69">
        <f t="shared" si="111"/>
        <v>0.70000000000000007</v>
      </c>
      <c r="AF126" s="69">
        <f t="shared" si="111"/>
        <v>1.4000000000000001</v>
      </c>
      <c r="AG126" s="78">
        <f t="shared" si="111"/>
        <v>200</v>
      </c>
      <c r="AH126" s="60">
        <f t="shared" si="111"/>
        <v>50</v>
      </c>
      <c r="AI126" s="60">
        <f t="shared" si="111"/>
        <v>70</v>
      </c>
      <c r="AJ126" s="60">
        <f t="shared" si="111"/>
        <v>10070</v>
      </c>
      <c r="AK126" s="60">
        <f t="shared" si="111"/>
        <v>185</v>
      </c>
      <c r="AL126" s="60">
        <f t="shared" si="111"/>
        <v>3.7</v>
      </c>
      <c r="AM126" s="60">
        <f t="shared" ca="1" si="111"/>
        <v>-37</v>
      </c>
      <c r="AN126" s="60">
        <f t="shared" ca="1" si="111"/>
        <v>-37</v>
      </c>
      <c r="AO126" s="60">
        <f t="shared" ca="1" si="111"/>
        <v>37</v>
      </c>
      <c r="AP126" s="63">
        <f t="shared" si="63"/>
        <v>35</v>
      </c>
      <c r="AQ126" s="62">
        <f t="shared" si="91"/>
        <v>1.5365853658536603</v>
      </c>
      <c r="AR126" s="62">
        <f t="shared" si="92"/>
        <v>76.829268292683011</v>
      </c>
      <c r="AS126" s="62">
        <f t="shared" si="93"/>
        <v>153.65853658536602</v>
      </c>
      <c r="AT126" s="62">
        <f t="shared" si="67"/>
        <v>-76.829268292683011</v>
      </c>
      <c r="AU126" s="62">
        <f t="shared" si="94"/>
        <v>384.14634146341507</v>
      </c>
      <c r="AV126" s="62">
        <f t="shared" si="95"/>
        <v>-153.65853658536602</v>
      </c>
      <c r="AW126" s="63">
        <f t="shared" si="81"/>
        <v>230.48780487804905</v>
      </c>
      <c r="AX126" s="61" t="str">
        <f t="shared" ca="1" si="96"/>
        <v>VINTO</v>
      </c>
      <c r="AY126" s="69">
        <f t="shared" ca="1" si="106"/>
        <v>10033</v>
      </c>
      <c r="AZ126" s="51">
        <f t="shared" si="97"/>
        <v>537.80487804878112</v>
      </c>
      <c r="BA126" s="55">
        <f t="shared" ca="1" si="98"/>
        <v>5.4599480004952398E-2</v>
      </c>
      <c r="BB126" s="55">
        <f t="shared" ca="1" si="83"/>
        <v>1.5365853658536603</v>
      </c>
      <c r="BC126" s="64">
        <f t="shared" ca="1" si="99"/>
        <v>80.487804878049047</v>
      </c>
      <c r="BE126" s="52">
        <f t="shared" ca="1" si="100"/>
        <v>8.1999999999999726</v>
      </c>
      <c r="BF126" s="52">
        <f t="shared" ca="1" si="101"/>
        <v>8.1999999999999726</v>
      </c>
      <c r="BG126" s="52">
        <f t="shared" ca="1" si="102"/>
        <v>8.1999999999999726</v>
      </c>
      <c r="BH126" s="52">
        <f t="shared" ca="1" si="103"/>
        <v>8.1999999999999726</v>
      </c>
    </row>
    <row r="127" spans="19:60">
      <c r="S127" s="68">
        <f t="shared" si="110"/>
        <v>7</v>
      </c>
      <c r="T127" s="69">
        <f t="shared" si="110"/>
        <v>2</v>
      </c>
      <c r="U127" s="70">
        <f t="shared" si="90"/>
        <v>5</v>
      </c>
      <c r="V127" s="68">
        <f t="shared" si="109"/>
        <v>2</v>
      </c>
      <c r="W127" s="70">
        <f t="shared" si="109"/>
        <v>7</v>
      </c>
      <c r="X127" s="71">
        <f t="shared" si="109"/>
        <v>0.7142857142857143</v>
      </c>
      <c r="Y127" s="71">
        <f t="shared" si="109"/>
        <v>0.5</v>
      </c>
      <c r="Z127" s="69">
        <f t="shared" si="109"/>
        <v>10000</v>
      </c>
      <c r="AA127" s="69">
        <f t="shared" ca="1" si="109"/>
        <v>9850</v>
      </c>
      <c r="AB127" s="69">
        <f t="shared" ca="1" si="79"/>
        <v>-150</v>
      </c>
      <c r="AC127" s="69">
        <f t="shared" ca="1" si="105"/>
        <v>50</v>
      </c>
      <c r="AD127" s="73">
        <f t="shared" si="85"/>
        <v>8.099999999999973</v>
      </c>
      <c r="AE127" s="69">
        <f t="shared" si="111"/>
        <v>0.70000000000000007</v>
      </c>
      <c r="AF127" s="69">
        <f t="shared" si="111"/>
        <v>1.4000000000000001</v>
      </c>
      <c r="AG127" s="78">
        <f t="shared" si="111"/>
        <v>200</v>
      </c>
      <c r="AH127" s="60">
        <f t="shared" si="111"/>
        <v>50</v>
      </c>
      <c r="AI127" s="60">
        <f t="shared" si="111"/>
        <v>70</v>
      </c>
      <c r="AJ127" s="60">
        <f t="shared" si="111"/>
        <v>10070</v>
      </c>
      <c r="AK127" s="60">
        <f t="shared" si="111"/>
        <v>185</v>
      </c>
      <c r="AL127" s="60">
        <f t="shared" si="111"/>
        <v>3.7</v>
      </c>
      <c r="AM127" s="60">
        <f t="shared" ca="1" si="111"/>
        <v>-37</v>
      </c>
      <c r="AN127" s="60">
        <f t="shared" ca="1" si="111"/>
        <v>-37</v>
      </c>
      <c r="AO127" s="60">
        <f t="shared" ca="1" si="111"/>
        <v>37</v>
      </c>
      <c r="AP127" s="63">
        <f t="shared" si="63"/>
        <v>35</v>
      </c>
      <c r="AQ127" s="62">
        <f t="shared" si="91"/>
        <v>1.5432098765432118</v>
      </c>
      <c r="AR127" s="62">
        <f t="shared" si="92"/>
        <v>77.160493827160593</v>
      </c>
      <c r="AS127" s="62">
        <f t="shared" si="93"/>
        <v>154.32098765432119</v>
      </c>
      <c r="AT127" s="62">
        <f t="shared" si="67"/>
        <v>-77.160493827160593</v>
      </c>
      <c r="AU127" s="62">
        <f t="shared" si="94"/>
        <v>385.80246913580299</v>
      </c>
      <c r="AV127" s="62">
        <f t="shared" si="95"/>
        <v>-154.32098765432119</v>
      </c>
      <c r="AW127" s="63">
        <f t="shared" si="81"/>
        <v>231.48148148148181</v>
      </c>
      <c r="AX127" s="61" t="str">
        <f t="shared" ca="1" si="96"/>
        <v>VINTO</v>
      </c>
      <c r="AY127" s="69">
        <f t="shared" ca="1" si="106"/>
        <v>10033</v>
      </c>
      <c r="AZ127" s="51">
        <f t="shared" si="97"/>
        <v>540.12345679012412</v>
      </c>
      <c r="BA127" s="55">
        <f t="shared" ca="1" si="98"/>
        <v>5.4834868709657272E-2</v>
      </c>
      <c r="BB127" s="55">
        <f t="shared" ca="1" si="83"/>
        <v>1.5432098765432121</v>
      </c>
      <c r="BC127" s="64">
        <f t="shared" ca="1" si="99"/>
        <v>81.481481481481808</v>
      </c>
      <c r="BE127" s="52">
        <f t="shared" ca="1" si="100"/>
        <v>8.099999999999973</v>
      </c>
      <c r="BF127" s="52">
        <f t="shared" ca="1" si="101"/>
        <v>8.099999999999973</v>
      </c>
      <c r="BG127" s="52">
        <f t="shared" ca="1" si="102"/>
        <v>8.099999999999973</v>
      </c>
      <c r="BH127" s="52">
        <f t="shared" ca="1" si="103"/>
        <v>8.099999999999973</v>
      </c>
    </row>
    <row r="128" spans="19:60">
      <c r="S128" s="68">
        <f t="shared" si="110"/>
        <v>7</v>
      </c>
      <c r="T128" s="69">
        <f t="shared" si="110"/>
        <v>2</v>
      </c>
      <c r="U128" s="70">
        <f t="shared" si="90"/>
        <v>5</v>
      </c>
      <c r="V128" s="68">
        <f t="shared" si="109"/>
        <v>2</v>
      </c>
      <c r="W128" s="70">
        <f t="shared" si="109"/>
        <v>7</v>
      </c>
      <c r="X128" s="71">
        <f t="shared" si="109"/>
        <v>0.7142857142857143</v>
      </c>
      <c r="Y128" s="71">
        <f t="shared" si="109"/>
        <v>0.5</v>
      </c>
      <c r="Z128" s="69">
        <f t="shared" si="109"/>
        <v>10000</v>
      </c>
      <c r="AA128" s="69">
        <f t="shared" ca="1" si="109"/>
        <v>9850</v>
      </c>
      <c r="AB128" s="69">
        <f t="shared" ca="1" si="79"/>
        <v>-150</v>
      </c>
      <c r="AC128" s="69">
        <f t="shared" ca="1" si="105"/>
        <v>50</v>
      </c>
      <c r="AD128" s="73">
        <f t="shared" si="85"/>
        <v>7.9999999999999734</v>
      </c>
      <c r="AE128" s="69">
        <f t="shared" si="111"/>
        <v>0.70000000000000007</v>
      </c>
      <c r="AF128" s="69">
        <f t="shared" si="111"/>
        <v>1.4000000000000001</v>
      </c>
      <c r="AG128" s="78">
        <f t="shared" si="111"/>
        <v>200</v>
      </c>
      <c r="AH128" s="60">
        <f t="shared" si="111"/>
        <v>50</v>
      </c>
      <c r="AI128" s="60">
        <f t="shared" si="111"/>
        <v>70</v>
      </c>
      <c r="AJ128" s="60">
        <f t="shared" si="111"/>
        <v>10070</v>
      </c>
      <c r="AK128" s="60">
        <f t="shared" si="111"/>
        <v>185</v>
      </c>
      <c r="AL128" s="60">
        <f t="shared" si="111"/>
        <v>3.7</v>
      </c>
      <c r="AM128" s="60">
        <f t="shared" ca="1" si="111"/>
        <v>-37</v>
      </c>
      <c r="AN128" s="60">
        <f t="shared" ca="1" si="111"/>
        <v>-37</v>
      </c>
      <c r="AO128" s="60">
        <f t="shared" ca="1" si="111"/>
        <v>37</v>
      </c>
      <c r="AP128" s="63">
        <f t="shared" si="63"/>
        <v>35</v>
      </c>
      <c r="AQ128" s="62">
        <f t="shared" si="91"/>
        <v>1.5500000000000018</v>
      </c>
      <c r="AR128" s="62">
        <f t="shared" si="92"/>
        <v>77.500000000000085</v>
      </c>
      <c r="AS128" s="62">
        <f t="shared" si="93"/>
        <v>155.00000000000017</v>
      </c>
      <c r="AT128" s="62">
        <f t="shared" si="67"/>
        <v>-77.500000000000085</v>
      </c>
      <c r="AU128" s="62">
        <f t="shared" si="94"/>
        <v>387.50000000000045</v>
      </c>
      <c r="AV128" s="62">
        <f t="shared" si="95"/>
        <v>-155.00000000000017</v>
      </c>
      <c r="AW128" s="63">
        <f t="shared" si="81"/>
        <v>232.50000000000028</v>
      </c>
      <c r="AX128" s="61" t="str">
        <f t="shared" ca="1" si="96"/>
        <v>VINTO</v>
      </c>
      <c r="AY128" s="69">
        <f t="shared" ca="1" si="106"/>
        <v>10033</v>
      </c>
      <c r="AZ128" s="51">
        <f t="shared" si="97"/>
        <v>542.50000000000057</v>
      </c>
      <c r="BA128" s="55">
        <f t="shared" ca="1" si="98"/>
        <v>5.5076142131979755E-2</v>
      </c>
      <c r="BB128" s="55">
        <f t="shared" ca="1" si="83"/>
        <v>1.5500000000000018</v>
      </c>
      <c r="BC128" s="64">
        <f t="shared" ca="1" si="99"/>
        <v>82.500000000000284</v>
      </c>
      <c r="BE128" s="52">
        <f t="shared" ca="1" si="100"/>
        <v>7.9999999999999734</v>
      </c>
      <c r="BF128" s="52">
        <f t="shared" ca="1" si="101"/>
        <v>7.9999999999999734</v>
      </c>
      <c r="BG128" s="52">
        <f t="shared" ca="1" si="102"/>
        <v>7.9999999999999734</v>
      </c>
      <c r="BH128" s="52">
        <f t="shared" ca="1" si="103"/>
        <v>7.9999999999999734</v>
      </c>
    </row>
    <row r="129" spans="19:60">
      <c r="S129" s="68">
        <f t="shared" si="110"/>
        <v>7</v>
      </c>
      <c r="T129" s="69">
        <f t="shared" si="110"/>
        <v>2</v>
      </c>
      <c r="U129" s="70">
        <f t="shared" si="90"/>
        <v>5</v>
      </c>
      <c r="V129" s="68">
        <f t="shared" si="109"/>
        <v>2</v>
      </c>
      <c r="W129" s="70">
        <f t="shared" si="109"/>
        <v>7</v>
      </c>
      <c r="X129" s="71">
        <f t="shared" si="109"/>
        <v>0.7142857142857143</v>
      </c>
      <c r="Y129" s="71">
        <f t="shared" si="109"/>
        <v>0.5</v>
      </c>
      <c r="Z129" s="69">
        <f t="shared" si="109"/>
        <v>10000</v>
      </c>
      <c r="AA129" s="69">
        <f t="shared" ca="1" si="109"/>
        <v>9850</v>
      </c>
      <c r="AB129" s="69">
        <f t="shared" ca="1" si="79"/>
        <v>-150</v>
      </c>
      <c r="AC129" s="69">
        <f t="shared" ca="1" si="105"/>
        <v>50</v>
      </c>
      <c r="AD129" s="73">
        <f t="shared" si="85"/>
        <v>7.8999999999999737</v>
      </c>
      <c r="AE129" s="69">
        <f t="shared" si="111"/>
        <v>0.70000000000000007</v>
      </c>
      <c r="AF129" s="69">
        <f t="shared" si="111"/>
        <v>1.4000000000000001</v>
      </c>
      <c r="AG129" s="78">
        <f t="shared" si="111"/>
        <v>200</v>
      </c>
      <c r="AH129" s="60">
        <f t="shared" si="111"/>
        <v>50</v>
      </c>
      <c r="AI129" s="60">
        <f t="shared" si="111"/>
        <v>70</v>
      </c>
      <c r="AJ129" s="60">
        <f t="shared" si="111"/>
        <v>10070</v>
      </c>
      <c r="AK129" s="60">
        <f t="shared" si="111"/>
        <v>185</v>
      </c>
      <c r="AL129" s="60">
        <f t="shared" si="111"/>
        <v>3.7</v>
      </c>
      <c r="AM129" s="60">
        <f t="shared" ca="1" si="111"/>
        <v>-37</v>
      </c>
      <c r="AN129" s="60">
        <f t="shared" ca="1" si="111"/>
        <v>-37</v>
      </c>
      <c r="AO129" s="60">
        <f t="shared" ca="1" si="111"/>
        <v>37</v>
      </c>
      <c r="AP129" s="63">
        <f t="shared" si="63"/>
        <v>35</v>
      </c>
      <c r="AQ129" s="62">
        <f t="shared" si="91"/>
        <v>1.5569620253164576</v>
      </c>
      <c r="AR129" s="62">
        <f t="shared" si="92"/>
        <v>77.848101265822876</v>
      </c>
      <c r="AS129" s="62">
        <f t="shared" si="93"/>
        <v>155.69620253164575</v>
      </c>
      <c r="AT129" s="62">
        <f t="shared" si="67"/>
        <v>-77.848101265822876</v>
      </c>
      <c r="AU129" s="62">
        <f t="shared" si="94"/>
        <v>389.2405063291144</v>
      </c>
      <c r="AV129" s="62">
        <f t="shared" si="95"/>
        <v>-155.69620253164575</v>
      </c>
      <c r="AW129" s="63">
        <f t="shared" si="81"/>
        <v>233.54430379746864</v>
      </c>
      <c r="AX129" s="61" t="str">
        <f t="shared" ca="1" si="96"/>
        <v>VINTO</v>
      </c>
      <c r="AY129" s="69">
        <f t="shared" ca="1" si="106"/>
        <v>10033</v>
      </c>
      <c r="AZ129" s="51">
        <f t="shared" si="97"/>
        <v>544.93670886076018</v>
      </c>
      <c r="BA129" s="55">
        <f t="shared" ca="1" si="98"/>
        <v>5.5323523742209155E-2</v>
      </c>
      <c r="BB129" s="55">
        <f t="shared" ca="1" si="83"/>
        <v>1.5569620253164576</v>
      </c>
      <c r="BC129" s="64">
        <f t="shared" ca="1" si="99"/>
        <v>83.544303797468643</v>
      </c>
      <c r="BE129" s="52">
        <f t="shared" ca="1" si="100"/>
        <v>7.8999999999999737</v>
      </c>
      <c r="BF129" s="52">
        <f t="shared" ca="1" si="101"/>
        <v>7.8999999999999737</v>
      </c>
      <c r="BG129" s="52">
        <f t="shared" ca="1" si="102"/>
        <v>7.8999999999999737</v>
      </c>
      <c r="BH129" s="52">
        <f t="shared" ca="1" si="103"/>
        <v>7.8999999999999737</v>
      </c>
    </row>
    <row r="130" spans="19:60">
      <c r="S130" s="68">
        <f t="shared" si="110"/>
        <v>7</v>
      </c>
      <c r="T130" s="69">
        <f t="shared" si="110"/>
        <v>2</v>
      </c>
      <c r="U130" s="70">
        <f t="shared" si="90"/>
        <v>5</v>
      </c>
      <c r="V130" s="68">
        <f t="shared" si="109"/>
        <v>2</v>
      </c>
      <c r="W130" s="70">
        <f t="shared" si="109"/>
        <v>7</v>
      </c>
      <c r="X130" s="71">
        <f t="shared" si="109"/>
        <v>0.7142857142857143</v>
      </c>
      <c r="Y130" s="71">
        <f t="shared" si="109"/>
        <v>0.5</v>
      </c>
      <c r="Z130" s="69">
        <f t="shared" si="109"/>
        <v>10000</v>
      </c>
      <c r="AA130" s="69">
        <f t="shared" ca="1" si="109"/>
        <v>9850</v>
      </c>
      <c r="AB130" s="69">
        <f t="shared" ca="1" si="79"/>
        <v>-150</v>
      </c>
      <c r="AC130" s="69">
        <f t="shared" ca="1" si="105"/>
        <v>50</v>
      </c>
      <c r="AD130" s="73">
        <f t="shared" si="85"/>
        <v>7.7999999999999741</v>
      </c>
      <c r="AE130" s="69">
        <f t="shared" si="111"/>
        <v>0.70000000000000007</v>
      </c>
      <c r="AF130" s="69">
        <f t="shared" si="111"/>
        <v>1.4000000000000001</v>
      </c>
      <c r="AG130" s="78">
        <f t="shared" si="111"/>
        <v>200</v>
      </c>
      <c r="AH130" s="60">
        <f t="shared" si="111"/>
        <v>50</v>
      </c>
      <c r="AI130" s="60">
        <f t="shared" si="111"/>
        <v>70</v>
      </c>
      <c r="AJ130" s="60">
        <f t="shared" si="111"/>
        <v>10070</v>
      </c>
      <c r="AK130" s="60">
        <f t="shared" si="111"/>
        <v>185</v>
      </c>
      <c r="AL130" s="60">
        <f t="shared" si="111"/>
        <v>3.7</v>
      </c>
      <c r="AM130" s="60">
        <f t="shared" ca="1" si="111"/>
        <v>-37</v>
      </c>
      <c r="AN130" s="60">
        <f t="shared" ca="1" si="111"/>
        <v>-37</v>
      </c>
      <c r="AO130" s="60">
        <f t="shared" ca="1" si="111"/>
        <v>37</v>
      </c>
      <c r="AP130" s="63">
        <f t="shared" si="63"/>
        <v>35</v>
      </c>
      <c r="AQ130" s="62">
        <f t="shared" si="91"/>
        <v>1.5641025641025661</v>
      </c>
      <c r="AR130" s="62">
        <f t="shared" si="92"/>
        <v>78.205128205128304</v>
      </c>
      <c r="AS130" s="62">
        <f t="shared" si="93"/>
        <v>156.41025641025661</v>
      </c>
      <c r="AT130" s="62">
        <f t="shared" si="67"/>
        <v>-78.205128205128304</v>
      </c>
      <c r="AU130" s="62">
        <f t="shared" si="94"/>
        <v>391.02564102564151</v>
      </c>
      <c r="AV130" s="62">
        <f t="shared" si="95"/>
        <v>-156.41025641025661</v>
      </c>
      <c r="AW130" s="63">
        <f t="shared" si="81"/>
        <v>234.6153846153849</v>
      </c>
      <c r="AX130" s="61" t="str">
        <f t="shared" ca="1" si="96"/>
        <v>VINTO</v>
      </c>
      <c r="AY130" s="69">
        <f t="shared" ca="1" si="106"/>
        <v>10033</v>
      </c>
      <c r="AZ130" s="51">
        <f t="shared" si="97"/>
        <v>547.43589743589814</v>
      </c>
      <c r="BA130" s="55">
        <f t="shared" ca="1" si="98"/>
        <v>5.5577248470649557E-2</v>
      </c>
      <c r="BB130" s="55">
        <f t="shared" ca="1" si="83"/>
        <v>1.5641025641025659</v>
      </c>
      <c r="BC130" s="64">
        <f t="shared" ca="1" si="99"/>
        <v>84.615384615384897</v>
      </c>
      <c r="BE130" s="52">
        <f t="shared" ca="1" si="100"/>
        <v>7.7999999999999741</v>
      </c>
      <c r="BF130" s="52">
        <f t="shared" ca="1" si="101"/>
        <v>7.7999999999999741</v>
      </c>
      <c r="BG130" s="52">
        <f t="shared" ca="1" si="102"/>
        <v>7.7999999999999741</v>
      </c>
      <c r="BH130" s="52">
        <f t="shared" ca="1" si="103"/>
        <v>7.7999999999999741</v>
      </c>
    </row>
    <row r="131" spans="19:60">
      <c r="S131" s="68">
        <f t="shared" si="110"/>
        <v>7</v>
      </c>
      <c r="T131" s="69">
        <f t="shared" si="110"/>
        <v>2</v>
      </c>
      <c r="U131" s="70">
        <f t="shared" si="90"/>
        <v>5</v>
      </c>
      <c r="V131" s="68">
        <f t="shared" si="109"/>
        <v>2</v>
      </c>
      <c r="W131" s="70">
        <f t="shared" si="109"/>
        <v>7</v>
      </c>
      <c r="X131" s="71">
        <f t="shared" si="109"/>
        <v>0.7142857142857143</v>
      </c>
      <c r="Y131" s="71">
        <f t="shared" si="109"/>
        <v>0.5</v>
      </c>
      <c r="Z131" s="69">
        <f t="shared" si="109"/>
        <v>10000</v>
      </c>
      <c r="AA131" s="69">
        <f t="shared" ca="1" si="109"/>
        <v>9850</v>
      </c>
      <c r="AB131" s="69">
        <f t="shared" ca="1" si="79"/>
        <v>-150</v>
      </c>
      <c r="AC131" s="69">
        <f t="shared" ca="1" si="105"/>
        <v>50</v>
      </c>
      <c r="AD131" s="73">
        <f t="shared" si="85"/>
        <v>7.6999999999999744</v>
      </c>
      <c r="AE131" s="69">
        <f t="shared" si="111"/>
        <v>0.70000000000000007</v>
      </c>
      <c r="AF131" s="69">
        <f t="shared" si="111"/>
        <v>1.4000000000000001</v>
      </c>
      <c r="AG131" s="78">
        <f t="shared" si="111"/>
        <v>200</v>
      </c>
      <c r="AH131" s="60">
        <f t="shared" si="111"/>
        <v>50</v>
      </c>
      <c r="AI131" s="60">
        <f t="shared" si="111"/>
        <v>70</v>
      </c>
      <c r="AJ131" s="60">
        <f t="shared" si="111"/>
        <v>10070</v>
      </c>
      <c r="AK131" s="60">
        <f t="shared" si="111"/>
        <v>185</v>
      </c>
      <c r="AL131" s="60">
        <f t="shared" si="111"/>
        <v>3.7</v>
      </c>
      <c r="AM131" s="60">
        <f t="shared" ca="1" si="111"/>
        <v>-37</v>
      </c>
      <c r="AN131" s="60">
        <f t="shared" ca="1" si="111"/>
        <v>-37</v>
      </c>
      <c r="AO131" s="60">
        <f t="shared" ca="1" si="111"/>
        <v>37</v>
      </c>
      <c r="AP131" s="63">
        <f t="shared" si="63"/>
        <v>35</v>
      </c>
      <c r="AQ131" s="62">
        <f t="shared" si="91"/>
        <v>1.5714285714285734</v>
      </c>
      <c r="AR131" s="62">
        <f t="shared" si="92"/>
        <v>78.571428571428669</v>
      </c>
      <c r="AS131" s="62">
        <f t="shared" si="93"/>
        <v>157.14285714285734</v>
      </c>
      <c r="AT131" s="62">
        <f t="shared" si="67"/>
        <v>-78.571428571428669</v>
      </c>
      <c r="AU131" s="62">
        <f t="shared" si="94"/>
        <v>392.85714285714334</v>
      </c>
      <c r="AV131" s="62">
        <f t="shared" si="95"/>
        <v>-157.14285714285734</v>
      </c>
      <c r="AW131" s="63">
        <f t="shared" si="81"/>
        <v>235.71428571428601</v>
      </c>
      <c r="AX131" s="61" t="str">
        <f t="shared" ca="1" si="96"/>
        <v>VINTO</v>
      </c>
      <c r="AY131" s="69">
        <f t="shared" ca="1" si="106"/>
        <v>10033</v>
      </c>
      <c r="AZ131" s="51">
        <f t="shared" si="97"/>
        <v>550.00000000000068</v>
      </c>
      <c r="BA131" s="55">
        <f t="shared" ca="1" si="98"/>
        <v>5.583756345177672E-2</v>
      </c>
      <c r="BB131" s="55">
        <f t="shared" ca="1" si="83"/>
        <v>1.5714285714285734</v>
      </c>
      <c r="BC131" s="64">
        <f t="shared" ca="1" si="99"/>
        <v>85.714285714286007</v>
      </c>
      <c r="BE131" s="52">
        <f t="shared" ca="1" si="100"/>
        <v>7.6999999999999744</v>
      </c>
      <c r="BF131" s="52">
        <f t="shared" ca="1" si="101"/>
        <v>7.6999999999999744</v>
      </c>
      <c r="BG131" s="52">
        <f t="shared" ca="1" si="102"/>
        <v>7.6999999999999744</v>
      </c>
      <c r="BH131" s="52">
        <f t="shared" ca="1" si="103"/>
        <v>7.6999999999999744</v>
      </c>
    </row>
    <row r="132" spans="19:60">
      <c r="S132" s="68">
        <f t="shared" si="110"/>
        <v>7</v>
      </c>
      <c r="T132" s="69">
        <f t="shared" si="110"/>
        <v>2</v>
      </c>
      <c r="U132" s="70">
        <f t="shared" si="90"/>
        <v>5</v>
      </c>
      <c r="V132" s="68">
        <f t="shared" si="109"/>
        <v>2</v>
      </c>
      <c r="W132" s="70">
        <f t="shared" si="109"/>
        <v>7</v>
      </c>
      <c r="X132" s="71">
        <f t="shared" si="109"/>
        <v>0.7142857142857143</v>
      </c>
      <c r="Y132" s="71">
        <f t="shared" si="109"/>
        <v>0.5</v>
      </c>
      <c r="Z132" s="69">
        <f t="shared" si="109"/>
        <v>10000</v>
      </c>
      <c r="AA132" s="69">
        <f t="shared" ca="1" si="109"/>
        <v>9850</v>
      </c>
      <c r="AB132" s="69">
        <f t="shared" ca="1" si="79"/>
        <v>-150</v>
      </c>
      <c r="AC132" s="69">
        <f t="shared" ca="1" si="105"/>
        <v>50</v>
      </c>
      <c r="AD132" s="73">
        <f t="shared" si="85"/>
        <v>7.5999999999999748</v>
      </c>
      <c r="AE132" s="69">
        <f t="shared" si="111"/>
        <v>0.70000000000000007</v>
      </c>
      <c r="AF132" s="69">
        <f t="shared" si="111"/>
        <v>1.4000000000000001</v>
      </c>
      <c r="AG132" s="78">
        <f t="shared" si="111"/>
        <v>200</v>
      </c>
      <c r="AH132" s="60">
        <f t="shared" si="111"/>
        <v>50</v>
      </c>
      <c r="AI132" s="60">
        <f t="shared" si="111"/>
        <v>70</v>
      </c>
      <c r="AJ132" s="60">
        <f t="shared" si="111"/>
        <v>10070</v>
      </c>
      <c r="AK132" s="60">
        <f t="shared" si="111"/>
        <v>185</v>
      </c>
      <c r="AL132" s="60">
        <f t="shared" si="111"/>
        <v>3.7</v>
      </c>
      <c r="AM132" s="60">
        <f t="shared" ca="1" si="111"/>
        <v>-37</v>
      </c>
      <c r="AN132" s="60">
        <f t="shared" ca="1" si="111"/>
        <v>-37</v>
      </c>
      <c r="AO132" s="60">
        <f t="shared" ca="1" si="111"/>
        <v>37</v>
      </c>
      <c r="AP132" s="63">
        <f t="shared" si="63"/>
        <v>35</v>
      </c>
      <c r="AQ132" s="62">
        <f t="shared" si="91"/>
        <v>1.5789473684210547</v>
      </c>
      <c r="AR132" s="62">
        <f t="shared" si="92"/>
        <v>78.94736842105273</v>
      </c>
      <c r="AS132" s="62">
        <f t="shared" si="93"/>
        <v>157.89473684210546</v>
      </c>
      <c r="AT132" s="62">
        <f t="shared" si="67"/>
        <v>-78.94736842105273</v>
      </c>
      <c r="AU132" s="62">
        <f t="shared" si="94"/>
        <v>394.73684210526363</v>
      </c>
      <c r="AV132" s="62">
        <f t="shared" si="95"/>
        <v>-157.89473684210546</v>
      </c>
      <c r="AW132" s="63">
        <f t="shared" si="81"/>
        <v>236.84210526315817</v>
      </c>
      <c r="AX132" s="61" t="str">
        <f t="shared" ca="1" si="96"/>
        <v>VINTO</v>
      </c>
      <c r="AY132" s="69">
        <f t="shared" ca="1" si="106"/>
        <v>10033</v>
      </c>
      <c r="AZ132" s="51">
        <f t="shared" si="97"/>
        <v>552.63157894736912</v>
      </c>
      <c r="BA132" s="55">
        <f t="shared" ca="1" si="98"/>
        <v>5.6104728827144075E-2</v>
      </c>
      <c r="BB132" s="55">
        <f t="shared" ca="1" si="83"/>
        <v>1.5789473684210544</v>
      </c>
      <c r="BC132" s="64">
        <f t="shared" ca="1" si="99"/>
        <v>86.842105263158174</v>
      </c>
      <c r="BE132" s="52">
        <f t="shared" ca="1" si="100"/>
        <v>7.5999999999999748</v>
      </c>
      <c r="BF132" s="52">
        <f t="shared" ca="1" si="101"/>
        <v>7.5999999999999748</v>
      </c>
      <c r="BG132" s="52">
        <f t="shared" ca="1" si="102"/>
        <v>7.5999999999999748</v>
      </c>
      <c r="BH132" s="52">
        <f t="shared" ca="1" si="103"/>
        <v>7.5999999999999748</v>
      </c>
    </row>
    <row r="133" spans="19:60">
      <c r="S133" s="68">
        <f t="shared" si="110"/>
        <v>7</v>
      </c>
      <c r="T133" s="69">
        <f t="shared" si="110"/>
        <v>2</v>
      </c>
      <c r="U133" s="70">
        <f t="shared" si="90"/>
        <v>5</v>
      </c>
      <c r="V133" s="68">
        <f t="shared" si="109"/>
        <v>2</v>
      </c>
      <c r="W133" s="70">
        <f t="shared" si="109"/>
        <v>7</v>
      </c>
      <c r="X133" s="71">
        <f t="shared" si="109"/>
        <v>0.7142857142857143</v>
      </c>
      <c r="Y133" s="71">
        <f t="shared" si="109"/>
        <v>0.5</v>
      </c>
      <c r="Z133" s="69">
        <f t="shared" si="109"/>
        <v>10000</v>
      </c>
      <c r="AA133" s="69">
        <f t="shared" ca="1" si="109"/>
        <v>9850</v>
      </c>
      <c r="AB133" s="69">
        <f t="shared" ca="1" si="79"/>
        <v>-150</v>
      </c>
      <c r="AC133" s="69">
        <f t="shared" ca="1" si="105"/>
        <v>50</v>
      </c>
      <c r="AD133" s="73">
        <f t="shared" si="85"/>
        <v>7.4999999999999751</v>
      </c>
      <c r="AE133" s="69">
        <f t="shared" si="111"/>
        <v>0.70000000000000007</v>
      </c>
      <c r="AF133" s="69">
        <f t="shared" si="111"/>
        <v>1.4000000000000001</v>
      </c>
      <c r="AG133" s="78">
        <f t="shared" si="111"/>
        <v>200</v>
      </c>
      <c r="AH133" s="60">
        <f t="shared" si="111"/>
        <v>50</v>
      </c>
      <c r="AI133" s="60">
        <f t="shared" si="111"/>
        <v>70</v>
      </c>
      <c r="AJ133" s="60">
        <f t="shared" si="111"/>
        <v>10070</v>
      </c>
      <c r="AK133" s="60">
        <f t="shared" si="111"/>
        <v>185</v>
      </c>
      <c r="AL133" s="60">
        <f t="shared" si="111"/>
        <v>3.7</v>
      </c>
      <c r="AM133" s="60">
        <f t="shared" ca="1" si="111"/>
        <v>-37</v>
      </c>
      <c r="AN133" s="60">
        <f t="shared" ca="1" si="111"/>
        <v>-37</v>
      </c>
      <c r="AO133" s="60">
        <f t="shared" ca="1" si="111"/>
        <v>37</v>
      </c>
      <c r="AP133" s="63">
        <f t="shared" si="63"/>
        <v>35</v>
      </c>
      <c r="AQ133" s="62">
        <f t="shared" si="91"/>
        <v>1.5866666666666687</v>
      </c>
      <c r="AR133" s="62">
        <f t="shared" si="92"/>
        <v>79.333333333333428</v>
      </c>
      <c r="AS133" s="62">
        <f t="shared" si="93"/>
        <v>158.66666666666686</v>
      </c>
      <c r="AT133" s="62">
        <f t="shared" si="67"/>
        <v>-79.333333333333428</v>
      </c>
      <c r="AU133" s="62">
        <f t="shared" si="94"/>
        <v>396.66666666666714</v>
      </c>
      <c r="AV133" s="62">
        <f t="shared" si="95"/>
        <v>-158.66666666666686</v>
      </c>
      <c r="AW133" s="63">
        <f t="shared" si="81"/>
        <v>238.00000000000028</v>
      </c>
      <c r="AX133" s="61" t="str">
        <f t="shared" ca="1" si="96"/>
        <v>VINTO</v>
      </c>
      <c r="AY133" s="69">
        <f t="shared" ca="1" si="106"/>
        <v>10033</v>
      </c>
      <c r="AZ133" s="51">
        <f t="shared" si="97"/>
        <v>555.33333333333394</v>
      </c>
      <c r="BA133" s="55">
        <f t="shared" ca="1" si="98"/>
        <v>5.637901861252121E-2</v>
      </c>
      <c r="BB133" s="55">
        <f t="shared" ca="1" si="83"/>
        <v>1.5866666666666687</v>
      </c>
      <c r="BC133" s="64">
        <f t="shared" ca="1" si="99"/>
        <v>88.000000000000284</v>
      </c>
      <c r="BE133" s="52">
        <f t="shared" ca="1" si="100"/>
        <v>7.4999999999999751</v>
      </c>
      <c r="BF133" s="52">
        <f t="shared" ca="1" si="101"/>
        <v>7.4999999999999751</v>
      </c>
      <c r="BG133" s="52">
        <f t="shared" ca="1" si="102"/>
        <v>7.4999999999999751</v>
      </c>
      <c r="BH133" s="52">
        <f t="shared" ca="1" si="103"/>
        <v>7.4999999999999751</v>
      </c>
    </row>
    <row r="134" spans="19:60">
      <c r="S134" s="68">
        <f t="shared" si="110"/>
        <v>7</v>
      </c>
      <c r="T134" s="69">
        <f t="shared" si="110"/>
        <v>2</v>
      </c>
      <c r="U134" s="70">
        <f t="shared" si="90"/>
        <v>5</v>
      </c>
      <c r="V134" s="68">
        <f t="shared" si="109"/>
        <v>2</v>
      </c>
      <c r="W134" s="70">
        <f t="shared" si="109"/>
        <v>7</v>
      </c>
      <c r="X134" s="71">
        <f t="shared" si="109"/>
        <v>0.7142857142857143</v>
      </c>
      <c r="Y134" s="71">
        <f t="shared" si="109"/>
        <v>0.5</v>
      </c>
      <c r="Z134" s="69">
        <f t="shared" si="109"/>
        <v>10000</v>
      </c>
      <c r="AA134" s="69">
        <f t="shared" ca="1" si="109"/>
        <v>9850</v>
      </c>
      <c r="AB134" s="69">
        <f t="shared" ca="1" si="79"/>
        <v>-150</v>
      </c>
      <c r="AC134" s="69">
        <f t="shared" ca="1" si="105"/>
        <v>50</v>
      </c>
      <c r="AD134" s="73">
        <f t="shared" si="85"/>
        <v>7.3999999999999755</v>
      </c>
      <c r="AE134" s="69">
        <f t="shared" si="111"/>
        <v>0.70000000000000007</v>
      </c>
      <c r="AF134" s="69">
        <f t="shared" si="111"/>
        <v>1.4000000000000001</v>
      </c>
      <c r="AG134" s="78">
        <f t="shared" si="111"/>
        <v>200</v>
      </c>
      <c r="AH134" s="60">
        <f t="shared" si="111"/>
        <v>50</v>
      </c>
      <c r="AI134" s="60">
        <f t="shared" si="111"/>
        <v>70</v>
      </c>
      <c r="AJ134" s="60">
        <f t="shared" si="111"/>
        <v>10070</v>
      </c>
      <c r="AK134" s="60">
        <f t="shared" si="111"/>
        <v>185</v>
      </c>
      <c r="AL134" s="60">
        <f t="shared" si="111"/>
        <v>3.7</v>
      </c>
      <c r="AM134" s="60">
        <f t="shared" ca="1" si="111"/>
        <v>-37</v>
      </c>
      <c r="AN134" s="60">
        <f t="shared" ca="1" si="111"/>
        <v>-37</v>
      </c>
      <c r="AO134" s="60">
        <f t="shared" ca="1" si="111"/>
        <v>37</v>
      </c>
      <c r="AP134" s="63">
        <f t="shared" si="63"/>
        <v>35</v>
      </c>
      <c r="AQ134" s="62">
        <f t="shared" si="91"/>
        <v>1.5945945945945965</v>
      </c>
      <c r="AR134" s="62">
        <f t="shared" si="92"/>
        <v>79.729729729729826</v>
      </c>
      <c r="AS134" s="62">
        <f t="shared" si="93"/>
        <v>159.45945945945965</v>
      </c>
      <c r="AT134" s="62">
        <f t="shared" si="67"/>
        <v>-79.729729729729826</v>
      </c>
      <c r="AU134" s="62">
        <f t="shared" si="94"/>
        <v>398.6486486486491</v>
      </c>
      <c r="AV134" s="62">
        <f t="shared" si="95"/>
        <v>-159.45945945945965</v>
      </c>
      <c r="AW134" s="63">
        <f t="shared" si="81"/>
        <v>239.18918918918945</v>
      </c>
      <c r="AX134" s="61" t="str">
        <f t="shared" ca="1" si="96"/>
        <v>VINTO</v>
      </c>
      <c r="AY134" s="69">
        <f t="shared" ca="1" si="106"/>
        <v>10033</v>
      </c>
      <c r="AZ134" s="51">
        <f t="shared" si="97"/>
        <v>558.10810810810881</v>
      </c>
      <c r="BA134" s="55">
        <f t="shared" ca="1" si="98"/>
        <v>5.6660721635340999E-2</v>
      </c>
      <c r="BB134" s="55">
        <f t="shared" ca="1" si="83"/>
        <v>1.5945945945945963</v>
      </c>
      <c r="BC134" s="64">
        <f t="shared" ca="1" si="99"/>
        <v>89.189189189189449</v>
      </c>
      <c r="BE134" s="52">
        <f t="shared" ca="1" si="100"/>
        <v>7.3999999999999755</v>
      </c>
      <c r="BF134" s="52">
        <f t="shared" ca="1" si="101"/>
        <v>7.3999999999999755</v>
      </c>
      <c r="BG134" s="52">
        <f t="shared" ca="1" si="102"/>
        <v>7.3999999999999755</v>
      </c>
      <c r="BH134" s="52">
        <f t="shared" ca="1" si="103"/>
        <v>7.3999999999999755</v>
      </c>
    </row>
    <row r="135" spans="19:60">
      <c r="S135" s="68">
        <f t="shared" si="110"/>
        <v>7</v>
      </c>
      <c r="T135" s="69">
        <f t="shared" si="110"/>
        <v>2</v>
      </c>
      <c r="U135" s="70">
        <f t="shared" si="90"/>
        <v>5</v>
      </c>
      <c r="V135" s="68">
        <f t="shared" si="109"/>
        <v>2</v>
      </c>
      <c r="W135" s="70">
        <f t="shared" si="109"/>
        <v>7</v>
      </c>
      <c r="X135" s="71">
        <f t="shared" si="109"/>
        <v>0.7142857142857143</v>
      </c>
      <c r="Y135" s="71">
        <f t="shared" si="109"/>
        <v>0.5</v>
      </c>
      <c r="Z135" s="69">
        <f t="shared" si="109"/>
        <v>10000</v>
      </c>
      <c r="AA135" s="69">
        <f t="shared" ca="1" si="109"/>
        <v>9850</v>
      </c>
      <c r="AB135" s="69">
        <f t="shared" ca="1" si="79"/>
        <v>-150</v>
      </c>
      <c r="AC135" s="69">
        <f t="shared" ca="1" si="105"/>
        <v>50</v>
      </c>
      <c r="AD135" s="73">
        <f t="shared" si="85"/>
        <v>7.2999999999999758</v>
      </c>
      <c r="AE135" s="69">
        <f t="shared" si="111"/>
        <v>0.70000000000000007</v>
      </c>
      <c r="AF135" s="69">
        <f t="shared" si="111"/>
        <v>1.4000000000000001</v>
      </c>
      <c r="AG135" s="78">
        <f t="shared" si="111"/>
        <v>200</v>
      </c>
      <c r="AH135" s="60">
        <f t="shared" si="111"/>
        <v>50</v>
      </c>
      <c r="AI135" s="60">
        <f t="shared" si="111"/>
        <v>70</v>
      </c>
      <c r="AJ135" s="60">
        <f t="shared" si="111"/>
        <v>10070</v>
      </c>
      <c r="AK135" s="60">
        <f t="shared" si="111"/>
        <v>185</v>
      </c>
      <c r="AL135" s="60">
        <f t="shared" si="111"/>
        <v>3.7</v>
      </c>
      <c r="AM135" s="60">
        <f t="shared" ca="1" si="111"/>
        <v>-37</v>
      </c>
      <c r="AN135" s="60">
        <f t="shared" ca="1" si="111"/>
        <v>-37</v>
      </c>
      <c r="AO135" s="60">
        <f t="shared" ca="1" si="111"/>
        <v>37</v>
      </c>
      <c r="AP135" s="63">
        <f t="shared" si="63"/>
        <v>35</v>
      </c>
      <c r="AQ135" s="62">
        <f t="shared" si="91"/>
        <v>1.6027397260273992</v>
      </c>
      <c r="AR135" s="62">
        <f t="shared" si="92"/>
        <v>80.136986301369959</v>
      </c>
      <c r="AS135" s="62">
        <f t="shared" si="93"/>
        <v>160.27397260273992</v>
      </c>
      <c r="AT135" s="62">
        <f t="shared" si="67"/>
        <v>-80.136986301369959</v>
      </c>
      <c r="AU135" s="62">
        <f t="shared" si="94"/>
        <v>400.68493150684981</v>
      </c>
      <c r="AV135" s="62">
        <f t="shared" si="95"/>
        <v>-160.27397260273992</v>
      </c>
      <c r="AW135" s="63">
        <f t="shared" si="81"/>
        <v>240.41095890410989</v>
      </c>
      <c r="AX135" s="61" t="str">
        <f t="shared" ca="1" si="96"/>
        <v>VINTO</v>
      </c>
      <c r="AY135" s="69">
        <f t="shared" ca="1" si="106"/>
        <v>10033</v>
      </c>
      <c r="AZ135" s="51">
        <f t="shared" si="97"/>
        <v>560.95890410958975</v>
      </c>
      <c r="BA135" s="55">
        <f t="shared" ca="1" si="98"/>
        <v>5.6950142549196926E-2</v>
      </c>
      <c r="BB135" s="55">
        <f t="shared" ca="1" si="83"/>
        <v>1.6027397260273992</v>
      </c>
      <c r="BC135" s="64">
        <f t="shared" ca="1" si="99"/>
        <v>90.41095890410989</v>
      </c>
      <c r="BE135" s="52">
        <f t="shared" ca="1" si="100"/>
        <v>7.2999999999999758</v>
      </c>
      <c r="BF135" s="52">
        <f t="shared" ca="1" si="101"/>
        <v>7.2999999999999758</v>
      </c>
      <c r="BG135" s="52">
        <f t="shared" ca="1" si="102"/>
        <v>7.2999999999999758</v>
      </c>
      <c r="BH135" s="52">
        <f t="shared" ca="1" si="103"/>
        <v>7.2999999999999758</v>
      </c>
    </row>
    <row r="136" spans="19:60">
      <c r="S136" s="68">
        <f t="shared" si="110"/>
        <v>7</v>
      </c>
      <c r="T136" s="69">
        <f t="shared" si="110"/>
        <v>2</v>
      </c>
      <c r="U136" s="70">
        <f t="shared" ref="U136:U167" si="112">ROUND((1/T136)*S136,0)+1</f>
        <v>5</v>
      </c>
      <c r="V136" s="68">
        <f t="shared" si="109"/>
        <v>2</v>
      </c>
      <c r="W136" s="70">
        <f t="shared" si="109"/>
        <v>7</v>
      </c>
      <c r="X136" s="71">
        <f t="shared" si="109"/>
        <v>0.7142857142857143</v>
      </c>
      <c r="Y136" s="71">
        <f t="shared" si="109"/>
        <v>0.5</v>
      </c>
      <c r="Z136" s="69">
        <f t="shared" si="109"/>
        <v>10000</v>
      </c>
      <c r="AA136" s="69">
        <f t="shared" ca="1" si="109"/>
        <v>9850</v>
      </c>
      <c r="AB136" s="69">
        <f t="shared" ca="1" si="79"/>
        <v>-150</v>
      </c>
      <c r="AC136" s="69">
        <f t="shared" ca="1" si="105"/>
        <v>50</v>
      </c>
      <c r="AD136" s="73">
        <f t="shared" si="85"/>
        <v>7.1999999999999762</v>
      </c>
      <c r="AE136" s="69">
        <f t="shared" si="111"/>
        <v>0.70000000000000007</v>
      </c>
      <c r="AF136" s="69">
        <f t="shared" si="111"/>
        <v>1.4000000000000001</v>
      </c>
      <c r="AG136" s="78">
        <f t="shared" si="111"/>
        <v>200</v>
      </c>
      <c r="AH136" s="60">
        <f t="shared" si="111"/>
        <v>50</v>
      </c>
      <c r="AI136" s="60">
        <f t="shared" si="111"/>
        <v>70</v>
      </c>
      <c r="AJ136" s="60">
        <f t="shared" si="111"/>
        <v>10070</v>
      </c>
      <c r="AK136" s="60">
        <f t="shared" si="111"/>
        <v>185</v>
      </c>
      <c r="AL136" s="60">
        <f t="shared" si="111"/>
        <v>3.7</v>
      </c>
      <c r="AM136" s="60">
        <f t="shared" ca="1" si="111"/>
        <v>-37</v>
      </c>
      <c r="AN136" s="60">
        <f t="shared" ca="1" si="111"/>
        <v>-37</v>
      </c>
      <c r="AO136" s="60">
        <f t="shared" ca="1" si="111"/>
        <v>37</v>
      </c>
      <c r="AP136" s="63">
        <f t="shared" ref="AP136:AP199" si="113">AE136*AH136</f>
        <v>35</v>
      </c>
      <c r="AQ136" s="62">
        <f t="shared" ref="AQ136:AQ167" si="114">IF(AL136=0,1,(1+(AL136+AE136)/(AD136*(T136-1))))</f>
        <v>1.6111111111111132</v>
      </c>
      <c r="AR136" s="62">
        <f t="shared" ref="AR136:AR167" si="115">IF(AQ136&lt;=0,AH136,AQ136*AH136)</f>
        <v>80.555555555555657</v>
      </c>
      <c r="AS136" s="62">
        <f t="shared" ref="AS136:AS167" si="116">(T136*AR136)</f>
        <v>161.11111111111131</v>
      </c>
      <c r="AT136" s="62">
        <f t="shared" ref="AT136:AT199" si="117">-AR136</f>
        <v>-80.555555555555657</v>
      </c>
      <c r="AU136" s="62">
        <f t="shared" ref="AU136:AU167" si="118">(AS136+AT136)*U136</f>
        <v>402.77777777777828</v>
      </c>
      <c r="AV136" s="62">
        <f t="shared" ref="AV136:AV167" si="119">AT136*V136</f>
        <v>-161.11111111111131</v>
      </c>
      <c r="AW136" s="63">
        <f t="shared" si="81"/>
        <v>241.66666666666697</v>
      </c>
      <c r="AX136" s="61" t="str">
        <f t="shared" ref="AX136:AX167" ca="1" si="120">IF(AY136+AW136&gt;AJ136,"VINTO","")</f>
        <v>VINTO</v>
      </c>
      <c r="AY136" s="69">
        <f t="shared" ca="1" si="106"/>
        <v>10033</v>
      </c>
      <c r="AZ136" s="51">
        <f t="shared" ref="AZ136:AZ167" si="121">AR136*W136</f>
        <v>563.8888888888896</v>
      </c>
      <c r="BA136" s="55">
        <f t="shared" ref="BA136:BA167" ca="1" si="122">IFERROR(AZ136/AA136,0)</f>
        <v>5.724760293288219E-2</v>
      </c>
      <c r="BB136" s="55">
        <f t="shared" ca="1" si="83"/>
        <v>1.6111111111111132</v>
      </c>
      <c r="BC136" s="64">
        <f t="shared" ref="BC136:BC167" ca="1" si="123">AW136+AB136</f>
        <v>91.66666666666697</v>
      </c>
      <c r="BE136" s="52">
        <f t="shared" ref="BE136:BE167" ca="1" si="124">IF(((AR136-AC136)/AC136)&gt;=BE$4,AD136,"")</f>
        <v>7.1999999999999762</v>
      </c>
      <c r="BF136" s="52">
        <f t="shared" ref="BF136:BF167" ca="1" si="125">IF(AX136="","",AD136)</f>
        <v>7.1999999999999762</v>
      </c>
      <c r="BG136" s="52">
        <f t="shared" ref="BG136:BG167" ca="1" si="126">IF(BA136&lt;=BG$4,AD136,"")</f>
        <v>7.1999999999999762</v>
      </c>
      <c r="BH136" s="52">
        <f t="shared" ref="BH136:BH167" ca="1" si="127">IF(BB136&gt;=BH$4,AD136,"")</f>
        <v>7.1999999999999762</v>
      </c>
    </row>
    <row r="137" spans="19:60">
      <c r="S137" s="68">
        <f t="shared" si="110"/>
        <v>7</v>
      </c>
      <c r="T137" s="69">
        <f t="shared" si="110"/>
        <v>2</v>
      </c>
      <c r="U137" s="70">
        <f t="shared" si="112"/>
        <v>5</v>
      </c>
      <c r="V137" s="68">
        <f t="shared" ref="V137:AA152" si="128">V136</f>
        <v>2</v>
      </c>
      <c r="W137" s="70">
        <f t="shared" si="128"/>
        <v>7</v>
      </c>
      <c r="X137" s="71">
        <f t="shared" si="128"/>
        <v>0.7142857142857143</v>
      </c>
      <c r="Y137" s="71">
        <f t="shared" si="128"/>
        <v>0.5</v>
      </c>
      <c r="Z137" s="69">
        <f t="shared" si="128"/>
        <v>10000</v>
      </c>
      <c r="AA137" s="69">
        <f t="shared" ca="1" si="128"/>
        <v>9850</v>
      </c>
      <c r="AB137" s="69">
        <f t="shared" ref="AB137:AB200" ca="1" si="129">AA137-Z137</f>
        <v>-150</v>
      </c>
      <c r="AC137" s="69">
        <f t="shared" ref="AC137:AC168" ca="1" si="130">AC136</f>
        <v>50</v>
      </c>
      <c r="AD137" s="73">
        <f t="shared" si="85"/>
        <v>7.0999999999999766</v>
      </c>
      <c r="AE137" s="69">
        <f t="shared" si="111"/>
        <v>0.70000000000000007</v>
      </c>
      <c r="AF137" s="69">
        <f t="shared" si="111"/>
        <v>1.4000000000000001</v>
      </c>
      <c r="AG137" s="78">
        <f t="shared" si="111"/>
        <v>200</v>
      </c>
      <c r="AH137" s="60">
        <f t="shared" si="111"/>
        <v>50</v>
      </c>
      <c r="AI137" s="60">
        <f t="shared" si="111"/>
        <v>70</v>
      </c>
      <c r="AJ137" s="60">
        <f t="shared" si="111"/>
        <v>10070</v>
      </c>
      <c r="AK137" s="60">
        <f t="shared" si="111"/>
        <v>185</v>
      </c>
      <c r="AL137" s="60">
        <f t="shared" si="111"/>
        <v>3.7</v>
      </c>
      <c r="AM137" s="60">
        <f t="shared" ca="1" si="111"/>
        <v>-37</v>
      </c>
      <c r="AN137" s="60">
        <f t="shared" ca="1" si="111"/>
        <v>-37</v>
      </c>
      <c r="AO137" s="60">
        <f t="shared" ca="1" si="111"/>
        <v>37</v>
      </c>
      <c r="AP137" s="63">
        <f t="shared" si="113"/>
        <v>35</v>
      </c>
      <c r="AQ137" s="62">
        <f t="shared" si="114"/>
        <v>1.619718309859157</v>
      </c>
      <c r="AR137" s="62">
        <f t="shared" si="115"/>
        <v>80.985915492957844</v>
      </c>
      <c r="AS137" s="62">
        <f t="shared" si="116"/>
        <v>161.97183098591569</v>
      </c>
      <c r="AT137" s="62">
        <f t="shared" si="117"/>
        <v>-80.985915492957844</v>
      </c>
      <c r="AU137" s="62">
        <f t="shared" si="118"/>
        <v>404.92957746478919</v>
      </c>
      <c r="AV137" s="62">
        <f t="shared" si="119"/>
        <v>-161.97183098591569</v>
      </c>
      <c r="AW137" s="63">
        <f t="shared" ref="AW137:AW200" si="131">SUM(AU137:AV137)</f>
        <v>242.9577464788735</v>
      </c>
      <c r="AX137" s="61" t="str">
        <f t="shared" ca="1" si="120"/>
        <v>VINTO</v>
      </c>
      <c r="AY137" s="69">
        <f t="shared" ref="AY137:AY168" ca="1" si="132">AY136</f>
        <v>10033</v>
      </c>
      <c r="AZ137" s="51">
        <f t="shared" si="121"/>
        <v>566.90140845070493</v>
      </c>
      <c r="BA137" s="55">
        <f t="shared" ca="1" si="122"/>
        <v>5.7553442482305067E-2</v>
      </c>
      <c r="BB137" s="55">
        <f t="shared" ref="BB137:BB200" ca="1" si="133">IFERROR(AW137/ABS(AB137),0)</f>
        <v>1.6197183098591568</v>
      </c>
      <c r="BC137" s="64">
        <f t="shared" ca="1" si="123"/>
        <v>92.957746478873503</v>
      </c>
      <c r="BE137" s="52">
        <f t="shared" ca="1" si="124"/>
        <v>7.0999999999999766</v>
      </c>
      <c r="BF137" s="52">
        <f t="shared" ca="1" si="125"/>
        <v>7.0999999999999766</v>
      </c>
      <c r="BG137" s="52">
        <f t="shared" ca="1" si="126"/>
        <v>7.0999999999999766</v>
      </c>
      <c r="BH137" s="52">
        <f t="shared" ca="1" si="127"/>
        <v>7.0999999999999766</v>
      </c>
    </row>
    <row r="138" spans="19:60">
      <c r="S138" s="68">
        <f t="shared" ref="S138:T153" si="134">S137</f>
        <v>7</v>
      </c>
      <c r="T138" s="69">
        <f t="shared" si="134"/>
        <v>2</v>
      </c>
      <c r="U138" s="70">
        <f t="shared" si="112"/>
        <v>5</v>
      </c>
      <c r="V138" s="68">
        <f t="shared" si="128"/>
        <v>2</v>
      </c>
      <c r="W138" s="70">
        <f t="shared" si="128"/>
        <v>7</v>
      </c>
      <c r="X138" s="71">
        <f t="shared" si="128"/>
        <v>0.7142857142857143</v>
      </c>
      <c r="Y138" s="71">
        <f t="shared" si="128"/>
        <v>0.5</v>
      </c>
      <c r="Z138" s="69">
        <f t="shared" si="128"/>
        <v>10000</v>
      </c>
      <c r="AA138" s="69">
        <f t="shared" ca="1" si="128"/>
        <v>9850</v>
      </c>
      <c r="AB138" s="69">
        <f t="shared" ca="1" si="129"/>
        <v>-150</v>
      </c>
      <c r="AC138" s="69">
        <f t="shared" ca="1" si="130"/>
        <v>50</v>
      </c>
      <c r="AD138" s="73">
        <f t="shared" ref="AD138:AD201" si="135">AD137-0.1</f>
        <v>6.9999999999999769</v>
      </c>
      <c r="AE138" s="69">
        <f t="shared" ref="AE138:AO153" si="136">AE137</f>
        <v>0.70000000000000007</v>
      </c>
      <c r="AF138" s="69">
        <f t="shared" si="136"/>
        <v>1.4000000000000001</v>
      </c>
      <c r="AG138" s="78">
        <f t="shared" si="136"/>
        <v>200</v>
      </c>
      <c r="AH138" s="60">
        <f t="shared" si="136"/>
        <v>50</v>
      </c>
      <c r="AI138" s="60">
        <f t="shared" si="136"/>
        <v>70</v>
      </c>
      <c r="AJ138" s="60">
        <f t="shared" si="136"/>
        <v>10070</v>
      </c>
      <c r="AK138" s="60">
        <f t="shared" si="136"/>
        <v>185</v>
      </c>
      <c r="AL138" s="60">
        <f t="shared" si="136"/>
        <v>3.7</v>
      </c>
      <c r="AM138" s="60">
        <f t="shared" ca="1" si="136"/>
        <v>-37</v>
      </c>
      <c r="AN138" s="60">
        <f t="shared" ca="1" si="136"/>
        <v>-37</v>
      </c>
      <c r="AO138" s="60">
        <f t="shared" ca="1" si="136"/>
        <v>37</v>
      </c>
      <c r="AP138" s="63">
        <f t="shared" si="113"/>
        <v>35</v>
      </c>
      <c r="AQ138" s="62">
        <f t="shared" si="114"/>
        <v>1.6285714285714308</v>
      </c>
      <c r="AR138" s="62">
        <f t="shared" si="115"/>
        <v>81.428571428571544</v>
      </c>
      <c r="AS138" s="62">
        <f t="shared" si="116"/>
        <v>162.85714285714309</v>
      </c>
      <c r="AT138" s="62">
        <f t="shared" si="117"/>
        <v>-81.428571428571544</v>
      </c>
      <c r="AU138" s="62">
        <f t="shared" si="118"/>
        <v>407.14285714285774</v>
      </c>
      <c r="AV138" s="62">
        <f t="shared" si="119"/>
        <v>-162.85714285714309</v>
      </c>
      <c r="AW138" s="63">
        <f t="shared" si="131"/>
        <v>244.28571428571465</v>
      </c>
      <c r="AX138" s="61" t="str">
        <f t="shared" ca="1" si="120"/>
        <v>VINTO</v>
      </c>
      <c r="AY138" s="69">
        <f t="shared" ca="1" si="132"/>
        <v>10033</v>
      </c>
      <c r="AZ138" s="51">
        <f t="shared" si="121"/>
        <v>570.0000000000008</v>
      </c>
      <c r="BA138" s="55">
        <f t="shared" ca="1" si="122"/>
        <v>5.7868020304568606E-2</v>
      </c>
      <c r="BB138" s="55">
        <f t="shared" ca="1" si="133"/>
        <v>1.628571428571431</v>
      </c>
      <c r="BC138" s="64">
        <f t="shared" ca="1" si="123"/>
        <v>94.285714285714647</v>
      </c>
      <c r="BE138" s="52">
        <f t="shared" ca="1" si="124"/>
        <v>6.9999999999999769</v>
      </c>
      <c r="BF138" s="52">
        <f t="shared" ca="1" si="125"/>
        <v>6.9999999999999769</v>
      </c>
      <c r="BG138" s="52">
        <f t="shared" ca="1" si="126"/>
        <v>6.9999999999999769</v>
      </c>
      <c r="BH138" s="52">
        <f t="shared" ca="1" si="127"/>
        <v>6.9999999999999769</v>
      </c>
    </row>
    <row r="139" spans="19:60">
      <c r="S139" s="68">
        <f t="shared" si="134"/>
        <v>7</v>
      </c>
      <c r="T139" s="69">
        <f t="shared" si="134"/>
        <v>2</v>
      </c>
      <c r="U139" s="70">
        <f t="shared" si="112"/>
        <v>5</v>
      </c>
      <c r="V139" s="68">
        <f t="shared" si="128"/>
        <v>2</v>
      </c>
      <c r="W139" s="70">
        <f t="shared" si="128"/>
        <v>7</v>
      </c>
      <c r="X139" s="71">
        <f t="shared" si="128"/>
        <v>0.7142857142857143</v>
      </c>
      <c r="Y139" s="71">
        <f t="shared" si="128"/>
        <v>0.5</v>
      </c>
      <c r="Z139" s="69">
        <f t="shared" si="128"/>
        <v>10000</v>
      </c>
      <c r="AA139" s="69">
        <f t="shared" ca="1" si="128"/>
        <v>9850</v>
      </c>
      <c r="AB139" s="69">
        <f t="shared" ca="1" si="129"/>
        <v>-150</v>
      </c>
      <c r="AC139" s="69">
        <f t="shared" ca="1" si="130"/>
        <v>50</v>
      </c>
      <c r="AD139" s="73">
        <f t="shared" si="135"/>
        <v>6.8999999999999773</v>
      </c>
      <c r="AE139" s="69">
        <f t="shared" si="136"/>
        <v>0.70000000000000007</v>
      </c>
      <c r="AF139" s="69">
        <f t="shared" si="136"/>
        <v>1.4000000000000001</v>
      </c>
      <c r="AG139" s="78">
        <f t="shared" si="136"/>
        <v>200</v>
      </c>
      <c r="AH139" s="60">
        <f t="shared" si="136"/>
        <v>50</v>
      </c>
      <c r="AI139" s="60">
        <f t="shared" si="136"/>
        <v>70</v>
      </c>
      <c r="AJ139" s="60">
        <f t="shared" si="136"/>
        <v>10070</v>
      </c>
      <c r="AK139" s="60">
        <f t="shared" si="136"/>
        <v>185</v>
      </c>
      <c r="AL139" s="60">
        <f t="shared" si="136"/>
        <v>3.7</v>
      </c>
      <c r="AM139" s="60">
        <f t="shared" ca="1" si="136"/>
        <v>-37</v>
      </c>
      <c r="AN139" s="60">
        <f t="shared" ca="1" si="136"/>
        <v>-37</v>
      </c>
      <c r="AO139" s="60">
        <f t="shared" ca="1" si="136"/>
        <v>37</v>
      </c>
      <c r="AP139" s="63">
        <f t="shared" si="113"/>
        <v>35</v>
      </c>
      <c r="AQ139" s="62">
        <f t="shared" si="114"/>
        <v>1.637681159420292</v>
      </c>
      <c r="AR139" s="62">
        <f t="shared" si="115"/>
        <v>81.884057971014599</v>
      </c>
      <c r="AS139" s="62">
        <f t="shared" si="116"/>
        <v>163.7681159420292</v>
      </c>
      <c r="AT139" s="62">
        <f t="shared" si="117"/>
        <v>-81.884057971014599</v>
      </c>
      <c r="AU139" s="62">
        <f t="shared" si="118"/>
        <v>409.42028985507301</v>
      </c>
      <c r="AV139" s="62">
        <f t="shared" si="119"/>
        <v>-163.7681159420292</v>
      </c>
      <c r="AW139" s="63">
        <f t="shared" si="131"/>
        <v>245.65217391304381</v>
      </c>
      <c r="AX139" s="61" t="str">
        <f t="shared" ca="1" si="120"/>
        <v>VINTO</v>
      </c>
      <c r="AY139" s="69">
        <f t="shared" ca="1" si="132"/>
        <v>10033</v>
      </c>
      <c r="AZ139" s="51">
        <f t="shared" si="121"/>
        <v>573.18840579710218</v>
      </c>
      <c r="BA139" s="55">
        <f t="shared" ca="1" si="122"/>
        <v>5.8191716324578903E-2</v>
      </c>
      <c r="BB139" s="55">
        <f t="shared" ca="1" si="133"/>
        <v>1.637681159420292</v>
      </c>
      <c r="BC139" s="64">
        <f t="shared" ca="1" si="123"/>
        <v>95.652173913043811</v>
      </c>
      <c r="BE139" s="52">
        <f t="shared" ca="1" si="124"/>
        <v>6.8999999999999773</v>
      </c>
      <c r="BF139" s="52">
        <f t="shared" ca="1" si="125"/>
        <v>6.8999999999999773</v>
      </c>
      <c r="BG139" s="52">
        <f t="shared" ca="1" si="126"/>
        <v>6.8999999999999773</v>
      </c>
      <c r="BH139" s="52">
        <f t="shared" ca="1" si="127"/>
        <v>6.8999999999999773</v>
      </c>
    </row>
    <row r="140" spans="19:60">
      <c r="S140" s="68">
        <f t="shared" si="134"/>
        <v>7</v>
      </c>
      <c r="T140" s="69">
        <f t="shared" si="134"/>
        <v>2</v>
      </c>
      <c r="U140" s="70">
        <f t="shared" si="112"/>
        <v>5</v>
      </c>
      <c r="V140" s="68">
        <f t="shared" si="128"/>
        <v>2</v>
      </c>
      <c r="W140" s="70">
        <f t="shared" si="128"/>
        <v>7</v>
      </c>
      <c r="X140" s="71">
        <f t="shared" si="128"/>
        <v>0.7142857142857143</v>
      </c>
      <c r="Y140" s="71">
        <f t="shared" si="128"/>
        <v>0.5</v>
      </c>
      <c r="Z140" s="69">
        <f t="shared" si="128"/>
        <v>10000</v>
      </c>
      <c r="AA140" s="69">
        <f t="shared" ca="1" si="128"/>
        <v>9850</v>
      </c>
      <c r="AB140" s="69">
        <f t="shared" ca="1" si="129"/>
        <v>-150</v>
      </c>
      <c r="AC140" s="69">
        <f t="shared" ca="1" si="130"/>
        <v>50</v>
      </c>
      <c r="AD140" s="73">
        <f t="shared" si="135"/>
        <v>6.7999999999999776</v>
      </c>
      <c r="AE140" s="69">
        <f t="shared" si="136"/>
        <v>0.70000000000000007</v>
      </c>
      <c r="AF140" s="69">
        <f t="shared" si="136"/>
        <v>1.4000000000000001</v>
      </c>
      <c r="AG140" s="78">
        <f t="shared" si="136"/>
        <v>200</v>
      </c>
      <c r="AH140" s="60">
        <f t="shared" si="136"/>
        <v>50</v>
      </c>
      <c r="AI140" s="60">
        <f t="shared" si="136"/>
        <v>70</v>
      </c>
      <c r="AJ140" s="60">
        <f t="shared" si="136"/>
        <v>10070</v>
      </c>
      <c r="AK140" s="60">
        <f t="shared" si="136"/>
        <v>185</v>
      </c>
      <c r="AL140" s="60">
        <f t="shared" si="136"/>
        <v>3.7</v>
      </c>
      <c r="AM140" s="60">
        <f t="shared" ca="1" si="136"/>
        <v>-37</v>
      </c>
      <c r="AN140" s="60">
        <f t="shared" ca="1" si="136"/>
        <v>-37</v>
      </c>
      <c r="AO140" s="60">
        <f t="shared" ca="1" si="136"/>
        <v>37</v>
      </c>
      <c r="AP140" s="63">
        <f t="shared" si="113"/>
        <v>35</v>
      </c>
      <c r="AQ140" s="62">
        <f t="shared" si="114"/>
        <v>1.6470588235294139</v>
      </c>
      <c r="AR140" s="62">
        <f t="shared" si="115"/>
        <v>82.352941176470694</v>
      </c>
      <c r="AS140" s="62">
        <f t="shared" si="116"/>
        <v>164.70588235294139</v>
      </c>
      <c r="AT140" s="62">
        <f t="shared" si="117"/>
        <v>-82.352941176470694</v>
      </c>
      <c r="AU140" s="62">
        <f t="shared" si="118"/>
        <v>411.7647058823535</v>
      </c>
      <c r="AV140" s="62">
        <f t="shared" si="119"/>
        <v>-164.70588235294139</v>
      </c>
      <c r="AW140" s="63">
        <f t="shared" si="131"/>
        <v>247.05882352941211</v>
      </c>
      <c r="AX140" s="61" t="str">
        <f t="shared" ca="1" si="120"/>
        <v>VINTO</v>
      </c>
      <c r="AY140" s="69">
        <f t="shared" ca="1" si="132"/>
        <v>10033</v>
      </c>
      <c r="AZ140" s="51">
        <f t="shared" si="121"/>
        <v>576.47058823529483</v>
      </c>
      <c r="BA140" s="55">
        <f t="shared" ca="1" si="122"/>
        <v>5.852493281576597E-2</v>
      </c>
      <c r="BB140" s="55">
        <f t="shared" ca="1" si="133"/>
        <v>1.6470588235294141</v>
      </c>
      <c r="BC140" s="64">
        <f t="shared" ca="1" si="123"/>
        <v>97.058823529412109</v>
      </c>
      <c r="BE140" s="52">
        <f t="shared" ca="1" si="124"/>
        <v>6.7999999999999776</v>
      </c>
      <c r="BF140" s="52">
        <f t="shared" ca="1" si="125"/>
        <v>6.7999999999999776</v>
      </c>
      <c r="BG140" s="52">
        <f t="shared" ca="1" si="126"/>
        <v>6.7999999999999776</v>
      </c>
      <c r="BH140" s="52">
        <f t="shared" ca="1" si="127"/>
        <v>6.7999999999999776</v>
      </c>
    </row>
    <row r="141" spans="19:60">
      <c r="S141" s="68">
        <f t="shared" si="134"/>
        <v>7</v>
      </c>
      <c r="T141" s="69">
        <f t="shared" si="134"/>
        <v>2</v>
      </c>
      <c r="U141" s="70">
        <f t="shared" si="112"/>
        <v>5</v>
      </c>
      <c r="V141" s="68">
        <f t="shared" si="128"/>
        <v>2</v>
      </c>
      <c r="W141" s="70">
        <f t="shared" si="128"/>
        <v>7</v>
      </c>
      <c r="X141" s="71">
        <f t="shared" si="128"/>
        <v>0.7142857142857143</v>
      </c>
      <c r="Y141" s="71">
        <f t="shared" si="128"/>
        <v>0.5</v>
      </c>
      <c r="Z141" s="69">
        <f t="shared" si="128"/>
        <v>10000</v>
      </c>
      <c r="AA141" s="69">
        <f t="shared" ca="1" si="128"/>
        <v>9850</v>
      </c>
      <c r="AB141" s="69">
        <f t="shared" ca="1" si="129"/>
        <v>-150</v>
      </c>
      <c r="AC141" s="69">
        <f t="shared" ca="1" si="130"/>
        <v>50</v>
      </c>
      <c r="AD141" s="73">
        <f t="shared" si="135"/>
        <v>6.699999999999978</v>
      </c>
      <c r="AE141" s="69">
        <f t="shared" si="136"/>
        <v>0.70000000000000007</v>
      </c>
      <c r="AF141" s="69">
        <f t="shared" si="136"/>
        <v>1.4000000000000001</v>
      </c>
      <c r="AG141" s="78">
        <f t="shared" si="136"/>
        <v>200</v>
      </c>
      <c r="AH141" s="60">
        <f t="shared" si="136"/>
        <v>50</v>
      </c>
      <c r="AI141" s="60">
        <f t="shared" si="136"/>
        <v>70</v>
      </c>
      <c r="AJ141" s="60">
        <f t="shared" si="136"/>
        <v>10070</v>
      </c>
      <c r="AK141" s="60">
        <f t="shared" si="136"/>
        <v>185</v>
      </c>
      <c r="AL141" s="60">
        <f t="shared" si="136"/>
        <v>3.7</v>
      </c>
      <c r="AM141" s="60">
        <f t="shared" ca="1" si="136"/>
        <v>-37</v>
      </c>
      <c r="AN141" s="60">
        <f t="shared" ca="1" si="136"/>
        <v>-37</v>
      </c>
      <c r="AO141" s="60">
        <f t="shared" ca="1" si="136"/>
        <v>37</v>
      </c>
      <c r="AP141" s="63">
        <f t="shared" si="113"/>
        <v>35</v>
      </c>
      <c r="AQ141" s="62">
        <f t="shared" si="114"/>
        <v>1.6567164179104501</v>
      </c>
      <c r="AR141" s="62">
        <f t="shared" si="115"/>
        <v>82.835820895522502</v>
      </c>
      <c r="AS141" s="62">
        <f t="shared" si="116"/>
        <v>165.671641791045</v>
      </c>
      <c r="AT141" s="62">
        <f t="shared" si="117"/>
        <v>-82.835820895522502</v>
      </c>
      <c r="AU141" s="62">
        <f t="shared" si="118"/>
        <v>414.1791044776125</v>
      </c>
      <c r="AV141" s="62">
        <f t="shared" si="119"/>
        <v>-165.671641791045</v>
      </c>
      <c r="AW141" s="63">
        <f t="shared" si="131"/>
        <v>248.50746268656749</v>
      </c>
      <c r="AX141" s="61" t="str">
        <f t="shared" ca="1" si="120"/>
        <v>VINTO</v>
      </c>
      <c r="AY141" s="69">
        <f t="shared" ca="1" si="132"/>
        <v>10033</v>
      </c>
      <c r="AZ141" s="51">
        <f t="shared" si="121"/>
        <v>579.85074626865753</v>
      </c>
      <c r="BA141" s="55">
        <f t="shared" ca="1" si="122"/>
        <v>5.8868096067884013E-2</v>
      </c>
      <c r="BB141" s="55">
        <f t="shared" ca="1" si="133"/>
        <v>1.6567164179104499</v>
      </c>
      <c r="BC141" s="64">
        <f t="shared" ca="1" si="123"/>
        <v>98.507462686567493</v>
      </c>
      <c r="BE141" s="52">
        <f t="shared" ca="1" si="124"/>
        <v>6.699999999999978</v>
      </c>
      <c r="BF141" s="52">
        <f t="shared" ca="1" si="125"/>
        <v>6.699999999999978</v>
      </c>
      <c r="BG141" s="52">
        <f t="shared" ca="1" si="126"/>
        <v>6.699999999999978</v>
      </c>
      <c r="BH141" s="52">
        <f t="shared" ca="1" si="127"/>
        <v>6.699999999999978</v>
      </c>
    </row>
    <row r="142" spans="19:60">
      <c r="S142" s="68">
        <f t="shared" si="134"/>
        <v>7</v>
      </c>
      <c r="T142" s="69">
        <f t="shared" si="134"/>
        <v>2</v>
      </c>
      <c r="U142" s="70">
        <f t="shared" si="112"/>
        <v>5</v>
      </c>
      <c r="V142" s="68">
        <f t="shared" si="128"/>
        <v>2</v>
      </c>
      <c r="W142" s="70">
        <f t="shared" si="128"/>
        <v>7</v>
      </c>
      <c r="X142" s="71">
        <f t="shared" si="128"/>
        <v>0.7142857142857143</v>
      </c>
      <c r="Y142" s="71">
        <f t="shared" si="128"/>
        <v>0.5</v>
      </c>
      <c r="Z142" s="69">
        <f t="shared" si="128"/>
        <v>10000</v>
      </c>
      <c r="AA142" s="69">
        <f t="shared" ca="1" si="128"/>
        <v>9850</v>
      </c>
      <c r="AB142" s="69">
        <f t="shared" ca="1" si="129"/>
        <v>-150</v>
      </c>
      <c r="AC142" s="69">
        <f t="shared" ca="1" si="130"/>
        <v>50</v>
      </c>
      <c r="AD142" s="73">
        <f t="shared" si="135"/>
        <v>6.5999999999999783</v>
      </c>
      <c r="AE142" s="69">
        <f t="shared" si="136"/>
        <v>0.70000000000000007</v>
      </c>
      <c r="AF142" s="69">
        <f t="shared" si="136"/>
        <v>1.4000000000000001</v>
      </c>
      <c r="AG142" s="78">
        <f t="shared" si="136"/>
        <v>200</v>
      </c>
      <c r="AH142" s="60">
        <f t="shared" si="136"/>
        <v>50</v>
      </c>
      <c r="AI142" s="60">
        <f t="shared" si="136"/>
        <v>70</v>
      </c>
      <c r="AJ142" s="60">
        <f t="shared" si="136"/>
        <v>10070</v>
      </c>
      <c r="AK142" s="60">
        <f t="shared" si="136"/>
        <v>185</v>
      </c>
      <c r="AL142" s="60">
        <f t="shared" si="136"/>
        <v>3.7</v>
      </c>
      <c r="AM142" s="60">
        <f t="shared" ca="1" si="136"/>
        <v>-37</v>
      </c>
      <c r="AN142" s="60">
        <f t="shared" ca="1" si="136"/>
        <v>-37</v>
      </c>
      <c r="AO142" s="60">
        <f t="shared" ca="1" si="136"/>
        <v>37</v>
      </c>
      <c r="AP142" s="63">
        <f t="shared" si="113"/>
        <v>35</v>
      </c>
      <c r="AQ142" s="62">
        <f t="shared" si="114"/>
        <v>1.666666666666669</v>
      </c>
      <c r="AR142" s="62">
        <f t="shared" si="115"/>
        <v>83.333333333333442</v>
      </c>
      <c r="AS142" s="62">
        <f t="shared" si="116"/>
        <v>166.66666666666688</v>
      </c>
      <c r="AT142" s="62">
        <f t="shared" si="117"/>
        <v>-83.333333333333442</v>
      </c>
      <c r="AU142" s="62">
        <f t="shared" si="118"/>
        <v>416.6666666666672</v>
      </c>
      <c r="AV142" s="62">
        <f t="shared" si="119"/>
        <v>-166.66666666666688</v>
      </c>
      <c r="AW142" s="63">
        <f t="shared" si="131"/>
        <v>250.00000000000031</v>
      </c>
      <c r="AX142" s="61" t="str">
        <f t="shared" ca="1" si="120"/>
        <v>VINTO</v>
      </c>
      <c r="AY142" s="69">
        <f t="shared" ca="1" si="132"/>
        <v>10033</v>
      </c>
      <c r="AZ142" s="51">
        <f t="shared" si="121"/>
        <v>583.33333333333405</v>
      </c>
      <c r="BA142" s="55">
        <f t="shared" ca="1" si="122"/>
        <v>5.9221658206429856E-2</v>
      </c>
      <c r="BB142" s="55">
        <f t="shared" ca="1" si="133"/>
        <v>1.6666666666666687</v>
      </c>
      <c r="BC142" s="64">
        <f t="shared" ca="1" si="123"/>
        <v>100.00000000000031</v>
      </c>
      <c r="BE142" s="52">
        <f t="shared" ca="1" si="124"/>
        <v>6.5999999999999783</v>
      </c>
      <c r="BF142" s="52">
        <f t="shared" ca="1" si="125"/>
        <v>6.5999999999999783</v>
      </c>
      <c r="BG142" s="52">
        <f t="shared" ca="1" si="126"/>
        <v>6.5999999999999783</v>
      </c>
      <c r="BH142" s="52">
        <f t="shared" ca="1" si="127"/>
        <v>6.5999999999999783</v>
      </c>
    </row>
    <row r="143" spans="19:60">
      <c r="S143" s="68">
        <f t="shared" si="134"/>
        <v>7</v>
      </c>
      <c r="T143" s="69">
        <f t="shared" si="134"/>
        <v>2</v>
      </c>
      <c r="U143" s="70">
        <f t="shared" si="112"/>
        <v>5</v>
      </c>
      <c r="V143" s="68">
        <f t="shared" si="128"/>
        <v>2</v>
      </c>
      <c r="W143" s="70">
        <f t="shared" si="128"/>
        <v>7</v>
      </c>
      <c r="X143" s="71">
        <f t="shared" si="128"/>
        <v>0.7142857142857143</v>
      </c>
      <c r="Y143" s="71">
        <f t="shared" si="128"/>
        <v>0.5</v>
      </c>
      <c r="Z143" s="69">
        <f t="shared" si="128"/>
        <v>10000</v>
      </c>
      <c r="AA143" s="69">
        <f t="shared" ca="1" si="128"/>
        <v>9850</v>
      </c>
      <c r="AB143" s="69">
        <f t="shared" ca="1" si="129"/>
        <v>-150</v>
      </c>
      <c r="AC143" s="69">
        <f t="shared" ca="1" si="130"/>
        <v>50</v>
      </c>
      <c r="AD143" s="73">
        <f t="shared" si="135"/>
        <v>6.4999999999999787</v>
      </c>
      <c r="AE143" s="69">
        <f t="shared" si="136"/>
        <v>0.70000000000000007</v>
      </c>
      <c r="AF143" s="69">
        <f t="shared" si="136"/>
        <v>1.4000000000000001</v>
      </c>
      <c r="AG143" s="78">
        <f t="shared" si="136"/>
        <v>200</v>
      </c>
      <c r="AH143" s="60">
        <f t="shared" si="136"/>
        <v>50</v>
      </c>
      <c r="AI143" s="60">
        <f t="shared" si="136"/>
        <v>70</v>
      </c>
      <c r="AJ143" s="60">
        <f t="shared" si="136"/>
        <v>10070</v>
      </c>
      <c r="AK143" s="60">
        <f t="shared" si="136"/>
        <v>185</v>
      </c>
      <c r="AL143" s="60">
        <f t="shared" si="136"/>
        <v>3.7</v>
      </c>
      <c r="AM143" s="60">
        <f t="shared" ca="1" si="136"/>
        <v>-37</v>
      </c>
      <c r="AN143" s="60">
        <f t="shared" ca="1" si="136"/>
        <v>-37</v>
      </c>
      <c r="AO143" s="60">
        <f t="shared" ca="1" si="136"/>
        <v>37</v>
      </c>
      <c r="AP143" s="63">
        <f t="shared" si="113"/>
        <v>35</v>
      </c>
      <c r="AQ143" s="62">
        <f t="shared" si="114"/>
        <v>1.6769230769230792</v>
      </c>
      <c r="AR143" s="62">
        <f t="shared" si="115"/>
        <v>83.846153846153953</v>
      </c>
      <c r="AS143" s="62">
        <f t="shared" si="116"/>
        <v>167.69230769230791</v>
      </c>
      <c r="AT143" s="62">
        <f t="shared" si="117"/>
        <v>-83.846153846153953</v>
      </c>
      <c r="AU143" s="62">
        <f t="shared" si="118"/>
        <v>419.23076923076974</v>
      </c>
      <c r="AV143" s="62">
        <f t="shared" si="119"/>
        <v>-167.69230769230791</v>
      </c>
      <c r="AW143" s="63">
        <f t="shared" si="131"/>
        <v>251.53846153846183</v>
      </c>
      <c r="AX143" s="61" t="str">
        <f t="shared" ca="1" si="120"/>
        <v>VINTO</v>
      </c>
      <c r="AY143" s="69">
        <f t="shared" ca="1" si="132"/>
        <v>10033</v>
      </c>
      <c r="AZ143" s="51">
        <f t="shared" si="121"/>
        <v>586.9230769230777</v>
      </c>
      <c r="BA143" s="55">
        <f t="shared" ca="1" si="122"/>
        <v>5.9586099180007887E-2</v>
      </c>
      <c r="BB143" s="55">
        <f t="shared" ca="1" si="133"/>
        <v>1.676923076923079</v>
      </c>
      <c r="BC143" s="64">
        <f t="shared" ca="1" si="123"/>
        <v>101.53846153846183</v>
      </c>
      <c r="BE143" s="52">
        <f t="shared" ca="1" si="124"/>
        <v>6.4999999999999787</v>
      </c>
      <c r="BF143" s="52">
        <f t="shared" ca="1" si="125"/>
        <v>6.4999999999999787</v>
      </c>
      <c r="BG143" s="52">
        <f t="shared" ca="1" si="126"/>
        <v>6.4999999999999787</v>
      </c>
      <c r="BH143" s="52">
        <f t="shared" ca="1" si="127"/>
        <v>6.4999999999999787</v>
      </c>
    </row>
    <row r="144" spans="19:60">
      <c r="S144" s="68">
        <f t="shared" si="134"/>
        <v>7</v>
      </c>
      <c r="T144" s="69">
        <f t="shared" si="134"/>
        <v>2</v>
      </c>
      <c r="U144" s="70">
        <f t="shared" si="112"/>
        <v>5</v>
      </c>
      <c r="V144" s="68">
        <f t="shared" si="128"/>
        <v>2</v>
      </c>
      <c r="W144" s="70">
        <f t="shared" si="128"/>
        <v>7</v>
      </c>
      <c r="X144" s="71">
        <f t="shared" si="128"/>
        <v>0.7142857142857143</v>
      </c>
      <c r="Y144" s="71">
        <f t="shared" si="128"/>
        <v>0.5</v>
      </c>
      <c r="Z144" s="69">
        <f t="shared" si="128"/>
        <v>10000</v>
      </c>
      <c r="AA144" s="69">
        <f t="shared" ca="1" si="128"/>
        <v>9850</v>
      </c>
      <c r="AB144" s="69">
        <f t="shared" ca="1" si="129"/>
        <v>-150</v>
      </c>
      <c r="AC144" s="69">
        <f t="shared" ca="1" si="130"/>
        <v>50</v>
      </c>
      <c r="AD144" s="73">
        <f t="shared" si="135"/>
        <v>6.399999999999979</v>
      </c>
      <c r="AE144" s="69">
        <f t="shared" si="136"/>
        <v>0.70000000000000007</v>
      </c>
      <c r="AF144" s="69">
        <f t="shared" si="136"/>
        <v>1.4000000000000001</v>
      </c>
      <c r="AG144" s="78">
        <f t="shared" si="136"/>
        <v>200</v>
      </c>
      <c r="AH144" s="60">
        <f t="shared" si="136"/>
        <v>50</v>
      </c>
      <c r="AI144" s="60">
        <f t="shared" si="136"/>
        <v>70</v>
      </c>
      <c r="AJ144" s="60">
        <f t="shared" si="136"/>
        <v>10070</v>
      </c>
      <c r="AK144" s="60">
        <f t="shared" si="136"/>
        <v>185</v>
      </c>
      <c r="AL144" s="60">
        <f t="shared" si="136"/>
        <v>3.7</v>
      </c>
      <c r="AM144" s="60">
        <f t="shared" ca="1" si="136"/>
        <v>-37</v>
      </c>
      <c r="AN144" s="60">
        <f t="shared" ca="1" si="136"/>
        <v>-37</v>
      </c>
      <c r="AO144" s="60">
        <f t="shared" ca="1" si="136"/>
        <v>37</v>
      </c>
      <c r="AP144" s="63">
        <f t="shared" si="113"/>
        <v>35</v>
      </c>
      <c r="AQ144" s="62">
        <f t="shared" si="114"/>
        <v>1.6875000000000022</v>
      </c>
      <c r="AR144" s="62">
        <f t="shared" si="115"/>
        <v>84.375000000000114</v>
      </c>
      <c r="AS144" s="62">
        <f t="shared" si="116"/>
        <v>168.75000000000023</v>
      </c>
      <c r="AT144" s="62">
        <f t="shared" si="117"/>
        <v>-84.375000000000114</v>
      </c>
      <c r="AU144" s="62">
        <f t="shared" si="118"/>
        <v>421.87500000000057</v>
      </c>
      <c r="AV144" s="62">
        <f t="shared" si="119"/>
        <v>-168.75000000000023</v>
      </c>
      <c r="AW144" s="63">
        <f t="shared" si="131"/>
        <v>253.12500000000034</v>
      </c>
      <c r="AX144" s="61" t="str">
        <f t="shared" ca="1" si="120"/>
        <v>VINTO</v>
      </c>
      <c r="AY144" s="69">
        <f t="shared" ca="1" si="132"/>
        <v>10033</v>
      </c>
      <c r="AZ144" s="51">
        <f t="shared" si="121"/>
        <v>590.6250000000008</v>
      </c>
      <c r="BA144" s="55">
        <f t="shared" ca="1" si="122"/>
        <v>5.9961928934010235E-2</v>
      </c>
      <c r="BB144" s="55">
        <f t="shared" ca="1" si="133"/>
        <v>1.6875000000000022</v>
      </c>
      <c r="BC144" s="64">
        <f t="shared" ca="1" si="123"/>
        <v>103.12500000000034</v>
      </c>
      <c r="BE144" s="52">
        <f t="shared" ca="1" si="124"/>
        <v>6.399999999999979</v>
      </c>
      <c r="BF144" s="52">
        <f t="shared" ca="1" si="125"/>
        <v>6.399999999999979</v>
      </c>
      <c r="BG144" s="52">
        <f t="shared" ca="1" si="126"/>
        <v>6.399999999999979</v>
      </c>
      <c r="BH144" s="52">
        <f t="shared" ca="1" si="127"/>
        <v>6.399999999999979</v>
      </c>
    </row>
    <row r="145" spans="19:60">
      <c r="S145" s="68">
        <f t="shared" si="134"/>
        <v>7</v>
      </c>
      <c r="T145" s="69">
        <f t="shared" si="134"/>
        <v>2</v>
      </c>
      <c r="U145" s="70">
        <f t="shared" si="112"/>
        <v>5</v>
      </c>
      <c r="V145" s="68">
        <f t="shared" si="128"/>
        <v>2</v>
      </c>
      <c r="W145" s="70">
        <f t="shared" si="128"/>
        <v>7</v>
      </c>
      <c r="X145" s="71">
        <f t="shared" si="128"/>
        <v>0.7142857142857143</v>
      </c>
      <c r="Y145" s="71">
        <f t="shared" si="128"/>
        <v>0.5</v>
      </c>
      <c r="Z145" s="69">
        <f t="shared" si="128"/>
        <v>10000</v>
      </c>
      <c r="AA145" s="69">
        <f t="shared" ca="1" si="128"/>
        <v>9850</v>
      </c>
      <c r="AB145" s="69">
        <f t="shared" ca="1" si="129"/>
        <v>-150</v>
      </c>
      <c r="AC145" s="69">
        <f t="shared" ca="1" si="130"/>
        <v>50</v>
      </c>
      <c r="AD145" s="73">
        <f t="shared" si="135"/>
        <v>6.2999999999999794</v>
      </c>
      <c r="AE145" s="69">
        <f t="shared" si="136"/>
        <v>0.70000000000000007</v>
      </c>
      <c r="AF145" s="69">
        <f t="shared" si="136"/>
        <v>1.4000000000000001</v>
      </c>
      <c r="AG145" s="78">
        <f t="shared" si="136"/>
        <v>200</v>
      </c>
      <c r="AH145" s="60">
        <f t="shared" si="136"/>
        <v>50</v>
      </c>
      <c r="AI145" s="60">
        <f t="shared" si="136"/>
        <v>70</v>
      </c>
      <c r="AJ145" s="60">
        <f t="shared" si="136"/>
        <v>10070</v>
      </c>
      <c r="AK145" s="60">
        <f t="shared" si="136"/>
        <v>185</v>
      </c>
      <c r="AL145" s="60">
        <f t="shared" si="136"/>
        <v>3.7</v>
      </c>
      <c r="AM145" s="60">
        <f t="shared" ca="1" si="136"/>
        <v>-37</v>
      </c>
      <c r="AN145" s="60">
        <f t="shared" ca="1" si="136"/>
        <v>-37</v>
      </c>
      <c r="AO145" s="60">
        <f t="shared" ca="1" si="136"/>
        <v>37</v>
      </c>
      <c r="AP145" s="63">
        <f t="shared" si="113"/>
        <v>35</v>
      </c>
      <c r="AQ145" s="62">
        <f t="shared" si="114"/>
        <v>1.6984126984127008</v>
      </c>
      <c r="AR145" s="62">
        <f t="shared" si="115"/>
        <v>84.920634920635038</v>
      </c>
      <c r="AS145" s="62">
        <f t="shared" si="116"/>
        <v>169.84126984127008</v>
      </c>
      <c r="AT145" s="62">
        <f t="shared" si="117"/>
        <v>-84.920634920635038</v>
      </c>
      <c r="AU145" s="62">
        <f t="shared" si="118"/>
        <v>424.6031746031752</v>
      </c>
      <c r="AV145" s="62">
        <f t="shared" si="119"/>
        <v>-169.84126984127008</v>
      </c>
      <c r="AW145" s="63">
        <f t="shared" si="131"/>
        <v>254.76190476190513</v>
      </c>
      <c r="AX145" s="61" t="str">
        <f t="shared" ca="1" si="120"/>
        <v>VINTO</v>
      </c>
      <c r="AY145" s="69">
        <f t="shared" ca="1" si="132"/>
        <v>10033</v>
      </c>
      <c r="AZ145" s="51">
        <f t="shared" si="121"/>
        <v>594.44444444444525</v>
      </c>
      <c r="BA145" s="55">
        <f t="shared" ca="1" si="122"/>
        <v>6.0349689791314241E-2</v>
      </c>
      <c r="BB145" s="55">
        <f t="shared" ca="1" si="133"/>
        <v>1.6984126984127008</v>
      </c>
      <c r="BC145" s="64">
        <f t="shared" ca="1" si="123"/>
        <v>104.76190476190513</v>
      </c>
      <c r="BE145" s="52">
        <f t="shared" ca="1" si="124"/>
        <v>6.2999999999999794</v>
      </c>
      <c r="BF145" s="52">
        <f t="shared" ca="1" si="125"/>
        <v>6.2999999999999794</v>
      </c>
      <c r="BG145" s="52">
        <f t="shared" ca="1" si="126"/>
        <v>6.2999999999999794</v>
      </c>
      <c r="BH145" s="52">
        <f t="shared" ca="1" si="127"/>
        <v>6.2999999999999794</v>
      </c>
    </row>
    <row r="146" spans="19:60">
      <c r="S146" s="68">
        <f t="shared" si="134"/>
        <v>7</v>
      </c>
      <c r="T146" s="69">
        <f t="shared" si="134"/>
        <v>2</v>
      </c>
      <c r="U146" s="70">
        <f t="shared" si="112"/>
        <v>5</v>
      </c>
      <c r="V146" s="68">
        <f t="shared" si="128"/>
        <v>2</v>
      </c>
      <c r="W146" s="70">
        <f t="shared" si="128"/>
        <v>7</v>
      </c>
      <c r="X146" s="71">
        <f t="shared" si="128"/>
        <v>0.7142857142857143</v>
      </c>
      <c r="Y146" s="71">
        <f t="shared" si="128"/>
        <v>0.5</v>
      </c>
      <c r="Z146" s="69">
        <f t="shared" si="128"/>
        <v>10000</v>
      </c>
      <c r="AA146" s="69">
        <f t="shared" ca="1" si="128"/>
        <v>9850</v>
      </c>
      <c r="AB146" s="69">
        <f t="shared" ca="1" si="129"/>
        <v>-150</v>
      </c>
      <c r="AC146" s="69">
        <f t="shared" ca="1" si="130"/>
        <v>50</v>
      </c>
      <c r="AD146" s="73">
        <f t="shared" si="135"/>
        <v>6.1999999999999797</v>
      </c>
      <c r="AE146" s="69">
        <f t="shared" si="136"/>
        <v>0.70000000000000007</v>
      </c>
      <c r="AF146" s="69">
        <f t="shared" si="136"/>
        <v>1.4000000000000001</v>
      </c>
      <c r="AG146" s="78">
        <f t="shared" si="136"/>
        <v>200</v>
      </c>
      <c r="AH146" s="60">
        <f t="shared" si="136"/>
        <v>50</v>
      </c>
      <c r="AI146" s="60">
        <f t="shared" si="136"/>
        <v>70</v>
      </c>
      <c r="AJ146" s="60">
        <f t="shared" si="136"/>
        <v>10070</v>
      </c>
      <c r="AK146" s="60">
        <f t="shared" si="136"/>
        <v>185</v>
      </c>
      <c r="AL146" s="60">
        <f t="shared" si="136"/>
        <v>3.7</v>
      </c>
      <c r="AM146" s="60">
        <f t="shared" ca="1" si="136"/>
        <v>-37</v>
      </c>
      <c r="AN146" s="60">
        <f t="shared" ca="1" si="136"/>
        <v>-37</v>
      </c>
      <c r="AO146" s="60">
        <f t="shared" ca="1" si="136"/>
        <v>37</v>
      </c>
      <c r="AP146" s="63">
        <f t="shared" si="113"/>
        <v>35</v>
      </c>
      <c r="AQ146" s="62">
        <f t="shared" si="114"/>
        <v>1.7096774193548412</v>
      </c>
      <c r="AR146" s="62">
        <f t="shared" si="115"/>
        <v>85.483870967742064</v>
      </c>
      <c r="AS146" s="62">
        <f t="shared" si="116"/>
        <v>170.96774193548413</v>
      </c>
      <c r="AT146" s="62">
        <f t="shared" si="117"/>
        <v>-85.483870967742064</v>
      </c>
      <c r="AU146" s="62">
        <f t="shared" si="118"/>
        <v>427.41935483871032</v>
      </c>
      <c r="AV146" s="62">
        <f t="shared" si="119"/>
        <v>-170.96774193548413</v>
      </c>
      <c r="AW146" s="63">
        <f t="shared" si="131"/>
        <v>256.45161290322619</v>
      </c>
      <c r="AX146" s="61" t="str">
        <f t="shared" ca="1" si="120"/>
        <v>VINTO</v>
      </c>
      <c r="AY146" s="69">
        <f t="shared" ca="1" si="132"/>
        <v>10033</v>
      </c>
      <c r="AZ146" s="51">
        <f t="shared" si="121"/>
        <v>598.38709677419445</v>
      </c>
      <c r="BA146" s="55">
        <f t="shared" ca="1" si="122"/>
        <v>6.0749959063369996E-2</v>
      </c>
      <c r="BB146" s="55">
        <f t="shared" ca="1" si="133"/>
        <v>1.7096774193548412</v>
      </c>
      <c r="BC146" s="64">
        <f t="shared" ca="1" si="123"/>
        <v>106.45161290322619</v>
      </c>
      <c r="BE146" s="52">
        <f t="shared" ca="1" si="124"/>
        <v>6.1999999999999797</v>
      </c>
      <c r="BF146" s="52">
        <f t="shared" ca="1" si="125"/>
        <v>6.1999999999999797</v>
      </c>
      <c r="BG146" s="52">
        <f t="shared" ca="1" si="126"/>
        <v>6.1999999999999797</v>
      </c>
      <c r="BH146" s="52">
        <f t="shared" ca="1" si="127"/>
        <v>6.1999999999999797</v>
      </c>
    </row>
    <row r="147" spans="19:60">
      <c r="S147" s="68">
        <f t="shared" si="134"/>
        <v>7</v>
      </c>
      <c r="T147" s="69">
        <f t="shared" si="134"/>
        <v>2</v>
      </c>
      <c r="U147" s="70">
        <f t="shared" si="112"/>
        <v>5</v>
      </c>
      <c r="V147" s="68">
        <f t="shared" si="128"/>
        <v>2</v>
      </c>
      <c r="W147" s="70">
        <f t="shared" si="128"/>
        <v>7</v>
      </c>
      <c r="X147" s="71">
        <f t="shared" si="128"/>
        <v>0.7142857142857143</v>
      </c>
      <c r="Y147" s="71">
        <f t="shared" si="128"/>
        <v>0.5</v>
      </c>
      <c r="Z147" s="69">
        <f t="shared" si="128"/>
        <v>10000</v>
      </c>
      <c r="AA147" s="69">
        <f t="shared" ca="1" si="128"/>
        <v>9850</v>
      </c>
      <c r="AB147" s="69">
        <f t="shared" ca="1" si="129"/>
        <v>-150</v>
      </c>
      <c r="AC147" s="69">
        <f t="shared" ca="1" si="130"/>
        <v>50</v>
      </c>
      <c r="AD147" s="73">
        <f t="shared" si="135"/>
        <v>6.0999999999999801</v>
      </c>
      <c r="AE147" s="69">
        <f t="shared" si="136"/>
        <v>0.70000000000000007</v>
      </c>
      <c r="AF147" s="69">
        <f t="shared" si="136"/>
        <v>1.4000000000000001</v>
      </c>
      <c r="AG147" s="78">
        <f t="shared" si="136"/>
        <v>200</v>
      </c>
      <c r="AH147" s="60">
        <f t="shared" si="136"/>
        <v>50</v>
      </c>
      <c r="AI147" s="60">
        <f t="shared" si="136"/>
        <v>70</v>
      </c>
      <c r="AJ147" s="60">
        <f t="shared" si="136"/>
        <v>10070</v>
      </c>
      <c r="AK147" s="60">
        <f t="shared" si="136"/>
        <v>185</v>
      </c>
      <c r="AL147" s="60">
        <f t="shared" si="136"/>
        <v>3.7</v>
      </c>
      <c r="AM147" s="60">
        <f t="shared" ca="1" si="136"/>
        <v>-37</v>
      </c>
      <c r="AN147" s="60">
        <f t="shared" ca="1" si="136"/>
        <v>-37</v>
      </c>
      <c r="AO147" s="60">
        <f t="shared" ca="1" si="136"/>
        <v>37</v>
      </c>
      <c r="AP147" s="63">
        <f t="shared" si="113"/>
        <v>35</v>
      </c>
      <c r="AQ147" s="62">
        <f t="shared" si="114"/>
        <v>1.7213114754098386</v>
      </c>
      <c r="AR147" s="62">
        <f t="shared" si="115"/>
        <v>86.065573770491937</v>
      </c>
      <c r="AS147" s="62">
        <f t="shared" si="116"/>
        <v>172.13114754098387</v>
      </c>
      <c r="AT147" s="62">
        <f t="shared" si="117"/>
        <v>-86.065573770491937</v>
      </c>
      <c r="AU147" s="62">
        <f t="shared" si="118"/>
        <v>430.32786885245969</v>
      </c>
      <c r="AV147" s="62">
        <f t="shared" si="119"/>
        <v>-172.13114754098387</v>
      </c>
      <c r="AW147" s="63">
        <f t="shared" si="131"/>
        <v>258.19672131147581</v>
      </c>
      <c r="AX147" s="61" t="str">
        <f t="shared" ca="1" si="120"/>
        <v>VINTO</v>
      </c>
      <c r="AY147" s="69">
        <f t="shared" ca="1" si="132"/>
        <v>10033</v>
      </c>
      <c r="AZ147" s="51">
        <f t="shared" si="121"/>
        <v>602.45901639344356</v>
      </c>
      <c r="BA147" s="55">
        <f t="shared" ca="1" si="122"/>
        <v>6.1163351918116095E-2</v>
      </c>
      <c r="BB147" s="55">
        <f t="shared" ca="1" si="133"/>
        <v>1.7213114754098386</v>
      </c>
      <c r="BC147" s="64">
        <f t="shared" ca="1" si="123"/>
        <v>108.19672131147581</v>
      </c>
      <c r="BE147" s="52">
        <f t="shared" ca="1" si="124"/>
        <v>6.0999999999999801</v>
      </c>
      <c r="BF147" s="52">
        <f t="shared" ca="1" si="125"/>
        <v>6.0999999999999801</v>
      </c>
      <c r="BG147" s="52">
        <f t="shared" ca="1" si="126"/>
        <v>6.0999999999999801</v>
      </c>
      <c r="BH147" s="52">
        <f t="shared" ca="1" si="127"/>
        <v>6.0999999999999801</v>
      </c>
    </row>
    <row r="148" spans="19:60">
      <c r="S148" s="68">
        <f t="shared" si="134"/>
        <v>7</v>
      </c>
      <c r="T148" s="69">
        <f t="shared" si="134"/>
        <v>2</v>
      </c>
      <c r="U148" s="70">
        <f t="shared" si="112"/>
        <v>5</v>
      </c>
      <c r="V148" s="68">
        <f t="shared" si="128"/>
        <v>2</v>
      </c>
      <c r="W148" s="70">
        <f t="shared" si="128"/>
        <v>7</v>
      </c>
      <c r="X148" s="71">
        <f t="shared" si="128"/>
        <v>0.7142857142857143</v>
      </c>
      <c r="Y148" s="71">
        <f t="shared" si="128"/>
        <v>0.5</v>
      </c>
      <c r="Z148" s="69">
        <f t="shared" si="128"/>
        <v>10000</v>
      </c>
      <c r="AA148" s="69">
        <f t="shared" ca="1" si="128"/>
        <v>9850</v>
      </c>
      <c r="AB148" s="69">
        <f t="shared" ca="1" si="129"/>
        <v>-150</v>
      </c>
      <c r="AC148" s="69">
        <f t="shared" ca="1" si="130"/>
        <v>50</v>
      </c>
      <c r="AD148" s="73">
        <f t="shared" si="135"/>
        <v>5.9999999999999805</v>
      </c>
      <c r="AE148" s="69">
        <f t="shared" si="136"/>
        <v>0.70000000000000007</v>
      </c>
      <c r="AF148" s="69">
        <f t="shared" si="136"/>
        <v>1.4000000000000001</v>
      </c>
      <c r="AG148" s="78">
        <f t="shared" si="136"/>
        <v>200</v>
      </c>
      <c r="AH148" s="60">
        <f t="shared" si="136"/>
        <v>50</v>
      </c>
      <c r="AI148" s="60">
        <f t="shared" si="136"/>
        <v>70</v>
      </c>
      <c r="AJ148" s="60">
        <f t="shared" si="136"/>
        <v>10070</v>
      </c>
      <c r="AK148" s="60">
        <f t="shared" si="136"/>
        <v>185</v>
      </c>
      <c r="AL148" s="60">
        <f t="shared" si="136"/>
        <v>3.7</v>
      </c>
      <c r="AM148" s="60">
        <f t="shared" ca="1" si="136"/>
        <v>-37</v>
      </c>
      <c r="AN148" s="60">
        <f t="shared" ca="1" si="136"/>
        <v>-37</v>
      </c>
      <c r="AO148" s="60">
        <f t="shared" ca="1" si="136"/>
        <v>37</v>
      </c>
      <c r="AP148" s="63">
        <f t="shared" si="113"/>
        <v>35</v>
      </c>
      <c r="AQ148" s="62">
        <f t="shared" si="114"/>
        <v>1.7333333333333358</v>
      </c>
      <c r="AR148" s="62">
        <f t="shared" si="115"/>
        <v>86.666666666666785</v>
      </c>
      <c r="AS148" s="62">
        <f t="shared" si="116"/>
        <v>173.33333333333357</v>
      </c>
      <c r="AT148" s="62">
        <f t="shared" si="117"/>
        <v>-86.666666666666785</v>
      </c>
      <c r="AU148" s="62">
        <f t="shared" si="118"/>
        <v>433.33333333333394</v>
      </c>
      <c r="AV148" s="62">
        <f t="shared" si="119"/>
        <v>-173.33333333333357</v>
      </c>
      <c r="AW148" s="63">
        <f t="shared" si="131"/>
        <v>260.00000000000034</v>
      </c>
      <c r="AX148" s="61" t="str">
        <f t="shared" ca="1" si="120"/>
        <v>VINTO</v>
      </c>
      <c r="AY148" s="69">
        <f t="shared" ca="1" si="132"/>
        <v>10033</v>
      </c>
      <c r="AZ148" s="51">
        <f t="shared" si="121"/>
        <v>606.66666666666754</v>
      </c>
      <c r="BA148" s="55">
        <f t="shared" ca="1" si="122"/>
        <v>6.1590524534687059E-2</v>
      </c>
      <c r="BB148" s="55">
        <f t="shared" ca="1" si="133"/>
        <v>1.7333333333333356</v>
      </c>
      <c r="BC148" s="64">
        <f t="shared" ca="1" si="123"/>
        <v>110.00000000000034</v>
      </c>
      <c r="BE148" s="52">
        <f t="shared" ca="1" si="124"/>
        <v>5.9999999999999805</v>
      </c>
      <c r="BF148" s="52">
        <f t="shared" ca="1" si="125"/>
        <v>5.9999999999999805</v>
      </c>
      <c r="BG148" s="52">
        <f t="shared" ca="1" si="126"/>
        <v>5.9999999999999805</v>
      </c>
      <c r="BH148" s="52">
        <f t="shared" ca="1" si="127"/>
        <v>5.9999999999999805</v>
      </c>
    </row>
    <row r="149" spans="19:60">
      <c r="S149" s="68">
        <f t="shared" si="134"/>
        <v>7</v>
      </c>
      <c r="T149" s="69">
        <f t="shared" si="134"/>
        <v>2</v>
      </c>
      <c r="U149" s="70">
        <f t="shared" si="112"/>
        <v>5</v>
      </c>
      <c r="V149" s="68">
        <f t="shared" si="128"/>
        <v>2</v>
      </c>
      <c r="W149" s="70">
        <f t="shared" si="128"/>
        <v>7</v>
      </c>
      <c r="X149" s="71">
        <f t="shared" si="128"/>
        <v>0.7142857142857143</v>
      </c>
      <c r="Y149" s="71">
        <f t="shared" si="128"/>
        <v>0.5</v>
      </c>
      <c r="Z149" s="69">
        <f t="shared" si="128"/>
        <v>10000</v>
      </c>
      <c r="AA149" s="69">
        <f t="shared" ca="1" si="128"/>
        <v>9850</v>
      </c>
      <c r="AB149" s="69">
        <f t="shared" ca="1" si="129"/>
        <v>-150</v>
      </c>
      <c r="AC149" s="69">
        <f t="shared" ca="1" si="130"/>
        <v>50</v>
      </c>
      <c r="AD149" s="73">
        <f t="shared" si="135"/>
        <v>5.8999999999999808</v>
      </c>
      <c r="AE149" s="69">
        <f t="shared" si="136"/>
        <v>0.70000000000000007</v>
      </c>
      <c r="AF149" s="69">
        <f t="shared" si="136"/>
        <v>1.4000000000000001</v>
      </c>
      <c r="AG149" s="78">
        <f t="shared" si="136"/>
        <v>200</v>
      </c>
      <c r="AH149" s="60">
        <f t="shared" si="136"/>
        <v>50</v>
      </c>
      <c r="AI149" s="60">
        <f t="shared" si="136"/>
        <v>70</v>
      </c>
      <c r="AJ149" s="60">
        <f t="shared" si="136"/>
        <v>10070</v>
      </c>
      <c r="AK149" s="60">
        <f t="shared" si="136"/>
        <v>185</v>
      </c>
      <c r="AL149" s="60">
        <f t="shared" si="136"/>
        <v>3.7</v>
      </c>
      <c r="AM149" s="60">
        <f t="shared" ca="1" si="136"/>
        <v>-37</v>
      </c>
      <c r="AN149" s="60">
        <f t="shared" ca="1" si="136"/>
        <v>-37</v>
      </c>
      <c r="AO149" s="60">
        <f t="shared" ca="1" si="136"/>
        <v>37</v>
      </c>
      <c r="AP149" s="63">
        <f t="shared" si="113"/>
        <v>35</v>
      </c>
      <c r="AQ149" s="62">
        <f t="shared" si="114"/>
        <v>1.7457627118644092</v>
      </c>
      <c r="AR149" s="62">
        <f t="shared" si="115"/>
        <v>87.28813559322046</v>
      </c>
      <c r="AS149" s="62">
        <f t="shared" si="116"/>
        <v>174.57627118644092</v>
      </c>
      <c r="AT149" s="62">
        <f t="shared" si="117"/>
        <v>-87.28813559322046</v>
      </c>
      <c r="AU149" s="62">
        <f t="shared" si="118"/>
        <v>436.44067796610227</v>
      </c>
      <c r="AV149" s="62">
        <f t="shared" si="119"/>
        <v>-174.57627118644092</v>
      </c>
      <c r="AW149" s="63">
        <f t="shared" si="131"/>
        <v>261.86440677966135</v>
      </c>
      <c r="AX149" s="61" t="str">
        <f t="shared" ca="1" si="120"/>
        <v>VINTO</v>
      </c>
      <c r="AY149" s="69">
        <f t="shared" ca="1" si="132"/>
        <v>10033</v>
      </c>
      <c r="AZ149" s="51">
        <f t="shared" si="121"/>
        <v>611.01694915254325</v>
      </c>
      <c r="BA149" s="55">
        <f t="shared" ca="1" si="122"/>
        <v>6.2032177578938398E-2</v>
      </c>
      <c r="BB149" s="55">
        <f t="shared" ca="1" si="133"/>
        <v>1.745762711864409</v>
      </c>
      <c r="BC149" s="64">
        <f t="shared" ca="1" si="123"/>
        <v>111.86440677966135</v>
      </c>
      <c r="BE149" s="52">
        <f t="shared" ca="1" si="124"/>
        <v>5.8999999999999808</v>
      </c>
      <c r="BF149" s="52">
        <f t="shared" ca="1" si="125"/>
        <v>5.8999999999999808</v>
      </c>
      <c r="BG149" s="52">
        <f t="shared" ca="1" si="126"/>
        <v>5.8999999999999808</v>
      </c>
      <c r="BH149" s="52">
        <f t="shared" ca="1" si="127"/>
        <v>5.8999999999999808</v>
      </c>
    </row>
    <row r="150" spans="19:60">
      <c r="S150" s="68">
        <f t="shared" si="134"/>
        <v>7</v>
      </c>
      <c r="T150" s="69">
        <f t="shared" si="134"/>
        <v>2</v>
      </c>
      <c r="U150" s="70">
        <f t="shared" si="112"/>
        <v>5</v>
      </c>
      <c r="V150" s="68">
        <f t="shared" si="128"/>
        <v>2</v>
      </c>
      <c r="W150" s="70">
        <f t="shared" si="128"/>
        <v>7</v>
      </c>
      <c r="X150" s="71">
        <f t="shared" si="128"/>
        <v>0.7142857142857143</v>
      </c>
      <c r="Y150" s="71">
        <f t="shared" si="128"/>
        <v>0.5</v>
      </c>
      <c r="Z150" s="69">
        <f t="shared" si="128"/>
        <v>10000</v>
      </c>
      <c r="AA150" s="69">
        <f t="shared" ca="1" si="128"/>
        <v>9850</v>
      </c>
      <c r="AB150" s="69">
        <f t="shared" ca="1" si="129"/>
        <v>-150</v>
      </c>
      <c r="AC150" s="69">
        <f t="shared" ca="1" si="130"/>
        <v>50</v>
      </c>
      <c r="AD150" s="73">
        <f t="shared" si="135"/>
        <v>5.7999999999999812</v>
      </c>
      <c r="AE150" s="69">
        <f t="shared" si="136"/>
        <v>0.70000000000000007</v>
      </c>
      <c r="AF150" s="69">
        <f t="shared" si="136"/>
        <v>1.4000000000000001</v>
      </c>
      <c r="AG150" s="78">
        <f t="shared" si="136"/>
        <v>200</v>
      </c>
      <c r="AH150" s="60">
        <f t="shared" si="136"/>
        <v>50</v>
      </c>
      <c r="AI150" s="60">
        <f t="shared" si="136"/>
        <v>70</v>
      </c>
      <c r="AJ150" s="60">
        <f t="shared" si="136"/>
        <v>10070</v>
      </c>
      <c r="AK150" s="60">
        <f t="shared" si="136"/>
        <v>185</v>
      </c>
      <c r="AL150" s="60">
        <f t="shared" si="136"/>
        <v>3.7</v>
      </c>
      <c r="AM150" s="60">
        <f t="shared" ca="1" si="136"/>
        <v>-37</v>
      </c>
      <c r="AN150" s="60">
        <f t="shared" ca="1" si="136"/>
        <v>-37</v>
      </c>
      <c r="AO150" s="60">
        <f t="shared" ca="1" si="136"/>
        <v>37</v>
      </c>
      <c r="AP150" s="63">
        <f t="shared" si="113"/>
        <v>35</v>
      </c>
      <c r="AQ150" s="62">
        <f t="shared" si="114"/>
        <v>1.7586206896551748</v>
      </c>
      <c r="AR150" s="62">
        <f t="shared" si="115"/>
        <v>87.931034482758747</v>
      </c>
      <c r="AS150" s="62">
        <f t="shared" si="116"/>
        <v>175.86206896551749</v>
      </c>
      <c r="AT150" s="62">
        <f t="shared" si="117"/>
        <v>-87.931034482758747</v>
      </c>
      <c r="AU150" s="62">
        <f t="shared" si="118"/>
        <v>439.65517241379371</v>
      </c>
      <c r="AV150" s="62">
        <f t="shared" si="119"/>
        <v>-175.86206896551749</v>
      </c>
      <c r="AW150" s="63">
        <f t="shared" si="131"/>
        <v>263.79310344827621</v>
      </c>
      <c r="AX150" s="61" t="str">
        <f t="shared" ca="1" si="120"/>
        <v>VINTO</v>
      </c>
      <c r="AY150" s="69">
        <f t="shared" ca="1" si="132"/>
        <v>10033</v>
      </c>
      <c r="AZ150" s="51">
        <f t="shared" si="121"/>
        <v>615.51724137931126</v>
      </c>
      <c r="BA150" s="55">
        <f t="shared" ca="1" si="122"/>
        <v>6.2489060038508758E-2</v>
      </c>
      <c r="BB150" s="55">
        <f t="shared" ca="1" si="133"/>
        <v>1.7586206896551748</v>
      </c>
      <c r="BC150" s="64">
        <f t="shared" ca="1" si="123"/>
        <v>113.79310344827621</v>
      </c>
      <c r="BE150" s="52">
        <f t="shared" ca="1" si="124"/>
        <v>5.7999999999999812</v>
      </c>
      <c r="BF150" s="52">
        <f t="shared" ca="1" si="125"/>
        <v>5.7999999999999812</v>
      </c>
      <c r="BG150" s="52">
        <f t="shared" ca="1" si="126"/>
        <v>5.7999999999999812</v>
      </c>
      <c r="BH150" s="52">
        <f t="shared" ca="1" si="127"/>
        <v>5.7999999999999812</v>
      </c>
    </row>
    <row r="151" spans="19:60">
      <c r="S151" s="68">
        <f t="shared" si="134"/>
        <v>7</v>
      </c>
      <c r="T151" s="69">
        <f t="shared" si="134"/>
        <v>2</v>
      </c>
      <c r="U151" s="70">
        <f t="shared" si="112"/>
        <v>5</v>
      </c>
      <c r="V151" s="68">
        <f t="shared" si="128"/>
        <v>2</v>
      </c>
      <c r="W151" s="70">
        <f t="shared" si="128"/>
        <v>7</v>
      </c>
      <c r="X151" s="71">
        <f t="shared" si="128"/>
        <v>0.7142857142857143</v>
      </c>
      <c r="Y151" s="71">
        <f t="shared" si="128"/>
        <v>0.5</v>
      </c>
      <c r="Z151" s="69">
        <f t="shared" si="128"/>
        <v>10000</v>
      </c>
      <c r="AA151" s="69">
        <f t="shared" ca="1" si="128"/>
        <v>9850</v>
      </c>
      <c r="AB151" s="69">
        <f t="shared" ca="1" si="129"/>
        <v>-150</v>
      </c>
      <c r="AC151" s="69">
        <f t="shared" ca="1" si="130"/>
        <v>50</v>
      </c>
      <c r="AD151" s="73">
        <f t="shared" si="135"/>
        <v>5.6999999999999815</v>
      </c>
      <c r="AE151" s="69">
        <f t="shared" si="136"/>
        <v>0.70000000000000007</v>
      </c>
      <c r="AF151" s="69">
        <f t="shared" si="136"/>
        <v>1.4000000000000001</v>
      </c>
      <c r="AG151" s="78">
        <f t="shared" si="136"/>
        <v>200</v>
      </c>
      <c r="AH151" s="60">
        <f t="shared" si="136"/>
        <v>50</v>
      </c>
      <c r="AI151" s="60">
        <f t="shared" si="136"/>
        <v>70</v>
      </c>
      <c r="AJ151" s="60">
        <f t="shared" si="136"/>
        <v>10070</v>
      </c>
      <c r="AK151" s="60">
        <f t="shared" si="136"/>
        <v>185</v>
      </c>
      <c r="AL151" s="60">
        <f t="shared" si="136"/>
        <v>3.7</v>
      </c>
      <c r="AM151" s="60">
        <f t="shared" ca="1" si="136"/>
        <v>-37</v>
      </c>
      <c r="AN151" s="60">
        <f t="shared" ca="1" si="136"/>
        <v>-37</v>
      </c>
      <c r="AO151" s="60">
        <f t="shared" ca="1" si="136"/>
        <v>37</v>
      </c>
      <c r="AP151" s="63">
        <f t="shared" si="113"/>
        <v>35</v>
      </c>
      <c r="AQ151" s="62">
        <f t="shared" si="114"/>
        <v>1.7719298245614059</v>
      </c>
      <c r="AR151" s="62">
        <f t="shared" si="115"/>
        <v>88.596491228070292</v>
      </c>
      <c r="AS151" s="62">
        <f t="shared" si="116"/>
        <v>177.19298245614058</v>
      </c>
      <c r="AT151" s="62">
        <f t="shared" si="117"/>
        <v>-88.596491228070292</v>
      </c>
      <c r="AU151" s="62">
        <f t="shared" si="118"/>
        <v>442.98245614035147</v>
      </c>
      <c r="AV151" s="62">
        <f t="shared" si="119"/>
        <v>-177.19298245614058</v>
      </c>
      <c r="AW151" s="63">
        <f t="shared" si="131"/>
        <v>265.78947368421086</v>
      </c>
      <c r="AX151" s="61" t="str">
        <f t="shared" ca="1" si="120"/>
        <v>VINTO</v>
      </c>
      <c r="AY151" s="69">
        <f t="shared" ca="1" si="132"/>
        <v>10033</v>
      </c>
      <c r="AZ151" s="51">
        <f t="shared" si="121"/>
        <v>620.17543859649209</v>
      </c>
      <c r="BA151" s="55">
        <f t="shared" ca="1" si="122"/>
        <v>6.2961973461572798E-2</v>
      </c>
      <c r="BB151" s="55">
        <f t="shared" ca="1" si="133"/>
        <v>1.7719298245614057</v>
      </c>
      <c r="BC151" s="64">
        <f t="shared" ca="1" si="123"/>
        <v>115.78947368421086</v>
      </c>
      <c r="BE151" s="52">
        <f t="shared" ca="1" si="124"/>
        <v>5.6999999999999815</v>
      </c>
      <c r="BF151" s="52">
        <f t="shared" ca="1" si="125"/>
        <v>5.6999999999999815</v>
      </c>
      <c r="BG151" s="52">
        <f t="shared" ca="1" si="126"/>
        <v>5.6999999999999815</v>
      </c>
      <c r="BH151" s="52">
        <f t="shared" ca="1" si="127"/>
        <v>5.6999999999999815</v>
      </c>
    </row>
    <row r="152" spans="19:60">
      <c r="S152" s="68">
        <f t="shared" si="134"/>
        <v>7</v>
      </c>
      <c r="T152" s="69">
        <f t="shared" si="134"/>
        <v>2</v>
      </c>
      <c r="U152" s="70">
        <f t="shared" si="112"/>
        <v>5</v>
      </c>
      <c r="V152" s="68">
        <f t="shared" si="128"/>
        <v>2</v>
      </c>
      <c r="W152" s="70">
        <f t="shared" si="128"/>
        <v>7</v>
      </c>
      <c r="X152" s="71">
        <f t="shared" si="128"/>
        <v>0.7142857142857143</v>
      </c>
      <c r="Y152" s="71">
        <f t="shared" si="128"/>
        <v>0.5</v>
      </c>
      <c r="Z152" s="69">
        <f t="shared" si="128"/>
        <v>10000</v>
      </c>
      <c r="AA152" s="69">
        <f t="shared" ca="1" si="128"/>
        <v>9850</v>
      </c>
      <c r="AB152" s="69">
        <f t="shared" ca="1" si="129"/>
        <v>-150</v>
      </c>
      <c r="AC152" s="69">
        <f t="shared" ca="1" si="130"/>
        <v>50</v>
      </c>
      <c r="AD152" s="73">
        <f t="shared" si="135"/>
        <v>5.5999999999999819</v>
      </c>
      <c r="AE152" s="69">
        <f t="shared" si="136"/>
        <v>0.70000000000000007</v>
      </c>
      <c r="AF152" s="69">
        <f t="shared" si="136"/>
        <v>1.4000000000000001</v>
      </c>
      <c r="AG152" s="78">
        <f t="shared" si="136"/>
        <v>200</v>
      </c>
      <c r="AH152" s="60">
        <f t="shared" si="136"/>
        <v>50</v>
      </c>
      <c r="AI152" s="60">
        <f t="shared" si="136"/>
        <v>70</v>
      </c>
      <c r="AJ152" s="60">
        <f t="shared" si="136"/>
        <v>10070</v>
      </c>
      <c r="AK152" s="60">
        <f t="shared" si="136"/>
        <v>185</v>
      </c>
      <c r="AL152" s="60">
        <f t="shared" si="136"/>
        <v>3.7</v>
      </c>
      <c r="AM152" s="60">
        <f t="shared" ca="1" si="136"/>
        <v>-37</v>
      </c>
      <c r="AN152" s="60">
        <f t="shared" ca="1" si="136"/>
        <v>-37</v>
      </c>
      <c r="AO152" s="60">
        <f t="shared" ca="1" si="136"/>
        <v>37</v>
      </c>
      <c r="AP152" s="63">
        <f t="shared" si="113"/>
        <v>35</v>
      </c>
      <c r="AQ152" s="62">
        <f t="shared" si="114"/>
        <v>1.7857142857142883</v>
      </c>
      <c r="AR152" s="62">
        <f t="shared" si="115"/>
        <v>89.28571428571442</v>
      </c>
      <c r="AS152" s="62">
        <f t="shared" si="116"/>
        <v>178.57142857142884</v>
      </c>
      <c r="AT152" s="62">
        <f t="shared" si="117"/>
        <v>-89.28571428571442</v>
      </c>
      <c r="AU152" s="62">
        <f t="shared" si="118"/>
        <v>446.42857142857213</v>
      </c>
      <c r="AV152" s="62">
        <f t="shared" si="119"/>
        <v>-178.57142857142884</v>
      </c>
      <c r="AW152" s="63">
        <f t="shared" si="131"/>
        <v>267.85714285714329</v>
      </c>
      <c r="AX152" s="61" t="str">
        <f t="shared" ca="1" si="120"/>
        <v>VINTO</v>
      </c>
      <c r="AY152" s="69">
        <f t="shared" ca="1" si="132"/>
        <v>10033</v>
      </c>
      <c r="AZ152" s="51">
        <f t="shared" si="121"/>
        <v>625.00000000000091</v>
      </c>
      <c r="BA152" s="55">
        <f t="shared" ca="1" si="122"/>
        <v>6.3451776649746286E-2</v>
      </c>
      <c r="BB152" s="55">
        <f t="shared" ca="1" si="133"/>
        <v>1.7857142857142885</v>
      </c>
      <c r="BC152" s="64">
        <f t="shared" ca="1" si="123"/>
        <v>117.85714285714329</v>
      </c>
      <c r="BE152" s="52">
        <f t="shared" ca="1" si="124"/>
        <v>5.5999999999999819</v>
      </c>
      <c r="BF152" s="52">
        <f t="shared" ca="1" si="125"/>
        <v>5.5999999999999819</v>
      </c>
      <c r="BG152" s="52">
        <f t="shared" ca="1" si="126"/>
        <v>5.5999999999999819</v>
      </c>
      <c r="BH152" s="52">
        <f t="shared" ca="1" si="127"/>
        <v>5.5999999999999819</v>
      </c>
    </row>
    <row r="153" spans="19:60">
      <c r="S153" s="68">
        <f t="shared" si="134"/>
        <v>7</v>
      </c>
      <c r="T153" s="69">
        <f t="shared" si="134"/>
        <v>2</v>
      </c>
      <c r="U153" s="70">
        <f t="shared" si="112"/>
        <v>5</v>
      </c>
      <c r="V153" s="68">
        <f t="shared" ref="V153:AA168" si="137">V152</f>
        <v>2</v>
      </c>
      <c r="W153" s="70">
        <f t="shared" si="137"/>
        <v>7</v>
      </c>
      <c r="X153" s="71">
        <f t="shared" si="137"/>
        <v>0.7142857142857143</v>
      </c>
      <c r="Y153" s="71">
        <f t="shared" si="137"/>
        <v>0.5</v>
      </c>
      <c r="Z153" s="69">
        <f t="shared" si="137"/>
        <v>10000</v>
      </c>
      <c r="AA153" s="69">
        <f t="shared" ca="1" si="137"/>
        <v>9850</v>
      </c>
      <c r="AB153" s="69">
        <f t="shared" ca="1" si="129"/>
        <v>-150</v>
      </c>
      <c r="AC153" s="69">
        <f t="shared" ca="1" si="130"/>
        <v>50</v>
      </c>
      <c r="AD153" s="73">
        <f t="shared" si="135"/>
        <v>5.4999999999999822</v>
      </c>
      <c r="AE153" s="69">
        <f t="shared" si="136"/>
        <v>0.70000000000000007</v>
      </c>
      <c r="AF153" s="69">
        <f t="shared" si="136"/>
        <v>1.4000000000000001</v>
      </c>
      <c r="AG153" s="78">
        <f t="shared" si="136"/>
        <v>200</v>
      </c>
      <c r="AH153" s="60">
        <f t="shared" si="136"/>
        <v>50</v>
      </c>
      <c r="AI153" s="60">
        <f t="shared" si="136"/>
        <v>70</v>
      </c>
      <c r="AJ153" s="60">
        <f t="shared" si="136"/>
        <v>10070</v>
      </c>
      <c r="AK153" s="60">
        <f t="shared" si="136"/>
        <v>185</v>
      </c>
      <c r="AL153" s="60">
        <f t="shared" si="136"/>
        <v>3.7</v>
      </c>
      <c r="AM153" s="60">
        <f t="shared" ca="1" si="136"/>
        <v>-37</v>
      </c>
      <c r="AN153" s="60">
        <f t="shared" ca="1" si="136"/>
        <v>-37</v>
      </c>
      <c r="AO153" s="60">
        <f t="shared" ca="1" si="136"/>
        <v>37</v>
      </c>
      <c r="AP153" s="63">
        <f t="shared" si="113"/>
        <v>35</v>
      </c>
      <c r="AQ153" s="62">
        <f t="shared" si="114"/>
        <v>1.8000000000000025</v>
      </c>
      <c r="AR153" s="62">
        <f t="shared" si="115"/>
        <v>90.000000000000128</v>
      </c>
      <c r="AS153" s="62">
        <f t="shared" si="116"/>
        <v>180.00000000000026</v>
      </c>
      <c r="AT153" s="62">
        <f t="shared" si="117"/>
        <v>-90.000000000000128</v>
      </c>
      <c r="AU153" s="62">
        <f t="shared" si="118"/>
        <v>450.00000000000063</v>
      </c>
      <c r="AV153" s="62">
        <f t="shared" si="119"/>
        <v>-180.00000000000026</v>
      </c>
      <c r="AW153" s="63">
        <f t="shared" si="131"/>
        <v>270.00000000000034</v>
      </c>
      <c r="AX153" s="61" t="str">
        <f t="shared" ca="1" si="120"/>
        <v>VINTO</v>
      </c>
      <c r="AY153" s="69">
        <f t="shared" ca="1" si="132"/>
        <v>10033</v>
      </c>
      <c r="AZ153" s="51">
        <f t="shared" si="121"/>
        <v>630.00000000000091</v>
      </c>
      <c r="BA153" s="55">
        <f t="shared" ca="1" si="122"/>
        <v>6.3959390862944249E-2</v>
      </c>
      <c r="BB153" s="55">
        <f t="shared" ca="1" si="133"/>
        <v>1.8000000000000023</v>
      </c>
      <c r="BC153" s="64">
        <f t="shared" ca="1" si="123"/>
        <v>120.00000000000034</v>
      </c>
      <c r="BE153" s="52">
        <f t="shared" ca="1" si="124"/>
        <v>5.4999999999999822</v>
      </c>
      <c r="BF153" s="52">
        <f t="shared" ca="1" si="125"/>
        <v>5.4999999999999822</v>
      </c>
      <c r="BG153" s="52">
        <f t="shared" ca="1" si="126"/>
        <v>5.4999999999999822</v>
      </c>
      <c r="BH153" s="52">
        <f t="shared" ca="1" si="127"/>
        <v>5.4999999999999822</v>
      </c>
    </row>
    <row r="154" spans="19:60">
      <c r="S154" s="68">
        <f t="shared" ref="S154:T169" si="138">S153</f>
        <v>7</v>
      </c>
      <c r="T154" s="69">
        <f t="shared" si="138"/>
        <v>2</v>
      </c>
      <c r="U154" s="70">
        <f t="shared" si="112"/>
        <v>5</v>
      </c>
      <c r="V154" s="68">
        <f t="shared" si="137"/>
        <v>2</v>
      </c>
      <c r="W154" s="70">
        <f t="shared" si="137"/>
        <v>7</v>
      </c>
      <c r="X154" s="71">
        <f t="shared" si="137"/>
        <v>0.7142857142857143</v>
      </c>
      <c r="Y154" s="71">
        <f t="shared" si="137"/>
        <v>0.5</v>
      </c>
      <c r="Z154" s="69">
        <f t="shared" si="137"/>
        <v>10000</v>
      </c>
      <c r="AA154" s="69">
        <f t="shared" ca="1" si="137"/>
        <v>9850</v>
      </c>
      <c r="AB154" s="69">
        <f t="shared" ca="1" si="129"/>
        <v>-150</v>
      </c>
      <c r="AC154" s="69">
        <f t="shared" ca="1" si="130"/>
        <v>50</v>
      </c>
      <c r="AD154" s="73">
        <f t="shared" si="135"/>
        <v>5.3999999999999826</v>
      </c>
      <c r="AE154" s="69">
        <f t="shared" ref="AE154:AO169" si="139">AE153</f>
        <v>0.70000000000000007</v>
      </c>
      <c r="AF154" s="69">
        <f t="shared" si="139"/>
        <v>1.4000000000000001</v>
      </c>
      <c r="AG154" s="78">
        <f t="shared" si="139"/>
        <v>200</v>
      </c>
      <c r="AH154" s="60">
        <f t="shared" si="139"/>
        <v>50</v>
      </c>
      <c r="AI154" s="60">
        <f t="shared" si="139"/>
        <v>70</v>
      </c>
      <c r="AJ154" s="60">
        <f t="shared" si="139"/>
        <v>10070</v>
      </c>
      <c r="AK154" s="60">
        <f t="shared" si="139"/>
        <v>185</v>
      </c>
      <c r="AL154" s="60">
        <f t="shared" si="139"/>
        <v>3.7</v>
      </c>
      <c r="AM154" s="60">
        <f t="shared" ca="1" si="139"/>
        <v>-37</v>
      </c>
      <c r="AN154" s="60">
        <f t="shared" ca="1" si="139"/>
        <v>-37</v>
      </c>
      <c r="AO154" s="60">
        <f t="shared" ca="1" si="139"/>
        <v>37</v>
      </c>
      <c r="AP154" s="63">
        <f t="shared" si="113"/>
        <v>35</v>
      </c>
      <c r="AQ154" s="62">
        <f t="shared" si="114"/>
        <v>1.8148148148148175</v>
      </c>
      <c r="AR154" s="62">
        <f t="shared" si="115"/>
        <v>90.740740740740875</v>
      </c>
      <c r="AS154" s="62">
        <f t="shared" si="116"/>
        <v>181.48148148148175</v>
      </c>
      <c r="AT154" s="62">
        <f t="shared" si="117"/>
        <v>-90.740740740740875</v>
      </c>
      <c r="AU154" s="62">
        <f t="shared" si="118"/>
        <v>453.70370370370438</v>
      </c>
      <c r="AV154" s="62">
        <f t="shared" si="119"/>
        <v>-181.48148148148175</v>
      </c>
      <c r="AW154" s="63">
        <f t="shared" si="131"/>
        <v>272.22222222222263</v>
      </c>
      <c r="AX154" s="61" t="str">
        <f t="shared" ca="1" si="120"/>
        <v>VINTO</v>
      </c>
      <c r="AY154" s="69">
        <f t="shared" ca="1" si="132"/>
        <v>10033</v>
      </c>
      <c r="AZ154" s="51">
        <f t="shared" si="121"/>
        <v>635.18518518518613</v>
      </c>
      <c r="BA154" s="55">
        <f t="shared" ca="1" si="122"/>
        <v>6.448580560255697E-2</v>
      </c>
      <c r="BB154" s="55">
        <f t="shared" ca="1" si="133"/>
        <v>1.8148148148148175</v>
      </c>
      <c r="BC154" s="64">
        <f t="shared" ca="1" si="123"/>
        <v>122.22222222222263</v>
      </c>
      <c r="BE154" s="52">
        <f t="shared" ca="1" si="124"/>
        <v>5.3999999999999826</v>
      </c>
      <c r="BF154" s="52">
        <f t="shared" ca="1" si="125"/>
        <v>5.3999999999999826</v>
      </c>
      <c r="BG154" s="52">
        <f t="shared" ca="1" si="126"/>
        <v>5.3999999999999826</v>
      </c>
      <c r="BH154" s="52">
        <f t="shared" ca="1" si="127"/>
        <v>5.3999999999999826</v>
      </c>
    </row>
    <row r="155" spans="19:60">
      <c r="S155" s="68">
        <f t="shared" si="138"/>
        <v>7</v>
      </c>
      <c r="T155" s="69">
        <f t="shared" si="138"/>
        <v>2</v>
      </c>
      <c r="U155" s="70">
        <f t="shared" si="112"/>
        <v>5</v>
      </c>
      <c r="V155" s="68">
        <f t="shared" si="137"/>
        <v>2</v>
      </c>
      <c r="W155" s="70">
        <f t="shared" si="137"/>
        <v>7</v>
      </c>
      <c r="X155" s="71">
        <f t="shared" si="137"/>
        <v>0.7142857142857143</v>
      </c>
      <c r="Y155" s="71">
        <f t="shared" si="137"/>
        <v>0.5</v>
      </c>
      <c r="Z155" s="69">
        <f t="shared" si="137"/>
        <v>10000</v>
      </c>
      <c r="AA155" s="69">
        <f t="shared" ca="1" si="137"/>
        <v>9850</v>
      </c>
      <c r="AB155" s="69">
        <f t="shared" ca="1" si="129"/>
        <v>-150</v>
      </c>
      <c r="AC155" s="69">
        <f t="shared" ca="1" si="130"/>
        <v>50</v>
      </c>
      <c r="AD155" s="73">
        <f t="shared" si="135"/>
        <v>5.2999999999999829</v>
      </c>
      <c r="AE155" s="69">
        <f t="shared" si="139"/>
        <v>0.70000000000000007</v>
      </c>
      <c r="AF155" s="69">
        <f t="shared" si="139"/>
        <v>1.4000000000000001</v>
      </c>
      <c r="AG155" s="78">
        <f t="shared" si="139"/>
        <v>200</v>
      </c>
      <c r="AH155" s="60">
        <f t="shared" si="139"/>
        <v>50</v>
      </c>
      <c r="AI155" s="60">
        <f t="shared" si="139"/>
        <v>70</v>
      </c>
      <c r="AJ155" s="60">
        <f t="shared" si="139"/>
        <v>10070</v>
      </c>
      <c r="AK155" s="60">
        <f t="shared" si="139"/>
        <v>185</v>
      </c>
      <c r="AL155" s="60">
        <f t="shared" si="139"/>
        <v>3.7</v>
      </c>
      <c r="AM155" s="60">
        <f t="shared" ca="1" si="139"/>
        <v>-37</v>
      </c>
      <c r="AN155" s="60">
        <f t="shared" ca="1" si="139"/>
        <v>-37</v>
      </c>
      <c r="AO155" s="60">
        <f t="shared" ca="1" si="139"/>
        <v>37</v>
      </c>
      <c r="AP155" s="63">
        <f t="shared" si="113"/>
        <v>35</v>
      </c>
      <c r="AQ155" s="62">
        <f t="shared" si="114"/>
        <v>1.8301886792452857</v>
      </c>
      <c r="AR155" s="62">
        <f t="shared" si="115"/>
        <v>91.509433962264282</v>
      </c>
      <c r="AS155" s="62">
        <f t="shared" si="116"/>
        <v>183.01886792452856</v>
      </c>
      <c r="AT155" s="62">
        <f t="shared" si="117"/>
        <v>-91.509433962264282</v>
      </c>
      <c r="AU155" s="62">
        <f t="shared" si="118"/>
        <v>457.5471698113214</v>
      </c>
      <c r="AV155" s="62">
        <f t="shared" si="119"/>
        <v>-183.01886792452856</v>
      </c>
      <c r="AW155" s="63">
        <f t="shared" si="131"/>
        <v>274.52830188679286</v>
      </c>
      <c r="AX155" s="61" t="str">
        <f t="shared" ca="1" si="120"/>
        <v>VINTO</v>
      </c>
      <c r="AY155" s="69">
        <f t="shared" ca="1" si="132"/>
        <v>10033</v>
      </c>
      <c r="AZ155" s="51">
        <f t="shared" si="121"/>
        <v>640.56603773584993</v>
      </c>
      <c r="BA155" s="55">
        <f t="shared" ca="1" si="122"/>
        <v>6.5032085049324867E-2</v>
      </c>
      <c r="BB155" s="55">
        <f t="shared" ca="1" si="133"/>
        <v>1.8301886792452857</v>
      </c>
      <c r="BC155" s="64">
        <f t="shared" ca="1" si="123"/>
        <v>124.52830188679286</v>
      </c>
      <c r="BE155" s="52">
        <f t="shared" ca="1" si="124"/>
        <v>5.2999999999999829</v>
      </c>
      <c r="BF155" s="52">
        <f t="shared" ca="1" si="125"/>
        <v>5.2999999999999829</v>
      </c>
      <c r="BG155" s="52">
        <f t="shared" ca="1" si="126"/>
        <v>5.2999999999999829</v>
      </c>
      <c r="BH155" s="52">
        <f t="shared" ca="1" si="127"/>
        <v>5.2999999999999829</v>
      </c>
    </row>
    <row r="156" spans="19:60">
      <c r="S156" s="68">
        <f t="shared" si="138"/>
        <v>7</v>
      </c>
      <c r="T156" s="69">
        <f t="shared" si="138"/>
        <v>2</v>
      </c>
      <c r="U156" s="70">
        <f t="shared" si="112"/>
        <v>5</v>
      </c>
      <c r="V156" s="68">
        <f t="shared" si="137"/>
        <v>2</v>
      </c>
      <c r="W156" s="70">
        <f t="shared" si="137"/>
        <v>7</v>
      </c>
      <c r="X156" s="71">
        <f t="shared" si="137"/>
        <v>0.7142857142857143</v>
      </c>
      <c r="Y156" s="71">
        <f t="shared" si="137"/>
        <v>0.5</v>
      </c>
      <c r="Z156" s="69">
        <f t="shared" si="137"/>
        <v>10000</v>
      </c>
      <c r="AA156" s="69">
        <f t="shared" ca="1" si="137"/>
        <v>9850</v>
      </c>
      <c r="AB156" s="69">
        <f t="shared" ca="1" si="129"/>
        <v>-150</v>
      </c>
      <c r="AC156" s="69">
        <f t="shared" ca="1" si="130"/>
        <v>50</v>
      </c>
      <c r="AD156" s="73">
        <f t="shared" si="135"/>
        <v>5.1999999999999833</v>
      </c>
      <c r="AE156" s="69">
        <f t="shared" si="139"/>
        <v>0.70000000000000007</v>
      </c>
      <c r="AF156" s="69">
        <f t="shared" si="139"/>
        <v>1.4000000000000001</v>
      </c>
      <c r="AG156" s="78">
        <f t="shared" si="139"/>
        <v>200</v>
      </c>
      <c r="AH156" s="60">
        <f t="shared" si="139"/>
        <v>50</v>
      </c>
      <c r="AI156" s="60">
        <f t="shared" si="139"/>
        <v>70</v>
      </c>
      <c r="AJ156" s="60">
        <f t="shared" si="139"/>
        <v>10070</v>
      </c>
      <c r="AK156" s="60">
        <f t="shared" si="139"/>
        <v>185</v>
      </c>
      <c r="AL156" s="60">
        <f t="shared" si="139"/>
        <v>3.7</v>
      </c>
      <c r="AM156" s="60">
        <f t="shared" ca="1" si="139"/>
        <v>-37</v>
      </c>
      <c r="AN156" s="60">
        <f t="shared" ca="1" si="139"/>
        <v>-37</v>
      </c>
      <c r="AO156" s="60">
        <f t="shared" ca="1" si="139"/>
        <v>37</v>
      </c>
      <c r="AP156" s="63">
        <f t="shared" si="113"/>
        <v>35</v>
      </c>
      <c r="AQ156" s="62">
        <f t="shared" si="114"/>
        <v>1.8461538461538489</v>
      </c>
      <c r="AR156" s="62">
        <f t="shared" si="115"/>
        <v>92.307692307692449</v>
      </c>
      <c r="AS156" s="62">
        <f t="shared" si="116"/>
        <v>184.6153846153849</v>
      </c>
      <c r="AT156" s="62">
        <f t="shared" si="117"/>
        <v>-92.307692307692449</v>
      </c>
      <c r="AU156" s="62">
        <f t="shared" si="118"/>
        <v>461.53846153846223</v>
      </c>
      <c r="AV156" s="62">
        <f t="shared" si="119"/>
        <v>-184.6153846153849</v>
      </c>
      <c r="AW156" s="63">
        <f t="shared" si="131"/>
        <v>276.92307692307736</v>
      </c>
      <c r="AX156" s="61" t="str">
        <f t="shared" ca="1" si="120"/>
        <v>VINTO</v>
      </c>
      <c r="AY156" s="69">
        <f t="shared" ca="1" si="132"/>
        <v>10033</v>
      </c>
      <c r="AZ156" s="51">
        <f t="shared" si="121"/>
        <v>646.1538461538471</v>
      </c>
      <c r="BA156" s="55">
        <f t="shared" ca="1" si="122"/>
        <v>6.5599375244045396E-2</v>
      </c>
      <c r="BB156" s="55">
        <f t="shared" ca="1" si="133"/>
        <v>1.8461538461538491</v>
      </c>
      <c r="BC156" s="64">
        <f t="shared" ca="1" si="123"/>
        <v>126.92307692307736</v>
      </c>
      <c r="BE156" s="52">
        <f t="shared" ca="1" si="124"/>
        <v>5.1999999999999833</v>
      </c>
      <c r="BF156" s="52">
        <f t="shared" ca="1" si="125"/>
        <v>5.1999999999999833</v>
      </c>
      <c r="BG156" s="52">
        <f t="shared" ca="1" si="126"/>
        <v>5.1999999999999833</v>
      </c>
      <c r="BH156" s="52">
        <f t="shared" ca="1" si="127"/>
        <v>5.1999999999999833</v>
      </c>
    </row>
    <row r="157" spans="19:60">
      <c r="S157" s="68">
        <f t="shared" si="138"/>
        <v>7</v>
      </c>
      <c r="T157" s="69">
        <f t="shared" si="138"/>
        <v>2</v>
      </c>
      <c r="U157" s="70">
        <f t="shared" si="112"/>
        <v>5</v>
      </c>
      <c r="V157" s="68">
        <f t="shared" si="137"/>
        <v>2</v>
      </c>
      <c r="W157" s="70">
        <f t="shared" si="137"/>
        <v>7</v>
      </c>
      <c r="X157" s="71">
        <f t="shared" si="137"/>
        <v>0.7142857142857143</v>
      </c>
      <c r="Y157" s="71">
        <f t="shared" si="137"/>
        <v>0.5</v>
      </c>
      <c r="Z157" s="69">
        <f t="shared" si="137"/>
        <v>10000</v>
      </c>
      <c r="AA157" s="69">
        <f t="shared" ca="1" si="137"/>
        <v>9850</v>
      </c>
      <c r="AB157" s="69">
        <f t="shared" ca="1" si="129"/>
        <v>-150</v>
      </c>
      <c r="AC157" s="69">
        <f t="shared" ca="1" si="130"/>
        <v>50</v>
      </c>
      <c r="AD157" s="73">
        <f t="shared" si="135"/>
        <v>5.0999999999999837</v>
      </c>
      <c r="AE157" s="69">
        <f t="shared" si="139"/>
        <v>0.70000000000000007</v>
      </c>
      <c r="AF157" s="69">
        <f t="shared" si="139"/>
        <v>1.4000000000000001</v>
      </c>
      <c r="AG157" s="78">
        <f t="shared" si="139"/>
        <v>200</v>
      </c>
      <c r="AH157" s="60">
        <f t="shared" si="139"/>
        <v>50</v>
      </c>
      <c r="AI157" s="60">
        <f t="shared" si="139"/>
        <v>70</v>
      </c>
      <c r="AJ157" s="60">
        <f t="shared" si="139"/>
        <v>10070</v>
      </c>
      <c r="AK157" s="60">
        <f t="shared" si="139"/>
        <v>185</v>
      </c>
      <c r="AL157" s="60">
        <f t="shared" si="139"/>
        <v>3.7</v>
      </c>
      <c r="AM157" s="60">
        <f t="shared" ca="1" si="139"/>
        <v>-37</v>
      </c>
      <c r="AN157" s="60">
        <f t="shared" ca="1" si="139"/>
        <v>-37</v>
      </c>
      <c r="AO157" s="60">
        <f t="shared" ca="1" si="139"/>
        <v>37</v>
      </c>
      <c r="AP157" s="63">
        <f t="shared" si="113"/>
        <v>35</v>
      </c>
      <c r="AQ157" s="62">
        <f t="shared" si="114"/>
        <v>1.8627450980392184</v>
      </c>
      <c r="AR157" s="62">
        <f t="shared" si="115"/>
        <v>93.137254901960915</v>
      </c>
      <c r="AS157" s="62">
        <f t="shared" si="116"/>
        <v>186.27450980392183</v>
      </c>
      <c r="AT157" s="62">
        <f t="shared" si="117"/>
        <v>-93.137254901960915</v>
      </c>
      <c r="AU157" s="62">
        <f t="shared" si="118"/>
        <v>465.68627450980455</v>
      </c>
      <c r="AV157" s="62">
        <f t="shared" si="119"/>
        <v>-186.27450980392183</v>
      </c>
      <c r="AW157" s="63">
        <f t="shared" si="131"/>
        <v>279.41176470588272</v>
      </c>
      <c r="AX157" s="61" t="str">
        <f t="shared" ca="1" si="120"/>
        <v>VINTO</v>
      </c>
      <c r="AY157" s="69">
        <f t="shared" ca="1" si="132"/>
        <v>10033</v>
      </c>
      <c r="AZ157" s="51">
        <f t="shared" si="121"/>
        <v>651.96078431372644</v>
      </c>
      <c r="BA157" s="55">
        <f t="shared" ca="1" si="122"/>
        <v>6.6188912113068668E-2</v>
      </c>
      <c r="BB157" s="55">
        <f t="shared" ca="1" si="133"/>
        <v>1.8627450980392182</v>
      </c>
      <c r="BC157" s="64">
        <f t="shared" ca="1" si="123"/>
        <v>129.41176470588272</v>
      </c>
      <c r="BE157" s="52">
        <f t="shared" ca="1" si="124"/>
        <v>5.0999999999999837</v>
      </c>
      <c r="BF157" s="52">
        <f t="shared" ca="1" si="125"/>
        <v>5.0999999999999837</v>
      </c>
      <c r="BG157" s="52">
        <f t="shared" ca="1" si="126"/>
        <v>5.0999999999999837</v>
      </c>
      <c r="BH157" s="52">
        <f t="shared" ca="1" si="127"/>
        <v>5.0999999999999837</v>
      </c>
    </row>
    <row r="158" spans="19:60">
      <c r="S158" s="68">
        <f t="shared" si="138"/>
        <v>7</v>
      </c>
      <c r="T158" s="69">
        <f t="shared" si="138"/>
        <v>2</v>
      </c>
      <c r="U158" s="70">
        <f t="shared" si="112"/>
        <v>5</v>
      </c>
      <c r="V158" s="68">
        <f t="shared" si="137"/>
        <v>2</v>
      </c>
      <c r="W158" s="70">
        <f t="shared" si="137"/>
        <v>7</v>
      </c>
      <c r="X158" s="71">
        <f t="shared" si="137"/>
        <v>0.7142857142857143</v>
      </c>
      <c r="Y158" s="71">
        <f t="shared" si="137"/>
        <v>0.5</v>
      </c>
      <c r="Z158" s="69">
        <f t="shared" si="137"/>
        <v>10000</v>
      </c>
      <c r="AA158" s="69">
        <f t="shared" ca="1" si="137"/>
        <v>9850</v>
      </c>
      <c r="AB158" s="69">
        <f t="shared" ca="1" si="129"/>
        <v>-150</v>
      </c>
      <c r="AC158" s="69">
        <f t="shared" ca="1" si="130"/>
        <v>50</v>
      </c>
      <c r="AD158" s="73">
        <f t="shared" si="135"/>
        <v>4.999999999999984</v>
      </c>
      <c r="AE158" s="69">
        <f t="shared" si="139"/>
        <v>0.70000000000000007</v>
      </c>
      <c r="AF158" s="69">
        <f t="shared" si="139"/>
        <v>1.4000000000000001</v>
      </c>
      <c r="AG158" s="78">
        <f t="shared" si="139"/>
        <v>200</v>
      </c>
      <c r="AH158" s="60">
        <f t="shared" si="139"/>
        <v>50</v>
      </c>
      <c r="AI158" s="60">
        <f t="shared" si="139"/>
        <v>70</v>
      </c>
      <c r="AJ158" s="60">
        <f t="shared" si="139"/>
        <v>10070</v>
      </c>
      <c r="AK158" s="60">
        <f t="shared" si="139"/>
        <v>185</v>
      </c>
      <c r="AL158" s="60">
        <f t="shared" si="139"/>
        <v>3.7</v>
      </c>
      <c r="AM158" s="60">
        <f t="shared" ca="1" si="139"/>
        <v>-37</v>
      </c>
      <c r="AN158" s="60">
        <f t="shared" ca="1" si="139"/>
        <v>-37</v>
      </c>
      <c r="AO158" s="60">
        <f t="shared" ca="1" si="139"/>
        <v>37</v>
      </c>
      <c r="AP158" s="63">
        <f t="shared" si="113"/>
        <v>35</v>
      </c>
      <c r="AQ158" s="62">
        <f t="shared" si="114"/>
        <v>1.880000000000003</v>
      </c>
      <c r="AR158" s="62">
        <f t="shared" si="115"/>
        <v>94.000000000000156</v>
      </c>
      <c r="AS158" s="62">
        <f t="shared" si="116"/>
        <v>188.00000000000031</v>
      </c>
      <c r="AT158" s="62">
        <f t="shared" si="117"/>
        <v>-94.000000000000156</v>
      </c>
      <c r="AU158" s="62">
        <f t="shared" si="118"/>
        <v>470.0000000000008</v>
      </c>
      <c r="AV158" s="62">
        <f t="shared" si="119"/>
        <v>-188.00000000000031</v>
      </c>
      <c r="AW158" s="63">
        <f t="shared" si="131"/>
        <v>282.00000000000045</v>
      </c>
      <c r="AX158" s="61" t="str">
        <f t="shared" ca="1" si="120"/>
        <v>VINTO</v>
      </c>
      <c r="AY158" s="69">
        <f t="shared" ca="1" si="132"/>
        <v>10033</v>
      </c>
      <c r="AZ158" s="51">
        <f t="shared" si="121"/>
        <v>658.00000000000114</v>
      </c>
      <c r="BA158" s="55">
        <f t="shared" ca="1" si="122"/>
        <v>6.6802030456852901E-2</v>
      </c>
      <c r="BB158" s="55">
        <f t="shared" ca="1" si="133"/>
        <v>1.880000000000003</v>
      </c>
      <c r="BC158" s="64">
        <f t="shared" ca="1" si="123"/>
        <v>132.00000000000045</v>
      </c>
      <c r="BE158" s="52">
        <f t="shared" ca="1" si="124"/>
        <v>4.999999999999984</v>
      </c>
      <c r="BF158" s="52">
        <f t="shared" ca="1" si="125"/>
        <v>4.999999999999984</v>
      </c>
      <c r="BG158" s="52">
        <f t="shared" ca="1" si="126"/>
        <v>4.999999999999984</v>
      </c>
      <c r="BH158" s="52">
        <f t="shared" ca="1" si="127"/>
        <v>4.999999999999984</v>
      </c>
    </row>
    <row r="159" spans="19:60">
      <c r="S159" s="68">
        <f t="shared" si="138"/>
        <v>7</v>
      </c>
      <c r="T159" s="69">
        <f t="shared" si="138"/>
        <v>2</v>
      </c>
      <c r="U159" s="70">
        <f t="shared" si="112"/>
        <v>5</v>
      </c>
      <c r="V159" s="68">
        <f t="shared" si="137"/>
        <v>2</v>
      </c>
      <c r="W159" s="70">
        <f t="shared" si="137"/>
        <v>7</v>
      </c>
      <c r="X159" s="71">
        <f t="shared" si="137"/>
        <v>0.7142857142857143</v>
      </c>
      <c r="Y159" s="71">
        <f t="shared" si="137"/>
        <v>0.5</v>
      </c>
      <c r="Z159" s="69">
        <f t="shared" si="137"/>
        <v>10000</v>
      </c>
      <c r="AA159" s="69">
        <f t="shared" ca="1" si="137"/>
        <v>9850</v>
      </c>
      <c r="AB159" s="69">
        <f t="shared" ca="1" si="129"/>
        <v>-150</v>
      </c>
      <c r="AC159" s="69">
        <f t="shared" ca="1" si="130"/>
        <v>50</v>
      </c>
      <c r="AD159" s="73">
        <f t="shared" si="135"/>
        <v>4.8999999999999844</v>
      </c>
      <c r="AE159" s="69">
        <f t="shared" si="139"/>
        <v>0.70000000000000007</v>
      </c>
      <c r="AF159" s="69">
        <f t="shared" si="139"/>
        <v>1.4000000000000001</v>
      </c>
      <c r="AG159" s="78">
        <f t="shared" si="139"/>
        <v>200</v>
      </c>
      <c r="AH159" s="60">
        <f t="shared" si="139"/>
        <v>50</v>
      </c>
      <c r="AI159" s="60">
        <f t="shared" si="139"/>
        <v>70</v>
      </c>
      <c r="AJ159" s="60">
        <f t="shared" si="139"/>
        <v>10070</v>
      </c>
      <c r="AK159" s="60">
        <f t="shared" si="139"/>
        <v>185</v>
      </c>
      <c r="AL159" s="60">
        <f t="shared" si="139"/>
        <v>3.7</v>
      </c>
      <c r="AM159" s="60">
        <f t="shared" ca="1" si="139"/>
        <v>-37</v>
      </c>
      <c r="AN159" s="60">
        <f t="shared" ca="1" si="139"/>
        <v>-37</v>
      </c>
      <c r="AO159" s="60">
        <f t="shared" ca="1" si="139"/>
        <v>37</v>
      </c>
      <c r="AP159" s="63">
        <f t="shared" si="113"/>
        <v>35</v>
      </c>
      <c r="AQ159" s="62">
        <f t="shared" si="114"/>
        <v>1.8979591836734722</v>
      </c>
      <c r="AR159" s="62">
        <f t="shared" si="115"/>
        <v>94.897959183673606</v>
      </c>
      <c r="AS159" s="62">
        <f t="shared" si="116"/>
        <v>189.79591836734721</v>
      </c>
      <c r="AT159" s="62">
        <f t="shared" si="117"/>
        <v>-94.897959183673606</v>
      </c>
      <c r="AU159" s="62">
        <f t="shared" si="118"/>
        <v>474.48979591836803</v>
      </c>
      <c r="AV159" s="62">
        <f t="shared" si="119"/>
        <v>-189.79591836734721</v>
      </c>
      <c r="AW159" s="63">
        <f t="shared" si="131"/>
        <v>284.69387755102082</v>
      </c>
      <c r="AX159" s="61" t="str">
        <f t="shared" ca="1" si="120"/>
        <v>VINTO</v>
      </c>
      <c r="AY159" s="69">
        <f t="shared" ca="1" si="132"/>
        <v>10033</v>
      </c>
      <c r="AZ159" s="51">
        <f t="shared" si="121"/>
        <v>664.28571428571524</v>
      </c>
      <c r="BA159" s="55">
        <f t="shared" ca="1" si="122"/>
        <v>6.7440174039158904E-2</v>
      </c>
      <c r="BB159" s="55">
        <f t="shared" ca="1" si="133"/>
        <v>1.8979591836734722</v>
      </c>
      <c r="BC159" s="64">
        <f t="shared" ca="1" si="123"/>
        <v>134.69387755102082</v>
      </c>
      <c r="BE159" s="52">
        <f t="shared" ca="1" si="124"/>
        <v>4.8999999999999844</v>
      </c>
      <c r="BF159" s="52">
        <f t="shared" ca="1" si="125"/>
        <v>4.8999999999999844</v>
      </c>
      <c r="BG159" s="52">
        <f t="shared" ca="1" si="126"/>
        <v>4.8999999999999844</v>
      </c>
      <c r="BH159" s="52">
        <f t="shared" ca="1" si="127"/>
        <v>4.8999999999999844</v>
      </c>
    </row>
    <row r="160" spans="19:60">
      <c r="S160" s="68">
        <f t="shared" si="138"/>
        <v>7</v>
      </c>
      <c r="T160" s="69">
        <f t="shared" si="138"/>
        <v>2</v>
      </c>
      <c r="U160" s="70">
        <f t="shared" si="112"/>
        <v>5</v>
      </c>
      <c r="V160" s="68">
        <f t="shared" si="137"/>
        <v>2</v>
      </c>
      <c r="W160" s="70">
        <f t="shared" si="137"/>
        <v>7</v>
      </c>
      <c r="X160" s="71">
        <f t="shared" si="137"/>
        <v>0.7142857142857143</v>
      </c>
      <c r="Y160" s="71">
        <f t="shared" si="137"/>
        <v>0.5</v>
      </c>
      <c r="Z160" s="69">
        <f t="shared" si="137"/>
        <v>10000</v>
      </c>
      <c r="AA160" s="69">
        <f t="shared" ca="1" si="137"/>
        <v>9850</v>
      </c>
      <c r="AB160" s="69">
        <f t="shared" ca="1" si="129"/>
        <v>-150</v>
      </c>
      <c r="AC160" s="69">
        <f t="shared" ca="1" si="130"/>
        <v>50</v>
      </c>
      <c r="AD160" s="73">
        <f t="shared" si="135"/>
        <v>4.7999999999999847</v>
      </c>
      <c r="AE160" s="69">
        <f t="shared" si="139"/>
        <v>0.70000000000000007</v>
      </c>
      <c r="AF160" s="69">
        <f t="shared" si="139"/>
        <v>1.4000000000000001</v>
      </c>
      <c r="AG160" s="78">
        <f t="shared" si="139"/>
        <v>200</v>
      </c>
      <c r="AH160" s="60">
        <f t="shared" si="139"/>
        <v>50</v>
      </c>
      <c r="AI160" s="60">
        <f t="shared" si="139"/>
        <v>70</v>
      </c>
      <c r="AJ160" s="60">
        <f t="shared" si="139"/>
        <v>10070</v>
      </c>
      <c r="AK160" s="60">
        <f t="shared" si="139"/>
        <v>185</v>
      </c>
      <c r="AL160" s="60">
        <f t="shared" si="139"/>
        <v>3.7</v>
      </c>
      <c r="AM160" s="60">
        <f t="shared" ca="1" si="139"/>
        <v>-37</v>
      </c>
      <c r="AN160" s="60">
        <f t="shared" ca="1" si="139"/>
        <v>-37</v>
      </c>
      <c r="AO160" s="60">
        <f t="shared" ca="1" si="139"/>
        <v>37</v>
      </c>
      <c r="AP160" s="63">
        <f t="shared" si="113"/>
        <v>35</v>
      </c>
      <c r="AQ160" s="62">
        <f t="shared" si="114"/>
        <v>1.9166666666666696</v>
      </c>
      <c r="AR160" s="62">
        <f t="shared" si="115"/>
        <v>95.833333333333485</v>
      </c>
      <c r="AS160" s="62">
        <f t="shared" si="116"/>
        <v>191.66666666666697</v>
      </c>
      <c r="AT160" s="62">
        <f t="shared" si="117"/>
        <v>-95.833333333333485</v>
      </c>
      <c r="AU160" s="62">
        <f t="shared" si="118"/>
        <v>479.16666666666742</v>
      </c>
      <c r="AV160" s="62">
        <f t="shared" si="119"/>
        <v>-191.66666666666697</v>
      </c>
      <c r="AW160" s="63">
        <f t="shared" si="131"/>
        <v>287.50000000000045</v>
      </c>
      <c r="AX160" s="61" t="str">
        <f t="shared" ca="1" si="120"/>
        <v>VINTO</v>
      </c>
      <c r="AY160" s="69">
        <f t="shared" ca="1" si="132"/>
        <v>10033</v>
      </c>
      <c r="AZ160" s="51">
        <f t="shared" si="121"/>
        <v>670.83333333333439</v>
      </c>
      <c r="BA160" s="55">
        <f t="shared" ca="1" si="122"/>
        <v>6.8104906937394349E-2</v>
      </c>
      <c r="BB160" s="55">
        <f t="shared" ca="1" si="133"/>
        <v>1.9166666666666696</v>
      </c>
      <c r="BC160" s="64">
        <f t="shared" ca="1" si="123"/>
        <v>137.50000000000045</v>
      </c>
      <c r="BE160" s="52">
        <f t="shared" ca="1" si="124"/>
        <v>4.7999999999999847</v>
      </c>
      <c r="BF160" s="52">
        <f t="shared" ca="1" si="125"/>
        <v>4.7999999999999847</v>
      </c>
      <c r="BG160" s="52">
        <f t="shared" ca="1" si="126"/>
        <v>4.7999999999999847</v>
      </c>
      <c r="BH160" s="52">
        <f t="shared" ca="1" si="127"/>
        <v>4.7999999999999847</v>
      </c>
    </row>
    <row r="161" spans="19:60">
      <c r="S161" s="68">
        <f t="shared" si="138"/>
        <v>7</v>
      </c>
      <c r="T161" s="69">
        <f t="shared" si="138"/>
        <v>2</v>
      </c>
      <c r="U161" s="70">
        <f t="shared" si="112"/>
        <v>5</v>
      </c>
      <c r="V161" s="68">
        <f t="shared" si="137"/>
        <v>2</v>
      </c>
      <c r="W161" s="70">
        <f t="shared" si="137"/>
        <v>7</v>
      </c>
      <c r="X161" s="71">
        <f t="shared" si="137"/>
        <v>0.7142857142857143</v>
      </c>
      <c r="Y161" s="71">
        <f t="shared" si="137"/>
        <v>0.5</v>
      </c>
      <c r="Z161" s="69">
        <f t="shared" si="137"/>
        <v>10000</v>
      </c>
      <c r="AA161" s="69">
        <f t="shared" ca="1" si="137"/>
        <v>9850</v>
      </c>
      <c r="AB161" s="69">
        <f t="shared" ca="1" si="129"/>
        <v>-150</v>
      </c>
      <c r="AC161" s="69">
        <f t="shared" ca="1" si="130"/>
        <v>50</v>
      </c>
      <c r="AD161" s="73">
        <f t="shared" si="135"/>
        <v>4.6999999999999851</v>
      </c>
      <c r="AE161" s="69">
        <f t="shared" si="139"/>
        <v>0.70000000000000007</v>
      </c>
      <c r="AF161" s="69">
        <f t="shared" si="139"/>
        <v>1.4000000000000001</v>
      </c>
      <c r="AG161" s="78">
        <f t="shared" si="139"/>
        <v>200</v>
      </c>
      <c r="AH161" s="60">
        <f t="shared" si="139"/>
        <v>50</v>
      </c>
      <c r="AI161" s="60">
        <f t="shared" si="139"/>
        <v>70</v>
      </c>
      <c r="AJ161" s="60">
        <f t="shared" si="139"/>
        <v>10070</v>
      </c>
      <c r="AK161" s="60">
        <f t="shared" si="139"/>
        <v>185</v>
      </c>
      <c r="AL161" s="60">
        <f t="shared" si="139"/>
        <v>3.7</v>
      </c>
      <c r="AM161" s="60">
        <f t="shared" ca="1" si="139"/>
        <v>-37</v>
      </c>
      <c r="AN161" s="60">
        <f t="shared" ca="1" si="139"/>
        <v>-37</v>
      </c>
      <c r="AO161" s="60">
        <f t="shared" ca="1" si="139"/>
        <v>37</v>
      </c>
      <c r="AP161" s="63">
        <f t="shared" si="113"/>
        <v>35</v>
      </c>
      <c r="AQ161" s="62">
        <f t="shared" si="114"/>
        <v>1.9361702127659606</v>
      </c>
      <c r="AR161" s="62">
        <f t="shared" si="115"/>
        <v>96.808510638298031</v>
      </c>
      <c r="AS161" s="62">
        <f t="shared" si="116"/>
        <v>193.61702127659606</v>
      </c>
      <c r="AT161" s="62">
        <f t="shared" si="117"/>
        <v>-96.808510638298031</v>
      </c>
      <c r="AU161" s="62">
        <f t="shared" si="118"/>
        <v>484.04255319149013</v>
      </c>
      <c r="AV161" s="62">
        <f t="shared" si="119"/>
        <v>-193.61702127659606</v>
      </c>
      <c r="AW161" s="63">
        <f t="shared" si="131"/>
        <v>290.42553191489407</v>
      </c>
      <c r="AX161" s="61" t="str">
        <f t="shared" ca="1" si="120"/>
        <v>VINTO</v>
      </c>
      <c r="AY161" s="69">
        <f t="shared" ca="1" si="132"/>
        <v>10033</v>
      </c>
      <c r="AZ161" s="51">
        <f t="shared" si="121"/>
        <v>677.65957446808625</v>
      </c>
      <c r="BA161" s="55">
        <f t="shared" ca="1" si="122"/>
        <v>6.8797926341937696E-2</v>
      </c>
      <c r="BB161" s="55">
        <f t="shared" ca="1" si="133"/>
        <v>1.9361702127659604</v>
      </c>
      <c r="BC161" s="64">
        <f t="shared" ca="1" si="123"/>
        <v>140.42553191489407</v>
      </c>
      <c r="BE161" s="52">
        <f t="shared" ca="1" si="124"/>
        <v>4.6999999999999851</v>
      </c>
      <c r="BF161" s="52">
        <f t="shared" ca="1" si="125"/>
        <v>4.6999999999999851</v>
      </c>
      <c r="BG161" s="52">
        <f t="shared" ca="1" si="126"/>
        <v>4.6999999999999851</v>
      </c>
      <c r="BH161" s="52">
        <f t="shared" ca="1" si="127"/>
        <v>4.6999999999999851</v>
      </c>
    </row>
    <row r="162" spans="19:60">
      <c r="S162" s="68">
        <f t="shared" si="138"/>
        <v>7</v>
      </c>
      <c r="T162" s="69">
        <f t="shared" si="138"/>
        <v>2</v>
      </c>
      <c r="U162" s="70">
        <f t="shared" si="112"/>
        <v>5</v>
      </c>
      <c r="V162" s="68">
        <f t="shared" si="137"/>
        <v>2</v>
      </c>
      <c r="W162" s="70">
        <f t="shared" si="137"/>
        <v>7</v>
      </c>
      <c r="X162" s="71">
        <f t="shared" si="137"/>
        <v>0.7142857142857143</v>
      </c>
      <c r="Y162" s="71">
        <f t="shared" si="137"/>
        <v>0.5</v>
      </c>
      <c r="Z162" s="69">
        <f t="shared" si="137"/>
        <v>10000</v>
      </c>
      <c r="AA162" s="69">
        <f t="shared" ca="1" si="137"/>
        <v>9850</v>
      </c>
      <c r="AB162" s="69">
        <f t="shared" ca="1" si="129"/>
        <v>-150</v>
      </c>
      <c r="AC162" s="69">
        <f t="shared" ca="1" si="130"/>
        <v>50</v>
      </c>
      <c r="AD162" s="73">
        <f t="shared" si="135"/>
        <v>4.5999999999999854</v>
      </c>
      <c r="AE162" s="69">
        <f t="shared" si="139"/>
        <v>0.70000000000000007</v>
      </c>
      <c r="AF162" s="69">
        <f t="shared" si="139"/>
        <v>1.4000000000000001</v>
      </c>
      <c r="AG162" s="78">
        <f t="shared" si="139"/>
        <v>200</v>
      </c>
      <c r="AH162" s="60">
        <f t="shared" si="139"/>
        <v>50</v>
      </c>
      <c r="AI162" s="60">
        <f t="shared" si="139"/>
        <v>70</v>
      </c>
      <c r="AJ162" s="60">
        <f t="shared" si="139"/>
        <v>10070</v>
      </c>
      <c r="AK162" s="60">
        <f t="shared" si="139"/>
        <v>185</v>
      </c>
      <c r="AL162" s="60">
        <f t="shared" si="139"/>
        <v>3.7</v>
      </c>
      <c r="AM162" s="60">
        <f t="shared" ca="1" si="139"/>
        <v>-37</v>
      </c>
      <c r="AN162" s="60">
        <f t="shared" ca="1" si="139"/>
        <v>-37</v>
      </c>
      <c r="AO162" s="60">
        <f t="shared" ca="1" si="139"/>
        <v>37</v>
      </c>
      <c r="AP162" s="63">
        <f t="shared" si="113"/>
        <v>35</v>
      </c>
      <c r="AQ162" s="62">
        <f t="shared" si="114"/>
        <v>1.9565217391304379</v>
      </c>
      <c r="AR162" s="62">
        <f t="shared" si="115"/>
        <v>97.826086956521891</v>
      </c>
      <c r="AS162" s="62">
        <f t="shared" si="116"/>
        <v>195.65217391304378</v>
      </c>
      <c r="AT162" s="62">
        <f t="shared" si="117"/>
        <v>-97.826086956521891</v>
      </c>
      <c r="AU162" s="62">
        <f t="shared" si="118"/>
        <v>489.13043478260943</v>
      </c>
      <c r="AV162" s="62">
        <f t="shared" si="119"/>
        <v>-195.65217391304378</v>
      </c>
      <c r="AW162" s="63">
        <f t="shared" si="131"/>
        <v>293.47826086956564</v>
      </c>
      <c r="AX162" s="61" t="str">
        <f t="shared" ca="1" si="120"/>
        <v>VINTO</v>
      </c>
      <c r="AY162" s="69">
        <f t="shared" ca="1" si="132"/>
        <v>10033</v>
      </c>
      <c r="AZ162" s="51">
        <f t="shared" si="121"/>
        <v>684.78260869565327</v>
      </c>
      <c r="BA162" s="55">
        <f t="shared" ca="1" si="122"/>
        <v>6.9521077024939412E-2</v>
      </c>
      <c r="BB162" s="55">
        <f t="shared" ca="1" si="133"/>
        <v>1.9565217391304377</v>
      </c>
      <c r="BC162" s="64">
        <f t="shared" ca="1" si="123"/>
        <v>143.47826086956564</v>
      </c>
      <c r="BE162" s="52">
        <f t="shared" ca="1" si="124"/>
        <v>4.5999999999999854</v>
      </c>
      <c r="BF162" s="52">
        <f t="shared" ca="1" si="125"/>
        <v>4.5999999999999854</v>
      </c>
      <c r="BG162" s="52">
        <f t="shared" ca="1" si="126"/>
        <v>4.5999999999999854</v>
      </c>
      <c r="BH162" s="52">
        <f t="shared" ca="1" si="127"/>
        <v>4.5999999999999854</v>
      </c>
    </row>
    <row r="163" spans="19:60">
      <c r="S163" s="68">
        <f t="shared" si="138"/>
        <v>7</v>
      </c>
      <c r="T163" s="69">
        <f t="shared" si="138"/>
        <v>2</v>
      </c>
      <c r="U163" s="70">
        <f t="shared" si="112"/>
        <v>5</v>
      </c>
      <c r="V163" s="68">
        <f t="shared" si="137"/>
        <v>2</v>
      </c>
      <c r="W163" s="70">
        <f t="shared" si="137"/>
        <v>7</v>
      </c>
      <c r="X163" s="71">
        <f t="shared" si="137"/>
        <v>0.7142857142857143</v>
      </c>
      <c r="Y163" s="71">
        <f t="shared" si="137"/>
        <v>0.5</v>
      </c>
      <c r="Z163" s="69">
        <f t="shared" si="137"/>
        <v>10000</v>
      </c>
      <c r="AA163" s="69">
        <f t="shared" ca="1" si="137"/>
        <v>9850</v>
      </c>
      <c r="AB163" s="69">
        <f t="shared" ca="1" si="129"/>
        <v>-150</v>
      </c>
      <c r="AC163" s="69">
        <f t="shared" ca="1" si="130"/>
        <v>50</v>
      </c>
      <c r="AD163" s="73">
        <f t="shared" si="135"/>
        <v>4.4999999999999858</v>
      </c>
      <c r="AE163" s="69">
        <f t="shared" si="139"/>
        <v>0.70000000000000007</v>
      </c>
      <c r="AF163" s="69">
        <f t="shared" si="139"/>
        <v>1.4000000000000001</v>
      </c>
      <c r="AG163" s="78">
        <f t="shared" si="139"/>
        <v>200</v>
      </c>
      <c r="AH163" s="60">
        <f t="shared" si="139"/>
        <v>50</v>
      </c>
      <c r="AI163" s="60">
        <f t="shared" si="139"/>
        <v>70</v>
      </c>
      <c r="AJ163" s="60">
        <f t="shared" si="139"/>
        <v>10070</v>
      </c>
      <c r="AK163" s="60">
        <f t="shared" si="139"/>
        <v>185</v>
      </c>
      <c r="AL163" s="60">
        <f t="shared" si="139"/>
        <v>3.7</v>
      </c>
      <c r="AM163" s="60">
        <f t="shared" ca="1" si="139"/>
        <v>-37</v>
      </c>
      <c r="AN163" s="60">
        <f t="shared" ca="1" si="139"/>
        <v>-37</v>
      </c>
      <c r="AO163" s="60">
        <f t="shared" ca="1" si="139"/>
        <v>37</v>
      </c>
      <c r="AP163" s="63">
        <f t="shared" si="113"/>
        <v>35</v>
      </c>
      <c r="AQ163" s="62">
        <f t="shared" si="114"/>
        <v>1.977777777777781</v>
      </c>
      <c r="AR163" s="62">
        <f t="shared" si="115"/>
        <v>98.888888888889042</v>
      </c>
      <c r="AS163" s="62">
        <f t="shared" si="116"/>
        <v>197.77777777777808</v>
      </c>
      <c r="AT163" s="62">
        <f t="shared" si="117"/>
        <v>-98.888888888889042</v>
      </c>
      <c r="AU163" s="62">
        <f t="shared" si="118"/>
        <v>494.4444444444452</v>
      </c>
      <c r="AV163" s="62">
        <f t="shared" si="119"/>
        <v>-197.77777777777808</v>
      </c>
      <c r="AW163" s="63">
        <f t="shared" si="131"/>
        <v>296.66666666666708</v>
      </c>
      <c r="AX163" s="61" t="str">
        <f t="shared" ca="1" si="120"/>
        <v>VINTO</v>
      </c>
      <c r="AY163" s="69">
        <f t="shared" ca="1" si="132"/>
        <v>10033</v>
      </c>
      <c r="AZ163" s="51">
        <f t="shared" si="121"/>
        <v>692.22222222222331</v>
      </c>
      <c r="BA163" s="55">
        <f t="shared" ca="1" si="122"/>
        <v>7.0276367738296777E-2</v>
      </c>
      <c r="BB163" s="55">
        <f t="shared" ca="1" si="133"/>
        <v>1.9777777777777805</v>
      </c>
      <c r="BC163" s="64">
        <f t="shared" ca="1" si="123"/>
        <v>146.66666666666708</v>
      </c>
      <c r="BE163" s="52">
        <f t="shared" ca="1" si="124"/>
        <v>4.4999999999999858</v>
      </c>
      <c r="BF163" s="52">
        <f t="shared" ca="1" si="125"/>
        <v>4.4999999999999858</v>
      </c>
      <c r="BG163" s="52">
        <f t="shared" ca="1" si="126"/>
        <v>4.4999999999999858</v>
      </c>
      <c r="BH163" s="52">
        <f t="shared" ca="1" si="127"/>
        <v>4.4999999999999858</v>
      </c>
    </row>
    <row r="164" spans="19:60">
      <c r="S164" s="68">
        <f t="shared" si="138"/>
        <v>7</v>
      </c>
      <c r="T164" s="69">
        <f t="shared" si="138"/>
        <v>2</v>
      </c>
      <c r="U164" s="70">
        <f t="shared" si="112"/>
        <v>5</v>
      </c>
      <c r="V164" s="68">
        <f t="shared" si="137"/>
        <v>2</v>
      </c>
      <c r="W164" s="70">
        <f t="shared" si="137"/>
        <v>7</v>
      </c>
      <c r="X164" s="71">
        <f t="shared" si="137"/>
        <v>0.7142857142857143</v>
      </c>
      <c r="Y164" s="71">
        <f t="shared" si="137"/>
        <v>0.5</v>
      </c>
      <c r="Z164" s="69">
        <f t="shared" si="137"/>
        <v>10000</v>
      </c>
      <c r="AA164" s="69">
        <f t="shared" ca="1" si="137"/>
        <v>9850</v>
      </c>
      <c r="AB164" s="69">
        <f t="shared" ca="1" si="129"/>
        <v>-150</v>
      </c>
      <c r="AC164" s="69">
        <f t="shared" ca="1" si="130"/>
        <v>50</v>
      </c>
      <c r="AD164" s="73">
        <f t="shared" si="135"/>
        <v>4.3999999999999861</v>
      </c>
      <c r="AE164" s="69">
        <f t="shared" si="139"/>
        <v>0.70000000000000007</v>
      </c>
      <c r="AF164" s="69">
        <f t="shared" si="139"/>
        <v>1.4000000000000001</v>
      </c>
      <c r="AG164" s="78">
        <f t="shared" si="139"/>
        <v>200</v>
      </c>
      <c r="AH164" s="60">
        <f t="shared" si="139"/>
        <v>50</v>
      </c>
      <c r="AI164" s="60">
        <f t="shared" si="139"/>
        <v>70</v>
      </c>
      <c r="AJ164" s="60">
        <f t="shared" si="139"/>
        <v>10070</v>
      </c>
      <c r="AK164" s="60">
        <f t="shared" si="139"/>
        <v>185</v>
      </c>
      <c r="AL164" s="60">
        <f t="shared" si="139"/>
        <v>3.7</v>
      </c>
      <c r="AM164" s="60">
        <f t="shared" ca="1" si="139"/>
        <v>-37</v>
      </c>
      <c r="AN164" s="60">
        <f t="shared" ca="1" si="139"/>
        <v>-37</v>
      </c>
      <c r="AO164" s="60">
        <f t="shared" ca="1" si="139"/>
        <v>37</v>
      </c>
      <c r="AP164" s="63">
        <f t="shared" si="113"/>
        <v>35</v>
      </c>
      <c r="AQ164" s="62">
        <f t="shared" si="114"/>
        <v>2.0000000000000036</v>
      </c>
      <c r="AR164" s="62">
        <f t="shared" si="115"/>
        <v>100.00000000000017</v>
      </c>
      <c r="AS164" s="62">
        <f t="shared" si="116"/>
        <v>200.00000000000034</v>
      </c>
      <c r="AT164" s="62">
        <f t="shared" si="117"/>
        <v>-100.00000000000017</v>
      </c>
      <c r="AU164" s="62">
        <f t="shared" si="118"/>
        <v>500.00000000000085</v>
      </c>
      <c r="AV164" s="62">
        <f t="shared" si="119"/>
        <v>-200.00000000000034</v>
      </c>
      <c r="AW164" s="63">
        <f t="shared" si="131"/>
        <v>300.00000000000051</v>
      </c>
      <c r="AX164" s="61" t="str">
        <f t="shared" ca="1" si="120"/>
        <v>VINTO</v>
      </c>
      <c r="AY164" s="69">
        <f t="shared" ca="1" si="132"/>
        <v>10033</v>
      </c>
      <c r="AZ164" s="51">
        <f t="shared" si="121"/>
        <v>700.00000000000114</v>
      </c>
      <c r="BA164" s="55">
        <f t="shared" ca="1" si="122"/>
        <v>7.1065989847715852E-2</v>
      </c>
      <c r="BB164" s="55">
        <f t="shared" ca="1" si="133"/>
        <v>2.0000000000000036</v>
      </c>
      <c r="BC164" s="64">
        <f t="shared" ca="1" si="123"/>
        <v>150.00000000000051</v>
      </c>
      <c r="BE164" s="52">
        <f t="shared" ca="1" si="124"/>
        <v>4.3999999999999861</v>
      </c>
      <c r="BF164" s="52">
        <f t="shared" ca="1" si="125"/>
        <v>4.3999999999999861</v>
      </c>
      <c r="BG164" s="52">
        <f t="shared" ca="1" si="126"/>
        <v>4.3999999999999861</v>
      </c>
      <c r="BH164" s="52">
        <f t="shared" ca="1" si="127"/>
        <v>4.3999999999999861</v>
      </c>
    </row>
    <row r="165" spans="19:60">
      <c r="S165" s="68">
        <f t="shared" si="138"/>
        <v>7</v>
      </c>
      <c r="T165" s="69">
        <f t="shared" si="138"/>
        <v>2</v>
      </c>
      <c r="U165" s="70">
        <f t="shared" si="112"/>
        <v>5</v>
      </c>
      <c r="V165" s="68">
        <f t="shared" si="137"/>
        <v>2</v>
      </c>
      <c r="W165" s="70">
        <f t="shared" si="137"/>
        <v>7</v>
      </c>
      <c r="X165" s="71">
        <f t="shared" si="137"/>
        <v>0.7142857142857143</v>
      </c>
      <c r="Y165" s="71">
        <f t="shared" si="137"/>
        <v>0.5</v>
      </c>
      <c r="Z165" s="69">
        <f t="shared" si="137"/>
        <v>10000</v>
      </c>
      <c r="AA165" s="69">
        <f t="shared" ca="1" si="137"/>
        <v>9850</v>
      </c>
      <c r="AB165" s="69">
        <f t="shared" ca="1" si="129"/>
        <v>-150</v>
      </c>
      <c r="AC165" s="69">
        <f t="shared" ca="1" si="130"/>
        <v>50</v>
      </c>
      <c r="AD165" s="73">
        <f t="shared" si="135"/>
        <v>4.2999999999999865</v>
      </c>
      <c r="AE165" s="69">
        <f t="shared" si="139"/>
        <v>0.70000000000000007</v>
      </c>
      <c r="AF165" s="69">
        <f t="shared" si="139"/>
        <v>1.4000000000000001</v>
      </c>
      <c r="AG165" s="78">
        <f t="shared" si="139"/>
        <v>200</v>
      </c>
      <c r="AH165" s="60">
        <f t="shared" si="139"/>
        <v>50</v>
      </c>
      <c r="AI165" s="60">
        <f t="shared" si="139"/>
        <v>70</v>
      </c>
      <c r="AJ165" s="60">
        <f t="shared" si="139"/>
        <v>10070</v>
      </c>
      <c r="AK165" s="60">
        <f t="shared" si="139"/>
        <v>185</v>
      </c>
      <c r="AL165" s="60">
        <f t="shared" si="139"/>
        <v>3.7</v>
      </c>
      <c r="AM165" s="60">
        <f t="shared" ca="1" si="139"/>
        <v>-37</v>
      </c>
      <c r="AN165" s="60">
        <f t="shared" ca="1" si="139"/>
        <v>-37</v>
      </c>
      <c r="AO165" s="60">
        <f t="shared" ca="1" si="139"/>
        <v>37</v>
      </c>
      <c r="AP165" s="63">
        <f t="shared" si="113"/>
        <v>35</v>
      </c>
      <c r="AQ165" s="62">
        <f t="shared" si="114"/>
        <v>2.023255813953492</v>
      </c>
      <c r="AR165" s="62">
        <f t="shared" si="115"/>
        <v>101.16279069767459</v>
      </c>
      <c r="AS165" s="62">
        <f t="shared" si="116"/>
        <v>202.32558139534919</v>
      </c>
      <c r="AT165" s="62">
        <f t="shared" si="117"/>
        <v>-101.16279069767459</v>
      </c>
      <c r="AU165" s="62">
        <f t="shared" si="118"/>
        <v>505.81395348837299</v>
      </c>
      <c r="AV165" s="62">
        <f t="shared" si="119"/>
        <v>-202.32558139534919</v>
      </c>
      <c r="AW165" s="63">
        <f t="shared" si="131"/>
        <v>303.48837209302383</v>
      </c>
      <c r="AX165" s="61" t="str">
        <f t="shared" ca="1" si="120"/>
        <v>VINTO</v>
      </c>
      <c r="AY165" s="69">
        <f t="shared" ca="1" si="132"/>
        <v>10033</v>
      </c>
      <c r="AZ165" s="51">
        <f t="shared" si="121"/>
        <v>708.13953488372215</v>
      </c>
      <c r="BA165" s="55">
        <f t="shared" ca="1" si="122"/>
        <v>7.1892338566875338E-2</v>
      </c>
      <c r="BB165" s="55">
        <f t="shared" ca="1" si="133"/>
        <v>2.023255813953492</v>
      </c>
      <c r="BC165" s="64">
        <f t="shared" ca="1" si="123"/>
        <v>153.48837209302383</v>
      </c>
      <c r="BE165" s="52">
        <f t="shared" ca="1" si="124"/>
        <v>4.2999999999999865</v>
      </c>
      <c r="BF165" s="52">
        <f t="shared" ca="1" si="125"/>
        <v>4.2999999999999865</v>
      </c>
      <c r="BG165" s="52">
        <f t="shared" ca="1" si="126"/>
        <v>4.2999999999999865</v>
      </c>
      <c r="BH165" s="52">
        <f t="shared" ca="1" si="127"/>
        <v>4.2999999999999865</v>
      </c>
    </row>
    <row r="166" spans="19:60">
      <c r="S166" s="68">
        <f t="shared" si="138"/>
        <v>7</v>
      </c>
      <c r="T166" s="69">
        <f t="shared" si="138"/>
        <v>2</v>
      </c>
      <c r="U166" s="70">
        <f t="shared" si="112"/>
        <v>5</v>
      </c>
      <c r="V166" s="68">
        <f t="shared" si="137"/>
        <v>2</v>
      </c>
      <c r="W166" s="70">
        <f t="shared" si="137"/>
        <v>7</v>
      </c>
      <c r="X166" s="71">
        <f t="shared" si="137"/>
        <v>0.7142857142857143</v>
      </c>
      <c r="Y166" s="71">
        <f t="shared" si="137"/>
        <v>0.5</v>
      </c>
      <c r="Z166" s="69">
        <f t="shared" si="137"/>
        <v>10000</v>
      </c>
      <c r="AA166" s="69">
        <f t="shared" ca="1" si="137"/>
        <v>9850</v>
      </c>
      <c r="AB166" s="69">
        <f t="shared" ca="1" si="129"/>
        <v>-150</v>
      </c>
      <c r="AC166" s="69">
        <f t="shared" ca="1" si="130"/>
        <v>50</v>
      </c>
      <c r="AD166" s="73">
        <f t="shared" si="135"/>
        <v>4.1999999999999869</v>
      </c>
      <c r="AE166" s="69">
        <f t="shared" si="139"/>
        <v>0.70000000000000007</v>
      </c>
      <c r="AF166" s="69">
        <f t="shared" si="139"/>
        <v>1.4000000000000001</v>
      </c>
      <c r="AG166" s="78">
        <f t="shared" si="139"/>
        <v>200</v>
      </c>
      <c r="AH166" s="60">
        <f t="shared" si="139"/>
        <v>50</v>
      </c>
      <c r="AI166" s="60">
        <f t="shared" si="139"/>
        <v>70</v>
      </c>
      <c r="AJ166" s="60">
        <f t="shared" si="139"/>
        <v>10070</v>
      </c>
      <c r="AK166" s="60">
        <f t="shared" si="139"/>
        <v>185</v>
      </c>
      <c r="AL166" s="60">
        <f t="shared" si="139"/>
        <v>3.7</v>
      </c>
      <c r="AM166" s="60">
        <f t="shared" ca="1" si="139"/>
        <v>-37</v>
      </c>
      <c r="AN166" s="60">
        <f t="shared" ca="1" si="139"/>
        <v>-37</v>
      </c>
      <c r="AO166" s="60">
        <f t="shared" ca="1" si="139"/>
        <v>37</v>
      </c>
      <c r="AP166" s="63">
        <f t="shared" si="113"/>
        <v>35</v>
      </c>
      <c r="AQ166" s="62">
        <f t="shared" si="114"/>
        <v>2.047619047619051</v>
      </c>
      <c r="AR166" s="62">
        <f t="shared" si="115"/>
        <v>102.38095238095255</v>
      </c>
      <c r="AS166" s="62">
        <f t="shared" si="116"/>
        <v>204.7619047619051</v>
      </c>
      <c r="AT166" s="62">
        <f t="shared" si="117"/>
        <v>-102.38095238095255</v>
      </c>
      <c r="AU166" s="62">
        <f t="shared" si="118"/>
        <v>511.90476190476272</v>
      </c>
      <c r="AV166" s="62">
        <f t="shared" si="119"/>
        <v>-204.7619047619051</v>
      </c>
      <c r="AW166" s="63">
        <f t="shared" si="131"/>
        <v>307.14285714285762</v>
      </c>
      <c r="AX166" s="61" t="str">
        <f t="shared" ca="1" si="120"/>
        <v>VINTO</v>
      </c>
      <c r="AY166" s="69">
        <f t="shared" ca="1" si="132"/>
        <v>10033</v>
      </c>
      <c r="AZ166" s="51">
        <f t="shared" si="121"/>
        <v>716.66666666666788</v>
      </c>
      <c r="BA166" s="55">
        <f t="shared" ca="1" si="122"/>
        <v>7.2758037225042427E-2</v>
      </c>
      <c r="BB166" s="55">
        <f t="shared" ca="1" si="133"/>
        <v>2.047619047619051</v>
      </c>
      <c r="BC166" s="64">
        <f t="shared" ca="1" si="123"/>
        <v>157.14285714285762</v>
      </c>
      <c r="BE166" s="52">
        <f t="shared" ca="1" si="124"/>
        <v>4.1999999999999869</v>
      </c>
      <c r="BF166" s="52">
        <f t="shared" ca="1" si="125"/>
        <v>4.1999999999999869</v>
      </c>
      <c r="BG166" s="52">
        <f t="shared" ca="1" si="126"/>
        <v>4.1999999999999869</v>
      </c>
      <c r="BH166" s="52">
        <f t="shared" ca="1" si="127"/>
        <v>4.1999999999999869</v>
      </c>
    </row>
    <row r="167" spans="19:60">
      <c r="S167" s="68">
        <f t="shared" si="138"/>
        <v>7</v>
      </c>
      <c r="T167" s="69">
        <f t="shared" si="138"/>
        <v>2</v>
      </c>
      <c r="U167" s="70">
        <f t="shared" si="112"/>
        <v>5</v>
      </c>
      <c r="V167" s="68">
        <f t="shared" si="137"/>
        <v>2</v>
      </c>
      <c r="W167" s="70">
        <f t="shared" si="137"/>
        <v>7</v>
      </c>
      <c r="X167" s="71">
        <f t="shared" si="137"/>
        <v>0.7142857142857143</v>
      </c>
      <c r="Y167" s="71">
        <f t="shared" si="137"/>
        <v>0.5</v>
      </c>
      <c r="Z167" s="69">
        <f t="shared" si="137"/>
        <v>10000</v>
      </c>
      <c r="AA167" s="69">
        <f t="shared" ca="1" si="137"/>
        <v>9850</v>
      </c>
      <c r="AB167" s="69">
        <f t="shared" ca="1" si="129"/>
        <v>-150</v>
      </c>
      <c r="AC167" s="69">
        <f t="shared" ca="1" si="130"/>
        <v>50</v>
      </c>
      <c r="AD167" s="73">
        <f t="shared" si="135"/>
        <v>4.0999999999999872</v>
      </c>
      <c r="AE167" s="69">
        <f t="shared" si="139"/>
        <v>0.70000000000000007</v>
      </c>
      <c r="AF167" s="69">
        <f t="shared" si="139"/>
        <v>1.4000000000000001</v>
      </c>
      <c r="AG167" s="78">
        <f t="shared" si="139"/>
        <v>200</v>
      </c>
      <c r="AH167" s="60">
        <f t="shared" si="139"/>
        <v>50</v>
      </c>
      <c r="AI167" s="60">
        <f t="shared" si="139"/>
        <v>70</v>
      </c>
      <c r="AJ167" s="60">
        <f t="shared" si="139"/>
        <v>10070</v>
      </c>
      <c r="AK167" s="60">
        <f t="shared" si="139"/>
        <v>185</v>
      </c>
      <c r="AL167" s="60">
        <f t="shared" si="139"/>
        <v>3.7</v>
      </c>
      <c r="AM167" s="60">
        <f t="shared" ca="1" si="139"/>
        <v>-37</v>
      </c>
      <c r="AN167" s="60">
        <f t="shared" ca="1" si="139"/>
        <v>-37</v>
      </c>
      <c r="AO167" s="60">
        <f t="shared" ca="1" si="139"/>
        <v>37</v>
      </c>
      <c r="AP167" s="63">
        <f t="shared" si="113"/>
        <v>35</v>
      </c>
      <c r="AQ167" s="62">
        <f t="shared" si="114"/>
        <v>2.0731707317073207</v>
      </c>
      <c r="AR167" s="62">
        <f t="shared" si="115"/>
        <v>103.65853658536604</v>
      </c>
      <c r="AS167" s="62">
        <f t="shared" si="116"/>
        <v>207.31707317073207</v>
      </c>
      <c r="AT167" s="62">
        <f t="shared" si="117"/>
        <v>-103.65853658536604</v>
      </c>
      <c r="AU167" s="62">
        <f t="shared" si="118"/>
        <v>518.29268292683014</v>
      </c>
      <c r="AV167" s="62">
        <f t="shared" si="119"/>
        <v>-207.31707317073207</v>
      </c>
      <c r="AW167" s="63">
        <f t="shared" si="131"/>
        <v>310.97560975609804</v>
      </c>
      <c r="AX167" s="61" t="str">
        <f t="shared" ca="1" si="120"/>
        <v>VINTO</v>
      </c>
      <c r="AY167" s="69">
        <f t="shared" ca="1" si="132"/>
        <v>10033</v>
      </c>
      <c r="AZ167" s="51">
        <f t="shared" si="121"/>
        <v>725.60975609756224</v>
      </c>
      <c r="BA167" s="55">
        <f t="shared" ca="1" si="122"/>
        <v>7.3665965086046933E-2</v>
      </c>
      <c r="BB167" s="55">
        <f t="shared" ca="1" si="133"/>
        <v>2.0731707317073202</v>
      </c>
      <c r="BC167" s="64">
        <f t="shared" ca="1" si="123"/>
        <v>160.97560975609804</v>
      </c>
      <c r="BE167" s="52">
        <f t="shared" ca="1" si="124"/>
        <v>4.0999999999999872</v>
      </c>
      <c r="BF167" s="52">
        <f t="shared" ca="1" si="125"/>
        <v>4.0999999999999872</v>
      </c>
      <c r="BG167" s="52">
        <f t="shared" ca="1" si="126"/>
        <v>4.0999999999999872</v>
      </c>
      <c r="BH167" s="52">
        <f t="shared" ca="1" si="127"/>
        <v>4.0999999999999872</v>
      </c>
    </row>
    <row r="168" spans="19:60">
      <c r="S168" s="68">
        <f t="shared" si="138"/>
        <v>7</v>
      </c>
      <c r="T168" s="69">
        <f t="shared" si="138"/>
        <v>2</v>
      </c>
      <c r="U168" s="70">
        <f t="shared" ref="U168:U199" si="140">ROUND((1/T168)*S168,0)+1</f>
        <v>5</v>
      </c>
      <c r="V168" s="68">
        <f t="shared" si="137"/>
        <v>2</v>
      </c>
      <c r="W168" s="70">
        <f t="shared" si="137"/>
        <v>7</v>
      </c>
      <c r="X168" s="71">
        <f t="shared" si="137"/>
        <v>0.7142857142857143</v>
      </c>
      <c r="Y168" s="71">
        <f t="shared" si="137"/>
        <v>0.5</v>
      </c>
      <c r="Z168" s="69">
        <f t="shared" si="137"/>
        <v>10000</v>
      </c>
      <c r="AA168" s="69">
        <f t="shared" ca="1" si="137"/>
        <v>9850</v>
      </c>
      <c r="AB168" s="69">
        <f t="shared" ca="1" si="129"/>
        <v>-150</v>
      </c>
      <c r="AC168" s="69">
        <f t="shared" ca="1" si="130"/>
        <v>50</v>
      </c>
      <c r="AD168" s="73">
        <f t="shared" si="135"/>
        <v>3.9999999999999871</v>
      </c>
      <c r="AE168" s="69">
        <f t="shared" si="139"/>
        <v>0.70000000000000007</v>
      </c>
      <c r="AF168" s="69">
        <f t="shared" si="139"/>
        <v>1.4000000000000001</v>
      </c>
      <c r="AG168" s="78">
        <f t="shared" si="139"/>
        <v>200</v>
      </c>
      <c r="AH168" s="60">
        <f t="shared" si="139"/>
        <v>50</v>
      </c>
      <c r="AI168" s="60">
        <f t="shared" si="139"/>
        <v>70</v>
      </c>
      <c r="AJ168" s="60">
        <f t="shared" si="139"/>
        <v>10070</v>
      </c>
      <c r="AK168" s="60">
        <f t="shared" si="139"/>
        <v>185</v>
      </c>
      <c r="AL168" s="60">
        <f t="shared" si="139"/>
        <v>3.7</v>
      </c>
      <c r="AM168" s="60">
        <f t="shared" ca="1" si="139"/>
        <v>-37</v>
      </c>
      <c r="AN168" s="60">
        <f t="shared" ca="1" si="139"/>
        <v>-37</v>
      </c>
      <c r="AO168" s="60">
        <f t="shared" ca="1" si="139"/>
        <v>37</v>
      </c>
      <c r="AP168" s="63">
        <f t="shared" si="113"/>
        <v>35</v>
      </c>
      <c r="AQ168" s="62">
        <f t="shared" ref="AQ168:AQ199" si="141">IF(AL168=0,1,(1+(AL168+AE168)/(AD168*(T168-1))))</f>
        <v>2.1000000000000036</v>
      </c>
      <c r="AR168" s="62">
        <f t="shared" ref="AR168:AR199" si="142">IF(AQ168&lt;=0,AH168,AQ168*AH168)</f>
        <v>105.00000000000018</v>
      </c>
      <c r="AS168" s="62">
        <f t="shared" ref="AS168:AS199" si="143">(T168*AR168)</f>
        <v>210.00000000000037</v>
      </c>
      <c r="AT168" s="62">
        <f t="shared" si="117"/>
        <v>-105.00000000000018</v>
      </c>
      <c r="AU168" s="62">
        <f t="shared" ref="AU168:AU199" si="144">(AS168+AT168)*U168</f>
        <v>525.00000000000091</v>
      </c>
      <c r="AV168" s="62">
        <f t="shared" ref="AV168:AV199" si="145">AT168*V168</f>
        <v>-210.00000000000037</v>
      </c>
      <c r="AW168" s="63">
        <f t="shared" si="131"/>
        <v>315.00000000000057</v>
      </c>
      <c r="AX168" s="61" t="str">
        <f t="shared" ref="AX168:AX199" ca="1" si="146">IF(AY168+AW168&gt;AJ168,"VINTO","")</f>
        <v>VINTO</v>
      </c>
      <c r="AY168" s="69">
        <f t="shared" ca="1" si="132"/>
        <v>10033</v>
      </c>
      <c r="AZ168" s="51">
        <f t="shared" ref="AZ168:AZ199" si="147">AR168*W168</f>
        <v>735.00000000000125</v>
      </c>
      <c r="BA168" s="55">
        <f t="shared" ref="BA168:BA199" ca="1" si="148">IFERROR(AZ168/AA168,0)</f>
        <v>7.4619289340101647E-2</v>
      </c>
      <c r="BB168" s="55">
        <f t="shared" ca="1" si="133"/>
        <v>2.1000000000000036</v>
      </c>
      <c r="BC168" s="64">
        <f t="shared" ref="BC168:BC199" ca="1" si="149">AW168+AB168</f>
        <v>165.00000000000057</v>
      </c>
      <c r="BE168" s="52">
        <f t="shared" ref="BE168:BE199" ca="1" si="150">IF(((AR168-AC168)/AC168)&gt;=BE$4,AD168,"")</f>
        <v>3.9999999999999871</v>
      </c>
      <c r="BF168" s="52">
        <f t="shared" ref="BF168:BF199" ca="1" si="151">IF(AX168="","",AD168)</f>
        <v>3.9999999999999871</v>
      </c>
      <c r="BG168" s="52">
        <f t="shared" ref="BG168:BG199" ca="1" si="152">IF(BA168&lt;=BG$4,AD168,"")</f>
        <v>3.9999999999999871</v>
      </c>
      <c r="BH168" s="52">
        <f t="shared" ref="BH168:BH199" ca="1" si="153">IF(BB168&gt;=BH$4,AD168,"")</f>
        <v>3.9999999999999871</v>
      </c>
    </row>
    <row r="169" spans="19:60">
      <c r="S169" s="68">
        <f t="shared" si="138"/>
        <v>7</v>
      </c>
      <c r="T169" s="69">
        <f t="shared" si="138"/>
        <v>2</v>
      </c>
      <c r="U169" s="70">
        <f t="shared" si="140"/>
        <v>5</v>
      </c>
      <c r="V169" s="68">
        <f t="shared" ref="V169:AA184" si="154">V168</f>
        <v>2</v>
      </c>
      <c r="W169" s="70">
        <f t="shared" si="154"/>
        <v>7</v>
      </c>
      <c r="X169" s="71">
        <f t="shared" si="154"/>
        <v>0.7142857142857143</v>
      </c>
      <c r="Y169" s="71">
        <f t="shared" si="154"/>
        <v>0.5</v>
      </c>
      <c r="Z169" s="69">
        <f t="shared" si="154"/>
        <v>10000</v>
      </c>
      <c r="AA169" s="69">
        <f t="shared" ca="1" si="154"/>
        <v>9850</v>
      </c>
      <c r="AB169" s="69">
        <f t="shared" ca="1" si="129"/>
        <v>-150</v>
      </c>
      <c r="AC169" s="69">
        <f t="shared" ref="AC169:AC200" ca="1" si="155">AC168</f>
        <v>50</v>
      </c>
      <c r="AD169" s="73">
        <f t="shared" si="135"/>
        <v>3.899999999999987</v>
      </c>
      <c r="AE169" s="69">
        <f t="shared" si="139"/>
        <v>0.70000000000000007</v>
      </c>
      <c r="AF169" s="69">
        <f t="shared" si="139"/>
        <v>1.4000000000000001</v>
      </c>
      <c r="AG169" s="78">
        <f t="shared" si="139"/>
        <v>200</v>
      </c>
      <c r="AH169" s="60">
        <f t="shared" si="139"/>
        <v>50</v>
      </c>
      <c r="AI169" s="60">
        <f t="shared" si="139"/>
        <v>70</v>
      </c>
      <c r="AJ169" s="60">
        <f t="shared" si="139"/>
        <v>10070</v>
      </c>
      <c r="AK169" s="60">
        <f t="shared" si="139"/>
        <v>185</v>
      </c>
      <c r="AL169" s="60">
        <f t="shared" si="139"/>
        <v>3.7</v>
      </c>
      <c r="AM169" s="60">
        <f t="shared" ca="1" si="139"/>
        <v>-37</v>
      </c>
      <c r="AN169" s="60">
        <f t="shared" ca="1" si="139"/>
        <v>-37</v>
      </c>
      <c r="AO169" s="60">
        <f t="shared" ca="1" si="139"/>
        <v>37</v>
      </c>
      <c r="AP169" s="63">
        <f t="shared" si="113"/>
        <v>35</v>
      </c>
      <c r="AQ169" s="62">
        <f t="shared" si="141"/>
        <v>2.1282051282051322</v>
      </c>
      <c r="AR169" s="62">
        <f t="shared" si="142"/>
        <v>106.41025641025661</v>
      </c>
      <c r="AS169" s="62">
        <f t="shared" si="143"/>
        <v>212.82051282051322</v>
      </c>
      <c r="AT169" s="62">
        <f t="shared" si="117"/>
        <v>-106.41025641025661</v>
      </c>
      <c r="AU169" s="62">
        <f t="shared" si="144"/>
        <v>532.05128205128301</v>
      </c>
      <c r="AV169" s="62">
        <f t="shared" si="145"/>
        <v>-212.82051282051322</v>
      </c>
      <c r="AW169" s="63">
        <f t="shared" si="131"/>
        <v>319.23076923076979</v>
      </c>
      <c r="AX169" s="61" t="str">
        <f t="shared" ca="1" si="146"/>
        <v>VINTO</v>
      </c>
      <c r="AY169" s="69">
        <f t="shared" ref="AY169:AY200" ca="1" si="156">AY168</f>
        <v>10033</v>
      </c>
      <c r="AZ169" s="51">
        <f t="shared" si="147"/>
        <v>744.87179487179628</v>
      </c>
      <c r="BA169" s="55">
        <f t="shared" ca="1" si="148"/>
        <v>7.562150201744125E-2</v>
      </c>
      <c r="BB169" s="55">
        <f t="shared" ca="1" si="133"/>
        <v>2.1282051282051317</v>
      </c>
      <c r="BC169" s="64">
        <f t="shared" ca="1" si="149"/>
        <v>169.23076923076979</v>
      </c>
      <c r="BE169" s="52">
        <f t="shared" ca="1" si="150"/>
        <v>3.899999999999987</v>
      </c>
      <c r="BF169" s="52">
        <f t="shared" ca="1" si="151"/>
        <v>3.899999999999987</v>
      </c>
      <c r="BG169" s="52">
        <f t="shared" ca="1" si="152"/>
        <v>3.899999999999987</v>
      </c>
      <c r="BH169" s="52">
        <f t="shared" ca="1" si="153"/>
        <v>3.899999999999987</v>
      </c>
    </row>
    <row r="170" spans="19:60">
      <c r="S170" s="68">
        <f t="shared" ref="S170:T185" si="157">S169</f>
        <v>7</v>
      </c>
      <c r="T170" s="69">
        <f t="shared" si="157"/>
        <v>2</v>
      </c>
      <c r="U170" s="70">
        <f t="shared" si="140"/>
        <v>5</v>
      </c>
      <c r="V170" s="68">
        <f t="shared" si="154"/>
        <v>2</v>
      </c>
      <c r="W170" s="70">
        <f t="shared" si="154"/>
        <v>7</v>
      </c>
      <c r="X170" s="71">
        <f t="shared" si="154"/>
        <v>0.7142857142857143</v>
      </c>
      <c r="Y170" s="71">
        <f t="shared" si="154"/>
        <v>0.5</v>
      </c>
      <c r="Z170" s="69">
        <f t="shared" si="154"/>
        <v>10000</v>
      </c>
      <c r="AA170" s="69">
        <f t="shared" ca="1" si="154"/>
        <v>9850</v>
      </c>
      <c r="AB170" s="69">
        <f t="shared" ca="1" si="129"/>
        <v>-150</v>
      </c>
      <c r="AC170" s="69">
        <f t="shared" ca="1" si="155"/>
        <v>50</v>
      </c>
      <c r="AD170" s="73">
        <f t="shared" si="135"/>
        <v>3.7999999999999869</v>
      </c>
      <c r="AE170" s="69">
        <f t="shared" ref="AE170:AO185" si="158">AE169</f>
        <v>0.70000000000000007</v>
      </c>
      <c r="AF170" s="69">
        <f t="shared" si="158"/>
        <v>1.4000000000000001</v>
      </c>
      <c r="AG170" s="78">
        <f t="shared" si="158"/>
        <v>200</v>
      </c>
      <c r="AH170" s="60">
        <f t="shared" si="158"/>
        <v>50</v>
      </c>
      <c r="AI170" s="60">
        <f t="shared" si="158"/>
        <v>70</v>
      </c>
      <c r="AJ170" s="60">
        <f t="shared" si="158"/>
        <v>10070</v>
      </c>
      <c r="AK170" s="60">
        <f t="shared" si="158"/>
        <v>185</v>
      </c>
      <c r="AL170" s="60">
        <f t="shared" si="158"/>
        <v>3.7</v>
      </c>
      <c r="AM170" s="60">
        <f t="shared" ca="1" si="158"/>
        <v>-37</v>
      </c>
      <c r="AN170" s="60">
        <f t="shared" ca="1" si="158"/>
        <v>-37</v>
      </c>
      <c r="AO170" s="60">
        <f t="shared" ca="1" si="158"/>
        <v>37</v>
      </c>
      <c r="AP170" s="63">
        <f t="shared" si="113"/>
        <v>35</v>
      </c>
      <c r="AQ170" s="62">
        <f t="shared" si="141"/>
        <v>2.1578947368421093</v>
      </c>
      <c r="AR170" s="62">
        <f t="shared" si="142"/>
        <v>107.89473684210546</v>
      </c>
      <c r="AS170" s="62">
        <f t="shared" si="143"/>
        <v>215.78947368421092</v>
      </c>
      <c r="AT170" s="62">
        <f t="shared" si="117"/>
        <v>-107.89473684210546</v>
      </c>
      <c r="AU170" s="62">
        <f t="shared" si="144"/>
        <v>539.47368421052727</v>
      </c>
      <c r="AV170" s="62">
        <f t="shared" si="145"/>
        <v>-215.78947368421092</v>
      </c>
      <c r="AW170" s="63">
        <f t="shared" si="131"/>
        <v>323.68421052631635</v>
      </c>
      <c r="AX170" s="61" t="str">
        <f t="shared" ca="1" si="146"/>
        <v>VINTO</v>
      </c>
      <c r="AY170" s="69">
        <f t="shared" ca="1" si="156"/>
        <v>10033</v>
      </c>
      <c r="AZ170" s="51">
        <f t="shared" si="147"/>
        <v>755.26315789473824</v>
      </c>
      <c r="BA170" s="55">
        <f t="shared" ca="1" si="148"/>
        <v>7.6676462730430273E-2</v>
      </c>
      <c r="BB170" s="55">
        <f t="shared" ca="1" si="133"/>
        <v>2.1578947368421089</v>
      </c>
      <c r="BC170" s="64">
        <f t="shared" ca="1" si="149"/>
        <v>173.68421052631635</v>
      </c>
      <c r="BE170" s="52">
        <f t="shared" ca="1" si="150"/>
        <v>3.7999999999999869</v>
      </c>
      <c r="BF170" s="52">
        <f t="shared" ca="1" si="151"/>
        <v>3.7999999999999869</v>
      </c>
      <c r="BG170" s="52">
        <f t="shared" ca="1" si="152"/>
        <v>3.7999999999999869</v>
      </c>
      <c r="BH170" s="52">
        <f t="shared" ca="1" si="153"/>
        <v>3.7999999999999869</v>
      </c>
    </row>
    <row r="171" spans="19:60">
      <c r="S171" s="68">
        <f t="shared" si="157"/>
        <v>7</v>
      </c>
      <c r="T171" s="69">
        <f t="shared" si="157"/>
        <v>2</v>
      </c>
      <c r="U171" s="70">
        <f t="shared" si="140"/>
        <v>5</v>
      </c>
      <c r="V171" s="68">
        <f t="shared" si="154"/>
        <v>2</v>
      </c>
      <c r="W171" s="70">
        <f t="shared" si="154"/>
        <v>7</v>
      </c>
      <c r="X171" s="71">
        <f t="shared" si="154"/>
        <v>0.7142857142857143</v>
      </c>
      <c r="Y171" s="71">
        <f t="shared" si="154"/>
        <v>0.5</v>
      </c>
      <c r="Z171" s="69">
        <f t="shared" si="154"/>
        <v>10000</v>
      </c>
      <c r="AA171" s="69">
        <f t="shared" ca="1" si="154"/>
        <v>9850</v>
      </c>
      <c r="AB171" s="69">
        <f t="shared" ca="1" si="129"/>
        <v>-150</v>
      </c>
      <c r="AC171" s="69">
        <f t="shared" ca="1" si="155"/>
        <v>50</v>
      </c>
      <c r="AD171" s="73">
        <f t="shared" si="135"/>
        <v>3.6999999999999869</v>
      </c>
      <c r="AE171" s="69">
        <f t="shared" si="158"/>
        <v>0.70000000000000007</v>
      </c>
      <c r="AF171" s="69">
        <f t="shared" si="158"/>
        <v>1.4000000000000001</v>
      </c>
      <c r="AG171" s="78">
        <f t="shared" si="158"/>
        <v>200</v>
      </c>
      <c r="AH171" s="60">
        <f t="shared" si="158"/>
        <v>50</v>
      </c>
      <c r="AI171" s="60">
        <f t="shared" si="158"/>
        <v>70</v>
      </c>
      <c r="AJ171" s="60">
        <f t="shared" si="158"/>
        <v>10070</v>
      </c>
      <c r="AK171" s="60">
        <f t="shared" si="158"/>
        <v>185</v>
      </c>
      <c r="AL171" s="60">
        <f t="shared" si="158"/>
        <v>3.7</v>
      </c>
      <c r="AM171" s="60">
        <f t="shared" ca="1" si="158"/>
        <v>-37</v>
      </c>
      <c r="AN171" s="60">
        <f t="shared" ca="1" si="158"/>
        <v>-37</v>
      </c>
      <c r="AO171" s="60">
        <f t="shared" ca="1" si="158"/>
        <v>37</v>
      </c>
      <c r="AP171" s="63">
        <f t="shared" si="113"/>
        <v>35</v>
      </c>
      <c r="AQ171" s="62">
        <f t="shared" si="141"/>
        <v>2.1891891891891935</v>
      </c>
      <c r="AR171" s="62">
        <f t="shared" si="142"/>
        <v>109.45945945945968</v>
      </c>
      <c r="AS171" s="62">
        <f t="shared" si="143"/>
        <v>218.91891891891936</v>
      </c>
      <c r="AT171" s="62">
        <f t="shared" si="117"/>
        <v>-109.45945945945968</v>
      </c>
      <c r="AU171" s="62">
        <f t="shared" si="144"/>
        <v>547.29729729729843</v>
      </c>
      <c r="AV171" s="62">
        <f t="shared" si="145"/>
        <v>-218.91891891891936</v>
      </c>
      <c r="AW171" s="63">
        <f t="shared" si="131"/>
        <v>328.37837837837907</v>
      </c>
      <c r="AX171" s="61" t="str">
        <f t="shared" ca="1" si="146"/>
        <v>VINTO</v>
      </c>
      <c r="AY171" s="69">
        <f t="shared" ca="1" si="156"/>
        <v>10033</v>
      </c>
      <c r="AZ171" s="51">
        <f t="shared" si="147"/>
        <v>766.21621621621773</v>
      </c>
      <c r="BA171" s="55">
        <f t="shared" ca="1" si="148"/>
        <v>7.7788448346824135E-2</v>
      </c>
      <c r="BB171" s="55">
        <f t="shared" ca="1" si="133"/>
        <v>2.1891891891891939</v>
      </c>
      <c r="BC171" s="64">
        <f t="shared" ca="1" si="149"/>
        <v>178.37837837837907</v>
      </c>
      <c r="BE171" s="52">
        <f t="shared" ca="1" si="150"/>
        <v>3.6999999999999869</v>
      </c>
      <c r="BF171" s="52">
        <f t="shared" ca="1" si="151"/>
        <v>3.6999999999999869</v>
      </c>
      <c r="BG171" s="52">
        <f t="shared" ca="1" si="152"/>
        <v>3.6999999999999869</v>
      </c>
      <c r="BH171" s="52">
        <f t="shared" ca="1" si="153"/>
        <v>3.6999999999999869</v>
      </c>
    </row>
    <row r="172" spans="19:60">
      <c r="S172" s="68">
        <f t="shared" si="157"/>
        <v>7</v>
      </c>
      <c r="T172" s="69">
        <f t="shared" si="157"/>
        <v>2</v>
      </c>
      <c r="U172" s="70">
        <f t="shared" si="140"/>
        <v>5</v>
      </c>
      <c r="V172" s="68">
        <f t="shared" si="154"/>
        <v>2</v>
      </c>
      <c r="W172" s="70">
        <f t="shared" si="154"/>
        <v>7</v>
      </c>
      <c r="X172" s="71">
        <f t="shared" si="154"/>
        <v>0.7142857142857143</v>
      </c>
      <c r="Y172" s="71">
        <f t="shared" si="154"/>
        <v>0.5</v>
      </c>
      <c r="Z172" s="69">
        <f t="shared" si="154"/>
        <v>10000</v>
      </c>
      <c r="AA172" s="69">
        <f t="shared" ca="1" si="154"/>
        <v>9850</v>
      </c>
      <c r="AB172" s="69">
        <f t="shared" ca="1" si="129"/>
        <v>-150</v>
      </c>
      <c r="AC172" s="69">
        <f t="shared" ca="1" si="155"/>
        <v>50</v>
      </c>
      <c r="AD172" s="73">
        <f t="shared" si="135"/>
        <v>3.5999999999999868</v>
      </c>
      <c r="AE172" s="69">
        <f t="shared" si="158"/>
        <v>0.70000000000000007</v>
      </c>
      <c r="AF172" s="69">
        <f t="shared" si="158"/>
        <v>1.4000000000000001</v>
      </c>
      <c r="AG172" s="78">
        <f t="shared" si="158"/>
        <v>200</v>
      </c>
      <c r="AH172" s="60">
        <f t="shared" si="158"/>
        <v>50</v>
      </c>
      <c r="AI172" s="60">
        <f t="shared" si="158"/>
        <v>70</v>
      </c>
      <c r="AJ172" s="60">
        <f t="shared" si="158"/>
        <v>10070</v>
      </c>
      <c r="AK172" s="60">
        <f t="shared" si="158"/>
        <v>185</v>
      </c>
      <c r="AL172" s="60">
        <f t="shared" si="158"/>
        <v>3.7</v>
      </c>
      <c r="AM172" s="60">
        <f t="shared" ca="1" si="158"/>
        <v>-37</v>
      </c>
      <c r="AN172" s="60">
        <f t="shared" ca="1" si="158"/>
        <v>-37</v>
      </c>
      <c r="AO172" s="60">
        <f t="shared" ca="1" si="158"/>
        <v>37</v>
      </c>
      <c r="AP172" s="63">
        <f t="shared" si="113"/>
        <v>35</v>
      </c>
      <c r="AQ172" s="62">
        <f t="shared" si="141"/>
        <v>2.2222222222222268</v>
      </c>
      <c r="AR172" s="62">
        <f t="shared" si="142"/>
        <v>111.11111111111134</v>
      </c>
      <c r="AS172" s="62">
        <f t="shared" si="143"/>
        <v>222.22222222222268</v>
      </c>
      <c r="AT172" s="62">
        <f t="shared" si="117"/>
        <v>-111.11111111111134</v>
      </c>
      <c r="AU172" s="62">
        <f t="shared" si="144"/>
        <v>555.55555555555668</v>
      </c>
      <c r="AV172" s="62">
        <f t="shared" si="145"/>
        <v>-222.22222222222268</v>
      </c>
      <c r="AW172" s="63">
        <f t="shared" si="131"/>
        <v>333.333333333334</v>
      </c>
      <c r="AX172" s="61" t="str">
        <f t="shared" ca="1" si="146"/>
        <v>VINTO</v>
      </c>
      <c r="AY172" s="69">
        <f t="shared" ca="1" si="156"/>
        <v>10033</v>
      </c>
      <c r="AZ172" s="51">
        <f t="shared" si="147"/>
        <v>777.77777777777942</v>
      </c>
      <c r="BA172" s="55">
        <f t="shared" ca="1" si="148"/>
        <v>7.8962210941906544E-2</v>
      </c>
      <c r="BB172" s="55">
        <f t="shared" ca="1" si="133"/>
        <v>2.2222222222222268</v>
      </c>
      <c r="BC172" s="64">
        <f t="shared" ca="1" si="149"/>
        <v>183.333333333334</v>
      </c>
      <c r="BE172" s="52">
        <f t="shared" ca="1" si="150"/>
        <v>3.5999999999999868</v>
      </c>
      <c r="BF172" s="52">
        <f t="shared" ca="1" si="151"/>
        <v>3.5999999999999868</v>
      </c>
      <c r="BG172" s="52">
        <f t="shared" ca="1" si="152"/>
        <v>3.5999999999999868</v>
      </c>
      <c r="BH172" s="52">
        <f t="shared" ca="1" si="153"/>
        <v>3.5999999999999868</v>
      </c>
    </row>
    <row r="173" spans="19:60">
      <c r="S173" s="68">
        <f t="shared" si="157"/>
        <v>7</v>
      </c>
      <c r="T173" s="69">
        <f t="shared" si="157"/>
        <v>2</v>
      </c>
      <c r="U173" s="70">
        <f t="shared" si="140"/>
        <v>5</v>
      </c>
      <c r="V173" s="68">
        <f t="shared" si="154"/>
        <v>2</v>
      </c>
      <c r="W173" s="70">
        <f t="shared" si="154"/>
        <v>7</v>
      </c>
      <c r="X173" s="71">
        <f t="shared" si="154"/>
        <v>0.7142857142857143</v>
      </c>
      <c r="Y173" s="71">
        <f t="shared" si="154"/>
        <v>0.5</v>
      </c>
      <c r="Z173" s="69">
        <f t="shared" si="154"/>
        <v>10000</v>
      </c>
      <c r="AA173" s="69">
        <f t="shared" ca="1" si="154"/>
        <v>9850</v>
      </c>
      <c r="AB173" s="69">
        <f t="shared" ca="1" si="129"/>
        <v>-150</v>
      </c>
      <c r="AC173" s="69">
        <f t="shared" ca="1" si="155"/>
        <v>50</v>
      </c>
      <c r="AD173" s="73">
        <f t="shared" si="135"/>
        <v>3.4999999999999867</v>
      </c>
      <c r="AE173" s="69">
        <f t="shared" si="158"/>
        <v>0.70000000000000007</v>
      </c>
      <c r="AF173" s="69">
        <f t="shared" si="158"/>
        <v>1.4000000000000001</v>
      </c>
      <c r="AG173" s="78">
        <f t="shared" si="158"/>
        <v>200</v>
      </c>
      <c r="AH173" s="60">
        <f t="shared" si="158"/>
        <v>50</v>
      </c>
      <c r="AI173" s="60">
        <f t="shared" si="158"/>
        <v>70</v>
      </c>
      <c r="AJ173" s="60">
        <f t="shared" si="158"/>
        <v>10070</v>
      </c>
      <c r="AK173" s="60">
        <f t="shared" si="158"/>
        <v>185</v>
      </c>
      <c r="AL173" s="60">
        <f t="shared" si="158"/>
        <v>3.7</v>
      </c>
      <c r="AM173" s="60">
        <f t="shared" ca="1" si="158"/>
        <v>-37</v>
      </c>
      <c r="AN173" s="60">
        <f t="shared" ca="1" si="158"/>
        <v>-37</v>
      </c>
      <c r="AO173" s="60">
        <f t="shared" ca="1" si="158"/>
        <v>37</v>
      </c>
      <c r="AP173" s="63">
        <f t="shared" si="113"/>
        <v>35</v>
      </c>
      <c r="AQ173" s="62">
        <f t="shared" si="141"/>
        <v>2.257142857142862</v>
      </c>
      <c r="AR173" s="62">
        <f t="shared" si="142"/>
        <v>112.8571428571431</v>
      </c>
      <c r="AS173" s="62">
        <f t="shared" si="143"/>
        <v>225.71428571428621</v>
      </c>
      <c r="AT173" s="62">
        <f t="shared" si="117"/>
        <v>-112.8571428571431</v>
      </c>
      <c r="AU173" s="62">
        <f t="shared" si="144"/>
        <v>564.28571428571547</v>
      </c>
      <c r="AV173" s="62">
        <f t="shared" si="145"/>
        <v>-225.71428571428621</v>
      </c>
      <c r="AW173" s="63">
        <f t="shared" si="131"/>
        <v>338.57142857142924</v>
      </c>
      <c r="AX173" s="61" t="str">
        <f t="shared" ca="1" si="146"/>
        <v>VINTO</v>
      </c>
      <c r="AY173" s="69">
        <f t="shared" ca="1" si="156"/>
        <v>10033</v>
      </c>
      <c r="AZ173" s="51">
        <f t="shared" si="147"/>
        <v>790.00000000000171</v>
      </c>
      <c r="BA173" s="55">
        <f t="shared" ca="1" si="148"/>
        <v>8.0203045685279362E-2</v>
      </c>
      <c r="BB173" s="55">
        <f t="shared" ca="1" si="133"/>
        <v>2.2571428571428616</v>
      </c>
      <c r="BC173" s="64">
        <f t="shared" ca="1" si="149"/>
        <v>188.57142857142924</v>
      </c>
      <c r="BE173" s="52">
        <f t="shared" ca="1" si="150"/>
        <v>3.4999999999999867</v>
      </c>
      <c r="BF173" s="52">
        <f t="shared" ca="1" si="151"/>
        <v>3.4999999999999867</v>
      </c>
      <c r="BG173" s="52">
        <f t="shared" ca="1" si="152"/>
        <v>3.4999999999999867</v>
      </c>
      <c r="BH173" s="52">
        <f t="shared" ca="1" si="153"/>
        <v>3.4999999999999867</v>
      </c>
    </row>
    <row r="174" spans="19:60">
      <c r="S174" s="68">
        <f t="shared" si="157"/>
        <v>7</v>
      </c>
      <c r="T174" s="69">
        <f t="shared" si="157"/>
        <v>2</v>
      </c>
      <c r="U174" s="70">
        <f t="shared" si="140"/>
        <v>5</v>
      </c>
      <c r="V174" s="68">
        <f t="shared" si="154"/>
        <v>2</v>
      </c>
      <c r="W174" s="70">
        <f t="shared" si="154"/>
        <v>7</v>
      </c>
      <c r="X174" s="71">
        <f t="shared" si="154"/>
        <v>0.7142857142857143</v>
      </c>
      <c r="Y174" s="71">
        <f t="shared" si="154"/>
        <v>0.5</v>
      </c>
      <c r="Z174" s="69">
        <f t="shared" si="154"/>
        <v>10000</v>
      </c>
      <c r="AA174" s="69">
        <f t="shared" ca="1" si="154"/>
        <v>9850</v>
      </c>
      <c r="AB174" s="69">
        <f t="shared" ca="1" si="129"/>
        <v>-150</v>
      </c>
      <c r="AC174" s="69">
        <f t="shared" ca="1" si="155"/>
        <v>50</v>
      </c>
      <c r="AD174" s="73">
        <f t="shared" si="135"/>
        <v>3.3999999999999866</v>
      </c>
      <c r="AE174" s="69">
        <f t="shared" si="158"/>
        <v>0.70000000000000007</v>
      </c>
      <c r="AF174" s="69">
        <f t="shared" si="158"/>
        <v>1.4000000000000001</v>
      </c>
      <c r="AG174" s="78">
        <f t="shared" si="158"/>
        <v>200</v>
      </c>
      <c r="AH174" s="60">
        <f t="shared" si="158"/>
        <v>50</v>
      </c>
      <c r="AI174" s="60">
        <f t="shared" si="158"/>
        <v>70</v>
      </c>
      <c r="AJ174" s="60">
        <f t="shared" si="158"/>
        <v>10070</v>
      </c>
      <c r="AK174" s="60">
        <f t="shared" si="158"/>
        <v>185</v>
      </c>
      <c r="AL174" s="60">
        <f t="shared" si="158"/>
        <v>3.7</v>
      </c>
      <c r="AM174" s="60">
        <f t="shared" ca="1" si="158"/>
        <v>-37</v>
      </c>
      <c r="AN174" s="60">
        <f t="shared" ca="1" si="158"/>
        <v>-37</v>
      </c>
      <c r="AO174" s="60">
        <f t="shared" ca="1" si="158"/>
        <v>37</v>
      </c>
      <c r="AP174" s="63">
        <f t="shared" si="113"/>
        <v>35</v>
      </c>
      <c r="AQ174" s="62">
        <f t="shared" si="141"/>
        <v>2.2941176470588287</v>
      </c>
      <c r="AR174" s="62">
        <f t="shared" si="142"/>
        <v>114.70588235294143</v>
      </c>
      <c r="AS174" s="62">
        <f t="shared" si="143"/>
        <v>229.41176470588286</v>
      </c>
      <c r="AT174" s="62">
        <f t="shared" si="117"/>
        <v>-114.70588235294143</v>
      </c>
      <c r="AU174" s="62">
        <f t="shared" si="144"/>
        <v>573.52941176470711</v>
      </c>
      <c r="AV174" s="62">
        <f t="shared" si="145"/>
        <v>-229.41176470588286</v>
      </c>
      <c r="AW174" s="63">
        <f t="shared" si="131"/>
        <v>344.11764705882422</v>
      </c>
      <c r="AX174" s="61" t="str">
        <f t="shared" ca="1" si="146"/>
        <v>VINTO</v>
      </c>
      <c r="AY174" s="69">
        <f t="shared" ca="1" si="156"/>
        <v>10033</v>
      </c>
      <c r="AZ174" s="51">
        <f t="shared" si="147"/>
        <v>802.94117647058999</v>
      </c>
      <c r="BA174" s="55">
        <f t="shared" ca="1" si="148"/>
        <v>8.1516870707674105E-2</v>
      </c>
      <c r="BB174" s="55">
        <f t="shared" ca="1" si="133"/>
        <v>2.2941176470588283</v>
      </c>
      <c r="BC174" s="64">
        <f t="shared" ca="1" si="149"/>
        <v>194.11764705882422</v>
      </c>
      <c r="BE174" s="52">
        <f t="shared" ca="1" si="150"/>
        <v>3.3999999999999866</v>
      </c>
      <c r="BF174" s="52">
        <f t="shared" ca="1" si="151"/>
        <v>3.3999999999999866</v>
      </c>
      <c r="BG174" s="52">
        <f t="shared" ca="1" si="152"/>
        <v>3.3999999999999866</v>
      </c>
      <c r="BH174" s="52">
        <f t="shared" ca="1" si="153"/>
        <v>3.3999999999999866</v>
      </c>
    </row>
    <row r="175" spans="19:60">
      <c r="S175" s="68">
        <f t="shared" si="157"/>
        <v>7</v>
      </c>
      <c r="T175" s="69">
        <f t="shared" si="157"/>
        <v>2</v>
      </c>
      <c r="U175" s="70">
        <f t="shared" si="140"/>
        <v>5</v>
      </c>
      <c r="V175" s="68">
        <f t="shared" si="154"/>
        <v>2</v>
      </c>
      <c r="W175" s="70">
        <f t="shared" si="154"/>
        <v>7</v>
      </c>
      <c r="X175" s="71">
        <f t="shared" si="154"/>
        <v>0.7142857142857143</v>
      </c>
      <c r="Y175" s="71">
        <f t="shared" si="154"/>
        <v>0.5</v>
      </c>
      <c r="Z175" s="69">
        <f t="shared" si="154"/>
        <v>10000</v>
      </c>
      <c r="AA175" s="69">
        <f t="shared" ca="1" si="154"/>
        <v>9850</v>
      </c>
      <c r="AB175" s="69">
        <f t="shared" ca="1" si="129"/>
        <v>-150</v>
      </c>
      <c r="AC175" s="69">
        <f t="shared" ca="1" si="155"/>
        <v>50</v>
      </c>
      <c r="AD175" s="73">
        <f t="shared" si="135"/>
        <v>3.2999999999999865</v>
      </c>
      <c r="AE175" s="69">
        <f t="shared" si="158"/>
        <v>0.70000000000000007</v>
      </c>
      <c r="AF175" s="69">
        <f t="shared" si="158"/>
        <v>1.4000000000000001</v>
      </c>
      <c r="AG175" s="78">
        <f t="shared" si="158"/>
        <v>200</v>
      </c>
      <c r="AH175" s="60">
        <f t="shared" si="158"/>
        <v>50</v>
      </c>
      <c r="AI175" s="60">
        <f t="shared" si="158"/>
        <v>70</v>
      </c>
      <c r="AJ175" s="60">
        <f t="shared" si="158"/>
        <v>10070</v>
      </c>
      <c r="AK175" s="60">
        <f t="shared" si="158"/>
        <v>185</v>
      </c>
      <c r="AL175" s="60">
        <f t="shared" si="158"/>
        <v>3.7</v>
      </c>
      <c r="AM175" s="60">
        <f t="shared" ca="1" si="158"/>
        <v>-37</v>
      </c>
      <c r="AN175" s="60">
        <f t="shared" ca="1" si="158"/>
        <v>-37</v>
      </c>
      <c r="AO175" s="60">
        <f t="shared" ca="1" si="158"/>
        <v>37</v>
      </c>
      <c r="AP175" s="63">
        <f t="shared" si="113"/>
        <v>35</v>
      </c>
      <c r="AQ175" s="62">
        <f t="shared" si="141"/>
        <v>2.3333333333333388</v>
      </c>
      <c r="AR175" s="62">
        <f t="shared" si="142"/>
        <v>116.66666666666694</v>
      </c>
      <c r="AS175" s="62">
        <f t="shared" si="143"/>
        <v>233.33333333333388</v>
      </c>
      <c r="AT175" s="62">
        <f t="shared" si="117"/>
        <v>-116.66666666666694</v>
      </c>
      <c r="AU175" s="62">
        <f t="shared" si="144"/>
        <v>583.33333333333474</v>
      </c>
      <c r="AV175" s="62">
        <f t="shared" si="145"/>
        <v>-233.33333333333388</v>
      </c>
      <c r="AW175" s="63">
        <f t="shared" si="131"/>
        <v>350.00000000000085</v>
      </c>
      <c r="AX175" s="61" t="str">
        <f t="shared" ca="1" si="146"/>
        <v>VINTO</v>
      </c>
      <c r="AY175" s="69">
        <f t="shared" ca="1" si="156"/>
        <v>10033</v>
      </c>
      <c r="AZ175" s="51">
        <f t="shared" si="147"/>
        <v>816.66666666666856</v>
      </c>
      <c r="BA175" s="55">
        <f t="shared" ca="1" si="148"/>
        <v>8.291032148900189E-2</v>
      </c>
      <c r="BB175" s="55">
        <f t="shared" ca="1" si="133"/>
        <v>2.3333333333333388</v>
      </c>
      <c r="BC175" s="64">
        <f t="shared" ca="1" si="149"/>
        <v>200.00000000000085</v>
      </c>
      <c r="BE175" s="52">
        <f t="shared" ca="1" si="150"/>
        <v>3.2999999999999865</v>
      </c>
      <c r="BF175" s="52">
        <f t="shared" ca="1" si="151"/>
        <v>3.2999999999999865</v>
      </c>
      <c r="BG175" s="52">
        <f t="shared" ca="1" si="152"/>
        <v>3.2999999999999865</v>
      </c>
      <c r="BH175" s="52">
        <f t="shared" ca="1" si="153"/>
        <v>3.2999999999999865</v>
      </c>
    </row>
    <row r="176" spans="19:60">
      <c r="S176" s="68">
        <f t="shared" si="157"/>
        <v>7</v>
      </c>
      <c r="T176" s="69">
        <f t="shared" si="157"/>
        <v>2</v>
      </c>
      <c r="U176" s="70">
        <f t="shared" si="140"/>
        <v>5</v>
      </c>
      <c r="V176" s="68">
        <f t="shared" si="154"/>
        <v>2</v>
      </c>
      <c r="W176" s="70">
        <f t="shared" si="154"/>
        <v>7</v>
      </c>
      <c r="X176" s="71">
        <f t="shared" si="154"/>
        <v>0.7142857142857143</v>
      </c>
      <c r="Y176" s="71">
        <f t="shared" si="154"/>
        <v>0.5</v>
      </c>
      <c r="Z176" s="69">
        <f t="shared" si="154"/>
        <v>10000</v>
      </c>
      <c r="AA176" s="69">
        <f t="shared" ca="1" si="154"/>
        <v>9850</v>
      </c>
      <c r="AB176" s="69">
        <f t="shared" ca="1" si="129"/>
        <v>-150</v>
      </c>
      <c r="AC176" s="69">
        <f t="shared" ca="1" si="155"/>
        <v>50</v>
      </c>
      <c r="AD176" s="73">
        <f t="shared" si="135"/>
        <v>3.1999999999999864</v>
      </c>
      <c r="AE176" s="69">
        <f t="shared" si="158"/>
        <v>0.70000000000000007</v>
      </c>
      <c r="AF176" s="69">
        <f t="shared" si="158"/>
        <v>1.4000000000000001</v>
      </c>
      <c r="AG176" s="78">
        <f t="shared" si="158"/>
        <v>200</v>
      </c>
      <c r="AH176" s="60">
        <f t="shared" si="158"/>
        <v>50</v>
      </c>
      <c r="AI176" s="60">
        <f t="shared" si="158"/>
        <v>70</v>
      </c>
      <c r="AJ176" s="60">
        <f t="shared" si="158"/>
        <v>10070</v>
      </c>
      <c r="AK176" s="60">
        <f t="shared" si="158"/>
        <v>185</v>
      </c>
      <c r="AL176" s="60">
        <f t="shared" si="158"/>
        <v>3.7</v>
      </c>
      <c r="AM176" s="60">
        <f t="shared" ca="1" si="158"/>
        <v>-37</v>
      </c>
      <c r="AN176" s="60">
        <f t="shared" ca="1" si="158"/>
        <v>-37</v>
      </c>
      <c r="AO176" s="60">
        <f t="shared" ca="1" si="158"/>
        <v>37</v>
      </c>
      <c r="AP176" s="63">
        <f t="shared" si="113"/>
        <v>35</v>
      </c>
      <c r="AQ176" s="62">
        <f t="shared" si="141"/>
        <v>2.3750000000000062</v>
      </c>
      <c r="AR176" s="62">
        <f t="shared" si="142"/>
        <v>118.75000000000031</v>
      </c>
      <c r="AS176" s="62">
        <f t="shared" si="143"/>
        <v>237.50000000000063</v>
      </c>
      <c r="AT176" s="62">
        <f t="shared" si="117"/>
        <v>-118.75000000000031</v>
      </c>
      <c r="AU176" s="62">
        <f t="shared" si="144"/>
        <v>593.75000000000159</v>
      </c>
      <c r="AV176" s="62">
        <f t="shared" si="145"/>
        <v>-237.50000000000063</v>
      </c>
      <c r="AW176" s="63">
        <f t="shared" si="131"/>
        <v>356.25000000000097</v>
      </c>
      <c r="AX176" s="61" t="str">
        <f t="shared" ca="1" si="146"/>
        <v>VINTO</v>
      </c>
      <c r="AY176" s="69">
        <f t="shared" ca="1" si="156"/>
        <v>10033</v>
      </c>
      <c r="AZ176" s="51">
        <f t="shared" si="147"/>
        <v>831.25000000000216</v>
      </c>
      <c r="BA176" s="55">
        <f t="shared" ca="1" si="148"/>
        <v>8.4390862944162662E-2</v>
      </c>
      <c r="BB176" s="55">
        <f t="shared" ca="1" si="133"/>
        <v>2.3750000000000067</v>
      </c>
      <c r="BC176" s="64">
        <f t="shared" ca="1" si="149"/>
        <v>206.25000000000097</v>
      </c>
      <c r="BE176" s="52">
        <f t="shared" ca="1" si="150"/>
        <v>3.1999999999999864</v>
      </c>
      <c r="BF176" s="52">
        <f t="shared" ca="1" si="151"/>
        <v>3.1999999999999864</v>
      </c>
      <c r="BG176" s="52">
        <f t="shared" ca="1" si="152"/>
        <v>3.1999999999999864</v>
      </c>
      <c r="BH176" s="52">
        <f t="shared" ca="1" si="153"/>
        <v>3.1999999999999864</v>
      </c>
    </row>
    <row r="177" spans="19:60">
      <c r="S177" s="68">
        <f t="shared" si="157"/>
        <v>7</v>
      </c>
      <c r="T177" s="69">
        <f t="shared" si="157"/>
        <v>2</v>
      </c>
      <c r="U177" s="70">
        <f t="shared" si="140"/>
        <v>5</v>
      </c>
      <c r="V177" s="68">
        <f t="shared" si="154"/>
        <v>2</v>
      </c>
      <c r="W177" s="70">
        <f t="shared" si="154"/>
        <v>7</v>
      </c>
      <c r="X177" s="71">
        <f t="shared" si="154"/>
        <v>0.7142857142857143</v>
      </c>
      <c r="Y177" s="71">
        <f t="shared" si="154"/>
        <v>0.5</v>
      </c>
      <c r="Z177" s="69">
        <f t="shared" si="154"/>
        <v>10000</v>
      </c>
      <c r="AA177" s="69">
        <f t="shared" ca="1" si="154"/>
        <v>9850</v>
      </c>
      <c r="AB177" s="69">
        <f t="shared" ca="1" si="129"/>
        <v>-150</v>
      </c>
      <c r="AC177" s="69">
        <f t="shared" ca="1" si="155"/>
        <v>50</v>
      </c>
      <c r="AD177" s="73">
        <f t="shared" si="135"/>
        <v>3.0999999999999863</v>
      </c>
      <c r="AE177" s="69">
        <f t="shared" si="158"/>
        <v>0.70000000000000007</v>
      </c>
      <c r="AF177" s="69">
        <f t="shared" si="158"/>
        <v>1.4000000000000001</v>
      </c>
      <c r="AG177" s="78">
        <f t="shared" si="158"/>
        <v>200</v>
      </c>
      <c r="AH177" s="60">
        <f t="shared" si="158"/>
        <v>50</v>
      </c>
      <c r="AI177" s="60">
        <f t="shared" si="158"/>
        <v>70</v>
      </c>
      <c r="AJ177" s="60">
        <f t="shared" si="158"/>
        <v>10070</v>
      </c>
      <c r="AK177" s="60">
        <f t="shared" si="158"/>
        <v>185</v>
      </c>
      <c r="AL177" s="60">
        <f t="shared" si="158"/>
        <v>3.7</v>
      </c>
      <c r="AM177" s="60">
        <f t="shared" ca="1" si="158"/>
        <v>-37</v>
      </c>
      <c r="AN177" s="60">
        <f t="shared" ca="1" si="158"/>
        <v>-37</v>
      </c>
      <c r="AO177" s="60">
        <f t="shared" ca="1" si="158"/>
        <v>37</v>
      </c>
      <c r="AP177" s="63">
        <f t="shared" si="113"/>
        <v>35</v>
      </c>
      <c r="AQ177" s="62">
        <f t="shared" si="141"/>
        <v>2.4193548387096837</v>
      </c>
      <c r="AR177" s="62">
        <f t="shared" si="142"/>
        <v>120.96774193548418</v>
      </c>
      <c r="AS177" s="62">
        <f t="shared" si="143"/>
        <v>241.93548387096837</v>
      </c>
      <c r="AT177" s="62">
        <f t="shared" si="117"/>
        <v>-120.96774193548418</v>
      </c>
      <c r="AU177" s="62">
        <f t="shared" si="144"/>
        <v>604.83870967742087</v>
      </c>
      <c r="AV177" s="62">
        <f t="shared" si="145"/>
        <v>-241.93548387096837</v>
      </c>
      <c r="AW177" s="63">
        <f t="shared" si="131"/>
        <v>362.9032258064525</v>
      </c>
      <c r="AX177" s="61" t="str">
        <f t="shared" ca="1" si="146"/>
        <v>VINTO</v>
      </c>
      <c r="AY177" s="69">
        <f t="shared" ca="1" si="156"/>
        <v>10033</v>
      </c>
      <c r="AZ177" s="51">
        <f t="shared" si="147"/>
        <v>846.77419354838935</v>
      </c>
      <c r="BA177" s="55">
        <f t="shared" ca="1" si="148"/>
        <v>8.596692320288217E-2</v>
      </c>
      <c r="BB177" s="55">
        <f t="shared" ca="1" si="133"/>
        <v>2.4193548387096833</v>
      </c>
      <c r="BC177" s="64">
        <f t="shared" ca="1" si="149"/>
        <v>212.9032258064525</v>
      </c>
      <c r="BE177" s="52">
        <f t="shared" ca="1" si="150"/>
        <v>3.0999999999999863</v>
      </c>
      <c r="BF177" s="52">
        <f t="shared" ca="1" si="151"/>
        <v>3.0999999999999863</v>
      </c>
      <c r="BG177" s="52">
        <f t="shared" ca="1" si="152"/>
        <v>3.0999999999999863</v>
      </c>
      <c r="BH177" s="52">
        <f t="shared" ca="1" si="153"/>
        <v>3.0999999999999863</v>
      </c>
    </row>
    <row r="178" spans="19:60">
      <c r="S178" s="68">
        <f t="shared" si="157"/>
        <v>7</v>
      </c>
      <c r="T178" s="69">
        <f t="shared" si="157"/>
        <v>2</v>
      </c>
      <c r="U178" s="70">
        <f t="shared" si="140"/>
        <v>5</v>
      </c>
      <c r="V178" s="68">
        <f t="shared" si="154"/>
        <v>2</v>
      </c>
      <c r="W178" s="70">
        <f t="shared" si="154"/>
        <v>7</v>
      </c>
      <c r="X178" s="71">
        <f t="shared" si="154"/>
        <v>0.7142857142857143</v>
      </c>
      <c r="Y178" s="71">
        <f t="shared" si="154"/>
        <v>0.5</v>
      </c>
      <c r="Z178" s="69">
        <f t="shared" si="154"/>
        <v>10000</v>
      </c>
      <c r="AA178" s="69">
        <f t="shared" ca="1" si="154"/>
        <v>9850</v>
      </c>
      <c r="AB178" s="69">
        <f t="shared" ca="1" si="129"/>
        <v>-150</v>
      </c>
      <c r="AC178" s="69">
        <f t="shared" ca="1" si="155"/>
        <v>50</v>
      </c>
      <c r="AD178" s="73">
        <f t="shared" si="135"/>
        <v>2.9999999999999862</v>
      </c>
      <c r="AE178" s="69">
        <f t="shared" si="158"/>
        <v>0.70000000000000007</v>
      </c>
      <c r="AF178" s="69">
        <f t="shared" si="158"/>
        <v>1.4000000000000001</v>
      </c>
      <c r="AG178" s="78">
        <f t="shared" si="158"/>
        <v>200</v>
      </c>
      <c r="AH178" s="60">
        <f t="shared" si="158"/>
        <v>50</v>
      </c>
      <c r="AI178" s="60">
        <f t="shared" si="158"/>
        <v>70</v>
      </c>
      <c r="AJ178" s="60">
        <f t="shared" si="158"/>
        <v>10070</v>
      </c>
      <c r="AK178" s="60">
        <f t="shared" si="158"/>
        <v>185</v>
      </c>
      <c r="AL178" s="60">
        <f t="shared" si="158"/>
        <v>3.7</v>
      </c>
      <c r="AM178" s="60">
        <f t="shared" ca="1" si="158"/>
        <v>-37</v>
      </c>
      <c r="AN178" s="60">
        <f t="shared" ca="1" si="158"/>
        <v>-37</v>
      </c>
      <c r="AO178" s="60">
        <f t="shared" ca="1" si="158"/>
        <v>37</v>
      </c>
      <c r="AP178" s="63">
        <f t="shared" si="113"/>
        <v>35</v>
      </c>
      <c r="AQ178" s="62">
        <f t="shared" si="141"/>
        <v>2.4666666666666734</v>
      </c>
      <c r="AR178" s="62">
        <f t="shared" si="142"/>
        <v>123.33333333333367</v>
      </c>
      <c r="AS178" s="62">
        <f t="shared" si="143"/>
        <v>246.66666666666734</v>
      </c>
      <c r="AT178" s="62">
        <f t="shared" si="117"/>
        <v>-123.33333333333367</v>
      </c>
      <c r="AU178" s="62">
        <f t="shared" si="144"/>
        <v>616.66666666666833</v>
      </c>
      <c r="AV178" s="62">
        <f t="shared" si="145"/>
        <v>-246.66666666666734</v>
      </c>
      <c r="AW178" s="63">
        <f t="shared" si="131"/>
        <v>370.00000000000102</v>
      </c>
      <c r="AX178" s="61" t="str">
        <f t="shared" ca="1" si="146"/>
        <v>VINTO</v>
      </c>
      <c r="AY178" s="69">
        <f t="shared" ca="1" si="156"/>
        <v>10033</v>
      </c>
      <c r="AZ178" s="51">
        <f t="shared" si="147"/>
        <v>863.33333333333564</v>
      </c>
      <c r="BA178" s="55">
        <f t="shared" ca="1" si="148"/>
        <v>8.764805414551631E-2</v>
      </c>
      <c r="BB178" s="55">
        <f t="shared" ca="1" si="133"/>
        <v>2.4666666666666734</v>
      </c>
      <c r="BC178" s="64">
        <f t="shared" ca="1" si="149"/>
        <v>220.00000000000102</v>
      </c>
      <c r="BE178" s="52">
        <f t="shared" ca="1" si="150"/>
        <v>2.9999999999999862</v>
      </c>
      <c r="BF178" s="52">
        <f t="shared" ca="1" si="151"/>
        <v>2.9999999999999862</v>
      </c>
      <c r="BG178" s="52">
        <f t="shared" ca="1" si="152"/>
        <v>2.9999999999999862</v>
      </c>
      <c r="BH178" s="52">
        <f t="shared" ca="1" si="153"/>
        <v>2.9999999999999862</v>
      </c>
    </row>
    <row r="179" spans="19:60">
      <c r="S179" s="68">
        <f t="shared" si="157"/>
        <v>7</v>
      </c>
      <c r="T179" s="69">
        <f t="shared" si="157"/>
        <v>2</v>
      </c>
      <c r="U179" s="70">
        <f t="shared" si="140"/>
        <v>5</v>
      </c>
      <c r="V179" s="68">
        <f t="shared" si="154"/>
        <v>2</v>
      </c>
      <c r="W179" s="70">
        <f t="shared" si="154"/>
        <v>7</v>
      </c>
      <c r="X179" s="71">
        <f t="shared" si="154"/>
        <v>0.7142857142857143</v>
      </c>
      <c r="Y179" s="71">
        <f t="shared" si="154"/>
        <v>0.5</v>
      </c>
      <c r="Z179" s="69">
        <f t="shared" si="154"/>
        <v>10000</v>
      </c>
      <c r="AA179" s="69">
        <f t="shared" ca="1" si="154"/>
        <v>9850</v>
      </c>
      <c r="AB179" s="69">
        <f t="shared" ca="1" si="129"/>
        <v>-150</v>
      </c>
      <c r="AC179" s="69">
        <f t="shared" ca="1" si="155"/>
        <v>50</v>
      </c>
      <c r="AD179" s="73">
        <f t="shared" si="135"/>
        <v>2.8999999999999861</v>
      </c>
      <c r="AE179" s="69">
        <f t="shared" si="158"/>
        <v>0.70000000000000007</v>
      </c>
      <c r="AF179" s="69">
        <f t="shared" si="158"/>
        <v>1.4000000000000001</v>
      </c>
      <c r="AG179" s="78">
        <f t="shared" si="158"/>
        <v>200</v>
      </c>
      <c r="AH179" s="60">
        <f t="shared" si="158"/>
        <v>50</v>
      </c>
      <c r="AI179" s="60">
        <f t="shared" si="158"/>
        <v>70</v>
      </c>
      <c r="AJ179" s="60">
        <f t="shared" si="158"/>
        <v>10070</v>
      </c>
      <c r="AK179" s="60">
        <f t="shared" si="158"/>
        <v>185</v>
      </c>
      <c r="AL179" s="60">
        <f t="shared" si="158"/>
        <v>3.7</v>
      </c>
      <c r="AM179" s="60">
        <f t="shared" ca="1" si="158"/>
        <v>-37</v>
      </c>
      <c r="AN179" s="60">
        <f t="shared" ca="1" si="158"/>
        <v>-37</v>
      </c>
      <c r="AO179" s="60">
        <f t="shared" ca="1" si="158"/>
        <v>37</v>
      </c>
      <c r="AP179" s="63">
        <f t="shared" si="113"/>
        <v>35</v>
      </c>
      <c r="AQ179" s="62">
        <f t="shared" si="141"/>
        <v>2.5172413793103523</v>
      </c>
      <c r="AR179" s="62">
        <f t="shared" si="142"/>
        <v>125.86206896551761</v>
      </c>
      <c r="AS179" s="62">
        <f t="shared" si="143"/>
        <v>251.72413793103522</v>
      </c>
      <c r="AT179" s="62">
        <f t="shared" si="117"/>
        <v>-125.86206896551761</v>
      </c>
      <c r="AU179" s="62">
        <f t="shared" si="144"/>
        <v>629.3103448275881</v>
      </c>
      <c r="AV179" s="62">
        <f t="shared" si="145"/>
        <v>-251.72413793103522</v>
      </c>
      <c r="AW179" s="63">
        <f t="shared" si="131"/>
        <v>377.58620689655288</v>
      </c>
      <c r="AX179" s="61" t="str">
        <f t="shared" ca="1" si="146"/>
        <v>VINTO</v>
      </c>
      <c r="AY179" s="69">
        <f t="shared" ca="1" si="156"/>
        <v>10033</v>
      </c>
      <c r="AZ179" s="51">
        <f t="shared" si="147"/>
        <v>881.0344827586232</v>
      </c>
      <c r="BA179" s="55">
        <f t="shared" ca="1" si="148"/>
        <v>8.9445125153159721E-2</v>
      </c>
      <c r="BB179" s="55">
        <f t="shared" ca="1" si="133"/>
        <v>2.5172413793103527</v>
      </c>
      <c r="BC179" s="64">
        <f t="shared" ca="1" si="149"/>
        <v>227.58620689655288</v>
      </c>
      <c r="BE179" s="52">
        <f t="shared" ca="1" si="150"/>
        <v>2.8999999999999861</v>
      </c>
      <c r="BF179" s="52">
        <f t="shared" ca="1" si="151"/>
        <v>2.8999999999999861</v>
      </c>
      <c r="BG179" s="52">
        <f t="shared" ca="1" si="152"/>
        <v>2.8999999999999861</v>
      </c>
      <c r="BH179" s="52">
        <f t="shared" ca="1" si="153"/>
        <v>2.8999999999999861</v>
      </c>
    </row>
    <row r="180" spans="19:60">
      <c r="S180" s="68">
        <f t="shared" si="157"/>
        <v>7</v>
      </c>
      <c r="T180" s="69">
        <f t="shared" si="157"/>
        <v>2</v>
      </c>
      <c r="U180" s="70">
        <f t="shared" si="140"/>
        <v>5</v>
      </c>
      <c r="V180" s="68">
        <f t="shared" si="154"/>
        <v>2</v>
      </c>
      <c r="W180" s="70">
        <f t="shared" si="154"/>
        <v>7</v>
      </c>
      <c r="X180" s="71">
        <f t="shared" si="154"/>
        <v>0.7142857142857143</v>
      </c>
      <c r="Y180" s="71">
        <f t="shared" si="154"/>
        <v>0.5</v>
      </c>
      <c r="Z180" s="69">
        <f t="shared" si="154"/>
        <v>10000</v>
      </c>
      <c r="AA180" s="69">
        <f t="shared" ca="1" si="154"/>
        <v>9850</v>
      </c>
      <c r="AB180" s="69">
        <f t="shared" ca="1" si="129"/>
        <v>-150</v>
      </c>
      <c r="AC180" s="69">
        <f t="shared" ca="1" si="155"/>
        <v>50</v>
      </c>
      <c r="AD180" s="73">
        <f t="shared" si="135"/>
        <v>2.7999999999999861</v>
      </c>
      <c r="AE180" s="69">
        <f t="shared" si="158"/>
        <v>0.70000000000000007</v>
      </c>
      <c r="AF180" s="69">
        <f t="shared" si="158"/>
        <v>1.4000000000000001</v>
      </c>
      <c r="AG180" s="78">
        <f t="shared" si="158"/>
        <v>200</v>
      </c>
      <c r="AH180" s="60">
        <f t="shared" si="158"/>
        <v>50</v>
      </c>
      <c r="AI180" s="60">
        <f t="shared" si="158"/>
        <v>70</v>
      </c>
      <c r="AJ180" s="60">
        <f t="shared" si="158"/>
        <v>10070</v>
      </c>
      <c r="AK180" s="60">
        <f t="shared" si="158"/>
        <v>185</v>
      </c>
      <c r="AL180" s="60">
        <f t="shared" si="158"/>
        <v>3.7</v>
      </c>
      <c r="AM180" s="60">
        <f t="shared" ca="1" si="158"/>
        <v>-37</v>
      </c>
      <c r="AN180" s="60">
        <f t="shared" ca="1" si="158"/>
        <v>-37</v>
      </c>
      <c r="AO180" s="60">
        <f t="shared" ca="1" si="158"/>
        <v>37</v>
      </c>
      <c r="AP180" s="63">
        <f t="shared" si="113"/>
        <v>35</v>
      </c>
      <c r="AQ180" s="62">
        <f t="shared" si="141"/>
        <v>2.5714285714285792</v>
      </c>
      <c r="AR180" s="62">
        <f t="shared" si="142"/>
        <v>128.57142857142895</v>
      </c>
      <c r="AS180" s="62">
        <f t="shared" si="143"/>
        <v>257.14285714285791</v>
      </c>
      <c r="AT180" s="62">
        <f t="shared" si="117"/>
        <v>-128.57142857142895</v>
      </c>
      <c r="AU180" s="62">
        <f t="shared" si="144"/>
        <v>642.85714285714471</v>
      </c>
      <c r="AV180" s="62">
        <f t="shared" si="145"/>
        <v>-257.14285714285791</v>
      </c>
      <c r="AW180" s="63">
        <f t="shared" si="131"/>
        <v>385.7142857142868</v>
      </c>
      <c r="AX180" s="61" t="str">
        <f t="shared" ca="1" si="146"/>
        <v>VINTO</v>
      </c>
      <c r="AY180" s="69">
        <f t="shared" ca="1" si="156"/>
        <v>10033</v>
      </c>
      <c r="AZ180" s="51">
        <f t="shared" si="147"/>
        <v>900.00000000000273</v>
      </c>
      <c r="BA180" s="55">
        <f t="shared" ca="1" si="148"/>
        <v>9.1370558375634792E-2</v>
      </c>
      <c r="BB180" s="55">
        <f t="shared" ca="1" si="133"/>
        <v>2.5714285714285787</v>
      </c>
      <c r="BC180" s="64">
        <f t="shared" ca="1" si="149"/>
        <v>235.7142857142868</v>
      </c>
      <c r="BE180" s="52">
        <f t="shared" ca="1" si="150"/>
        <v>2.7999999999999861</v>
      </c>
      <c r="BF180" s="52">
        <f t="shared" ca="1" si="151"/>
        <v>2.7999999999999861</v>
      </c>
      <c r="BG180" s="52">
        <f t="shared" ca="1" si="152"/>
        <v>2.7999999999999861</v>
      </c>
      <c r="BH180" s="52">
        <f t="shared" ca="1" si="153"/>
        <v>2.7999999999999861</v>
      </c>
    </row>
    <row r="181" spans="19:60">
      <c r="S181" s="68">
        <f t="shared" si="157"/>
        <v>7</v>
      </c>
      <c r="T181" s="69">
        <f t="shared" si="157"/>
        <v>2</v>
      </c>
      <c r="U181" s="70">
        <f t="shared" si="140"/>
        <v>5</v>
      </c>
      <c r="V181" s="68">
        <f t="shared" si="154"/>
        <v>2</v>
      </c>
      <c r="W181" s="70">
        <f t="shared" si="154"/>
        <v>7</v>
      </c>
      <c r="X181" s="71">
        <f t="shared" si="154"/>
        <v>0.7142857142857143</v>
      </c>
      <c r="Y181" s="71">
        <f t="shared" si="154"/>
        <v>0.5</v>
      </c>
      <c r="Z181" s="69">
        <f t="shared" si="154"/>
        <v>10000</v>
      </c>
      <c r="AA181" s="69">
        <f t="shared" ca="1" si="154"/>
        <v>9850</v>
      </c>
      <c r="AB181" s="69">
        <f t="shared" ca="1" si="129"/>
        <v>-150</v>
      </c>
      <c r="AC181" s="69">
        <f t="shared" ca="1" si="155"/>
        <v>50</v>
      </c>
      <c r="AD181" s="73">
        <f t="shared" si="135"/>
        <v>2.699999999999986</v>
      </c>
      <c r="AE181" s="69">
        <f t="shared" si="158"/>
        <v>0.70000000000000007</v>
      </c>
      <c r="AF181" s="69">
        <f t="shared" si="158"/>
        <v>1.4000000000000001</v>
      </c>
      <c r="AG181" s="78">
        <f t="shared" si="158"/>
        <v>200</v>
      </c>
      <c r="AH181" s="60">
        <f t="shared" si="158"/>
        <v>50</v>
      </c>
      <c r="AI181" s="60">
        <f t="shared" si="158"/>
        <v>70</v>
      </c>
      <c r="AJ181" s="60">
        <f t="shared" si="158"/>
        <v>10070</v>
      </c>
      <c r="AK181" s="60">
        <f t="shared" si="158"/>
        <v>185</v>
      </c>
      <c r="AL181" s="60">
        <f t="shared" si="158"/>
        <v>3.7</v>
      </c>
      <c r="AM181" s="60">
        <f t="shared" ca="1" si="158"/>
        <v>-37</v>
      </c>
      <c r="AN181" s="60">
        <f t="shared" ca="1" si="158"/>
        <v>-37</v>
      </c>
      <c r="AO181" s="60">
        <f t="shared" ca="1" si="158"/>
        <v>37</v>
      </c>
      <c r="AP181" s="63">
        <f t="shared" si="113"/>
        <v>35</v>
      </c>
      <c r="AQ181" s="62">
        <f t="shared" si="141"/>
        <v>2.6296296296296382</v>
      </c>
      <c r="AR181" s="62">
        <f t="shared" si="142"/>
        <v>131.48148148148192</v>
      </c>
      <c r="AS181" s="62">
        <f t="shared" si="143"/>
        <v>262.96296296296384</v>
      </c>
      <c r="AT181" s="62">
        <f t="shared" si="117"/>
        <v>-131.48148148148192</v>
      </c>
      <c r="AU181" s="62">
        <f t="shared" si="144"/>
        <v>657.40740740740966</v>
      </c>
      <c r="AV181" s="62">
        <f t="shared" si="145"/>
        <v>-262.96296296296384</v>
      </c>
      <c r="AW181" s="63">
        <f t="shared" si="131"/>
        <v>394.44444444444582</v>
      </c>
      <c r="AX181" s="61" t="str">
        <f t="shared" ca="1" si="146"/>
        <v>VINTO</v>
      </c>
      <c r="AY181" s="69">
        <f t="shared" ca="1" si="156"/>
        <v>10033</v>
      </c>
      <c r="AZ181" s="51">
        <f t="shared" si="147"/>
        <v>920.37037037037339</v>
      </c>
      <c r="BA181" s="55">
        <f t="shared" ca="1" si="148"/>
        <v>9.3438616281256187E-2</v>
      </c>
      <c r="BB181" s="55">
        <f t="shared" ca="1" si="133"/>
        <v>2.6296296296296386</v>
      </c>
      <c r="BC181" s="64">
        <f t="shared" ca="1" si="149"/>
        <v>244.44444444444582</v>
      </c>
      <c r="BE181" s="52">
        <f t="shared" ca="1" si="150"/>
        <v>2.699999999999986</v>
      </c>
      <c r="BF181" s="52">
        <f t="shared" ca="1" si="151"/>
        <v>2.699999999999986</v>
      </c>
      <c r="BG181" s="52">
        <f t="shared" ca="1" si="152"/>
        <v>2.699999999999986</v>
      </c>
      <c r="BH181" s="52">
        <f t="shared" ca="1" si="153"/>
        <v>2.699999999999986</v>
      </c>
    </row>
    <row r="182" spans="19:60">
      <c r="S182" s="68">
        <f t="shared" si="157"/>
        <v>7</v>
      </c>
      <c r="T182" s="69">
        <f t="shared" si="157"/>
        <v>2</v>
      </c>
      <c r="U182" s="70">
        <f t="shared" si="140"/>
        <v>5</v>
      </c>
      <c r="V182" s="68">
        <f t="shared" si="154"/>
        <v>2</v>
      </c>
      <c r="W182" s="70">
        <f t="shared" si="154"/>
        <v>7</v>
      </c>
      <c r="X182" s="71">
        <f t="shared" si="154"/>
        <v>0.7142857142857143</v>
      </c>
      <c r="Y182" s="71">
        <f t="shared" si="154"/>
        <v>0.5</v>
      </c>
      <c r="Z182" s="69">
        <f t="shared" si="154"/>
        <v>10000</v>
      </c>
      <c r="AA182" s="69">
        <f t="shared" ca="1" si="154"/>
        <v>9850</v>
      </c>
      <c r="AB182" s="69">
        <f t="shared" ca="1" si="129"/>
        <v>-150</v>
      </c>
      <c r="AC182" s="69">
        <f t="shared" ca="1" si="155"/>
        <v>50</v>
      </c>
      <c r="AD182" s="73">
        <f t="shared" si="135"/>
        <v>2.5999999999999859</v>
      </c>
      <c r="AE182" s="69">
        <f t="shared" si="158"/>
        <v>0.70000000000000007</v>
      </c>
      <c r="AF182" s="69">
        <f t="shared" si="158"/>
        <v>1.4000000000000001</v>
      </c>
      <c r="AG182" s="78">
        <f t="shared" si="158"/>
        <v>200</v>
      </c>
      <c r="AH182" s="60">
        <f t="shared" si="158"/>
        <v>50</v>
      </c>
      <c r="AI182" s="60">
        <f t="shared" si="158"/>
        <v>70</v>
      </c>
      <c r="AJ182" s="60">
        <f t="shared" si="158"/>
        <v>10070</v>
      </c>
      <c r="AK182" s="60">
        <f t="shared" si="158"/>
        <v>185</v>
      </c>
      <c r="AL182" s="60">
        <f t="shared" si="158"/>
        <v>3.7</v>
      </c>
      <c r="AM182" s="60">
        <f t="shared" ca="1" si="158"/>
        <v>-37</v>
      </c>
      <c r="AN182" s="60">
        <f t="shared" ca="1" si="158"/>
        <v>-37</v>
      </c>
      <c r="AO182" s="60">
        <f t="shared" ca="1" si="158"/>
        <v>37</v>
      </c>
      <c r="AP182" s="63">
        <f t="shared" si="113"/>
        <v>35</v>
      </c>
      <c r="AQ182" s="62">
        <f t="shared" si="141"/>
        <v>2.6923076923077014</v>
      </c>
      <c r="AR182" s="62">
        <f t="shared" si="142"/>
        <v>134.61538461538507</v>
      </c>
      <c r="AS182" s="62">
        <f t="shared" si="143"/>
        <v>269.23076923077014</v>
      </c>
      <c r="AT182" s="62">
        <f t="shared" si="117"/>
        <v>-134.61538461538507</v>
      </c>
      <c r="AU182" s="62">
        <f t="shared" si="144"/>
        <v>673.07692307692537</v>
      </c>
      <c r="AV182" s="62">
        <f t="shared" si="145"/>
        <v>-269.23076923077014</v>
      </c>
      <c r="AW182" s="63">
        <f t="shared" si="131"/>
        <v>403.84615384615523</v>
      </c>
      <c r="AX182" s="61" t="str">
        <f t="shared" ca="1" si="146"/>
        <v>VINTO</v>
      </c>
      <c r="AY182" s="69">
        <f t="shared" ca="1" si="156"/>
        <v>10033</v>
      </c>
      <c r="AZ182" s="51">
        <f t="shared" si="147"/>
        <v>942.30769230769545</v>
      </c>
      <c r="BA182" s="55">
        <f t="shared" ca="1" si="148"/>
        <v>9.566575556423304E-2</v>
      </c>
      <c r="BB182" s="55">
        <f t="shared" ca="1" si="133"/>
        <v>2.6923076923077014</v>
      </c>
      <c r="BC182" s="64">
        <f t="shared" ca="1" si="149"/>
        <v>253.84615384615523</v>
      </c>
      <c r="BE182" s="52">
        <f t="shared" ca="1" si="150"/>
        <v>2.5999999999999859</v>
      </c>
      <c r="BF182" s="52">
        <f t="shared" ca="1" si="151"/>
        <v>2.5999999999999859</v>
      </c>
      <c r="BG182" s="52">
        <f t="shared" ca="1" si="152"/>
        <v>2.5999999999999859</v>
      </c>
      <c r="BH182" s="52">
        <f t="shared" ca="1" si="153"/>
        <v>2.5999999999999859</v>
      </c>
    </row>
    <row r="183" spans="19:60">
      <c r="S183" s="68">
        <f t="shared" si="157"/>
        <v>7</v>
      </c>
      <c r="T183" s="69">
        <f t="shared" si="157"/>
        <v>2</v>
      </c>
      <c r="U183" s="70">
        <f t="shared" si="140"/>
        <v>5</v>
      </c>
      <c r="V183" s="68">
        <f t="shared" si="154"/>
        <v>2</v>
      </c>
      <c r="W183" s="70">
        <f t="shared" si="154"/>
        <v>7</v>
      </c>
      <c r="X183" s="71">
        <f t="shared" si="154"/>
        <v>0.7142857142857143</v>
      </c>
      <c r="Y183" s="71">
        <f t="shared" si="154"/>
        <v>0.5</v>
      </c>
      <c r="Z183" s="69">
        <f t="shared" si="154"/>
        <v>10000</v>
      </c>
      <c r="AA183" s="69">
        <f t="shared" ca="1" si="154"/>
        <v>9850</v>
      </c>
      <c r="AB183" s="69">
        <f t="shared" ca="1" si="129"/>
        <v>-150</v>
      </c>
      <c r="AC183" s="69">
        <f t="shared" ca="1" si="155"/>
        <v>50</v>
      </c>
      <c r="AD183" s="73">
        <f t="shared" si="135"/>
        <v>2.4999999999999858</v>
      </c>
      <c r="AE183" s="69">
        <f t="shared" si="158"/>
        <v>0.70000000000000007</v>
      </c>
      <c r="AF183" s="69">
        <f t="shared" si="158"/>
        <v>1.4000000000000001</v>
      </c>
      <c r="AG183" s="78">
        <f t="shared" si="158"/>
        <v>200</v>
      </c>
      <c r="AH183" s="60">
        <f t="shared" si="158"/>
        <v>50</v>
      </c>
      <c r="AI183" s="60">
        <f t="shared" si="158"/>
        <v>70</v>
      </c>
      <c r="AJ183" s="60">
        <f t="shared" si="158"/>
        <v>10070</v>
      </c>
      <c r="AK183" s="60">
        <f t="shared" si="158"/>
        <v>185</v>
      </c>
      <c r="AL183" s="60">
        <f t="shared" si="158"/>
        <v>3.7</v>
      </c>
      <c r="AM183" s="60">
        <f t="shared" ca="1" si="158"/>
        <v>-37</v>
      </c>
      <c r="AN183" s="60">
        <f t="shared" ca="1" si="158"/>
        <v>-37</v>
      </c>
      <c r="AO183" s="60">
        <f t="shared" ca="1" si="158"/>
        <v>37</v>
      </c>
      <c r="AP183" s="63">
        <f t="shared" si="113"/>
        <v>35</v>
      </c>
      <c r="AQ183" s="62">
        <f t="shared" si="141"/>
        <v>2.7600000000000104</v>
      </c>
      <c r="AR183" s="62">
        <f t="shared" si="142"/>
        <v>138.00000000000051</v>
      </c>
      <c r="AS183" s="62">
        <f t="shared" si="143"/>
        <v>276.00000000000102</v>
      </c>
      <c r="AT183" s="62">
        <f t="shared" si="117"/>
        <v>-138.00000000000051</v>
      </c>
      <c r="AU183" s="62">
        <f t="shared" si="144"/>
        <v>690.0000000000025</v>
      </c>
      <c r="AV183" s="62">
        <f t="shared" si="145"/>
        <v>-276.00000000000102</v>
      </c>
      <c r="AW183" s="63">
        <f t="shared" si="131"/>
        <v>414.00000000000148</v>
      </c>
      <c r="AX183" s="61" t="str">
        <f t="shared" ca="1" si="146"/>
        <v>VINTO</v>
      </c>
      <c r="AY183" s="69">
        <f t="shared" ca="1" si="156"/>
        <v>10033</v>
      </c>
      <c r="AZ183" s="51">
        <f t="shared" si="147"/>
        <v>966.00000000000364</v>
      </c>
      <c r="BA183" s="55">
        <f t="shared" ca="1" si="148"/>
        <v>9.8071065989848091E-2</v>
      </c>
      <c r="BB183" s="55">
        <f t="shared" ca="1" si="133"/>
        <v>2.76000000000001</v>
      </c>
      <c r="BC183" s="64">
        <f t="shared" ca="1" si="149"/>
        <v>264.00000000000148</v>
      </c>
      <c r="BE183" s="52">
        <f t="shared" ca="1" si="150"/>
        <v>2.4999999999999858</v>
      </c>
      <c r="BF183" s="52">
        <f t="shared" ca="1" si="151"/>
        <v>2.4999999999999858</v>
      </c>
      <c r="BG183" s="52">
        <f t="shared" ca="1" si="152"/>
        <v>2.4999999999999858</v>
      </c>
      <c r="BH183" s="52">
        <f t="shared" ca="1" si="153"/>
        <v>2.4999999999999858</v>
      </c>
    </row>
    <row r="184" spans="19:60">
      <c r="S184" s="68">
        <f t="shared" si="157"/>
        <v>7</v>
      </c>
      <c r="T184" s="69">
        <f t="shared" si="157"/>
        <v>2</v>
      </c>
      <c r="U184" s="70">
        <f t="shared" si="140"/>
        <v>5</v>
      </c>
      <c r="V184" s="68">
        <f t="shared" si="154"/>
        <v>2</v>
      </c>
      <c r="W184" s="70">
        <f t="shared" si="154"/>
        <v>7</v>
      </c>
      <c r="X184" s="71">
        <f t="shared" si="154"/>
        <v>0.7142857142857143</v>
      </c>
      <c r="Y184" s="71">
        <f t="shared" si="154"/>
        <v>0.5</v>
      </c>
      <c r="Z184" s="69">
        <f t="shared" si="154"/>
        <v>10000</v>
      </c>
      <c r="AA184" s="69">
        <f t="shared" ca="1" si="154"/>
        <v>9850</v>
      </c>
      <c r="AB184" s="69">
        <f t="shared" ca="1" si="129"/>
        <v>-150</v>
      </c>
      <c r="AC184" s="69">
        <f t="shared" ca="1" si="155"/>
        <v>50</v>
      </c>
      <c r="AD184" s="73">
        <f t="shared" si="135"/>
        <v>2.3999999999999857</v>
      </c>
      <c r="AE184" s="69">
        <f t="shared" si="158"/>
        <v>0.70000000000000007</v>
      </c>
      <c r="AF184" s="69">
        <f t="shared" si="158"/>
        <v>1.4000000000000001</v>
      </c>
      <c r="AG184" s="78">
        <f t="shared" si="158"/>
        <v>200</v>
      </c>
      <c r="AH184" s="60">
        <f t="shared" si="158"/>
        <v>50</v>
      </c>
      <c r="AI184" s="60">
        <f t="shared" si="158"/>
        <v>70</v>
      </c>
      <c r="AJ184" s="60">
        <f t="shared" si="158"/>
        <v>10070</v>
      </c>
      <c r="AK184" s="60">
        <f t="shared" si="158"/>
        <v>185</v>
      </c>
      <c r="AL184" s="60">
        <f t="shared" si="158"/>
        <v>3.7</v>
      </c>
      <c r="AM184" s="60">
        <f t="shared" ca="1" si="158"/>
        <v>-37</v>
      </c>
      <c r="AN184" s="60">
        <f t="shared" ca="1" si="158"/>
        <v>-37</v>
      </c>
      <c r="AO184" s="60">
        <f t="shared" ca="1" si="158"/>
        <v>37</v>
      </c>
      <c r="AP184" s="63">
        <f t="shared" si="113"/>
        <v>35</v>
      </c>
      <c r="AQ184" s="62">
        <f t="shared" si="141"/>
        <v>2.8333333333333446</v>
      </c>
      <c r="AR184" s="62">
        <f t="shared" si="142"/>
        <v>141.66666666666723</v>
      </c>
      <c r="AS184" s="62">
        <f t="shared" si="143"/>
        <v>283.33333333333445</v>
      </c>
      <c r="AT184" s="62">
        <f t="shared" si="117"/>
        <v>-141.66666666666723</v>
      </c>
      <c r="AU184" s="62">
        <f t="shared" si="144"/>
        <v>708.3333333333361</v>
      </c>
      <c r="AV184" s="62">
        <f t="shared" si="145"/>
        <v>-283.33333333333445</v>
      </c>
      <c r="AW184" s="63">
        <f t="shared" si="131"/>
        <v>425.00000000000165</v>
      </c>
      <c r="AX184" s="61" t="str">
        <f t="shared" ca="1" si="146"/>
        <v>VINTO</v>
      </c>
      <c r="AY184" s="69">
        <f t="shared" ca="1" si="156"/>
        <v>10033</v>
      </c>
      <c r="AZ184" s="51">
        <f t="shared" si="147"/>
        <v>991.66666666667061</v>
      </c>
      <c r="BA184" s="55">
        <f t="shared" ca="1" si="148"/>
        <v>0.10067681895093103</v>
      </c>
      <c r="BB184" s="55">
        <f t="shared" ca="1" si="133"/>
        <v>2.8333333333333441</v>
      </c>
      <c r="BC184" s="64">
        <f t="shared" ca="1" si="149"/>
        <v>275.00000000000165</v>
      </c>
      <c r="BE184" s="52">
        <f t="shared" ca="1" si="150"/>
        <v>2.3999999999999857</v>
      </c>
      <c r="BF184" s="52">
        <f t="shared" ca="1" si="151"/>
        <v>2.3999999999999857</v>
      </c>
      <c r="BG184" s="52">
        <f t="shared" ca="1" si="152"/>
        <v>2.3999999999999857</v>
      </c>
      <c r="BH184" s="52">
        <f t="shared" ca="1" si="153"/>
        <v>2.3999999999999857</v>
      </c>
    </row>
    <row r="185" spans="19:60">
      <c r="S185" s="68">
        <f t="shared" si="157"/>
        <v>7</v>
      </c>
      <c r="T185" s="69">
        <f t="shared" si="157"/>
        <v>2</v>
      </c>
      <c r="U185" s="70">
        <f t="shared" si="140"/>
        <v>5</v>
      </c>
      <c r="V185" s="68">
        <f t="shared" ref="V185:AA200" si="159">V184</f>
        <v>2</v>
      </c>
      <c r="W185" s="70">
        <f t="shared" si="159"/>
        <v>7</v>
      </c>
      <c r="X185" s="71">
        <f t="shared" si="159"/>
        <v>0.7142857142857143</v>
      </c>
      <c r="Y185" s="71">
        <f t="shared" si="159"/>
        <v>0.5</v>
      </c>
      <c r="Z185" s="69">
        <f t="shared" si="159"/>
        <v>10000</v>
      </c>
      <c r="AA185" s="69">
        <f t="shared" ca="1" si="159"/>
        <v>9850</v>
      </c>
      <c r="AB185" s="69">
        <f t="shared" ca="1" si="129"/>
        <v>-150</v>
      </c>
      <c r="AC185" s="69">
        <f t="shared" ca="1" si="155"/>
        <v>50</v>
      </c>
      <c r="AD185" s="73">
        <f t="shared" si="135"/>
        <v>2.2999999999999856</v>
      </c>
      <c r="AE185" s="69">
        <f t="shared" si="158"/>
        <v>0.70000000000000007</v>
      </c>
      <c r="AF185" s="69">
        <f t="shared" si="158"/>
        <v>1.4000000000000001</v>
      </c>
      <c r="AG185" s="78">
        <f t="shared" si="158"/>
        <v>200</v>
      </c>
      <c r="AH185" s="60">
        <f t="shared" si="158"/>
        <v>50</v>
      </c>
      <c r="AI185" s="60">
        <f t="shared" si="158"/>
        <v>70</v>
      </c>
      <c r="AJ185" s="60">
        <f t="shared" si="158"/>
        <v>10070</v>
      </c>
      <c r="AK185" s="60">
        <f t="shared" si="158"/>
        <v>185</v>
      </c>
      <c r="AL185" s="60">
        <f t="shared" si="158"/>
        <v>3.7</v>
      </c>
      <c r="AM185" s="60">
        <f t="shared" ca="1" si="158"/>
        <v>-37</v>
      </c>
      <c r="AN185" s="60">
        <f t="shared" ca="1" si="158"/>
        <v>-37</v>
      </c>
      <c r="AO185" s="60">
        <f t="shared" ca="1" si="158"/>
        <v>37</v>
      </c>
      <c r="AP185" s="63">
        <f t="shared" si="113"/>
        <v>35</v>
      </c>
      <c r="AQ185" s="62">
        <f t="shared" si="141"/>
        <v>2.9130434782608816</v>
      </c>
      <c r="AR185" s="62">
        <f t="shared" si="142"/>
        <v>145.65217391304407</v>
      </c>
      <c r="AS185" s="62">
        <f t="shared" si="143"/>
        <v>291.30434782608813</v>
      </c>
      <c r="AT185" s="62">
        <f t="shared" si="117"/>
        <v>-145.65217391304407</v>
      </c>
      <c r="AU185" s="62">
        <f t="shared" si="144"/>
        <v>728.26086956522033</v>
      </c>
      <c r="AV185" s="62">
        <f t="shared" si="145"/>
        <v>-291.30434782608813</v>
      </c>
      <c r="AW185" s="63">
        <f t="shared" si="131"/>
        <v>436.9565217391322</v>
      </c>
      <c r="AX185" s="61" t="str">
        <f t="shared" ca="1" si="146"/>
        <v>VINTO</v>
      </c>
      <c r="AY185" s="69">
        <f t="shared" ca="1" si="156"/>
        <v>10033</v>
      </c>
      <c r="AZ185" s="51">
        <f t="shared" si="147"/>
        <v>1019.5652173913085</v>
      </c>
      <c r="BA185" s="55">
        <f t="shared" ca="1" si="148"/>
        <v>0.10350915912602117</v>
      </c>
      <c r="BB185" s="55">
        <f t="shared" ca="1" si="133"/>
        <v>2.9130434782608812</v>
      </c>
      <c r="BC185" s="64">
        <f t="shared" ca="1" si="149"/>
        <v>286.9565217391322</v>
      </c>
      <c r="BE185" s="52">
        <f t="shared" ca="1" si="150"/>
        <v>2.2999999999999856</v>
      </c>
      <c r="BF185" s="52">
        <f t="shared" ca="1" si="151"/>
        <v>2.2999999999999856</v>
      </c>
      <c r="BG185" s="52">
        <f t="shared" ca="1" si="152"/>
        <v>2.2999999999999856</v>
      </c>
      <c r="BH185" s="52">
        <f t="shared" ca="1" si="153"/>
        <v>2.2999999999999856</v>
      </c>
    </row>
    <row r="186" spans="19:60">
      <c r="S186" s="68">
        <f t="shared" ref="S186:T201" si="160">S185</f>
        <v>7</v>
      </c>
      <c r="T186" s="69">
        <f t="shared" si="160"/>
        <v>2</v>
      </c>
      <c r="U186" s="70">
        <f t="shared" si="140"/>
        <v>5</v>
      </c>
      <c r="V186" s="68">
        <f t="shared" si="159"/>
        <v>2</v>
      </c>
      <c r="W186" s="70">
        <f t="shared" si="159"/>
        <v>7</v>
      </c>
      <c r="X186" s="71">
        <f t="shared" si="159"/>
        <v>0.7142857142857143</v>
      </c>
      <c r="Y186" s="71">
        <f t="shared" si="159"/>
        <v>0.5</v>
      </c>
      <c r="Z186" s="69">
        <f t="shared" si="159"/>
        <v>10000</v>
      </c>
      <c r="AA186" s="69">
        <f t="shared" ca="1" si="159"/>
        <v>9850</v>
      </c>
      <c r="AB186" s="69">
        <f t="shared" ca="1" si="129"/>
        <v>-150</v>
      </c>
      <c r="AC186" s="69">
        <f t="shared" ca="1" si="155"/>
        <v>50</v>
      </c>
      <c r="AD186" s="73">
        <f t="shared" si="135"/>
        <v>2.1999999999999855</v>
      </c>
      <c r="AE186" s="69">
        <f t="shared" ref="AE186:AO201" si="161">AE185</f>
        <v>0.70000000000000007</v>
      </c>
      <c r="AF186" s="69">
        <f t="shared" si="161"/>
        <v>1.4000000000000001</v>
      </c>
      <c r="AG186" s="78">
        <f t="shared" si="161"/>
        <v>200</v>
      </c>
      <c r="AH186" s="60">
        <f t="shared" si="161"/>
        <v>50</v>
      </c>
      <c r="AI186" s="60">
        <f t="shared" si="161"/>
        <v>70</v>
      </c>
      <c r="AJ186" s="60">
        <f t="shared" si="161"/>
        <v>10070</v>
      </c>
      <c r="AK186" s="60">
        <f t="shared" si="161"/>
        <v>185</v>
      </c>
      <c r="AL186" s="60">
        <f t="shared" si="161"/>
        <v>3.7</v>
      </c>
      <c r="AM186" s="60">
        <f t="shared" ca="1" si="161"/>
        <v>-37</v>
      </c>
      <c r="AN186" s="60">
        <f t="shared" ca="1" si="161"/>
        <v>-37</v>
      </c>
      <c r="AO186" s="60">
        <f t="shared" ca="1" si="161"/>
        <v>37</v>
      </c>
      <c r="AP186" s="63">
        <f t="shared" si="113"/>
        <v>35</v>
      </c>
      <c r="AQ186" s="62">
        <f t="shared" si="141"/>
        <v>3.0000000000000133</v>
      </c>
      <c r="AR186" s="62">
        <f t="shared" si="142"/>
        <v>150.00000000000065</v>
      </c>
      <c r="AS186" s="62">
        <f t="shared" si="143"/>
        <v>300.00000000000131</v>
      </c>
      <c r="AT186" s="62">
        <f t="shared" si="117"/>
        <v>-150.00000000000065</v>
      </c>
      <c r="AU186" s="62">
        <f t="shared" si="144"/>
        <v>750.0000000000033</v>
      </c>
      <c r="AV186" s="62">
        <f t="shared" si="145"/>
        <v>-300.00000000000131</v>
      </c>
      <c r="AW186" s="63">
        <f t="shared" si="131"/>
        <v>450.00000000000199</v>
      </c>
      <c r="AX186" s="61" t="str">
        <f t="shared" ca="1" si="146"/>
        <v>VINTO</v>
      </c>
      <c r="AY186" s="69">
        <f t="shared" ca="1" si="156"/>
        <v>10033</v>
      </c>
      <c r="AZ186" s="51">
        <f t="shared" si="147"/>
        <v>1050.0000000000045</v>
      </c>
      <c r="BA186" s="55">
        <f t="shared" ca="1" si="148"/>
        <v>0.10659898477157406</v>
      </c>
      <c r="BB186" s="55">
        <f t="shared" ca="1" si="133"/>
        <v>3.0000000000000133</v>
      </c>
      <c r="BC186" s="64">
        <f t="shared" ca="1" si="149"/>
        <v>300.00000000000199</v>
      </c>
      <c r="BE186" s="52">
        <f t="shared" ca="1" si="150"/>
        <v>2.1999999999999855</v>
      </c>
      <c r="BF186" s="52">
        <f t="shared" ca="1" si="151"/>
        <v>2.1999999999999855</v>
      </c>
      <c r="BG186" s="52">
        <f t="shared" ca="1" si="152"/>
        <v>2.1999999999999855</v>
      </c>
      <c r="BH186" s="52">
        <f t="shared" ca="1" si="153"/>
        <v>2.1999999999999855</v>
      </c>
    </row>
    <row r="187" spans="19:60">
      <c r="S187" s="68">
        <f t="shared" si="160"/>
        <v>7</v>
      </c>
      <c r="T187" s="69">
        <f t="shared" si="160"/>
        <v>2</v>
      </c>
      <c r="U187" s="70">
        <f t="shared" si="140"/>
        <v>5</v>
      </c>
      <c r="V187" s="68">
        <f t="shared" si="159"/>
        <v>2</v>
      </c>
      <c r="W187" s="70">
        <f t="shared" si="159"/>
        <v>7</v>
      </c>
      <c r="X187" s="71">
        <f t="shared" si="159"/>
        <v>0.7142857142857143</v>
      </c>
      <c r="Y187" s="71">
        <f t="shared" si="159"/>
        <v>0.5</v>
      </c>
      <c r="Z187" s="69">
        <f t="shared" si="159"/>
        <v>10000</v>
      </c>
      <c r="AA187" s="69">
        <f t="shared" ca="1" si="159"/>
        <v>9850</v>
      </c>
      <c r="AB187" s="69">
        <f t="shared" ca="1" si="129"/>
        <v>-150</v>
      </c>
      <c r="AC187" s="69">
        <f t="shared" ca="1" si="155"/>
        <v>50</v>
      </c>
      <c r="AD187" s="73">
        <f t="shared" si="135"/>
        <v>2.0999999999999854</v>
      </c>
      <c r="AE187" s="69">
        <f t="shared" si="161"/>
        <v>0.70000000000000007</v>
      </c>
      <c r="AF187" s="69">
        <f t="shared" si="161"/>
        <v>1.4000000000000001</v>
      </c>
      <c r="AG187" s="78">
        <f t="shared" si="161"/>
        <v>200</v>
      </c>
      <c r="AH187" s="60">
        <f t="shared" si="161"/>
        <v>50</v>
      </c>
      <c r="AI187" s="60">
        <f t="shared" si="161"/>
        <v>70</v>
      </c>
      <c r="AJ187" s="60">
        <f t="shared" si="161"/>
        <v>10070</v>
      </c>
      <c r="AK187" s="60">
        <f t="shared" si="161"/>
        <v>185</v>
      </c>
      <c r="AL187" s="60">
        <f t="shared" si="161"/>
        <v>3.7</v>
      </c>
      <c r="AM187" s="60">
        <f t="shared" ca="1" si="161"/>
        <v>-37</v>
      </c>
      <c r="AN187" s="60">
        <f t="shared" ca="1" si="161"/>
        <v>-37</v>
      </c>
      <c r="AO187" s="60">
        <f t="shared" ca="1" si="161"/>
        <v>37</v>
      </c>
      <c r="AP187" s="63">
        <f t="shared" si="113"/>
        <v>35</v>
      </c>
      <c r="AQ187" s="62">
        <f t="shared" si="141"/>
        <v>3.09523809523811</v>
      </c>
      <c r="AR187" s="62">
        <f t="shared" si="142"/>
        <v>154.7619047619055</v>
      </c>
      <c r="AS187" s="62">
        <f t="shared" si="143"/>
        <v>309.523809523811</v>
      </c>
      <c r="AT187" s="62">
        <f t="shared" si="117"/>
        <v>-154.7619047619055</v>
      </c>
      <c r="AU187" s="62">
        <f t="shared" si="144"/>
        <v>773.80952380952749</v>
      </c>
      <c r="AV187" s="62">
        <f t="shared" si="145"/>
        <v>-309.523809523811</v>
      </c>
      <c r="AW187" s="63">
        <f t="shared" si="131"/>
        <v>464.28571428571649</v>
      </c>
      <c r="AX187" s="61" t="str">
        <f t="shared" ca="1" si="146"/>
        <v>VINTO</v>
      </c>
      <c r="AY187" s="69">
        <f t="shared" ca="1" si="156"/>
        <v>10033</v>
      </c>
      <c r="AZ187" s="51">
        <f t="shared" si="147"/>
        <v>1083.3333333333385</v>
      </c>
      <c r="BA187" s="55">
        <f t="shared" ca="1" si="148"/>
        <v>0.10998307952622725</v>
      </c>
      <c r="BB187" s="55">
        <f t="shared" ca="1" si="133"/>
        <v>3.09523809523811</v>
      </c>
      <c r="BC187" s="64">
        <f t="shared" ca="1" si="149"/>
        <v>314.28571428571649</v>
      </c>
      <c r="BE187" s="52">
        <f t="shared" ca="1" si="150"/>
        <v>2.0999999999999854</v>
      </c>
      <c r="BF187" s="52">
        <f t="shared" ca="1" si="151"/>
        <v>2.0999999999999854</v>
      </c>
      <c r="BG187" s="52">
        <f t="shared" ca="1" si="152"/>
        <v>2.0999999999999854</v>
      </c>
      <c r="BH187" s="52">
        <f t="shared" ca="1" si="153"/>
        <v>2.0999999999999854</v>
      </c>
    </row>
    <row r="188" spans="19:60">
      <c r="S188" s="68">
        <f t="shared" si="160"/>
        <v>7</v>
      </c>
      <c r="T188" s="69">
        <f t="shared" si="160"/>
        <v>2</v>
      </c>
      <c r="U188" s="70">
        <f t="shared" si="140"/>
        <v>5</v>
      </c>
      <c r="V188" s="68">
        <f t="shared" si="159"/>
        <v>2</v>
      </c>
      <c r="W188" s="70">
        <f t="shared" si="159"/>
        <v>7</v>
      </c>
      <c r="X188" s="71">
        <f t="shared" si="159"/>
        <v>0.7142857142857143</v>
      </c>
      <c r="Y188" s="71">
        <f t="shared" si="159"/>
        <v>0.5</v>
      </c>
      <c r="Z188" s="69">
        <f t="shared" si="159"/>
        <v>10000</v>
      </c>
      <c r="AA188" s="69">
        <f t="shared" ca="1" si="159"/>
        <v>9850</v>
      </c>
      <c r="AB188" s="69">
        <f t="shared" ca="1" si="129"/>
        <v>-150</v>
      </c>
      <c r="AC188" s="69">
        <f t="shared" ca="1" si="155"/>
        <v>50</v>
      </c>
      <c r="AD188" s="73">
        <f t="shared" si="135"/>
        <v>1.9999999999999853</v>
      </c>
      <c r="AE188" s="69">
        <f t="shared" si="161"/>
        <v>0.70000000000000007</v>
      </c>
      <c r="AF188" s="69">
        <f t="shared" si="161"/>
        <v>1.4000000000000001</v>
      </c>
      <c r="AG188" s="78">
        <f t="shared" si="161"/>
        <v>200</v>
      </c>
      <c r="AH188" s="60">
        <f t="shared" si="161"/>
        <v>50</v>
      </c>
      <c r="AI188" s="60">
        <f t="shared" si="161"/>
        <v>70</v>
      </c>
      <c r="AJ188" s="60">
        <f t="shared" si="161"/>
        <v>10070</v>
      </c>
      <c r="AK188" s="60">
        <f t="shared" si="161"/>
        <v>185</v>
      </c>
      <c r="AL188" s="60">
        <f t="shared" si="161"/>
        <v>3.7</v>
      </c>
      <c r="AM188" s="60">
        <f t="shared" ca="1" si="161"/>
        <v>-37</v>
      </c>
      <c r="AN188" s="60">
        <f t="shared" ca="1" si="161"/>
        <v>-37</v>
      </c>
      <c r="AO188" s="60">
        <f t="shared" ca="1" si="161"/>
        <v>37</v>
      </c>
      <c r="AP188" s="63">
        <f t="shared" si="113"/>
        <v>35</v>
      </c>
      <c r="AQ188" s="62">
        <f t="shared" si="141"/>
        <v>3.2000000000000162</v>
      </c>
      <c r="AR188" s="62">
        <f t="shared" si="142"/>
        <v>160.0000000000008</v>
      </c>
      <c r="AS188" s="62">
        <f t="shared" si="143"/>
        <v>320.00000000000159</v>
      </c>
      <c r="AT188" s="62">
        <f t="shared" si="117"/>
        <v>-160.0000000000008</v>
      </c>
      <c r="AU188" s="62">
        <f t="shared" si="144"/>
        <v>800.00000000000398</v>
      </c>
      <c r="AV188" s="62">
        <f t="shared" si="145"/>
        <v>-320.00000000000159</v>
      </c>
      <c r="AW188" s="63">
        <f t="shared" si="131"/>
        <v>480.00000000000239</v>
      </c>
      <c r="AX188" s="61" t="str">
        <f t="shared" ca="1" si="146"/>
        <v>VINTO</v>
      </c>
      <c r="AY188" s="69">
        <f t="shared" ca="1" si="156"/>
        <v>10033</v>
      </c>
      <c r="AZ188" s="51">
        <f t="shared" si="147"/>
        <v>1120.0000000000055</v>
      </c>
      <c r="BA188" s="55">
        <f t="shared" ca="1" si="148"/>
        <v>0.11370558375634574</v>
      </c>
      <c r="BB188" s="55">
        <f t="shared" ca="1" si="133"/>
        <v>3.2000000000000157</v>
      </c>
      <c r="BC188" s="64">
        <f t="shared" ca="1" si="149"/>
        <v>330.00000000000239</v>
      </c>
      <c r="BE188" s="52">
        <f t="shared" ca="1" si="150"/>
        <v>1.9999999999999853</v>
      </c>
      <c r="BF188" s="52">
        <f t="shared" ca="1" si="151"/>
        <v>1.9999999999999853</v>
      </c>
      <c r="BG188" s="52">
        <f t="shared" ca="1" si="152"/>
        <v>1.9999999999999853</v>
      </c>
      <c r="BH188" s="52">
        <f t="shared" ca="1" si="153"/>
        <v>1.9999999999999853</v>
      </c>
    </row>
    <row r="189" spans="19:60">
      <c r="S189" s="68">
        <f t="shared" si="160"/>
        <v>7</v>
      </c>
      <c r="T189" s="69">
        <f t="shared" si="160"/>
        <v>2</v>
      </c>
      <c r="U189" s="70">
        <f t="shared" si="140"/>
        <v>5</v>
      </c>
      <c r="V189" s="68">
        <f t="shared" si="159"/>
        <v>2</v>
      </c>
      <c r="W189" s="70">
        <f t="shared" si="159"/>
        <v>7</v>
      </c>
      <c r="X189" s="71">
        <f t="shared" si="159"/>
        <v>0.7142857142857143</v>
      </c>
      <c r="Y189" s="71">
        <f t="shared" si="159"/>
        <v>0.5</v>
      </c>
      <c r="Z189" s="69">
        <f t="shared" si="159"/>
        <v>10000</v>
      </c>
      <c r="AA189" s="69">
        <f t="shared" ca="1" si="159"/>
        <v>9850</v>
      </c>
      <c r="AB189" s="69">
        <f t="shared" ca="1" si="129"/>
        <v>-150</v>
      </c>
      <c r="AC189" s="69">
        <f t="shared" ca="1" si="155"/>
        <v>50</v>
      </c>
      <c r="AD189" s="73">
        <f t="shared" si="135"/>
        <v>1.8999999999999853</v>
      </c>
      <c r="AE189" s="69">
        <f t="shared" si="161"/>
        <v>0.70000000000000007</v>
      </c>
      <c r="AF189" s="69">
        <f t="shared" si="161"/>
        <v>1.4000000000000001</v>
      </c>
      <c r="AG189" s="78">
        <f t="shared" si="161"/>
        <v>200</v>
      </c>
      <c r="AH189" s="60">
        <f t="shared" si="161"/>
        <v>50</v>
      </c>
      <c r="AI189" s="60">
        <f t="shared" si="161"/>
        <v>70</v>
      </c>
      <c r="AJ189" s="60">
        <f t="shared" si="161"/>
        <v>10070</v>
      </c>
      <c r="AK189" s="60">
        <f t="shared" si="161"/>
        <v>185</v>
      </c>
      <c r="AL189" s="60">
        <f t="shared" si="161"/>
        <v>3.7</v>
      </c>
      <c r="AM189" s="60">
        <f t="shared" ca="1" si="161"/>
        <v>-37</v>
      </c>
      <c r="AN189" s="60">
        <f t="shared" ca="1" si="161"/>
        <v>-37</v>
      </c>
      <c r="AO189" s="60">
        <f t="shared" ca="1" si="161"/>
        <v>37</v>
      </c>
      <c r="AP189" s="63">
        <f t="shared" si="113"/>
        <v>35</v>
      </c>
      <c r="AQ189" s="62">
        <f t="shared" si="141"/>
        <v>3.3157894736842288</v>
      </c>
      <c r="AR189" s="62">
        <f t="shared" si="142"/>
        <v>165.78947368421143</v>
      </c>
      <c r="AS189" s="62">
        <f t="shared" si="143"/>
        <v>331.57894736842286</v>
      </c>
      <c r="AT189" s="62">
        <f t="shared" si="117"/>
        <v>-165.78947368421143</v>
      </c>
      <c r="AU189" s="62">
        <f t="shared" si="144"/>
        <v>828.94736842105715</v>
      </c>
      <c r="AV189" s="62">
        <f t="shared" si="145"/>
        <v>-331.57894736842286</v>
      </c>
      <c r="AW189" s="63">
        <f t="shared" si="131"/>
        <v>497.36842105263429</v>
      </c>
      <c r="AX189" s="61" t="str">
        <f t="shared" ca="1" si="146"/>
        <v>VINTO</v>
      </c>
      <c r="AY189" s="69">
        <f t="shared" ca="1" si="156"/>
        <v>10033</v>
      </c>
      <c r="AZ189" s="51">
        <f t="shared" si="147"/>
        <v>1160.5263157894801</v>
      </c>
      <c r="BA189" s="55">
        <f t="shared" ca="1" si="148"/>
        <v>0.11781993053700306</v>
      </c>
      <c r="BB189" s="55">
        <f t="shared" ca="1" si="133"/>
        <v>3.3157894736842284</v>
      </c>
      <c r="BC189" s="64">
        <f t="shared" ca="1" si="149"/>
        <v>347.36842105263429</v>
      </c>
      <c r="BE189" s="52">
        <f t="shared" ca="1" si="150"/>
        <v>1.8999999999999853</v>
      </c>
      <c r="BF189" s="52">
        <f t="shared" ca="1" si="151"/>
        <v>1.8999999999999853</v>
      </c>
      <c r="BG189" s="52">
        <f t="shared" ca="1" si="152"/>
        <v>1.8999999999999853</v>
      </c>
      <c r="BH189" s="52">
        <f t="shared" ca="1" si="153"/>
        <v>1.8999999999999853</v>
      </c>
    </row>
    <row r="190" spans="19:60">
      <c r="S190" s="68">
        <f t="shared" si="160"/>
        <v>7</v>
      </c>
      <c r="T190" s="69">
        <f t="shared" si="160"/>
        <v>2</v>
      </c>
      <c r="U190" s="70">
        <f t="shared" si="140"/>
        <v>5</v>
      </c>
      <c r="V190" s="68">
        <f t="shared" si="159"/>
        <v>2</v>
      </c>
      <c r="W190" s="70">
        <f t="shared" si="159"/>
        <v>7</v>
      </c>
      <c r="X190" s="71">
        <f t="shared" si="159"/>
        <v>0.7142857142857143</v>
      </c>
      <c r="Y190" s="71">
        <f t="shared" si="159"/>
        <v>0.5</v>
      </c>
      <c r="Z190" s="69">
        <f t="shared" si="159"/>
        <v>10000</v>
      </c>
      <c r="AA190" s="69">
        <f t="shared" ca="1" si="159"/>
        <v>9850</v>
      </c>
      <c r="AB190" s="69">
        <f t="shared" ca="1" si="129"/>
        <v>-150</v>
      </c>
      <c r="AC190" s="69">
        <f t="shared" ca="1" si="155"/>
        <v>50</v>
      </c>
      <c r="AD190" s="73">
        <f t="shared" si="135"/>
        <v>1.7999999999999852</v>
      </c>
      <c r="AE190" s="69">
        <f t="shared" si="161"/>
        <v>0.70000000000000007</v>
      </c>
      <c r="AF190" s="69">
        <f t="shared" si="161"/>
        <v>1.4000000000000001</v>
      </c>
      <c r="AG190" s="78">
        <f t="shared" si="161"/>
        <v>200</v>
      </c>
      <c r="AH190" s="60">
        <f t="shared" si="161"/>
        <v>50</v>
      </c>
      <c r="AI190" s="60">
        <f t="shared" si="161"/>
        <v>70</v>
      </c>
      <c r="AJ190" s="60">
        <f t="shared" si="161"/>
        <v>10070</v>
      </c>
      <c r="AK190" s="60">
        <f t="shared" si="161"/>
        <v>185</v>
      </c>
      <c r="AL190" s="60">
        <f t="shared" si="161"/>
        <v>3.7</v>
      </c>
      <c r="AM190" s="60">
        <f t="shared" ca="1" si="161"/>
        <v>-37</v>
      </c>
      <c r="AN190" s="60">
        <f t="shared" ca="1" si="161"/>
        <v>-37</v>
      </c>
      <c r="AO190" s="60">
        <f t="shared" ca="1" si="161"/>
        <v>37</v>
      </c>
      <c r="AP190" s="63">
        <f t="shared" si="113"/>
        <v>35</v>
      </c>
      <c r="AQ190" s="62">
        <f t="shared" si="141"/>
        <v>3.4444444444444646</v>
      </c>
      <c r="AR190" s="62">
        <f t="shared" si="142"/>
        <v>172.22222222222322</v>
      </c>
      <c r="AS190" s="62">
        <f t="shared" si="143"/>
        <v>344.44444444444645</v>
      </c>
      <c r="AT190" s="62">
        <f t="shared" si="117"/>
        <v>-172.22222222222322</v>
      </c>
      <c r="AU190" s="62">
        <f t="shared" si="144"/>
        <v>861.11111111111609</v>
      </c>
      <c r="AV190" s="62">
        <f t="shared" si="145"/>
        <v>-344.44444444444645</v>
      </c>
      <c r="AW190" s="63">
        <f t="shared" si="131"/>
        <v>516.6666666666697</v>
      </c>
      <c r="AX190" s="61" t="str">
        <f t="shared" ca="1" si="146"/>
        <v>VINTO</v>
      </c>
      <c r="AY190" s="69">
        <f t="shared" ca="1" si="156"/>
        <v>10033</v>
      </c>
      <c r="AZ190" s="51">
        <f t="shared" si="147"/>
        <v>1205.5555555555625</v>
      </c>
      <c r="BA190" s="55">
        <f t="shared" ca="1" si="148"/>
        <v>0.12239142695995558</v>
      </c>
      <c r="BB190" s="55">
        <f t="shared" ca="1" si="133"/>
        <v>3.4444444444444646</v>
      </c>
      <c r="BC190" s="64">
        <f t="shared" ca="1" si="149"/>
        <v>366.6666666666697</v>
      </c>
      <c r="BE190" s="52">
        <f t="shared" ca="1" si="150"/>
        <v>1.7999999999999852</v>
      </c>
      <c r="BF190" s="52">
        <f t="shared" ca="1" si="151"/>
        <v>1.7999999999999852</v>
      </c>
      <c r="BG190" s="52">
        <f t="shared" ca="1" si="152"/>
        <v>1.7999999999999852</v>
      </c>
      <c r="BH190" s="52">
        <f t="shared" ca="1" si="153"/>
        <v>1.7999999999999852</v>
      </c>
    </row>
    <row r="191" spans="19:60">
      <c r="S191" s="68">
        <f t="shared" si="160"/>
        <v>7</v>
      </c>
      <c r="T191" s="69">
        <f t="shared" si="160"/>
        <v>2</v>
      </c>
      <c r="U191" s="70">
        <f t="shared" si="140"/>
        <v>5</v>
      </c>
      <c r="V191" s="68">
        <f t="shared" si="159"/>
        <v>2</v>
      </c>
      <c r="W191" s="70">
        <f t="shared" si="159"/>
        <v>7</v>
      </c>
      <c r="X191" s="71">
        <f t="shared" si="159"/>
        <v>0.7142857142857143</v>
      </c>
      <c r="Y191" s="71">
        <f t="shared" si="159"/>
        <v>0.5</v>
      </c>
      <c r="Z191" s="69">
        <f t="shared" si="159"/>
        <v>10000</v>
      </c>
      <c r="AA191" s="69">
        <f t="shared" ca="1" si="159"/>
        <v>9850</v>
      </c>
      <c r="AB191" s="69">
        <f t="shared" ca="1" si="129"/>
        <v>-150</v>
      </c>
      <c r="AC191" s="69">
        <f t="shared" ca="1" si="155"/>
        <v>50</v>
      </c>
      <c r="AD191" s="73">
        <f t="shared" si="135"/>
        <v>1.6999999999999851</v>
      </c>
      <c r="AE191" s="69">
        <f t="shared" si="161"/>
        <v>0.70000000000000007</v>
      </c>
      <c r="AF191" s="69">
        <f t="shared" si="161"/>
        <v>1.4000000000000001</v>
      </c>
      <c r="AG191" s="78">
        <f t="shared" si="161"/>
        <v>200</v>
      </c>
      <c r="AH191" s="60">
        <f t="shared" si="161"/>
        <v>50</v>
      </c>
      <c r="AI191" s="60">
        <f t="shared" si="161"/>
        <v>70</v>
      </c>
      <c r="AJ191" s="60">
        <f t="shared" si="161"/>
        <v>10070</v>
      </c>
      <c r="AK191" s="60">
        <f t="shared" si="161"/>
        <v>185</v>
      </c>
      <c r="AL191" s="60">
        <f t="shared" si="161"/>
        <v>3.7</v>
      </c>
      <c r="AM191" s="60">
        <f t="shared" ca="1" si="161"/>
        <v>-37</v>
      </c>
      <c r="AN191" s="60">
        <f t="shared" ca="1" si="161"/>
        <v>-37</v>
      </c>
      <c r="AO191" s="60">
        <f t="shared" ca="1" si="161"/>
        <v>37</v>
      </c>
      <c r="AP191" s="63">
        <f t="shared" si="113"/>
        <v>35</v>
      </c>
      <c r="AQ191" s="62">
        <f t="shared" si="141"/>
        <v>3.5882352941176698</v>
      </c>
      <c r="AR191" s="62">
        <f t="shared" si="142"/>
        <v>179.41176470588348</v>
      </c>
      <c r="AS191" s="62">
        <f t="shared" si="143"/>
        <v>358.82352941176697</v>
      </c>
      <c r="AT191" s="62">
        <f t="shared" si="117"/>
        <v>-179.41176470588348</v>
      </c>
      <c r="AU191" s="62">
        <f t="shared" si="144"/>
        <v>897.0588235294174</v>
      </c>
      <c r="AV191" s="62">
        <f t="shared" si="145"/>
        <v>-358.82352941176697</v>
      </c>
      <c r="AW191" s="63">
        <f t="shared" si="131"/>
        <v>538.23529411765048</v>
      </c>
      <c r="AX191" s="61" t="str">
        <f t="shared" ca="1" si="146"/>
        <v>VINTO</v>
      </c>
      <c r="AY191" s="69">
        <f t="shared" ca="1" si="156"/>
        <v>10033</v>
      </c>
      <c r="AZ191" s="51">
        <f t="shared" si="147"/>
        <v>1255.8823529411843</v>
      </c>
      <c r="BA191" s="55">
        <f t="shared" ca="1" si="148"/>
        <v>0.12750074649149079</v>
      </c>
      <c r="BB191" s="55">
        <f t="shared" ca="1" si="133"/>
        <v>3.5882352941176698</v>
      </c>
      <c r="BC191" s="64">
        <f t="shared" ca="1" si="149"/>
        <v>388.23529411765048</v>
      </c>
      <c r="BE191" s="52">
        <f t="shared" ca="1" si="150"/>
        <v>1.6999999999999851</v>
      </c>
      <c r="BF191" s="52">
        <f t="shared" ca="1" si="151"/>
        <v>1.6999999999999851</v>
      </c>
      <c r="BG191" s="52">
        <f t="shared" ca="1" si="152"/>
        <v>1.6999999999999851</v>
      </c>
      <c r="BH191" s="52">
        <f t="shared" ca="1" si="153"/>
        <v>1.6999999999999851</v>
      </c>
    </row>
    <row r="192" spans="19:60">
      <c r="S192" s="68">
        <f t="shared" si="160"/>
        <v>7</v>
      </c>
      <c r="T192" s="69">
        <f t="shared" si="160"/>
        <v>2</v>
      </c>
      <c r="U192" s="70">
        <f t="shared" si="140"/>
        <v>5</v>
      </c>
      <c r="V192" s="68">
        <f t="shared" si="159"/>
        <v>2</v>
      </c>
      <c r="W192" s="70">
        <f t="shared" si="159"/>
        <v>7</v>
      </c>
      <c r="X192" s="71">
        <f t="shared" si="159"/>
        <v>0.7142857142857143</v>
      </c>
      <c r="Y192" s="71">
        <f t="shared" si="159"/>
        <v>0.5</v>
      </c>
      <c r="Z192" s="69">
        <f t="shared" si="159"/>
        <v>10000</v>
      </c>
      <c r="AA192" s="69">
        <f t="shared" ca="1" si="159"/>
        <v>9850</v>
      </c>
      <c r="AB192" s="69">
        <f t="shared" ca="1" si="129"/>
        <v>-150</v>
      </c>
      <c r="AC192" s="69">
        <f t="shared" ca="1" si="155"/>
        <v>50</v>
      </c>
      <c r="AD192" s="73">
        <f t="shared" si="135"/>
        <v>1.599999999999985</v>
      </c>
      <c r="AE192" s="69">
        <f t="shared" si="161"/>
        <v>0.70000000000000007</v>
      </c>
      <c r="AF192" s="69">
        <f t="shared" si="161"/>
        <v>1.4000000000000001</v>
      </c>
      <c r="AG192" s="78">
        <f t="shared" si="161"/>
        <v>200</v>
      </c>
      <c r="AH192" s="60">
        <f t="shared" si="161"/>
        <v>50</v>
      </c>
      <c r="AI192" s="60">
        <f t="shared" si="161"/>
        <v>70</v>
      </c>
      <c r="AJ192" s="60">
        <f t="shared" si="161"/>
        <v>10070</v>
      </c>
      <c r="AK192" s="60">
        <f t="shared" si="161"/>
        <v>185</v>
      </c>
      <c r="AL192" s="60">
        <f t="shared" si="161"/>
        <v>3.7</v>
      </c>
      <c r="AM192" s="60">
        <f t="shared" ca="1" si="161"/>
        <v>-37</v>
      </c>
      <c r="AN192" s="60">
        <f t="shared" ca="1" si="161"/>
        <v>-37</v>
      </c>
      <c r="AO192" s="60">
        <f t="shared" ca="1" si="161"/>
        <v>37</v>
      </c>
      <c r="AP192" s="63">
        <f t="shared" si="113"/>
        <v>35</v>
      </c>
      <c r="AQ192" s="62">
        <f t="shared" si="141"/>
        <v>3.7500000000000262</v>
      </c>
      <c r="AR192" s="62">
        <f t="shared" si="142"/>
        <v>187.50000000000131</v>
      </c>
      <c r="AS192" s="62">
        <f t="shared" si="143"/>
        <v>375.00000000000261</v>
      </c>
      <c r="AT192" s="62">
        <f t="shared" si="117"/>
        <v>-187.50000000000131</v>
      </c>
      <c r="AU192" s="62">
        <f t="shared" si="144"/>
        <v>937.50000000000659</v>
      </c>
      <c r="AV192" s="62">
        <f t="shared" si="145"/>
        <v>-375.00000000000261</v>
      </c>
      <c r="AW192" s="63">
        <f t="shared" si="131"/>
        <v>562.50000000000398</v>
      </c>
      <c r="AX192" s="61" t="str">
        <f t="shared" ca="1" si="146"/>
        <v>VINTO</v>
      </c>
      <c r="AY192" s="69">
        <f t="shared" ca="1" si="156"/>
        <v>10033</v>
      </c>
      <c r="AZ192" s="51">
        <f t="shared" si="147"/>
        <v>1312.5000000000091</v>
      </c>
      <c r="BA192" s="55">
        <f t="shared" ca="1" si="148"/>
        <v>0.13324873096446793</v>
      </c>
      <c r="BB192" s="55">
        <f t="shared" ca="1" si="133"/>
        <v>3.7500000000000266</v>
      </c>
      <c r="BC192" s="64">
        <f t="shared" ca="1" si="149"/>
        <v>412.50000000000398</v>
      </c>
      <c r="BE192" s="52">
        <f t="shared" ca="1" si="150"/>
        <v>1.599999999999985</v>
      </c>
      <c r="BF192" s="52">
        <f t="shared" ca="1" si="151"/>
        <v>1.599999999999985</v>
      </c>
      <c r="BG192" s="52">
        <f t="shared" ca="1" si="152"/>
        <v>1.599999999999985</v>
      </c>
      <c r="BH192" s="52">
        <f t="shared" ca="1" si="153"/>
        <v>1.599999999999985</v>
      </c>
    </row>
    <row r="193" spans="19:60">
      <c r="S193" s="68">
        <f t="shared" si="160"/>
        <v>7</v>
      </c>
      <c r="T193" s="69">
        <f t="shared" si="160"/>
        <v>2</v>
      </c>
      <c r="U193" s="70">
        <f t="shared" si="140"/>
        <v>5</v>
      </c>
      <c r="V193" s="68">
        <f t="shared" si="159"/>
        <v>2</v>
      </c>
      <c r="W193" s="70">
        <f t="shared" si="159"/>
        <v>7</v>
      </c>
      <c r="X193" s="71">
        <f t="shared" si="159"/>
        <v>0.7142857142857143</v>
      </c>
      <c r="Y193" s="71">
        <f t="shared" si="159"/>
        <v>0.5</v>
      </c>
      <c r="Z193" s="69">
        <f t="shared" si="159"/>
        <v>10000</v>
      </c>
      <c r="AA193" s="69">
        <f t="shared" ca="1" si="159"/>
        <v>9850</v>
      </c>
      <c r="AB193" s="69">
        <f t="shared" ca="1" si="129"/>
        <v>-150</v>
      </c>
      <c r="AC193" s="69">
        <f t="shared" ca="1" si="155"/>
        <v>50</v>
      </c>
      <c r="AD193" s="73">
        <f t="shared" si="135"/>
        <v>1.4999999999999849</v>
      </c>
      <c r="AE193" s="69">
        <f t="shared" si="161"/>
        <v>0.70000000000000007</v>
      </c>
      <c r="AF193" s="69">
        <f t="shared" si="161"/>
        <v>1.4000000000000001</v>
      </c>
      <c r="AG193" s="78">
        <f t="shared" si="161"/>
        <v>200</v>
      </c>
      <c r="AH193" s="60">
        <f t="shared" si="161"/>
        <v>50</v>
      </c>
      <c r="AI193" s="60">
        <f t="shared" si="161"/>
        <v>70</v>
      </c>
      <c r="AJ193" s="60">
        <f t="shared" si="161"/>
        <v>10070</v>
      </c>
      <c r="AK193" s="60">
        <f t="shared" si="161"/>
        <v>185</v>
      </c>
      <c r="AL193" s="60">
        <f t="shared" si="161"/>
        <v>3.7</v>
      </c>
      <c r="AM193" s="60">
        <f t="shared" ca="1" si="161"/>
        <v>-37</v>
      </c>
      <c r="AN193" s="60">
        <f t="shared" ca="1" si="161"/>
        <v>-37</v>
      </c>
      <c r="AO193" s="60">
        <f t="shared" ca="1" si="161"/>
        <v>37</v>
      </c>
      <c r="AP193" s="63">
        <f t="shared" si="113"/>
        <v>35</v>
      </c>
      <c r="AQ193" s="62">
        <f t="shared" si="141"/>
        <v>3.9333333333333629</v>
      </c>
      <c r="AR193" s="62">
        <f t="shared" si="142"/>
        <v>196.66666666666814</v>
      </c>
      <c r="AS193" s="62">
        <f t="shared" si="143"/>
        <v>393.33333333333627</v>
      </c>
      <c r="AT193" s="62">
        <f t="shared" si="117"/>
        <v>-196.66666666666814</v>
      </c>
      <c r="AU193" s="62">
        <f t="shared" si="144"/>
        <v>983.33333333334065</v>
      </c>
      <c r="AV193" s="62">
        <f t="shared" si="145"/>
        <v>-393.33333333333627</v>
      </c>
      <c r="AW193" s="63">
        <f t="shared" si="131"/>
        <v>590.00000000000432</v>
      </c>
      <c r="AX193" s="61" t="str">
        <f t="shared" ca="1" si="146"/>
        <v>VINTO</v>
      </c>
      <c r="AY193" s="69">
        <f t="shared" ca="1" si="156"/>
        <v>10033</v>
      </c>
      <c r="AZ193" s="51">
        <f t="shared" si="147"/>
        <v>1376.666666666677</v>
      </c>
      <c r="BA193" s="55">
        <f t="shared" ca="1" si="148"/>
        <v>0.13976311336717534</v>
      </c>
      <c r="BB193" s="55">
        <f t="shared" ca="1" si="133"/>
        <v>3.933333333333362</v>
      </c>
      <c r="BC193" s="64">
        <f t="shared" ca="1" si="149"/>
        <v>440.00000000000432</v>
      </c>
      <c r="BE193" s="52">
        <f t="shared" ca="1" si="150"/>
        <v>1.4999999999999849</v>
      </c>
      <c r="BF193" s="52">
        <f t="shared" ca="1" si="151"/>
        <v>1.4999999999999849</v>
      </c>
      <c r="BG193" s="52">
        <f t="shared" ca="1" si="152"/>
        <v>1.4999999999999849</v>
      </c>
      <c r="BH193" s="52">
        <f t="shared" ca="1" si="153"/>
        <v>1.4999999999999849</v>
      </c>
    </row>
    <row r="194" spans="19:60">
      <c r="S194" s="68">
        <f t="shared" si="160"/>
        <v>7</v>
      </c>
      <c r="T194" s="69">
        <f t="shared" si="160"/>
        <v>2</v>
      </c>
      <c r="U194" s="70">
        <f t="shared" si="140"/>
        <v>5</v>
      </c>
      <c r="V194" s="68">
        <f t="shared" si="159"/>
        <v>2</v>
      </c>
      <c r="W194" s="70">
        <f t="shared" si="159"/>
        <v>7</v>
      </c>
      <c r="X194" s="71">
        <f t="shared" si="159"/>
        <v>0.7142857142857143</v>
      </c>
      <c r="Y194" s="71">
        <f t="shared" si="159"/>
        <v>0.5</v>
      </c>
      <c r="Z194" s="69">
        <f t="shared" si="159"/>
        <v>10000</v>
      </c>
      <c r="AA194" s="69">
        <f t="shared" ca="1" si="159"/>
        <v>9850</v>
      </c>
      <c r="AB194" s="69">
        <f t="shared" ca="1" si="129"/>
        <v>-150</v>
      </c>
      <c r="AC194" s="69">
        <f t="shared" ca="1" si="155"/>
        <v>50</v>
      </c>
      <c r="AD194" s="73">
        <f t="shared" si="135"/>
        <v>1.3999999999999848</v>
      </c>
      <c r="AE194" s="69">
        <f t="shared" si="161"/>
        <v>0.70000000000000007</v>
      </c>
      <c r="AF194" s="69">
        <f t="shared" si="161"/>
        <v>1.4000000000000001</v>
      </c>
      <c r="AG194" s="78">
        <f t="shared" si="161"/>
        <v>200</v>
      </c>
      <c r="AH194" s="60">
        <f t="shared" si="161"/>
        <v>50</v>
      </c>
      <c r="AI194" s="60">
        <f t="shared" si="161"/>
        <v>70</v>
      </c>
      <c r="AJ194" s="60">
        <f t="shared" si="161"/>
        <v>10070</v>
      </c>
      <c r="AK194" s="60">
        <f t="shared" si="161"/>
        <v>185</v>
      </c>
      <c r="AL194" s="60">
        <f t="shared" si="161"/>
        <v>3.7</v>
      </c>
      <c r="AM194" s="60">
        <f t="shared" ca="1" si="161"/>
        <v>-37</v>
      </c>
      <c r="AN194" s="60">
        <f t="shared" ca="1" si="161"/>
        <v>-37</v>
      </c>
      <c r="AO194" s="60">
        <f t="shared" ca="1" si="161"/>
        <v>37</v>
      </c>
      <c r="AP194" s="63">
        <f t="shared" si="113"/>
        <v>35</v>
      </c>
      <c r="AQ194" s="62">
        <f t="shared" si="141"/>
        <v>4.142857142857177</v>
      </c>
      <c r="AR194" s="62">
        <f t="shared" si="142"/>
        <v>207.14285714285884</v>
      </c>
      <c r="AS194" s="62">
        <f t="shared" si="143"/>
        <v>414.28571428571769</v>
      </c>
      <c r="AT194" s="62">
        <f t="shared" si="117"/>
        <v>-207.14285714285884</v>
      </c>
      <c r="AU194" s="62">
        <f t="shared" si="144"/>
        <v>1035.7142857142942</v>
      </c>
      <c r="AV194" s="62">
        <f t="shared" si="145"/>
        <v>-414.28571428571769</v>
      </c>
      <c r="AW194" s="63">
        <f t="shared" si="131"/>
        <v>621.42857142857656</v>
      </c>
      <c r="AX194" s="61" t="str">
        <f t="shared" ca="1" si="146"/>
        <v>VINTO</v>
      </c>
      <c r="AY194" s="69">
        <f t="shared" ca="1" si="156"/>
        <v>10033</v>
      </c>
      <c r="AZ194" s="51">
        <f t="shared" si="147"/>
        <v>1450.0000000000118</v>
      </c>
      <c r="BA194" s="55">
        <f t="shared" ca="1" si="148"/>
        <v>0.14720812182741236</v>
      </c>
      <c r="BB194" s="55">
        <f t="shared" ca="1" si="133"/>
        <v>4.142857142857177</v>
      </c>
      <c r="BC194" s="64">
        <f t="shared" ca="1" si="149"/>
        <v>471.42857142857656</v>
      </c>
      <c r="BE194" s="52">
        <f t="shared" ca="1" si="150"/>
        <v>1.3999999999999848</v>
      </c>
      <c r="BF194" s="52">
        <f t="shared" ca="1" si="151"/>
        <v>1.3999999999999848</v>
      </c>
      <c r="BG194" s="52">
        <f t="shared" ca="1" si="152"/>
        <v>1.3999999999999848</v>
      </c>
      <c r="BH194" s="52">
        <f t="shared" ca="1" si="153"/>
        <v>1.3999999999999848</v>
      </c>
    </row>
    <row r="195" spans="19:60">
      <c r="S195" s="68">
        <f t="shared" si="160"/>
        <v>7</v>
      </c>
      <c r="T195" s="69">
        <f t="shared" si="160"/>
        <v>2</v>
      </c>
      <c r="U195" s="70">
        <f t="shared" si="140"/>
        <v>5</v>
      </c>
      <c r="V195" s="68">
        <f t="shared" si="159"/>
        <v>2</v>
      </c>
      <c r="W195" s="70">
        <f t="shared" si="159"/>
        <v>7</v>
      </c>
      <c r="X195" s="71">
        <f t="shared" si="159"/>
        <v>0.7142857142857143</v>
      </c>
      <c r="Y195" s="71">
        <f t="shared" si="159"/>
        <v>0.5</v>
      </c>
      <c r="Z195" s="69">
        <f t="shared" si="159"/>
        <v>10000</v>
      </c>
      <c r="AA195" s="69">
        <f t="shared" ca="1" si="159"/>
        <v>9850</v>
      </c>
      <c r="AB195" s="69">
        <f t="shared" ca="1" si="129"/>
        <v>-150</v>
      </c>
      <c r="AC195" s="69">
        <f t="shared" ca="1" si="155"/>
        <v>50</v>
      </c>
      <c r="AD195" s="73">
        <f t="shared" si="135"/>
        <v>1.2999999999999847</v>
      </c>
      <c r="AE195" s="69">
        <f t="shared" si="161"/>
        <v>0.70000000000000007</v>
      </c>
      <c r="AF195" s="69">
        <f t="shared" si="161"/>
        <v>1.4000000000000001</v>
      </c>
      <c r="AG195" s="78">
        <f t="shared" si="161"/>
        <v>200</v>
      </c>
      <c r="AH195" s="60">
        <f t="shared" si="161"/>
        <v>50</v>
      </c>
      <c r="AI195" s="60">
        <f t="shared" si="161"/>
        <v>70</v>
      </c>
      <c r="AJ195" s="60">
        <f t="shared" si="161"/>
        <v>10070</v>
      </c>
      <c r="AK195" s="60">
        <f t="shared" si="161"/>
        <v>185</v>
      </c>
      <c r="AL195" s="60">
        <f t="shared" si="161"/>
        <v>3.7</v>
      </c>
      <c r="AM195" s="60">
        <f t="shared" ca="1" si="161"/>
        <v>-37</v>
      </c>
      <c r="AN195" s="60">
        <f t="shared" ca="1" si="161"/>
        <v>-37</v>
      </c>
      <c r="AO195" s="60">
        <f t="shared" ca="1" si="161"/>
        <v>37</v>
      </c>
      <c r="AP195" s="63">
        <f t="shared" si="113"/>
        <v>35</v>
      </c>
      <c r="AQ195" s="62">
        <f t="shared" si="141"/>
        <v>4.3846153846154241</v>
      </c>
      <c r="AR195" s="62">
        <f t="shared" si="142"/>
        <v>219.23076923077122</v>
      </c>
      <c r="AS195" s="62">
        <f t="shared" si="143"/>
        <v>438.46153846154243</v>
      </c>
      <c r="AT195" s="62">
        <f t="shared" si="117"/>
        <v>-219.23076923077122</v>
      </c>
      <c r="AU195" s="62">
        <f t="shared" si="144"/>
        <v>1096.1538461538562</v>
      </c>
      <c r="AV195" s="62">
        <f t="shared" si="145"/>
        <v>-438.46153846154243</v>
      </c>
      <c r="AW195" s="63">
        <f t="shared" si="131"/>
        <v>657.69230769231376</v>
      </c>
      <c r="AX195" s="61" t="str">
        <f t="shared" ca="1" si="146"/>
        <v>VINTO</v>
      </c>
      <c r="AY195" s="69">
        <f t="shared" ca="1" si="156"/>
        <v>10033</v>
      </c>
      <c r="AZ195" s="51">
        <f t="shared" si="147"/>
        <v>1534.6153846153984</v>
      </c>
      <c r="BA195" s="55">
        <f t="shared" ca="1" si="148"/>
        <v>0.15579851620460897</v>
      </c>
      <c r="BB195" s="55">
        <f t="shared" ca="1" si="133"/>
        <v>4.384615384615425</v>
      </c>
      <c r="BC195" s="64">
        <f t="shared" ca="1" si="149"/>
        <v>507.69230769231376</v>
      </c>
      <c r="BE195" s="52">
        <f t="shared" ca="1" si="150"/>
        <v>1.2999999999999847</v>
      </c>
      <c r="BF195" s="52">
        <f t="shared" ca="1" si="151"/>
        <v>1.2999999999999847</v>
      </c>
      <c r="BG195" s="52">
        <f t="shared" ca="1" si="152"/>
        <v>1.2999999999999847</v>
      </c>
      <c r="BH195" s="52">
        <f t="shared" ca="1" si="153"/>
        <v>1.2999999999999847</v>
      </c>
    </row>
    <row r="196" spans="19:60">
      <c r="S196" s="68">
        <f t="shared" si="160"/>
        <v>7</v>
      </c>
      <c r="T196" s="69">
        <f t="shared" si="160"/>
        <v>2</v>
      </c>
      <c r="U196" s="70">
        <f t="shared" si="140"/>
        <v>5</v>
      </c>
      <c r="V196" s="68">
        <f t="shared" si="159"/>
        <v>2</v>
      </c>
      <c r="W196" s="70">
        <f t="shared" si="159"/>
        <v>7</v>
      </c>
      <c r="X196" s="71">
        <f t="shared" si="159"/>
        <v>0.7142857142857143</v>
      </c>
      <c r="Y196" s="71">
        <f t="shared" si="159"/>
        <v>0.5</v>
      </c>
      <c r="Z196" s="69">
        <f t="shared" si="159"/>
        <v>10000</v>
      </c>
      <c r="AA196" s="69">
        <f t="shared" ca="1" si="159"/>
        <v>9850</v>
      </c>
      <c r="AB196" s="69">
        <f t="shared" ca="1" si="129"/>
        <v>-150</v>
      </c>
      <c r="AC196" s="69">
        <f t="shared" ca="1" si="155"/>
        <v>50</v>
      </c>
      <c r="AD196" s="73">
        <f t="shared" si="135"/>
        <v>1.1999999999999846</v>
      </c>
      <c r="AE196" s="69">
        <f t="shared" si="161"/>
        <v>0.70000000000000007</v>
      </c>
      <c r="AF196" s="69">
        <f t="shared" si="161"/>
        <v>1.4000000000000001</v>
      </c>
      <c r="AG196" s="78">
        <f t="shared" si="161"/>
        <v>200</v>
      </c>
      <c r="AH196" s="60">
        <f t="shared" si="161"/>
        <v>50</v>
      </c>
      <c r="AI196" s="60">
        <f t="shared" si="161"/>
        <v>70</v>
      </c>
      <c r="AJ196" s="60">
        <f t="shared" si="161"/>
        <v>10070</v>
      </c>
      <c r="AK196" s="60">
        <f t="shared" si="161"/>
        <v>185</v>
      </c>
      <c r="AL196" s="60">
        <f t="shared" si="161"/>
        <v>3.7</v>
      </c>
      <c r="AM196" s="60">
        <f t="shared" ca="1" si="161"/>
        <v>-37</v>
      </c>
      <c r="AN196" s="60">
        <f t="shared" ca="1" si="161"/>
        <v>-37</v>
      </c>
      <c r="AO196" s="60">
        <f t="shared" ca="1" si="161"/>
        <v>37</v>
      </c>
      <c r="AP196" s="63">
        <f t="shared" si="113"/>
        <v>35</v>
      </c>
      <c r="AQ196" s="62">
        <f t="shared" si="141"/>
        <v>4.666666666666714</v>
      </c>
      <c r="AR196" s="62">
        <f t="shared" si="142"/>
        <v>233.3333333333357</v>
      </c>
      <c r="AS196" s="62">
        <f t="shared" si="143"/>
        <v>466.6666666666714</v>
      </c>
      <c r="AT196" s="62">
        <f t="shared" si="117"/>
        <v>-233.3333333333357</v>
      </c>
      <c r="AU196" s="62">
        <f t="shared" si="144"/>
        <v>1166.6666666666786</v>
      </c>
      <c r="AV196" s="62">
        <f t="shared" si="145"/>
        <v>-466.6666666666714</v>
      </c>
      <c r="AW196" s="63">
        <f t="shared" si="131"/>
        <v>700.00000000000716</v>
      </c>
      <c r="AX196" s="61" t="str">
        <f t="shared" ca="1" si="146"/>
        <v>VINTO</v>
      </c>
      <c r="AY196" s="69">
        <f t="shared" ca="1" si="156"/>
        <v>10033</v>
      </c>
      <c r="AZ196" s="51">
        <f t="shared" si="147"/>
        <v>1633.3333333333499</v>
      </c>
      <c r="BA196" s="55">
        <f t="shared" ca="1" si="148"/>
        <v>0.16582064297800506</v>
      </c>
      <c r="BB196" s="55">
        <f t="shared" ca="1" si="133"/>
        <v>4.666666666666714</v>
      </c>
      <c r="BC196" s="64">
        <f t="shared" ca="1" si="149"/>
        <v>550.00000000000716</v>
      </c>
      <c r="BE196" s="52">
        <f t="shared" ca="1" si="150"/>
        <v>1.1999999999999846</v>
      </c>
      <c r="BF196" s="52">
        <f t="shared" ca="1" si="151"/>
        <v>1.1999999999999846</v>
      </c>
      <c r="BG196" s="52">
        <f t="shared" ca="1" si="152"/>
        <v>1.1999999999999846</v>
      </c>
      <c r="BH196" s="52">
        <f t="shared" ca="1" si="153"/>
        <v>1.1999999999999846</v>
      </c>
    </row>
    <row r="197" spans="19:60">
      <c r="S197" s="68">
        <f t="shared" si="160"/>
        <v>7</v>
      </c>
      <c r="T197" s="69">
        <f t="shared" si="160"/>
        <v>2</v>
      </c>
      <c r="U197" s="70">
        <f t="shared" si="140"/>
        <v>5</v>
      </c>
      <c r="V197" s="68">
        <f t="shared" si="159"/>
        <v>2</v>
      </c>
      <c r="W197" s="70">
        <f t="shared" si="159"/>
        <v>7</v>
      </c>
      <c r="X197" s="71">
        <f t="shared" si="159"/>
        <v>0.7142857142857143</v>
      </c>
      <c r="Y197" s="71">
        <f t="shared" si="159"/>
        <v>0.5</v>
      </c>
      <c r="Z197" s="69">
        <f t="shared" si="159"/>
        <v>10000</v>
      </c>
      <c r="AA197" s="69">
        <f t="shared" ca="1" si="159"/>
        <v>9850</v>
      </c>
      <c r="AB197" s="69">
        <f t="shared" ca="1" si="129"/>
        <v>-150</v>
      </c>
      <c r="AC197" s="69">
        <f t="shared" ca="1" si="155"/>
        <v>50</v>
      </c>
      <c r="AD197" s="73">
        <f t="shared" si="135"/>
        <v>1.0999999999999845</v>
      </c>
      <c r="AE197" s="69">
        <f t="shared" si="161"/>
        <v>0.70000000000000007</v>
      </c>
      <c r="AF197" s="69">
        <f t="shared" si="161"/>
        <v>1.4000000000000001</v>
      </c>
      <c r="AG197" s="78">
        <f t="shared" si="161"/>
        <v>200</v>
      </c>
      <c r="AH197" s="60">
        <f t="shared" si="161"/>
        <v>50</v>
      </c>
      <c r="AI197" s="60">
        <f t="shared" si="161"/>
        <v>70</v>
      </c>
      <c r="AJ197" s="60">
        <f t="shared" si="161"/>
        <v>10070</v>
      </c>
      <c r="AK197" s="60">
        <f t="shared" si="161"/>
        <v>185</v>
      </c>
      <c r="AL197" s="60">
        <f t="shared" si="161"/>
        <v>3.7</v>
      </c>
      <c r="AM197" s="60">
        <f t="shared" ca="1" si="161"/>
        <v>-37</v>
      </c>
      <c r="AN197" s="60">
        <f t="shared" ca="1" si="161"/>
        <v>-37</v>
      </c>
      <c r="AO197" s="60">
        <f t="shared" ca="1" si="161"/>
        <v>37</v>
      </c>
      <c r="AP197" s="63">
        <f t="shared" si="113"/>
        <v>35</v>
      </c>
      <c r="AQ197" s="62">
        <f t="shared" si="141"/>
        <v>5.0000000000000568</v>
      </c>
      <c r="AR197" s="62">
        <f t="shared" si="142"/>
        <v>250.00000000000284</v>
      </c>
      <c r="AS197" s="62">
        <f t="shared" si="143"/>
        <v>500.00000000000568</v>
      </c>
      <c r="AT197" s="62">
        <f t="shared" si="117"/>
        <v>-250.00000000000284</v>
      </c>
      <c r="AU197" s="62">
        <f t="shared" si="144"/>
        <v>1250.0000000000141</v>
      </c>
      <c r="AV197" s="62">
        <f t="shared" si="145"/>
        <v>-500.00000000000568</v>
      </c>
      <c r="AW197" s="63">
        <f t="shared" si="131"/>
        <v>750.00000000000841</v>
      </c>
      <c r="AX197" s="61" t="str">
        <f t="shared" ca="1" si="146"/>
        <v>VINTO</v>
      </c>
      <c r="AY197" s="69">
        <f t="shared" ca="1" si="156"/>
        <v>10033</v>
      </c>
      <c r="AZ197" s="51">
        <f t="shared" si="147"/>
        <v>1750.00000000002</v>
      </c>
      <c r="BA197" s="55">
        <f t="shared" ca="1" si="148"/>
        <v>0.17766497461929137</v>
      </c>
      <c r="BB197" s="55">
        <f t="shared" ca="1" si="133"/>
        <v>5.000000000000056</v>
      </c>
      <c r="BC197" s="64">
        <f t="shared" ca="1" si="149"/>
        <v>600.00000000000841</v>
      </c>
      <c r="BE197" s="52">
        <f t="shared" ca="1" si="150"/>
        <v>1.0999999999999845</v>
      </c>
      <c r="BF197" s="52">
        <f t="shared" ca="1" si="151"/>
        <v>1.0999999999999845</v>
      </c>
      <c r="BG197" s="52">
        <f t="shared" ca="1" si="152"/>
        <v>1.0999999999999845</v>
      </c>
      <c r="BH197" s="52">
        <f t="shared" ca="1" si="153"/>
        <v>1.0999999999999845</v>
      </c>
    </row>
    <row r="198" spans="19:60">
      <c r="S198" s="68">
        <f t="shared" si="160"/>
        <v>7</v>
      </c>
      <c r="T198" s="69">
        <f t="shared" si="160"/>
        <v>2</v>
      </c>
      <c r="U198" s="70">
        <f t="shared" si="140"/>
        <v>5</v>
      </c>
      <c r="V198" s="68">
        <f t="shared" si="159"/>
        <v>2</v>
      </c>
      <c r="W198" s="70">
        <f t="shared" si="159"/>
        <v>7</v>
      </c>
      <c r="X198" s="71">
        <f t="shared" si="159"/>
        <v>0.7142857142857143</v>
      </c>
      <c r="Y198" s="71">
        <f t="shared" si="159"/>
        <v>0.5</v>
      </c>
      <c r="Z198" s="69">
        <f t="shared" si="159"/>
        <v>10000</v>
      </c>
      <c r="AA198" s="69">
        <f t="shared" ca="1" si="159"/>
        <v>9850</v>
      </c>
      <c r="AB198" s="69">
        <f t="shared" ca="1" si="129"/>
        <v>-150</v>
      </c>
      <c r="AC198" s="69">
        <f t="shared" ca="1" si="155"/>
        <v>50</v>
      </c>
      <c r="AD198" s="73">
        <f t="shared" si="135"/>
        <v>0.99999999999998457</v>
      </c>
      <c r="AE198" s="69">
        <f t="shared" si="161"/>
        <v>0.70000000000000007</v>
      </c>
      <c r="AF198" s="69">
        <f t="shared" si="161"/>
        <v>1.4000000000000001</v>
      </c>
      <c r="AG198" s="78">
        <f t="shared" si="161"/>
        <v>200</v>
      </c>
      <c r="AH198" s="60">
        <f t="shared" si="161"/>
        <v>50</v>
      </c>
      <c r="AI198" s="60">
        <f t="shared" si="161"/>
        <v>70</v>
      </c>
      <c r="AJ198" s="60">
        <f t="shared" si="161"/>
        <v>10070</v>
      </c>
      <c r="AK198" s="60">
        <f t="shared" si="161"/>
        <v>185</v>
      </c>
      <c r="AL198" s="60">
        <f t="shared" si="161"/>
        <v>3.7</v>
      </c>
      <c r="AM198" s="60">
        <f t="shared" ca="1" si="161"/>
        <v>-37</v>
      </c>
      <c r="AN198" s="60">
        <f t="shared" ca="1" si="161"/>
        <v>-37</v>
      </c>
      <c r="AO198" s="60">
        <f t="shared" ca="1" si="161"/>
        <v>37</v>
      </c>
      <c r="AP198" s="63">
        <f t="shared" si="113"/>
        <v>35</v>
      </c>
      <c r="AQ198" s="62">
        <f t="shared" si="141"/>
        <v>5.4000000000000679</v>
      </c>
      <c r="AR198" s="62">
        <f t="shared" si="142"/>
        <v>270.00000000000341</v>
      </c>
      <c r="AS198" s="62">
        <f t="shared" si="143"/>
        <v>540.00000000000682</v>
      </c>
      <c r="AT198" s="62">
        <f t="shared" si="117"/>
        <v>-270.00000000000341</v>
      </c>
      <c r="AU198" s="62">
        <f t="shared" si="144"/>
        <v>1350.0000000000171</v>
      </c>
      <c r="AV198" s="62">
        <f t="shared" si="145"/>
        <v>-540.00000000000682</v>
      </c>
      <c r="AW198" s="63">
        <f t="shared" si="131"/>
        <v>810.00000000001023</v>
      </c>
      <c r="AX198" s="61" t="str">
        <f t="shared" ca="1" si="146"/>
        <v>VINTO</v>
      </c>
      <c r="AY198" s="69">
        <f t="shared" ca="1" si="156"/>
        <v>10033</v>
      </c>
      <c r="AZ198" s="51">
        <f t="shared" si="147"/>
        <v>1890.0000000000239</v>
      </c>
      <c r="BA198" s="55">
        <f t="shared" ca="1" si="148"/>
        <v>0.19187817258883491</v>
      </c>
      <c r="BB198" s="55">
        <f t="shared" ca="1" si="133"/>
        <v>5.4000000000000679</v>
      </c>
      <c r="BC198" s="64">
        <f t="shared" ca="1" si="149"/>
        <v>660.00000000001023</v>
      </c>
      <c r="BE198" s="52">
        <f t="shared" ca="1" si="150"/>
        <v>0.99999999999998457</v>
      </c>
      <c r="BF198" s="52">
        <f t="shared" ca="1" si="151"/>
        <v>0.99999999999998457</v>
      </c>
      <c r="BG198" s="52">
        <f t="shared" ca="1" si="152"/>
        <v>0.99999999999998457</v>
      </c>
      <c r="BH198" s="52">
        <f t="shared" ca="1" si="153"/>
        <v>0.99999999999998457</v>
      </c>
    </row>
    <row r="199" spans="19:60">
      <c r="S199" s="68">
        <f t="shared" si="160"/>
        <v>7</v>
      </c>
      <c r="T199" s="69">
        <f t="shared" si="160"/>
        <v>2</v>
      </c>
      <c r="U199" s="70">
        <f t="shared" si="140"/>
        <v>5</v>
      </c>
      <c r="V199" s="68">
        <f t="shared" si="159"/>
        <v>2</v>
      </c>
      <c r="W199" s="70">
        <f t="shared" si="159"/>
        <v>7</v>
      </c>
      <c r="X199" s="71">
        <f t="shared" si="159"/>
        <v>0.7142857142857143</v>
      </c>
      <c r="Y199" s="71">
        <f t="shared" si="159"/>
        <v>0.5</v>
      </c>
      <c r="Z199" s="69">
        <f t="shared" si="159"/>
        <v>10000</v>
      </c>
      <c r="AA199" s="69">
        <f t="shared" ca="1" si="159"/>
        <v>9850</v>
      </c>
      <c r="AB199" s="69">
        <f t="shared" ca="1" si="129"/>
        <v>-150</v>
      </c>
      <c r="AC199" s="69">
        <f t="shared" ca="1" si="155"/>
        <v>50</v>
      </c>
      <c r="AD199" s="73">
        <f t="shared" si="135"/>
        <v>0.89999999999998459</v>
      </c>
      <c r="AE199" s="69">
        <f t="shared" si="161"/>
        <v>0.70000000000000007</v>
      </c>
      <c r="AF199" s="69">
        <f t="shared" si="161"/>
        <v>1.4000000000000001</v>
      </c>
      <c r="AG199" s="78">
        <f t="shared" si="161"/>
        <v>200</v>
      </c>
      <c r="AH199" s="60">
        <f t="shared" si="161"/>
        <v>50</v>
      </c>
      <c r="AI199" s="60">
        <f t="shared" si="161"/>
        <v>70</v>
      </c>
      <c r="AJ199" s="60">
        <f t="shared" si="161"/>
        <v>10070</v>
      </c>
      <c r="AK199" s="60">
        <f t="shared" si="161"/>
        <v>185</v>
      </c>
      <c r="AL199" s="60">
        <f t="shared" si="161"/>
        <v>3.7</v>
      </c>
      <c r="AM199" s="60">
        <f t="shared" ca="1" si="161"/>
        <v>-37</v>
      </c>
      <c r="AN199" s="60">
        <f t="shared" ca="1" si="161"/>
        <v>-37</v>
      </c>
      <c r="AO199" s="60">
        <f t="shared" ca="1" si="161"/>
        <v>37</v>
      </c>
      <c r="AP199" s="63">
        <f t="shared" si="113"/>
        <v>35</v>
      </c>
      <c r="AQ199" s="62">
        <f t="shared" si="141"/>
        <v>5.8888888888889728</v>
      </c>
      <c r="AR199" s="62">
        <f t="shared" si="142"/>
        <v>294.44444444444866</v>
      </c>
      <c r="AS199" s="62">
        <f t="shared" si="143"/>
        <v>588.88888888889733</v>
      </c>
      <c r="AT199" s="62">
        <f t="shared" si="117"/>
        <v>-294.44444444444866</v>
      </c>
      <c r="AU199" s="62">
        <f t="shared" si="144"/>
        <v>1472.2222222222433</v>
      </c>
      <c r="AV199" s="62">
        <f t="shared" si="145"/>
        <v>-588.88888888889733</v>
      </c>
      <c r="AW199" s="63">
        <f t="shared" si="131"/>
        <v>883.33333333334599</v>
      </c>
      <c r="AX199" s="61" t="str">
        <f t="shared" ca="1" si="146"/>
        <v>VINTO</v>
      </c>
      <c r="AY199" s="69">
        <f t="shared" ca="1" si="156"/>
        <v>10033</v>
      </c>
      <c r="AZ199" s="51">
        <f t="shared" si="147"/>
        <v>2061.1111111111404</v>
      </c>
      <c r="BA199" s="55">
        <f t="shared" ca="1" si="148"/>
        <v>0.20924985899605486</v>
      </c>
      <c r="BB199" s="55">
        <f t="shared" ca="1" si="133"/>
        <v>5.8888888888889737</v>
      </c>
      <c r="BC199" s="64">
        <f t="shared" ca="1" si="149"/>
        <v>733.33333333334599</v>
      </c>
      <c r="BE199" s="52">
        <f t="shared" ca="1" si="150"/>
        <v>0.89999999999998459</v>
      </c>
      <c r="BF199" s="52">
        <f t="shared" ca="1" si="151"/>
        <v>0.89999999999998459</v>
      </c>
      <c r="BG199" s="52">
        <f t="shared" ca="1" si="152"/>
        <v>0.89999999999998459</v>
      </c>
      <c r="BH199" s="52">
        <f t="shared" ca="1" si="153"/>
        <v>0.89999999999998459</v>
      </c>
    </row>
    <row r="200" spans="19:60">
      <c r="S200" s="68">
        <f t="shared" si="160"/>
        <v>7</v>
      </c>
      <c r="T200" s="69">
        <f t="shared" si="160"/>
        <v>2</v>
      </c>
      <c r="U200" s="70">
        <f t="shared" ref="U200:U207" si="162">ROUND((1/T200)*S200,0)+1</f>
        <v>5</v>
      </c>
      <c r="V200" s="68">
        <f t="shared" si="159"/>
        <v>2</v>
      </c>
      <c r="W200" s="70">
        <f t="shared" si="159"/>
        <v>7</v>
      </c>
      <c r="X200" s="71">
        <f t="shared" si="159"/>
        <v>0.7142857142857143</v>
      </c>
      <c r="Y200" s="71">
        <f t="shared" si="159"/>
        <v>0.5</v>
      </c>
      <c r="Z200" s="69">
        <f t="shared" si="159"/>
        <v>10000</v>
      </c>
      <c r="AA200" s="69">
        <f t="shared" ca="1" si="159"/>
        <v>9850</v>
      </c>
      <c r="AB200" s="69">
        <f t="shared" ca="1" si="129"/>
        <v>-150</v>
      </c>
      <c r="AC200" s="69">
        <f t="shared" ca="1" si="155"/>
        <v>50</v>
      </c>
      <c r="AD200" s="73">
        <f t="shared" si="135"/>
        <v>0.79999999999998461</v>
      </c>
      <c r="AE200" s="69">
        <f t="shared" si="161"/>
        <v>0.70000000000000007</v>
      </c>
      <c r="AF200" s="69">
        <f t="shared" si="161"/>
        <v>1.4000000000000001</v>
      </c>
      <c r="AG200" s="78">
        <f t="shared" si="161"/>
        <v>200</v>
      </c>
      <c r="AH200" s="60">
        <f t="shared" si="161"/>
        <v>50</v>
      </c>
      <c r="AI200" s="60">
        <f t="shared" si="161"/>
        <v>70</v>
      </c>
      <c r="AJ200" s="60">
        <f t="shared" si="161"/>
        <v>10070</v>
      </c>
      <c r="AK200" s="60">
        <f t="shared" si="161"/>
        <v>185</v>
      </c>
      <c r="AL200" s="60">
        <f t="shared" si="161"/>
        <v>3.7</v>
      </c>
      <c r="AM200" s="60">
        <f t="shared" ca="1" si="161"/>
        <v>-37</v>
      </c>
      <c r="AN200" s="60">
        <f t="shared" ca="1" si="161"/>
        <v>-37</v>
      </c>
      <c r="AO200" s="60">
        <f t="shared" ca="1" si="161"/>
        <v>37</v>
      </c>
      <c r="AP200" s="63">
        <f t="shared" ref="AP200:AP207" si="163">AE200*AH200</f>
        <v>35</v>
      </c>
      <c r="AQ200" s="62">
        <f t="shared" ref="AQ200:AQ207" si="164">IF(AL200=0,1,(1+(AL200+AE200)/(AD200*(T200-1))))</f>
        <v>6.5000000000001066</v>
      </c>
      <c r="AR200" s="62">
        <f t="shared" ref="AR200:AR207" si="165">IF(AQ200&lt;=0,AH200,AQ200*AH200)</f>
        <v>325.00000000000534</v>
      </c>
      <c r="AS200" s="62">
        <f t="shared" ref="AS200:AS207" si="166">(T200*AR200)</f>
        <v>650.00000000001069</v>
      </c>
      <c r="AT200" s="62">
        <f t="shared" ref="AT200:AT207" si="167">-AR200</f>
        <v>-325.00000000000534</v>
      </c>
      <c r="AU200" s="62">
        <f t="shared" ref="AU200:AU207" si="168">(AS200+AT200)*U200</f>
        <v>1625.0000000000268</v>
      </c>
      <c r="AV200" s="62">
        <f t="shared" ref="AV200:AV207" si="169">AT200*V200</f>
        <v>-650.00000000001069</v>
      </c>
      <c r="AW200" s="63">
        <f t="shared" si="131"/>
        <v>975.00000000001614</v>
      </c>
      <c r="AX200" s="61" t="str">
        <f t="shared" ref="AX200:AX207" ca="1" si="170">IF(AY200+AW200&gt;AJ200,"VINTO","")</f>
        <v>VINTO</v>
      </c>
      <c r="AY200" s="69">
        <f t="shared" ca="1" si="156"/>
        <v>10033</v>
      </c>
      <c r="AZ200" s="51">
        <f t="shared" ref="AZ200:AZ207" si="171">AR200*W200</f>
        <v>2275.0000000000373</v>
      </c>
      <c r="BA200" s="55">
        <f t="shared" ref="BA200:BA207" ca="1" si="172">IFERROR(AZ200/AA200,0)</f>
        <v>0.23096446700507992</v>
      </c>
      <c r="BB200" s="55">
        <f t="shared" ca="1" si="133"/>
        <v>6.5000000000001075</v>
      </c>
      <c r="BC200" s="64">
        <f t="shared" ref="BC200:BC207" ca="1" si="173">AW200+AB200</f>
        <v>825.00000000001614</v>
      </c>
      <c r="BE200" s="52">
        <f t="shared" ref="BE200:BE207" ca="1" si="174">IF(((AR200-AC200)/AC200)&gt;=BE$4,AD200,"")</f>
        <v>0.79999999999998461</v>
      </c>
      <c r="BF200" s="52">
        <f t="shared" ref="BF200:BF207" ca="1" si="175">IF(AX200="","",AD200)</f>
        <v>0.79999999999998461</v>
      </c>
      <c r="BG200" s="52">
        <f t="shared" ref="BG200:BG207" ca="1" si="176">IF(BA200&lt;=BG$4,AD200,"")</f>
        <v>0.79999999999998461</v>
      </c>
      <c r="BH200" s="52">
        <f t="shared" ref="BH200:BH207" ca="1" si="177">IF(BB200&gt;=BH$4,AD200,"")</f>
        <v>0.79999999999998461</v>
      </c>
    </row>
    <row r="201" spans="19:60">
      <c r="S201" s="68">
        <f t="shared" si="160"/>
        <v>7</v>
      </c>
      <c r="T201" s="69">
        <f t="shared" si="160"/>
        <v>2</v>
      </c>
      <c r="U201" s="70">
        <f t="shared" si="162"/>
        <v>5</v>
      </c>
      <c r="V201" s="68">
        <f t="shared" ref="V201:AA207" si="178">V200</f>
        <v>2</v>
      </c>
      <c r="W201" s="70">
        <f t="shared" si="178"/>
        <v>7</v>
      </c>
      <c r="X201" s="71">
        <f t="shared" si="178"/>
        <v>0.7142857142857143</v>
      </c>
      <c r="Y201" s="71">
        <f t="shared" si="178"/>
        <v>0.5</v>
      </c>
      <c r="Z201" s="69">
        <f t="shared" si="178"/>
        <v>10000</v>
      </c>
      <c r="AA201" s="69">
        <f t="shared" ca="1" si="178"/>
        <v>9850</v>
      </c>
      <c r="AB201" s="69">
        <f t="shared" ref="AB201:AB207" ca="1" si="179">AA201-Z201</f>
        <v>-150</v>
      </c>
      <c r="AC201" s="69">
        <f t="shared" ref="AC201:AC207" ca="1" si="180">AC200</f>
        <v>50</v>
      </c>
      <c r="AD201" s="73">
        <f t="shared" si="135"/>
        <v>0.69999999999998463</v>
      </c>
      <c r="AE201" s="69">
        <f t="shared" si="161"/>
        <v>0.70000000000000007</v>
      </c>
      <c r="AF201" s="69">
        <f t="shared" si="161"/>
        <v>1.4000000000000001</v>
      </c>
      <c r="AG201" s="78">
        <f t="shared" si="161"/>
        <v>200</v>
      </c>
      <c r="AH201" s="60">
        <f t="shared" si="161"/>
        <v>50</v>
      </c>
      <c r="AI201" s="60">
        <f t="shared" si="161"/>
        <v>70</v>
      </c>
      <c r="AJ201" s="60">
        <f t="shared" si="161"/>
        <v>10070</v>
      </c>
      <c r="AK201" s="60">
        <f t="shared" si="161"/>
        <v>185</v>
      </c>
      <c r="AL201" s="60">
        <f t="shared" si="161"/>
        <v>3.7</v>
      </c>
      <c r="AM201" s="60">
        <f t="shared" ca="1" si="161"/>
        <v>-37</v>
      </c>
      <c r="AN201" s="60">
        <f t="shared" ca="1" si="161"/>
        <v>-37</v>
      </c>
      <c r="AO201" s="60">
        <f t="shared" ca="1" si="161"/>
        <v>37</v>
      </c>
      <c r="AP201" s="63">
        <f t="shared" si="163"/>
        <v>35</v>
      </c>
      <c r="AQ201" s="62">
        <f t="shared" si="164"/>
        <v>7.2857142857144241</v>
      </c>
      <c r="AR201" s="62">
        <f t="shared" si="165"/>
        <v>364.28571428572121</v>
      </c>
      <c r="AS201" s="62">
        <f t="shared" si="166"/>
        <v>728.57142857144242</v>
      </c>
      <c r="AT201" s="62">
        <f t="shared" si="167"/>
        <v>-364.28571428572121</v>
      </c>
      <c r="AU201" s="62">
        <f t="shared" si="168"/>
        <v>1821.4285714286061</v>
      </c>
      <c r="AV201" s="62">
        <f t="shared" si="169"/>
        <v>-728.57142857144242</v>
      </c>
      <c r="AW201" s="63">
        <f t="shared" ref="AW201:AW207" si="181">SUM(AU201:AV201)</f>
        <v>1092.8571428571636</v>
      </c>
      <c r="AX201" s="61" t="str">
        <f t="shared" ca="1" si="170"/>
        <v>VINTO</v>
      </c>
      <c r="AY201" s="69">
        <f t="shared" ref="AY201:AY207" ca="1" si="182">AY200</f>
        <v>10033</v>
      </c>
      <c r="AZ201" s="51">
        <f t="shared" si="171"/>
        <v>2550.0000000000487</v>
      </c>
      <c r="BA201" s="55">
        <f t="shared" ca="1" si="172"/>
        <v>0.25888324873096941</v>
      </c>
      <c r="BB201" s="55">
        <f t="shared" ref="BB201:BB207" ca="1" si="183">IFERROR(AW201/ABS(AB201),0)</f>
        <v>7.2857142857144241</v>
      </c>
      <c r="BC201" s="64">
        <f t="shared" ca="1" si="173"/>
        <v>942.85714285716358</v>
      </c>
      <c r="BE201" s="52">
        <f t="shared" ca="1" si="174"/>
        <v>0.69999999999998463</v>
      </c>
      <c r="BF201" s="52">
        <f t="shared" ca="1" si="175"/>
        <v>0.69999999999998463</v>
      </c>
      <c r="BG201" s="52" t="str">
        <f t="shared" ca="1" si="176"/>
        <v/>
      </c>
      <c r="BH201" s="52">
        <f t="shared" ca="1" si="177"/>
        <v>0.69999999999998463</v>
      </c>
    </row>
    <row r="202" spans="19:60">
      <c r="S202" s="68">
        <f t="shared" ref="S202:T207" si="184">S201</f>
        <v>7</v>
      </c>
      <c r="T202" s="69">
        <f t="shared" si="184"/>
        <v>2</v>
      </c>
      <c r="U202" s="70">
        <f t="shared" si="162"/>
        <v>5</v>
      </c>
      <c r="V202" s="68">
        <f t="shared" si="178"/>
        <v>2</v>
      </c>
      <c r="W202" s="70">
        <f t="shared" si="178"/>
        <v>7</v>
      </c>
      <c r="X202" s="71">
        <f t="shared" si="178"/>
        <v>0.7142857142857143</v>
      </c>
      <c r="Y202" s="71">
        <f t="shared" si="178"/>
        <v>0.5</v>
      </c>
      <c r="Z202" s="69">
        <f t="shared" si="178"/>
        <v>10000</v>
      </c>
      <c r="AA202" s="69">
        <f t="shared" ca="1" si="178"/>
        <v>9850</v>
      </c>
      <c r="AB202" s="69">
        <f t="shared" ca="1" si="179"/>
        <v>-150</v>
      </c>
      <c r="AC202" s="69">
        <f t="shared" ca="1" si="180"/>
        <v>50</v>
      </c>
      <c r="AD202" s="73">
        <f t="shared" ref="AD202:AD207" si="185">AD201-0.1</f>
        <v>0.59999999999998466</v>
      </c>
      <c r="AE202" s="69">
        <f t="shared" ref="AE202:AO207" si="186">AE201</f>
        <v>0.70000000000000007</v>
      </c>
      <c r="AF202" s="69">
        <f t="shared" si="186"/>
        <v>1.4000000000000001</v>
      </c>
      <c r="AG202" s="78">
        <f t="shared" si="186"/>
        <v>200</v>
      </c>
      <c r="AH202" s="60">
        <f t="shared" si="186"/>
        <v>50</v>
      </c>
      <c r="AI202" s="60">
        <f t="shared" si="186"/>
        <v>70</v>
      </c>
      <c r="AJ202" s="60">
        <f t="shared" si="186"/>
        <v>10070</v>
      </c>
      <c r="AK202" s="60">
        <f t="shared" si="186"/>
        <v>185</v>
      </c>
      <c r="AL202" s="60">
        <f t="shared" si="186"/>
        <v>3.7</v>
      </c>
      <c r="AM202" s="60">
        <f t="shared" ca="1" si="186"/>
        <v>-37</v>
      </c>
      <c r="AN202" s="60">
        <f t="shared" ca="1" si="186"/>
        <v>-37</v>
      </c>
      <c r="AO202" s="60">
        <f t="shared" ca="1" si="186"/>
        <v>37</v>
      </c>
      <c r="AP202" s="63">
        <f t="shared" si="163"/>
        <v>35</v>
      </c>
      <c r="AQ202" s="62">
        <f t="shared" si="164"/>
        <v>8.3333333333335204</v>
      </c>
      <c r="AR202" s="62">
        <f t="shared" si="165"/>
        <v>416.66666666667601</v>
      </c>
      <c r="AS202" s="62">
        <f t="shared" si="166"/>
        <v>833.33333333335202</v>
      </c>
      <c r="AT202" s="62">
        <f t="shared" si="167"/>
        <v>-416.66666666667601</v>
      </c>
      <c r="AU202" s="62">
        <f t="shared" si="168"/>
        <v>2083.3333333333799</v>
      </c>
      <c r="AV202" s="62">
        <f t="shared" si="169"/>
        <v>-833.33333333335202</v>
      </c>
      <c r="AW202" s="63">
        <f t="shared" si="181"/>
        <v>1250.0000000000277</v>
      </c>
      <c r="AX202" s="61" t="str">
        <f t="shared" ca="1" si="170"/>
        <v>VINTO</v>
      </c>
      <c r="AY202" s="69">
        <f t="shared" ca="1" si="182"/>
        <v>10033</v>
      </c>
      <c r="AZ202" s="51">
        <f t="shared" si="171"/>
        <v>2916.666666666732</v>
      </c>
      <c r="BA202" s="55">
        <f t="shared" ca="1" si="172"/>
        <v>0.29610829103215552</v>
      </c>
      <c r="BB202" s="55">
        <f t="shared" ca="1" si="183"/>
        <v>8.3333333333335187</v>
      </c>
      <c r="BC202" s="64">
        <f t="shared" ca="1" si="173"/>
        <v>1100.0000000000277</v>
      </c>
      <c r="BE202" s="52">
        <f t="shared" ca="1" si="174"/>
        <v>0.59999999999998466</v>
      </c>
      <c r="BF202" s="52">
        <f t="shared" ca="1" si="175"/>
        <v>0.59999999999998466</v>
      </c>
      <c r="BG202" s="52" t="str">
        <f t="shared" ca="1" si="176"/>
        <v/>
      </c>
      <c r="BH202" s="52">
        <f t="shared" ca="1" si="177"/>
        <v>0.59999999999998466</v>
      </c>
    </row>
    <row r="203" spans="19:60">
      <c r="S203" s="68">
        <f t="shared" si="184"/>
        <v>7</v>
      </c>
      <c r="T203" s="69">
        <f t="shared" si="184"/>
        <v>2</v>
      </c>
      <c r="U203" s="70">
        <f t="shared" si="162"/>
        <v>5</v>
      </c>
      <c r="V203" s="68">
        <f t="shared" si="178"/>
        <v>2</v>
      </c>
      <c r="W203" s="70">
        <f t="shared" si="178"/>
        <v>7</v>
      </c>
      <c r="X203" s="71">
        <f t="shared" si="178"/>
        <v>0.7142857142857143</v>
      </c>
      <c r="Y203" s="71">
        <f t="shared" si="178"/>
        <v>0.5</v>
      </c>
      <c r="Z203" s="69">
        <f t="shared" si="178"/>
        <v>10000</v>
      </c>
      <c r="AA203" s="69">
        <f t="shared" ca="1" si="178"/>
        <v>9850</v>
      </c>
      <c r="AB203" s="69">
        <f t="shared" ca="1" si="179"/>
        <v>-150</v>
      </c>
      <c r="AC203" s="69">
        <f t="shared" ca="1" si="180"/>
        <v>50</v>
      </c>
      <c r="AD203" s="73">
        <f t="shared" si="185"/>
        <v>0.49999999999998468</v>
      </c>
      <c r="AE203" s="69">
        <f t="shared" si="186"/>
        <v>0.70000000000000007</v>
      </c>
      <c r="AF203" s="69">
        <f t="shared" si="186"/>
        <v>1.4000000000000001</v>
      </c>
      <c r="AG203" s="78">
        <f t="shared" si="186"/>
        <v>200</v>
      </c>
      <c r="AH203" s="60">
        <f t="shared" si="186"/>
        <v>50</v>
      </c>
      <c r="AI203" s="60">
        <f t="shared" si="186"/>
        <v>70</v>
      </c>
      <c r="AJ203" s="60">
        <f t="shared" si="186"/>
        <v>10070</v>
      </c>
      <c r="AK203" s="60">
        <f t="shared" si="186"/>
        <v>185</v>
      </c>
      <c r="AL203" s="60">
        <f t="shared" si="186"/>
        <v>3.7</v>
      </c>
      <c r="AM203" s="60">
        <f t="shared" ca="1" si="186"/>
        <v>-37</v>
      </c>
      <c r="AN203" s="60">
        <f t="shared" ca="1" si="186"/>
        <v>-37</v>
      </c>
      <c r="AO203" s="60">
        <f t="shared" ca="1" si="186"/>
        <v>37</v>
      </c>
      <c r="AP203" s="63">
        <f t="shared" si="163"/>
        <v>35</v>
      </c>
      <c r="AQ203" s="62">
        <f t="shared" si="164"/>
        <v>9.8000000000002707</v>
      </c>
      <c r="AR203" s="62">
        <f t="shared" si="165"/>
        <v>490.00000000001353</v>
      </c>
      <c r="AS203" s="62">
        <f t="shared" si="166"/>
        <v>980.00000000002706</v>
      </c>
      <c r="AT203" s="62">
        <f t="shared" si="167"/>
        <v>-490.00000000001353</v>
      </c>
      <c r="AU203" s="62">
        <f t="shared" si="168"/>
        <v>2450.0000000000678</v>
      </c>
      <c r="AV203" s="62">
        <f t="shared" si="169"/>
        <v>-980.00000000002706</v>
      </c>
      <c r="AW203" s="63">
        <f t="shared" si="181"/>
        <v>1470.0000000000407</v>
      </c>
      <c r="AX203" s="61" t="str">
        <f t="shared" ca="1" si="170"/>
        <v>VINTO</v>
      </c>
      <c r="AY203" s="69">
        <f t="shared" ca="1" si="182"/>
        <v>10033</v>
      </c>
      <c r="AZ203" s="51">
        <f t="shared" si="171"/>
        <v>3430.0000000000946</v>
      </c>
      <c r="BA203" s="55">
        <f t="shared" ca="1" si="172"/>
        <v>0.34822335025381673</v>
      </c>
      <c r="BB203" s="55">
        <f t="shared" ca="1" si="183"/>
        <v>9.8000000000002707</v>
      </c>
      <c r="BC203" s="64">
        <f t="shared" ca="1" si="173"/>
        <v>1320.0000000000407</v>
      </c>
      <c r="BE203" s="52">
        <f t="shared" ca="1" si="174"/>
        <v>0.49999999999998468</v>
      </c>
      <c r="BF203" s="52">
        <f t="shared" ca="1" si="175"/>
        <v>0.49999999999998468</v>
      </c>
      <c r="BG203" s="52" t="str">
        <f t="shared" ca="1" si="176"/>
        <v/>
      </c>
      <c r="BH203" s="52">
        <f t="shared" ca="1" si="177"/>
        <v>0.49999999999998468</v>
      </c>
    </row>
    <row r="204" spans="19:60">
      <c r="S204" s="68">
        <f t="shared" si="184"/>
        <v>7</v>
      </c>
      <c r="T204" s="69">
        <f t="shared" si="184"/>
        <v>2</v>
      </c>
      <c r="U204" s="70">
        <f t="shared" si="162"/>
        <v>5</v>
      </c>
      <c r="V204" s="68">
        <f t="shared" si="178"/>
        <v>2</v>
      </c>
      <c r="W204" s="70">
        <f t="shared" si="178"/>
        <v>7</v>
      </c>
      <c r="X204" s="71">
        <f t="shared" si="178"/>
        <v>0.7142857142857143</v>
      </c>
      <c r="Y204" s="71">
        <f t="shared" si="178"/>
        <v>0.5</v>
      </c>
      <c r="Z204" s="69">
        <f t="shared" si="178"/>
        <v>10000</v>
      </c>
      <c r="AA204" s="69">
        <f t="shared" ca="1" si="178"/>
        <v>9850</v>
      </c>
      <c r="AB204" s="69">
        <f t="shared" ca="1" si="179"/>
        <v>-150</v>
      </c>
      <c r="AC204" s="69">
        <f t="shared" ca="1" si="180"/>
        <v>50</v>
      </c>
      <c r="AD204" s="73">
        <f t="shared" si="185"/>
        <v>0.3999999999999847</v>
      </c>
      <c r="AE204" s="69">
        <f t="shared" si="186"/>
        <v>0.70000000000000007</v>
      </c>
      <c r="AF204" s="69">
        <f t="shared" si="186"/>
        <v>1.4000000000000001</v>
      </c>
      <c r="AG204" s="78">
        <f t="shared" si="186"/>
        <v>200</v>
      </c>
      <c r="AH204" s="60">
        <f t="shared" si="186"/>
        <v>50</v>
      </c>
      <c r="AI204" s="60">
        <f t="shared" si="186"/>
        <v>70</v>
      </c>
      <c r="AJ204" s="60">
        <f t="shared" si="186"/>
        <v>10070</v>
      </c>
      <c r="AK204" s="60">
        <f t="shared" si="186"/>
        <v>185</v>
      </c>
      <c r="AL204" s="60">
        <f t="shared" si="186"/>
        <v>3.7</v>
      </c>
      <c r="AM204" s="60">
        <f t="shared" ca="1" si="186"/>
        <v>-37</v>
      </c>
      <c r="AN204" s="60">
        <f t="shared" ca="1" si="186"/>
        <v>-37</v>
      </c>
      <c r="AO204" s="60">
        <f t="shared" ca="1" si="186"/>
        <v>37</v>
      </c>
      <c r="AP204" s="63">
        <f t="shared" si="163"/>
        <v>35</v>
      </c>
      <c r="AQ204" s="62">
        <f t="shared" si="164"/>
        <v>12.000000000000421</v>
      </c>
      <c r="AR204" s="62">
        <f t="shared" si="165"/>
        <v>600.00000000002103</v>
      </c>
      <c r="AS204" s="62">
        <f t="shared" si="166"/>
        <v>1200.0000000000421</v>
      </c>
      <c r="AT204" s="62">
        <f t="shared" si="167"/>
        <v>-600.00000000002103</v>
      </c>
      <c r="AU204" s="62">
        <f t="shared" si="168"/>
        <v>3000.000000000105</v>
      </c>
      <c r="AV204" s="62">
        <f t="shared" si="169"/>
        <v>-1200.0000000000421</v>
      </c>
      <c r="AW204" s="63">
        <f t="shared" si="181"/>
        <v>1800.000000000063</v>
      </c>
      <c r="AX204" s="61" t="str">
        <f t="shared" ca="1" si="170"/>
        <v>VINTO</v>
      </c>
      <c r="AY204" s="69">
        <f t="shared" ca="1" si="182"/>
        <v>10033</v>
      </c>
      <c r="AZ204" s="51">
        <f t="shared" si="171"/>
        <v>4200.0000000001473</v>
      </c>
      <c r="BA204" s="55">
        <f t="shared" ca="1" si="172"/>
        <v>0.42639593908630935</v>
      </c>
      <c r="BB204" s="55">
        <f t="shared" ca="1" si="183"/>
        <v>12.000000000000419</v>
      </c>
      <c r="BC204" s="64">
        <f t="shared" ca="1" si="173"/>
        <v>1650.000000000063</v>
      </c>
      <c r="BE204" s="52">
        <f t="shared" ca="1" si="174"/>
        <v>0.3999999999999847</v>
      </c>
      <c r="BF204" s="52">
        <f t="shared" ca="1" si="175"/>
        <v>0.3999999999999847</v>
      </c>
      <c r="BG204" s="52" t="str">
        <f t="shared" ca="1" si="176"/>
        <v/>
      </c>
      <c r="BH204" s="52">
        <f t="shared" ca="1" si="177"/>
        <v>0.3999999999999847</v>
      </c>
    </row>
    <row r="205" spans="19:60">
      <c r="S205" s="68">
        <f t="shared" si="184"/>
        <v>7</v>
      </c>
      <c r="T205" s="69">
        <f t="shared" si="184"/>
        <v>2</v>
      </c>
      <c r="U205" s="70">
        <f t="shared" si="162"/>
        <v>5</v>
      </c>
      <c r="V205" s="68">
        <f t="shared" si="178"/>
        <v>2</v>
      </c>
      <c r="W205" s="70">
        <f t="shared" si="178"/>
        <v>7</v>
      </c>
      <c r="X205" s="71">
        <f t="shared" si="178"/>
        <v>0.7142857142857143</v>
      </c>
      <c r="Y205" s="71">
        <f t="shared" si="178"/>
        <v>0.5</v>
      </c>
      <c r="Z205" s="69">
        <f t="shared" si="178"/>
        <v>10000</v>
      </c>
      <c r="AA205" s="69">
        <f t="shared" ca="1" si="178"/>
        <v>9850</v>
      </c>
      <c r="AB205" s="69">
        <f t="shared" ca="1" si="179"/>
        <v>-150</v>
      </c>
      <c r="AC205" s="69">
        <f t="shared" ca="1" si="180"/>
        <v>50</v>
      </c>
      <c r="AD205" s="73">
        <f t="shared" si="185"/>
        <v>0.29999999999998472</v>
      </c>
      <c r="AE205" s="69">
        <f t="shared" si="186"/>
        <v>0.70000000000000007</v>
      </c>
      <c r="AF205" s="69">
        <f t="shared" si="186"/>
        <v>1.4000000000000001</v>
      </c>
      <c r="AG205" s="78">
        <f t="shared" si="186"/>
        <v>200</v>
      </c>
      <c r="AH205" s="60">
        <f t="shared" si="186"/>
        <v>50</v>
      </c>
      <c r="AI205" s="60">
        <f t="shared" si="186"/>
        <v>70</v>
      </c>
      <c r="AJ205" s="60">
        <f t="shared" si="186"/>
        <v>10070</v>
      </c>
      <c r="AK205" s="60">
        <f t="shared" si="186"/>
        <v>185</v>
      </c>
      <c r="AL205" s="60">
        <f t="shared" si="186"/>
        <v>3.7</v>
      </c>
      <c r="AM205" s="60">
        <f t="shared" ca="1" si="186"/>
        <v>-37</v>
      </c>
      <c r="AN205" s="60">
        <f t="shared" ca="1" si="186"/>
        <v>-37</v>
      </c>
      <c r="AO205" s="60">
        <f t="shared" ca="1" si="186"/>
        <v>37</v>
      </c>
      <c r="AP205" s="63">
        <f t="shared" si="163"/>
        <v>35</v>
      </c>
      <c r="AQ205" s="62">
        <f t="shared" si="164"/>
        <v>15.666666666667414</v>
      </c>
      <c r="AR205" s="62">
        <f t="shared" si="165"/>
        <v>783.33333333337066</v>
      </c>
      <c r="AS205" s="62">
        <f t="shared" si="166"/>
        <v>1566.6666666667413</v>
      </c>
      <c r="AT205" s="62">
        <f t="shared" si="167"/>
        <v>-783.33333333337066</v>
      </c>
      <c r="AU205" s="62">
        <f t="shared" si="168"/>
        <v>3916.6666666668534</v>
      </c>
      <c r="AV205" s="62">
        <f t="shared" si="169"/>
        <v>-1566.6666666667413</v>
      </c>
      <c r="AW205" s="63">
        <f t="shared" si="181"/>
        <v>2350.0000000001119</v>
      </c>
      <c r="AX205" s="61" t="str">
        <f t="shared" ca="1" si="170"/>
        <v>VINTO</v>
      </c>
      <c r="AY205" s="69">
        <f t="shared" ca="1" si="182"/>
        <v>10033</v>
      </c>
      <c r="AZ205" s="51">
        <f t="shared" si="171"/>
        <v>5483.333333333595</v>
      </c>
      <c r="BA205" s="55">
        <f t="shared" ca="1" si="172"/>
        <v>0.55668358714046651</v>
      </c>
      <c r="BB205" s="55">
        <f t="shared" ca="1" si="183"/>
        <v>15.666666666667412</v>
      </c>
      <c r="BC205" s="64">
        <f t="shared" ca="1" si="173"/>
        <v>2200.0000000001119</v>
      </c>
      <c r="BE205" s="52">
        <f t="shared" ca="1" si="174"/>
        <v>0.29999999999998472</v>
      </c>
      <c r="BF205" s="52">
        <f t="shared" ca="1" si="175"/>
        <v>0.29999999999998472</v>
      </c>
      <c r="BG205" s="52" t="str">
        <f t="shared" ca="1" si="176"/>
        <v/>
      </c>
      <c r="BH205" s="52">
        <f t="shared" ca="1" si="177"/>
        <v>0.29999999999998472</v>
      </c>
    </row>
    <row r="206" spans="19:60">
      <c r="S206" s="68">
        <f t="shared" si="184"/>
        <v>7</v>
      </c>
      <c r="T206" s="69">
        <f t="shared" si="184"/>
        <v>2</v>
      </c>
      <c r="U206" s="70">
        <f t="shared" si="162"/>
        <v>5</v>
      </c>
      <c r="V206" s="68">
        <f t="shared" si="178"/>
        <v>2</v>
      </c>
      <c r="W206" s="70">
        <f t="shared" si="178"/>
        <v>7</v>
      </c>
      <c r="X206" s="71">
        <f t="shared" si="178"/>
        <v>0.7142857142857143</v>
      </c>
      <c r="Y206" s="71">
        <f t="shared" si="178"/>
        <v>0.5</v>
      </c>
      <c r="Z206" s="69">
        <f t="shared" si="178"/>
        <v>10000</v>
      </c>
      <c r="AA206" s="69">
        <f t="shared" ca="1" si="178"/>
        <v>9850</v>
      </c>
      <c r="AB206" s="69">
        <f t="shared" ca="1" si="179"/>
        <v>-150</v>
      </c>
      <c r="AC206" s="69">
        <f t="shared" ca="1" si="180"/>
        <v>50</v>
      </c>
      <c r="AD206" s="73">
        <f t="shared" si="185"/>
        <v>0.19999999999998472</v>
      </c>
      <c r="AE206" s="69">
        <f t="shared" si="186"/>
        <v>0.70000000000000007</v>
      </c>
      <c r="AF206" s="69">
        <f t="shared" si="186"/>
        <v>1.4000000000000001</v>
      </c>
      <c r="AG206" s="78">
        <f t="shared" si="186"/>
        <v>200</v>
      </c>
      <c r="AH206" s="60">
        <f t="shared" si="186"/>
        <v>50</v>
      </c>
      <c r="AI206" s="60">
        <f t="shared" si="186"/>
        <v>70</v>
      </c>
      <c r="AJ206" s="60">
        <f t="shared" si="186"/>
        <v>10070</v>
      </c>
      <c r="AK206" s="60">
        <f t="shared" si="186"/>
        <v>185</v>
      </c>
      <c r="AL206" s="60">
        <f t="shared" si="186"/>
        <v>3.7</v>
      </c>
      <c r="AM206" s="60">
        <f t="shared" ca="1" si="186"/>
        <v>-37</v>
      </c>
      <c r="AN206" s="60">
        <f t="shared" ca="1" si="186"/>
        <v>-37</v>
      </c>
      <c r="AO206" s="60">
        <f t="shared" ca="1" si="186"/>
        <v>37</v>
      </c>
      <c r="AP206" s="63">
        <f t="shared" si="163"/>
        <v>35</v>
      </c>
      <c r="AQ206" s="62">
        <f t="shared" si="164"/>
        <v>23.000000000001684</v>
      </c>
      <c r="AR206" s="62">
        <f t="shared" si="165"/>
        <v>1150.0000000000841</v>
      </c>
      <c r="AS206" s="62">
        <f t="shared" si="166"/>
        <v>2300.0000000001683</v>
      </c>
      <c r="AT206" s="62">
        <f t="shared" si="167"/>
        <v>-1150.0000000000841</v>
      </c>
      <c r="AU206" s="62">
        <f t="shared" si="168"/>
        <v>5750.0000000004202</v>
      </c>
      <c r="AV206" s="62">
        <f t="shared" si="169"/>
        <v>-2300.0000000001683</v>
      </c>
      <c r="AW206" s="63">
        <f t="shared" si="181"/>
        <v>3450.0000000002519</v>
      </c>
      <c r="AX206" s="61" t="str">
        <f t="shared" ca="1" si="170"/>
        <v>VINTO</v>
      </c>
      <c r="AY206" s="69">
        <f t="shared" ca="1" si="182"/>
        <v>10033</v>
      </c>
      <c r="AZ206" s="51">
        <f t="shared" si="171"/>
        <v>8050.0000000005894</v>
      </c>
      <c r="BA206" s="55">
        <f t="shared" ca="1" si="172"/>
        <v>0.81725888324879081</v>
      </c>
      <c r="BB206" s="55">
        <f t="shared" ca="1" si="183"/>
        <v>23.00000000000168</v>
      </c>
      <c r="BC206" s="64">
        <f t="shared" ca="1" si="173"/>
        <v>3300.0000000002519</v>
      </c>
      <c r="BE206" s="52">
        <f t="shared" ca="1" si="174"/>
        <v>0.19999999999998472</v>
      </c>
      <c r="BF206" s="52">
        <f t="shared" ca="1" si="175"/>
        <v>0.19999999999998472</v>
      </c>
      <c r="BG206" s="52" t="str">
        <f t="shared" ca="1" si="176"/>
        <v/>
      </c>
      <c r="BH206" s="52">
        <f t="shared" ca="1" si="177"/>
        <v>0.19999999999998472</v>
      </c>
    </row>
    <row r="207" spans="19:60">
      <c r="S207" s="68">
        <f t="shared" si="184"/>
        <v>7</v>
      </c>
      <c r="T207" s="69">
        <f t="shared" si="184"/>
        <v>2</v>
      </c>
      <c r="U207" s="70">
        <f t="shared" si="162"/>
        <v>5</v>
      </c>
      <c r="V207" s="68">
        <f t="shared" si="178"/>
        <v>2</v>
      </c>
      <c r="W207" s="70">
        <f t="shared" si="178"/>
        <v>7</v>
      </c>
      <c r="X207" s="71">
        <f t="shared" si="178"/>
        <v>0.7142857142857143</v>
      </c>
      <c r="Y207" s="71">
        <f t="shared" si="178"/>
        <v>0.5</v>
      </c>
      <c r="Z207" s="69">
        <f t="shared" si="178"/>
        <v>10000</v>
      </c>
      <c r="AA207" s="69">
        <f t="shared" ca="1" si="178"/>
        <v>9850</v>
      </c>
      <c r="AB207" s="69">
        <f t="shared" ca="1" si="179"/>
        <v>-150</v>
      </c>
      <c r="AC207" s="69">
        <f t="shared" ca="1" si="180"/>
        <v>50</v>
      </c>
      <c r="AD207" s="73">
        <f t="shared" si="185"/>
        <v>9.9999999999984712E-2</v>
      </c>
      <c r="AE207" s="69">
        <f t="shared" si="186"/>
        <v>0.70000000000000007</v>
      </c>
      <c r="AF207" s="69">
        <f t="shared" si="186"/>
        <v>1.4000000000000001</v>
      </c>
      <c r="AG207" s="78">
        <f t="shared" si="186"/>
        <v>200</v>
      </c>
      <c r="AH207" s="60">
        <f t="shared" si="186"/>
        <v>50</v>
      </c>
      <c r="AI207" s="60">
        <f t="shared" si="186"/>
        <v>70</v>
      </c>
      <c r="AJ207" s="60">
        <f t="shared" si="186"/>
        <v>10070</v>
      </c>
      <c r="AK207" s="60">
        <f t="shared" si="186"/>
        <v>185</v>
      </c>
      <c r="AL207" s="60">
        <f t="shared" si="186"/>
        <v>3.7</v>
      </c>
      <c r="AM207" s="60">
        <f t="shared" ca="1" si="186"/>
        <v>-37</v>
      </c>
      <c r="AN207" s="60">
        <f t="shared" ca="1" si="186"/>
        <v>-37</v>
      </c>
      <c r="AO207" s="60">
        <f t="shared" ca="1" si="186"/>
        <v>37</v>
      </c>
      <c r="AP207" s="63">
        <f t="shared" si="163"/>
        <v>35</v>
      </c>
      <c r="AQ207" s="62">
        <f t="shared" si="164"/>
        <v>45.000000000006729</v>
      </c>
      <c r="AR207" s="62">
        <f t="shared" si="165"/>
        <v>2250.0000000003365</v>
      </c>
      <c r="AS207" s="62">
        <f t="shared" si="166"/>
        <v>4500.000000000673</v>
      </c>
      <c r="AT207" s="62">
        <f t="shared" si="167"/>
        <v>-2250.0000000003365</v>
      </c>
      <c r="AU207" s="62">
        <f t="shared" si="168"/>
        <v>11250.000000001683</v>
      </c>
      <c r="AV207" s="62">
        <f t="shared" si="169"/>
        <v>-4500.000000000673</v>
      </c>
      <c r="AW207" s="63">
        <f t="shared" si="181"/>
        <v>6750.0000000010095</v>
      </c>
      <c r="AX207" s="61" t="str">
        <f t="shared" ca="1" si="170"/>
        <v>VINTO</v>
      </c>
      <c r="AY207" s="69">
        <f t="shared" ca="1" si="182"/>
        <v>10033</v>
      </c>
      <c r="AZ207" s="51">
        <f t="shared" si="171"/>
        <v>15750.000000002356</v>
      </c>
      <c r="BA207" s="55">
        <f t="shared" ca="1" si="172"/>
        <v>1.5989847715738432</v>
      </c>
      <c r="BB207" s="55">
        <f t="shared" ca="1" si="183"/>
        <v>45.000000000006729</v>
      </c>
      <c r="BC207" s="64">
        <f t="shared" ca="1" si="173"/>
        <v>6600.0000000010095</v>
      </c>
      <c r="BE207" s="52">
        <f t="shared" ca="1" si="174"/>
        <v>9.9999999999984712E-2</v>
      </c>
      <c r="BF207" s="52">
        <f t="shared" ca="1" si="175"/>
        <v>9.9999999999984712E-2</v>
      </c>
      <c r="BG207" s="52" t="str">
        <f t="shared" ca="1" si="176"/>
        <v/>
      </c>
      <c r="BH207" s="52">
        <f t="shared" ca="1" si="177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6.25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14.59999999999995</v>
      </c>
      <c r="BF215" s="52">
        <f ca="1">MAX(BF217:BF416)</f>
        <v>0</v>
      </c>
      <c r="BG215" s="52">
        <f ca="1">AVERAGE(MAX(BG217:BG416),MIN(BG217:BG416))</f>
        <v>10.399999999999991</v>
      </c>
      <c r="BH215" s="52">
        <f ca="1">MIN(BH217:BH416)</f>
        <v>0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9850</v>
      </c>
      <c r="AB217" s="69">
        <f ca="1">AA217-Z217</f>
        <v>-150</v>
      </c>
      <c r="AC217" s="69">
        <f ca="1">X$4</f>
        <v>50</v>
      </c>
      <c r="AD217" s="83">
        <f>AD8</f>
        <v>20</v>
      </c>
      <c r="AE217" s="69">
        <f>2/20*W217</f>
        <v>0.70000000000000007</v>
      </c>
      <c r="AF217" s="69">
        <f>J$3</f>
        <v>1.4000000000000001</v>
      </c>
      <c r="AG217" s="72">
        <f>X$3</f>
        <v>200</v>
      </c>
      <c r="AH217" s="60">
        <f>Z217/AG217</f>
        <v>50</v>
      </c>
      <c r="AI217" s="60">
        <f>AF217*AH217</f>
        <v>70</v>
      </c>
      <c r="AJ217" s="60">
        <f>Z217+AI217</f>
        <v>10070</v>
      </c>
      <c r="AK217" s="60">
        <f>K$3</f>
        <v>185</v>
      </c>
      <c r="AL217" s="60">
        <f>AK217/AH217</f>
        <v>3.7</v>
      </c>
      <c r="AM217" s="60">
        <f ca="1">IF(AY217&gt;AJ217,"VINTO",AW217-AP217-AK217)</f>
        <v>-281</v>
      </c>
      <c r="AN217" s="60">
        <f t="shared" ref="AN217" ca="1" si="187">AM217</f>
        <v>-281</v>
      </c>
      <c r="AO217" s="60">
        <f t="shared" ref="AO217" ca="1" si="188">IFERROR(-AN217,"")</f>
        <v>281</v>
      </c>
      <c r="AP217" s="63">
        <f t="shared" ref="AP217:AP280" si="189">AE217*AH217</f>
        <v>35</v>
      </c>
      <c r="AQ217" s="62">
        <f t="shared" ref="AQ217:AQ248" si="190">IF(AL217=0,1,(1+(AL217+AE217)/(AD217*(T217-1))))</f>
        <v>1.22</v>
      </c>
      <c r="AR217" s="62">
        <f t="shared" ref="AR217:AR248" si="191">IF(AQ217&lt;=0,AH217,AQ217*AH217)</f>
        <v>61</v>
      </c>
      <c r="AS217" s="62">
        <f t="shared" ref="AS217:AS248" si="192">(T217*AR217)</f>
        <v>122</v>
      </c>
      <c r="AT217" s="62">
        <f t="shared" ref="AT217:AT280" si="193">-AR217</f>
        <v>-61</v>
      </c>
      <c r="AU217" s="62">
        <f t="shared" ref="AU217:AU248" si="194">(AS217+AT217)*U217</f>
        <v>183</v>
      </c>
      <c r="AV217" s="62">
        <f t="shared" ref="AV217:AV248" si="195">AT217*V217</f>
        <v>-244</v>
      </c>
      <c r="AW217" s="63">
        <f t="shared" ref="AW217" si="196">SUM(AU217:AV217)</f>
        <v>-61</v>
      </c>
      <c r="AX217" s="61" t="str">
        <f t="shared" ref="AX217:AX248" ca="1" si="197">IF(AY217+AW217&gt;AJ217,"VINTO","")</f>
        <v/>
      </c>
      <c r="AY217" s="69">
        <f ca="1">AA217+AW217</f>
        <v>9789</v>
      </c>
      <c r="AZ217" s="51">
        <f t="shared" ref="AZ217:AZ248" si="198">AR217*W217</f>
        <v>427</v>
      </c>
      <c r="BA217" s="55">
        <f t="shared" ref="BA217:BA248" ca="1" si="199">IFERROR(AZ217/AA217,0)</f>
        <v>4.3350253807106602E-2</v>
      </c>
      <c r="BB217" s="55">
        <f ca="1">IFERROR(AW217/ABS(AB217),0)</f>
        <v>-0.40666666666666668</v>
      </c>
      <c r="BC217" s="64">
        <f t="shared" ref="BC217:BC248" ca="1" si="200">AW217+AB217</f>
        <v>-211</v>
      </c>
      <c r="BE217" s="52" t="str">
        <f t="shared" ref="BE217:BE248" ca="1" si="201">IF(((AR217-AC217)/AC217)&gt;=BE$4,AD217,"")</f>
        <v/>
      </c>
      <c r="BF217" s="52" t="str">
        <f t="shared" ref="BF217:BF248" ca="1" si="202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203">ROUND((1/T218)*S218,0)-1</f>
        <v>3</v>
      </c>
      <c r="V218" s="68">
        <f t="shared" ref="V218:AA233" si="204">V217</f>
        <v>4</v>
      </c>
      <c r="W218" s="70">
        <f t="shared" si="204"/>
        <v>7</v>
      </c>
      <c r="X218" s="71">
        <f t="shared" si="204"/>
        <v>0.42857142857142855</v>
      </c>
      <c r="Y218" s="71">
        <f t="shared" si="204"/>
        <v>0.5</v>
      </c>
      <c r="Z218" s="69">
        <f t="shared" si="204"/>
        <v>10000</v>
      </c>
      <c r="AA218" s="69">
        <f t="shared" ca="1" si="204"/>
        <v>9850</v>
      </c>
      <c r="AB218" s="69">
        <f t="shared" ref="AB218:AB281" ca="1" si="205">AA218-Z218</f>
        <v>-150</v>
      </c>
      <c r="AC218" s="69">
        <f t="shared" ref="AC218:AC249" ca="1" si="206">AC217</f>
        <v>50</v>
      </c>
      <c r="AD218" s="73">
        <f>AD217-0.1</f>
        <v>19.899999999999999</v>
      </c>
      <c r="AE218" s="69">
        <f>AE217</f>
        <v>0.70000000000000007</v>
      </c>
      <c r="AF218" s="69">
        <f>AF217</f>
        <v>1.4000000000000001</v>
      </c>
      <c r="AG218" s="78">
        <f>AG217</f>
        <v>200</v>
      </c>
      <c r="AH218" s="60">
        <f>AH217</f>
        <v>50</v>
      </c>
      <c r="AI218" s="60">
        <f>AI217</f>
        <v>70</v>
      </c>
      <c r="AJ218" s="60">
        <f t="shared" ref="AJ218:AK218" si="207">AJ217</f>
        <v>10070</v>
      </c>
      <c r="AK218" s="60">
        <f t="shared" si="207"/>
        <v>185</v>
      </c>
      <c r="AL218" s="60">
        <f>AL217</f>
        <v>3.7</v>
      </c>
      <c r="AM218" s="60">
        <f t="shared" ref="AM218:AO218" ca="1" si="208">AM217</f>
        <v>-281</v>
      </c>
      <c r="AN218" s="60">
        <f t="shared" ca="1" si="208"/>
        <v>-281</v>
      </c>
      <c r="AO218" s="60">
        <f t="shared" ca="1" si="208"/>
        <v>281</v>
      </c>
      <c r="AP218" s="63">
        <f t="shared" si="189"/>
        <v>35</v>
      </c>
      <c r="AQ218" s="62">
        <f t="shared" si="190"/>
        <v>1.221105527638191</v>
      </c>
      <c r="AR218" s="62">
        <f t="shared" si="191"/>
        <v>61.05527638190955</v>
      </c>
      <c r="AS218" s="62">
        <f t="shared" si="192"/>
        <v>122.1105527638191</v>
      </c>
      <c r="AT218" s="62">
        <f t="shared" si="193"/>
        <v>-61.05527638190955</v>
      </c>
      <c r="AU218" s="62">
        <f t="shared" si="194"/>
        <v>183.16582914572865</v>
      </c>
      <c r="AV218" s="62">
        <f t="shared" si="195"/>
        <v>-244.2211055276382</v>
      </c>
      <c r="AW218" s="63">
        <f t="shared" ref="AW218:AW281" si="209">SUM(AU218:AV218)</f>
        <v>-61.05527638190955</v>
      </c>
      <c r="AX218" s="61" t="str">
        <f t="shared" ca="1" si="197"/>
        <v/>
      </c>
      <c r="AY218" s="69">
        <f t="shared" ref="AY218:AY249" ca="1" si="210">AY217</f>
        <v>9789</v>
      </c>
      <c r="AZ218" s="51">
        <f t="shared" si="198"/>
        <v>427.38693467336685</v>
      </c>
      <c r="BA218" s="55">
        <f t="shared" ca="1" si="199"/>
        <v>4.3389536515062624E-2</v>
      </c>
      <c r="BB218" s="55">
        <f t="shared" ref="BB218:BB281" ca="1" si="211">IFERROR(AW218/ABS(AB218),0)</f>
        <v>-0.40703517587939703</v>
      </c>
      <c r="BC218" s="64">
        <f t="shared" ca="1" si="200"/>
        <v>-211.05527638190955</v>
      </c>
      <c r="BE218" s="52" t="str">
        <f t="shared" ca="1" si="201"/>
        <v/>
      </c>
      <c r="BF218" s="52" t="str">
        <f t="shared" ca="1" si="202"/>
        <v/>
      </c>
      <c r="BG218" s="52">
        <f t="shared" ref="BG218:BG281" ca="1" si="212">IF(BA218&lt;=BG$213,AD218,"")</f>
        <v>19.899999999999999</v>
      </c>
      <c r="BH218" s="52" t="str">
        <f t="shared" ref="BH218:BH281" ca="1" si="213">IF(BB218&gt;=BH$213,AD218,"")</f>
        <v/>
      </c>
    </row>
    <row r="219" spans="19:60">
      <c r="S219" s="68">
        <f t="shared" ref="S219:T234" si="214">S218</f>
        <v>7</v>
      </c>
      <c r="T219" s="69">
        <f t="shared" si="214"/>
        <v>2</v>
      </c>
      <c r="U219" s="70">
        <f t="shared" si="203"/>
        <v>3</v>
      </c>
      <c r="V219" s="68">
        <f t="shared" si="204"/>
        <v>4</v>
      </c>
      <c r="W219" s="70">
        <f t="shared" si="204"/>
        <v>7</v>
      </c>
      <c r="X219" s="71">
        <f t="shared" si="204"/>
        <v>0.42857142857142855</v>
      </c>
      <c r="Y219" s="71">
        <f t="shared" si="204"/>
        <v>0.5</v>
      </c>
      <c r="Z219" s="69">
        <f t="shared" si="204"/>
        <v>10000</v>
      </c>
      <c r="AA219" s="69">
        <f t="shared" ca="1" si="204"/>
        <v>9850</v>
      </c>
      <c r="AB219" s="69">
        <f t="shared" ca="1" si="205"/>
        <v>-150</v>
      </c>
      <c r="AC219" s="69">
        <f t="shared" ca="1" si="206"/>
        <v>50</v>
      </c>
      <c r="AD219" s="73">
        <f t="shared" ref="AD219:AD282" si="215">AD218-0.1</f>
        <v>19.799999999999997</v>
      </c>
      <c r="AE219" s="69">
        <f t="shared" ref="AE219:AO234" si="216">AE218</f>
        <v>0.70000000000000007</v>
      </c>
      <c r="AF219" s="69">
        <f t="shared" si="216"/>
        <v>1.4000000000000001</v>
      </c>
      <c r="AG219" s="78">
        <f t="shared" si="216"/>
        <v>200</v>
      </c>
      <c r="AH219" s="60">
        <f t="shared" si="216"/>
        <v>50</v>
      </c>
      <c r="AI219" s="60">
        <f t="shared" si="216"/>
        <v>70</v>
      </c>
      <c r="AJ219" s="60">
        <f t="shared" si="216"/>
        <v>10070</v>
      </c>
      <c r="AK219" s="60">
        <f t="shared" si="216"/>
        <v>185</v>
      </c>
      <c r="AL219" s="60">
        <f t="shared" si="216"/>
        <v>3.7</v>
      </c>
      <c r="AM219" s="60">
        <f t="shared" ca="1" si="216"/>
        <v>-281</v>
      </c>
      <c r="AN219" s="60">
        <f t="shared" ca="1" si="216"/>
        <v>-281</v>
      </c>
      <c r="AO219" s="60">
        <f t="shared" ca="1" si="216"/>
        <v>281</v>
      </c>
      <c r="AP219" s="63">
        <f t="shared" si="189"/>
        <v>35</v>
      </c>
      <c r="AQ219" s="62">
        <f t="shared" si="190"/>
        <v>1.2222222222222223</v>
      </c>
      <c r="AR219" s="62">
        <f t="shared" si="191"/>
        <v>61.111111111111114</v>
      </c>
      <c r="AS219" s="62">
        <f t="shared" si="192"/>
        <v>122.22222222222223</v>
      </c>
      <c r="AT219" s="62">
        <f t="shared" si="193"/>
        <v>-61.111111111111114</v>
      </c>
      <c r="AU219" s="62">
        <f t="shared" si="194"/>
        <v>183.33333333333334</v>
      </c>
      <c r="AV219" s="62">
        <f t="shared" si="195"/>
        <v>-244.44444444444446</v>
      </c>
      <c r="AW219" s="63">
        <f t="shared" si="209"/>
        <v>-61.111111111111114</v>
      </c>
      <c r="AX219" s="61" t="str">
        <f t="shared" ca="1" si="197"/>
        <v/>
      </c>
      <c r="AY219" s="69">
        <f t="shared" ca="1" si="210"/>
        <v>9789</v>
      </c>
      <c r="AZ219" s="51">
        <f t="shared" si="198"/>
        <v>427.77777777777783</v>
      </c>
      <c r="BA219" s="55">
        <f t="shared" ca="1" si="199"/>
        <v>4.3429216018048514E-2</v>
      </c>
      <c r="BB219" s="55">
        <f t="shared" ca="1" si="211"/>
        <v>-0.40740740740740744</v>
      </c>
      <c r="BC219" s="64">
        <f t="shared" ca="1" si="200"/>
        <v>-211.11111111111111</v>
      </c>
      <c r="BE219" s="52" t="str">
        <f t="shared" ca="1" si="201"/>
        <v/>
      </c>
      <c r="BF219" s="52" t="str">
        <f t="shared" ca="1" si="202"/>
        <v/>
      </c>
      <c r="BG219" s="52">
        <f t="shared" ca="1" si="212"/>
        <v>19.799999999999997</v>
      </c>
      <c r="BH219" s="52" t="str">
        <f t="shared" ca="1" si="213"/>
        <v/>
      </c>
    </row>
    <row r="220" spans="19:60">
      <c r="S220" s="68">
        <f t="shared" si="214"/>
        <v>7</v>
      </c>
      <c r="T220" s="69">
        <f t="shared" si="214"/>
        <v>2</v>
      </c>
      <c r="U220" s="70">
        <f t="shared" si="203"/>
        <v>3</v>
      </c>
      <c r="V220" s="68">
        <f t="shared" si="204"/>
        <v>4</v>
      </c>
      <c r="W220" s="70">
        <f t="shared" si="204"/>
        <v>7</v>
      </c>
      <c r="X220" s="71">
        <f t="shared" si="204"/>
        <v>0.42857142857142855</v>
      </c>
      <c r="Y220" s="71">
        <f t="shared" si="204"/>
        <v>0.5</v>
      </c>
      <c r="Z220" s="69">
        <f t="shared" si="204"/>
        <v>10000</v>
      </c>
      <c r="AA220" s="69">
        <f t="shared" ca="1" si="204"/>
        <v>9850</v>
      </c>
      <c r="AB220" s="69">
        <f t="shared" ca="1" si="205"/>
        <v>-150</v>
      </c>
      <c r="AC220" s="69">
        <f t="shared" ca="1" si="206"/>
        <v>50</v>
      </c>
      <c r="AD220" s="73">
        <f t="shared" si="215"/>
        <v>19.699999999999996</v>
      </c>
      <c r="AE220" s="69">
        <f t="shared" si="216"/>
        <v>0.70000000000000007</v>
      </c>
      <c r="AF220" s="69">
        <f t="shared" si="216"/>
        <v>1.4000000000000001</v>
      </c>
      <c r="AG220" s="78">
        <f t="shared" si="216"/>
        <v>200</v>
      </c>
      <c r="AH220" s="60">
        <f t="shared" si="216"/>
        <v>50</v>
      </c>
      <c r="AI220" s="60">
        <f t="shared" si="216"/>
        <v>70</v>
      </c>
      <c r="AJ220" s="60">
        <f t="shared" si="216"/>
        <v>10070</v>
      </c>
      <c r="AK220" s="60">
        <f t="shared" si="216"/>
        <v>185</v>
      </c>
      <c r="AL220" s="60">
        <f t="shared" si="216"/>
        <v>3.7</v>
      </c>
      <c r="AM220" s="60">
        <f t="shared" ca="1" si="216"/>
        <v>-281</v>
      </c>
      <c r="AN220" s="60">
        <f t="shared" ca="1" si="216"/>
        <v>-281</v>
      </c>
      <c r="AO220" s="60">
        <f t="shared" ca="1" si="216"/>
        <v>281</v>
      </c>
      <c r="AP220" s="63">
        <f t="shared" si="189"/>
        <v>35</v>
      </c>
      <c r="AQ220" s="62">
        <f t="shared" si="190"/>
        <v>1.2233502538071066</v>
      </c>
      <c r="AR220" s="62">
        <f t="shared" si="191"/>
        <v>61.167512690355331</v>
      </c>
      <c r="AS220" s="62">
        <f t="shared" si="192"/>
        <v>122.33502538071066</v>
      </c>
      <c r="AT220" s="62">
        <f t="shared" si="193"/>
        <v>-61.167512690355331</v>
      </c>
      <c r="AU220" s="62">
        <f t="shared" si="194"/>
        <v>183.502538071066</v>
      </c>
      <c r="AV220" s="62">
        <f t="shared" si="195"/>
        <v>-244.67005076142132</v>
      </c>
      <c r="AW220" s="63">
        <f t="shared" si="209"/>
        <v>-61.167512690355323</v>
      </c>
      <c r="AX220" s="61" t="str">
        <f t="shared" ca="1" si="197"/>
        <v/>
      </c>
      <c r="AY220" s="69">
        <f t="shared" ca="1" si="210"/>
        <v>9789</v>
      </c>
      <c r="AZ220" s="51">
        <f t="shared" si="198"/>
        <v>428.17258883248729</v>
      </c>
      <c r="BA220" s="55">
        <f t="shared" ca="1" si="199"/>
        <v>4.3469298358628151E-2</v>
      </c>
      <c r="BB220" s="55">
        <f t="shared" ca="1" si="211"/>
        <v>-0.40778341793570216</v>
      </c>
      <c r="BC220" s="64">
        <f t="shared" ca="1" si="200"/>
        <v>-211.16751269035532</v>
      </c>
      <c r="BE220" s="52" t="str">
        <f t="shared" ca="1" si="201"/>
        <v/>
      </c>
      <c r="BF220" s="52" t="str">
        <f t="shared" ca="1" si="202"/>
        <v/>
      </c>
      <c r="BG220" s="52">
        <f t="shared" ca="1" si="212"/>
        <v>19.699999999999996</v>
      </c>
      <c r="BH220" s="52" t="str">
        <f t="shared" ca="1" si="213"/>
        <v/>
      </c>
    </row>
    <row r="221" spans="19:60">
      <c r="S221" s="68">
        <f t="shared" si="214"/>
        <v>7</v>
      </c>
      <c r="T221" s="69">
        <f t="shared" si="214"/>
        <v>2</v>
      </c>
      <c r="U221" s="70">
        <f t="shared" si="203"/>
        <v>3</v>
      </c>
      <c r="V221" s="68">
        <f t="shared" si="204"/>
        <v>4</v>
      </c>
      <c r="W221" s="70">
        <f t="shared" si="204"/>
        <v>7</v>
      </c>
      <c r="X221" s="71">
        <f t="shared" si="204"/>
        <v>0.42857142857142855</v>
      </c>
      <c r="Y221" s="71">
        <f t="shared" si="204"/>
        <v>0.5</v>
      </c>
      <c r="Z221" s="69">
        <f t="shared" si="204"/>
        <v>10000</v>
      </c>
      <c r="AA221" s="69">
        <f t="shared" ca="1" si="204"/>
        <v>9850</v>
      </c>
      <c r="AB221" s="69">
        <f t="shared" ca="1" si="205"/>
        <v>-150</v>
      </c>
      <c r="AC221" s="69">
        <f t="shared" ca="1" si="206"/>
        <v>50</v>
      </c>
      <c r="AD221" s="73">
        <f t="shared" si="215"/>
        <v>19.599999999999994</v>
      </c>
      <c r="AE221" s="69">
        <f t="shared" si="216"/>
        <v>0.70000000000000007</v>
      </c>
      <c r="AF221" s="69">
        <f t="shared" si="216"/>
        <v>1.4000000000000001</v>
      </c>
      <c r="AG221" s="78">
        <f t="shared" si="216"/>
        <v>200</v>
      </c>
      <c r="AH221" s="60">
        <f t="shared" si="216"/>
        <v>50</v>
      </c>
      <c r="AI221" s="60">
        <f t="shared" si="216"/>
        <v>70</v>
      </c>
      <c r="AJ221" s="60">
        <f t="shared" si="216"/>
        <v>10070</v>
      </c>
      <c r="AK221" s="60">
        <f t="shared" si="216"/>
        <v>185</v>
      </c>
      <c r="AL221" s="60">
        <f t="shared" si="216"/>
        <v>3.7</v>
      </c>
      <c r="AM221" s="60">
        <f t="shared" ca="1" si="216"/>
        <v>-281</v>
      </c>
      <c r="AN221" s="60">
        <f t="shared" ca="1" si="216"/>
        <v>-281</v>
      </c>
      <c r="AO221" s="60">
        <f t="shared" ca="1" si="216"/>
        <v>281</v>
      </c>
      <c r="AP221" s="63">
        <f t="shared" si="189"/>
        <v>35</v>
      </c>
      <c r="AQ221" s="62">
        <f t="shared" si="190"/>
        <v>1.2244897959183674</v>
      </c>
      <c r="AR221" s="62">
        <f t="shared" si="191"/>
        <v>61.224489795918366</v>
      </c>
      <c r="AS221" s="62">
        <f t="shared" si="192"/>
        <v>122.44897959183673</v>
      </c>
      <c r="AT221" s="62">
        <f t="shared" si="193"/>
        <v>-61.224489795918366</v>
      </c>
      <c r="AU221" s="62">
        <f t="shared" si="194"/>
        <v>183.67346938775509</v>
      </c>
      <c r="AV221" s="62">
        <f t="shared" si="195"/>
        <v>-244.89795918367346</v>
      </c>
      <c r="AW221" s="63">
        <f t="shared" si="209"/>
        <v>-61.224489795918373</v>
      </c>
      <c r="AX221" s="61" t="str">
        <f t="shared" ca="1" si="197"/>
        <v/>
      </c>
      <c r="AY221" s="69">
        <f t="shared" ca="1" si="210"/>
        <v>9789</v>
      </c>
      <c r="AZ221" s="51">
        <f t="shared" si="198"/>
        <v>428.57142857142856</v>
      </c>
      <c r="BA221" s="55">
        <f t="shared" ca="1" si="199"/>
        <v>4.3509789702683099E-2</v>
      </c>
      <c r="BB221" s="55">
        <f t="shared" ca="1" si="211"/>
        <v>-0.40816326530612251</v>
      </c>
      <c r="BC221" s="64">
        <f t="shared" ca="1" si="200"/>
        <v>-211.22448979591837</v>
      </c>
      <c r="BE221" s="52" t="str">
        <f t="shared" ca="1" si="201"/>
        <v/>
      </c>
      <c r="BF221" s="52" t="str">
        <f t="shared" ca="1" si="202"/>
        <v/>
      </c>
      <c r="BG221" s="52">
        <f t="shared" ca="1" si="212"/>
        <v>19.599999999999994</v>
      </c>
      <c r="BH221" s="52" t="str">
        <f t="shared" ca="1" si="213"/>
        <v/>
      </c>
    </row>
    <row r="222" spans="19:60">
      <c r="S222" s="68">
        <f t="shared" si="214"/>
        <v>7</v>
      </c>
      <c r="T222" s="69">
        <f t="shared" si="214"/>
        <v>2</v>
      </c>
      <c r="U222" s="70">
        <f t="shared" si="203"/>
        <v>3</v>
      </c>
      <c r="V222" s="68">
        <f t="shared" si="204"/>
        <v>4</v>
      </c>
      <c r="W222" s="70">
        <f t="shared" si="204"/>
        <v>7</v>
      </c>
      <c r="X222" s="71">
        <f t="shared" si="204"/>
        <v>0.42857142857142855</v>
      </c>
      <c r="Y222" s="71">
        <f t="shared" si="204"/>
        <v>0.5</v>
      </c>
      <c r="Z222" s="69">
        <f t="shared" si="204"/>
        <v>10000</v>
      </c>
      <c r="AA222" s="69">
        <f t="shared" ca="1" si="204"/>
        <v>9850</v>
      </c>
      <c r="AB222" s="69">
        <f t="shared" ca="1" si="205"/>
        <v>-150</v>
      </c>
      <c r="AC222" s="69">
        <f t="shared" ca="1" si="206"/>
        <v>50</v>
      </c>
      <c r="AD222" s="73">
        <f t="shared" si="215"/>
        <v>19.499999999999993</v>
      </c>
      <c r="AE222" s="69">
        <f t="shared" si="216"/>
        <v>0.70000000000000007</v>
      </c>
      <c r="AF222" s="69">
        <f t="shared" si="216"/>
        <v>1.4000000000000001</v>
      </c>
      <c r="AG222" s="78">
        <f t="shared" si="216"/>
        <v>200</v>
      </c>
      <c r="AH222" s="60">
        <f t="shared" si="216"/>
        <v>50</v>
      </c>
      <c r="AI222" s="60">
        <f t="shared" si="216"/>
        <v>70</v>
      </c>
      <c r="AJ222" s="60">
        <f t="shared" si="216"/>
        <v>10070</v>
      </c>
      <c r="AK222" s="60">
        <f t="shared" si="216"/>
        <v>185</v>
      </c>
      <c r="AL222" s="60">
        <f t="shared" si="216"/>
        <v>3.7</v>
      </c>
      <c r="AM222" s="60">
        <f t="shared" ca="1" si="216"/>
        <v>-281</v>
      </c>
      <c r="AN222" s="60">
        <f t="shared" ca="1" si="216"/>
        <v>-281</v>
      </c>
      <c r="AO222" s="60">
        <f t="shared" ca="1" si="216"/>
        <v>281</v>
      </c>
      <c r="AP222" s="63">
        <f t="shared" si="189"/>
        <v>35</v>
      </c>
      <c r="AQ222" s="62">
        <f t="shared" si="190"/>
        <v>1.2256410256410257</v>
      </c>
      <c r="AR222" s="62">
        <f t="shared" si="191"/>
        <v>61.282051282051285</v>
      </c>
      <c r="AS222" s="62">
        <f t="shared" si="192"/>
        <v>122.56410256410257</v>
      </c>
      <c r="AT222" s="62">
        <f t="shared" si="193"/>
        <v>-61.282051282051285</v>
      </c>
      <c r="AU222" s="62">
        <f t="shared" si="194"/>
        <v>183.84615384615387</v>
      </c>
      <c r="AV222" s="62">
        <f t="shared" si="195"/>
        <v>-245.12820512820514</v>
      </c>
      <c r="AW222" s="63">
        <f t="shared" si="209"/>
        <v>-61.28205128205127</v>
      </c>
      <c r="AX222" s="61" t="str">
        <f t="shared" ca="1" si="197"/>
        <v/>
      </c>
      <c r="AY222" s="69">
        <f t="shared" ca="1" si="210"/>
        <v>9789</v>
      </c>
      <c r="AZ222" s="51">
        <f t="shared" si="198"/>
        <v>428.97435897435901</v>
      </c>
      <c r="BA222" s="55">
        <f t="shared" ca="1" si="199"/>
        <v>4.3550696342574517E-2</v>
      </c>
      <c r="BB222" s="55">
        <f t="shared" ca="1" si="211"/>
        <v>-0.40854700854700848</v>
      </c>
      <c r="BC222" s="64">
        <f t="shared" ca="1" si="200"/>
        <v>-211.28205128205127</v>
      </c>
      <c r="BE222" s="52" t="str">
        <f t="shared" ca="1" si="201"/>
        <v/>
      </c>
      <c r="BF222" s="52" t="str">
        <f t="shared" ca="1" si="202"/>
        <v/>
      </c>
      <c r="BG222" s="52">
        <f t="shared" ca="1" si="212"/>
        <v>19.499999999999993</v>
      </c>
      <c r="BH222" s="52" t="str">
        <f t="shared" ca="1" si="213"/>
        <v/>
      </c>
    </row>
    <row r="223" spans="19:60">
      <c r="S223" s="68">
        <f t="shared" si="214"/>
        <v>7</v>
      </c>
      <c r="T223" s="69">
        <f t="shared" si="214"/>
        <v>2</v>
      </c>
      <c r="U223" s="70">
        <f t="shared" si="203"/>
        <v>3</v>
      </c>
      <c r="V223" s="68">
        <f t="shared" si="204"/>
        <v>4</v>
      </c>
      <c r="W223" s="70">
        <f t="shared" si="204"/>
        <v>7</v>
      </c>
      <c r="X223" s="71">
        <f t="shared" si="204"/>
        <v>0.42857142857142855</v>
      </c>
      <c r="Y223" s="71">
        <f t="shared" si="204"/>
        <v>0.5</v>
      </c>
      <c r="Z223" s="69">
        <f t="shared" si="204"/>
        <v>10000</v>
      </c>
      <c r="AA223" s="69">
        <f t="shared" ca="1" si="204"/>
        <v>9850</v>
      </c>
      <c r="AB223" s="69">
        <f t="shared" ca="1" si="205"/>
        <v>-150</v>
      </c>
      <c r="AC223" s="69">
        <f t="shared" ca="1" si="206"/>
        <v>50</v>
      </c>
      <c r="AD223" s="73">
        <f t="shared" si="215"/>
        <v>19.399999999999991</v>
      </c>
      <c r="AE223" s="69">
        <f t="shared" si="216"/>
        <v>0.70000000000000007</v>
      </c>
      <c r="AF223" s="69">
        <f t="shared" si="216"/>
        <v>1.4000000000000001</v>
      </c>
      <c r="AG223" s="78">
        <f t="shared" si="216"/>
        <v>200</v>
      </c>
      <c r="AH223" s="60">
        <f t="shared" si="216"/>
        <v>50</v>
      </c>
      <c r="AI223" s="60">
        <f t="shared" si="216"/>
        <v>70</v>
      </c>
      <c r="AJ223" s="60">
        <f t="shared" si="216"/>
        <v>10070</v>
      </c>
      <c r="AK223" s="60">
        <f t="shared" si="216"/>
        <v>185</v>
      </c>
      <c r="AL223" s="60">
        <f t="shared" si="216"/>
        <v>3.7</v>
      </c>
      <c r="AM223" s="60">
        <f t="shared" ca="1" si="216"/>
        <v>-281</v>
      </c>
      <c r="AN223" s="60">
        <f t="shared" ca="1" si="216"/>
        <v>-281</v>
      </c>
      <c r="AO223" s="60">
        <f t="shared" ca="1" si="216"/>
        <v>281</v>
      </c>
      <c r="AP223" s="63">
        <f t="shared" si="189"/>
        <v>35</v>
      </c>
      <c r="AQ223" s="62">
        <f t="shared" si="190"/>
        <v>1.2268041237113403</v>
      </c>
      <c r="AR223" s="62">
        <f t="shared" si="191"/>
        <v>61.340206185567013</v>
      </c>
      <c r="AS223" s="62">
        <f t="shared" si="192"/>
        <v>122.68041237113403</v>
      </c>
      <c r="AT223" s="62">
        <f t="shared" si="193"/>
        <v>-61.340206185567013</v>
      </c>
      <c r="AU223" s="62">
        <f t="shared" si="194"/>
        <v>184.02061855670104</v>
      </c>
      <c r="AV223" s="62">
        <f t="shared" si="195"/>
        <v>-245.36082474226805</v>
      </c>
      <c r="AW223" s="63">
        <f t="shared" si="209"/>
        <v>-61.340206185567013</v>
      </c>
      <c r="AX223" s="61" t="str">
        <f t="shared" ca="1" si="197"/>
        <v/>
      </c>
      <c r="AY223" s="69">
        <f t="shared" ca="1" si="210"/>
        <v>9789</v>
      </c>
      <c r="AZ223" s="51">
        <f t="shared" si="198"/>
        <v>429.38144329896909</v>
      </c>
      <c r="BA223" s="55">
        <f t="shared" ca="1" si="199"/>
        <v>4.3592024700402951E-2</v>
      </c>
      <c r="BB223" s="55">
        <f t="shared" ca="1" si="211"/>
        <v>-0.40893470790378006</v>
      </c>
      <c r="BC223" s="64">
        <f t="shared" ca="1" si="200"/>
        <v>-211.34020618556701</v>
      </c>
      <c r="BE223" s="52" t="str">
        <f t="shared" ca="1" si="201"/>
        <v/>
      </c>
      <c r="BF223" s="52" t="str">
        <f t="shared" ca="1" si="202"/>
        <v/>
      </c>
      <c r="BG223" s="52">
        <f t="shared" ca="1" si="212"/>
        <v>19.399999999999991</v>
      </c>
      <c r="BH223" s="52" t="str">
        <f t="shared" ca="1" si="213"/>
        <v/>
      </c>
    </row>
    <row r="224" spans="19:60">
      <c r="S224" s="68">
        <f t="shared" si="214"/>
        <v>7</v>
      </c>
      <c r="T224" s="69">
        <f t="shared" si="214"/>
        <v>2</v>
      </c>
      <c r="U224" s="70">
        <f t="shared" si="203"/>
        <v>3</v>
      </c>
      <c r="V224" s="68">
        <f t="shared" si="204"/>
        <v>4</v>
      </c>
      <c r="W224" s="70">
        <f t="shared" si="204"/>
        <v>7</v>
      </c>
      <c r="X224" s="71">
        <f t="shared" si="204"/>
        <v>0.42857142857142855</v>
      </c>
      <c r="Y224" s="71">
        <f t="shared" si="204"/>
        <v>0.5</v>
      </c>
      <c r="Z224" s="69">
        <f t="shared" si="204"/>
        <v>10000</v>
      </c>
      <c r="AA224" s="69">
        <f t="shared" ca="1" si="204"/>
        <v>9850</v>
      </c>
      <c r="AB224" s="69">
        <f t="shared" ca="1" si="205"/>
        <v>-150</v>
      </c>
      <c r="AC224" s="69">
        <f t="shared" ca="1" si="206"/>
        <v>50</v>
      </c>
      <c r="AD224" s="73">
        <f t="shared" si="215"/>
        <v>19.29999999999999</v>
      </c>
      <c r="AE224" s="69">
        <f t="shared" si="216"/>
        <v>0.70000000000000007</v>
      </c>
      <c r="AF224" s="69">
        <f t="shared" si="216"/>
        <v>1.4000000000000001</v>
      </c>
      <c r="AG224" s="78">
        <f t="shared" si="216"/>
        <v>200</v>
      </c>
      <c r="AH224" s="60">
        <f t="shared" si="216"/>
        <v>50</v>
      </c>
      <c r="AI224" s="60">
        <f t="shared" si="216"/>
        <v>70</v>
      </c>
      <c r="AJ224" s="60">
        <f t="shared" si="216"/>
        <v>10070</v>
      </c>
      <c r="AK224" s="60">
        <f t="shared" si="216"/>
        <v>185</v>
      </c>
      <c r="AL224" s="60">
        <f t="shared" si="216"/>
        <v>3.7</v>
      </c>
      <c r="AM224" s="60">
        <f t="shared" ca="1" si="216"/>
        <v>-281</v>
      </c>
      <c r="AN224" s="60">
        <f t="shared" ca="1" si="216"/>
        <v>-281</v>
      </c>
      <c r="AO224" s="60">
        <f t="shared" ca="1" si="216"/>
        <v>281</v>
      </c>
      <c r="AP224" s="63">
        <f t="shared" si="189"/>
        <v>35</v>
      </c>
      <c r="AQ224" s="62">
        <f t="shared" si="190"/>
        <v>1.2279792746113991</v>
      </c>
      <c r="AR224" s="62">
        <f t="shared" si="191"/>
        <v>61.398963730569953</v>
      </c>
      <c r="AS224" s="62">
        <f t="shared" si="192"/>
        <v>122.79792746113991</v>
      </c>
      <c r="AT224" s="62">
        <f t="shared" si="193"/>
        <v>-61.398963730569953</v>
      </c>
      <c r="AU224" s="62">
        <f t="shared" si="194"/>
        <v>184.19689119170985</v>
      </c>
      <c r="AV224" s="62">
        <f t="shared" si="195"/>
        <v>-245.59585492227981</v>
      </c>
      <c r="AW224" s="63">
        <f t="shared" si="209"/>
        <v>-61.39896373056996</v>
      </c>
      <c r="AX224" s="61" t="str">
        <f t="shared" ca="1" si="197"/>
        <v/>
      </c>
      <c r="AY224" s="69">
        <f t="shared" ca="1" si="210"/>
        <v>9789</v>
      </c>
      <c r="AZ224" s="51">
        <f t="shared" si="198"/>
        <v>429.79274611398966</v>
      </c>
      <c r="BA224" s="55">
        <f t="shared" ca="1" si="199"/>
        <v>4.3633781331369512E-2</v>
      </c>
      <c r="BB224" s="55">
        <f t="shared" ca="1" si="211"/>
        <v>-0.40932642487046639</v>
      </c>
      <c r="BC224" s="64">
        <f t="shared" ca="1" si="200"/>
        <v>-211.39896373056996</v>
      </c>
      <c r="BE224" s="52" t="str">
        <f t="shared" ca="1" si="201"/>
        <v/>
      </c>
      <c r="BF224" s="52" t="str">
        <f t="shared" ca="1" si="202"/>
        <v/>
      </c>
      <c r="BG224" s="52">
        <f t="shared" ca="1" si="212"/>
        <v>19.29999999999999</v>
      </c>
      <c r="BH224" s="52" t="str">
        <f t="shared" ca="1" si="213"/>
        <v/>
      </c>
    </row>
    <row r="225" spans="19:60">
      <c r="S225" s="68">
        <f t="shared" si="214"/>
        <v>7</v>
      </c>
      <c r="T225" s="69">
        <f t="shared" si="214"/>
        <v>2</v>
      </c>
      <c r="U225" s="70">
        <f t="shared" si="203"/>
        <v>3</v>
      </c>
      <c r="V225" s="68">
        <f t="shared" si="204"/>
        <v>4</v>
      </c>
      <c r="W225" s="70">
        <f t="shared" si="204"/>
        <v>7</v>
      </c>
      <c r="X225" s="71">
        <f t="shared" si="204"/>
        <v>0.42857142857142855</v>
      </c>
      <c r="Y225" s="71">
        <f t="shared" si="204"/>
        <v>0.5</v>
      </c>
      <c r="Z225" s="69">
        <f t="shared" si="204"/>
        <v>10000</v>
      </c>
      <c r="AA225" s="69">
        <f t="shared" ca="1" si="204"/>
        <v>9850</v>
      </c>
      <c r="AB225" s="69">
        <f t="shared" ca="1" si="205"/>
        <v>-150</v>
      </c>
      <c r="AC225" s="69">
        <f t="shared" ca="1" si="206"/>
        <v>50</v>
      </c>
      <c r="AD225" s="73">
        <f t="shared" si="215"/>
        <v>19.199999999999989</v>
      </c>
      <c r="AE225" s="69">
        <f t="shared" si="216"/>
        <v>0.70000000000000007</v>
      </c>
      <c r="AF225" s="69">
        <f t="shared" si="216"/>
        <v>1.4000000000000001</v>
      </c>
      <c r="AG225" s="78">
        <f t="shared" si="216"/>
        <v>200</v>
      </c>
      <c r="AH225" s="60">
        <f t="shared" si="216"/>
        <v>50</v>
      </c>
      <c r="AI225" s="60">
        <f t="shared" si="216"/>
        <v>70</v>
      </c>
      <c r="AJ225" s="60">
        <f t="shared" si="216"/>
        <v>10070</v>
      </c>
      <c r="AK225" s="60">
        <f t="shared" si="216"/>
        <v>185</v>
      </c>
      <c r="AL225" s="60">
        <f t="shared" si="216"/>
        <v>3.7</v>
      </c>
      <c r="AM225" s="60">
        <f t="shared" ca="1" si="216"/>
        <v>-281</v>
      </c>
      <c r="AN225" s="60">
        <f t="shared" ca="1" si="216"/>
        <v>-281</v>
      </c>
      <c r="AO225" s="60">
        <f t="shared" ca="1" si="216"/>
        <v>281</v>
      </c>
      <c r="AP225" s="63">
        <f t="shared" si="189"/>
        <v>35</v>
      </c>
      <c r="AQ225" s="62">
        <f t="shared" si="190"/>
        <v>1.2291666666666667</v>
      </c>
      <c r="AR225" s="62">
        <f t="shared" si="191"/>
        <v>61.458333333333336</v>
      </c>
      <c r="AS225" s="62">
        <f t="shared" si="192"/>
        <v>122.91666666666667</v>
      </c>
      <c r="AT225" s="62">
        <f t="shared" si="193"/>
        <v>-61.458333333333336</v>
      </c>
      <c r="AU225" s="62">
        <f t="shared" si="194"/>
        <v>184.375</v>
      </c>
      <c r="AV225" s="62">
        <f t="shared" si="195"/>
        <v>-245.83333333333334</v>
      </c>
      <c r="AW225" s="63">
        <f t="shared" si="209"/>
        <v>-61.458333333333343</v>
      </c>
      <c r="AX225" s="61" t="str">
        <f t="shared" ca="1" si="197"/>
        <v/>
      </c>
      <c r="AY225" s="69">
        <f t="shared" ca="1" si="210"/>
        <v>9789</v>
      </c>
      <c r="AZ225" s="51">
        <f t="shared" si="198"/>
        <v>430.20833333333337</v>
      </c>
      <c r="BA225" s="55">
        <f t="shared" ca="1" si="199"/>
        <v>4.3675972927241964E-2</v>
      </c>
      <c r="BB225" s="55">
        <f t="shared" ca="1" si="211"/>
        <v>-0.40972222222222227</v>
      </c>
      <c r="BC225" s="64">
        <f t="shared" ca="1" si="200"/>
        <v>-211.45833333333334</v>
      </c>
      <c r="BE225" s="52" t="str">
        <f t="shared" ca="1" si="201"/>
        <v/>
      </c>
      <c r="BF225" s="52" t="str">
        <f t="shared" ca="1" si="202"/>
        <v/>
      </c>
      <c r="BG225" s="52">
        <f t="shared" ca="1" si="212"/>
        <v>19.199999999999989</v>
      </c>
      <c r="BH225" s="52" t="str">
        <f t="shared" ca="1" si="213"/>
        <v/>
      </c>
    </row>
    <row r="226" spans="19:60">
      <c r="S226" s="68">
        <f t="shared" si="214"/>
        <v>7</v>
      </c>
      <c r="T226" s="69">
        <f t="shared" si="214"/>
        <v>2</v>
      </c>
      <c r="U226" s="70">
        <f t="shared" si="203"/>
        <v>3</v>
      </c>
      <c r="V226" s="68">
        <f t="shared" si="204"/>
        <v>4</v>
      </c>
      <c r="W226" s="70">
        <f t="shared" si="204"/>
        <v>7</v>
      </c>
      <c r="X226" s="71">
        <f t="shared" si="204"/>
        <v>0.42857142857142855</v>
      </c>
      <c r="Y226" s="71">
        <f t="shared" si="204"/>
        <v>0.5</v>
      </c>
      <c r="Z226" s="69">
        <f t="shared" si="204"/>
        <v>10000</v>
      </c>
      <c r="AA226" s="69">
        <f t="shared" ca="1" si="204"/>
        <v>9850</v>
      </c>
      <c r="AB226" s="69">
        <f t="shared" ca="1" si="205"/>
        <v>-150</v>
      </c>
      <c r="AC226" s="69">
        <f t="shared" ca="1" si="206"/>
        <v>50</v>
      </c>
      <c r="AD226" s="73">
        <f t="shared" si="215"/>
        <v>19.099999999999987</v>
      </c>
      <c r="AE226" s="69">
        <f t="shared" si="216"/>
        <v>0.70000000000000007</v>
      </c>
      <c r="AF226" s="69">
        <f t="shared" si="216"/>
        <v>1.4000000000000001</v>
      </c>
      <c r="AG226" s="78">
        <f t="shared" si="216"/>
        <v>200</v>
      </c>
      <c r="AH226" s="60">
        <f t="shared" si="216"/>
        <v>50</v>
      </c>
      <c r="AI226" s="60">
        <f t="shared" si="216"/>
        <v>70</v>
      </c>
      <c r="AJ226" s="60">
        <f t="shared" si="216"/>
        <v>10070</v>
      </c>
      <c r="AK226" s="60">
        <f t="shared" si="216"/>
        <v>185</v>
      </c>
      <c r="AL226" s="60">
        <f t="shared" si="216"/>
        <v>3.7</v>
      </c>
      <c r="AM226" s="60">
        <f t="shared" ca="1" si="216"/>
        <v>-281</v>
      </c>
      <c r="AN226" s="60">
        <f t="shared" ca="1" si="216"/>
        <v>-281</v>
      </c>
      <c r="AO226" s="60">
        <f t="shared" ca="1" si="216"/>
        <v>281</v>
      </c>
      <c r="AP226" s="63">
        <f t="shared" si="189"/>
        <v>35</v>
      </c>
      <c r="AQ226" s="62">
        <f t="shared" si="190"/>
        <v>1.2303664921465971</v>
      </c>
      <c r="AR226" s="62">
        <f t="shared" si="191"/>
        <v>61.518324607329852</v>
      </c>
      <c r="AS226" s="62">
        <f t="shared" si="192"/>
        <v>123.0366492146597</v>
      </c>
      <c r="AT226" s="62">
        <f t="shared" si="193"/>
        <v>-61.518324607329852</v>
      </c>
      <c r="AU226" s="62">
        <f t="shared" si="194"/>
        <v>184.55497382198956</v>
      </c>
      <c r="AV226" s="62">
        <f t="shared" si="195"/>
        <v>-246.07329842931941</v>
      </c>
      <c r="AW226" s="63">
        <f t="shared" si="209"/>
        <v>-61.518324607329845</v>
      </c>
      <c r="AX226" s="61" t="str">
        <f t="shared" ca="1" si="197"/>
        <v/>
      </c>
      <c r="AY226" s="69">
        <f t="shared" ca="1" si="210"/>
        <v>9789</v>
      </c>
      <c r="AZ226" s="51">
        <f t="shared" si="198"/>
        <v>430.62827225130894</v>
      </c>
      <c r="BA226" s="55">
        <f t="shared" ca="1" si="199"/>
        <v>4.371860631992984E-2</v>
      </c>
      <c r="BB226" s="55">
        <f t="shared" ca="1" si="211"/>
        <v>-0.41012216404886565</v>
      </c>
      <c r="BC226" s="64">
        <f t="shared" ca="1" si="200"/>
        <v>-211.51832460732984</v>
      </c>
      <c r="BE226" s="52" t="str">
        <f t="shared" ca="1" si="201"/>
        <v/>
      </c>
      <c r="BF226" s="52" t="str">
        <f t="shared" ca="1" si="202"/>
        <v/>
      </c>
      <c r="BG226" s="52">
        <f t="shared" ca="1" si="212"/>
        <v>19.099999999999987</v>
      </c>
      <c r="BH226" s="52" t="str">
        <f t="shared" ca="1" si="213"/>
        <v/>
      </c>
    </row>
    <row r="227" spans="19:60">
      <c r="S227" s="68">
        <f t="shared" si="214"/>
        <v>7</v>
      </c>
      <c r="T227" s="69">
        <f t="shared" si="214"/>
        <v>2</v>
      </c>
      <c r="U227" s="70">
        <f t="shared" si="203"/>
        <v>3</v>
      </c>
      <c r="V227" s="68">
        <f t="shared" si="204"/>
        <v>4</v>
      </c>
      <c r="W227" s="70">
        <f t="shared" si="204"/>
        <v>7</v>
      </c>
      <c r="X227" s="71">
        <f t="shared" si="204"/>
        <v>0.42857142857142855</v>
      </c>
      <c r="Y227" s="71">
        <f t="shared" si="204"/>
        <v>0.5</v>
      </c>
      <c r="Z227" s="69">
        <f t="shared" si="204"/>
        <v>10000</v>
      </c>
      <c r="AA227" s="69">
        <f t="shared" ca="1" si="204"/>
        <v>9850</v>
      </c>
      <c r="AB227" s="69">
        <f t="shared" ca="1" si="205"/>
        <v>-150</v>
      </c>
      <c r="AC227" s="69">
        <f t="shared" ca="1" si="206"/>
        <v>50</v>
      </c>
      <c r="AD227" s="73">
        <f t="shared" si="215"/>
        <v>18.999999999999986</v>
      </c>
      <c r="AE227" s="69">
        <f t="shared" si="216"/>
        <v>0.70000000000000007</v>
      </c>
      <c r="AF227" s="69">
        <f t="shared" si="216"/>
        <v>1.4000000000000001</v>
      </c>
      <c r="AG227" s="78">
        <f t="shared" si="216"/>
        <v>200</v>
      </c>
      <c r="AH227" s="60">
        <f t="shared" si="216"/>
        <v>50</v>
      </c>
      <c r="AI227" s="60">
        <f t="shared" si="216"/>
        <v>70</v>
      </c>
      <c r="AJ227" s="60">
        <f t="shared" si="216"/>
        <v>10070</v>
      </c>
      <c r="AK227" s="60">
        <f t="shared" si="216"/>
        <v>185</v>
      </c>
      <c r="AL227" s="60">
        <f t="shared" si="216"/>
        <v>3.7</v>
      </c>
      <c r="AM227" s="60">
        <f t="shared" ca="1" si="216"/>
        <v>-281</v>
      </c>
      <c r="AN227" s="60">
        <f t="shared" ca="1" si="216"/>
        <v>-281</v>
      </c>
      <c r="AO227" s="60">
        <f t="shared" ca="1" si="216"/>
        <v>281</v>
      </c>
      <c r="AP227" s="63">
        <f t="shared" si="189"/>
        <v>35</v>
      </c>
      <c r="AQ227" s="62">
        <f t="shared" si="190"/>
        <v>1.2315789473684213</v>
      </c>
      <c r="AR227" s="62">
        <f t="shared" si="191"/>
        <v>61.578947368421069</v>
      </c>
      <c r="AS227" s="62">
        <f t="shared" si="192"/>
        <v>123.15789473684214</v>
      </c>
      <c r="AT227" s="62">
        <f t="shared" si="193"/>
        <v>-61.578947368421069</v>
      </c>
      <c r="AU227" s="62">
        <f t="shared" si="194"/>
        <v>184.73684210526321</v>
      </c>
      <c r="AV227" s="62">
        <f t="shared" si="195"/>
        <v>-246.31578947368428</v>
      </c>
      <c r="AW227" s="63">
        <f t="shared" si="209"/>
        <v>-61.578947368421069</v>
      </c>
      <c r="AX227" s="61" t="str">
        <f t="shared" ca="1" si="197"/>
        <v/>
      </c>
      <c r="AY227" s="69">
        <f t="shared" ca="1" si="210"/>
        <v>9789</v>
      </c>
      <c r="AZ227" s="51">
        <f t="shared" si="198"/>
        <v>431.05263157894751</v>
      </c>
      <c r="BA227" s="55">
        <f t="shared" ca="1" si="199"/>
        <v>4.3761688485172333E-2</v>
      </c>
      <c r="BB227" s="55">
        <f t="shared" ca="1" si="211"/>
        <v>-0.41052631578947379</v>
      </c>
      <c r="BC227" s="64">
        <f t="shared" ca="1" si="200"/>
        <v>-211.57894736842107</v>
      </c>
      <c r="BE227" s="52" t="str">
        <f t="shared" ca="1" si="201"/>
        <v/>
      </c>
      <c r="BF227" s="52" t="str">
        <f t="shared" ca="1" si="202"/>
        <v/>
      </c>
      <c r="BG227" s="52">
        <f t="shared" ca="1" si="212"/>
        <v>18.999999999999986</v>
      </c>
      <c r="BH227" s="52" t="str">
        <f t="shared" ca="1" si="213"/>
        <v/>
      </c>
    </row>
    <row r="228" spans="19:60">
      <c r="S228" s="68">
        <f t="shared" si="214"/>
        <v>7</v>
      </c>
      <c r="T228" s="69">
        <f t="shared" si="214"/>
        <v>2</v>
      </c>
      <c r="U228" s="70">
        <f t="shared" si="203"/>
        <v>3</v>
      </c>
      <c r="V228" s="68">
        <f t="shared" si="204"/>
        <v>4</v>
      </c>
      <c r="W228" s="70">
        <f t="shared" si="204"/>
        <v>7</v>
      </c>
      <c r="X228" s="71">
        <f t="shared" si="204"/>
        <v>0.42857142857142855</v>
      </c>
      <c r="Y228" s="71">
        <f t="shared" si="204"/>
        <v>0.5</v>
      </c>
      <c r="Z228" s="69">
        <f t="shared" si="204"/>
        <v>10000</v>
      </c>
      <c r="AA228" s="69">
        <f t="shared" ca="1" si="204"/>
        <v>9850</v>
      </c>
      <c r="AB228" s="69">
        <f t="shared" ca="1" si="205"/>
        <v>-150</v>
      </c>
      <c r="AC228" s="69">
        <f t="shared" ca="1" si="206"/>
        <v>50</v>
      </c>
      <c r="AD228" s="73">
        <f t="shared" si="215"/>
        <v>18.899999999999984</v>
      </c>
      <c r="AE228" s="69">
        <f t="shared" si="216"/>
        <v>0.70000000000000007</v>
      </c>
      <c r="AF228" s="69">
        <f t="shared" si="216"/>
        <v>1.4000000000000001</v>
      </c>
      <c r="AG228" s="78">
        <f t="shared" si="216"/>
        <v>200</v>
      </c>
      <c r="AH228" s="60">
        <f t="shared" si="216"/>
        <v>50</v>
      </c>
      <c r="AI228" s="60">
        <f t="shared" si="216"/>
        <v>70</v>
      </c>
      <c r="AJ228" s="60">
        <f t="shared" si="216"/>
        <v>10070</v>
      </c>
      <c r="AK228" s="60">
        <f t="shared" si="216"/>
        <v>185</v>
      </c>
      <c r="AL228" s="60">
        <f t="shared" si="216"/>
        <v>3.7</v>
      </c>
      <c r="AM228" s="60">
        <f t="shared" ca="1" si="216"/>
        <v>-281</v>
      </c>
      <c r="AN228" s="60">
        <f t="shared" ca="1" si="216"/>
        <v>-281</v>
      </c>
      <c r="AO228" s="60">
        <f t="shared" ca="1" si="216"/>
        <v>281</v>
      </c>
      <c r="AP228" s="63">
        <f t="shared" si="189"/>
        <v>35</v>
      </c>
      <c r="AQ228" s="62">
        <f t="shared" si="190"/>
        <v>1.232804232804233</v>
      </c>
      <c r="AR228" s="62">
        <f t="shared" si="191"/>
        <v>61.640211640211653</v>
      </c>
      <c r="AS228" s="62">
        <f t="shared" si="192"/>
        <v>123.28042328042331</v>
      </c>
      <c r="AT228" s="62">
        <f t="shared" si="193"/>
        <v>-61.640211640211653</v>
      </c>
      <c r="AU228" s="62">
        <f t="shared" si="194"/>
        <v>184.92063492063497</v>
      </c>
      <c r="AV228" s="62">
        <f t="shared" si="195"/>
        <v>-246.56084656084661</v>
      </c>
      <c r="AW228" s="63">
        <f t="shared" si="209"/>
        <v>-61.640211640211646</v>
      </c>
      <c r="AX228" s="61" t="str">
        <f t="shared" ca="1" si="197"/>
        <v/>
      </c>
      <c r="AY228" s="69">
        <f t="shared" ca="1" si="210"/>
        <v>9789</v>
      </c>
      <c r="AZ228" s="51">
        <f t="shared" si="198"/>
        <v>431.48148148148158</v>
      </c>
      <c r="BA228" s="55">
        <f t="shared" ca="1" si="199"/>
        <v>4.3805226546343307E-2</v>
      </c>
      <c r="BB228" s="55">
        <f t="shared" ca="1" si="211"/>
        <v>-0.41093474426807763</v>
      </c>
      <c r="BC228" s="64">
        <f t="shared" ca="1" si="200"/>
        <v>-211.64021164021165</v>
      </c>
      <c r="BE228" s="52" t="str">
        <f t="shared" ca="1" si="201"/>
        <v/>
      </c>
      <c r="BF228" s="52" t="str">
        <f t="shared" ca="1" si="202"/>
        <v/>
      </c>
      <c r="BG228" s="52">
        <f t="shared" ca="1" si="212"/>
        <v>18.899999999999984</v>
      </c>
      <c r="BH228" s="52" t="str">
        <f t="shared" ca="1" si="213"/>
        <v/>
      </c>
    </row>
    <row r="229" spans="19:60">
      <c r="S229" s="68">
        <f t="shared" si="214"/>
        <v>7</v>
      </c>
      <c r="T229" s="69">
        <f t="shared" si="214"/>
        <v>2</v>
      </c>
      <c r="U229" s="70">
        <f t="shared" si="203"/>
        <v>3</v>
      </c>
      <c r="V229" s="68">
        <f t="shared" si="204"/>
        <v>4</v>
      </c>
      <c r="W229" s="70">
        <f t="shared" si="204"/>
        <v>7</v>
      </c>
      <c r="X229" s="71">
        <f t="shared" si="204"/>
        <v>0.42857142857142855</v>
      </c>
      <c r="Y229" s="71">
        <f t="shared" si="204"/>
        <v>0.5</v>
      </c>
      <c r="Z229" s="69">
        <f t="shared" si="204"/>
        <v>10000</v>
      </c>
      <c r="AA229" s="69">
        <f t="shared" ca="1" si="204"/>
        <v>9850</v>
      </c>
      <c r="AB229" s="69">
        <f t="shared" ca="1" si="205"/>
        <v>-150</v>
      </c>
      <c r="AC229" s="69">
        <f t="shared" ca="1" si="206"/>
        <v>50</v>
      </c>
      <c r="AD229" s="73">
        <f t="shared" si="215"/>
        <v>18.799999999999983</v>
      </c>
      <c r="AE229" s="69">
        <f t="shared" si="216"/>
        <v>0.70000000000000007</v>
      </c>
      <c r="AF229" s="69">
        <f t="shared" si="216"/>
        <v>1.4000000000000001</v>
      </c>
      <c r="AG229" s="78">
        <f t="shared" si="216"/>
        <v>200</v>
      </c>
      <c r="AH229" s="60">
        <f t="shared" si="216"/>
        <v>50</v>
      </c>
      <c r="AI229" s="60">
        <f t="shared" si="216"/>
        <v>70</v>
      </c>
      <c r="AJ229" s="60">
        <f t="shared" si="216"/>
        <v>10070</v>
      </c>
      <c r="AK229" s="60">
        <f t="shared" si="216"/>
        <v>185</v>
      </c>
      <c r="AL229" s="60">
        <f t="shared" si="216"/>
        <v>3.7</v>
      </c>
      <c r="AM229" s="60">
        <f t="shared" ca="1" si="216"/>
        <v>-281</v>
      </c>
      <c r="AN229" s="60">
        <f t="shared" ca="1" si="216"/>
        <v>-281</v>
      </c>
      <c r="AO229" s="60">
        <f t="shared" ca="1" si="216"/>
        <v>281</v>
      </c>
      <c r="AP229" s="63">
        <f t="shared" si="189"/>
        <v>35</v>
      </c>
      <c r="AQ229" s="62">
        <f t="shared" si="190"/>
        <v>1.2340425531914896</v>
      </c>
      <c r="AR229" s="62">
        <f t="shared" si="191"/>
        <v>61.702127659574479</v>
      </c>
      <c r="AS229" s="62">
        <f t="shared" si="192"/>
        <v>123.40425531914896</v>
      </c>
      <c r="AT229" s="62">
        <f t="shared" si="193"/>
        <v>-61.702127659574479</v>
      </c>
      <c r="AU229" s="62">
        <f t="shared" si="194"/>
        <v>185.10638297872345</v>
      </c>
      <c r="AV229" s="62">
        <f t="shared" si="195"/>
        <v>-246.80851063829792</v>
      </c>
      <c r="AW229" s="63">
        <f t="shared" si="209"/>
        <v>-61.702127659574472</v>
      </c>
      <c r="AX229" s="61" t="str">
        <f t="shared" ca="1" si="197"/>
        <v/>
      </c>
      <c r="AY229" s="69">
        <f t="shared" ca="1" si="210"/>
        <v>9789</v>
      </c>
      <c r="AZ229" s="51">
        <f t="shared" si="198"/>
        <v>431.91489361702133</v>
      </c>
      <c r="BA229" s="55">
        <f t="shared" ca="1" si="199"/>
        <v>4.3849227778377797E-2</v>
      </c>
      <c r="BB229" s="55">
        <f t="shared" ca="1" si="211"/>
        <v>-0.41134751773049649</v>
      </c>
      <c r="BC229" s="64">
        <f t="shared" ca="1" si="200"/>
        <v>-211.70212765957447</v>
      </c>
      <c r="BE229" s="52" t="str">
        <f t="shared" ca="1" si="201"/>
        <v/>
      </c>
      <c r="BF229" s="52" t="str">
        <f t="shared" ca="1" si="202"/>
        <v/>
      </c>
      <c r="BG229" s="52">
        <f t="shared" ca="1" si="212"/>
        <v>18.799999999999983</v>
      </c>
      <c r="BH229" s="52" t="str">
        <f t="shared" ca="1" si="213"/>
        <v/>
      </c>
    </row>
    <row r="230" spans="19:60">
      <c r="S230" s="68">
        <f t="shared" si="214"/>
        <v>7</v>
      </c>
      <c r="T230" s="69">
        <f t="shared" si="214"/>
        <v>2</v>
      </c>
      <c r="U230" s="70">
        <f t="shared" si="203"/>
        <v>3</v>
      </c>
      <c r="V230" s="68">
        <f t="shared" si="204"/>
        <v>4</v>
      </c>
      <c r="W230" s="70">
        <f t="shared" si="204"/>
        <v>7</v>
      </c>
      <c r="X230" s="71">
        <f t="shared" si="204"/>
        <v>0.42857142857142855</v>
      </c>
      <c r="Y230" s="71">
        <f t="shared" si="204"/>
        <v>0.5</v>
      </c>
      <c r="Z230" s="69">
        <f t="shared" si="204"/>
        <v>10000</v>
      </c>
      <c r="AA230" s="69">
        <f t="shared" ca="1" si="204"/>
        <v>9850</v>
      </c>
      <c r="AB230" s="69">
        <f t="shared" ca="1" si="205"/>
        <v>-150</v>
      </c>
      <c r="AC230" s="69">
        <f t="shared" ca="1" si="206"/>
        <v>50</v>
      </c>
      <c r="AD230" s="73">
        <f t="shared" si="215"/>
        <v>18.699999999999982</v>
      </c>
      <c r="AE230" s="69">
        <f t="shared" si="216"/>
        <v>0.70000000000000007</v>
      </c>
      <c r="AF230" s="69">
        <f t="shared" si="216"/>
        <v>1.4000000000000001</v>
      </c>
      <c r="AG230" s="78">
        <f t="shared" si="216"/>
        <v>200</v>
      </c>
      <c r="AH230" s="60">
        <f t="shared" si="216"/>
        <v>50</v>
      </c>
      <c r="AI230" s="60">
        <f t="shared" si="216"/>
        <v>70</v>
      </c>
      <c r="AJ230" s="60">
        <f t="shared" si="216"/>
        <v>10070</v>
      </c>
      <c r="AK230" s="60">
        <f t="shared" si="216"/>
        <v>185</v>
      </c>
      <c r="AL230" s="60">
        <f t="shared" si="216"/>
        <v>3.7</v>
      </c>
      <c r="AM230" s="60">
        <f t="shared" ca="1" si="216"/>
        <v>-281</v>
      </c>
      <c r="AN230" s="60">
        <f t="shared" ca="1" si="216"/>
        <v>-281</v>
      </c>
      <c r="AO230" s="60">
        <f t="shared" ca="1" si="216"/>
        <v>281</v>
      </c>
      <c r="AP230" s="63">
        <f t="shared" si="189"/>
        <v>35</v>
      </c>
      <c r="AQ230" s="62">
        <f t="shared" si="190"/>
        <v>1.2352941176470591</v>
      </c>
      <c r="AR230" s="62">
        <f t="shared" si="191"/>
        <v>61.764705882352956</v>
      </c>
      <c r="AS230" s="62">
        <f t="shared" si="192"/>
        <v>123.52941176470591</v>
      </c>
      <c r="AT230" s="62">
        <f t="shared" si="193"/>
        <v>-61.764705882352956</v>
      </c>
      <c r="AU230" s="62">
        <f t="shared" si="194"/>
        <v>185.29411764705887</v>
      </c>
      <c r="AV230" s="62">
        <f t="shared" si="195"/>
        <v>-247.05882352941182</v>
      </c>
      <c r="AW230" s="63">
        <f t="shared" si="209"/>
        <v>-61.764705882352956</v>
      </c>
      <c r="AX230" s="61" t="str">
        <f t="shared" ca="1" si="197"/>
        <v/>
      </c>
      <c r="AY230" s="69">
        <f t="shared" ca="1" si="210"/>
        <v>9789</v>
      </c>
      <c r="AZ230" s="51">
        <f t="shared" si="198"/>
        <v>432.35294117647072</v>
      </c>
      <c r="BA230" s="55">
        <f t="shared" ca="1" si="199"/>
        <v>4.389369961182444E-2</v>
      </c>
      <c r="BB230" s="55">
        <f t="shared" ca="1" si="211"/>
        <v>-0.41176470588235303</v>
      </c>
      <c r="BC230" s="64">
        <f t="shared" ca="1" si="200"/>
        <v>-211.76470588235296</v>
      </c>
      <c r="BE230" s="52" t="str">
        <f t="shared" ca="1" si="201"/>
        <v/>
      </c>
      <c r="BF230" s="52" t="str">
        <f t="shared" ca="1" si="202"/>
        <v/>
      </c>
      <c r="BG230" s="52">
        <f t="shared" ca="1" si="212"/>
        <v>18.699999999999982</v>
      </c>
      <c r="BH230" s="52" t="str">
        <f t="shared" ca="1" si="213"/>
        <v/>
      </c>
    </row>
    <row r="231" spans="19:60">
      <c r="S231" s="68">
        <f t="shared" si="214"/>
        <v>7</v>
      </c>
      <c r="T231" s="69">
        <f t="shared" si="214"/>
        <v>2</v>
      </c>
      <c r="U231" s="70">
        <f t="shared" si="203"/>
        <v>3</v>
      </c>
      <c r="V231" s="68">
        <f t="shared" si="204"/>
        <v>4</v>
      </c>
      <c r="W231" s="70">
        <f t="shared" si="204"/>
        <v>7</v>
      </c>
      <c r="X231" s="71">
        <f t="shared" si="204"/>
        <v>0.42857142857142855</v>
      </c>
      <c r="Y231" s="71">
        <f t="shared" si="204"/>
        <v>0.5</v>
      </c>
      <c r="Z231" s="69">
        <f t="shared" si="204"/>
        <v>10000</v>
      </c>
      <c r="AA231" s="69">
        <f t="shared" ca="1" si="204"/>
        <v>9850</v>
      </c>
      <c r="AB231" s="69">
        <f t="shared" ca="1" si="205"/>
        <v>-150</v>
      </c>
      <c r="AC231" s="69">
        <f t="shared" ca="1" si="206"/>
        <v>50</v>
      </c>
      <c r="AD231" s="73">
        <f t="shared" si="215"/>
        <v>18.59999999999998</v>
      </c>
      <c r="AE231" s="69">
        <f t="shared" si="216"/>
        <v>0.70000000000000007</v>
      </c>
      <c r="AF231" s="69">
        <f t="shared" si="216"/>
        <v>1.4000000000000001</v>
      </c>
      <c r="AG231" s="78">
        <f t="shared" si="216"/>
        <v>200</v>
      </c>
      <c r="AH231" s="60">
        <f t="shared" si="216"/>
        <v>50</v>
      </c>
      <c r="AI231" s="60">
        <f t="shared" si="216"/>
        <v>70</v>
      </c>
      <c r="AJ231" s="60">
        <f t="shared" si="216"/>
        <v>10070</v>
      </c>
      <c r="AK231" s="60">
        <f t="shared" si="216"/>
        <v>185</v>
      </c>
      <c r="AL231" s="60">
        <f t="shared" si="216"/>
        <v>3.7</v>
      </c>
      <c r="AM231" s="60">
        <f t="shared" ca="1" si="216"/>
        <v>-281</v>
      </c>
      <c r="AN231" s="60">
        <f t="shared" ca="1" si="216"/>
        <v>-281</v>
      </c>
      <c r="AO231" s="60">
        <f t="shared" ca="1" si="216"/>
        <v>281</v>
      </c>
      <c r="AP231" s="63">
        <f t="shared" si="189"/>
        <v>35</v>
      </c>
      <c r="AQ231" s="62">
        <f t="shared" si="190"/>
        <v>1.2365591397849465</v>
      </c>
      <c r="AR231" s="62">
        <f t="shared" si="191"/>
        <v>61.827956989247326</v>
      </c>
      <c r="AS231" s="62">
        <f t="shared" si="192"/>
        <v>123.65591397849465</v>
      </c>
      <c r="AT231" s="62">
        <f t="shared" si="193"/>
        <v>-61.827956989247326</v>
      </c>
      <c r="AU231" s="62">
        <f t="shared" si="194"/>
        <v>185.48387096774198</v>
      </c>
      <c r="AV231" s="62">
        <f t="shared" si="195"/>
        <v>-247.3118279569893</v>
      </c>
      <c r="AW231" s="63">
        <f t="shared" si="209"/>
        <v>-61.827956989247326</v>
      </c>
      <c r="AX231" s="61" t="str">
        <f t="shared" ca="1" si="197"/>
        <v/>
      </c>
      <c r="AY231" s="69">
        <f t="shared" ca="1" si="210"/>
        <v>9789</v>
      </c>
      <c r="AZ231" s="51">
        <f t="shared" si="198"/>
        <v>432.79569892473125</v>
      </c>
      <c r="BA231" s="55">
        <f t="shared" ca="1" si="199"/>
        <v>4.3938649637028551E-2</v>
      </c>
      <c r="BB231" s="55">
        <f t="shared" ca="1" si="211"/>
        <v>-0.41218637992831553</v>
      </c>
      <c r="BC231" s="64">
        <f t="shared" ca="1" si="200"/>
        <v>-211.82795698924733</v>
      </c>
      <c r="BE231" s="52" t="str">
        <f t="shared" ca="1" si="201"/>
        <v/>
      </c>
      <c r="BF231" s="52" t="str">
        <f t="shared" ca="1" si="202"/>
        <v/>
      </c>
      <c r="BG231" s="52">
        <f t="shared" ca="1" si="212"/>
        <v>18.59999999999998</v>
      </c>
      <c r="BH231" s="52" t="str">
        <f t="shared" ca="1" si="213"/>
        <v/>
      </c>
    </row>
    <row r="232" spans="19:60">
      <c r="S232" s="68">
        <f t="shared" si="214"/>
        <v>7</v>
      </c>
      <c r="T232" s="69">
        <f t="shared" si="214"/>
        <v>2</v>
      </c>
      <c r="U232" s="70">
        <f t="shared" si="203"/>
        <v>3</v>
      </c>
      <c r="V232" s="68">
        <f t="shared" si="204"/>
        <v>4</v>
      </c>
      <c r="W232" s="70">
        <f t="shared" si="204"/>
        <v>7</v>
      </c>
      <c r="X232" s="71">
        <f t="shared" si="204"/>
        <v>0.42857142857142855</v>
      </c>
      <c r="Y232" s="71">
        <f t="shared" si="204"/>
        <v>0.5</v>
      </c>
      <c r="Z232" s="69">
        <f t="shared" si="204"/>
        <v>10000</v>
      </c>
      <c r="AA232" s="69">
        <f t="shared" ca="1" si="204"/>
        <v>9850</v>
      </c>
      <c r="AB232" s="69">
        <f t="shared" ca="1" si="205"/>
        <v>-150</v>
      </c>
      <c r="AC232" s="69">
        <f t="shared" ca="1" si="206"/>
        <v>50</v>
      </c>
      <c r="AD232" s="73">
        <f t="shared" si="215"/>
        <v>18.499999999999979</v>
      </c>
      <c r="AE232" s="69">
        <f t="shared" si="216"/>
        <v>0.70000000000000007</v>
      </c>
      <c r="AF232" s="69">
        <f t="shared" si="216"/>
        <v>1.4000000000000001</v>
      </c>
      <c r="AG232" s="78">
        <f t="shared" si="216"/>
        <v>200</v>
      </c>
      <c r="AH232" s="60">
        <f t="shared" si="216"/>
        <v>50</v>
      </c>
      <c r="AI232" s="60">
        <f t="shared" si="216"/>
        <v>70</v>
      </c>
      <c r="AJ232" s="60">
        <f t="shared" si="216"/>
        <v>10070</v>
      </c>
      <c r="AK232" s="60">
        <f t="shared" si="216"/>
        <v>185</v>
      </c>
      <c r="AL232" s="60">
        <f t="shared" si="216"/>
        <v>3.7</v>
      </c>
      <c r="AM232" s="60">
        <f t="shared" ca="1" si="216"/>
        <v>-281</v>
      </c>
      <c r="AN232" s="60">
        <f t="shared" ca="1" si="216"/>
        <v>-281</v>
      </c>
      <c r="AO232" s="60">
        <f t="shared" ca="1" si="216"/>
        <v>281</v>
      </c>
      <c r="AP232" s="63">
        <f t="shared" si="189"/>
        <v>35</v>
      </c>
      <c r="AQ232" s="62">
        <f t="shared" si="190"/>
        <v>1.2378378378378381</v>
      </c>
      <c r="AR232" s="62">
        <f t="shared" si="191"/>
        <v>61.891891891891902</v>
      </c>
      <c r="AS232" s="62">
        <f t="shared" si="192"/>
        <v>123.7837837837838</v>
      </c>
      <c r="AT232" s="62">
        <f t="shared" si="193"/>
        <v>-61.891891891891902</v>
      </c>
      <c r="AU232" s="62">
        <f t="shared" si="194"/>
        <v>185.67567567567571</v>
      </c>
      <c r="AV232" s="62">
        <f t="shared" si="195"/>
        <v>-247.56756756756761</v>
      </c>
      <c r="AW232" s="63">
        <f t="shared" si="209"/>
        <v>-61.891891891891902</v>
      </c>
      <c r="AX232" s="61" t="str">
        <f t="shared" ca="1" si="197"/>
        <v/>
      </c>
      <c r="AY232" s="69">
        <f t="shared" ca="1" si="210"/>
        <v>9789</v>
      </c>
      <c r="AZ232" s="51">
        <f t="shared" si="198"/>
        <v>433.24324324324334</v>
      </c>
      <c r="BA232" s="55">
        <f t="shared" ca="1" si="199"/>
        <v>4.3984085608451101E-2</v>
      </c>
      <c r="BB232" s="55">
        <f t="shared" ca="1" si="211"/>
        <v>-0.41261261261261267</v>
      </c>
      <c r="BC232" s="64">
        <f t="shared" ca="1" si="200"/>
        <v>-211.8918918918919</v>
      </c>
      <c r="BE232" s="52" t="str">
        <f t="shared" ca="1" si="201"/>
        <v/>
      </c>
      <c r="BF232" s="52" t="str">
        <f t="shared" ca="1" si="202"/>
        <v/>
      </c>
      <c r="BG232" s="52">
        <f t="shared" ca="1" si="212"/>
        <v>18.499999999999979</v>
      </c>
      <c r="BH232" s="52" t="str">
        <f t="shared" ca="1" si="213"/>
        <v/>
      </c>
    </row>
    <row r="233" spans="19:60">
      <c r="S233" s="68">
        <f t="shared" si="214"/>
        <v>7</v>
      </c>
      <c r="T233" s="69">
        <f t="shared" si="214"/>
        <v>2</v>
      </c>
      <c r="U233" s="70">
        <f t="shared" si="203"/>
        <v>3</v>
      </c>
      <c r="V233" s="68">
        <f t="shared" si="204"/>
        <v>4</v>
      </c>
      <c r="W233" s="70">
        <f t="shared" si="204"/>
        <v>7</v>
      </c>
      <c r="X233" s="71">
        <f t="shared" si="204"/>
        <v>0.42857142857142855</v>
      </c>
      <c r="Y233" s="71">
        <f t="shared" si="204"/>
        <v>0.5</v>
      </c>
      <c r="Z233" s="69">
        <f t="shared" si="204"/>
        <v>10000</v>
      </c>
      <c r="AA233" s="69">
        <f t="shared" ca="1" si="204"/>
        <v>9850</v>
      </c>
      <c r="AB233" s="69">
        <f t="shared" ca="1" si="205"/>
        <v>-150</v>
      </c>
      <c r="AC233" s="69">
        <f t="shared" ca="1" si="206"/>
        <v>50</v>
      </c>
      <c r="AD233" s="73">
        <f t="shared" si="215"/>
        <v>18.399999999999977</v>
      </c>
      <c r="AE233" s="69">
        <f t="shared" si="216"/>
        <v>0.70000000000000007</v>
      </c>
      <c r="AF233" s="69">
        <f t="shared" si="216"/>
        <v>1.4000000000000001</v>
      </c>
      <c r="AG233" s="78">
        <f t="shared" si="216"/>
        <v>200</v>
      </c>
      <c r="AH233" s="60">
        <f t="shared" si="216"/>
        <v>50</v>
      </c>
      <c r="AI233" s="60">
        <f t="shared" si="216"/>
        <v>70</v>
      </c>
      <c r="AJ233" s="60">
        <f t="shared" si="216"/>
        <v>10070</v>
      </c>
      <c r="AK233" s="60">
        <f t="shared" si="216"/>
        <v>185</v>
      </c>
      <c r="AL233" s="60">
        <f t="shared" si="216"/>
        <v>3.7</v>
      </c>
      <c r="AM233" s="60">
        <f t="shared" ca="1" si="216"/>
        <v>-281</v>
      </c>
      <c r="AN233" s="60">
        <f t="shared" ca="1" si="216"/>
        <v>-281</v>
      </c>
      <c r="AO233" s="60">
        <f t="shared" ca="1" si="216"/>
        <v>281</v>
      </c>
      <c r="AP233" s="63">
        <f t="shared" si="189"/>
        <v>35</v>
      </c>
      <c r="AQ233" s="62">
        <f t="shared" si="190"/>
        <v>1.2391304347826091</v>
      </c>
      <c r="AR233" s="62">
        <f t="shared" si="191"/>
        <v>61.956521739130451</v>
      </c>
      <c r="AS233" s="62">
        <f t="shared" si="192"/>
        <v>123.9130434782609</v>
      </c>
      <c r="AT233" s="62">
        <f t="shared" si="193"/>
        <v>-61.956521739130451</v>
      </c>
      <c r="AU233" s="62">
        <f t="shared" si="194"/>
        <v>185.86956521739137</v>
      </c>
      <c r="AV233" s="62">
        <f t="shared" si="195"/>
        <v>-247.82608695652181</v>
      </c>
      <c r="AW233" s="63">
        <f t="shared" si="209"/>
        <v>-61.956521739130437</v>
      </c>
      <c r="AX233" s="61" t="str">
        <f t="shared" ca="1" si="197"/>
        <v/>
      </c>
      <c r="AY233" s="69">
        <f t="shared" ca="1" si="210"/>
        <v>9789</v>
      </c>
      <c r="AZ233" s="51">
        <f t="shared" si="198"/>
        <v>433.69565217391317</v>
      </c>
      <c r="BA233" s="55">
        <f t="shared" ca="1" si="199"/>
        <v>4.403001544912824E-2</v>
      </c>
      <c r="BB233" s="55">
        <f t="shared" ca="1" si="211"/>
        <v>-0.41304347826086957</v>
      </c>
      <c r="BC233" s="64">
        <f t="shared" ca="1" si="200"/>
        <v>-211.95652173913044</v>
      </c>
      <c r="BE233" s="52" t="str">
        <f t="shared" ca="1" si="201"/>
        <v/>
      </c>
      <c r="BF233" s="52" t="str">
        <f t="shared" ca="1" si="202"/>
        <v/>
      </c>
      <c r="BG233" s="52">
        <f t="shared" ca="1" si="212"/>
        <v>18.399999999999977</v>
      </c>
      <c r="BH233" s="52" t="str">
        <f t="shared" ca="1" si="213"/>
        <v/>
      </c>
    </row>
    <row r="234" spans="19:60">
      <c r="S234" s="68">
        <f t="shared" si="214"/>
        <v>7</v>
      </c>
      <c r="T234" s="69">
        <f t="shared" si="214"/>
        <v>2</v>
      </c>
      <c r="U234" s="70">
        <f t="shared" si="203"/>
        <v>3</v>
      </c>
      <c r="V234" s="68">
        <f t="shared" ref="V234:AA249" si="217">V233</f>
        <v>4</v>
      </c>
      <c r="W234" s="70">
        <f t="shared" si="217"/>
        <v>7</v>
      </c>
      <c r="X234" s="71">
        <f t="shared" si="217"/>
        <v>0.42857142857142855</v>
      </c>
      <c r="Y234" s="71">
        <f t="shared" si="217"/>
        <v>0.5</v>
      </c>
      <c r="Z234" s="69">
        <f t="shared" si="217"/>
        <v>10000</v>
      </c>
      <c r="AA234" s="69">
        <f t="shared" ca="1" si="217"/>
        <v>9850</v>
      </c>
      <c r="AB234" s="69">
        <f t="shared" ca="1" si="205"/>
        <v>-150</v>
      </c>
      <c r="AC234" s="69">
        <f t="shared" ca="1" si="206"/>
        <v>50</v>
      </c>
      <c r="AD234" s="73">
        <f t="shared" si="215"/>
        <v>18.299999999999976</v>
      </c>
      <c r="AE234" s="69">
        <f t="shared" si="216"/>
        <v>0.70000000000000007</v>
      </c>
      <c r="AF234" s="69">
        <f t="shared" si="216"/>
        <v>1.4000000000000001</v>
      </c>
      <c r="AG234" s="78">
        <f t="shared" si="216"/>
        <v>200</v>
      </c>
      <c r="AH234" s="60">
        <f t="shared" si="216"/>
        <v>50</v>
      </c>
      <c r="AI234" s="60">
        <f t="shared" si="216"/>
        <v>70</v>
      </c>
      <c r="AJ234" s="60">
        <f t="shared" si="216"/>
        <v>10070</v>
      </c>
      <c r="AK234" s="60">
        <f t="shared" si="216"/>
        <v>185</v>
      </c>
      <c r="AL234" s="60">
        <f t="shared" si="216"/>
        <v>3.7</v>
      </c>
      <c r="AM234" s="60">
        <f t="shared" ca="1" si="216"/>
        <v>-281</v>
      </c>
      <c r="AN234" s="60">
        <f t="shared" ca="1" si="216"/>
        <v>-281</v>
      </c>
      <c r="AO234" s="60">
        <f t="shared" ca="1" si="216"/>
        <v>281</v>
      </c>
      <c r="AP234" s="63">
        <f t="shared" si="189"/>
        <v>35</v>
      </c>
      <c r="AQ234" s="62">
        <f t="shared" si="190"/>
        <v>1.2404371584699456</v>
      </c>
      <c r="AR234" s="62">
        <f t="shared" si="191"/>
        <v>62.021857923497279</v>
      </c>
      <c r="AS234" s="62">
        <f t="shared" si="192"/>
        <v>124.04371584699456</v>
      </c>
      <c r="AT234" s="62">
        <f t="shared" si="193"/>
        <v>-62.021857923497279</v>
      </c>
      <c r="AU234" s="62">
        <f t="shared" si="194"/>
        <v>186.06557377049182</v>
      </c>
      <c r="AV234" s="62">
        <f t="shared" si="195"/>
        <v>-248.08743169398912</v>
      </c>
      <c r="AW234" s="63">
        <f t="shared" si="209"/>
        <v>-62.021857923497294</v>
      </c>
      <c r="AX234" s="61" t="str">
        <f t="shared" ca="1" si="197"/>
        <v/>
      </c>
      <c r="AY234" s="69">
        <f t="shared" ca="1" si="210"/>
        <v>9789</v>
      </c>
      <c r="AZ234" s="51">
        <f t="shared" si="198"/>
        <v>434.15300546448094</v>
      </c>
      <c r="BA234" s="55">
        <f t="shared" ca="1" si="199"/>
        <v>4.4076447255277255E-2</v>
      </c>
      <c r="BB234" s="55">
        <f t="shared" ca="1" si="211"/>
        <v>-0.41347905282331526</v>
      </c>
      <c r="BC234" s="64">
        <f t="shared" ca="1" si="200"/>
        <v>-212.02185792349729</v>
      </c>
      <c r="BE234" s="52" t="str">
        <f t="shared" ca="1" si="201"/>
        <v/>
      </c>
      <c r="BF234" s="52" t="str">
        <f t="shared" ca="1" si="202"/>
        <v/>
      </c>
      <c r="BG234" s="52">
        <f t="shared" ca="1" si="212"/>
        <v>18.299999999999976</v>
      </c>
      <c r="BH234" s="52" t="str">
        <f t="shared" ca="1" si="213"/>
        <v/>
      </c>
    </row>
    <row r="235" spans="19:60">
      <c r="S235" s="68">
        <f t="shared" ref="S235:T250" si="218">S234</f>
        <v>7</v>
      </c>
      <c r="T235" s="69">
        <f t="shared" si="218"/>
        <v>2</v>
      </c>
      <c r="U235" s="70">
        <f t="shared" si="203"/>
        <v>3</v>
      </c>
      <c r="V235" s="68">
        <f t="shared" si="217"/>
        <v>4</v>
      </c>
      <c r="W235" s="70">
        <f t="shared" si="217"/>
        <v>7</v>
      </c>
      <c r="X235" s="71">
        <f t="shared" si="217"/>
        <v>0.42857142857142855</v>
      </c>
      <c r="Y235" s="71">
        <f t="shared" si="217"/>
        <v>0.5</v>
      </c>
      <c r="Z235" s="69">
        <f t="shared" si="217"/>
        <v>10000</v>
      </c>
      <c r="AA235" s="69">
        <f t="shared" ca="1" si="217"/>
        <v>9850</v>
      </c>
      <c r="AB235" s="69">
        <f t="shared" ca="1" si="205"/>
        <v>-150</v>
      </c>
      <c r="AC235" s="69">
        <f t="shared" ca="1" si="206"/>
        <v>50</v>
      </c>
      <c r="AD235" s="73">
        <f t="shared" si="215"/>
        <v>18.199999999999974</v>
      </c>
      <c r="AE235" s="69">
        <f t="shared" ref="AE235:AO250" si="219">AE234</f>
        <v>0.70000000000000007</v>
      </c>
      <c r="AF235" s="69">
        <f t="shared" si="219"/>
        <v>1.4000000000000001</v>
      </c>
      <c r="AG235" s="78">
        <f t="shared" si="219"/>
        <v>200</v>
      </c>
      <c r="AH235" s="60">
        <f t="shared" si="219"/>
        <v>50</v>
      </c>
      <c r="AI235" s="60">
        <f t="shared" si="219"/>
        <v>70</v>
      </c>
      <c r="AJ235" s="60">
        <f t="shared" si="219"/>
        <v>10070</v>
      </c>
      <c r="AK235" s="60">
        <f t="shared" si="219"/>
        <v>185</v>
      </c>
      <c r="AL235" s="60">
        <f t="shared" si="219"/>
        <v>3.7</v>
      </c>
      <c r="AM235" s="60">
        <f t="shared" ca="1" si="219"/>
        <v>-281</v>
      </c>
      <c r="AN235" s="60">
        <f t="shared" ca="1" si="219"/>
        <v>-281</v>
      </c>
      <c r="AO235" s="60">
        <f t="shared" ca="1" si="219"/>
        <v>281</v>
      </c>
      <c r="AP235" s="63">
        <f t="shared" si="189"/>
        <v>35</v>
      </c>
      <c r="AQ235" s="62">
        <f t="shared" si="190"/>
        <v>1.2417582417582422</v>
      </c>
      <c r="AR235" s="62">
        <f t="shared" si="191"/>
        <v>62.087912087912109</v>
      </c>
      <c r="AS235" s="62">
        <f t="shared" si="192"/>
        <v>124.17582417582422</v>
      </c>
      <c r="AT235" s="62">
        <f t="shared" si="193"/>
        <v>-62.087912087912109</v>
      </c>
      <c r="AU235" s="62">
        <f t="shared" si="194"/>
        <v>186.26373626373632</v>
      </c>
      <c r="AV235" s="62">
        <f t="shared" si="195"/>
        <v>-248.35164835164844</v>
      </c>
      <c r="AW235" s="63">
        <f t="shared" si="209"/>
        <v>-62.087912087912116</v>
      </c>
      <c r="AX235" s="61" t="str">
        <f t="shared" ca="1" si="197"/>
        <v/>
      </c>
      <c r="AY235" s="69">
        <f t="shared" ca="1" si="210"/>
        <v>9789</v>
      </c>
      <c r="AZ235" s="51">
        <f t="shared" si="198"/>
        <v>434.61538461538476</v>
      </c>
      <c r="BA235" s="55">
        <f t="shared" ca="1" si="199"/>
        <v>4.4123389301054292E-2</v>
      </c>
      <c r="BB235" s="55">
        <f t="shared" ca="1" si="211"/>
        <v>-0.41391941391941411</v>
      </c>
      <c r="BC235" s="64">
        <f t="shared" ca="1" si="200"/>
        <v>-212.08791208791212</v>
      </c>
      <c r="BE235" s="52" t="str">
        <f t="shared" ca="1" si="201"/>
        <v/>
      </c>
      <c r="BF235" s="52" t="str">
        <f t="shared" ca="1" si="202"/>
        <v/>
      </c>
      <c r="BG235" s="52">
        <f t="shared" ca="1" si="212"/>
        <v>18.199999999999974</v>
      </c>
      <c r="BH235" s="52" t="str">
        <f t="shared" ca="1" si="213"/>
        <v/>
      </c>
    </row>
    <row r="236" spans="19:60">
      <c r="S236" s="68">
        <f t="shared" si="218"/>
        <v>7</v>
      </c>
      <c r="T236" s="69">
        <f t="shared" si="218"/>
        <v>2</v>
      </c>
      <c r="U236" s="70">
        <f t="shared" si="203"/>
        <v>3</v>
      </c>
      <c r="V236" s="68">
        <f t="shared" si="217"/>
        <v>4</v>
      </c>
      <c r="W236" s="70">
        <f t="shared" si="217"/>
        <v>7</v>
      </c>
      <c r="X236" s="71">
        <f t="shared" si="217"/>
        <v>0.42857142857142855</v>
      </c>
      <c r="Y236" s="71">
        <f t="shared" si="217"/>
        <v>0.5</v>
      </c>
      <c r="Z236" s="69">
        <f t="shared" si="217"/>
        <v>10000</v>
      </c>
      <c r="AA236" s="69">
        <f t="shared" ca="1" si="217"/>
        <v>9850</v>
      </c>
      <c r="AB236" s="69">
        <f t="shared" ca="1" si="205"/>
        <v>-150</v>
      </c>
      <c r="AC236" s="69">
        <f t="shared" ca="1" si="206"/>
        <v>50</v>
      </c>
      <c r="AD236" s="73">
        <f t="shared" si="215"/>
        <v>18.099999999999973</v>
      </c>
      <c r="AE236" s="69">
        <f t="shared" si="219"/>
        <v>0.70000000000000007</v>
      </c>
      <c r="AF236" s="69">
        <f t="shared" si="219"/>
        <v>1.4000000000000001</v>
      </c>
      <c r="AG236" s="78">
        <f t="shared" si="219"/>
        <v>200</v>
      </c>
      <c r="AH236" s="60">
        <f t="shared" si="219"/>
        <v>50</v>
      </c>
      <c r="AI236" s="60">
        <f t="shared" si="219"/>
        <v>70</v>
      </c>
      <c r="AJ236" s="60">
        <f t="shared" si="219"/>
        <v>10070</v>
      </c>
      <c r="AK236" s="60">
        <f t="shared" si="219"/>
        <v>185</v>
      </c>
      <c r="AL236" s="60">
        <f t="shared" si="219"/>
        <v>3.7</v>
      </c>
      <c r="AM236" s="60">
        <f t="shared" ca="1" si="219"/>
        <v>-281</v>
      </c>
      <c r="AN236" s="60">
        <f t="shared" ca="1" si="219"/>
        <v>-281</v>
      </c>
      <c r="AO236" s="60">
        <f t="shared" ca="1" si="219"/>
        <v>281</v>
      </c>
      <c r="AP236" s="63">
        <f t="shared" si="189"/>
        <v>35</v>
      </c>
      <c r="AQ236" s="62">
        <f t="shared" si="190"/>
        <v>1.243093922651934</v>
      </c>
      <c r="AR236" s="62">
        <f t="shared" si="191"/>
        <v>62.154696132596698</v>
      </c>
      <c r="AS236" s="62">
        <f t="shared" si="192"/>
        <v>124.3093922651934</v>
      </c>
      <c r="AT236" s="62">
        <f t="shared" si="193"/>
        <v>-62.154696132596698</v>
      </c>
      <c r="AU236" s="62">
        <f t="shared" si="194"/>
        <v>186.46408839779008</v>
      </c>
      <c r="AV236" s="62">
        <f t="shared" si="195"/>
        <v>-248.61878453038679</v>
      </c>
      <c r="AW236" s="63">
        <f t="shared" si="209"/>
        <v>-62.154696132596712</v>
      </c>
      <c r="AX236" s="61" t="str">
        <f t="shared" ca="1" si="197"/>
        <v/>
      </c>
      <c r="AY236" s="69">
        <f t="shared" ca="1" si="210"/>
        <v>9789</v>
      </c>
      <c r="AZ236" s="51">
        <f t="shared" si="198"/>
        <v>435.08287292817687</v>
      </c>
      <c r="BA236" s="55">
        <f t="shared" ca="1" si="199"/>
        <v>4.4170850043469732E-2</v>
      </c>
      <c r="BB236" s="55">
        <f t="shared" ca="1" si="211"/>
        <v>-0.41436464088397806</v>
      </c>
      <c r="BC236" s="64">
        <f t="shared" ca="1" si="200"/>
        <v>-212.15469613259671</v>
      </c>
      <c r="BE236" s="52" t="str">
        <f t="shared" ca="1" si="201"/>
        <v/>
      </c>
      <c r="BF236" s="52" t="str">
        <f t="shared" ca="1" si="202"/>
        <v/>
      </c>
      <c r="BG236" s="52">
        <f t="shared" ca="1" si="212"/>
        <v>18.099999999999973</v>
      </c>
      <c r="BH236" s="52" t="str">
        <f t="shared" ca="1" si="213"/>
        <v/>
      </c>
    </row>
    <row r="237" spans="19:60">
      <c r="S237" s="68">
        <f t="shared" si="218"/>
        <v>7</v>
      </c>
      <c r="T237" s="69">
        <f t="shared" si="218"/>
        <v>2</v>
      </c>
      <c r="U237" s="70">
        <f t="shared" si="203"/>
        <v>3</v>
      </c>
      <c r="V237" s="68">
        <f t="shared" si="217"/>
        <v>4</v>
      </c>
      <c r="W237" s="70">
        <f t="shared" si="217"/>
        <v>7</v>
      </c>
      <c r="X237" s="71">
        <f t="shared" si="217"/>
        <v>0.42857142857142855</v>
      </c>
      <c r="Y237" s="71">
        <f t="shared" si="217"/>
        <v>0.5</v>
      </c>
      <c r="Z237" s="69">
        <f t="shared" si="217"/>
        <v>10000</v>
      </c>
      <c r="AA237" s="69">
        <f t="shared" ca="1" si="217"/>
        <v>9850</v>
      </c>
      <c r="AB237" s="69">
        <f t="shared" ca="1" si="205"/>
        <v>-150</v>
      </c>
      <c r="AC237" s="69">
        <f t="shared" ca="1" si="206"/>
        <v>50</v>
      </c>
      <c r="AD237" s="73">
        <f t="shared" si="215"/>
        <v>17.999999999999972</v>
      </c>
      <c r="AE237" s="69">
        <f t="shared" si="219"/>
        <v>0.70000000000000007</v>
      </c>
      <c r="AF237" s="69">
        <f t="shared" si="219"/>
        <v>1.4000000000000001</v>
      </c>
      <c r="AG237" s="78">
        <f t="shared" si="219"/>
        <v>200</v>
      </c>
      <c r="AH237" s="60">
        <f t="shared" si="219"/>
        <v>50</v>
      </c>
      <c r="AI237" s="60">
        <f t="shared" si="219"/>
        <v>70</v>
      </c>
      <c r="AJ237" s="60">
        <f t="shared" si="219"/>
        <v>10070</v>
      </c>
      <c r="AK237" s="60">
        <f t="shared" si="219"/>
        <v>185</v>
      </c>
      <c r="AL237" s="60">
        <f t="shared" si="219"/>
        <v>3.7</v>
      </c>
      <c r="AM237" s="60">
        <f t="shared" ca="1" si="219"/>
        <v>-281</v>
      </c>
      <c r="AN237" s="60">
        <f t="shared" ca="1" si="219"/>
        <v>-281</v>
      </c>
      <c r="AO237" s="60">
        <f t="shared" ca="1" si="219"/>
        <v>281</v>
      </c>
      <c r="AP237" s="63">
        <f t="shared" si="189"/>
        <v>35</v>
      </c>
      <c r="AQ237" s="62">
        <f t="shared" si="190"/>
        <v>1.2444444444444449</v>
      </c>
      <c r="AR237" s="62">
        <f t="shared" si="191"/>
        <v>62.222222222222243</v>
      </c>
      <c r="AS237" s="62">
        <f t="shared" si="192"/>
        <v>124.44444444444449</v>
      </c>
      <c r="AT237" s="62">
        <f t="shared" si="193"/>
        <v>-62.222222222222243</v>
      </c>
      <c r="AU237" s="62">
        <f t="shared" si="194"/>
        <v>186.66666666666674</v>
      </c>
      <c r="AV237" s="62">
        <f t="shared" si="195"/>
        <v>-248.88888888888897</v>
      </c>
      <c r="AW237" s="63">
        <f t="shared" si="209"/>
        <v>-62.222222222222229</v>
      </c>
      <c r="AX237" s="61" t="str">
        <f t="shared" ca="1" si="197"/>
        <v/>
      </c>
      <c r="AY237" s="69">
        <f t="shared" ca="1" si="210"/>
        <v>9789</v>
      </c>
      <c r="AZ237" s="51">
        <f t="shared" si="198"/>
        <v>435.55555555555571</v>
      </c>
      <c r="BA237" s="55">
        <f t="shared" ca="1" si="199"/>
        <v>4.4218838127467588E-2</v>
      </c>
      <c r="BB237" s="55">
        <f t="shared" ca="1" si="211"/>
        <v>-0.41481481481481486</v>
      </c>
      <c r="BC237" s="64">
        <f t="shared" ca="1" si="200"/>
        <v>-212.22222222222223</v>
      </c>
      <c r="BE237" s="52" t="str">
        <f t="shared" ca="1" si="201"/>
        <v/>
      </c>
      <c r="BF237" s="52" t="str">
        <f t="shared" ca="1" si="202"/>
        <v/>
      </c>
      <c r="BG237" s="52">
        <f t="shared" ca="1" si="212"/>
        <v>17.999999999999972</v>
      </c>
      <c r="BH237" s="52" t="str">
        <f t="shared" ca="1" si="213"/>
        <v/>
      </c>
    </row>
    <row r="238" spans="19:60">
      <c r="S238" s="68">
        <f t="shared" si="218"/>
        <v>7</v>
      </c>
      <c r="T238" s="69">
        <f t="shared" si="218"/>
        <v>2</v>
      </c>
      <c r="U238" s="70">
        <f t="shared" si="203"/>
        <v>3</v>
      </c>
      <c r="V238" s="68">
        <f t="shared" si="217"/>
        <v>4</v>
      </c>
      <c r="W238" s="70">
        <f t="shared" si="217"/>
        <v>7</v>
      </c>
      <c r="X238" s="71">
        <f t="shared" si="217"/>
        <v>0.42857142857142855</v>
      </c>
      <c r="Y238" s="71">
        <f t="shared" si="217"/>
        <v>0.5</v>
      </c>
      <c r="Z238" s="69">
        <f t="shared" si="217"/>
        <v>10000</v>
      </c>
      <c r="AA238" s="69">
        <f t="shared" ca="1" si="217"/>
        <v>9850</v>
      </c>
      <c r="AB238" s="69">
        <f t="shared" ca="1" si="205"/>
        <v>-150</v>
      </c>
      <c r="AC238" s="69">
        <f t="shared" ca="1" si="206"/>
        <v>50</v>
      </c>
      <c r="AD238" s="73">
        <f t="shared" si="215"/>
        <v>17.89999999999997</v>
      </c>
      <c r="AE238" s="69">
        <f t="shared" si="219"/>
        <v>0.70000000000000007</v>
      </c>
      <c r="AF238" s="69">
        <f t="shared" si="219"/>
        <v>1.4000000000000001</v>
      </c>
      <c r="AG238" s="78">
        <f t="shared" si="219"/>
        <v>200</v>
      </c>
      <c r="AH238" s="60">
        <f t="shared" si="219"/>
        <v>50</v>
      </c>
      <c r="AI238" s="60">
        <f t="shared" si="219"/>
        <v>70</v>
      </c>
      <c r="AJ238" s="60">
        <f t="shared" si="219"/>
        <v>10070</v>
      </c>
      <c r="AK238" s="60">
        <f t="shared" si="219"/>
        <v>185</v>
      </c>
      <c r="AL238" s="60">
        <f t="shared" si="219"/>
        <v>3.7</v>
      </c>
      <c r="AM238" s="60">
        <f t="shared" ca="1" si="219"/>
        <v>-281</v>
      </c>
      <c r="AN238" s="60">
        <f t="shared" ca="1" si="219"/>
        <v>-281</v>
      </c>
      <c r="AO238" s="60">
        <f t="shared" ca="1" si="219"/>
        <v>281</v>
      </c>
      <c r="AP238" s="63">
        <f t="shared" si="189"/>
        <v>35</v>
      </c>
      <c r="AQ238" s="62">
        <f t="shared" si="190"/>
        <v>1.2458100558659222</v>
      </c>
      <c r="AR238" s="62">
        <f t="shared" si="191"/>
        <v>62.290502793296113</v>
      </c>
      <c r="AS238" s="62">
        <f t="shared" si="192"/>
        <v>124.58100558659223</v>
      </c>
      <c r="AT238" s="62">
        <f t="shared" si="193"/>
        <v>-62.290502793296113</v>
      </c>
      <c r="AU238" s="62">
        <f t="shared" si="194"/>
        <v>186.87150837988833</v>
      </c>
      <c r="AV238" s="62">
        <f t="shared" si="195"/>
        <v>-249.16201117318445</v>
      </c>
      <c r="AW238" s="63">
        <f t="shared" si="209"/>
        <v>-62.290502793296127</v>
      </c>
      <c r="AX238" s="61" t="str">
        <f t="shared" ca="1" si="197"/>
        <v/>
      </c>
      <c r="AY238" s="69">
        <f t="shared" ca="1" si="210"/>
        <v>9789</v>
      </c>
      <c r="AZ238" s="51">
        <f t="shared" si="198"/>
        <v>436.03351955307278</v>
      </c>
      <c r="BA238" s="55">
        <f t="shared" ca="1" si="199"/>
        <v>4.4267362391174903E-2</v>
      </c>
      <c r="BB238" s="55">
        <f t="shared" ca="1" si="211"/>
        <v>-0.41527001862197416</v>
      </c>
      <c r="BC238" s="64">
        <f t="shared" ca="1" si="200"/>
        <v>-212.29050279329613</v>
      </c>
      <c r="BE238" s="52" t="str">
        <f t="shared" ca="1" si="201"/>
        <v/>
      </c>
      <c r="BF238" s="52" t="str">
        <f t="shared" ca="1" si="202"/>
        <v/>
      </c>
      <c r="BG238" s="52">
        <f t="shared" ca="1" si="212"/>
        <v>17.89999999999997</v>
      </c>
      <c r="BH238" s="52" t="str">
        <f t="shared" ca="1" si="213"/>
        <v/>
      </c>
    </row>
    <row r="239" spans="19:60">
      <c r="S239" s="68">
        <f t="shared" si="218"/>
        <v>7</v>
      </c>
      <c r="T239" s="69">
        <f t="shared" si="218"/>
        <v>2</v>
      </c>
      <c r="U239" s="70">
        <f t="shared" si="203"/>
        <v>3</v>
      </c>
      <c r="V239" s="68">
        <f t="shared" si="217"/>
        <v>4</v>
      </c>
      <c r="W239" s="70">
        <f t="shared" si="217"/>
        <v>7</v>
      </c>
      <c r="X239" s="71">
        <f t="shared" si="217"/>
        <v>0.42857142857142855</v>
      </c>
      <c r="Y239" s="71">
        <f t="shared" si="217"/>
        <v>0.5</v>
      </c>
      <c r="Z239" s="69">
        <f t="shared" si="217"/>
        <v>10000</v>
      </c>
      <c r="AA239" s="69">
        <f t="shared" ca="1" si="217"/>
        <v>9850</v>
      </c>
      <c r="AB239" s="69">
        <f t="shared" ca="1" si="205"/>
        <v>-150</v>
      </c>
      <c r="AC239" s="69">
        <f t="shared" ca="1" si="206"/>
        <v>50</v>
      </c>
      <c r="AD239" s="73">
        <f t="shared" si="215"/>
        <v>17.799999999999969</v>
      </c>
      <c r="AE239" s="69">
        <f t="shared" si="219"/>
        <v>0.70000000000000007</v>
      </c>
      <c r="AF239" s="69">
        <f t="shared" si="219"/>
        <v>1.4000000000000001</v>
      </c>
      <c r="AG239" s="78">
        <f t="shared" si="219"/>
        <v>200</v>
      </c>
      <c r="AH239" s="60">
        <f t="shared" si="219"/>
        <v>50</v>
      </c>
      <c r="AI239" s="60">
        <f t="shared" si="219"/>
        <v>70</v>
      </c>
      <c r="AJ239" s="60">
        <f t="shared" si="219"/>
        <v>10070</v>
      </c>
      <c r="AK239" s="60">
        <f t="shared" si="219"/>
        <v>185</v>
      </c>
      <c r="AL239" s="60">
        <f t="shared" si="219"/>
        <v>3.7</v>
      </c>
      <c r="AM239" s="60">
        <f t="shared" ca="1" si="219"/>
        <v>-281</v>
      </c>
      <c r="AN239" s="60">
        <f t="shared" ca="1" si="219"/>
        <v>-281</v>
      </c>
      <c r="AO239" s="60">
        <f t="shared" ca="1" si="219"/>
        <v>281</v>
      </c>
      <c r="AP239" s="63">
        <f t="shared" si="189"/>
        <v>35</v>
      </c>
      <c r="AQ239" s="62">
        <f t="shared" si="190"/>
        <v>1.2471910112359554</v>
      </c>
      <c r="AR239" s="62">
        <f t="shared" si="191"/>
        <v>62.359550561797775</v>
      </c>
      <c r="AS239" s="62">
        <f t="shared" si="192"/>
        <v>124.71910112359555</v>
      </c>
      <c r="AT239" s="62">
        <f t="shared" si="193"/>
        <v>-62.359550561797775</v>
      </c>
      <c r="AU239" s="62">
        <f t="shared" si="194"/>
        <v>187.07865168539331</v>
      </c>
      <c r="AV239" s="62">
        <f t="shared" si="195"/>
        <v>-249.4382022471911</v>
      </c>
      <c r="AW239" s="63">
        <f t="shared" si="209"/>
        <v>-62.359550561797789</v>
      </c>
      <c r="AX239" s="61" t="str">
        <f t="shared" ca="1" si="197"/>
        <v/>
      </c>
      <c r="AY239" s="69">
        <f t="shared" ca="1" si="210"/>
        <v>9789</v>
      </c>
      <c r="AZ239" s="51">
        <f t="shared" si="198"/>
        <v>436.51685393258441</v>
      </c>
      <c r="BA239" s="55">
        <f t="shared" ca="1" si="199"/>
        <v>4.4316431871328367E-2</v>
      </c>
      <c r="BB239" s="55">
        <f t="shared" ca="1" si="211"/>
        <v>-0.41573033707865192</v>
      </c>
      <c r="BC239" s="64">
        <f t="shared" ca="1" si="200"/>
        <v>-212.35955056179779</v>
      </c>
      <c r="BE239" s="52" t="str">
        <f t="shared" ca="1" si="201"/>
        <v/>
      </c>
      <c r="BF239" s="52" t="str">
        <f t="shared" ca="1" si="202"/>
        <v/>
      </c>
      <c r="BG239" s="52">
        <f t="shared" ca="1" si="212"/>
        <v>17.799999999999969</v>
      </c>
      <c r="BH239" s="52" t="str">
        <f t="shared" ca="1" si="213"/>
        <v/>
      </c>
    </row>
    <row r="240" spans="19:60">
      <c r="S240" s="68">
        <f t="shared" si="218"/>
        <v>7</v>
      </c>
      <c r="T240" s="69">
        <f t="shared" si="218"/>
        <v>2</v>
      </c>
      <c r="U240" s="70">
        <f t="shared" si="203"/>
        <v>3</v>
      </c>
      <c r="V240" s="68">
        <f t="shared" si="217"/>
        <v>4</v>
      </c>
      <c r="W240" s="70">
        <f t="shared" si="217"/>
        <v>7</v>
      </c>
      <c r="X240" s="71">
        <f t="shared" si="217"/>
        <v>0.42857142857142855</v>
      </c>
      <c r="Y240" s="71">
        <f t="shared" si="217"/>
        <v>0.5</v>
      </c>
      <c r="Z240" s="69">
        <f t="shared" si="217"/>
        <v>10000</v>
      </c>
      <c r="AA240" s="69">
        <f t="shared" ca="1" si="217"/>
        <v>9850</v>
      </c>
      <c r="AB240" s="69">
        <f t="shared" ca="1" si="205"/>
        <v>-150</v>
      </c>
      <c r="AC240" s="69">
        <f t="shared" ca="1" si="206"/>
        <v>50</v>
      </c>
      <c r="AD240" s="73">
        <f t="shared" si="215"/>
        <v>17.699999999999967</v>
      </c>
      <c r="AE240" s="69">
        <f t="shared" si="219"/>
        <v>0.70000000000000007</v>
      </c>
      <c r="AF240" s="69">
        <f t="shared" si="219"/>
        <v>1.4000000000000001</v>
      </c>
      <c r="AG240" s="78">
        <f t="shared" si="219"/>
        <v>200</v>
      </c>
      <c r="AH240" s="60">
        <f t="shared" si="219"/>
        <v>50</v>
      </c>
      <c r="AI240" s="60">
        <f t="shared" si="219"/>
        <v>70</v>
      </c>
      <c r="AJ240" s="60">
        <f t="shared" si="219"/>
        <v>10070</v>
      </c>
      <c r="AK240" s="60">
        <f t="shared" si="219"/>
        <v>185</v>
      </c>
      <c r="AL240" s="60">
        <f t="shared" si="219"/>
        <v>3.7</v>
      </c>
      <c r="AM240" s="60">
        <f t="shared" ca="1" si="219"/>
        <v>-281</v>
      </c>
      <c r="AN240" s="60">
        <f t="shared" ca="1" si="219"/>
        <v>-281</v>
      </c>
      <c r="AO240" s="60">
        <f t="shared" ca="1" si="219"/>
        <v>281</v>
      </c>
      <c r="AP240" s="63">
        <f t="shared" si="189"/>
        <v>35</v>
      </c>
      <c r="AQ240" s="62">
        <f t="shared" si="190"/>
        <v>1.2485875706214693</v>
      </c>
      <c r="AR240" s="62">
        <f t="shared" si="191"/>
        <v>62.429378531073468</v>
      </c>
      <c r="AS240" s="62">
        <f t="shared" si="192"/>
        <v>124.85875706214694</v>
      </c>
      <c r="AT240" s="62">
        <f t="shared" si="193"/>
        <v>-62.429378531073468</v>
      </c>
      <c r="AU240" s="62">
        <f t="shared" si="194"/>
        <v>187.2881355932204</v>
      </c>
      <c r="AV240" s="62">
        <f t="shared" si="195"/>
        <v>-249.71751412429387</v>
      </c>
      <c r="AW240" s="63">
        <f t="shared" si="209"/>
        <v>-62.429378531073468</v>
      </c>
      <c r="AX240" s="61" t="str">
        <f t="shared" ca="1" si="197"/>
        <v/>
      </c>
      <c r="AY240" s="69">
        <f t="shared" ca="1" si="210"/>
        <v>9789</v>
      </c>
      <c r="AZ240" s="51">
        <f t="shared" si="198"/>
        <v>437.0056497175143</v>
      </c>
      <c r="BA240" s="55">
        <f t="shared" ca="1" si="199"/>
        <v>4.4366055808884704E-2</v>
      </c>
      <c r="BB240" s="55">
        <f t="shared" ca="1" si="211"/>
        <v>-0.4161958568738231</v>
      </c>
      <c r="BC240" s="64">
        <f t="shared" ca="1" si="200"/>
        <v>-212.42937853107347</v>
      </c>
      <c r="BE240" s="52" t="str">
        <f t="shared" ca="1" si="201"/>
        <v/>
      </c>
      <c r="BF240" s="52" t="str">
        <f t="shared" ca="1" si="202"/>
        <v/>
      </c>
      <c r="BG240" s="52">
        <f t="shared" ca="1" si="212"/>
        <v>17.699999999999967</v>
      </c>
      <c r="BH240" s="52" t="str">
        <f t="shared" ca="1" si="213"/>
        <v/>
      </c>
    </row>
    <row r="241" spans="19:60">
      <c r="S241" s="68">
        <f t="shared" si="218"/>
        <v>7</v>
      </c>
      <c r="T241" s="69">
        <f t="shared" si="218"/>
        <v>2</v>
      </c>
      <c r="U241" s="70">
        <f t="shared" si="203"/>
        <v>3</v>
      </c>
      <c r="V241" s="68">
        <f t="shared" si="217"/>
        <v>4</v>
      </c>
      <c r="W241" s="70">
        <f t="shared" si="217"/>
        <v>7</v>
      </c>
      <c r="X241" s="71">
        <f t="shared" si="217"/>
        <v>0.42857142857142855</v>
      </c>
      <c r="Y241" s="71">
        <f t="shared" si="217"/>
        <v>0.5</v>
      </c>
      <c r="Z241" s="69">
        <f t="shared" si="217"/>
        <v>10000</v>
      </c>
      <c r="AA241" s="69">
        <f t="shared" ca="1" si="217"/>
        <v>9850</v>
      </c>
      <c r="AB241" s="69">
        <f t="shared" ca="1" si="205"/>
        <v>-150</v>
      </c>
      <c r="AC241" s="69">
        <f t="shared" ca="1" si="206"/>
        <v>50</v>
      </c>
      <c r="AD241" s="73">
        <f t="shared" si="215"/>
        <v>17.599999999999966</v>
      </c>
      <c r="AE241" s="69">
        <f t="shared" si="219"/>
        <v>0.70000000000000007</v>
      </c>
      <c r="AF241" s="69">
        <f t="shared" si="219"/>
        <v>1.4000000000000001</v>
      </c>
      <c r="AG241" s="78">
        <f t="shared" si="219"/>
        <v>200</v>
      </c>
      <c r="AH241" s="60">
        <f t="shared" si="219"/>
        <v>50</v>
      </c>
      <c r="AI241" s="60">
        <f t="shared" si="219"/>
        <v>70</v>
      </c>
      <c r="AJ241" s="60">
        <f t="shared" si="219"/>
        <v>10070</v>
      </c>
      <c r="AK241" s="60">
        <f t="shared" si="219"/>
        <v>185</v>
      </c>
      <c r="AL241" s="60">
        <f t="shared" si="219"/>
        <v>3.7</v>
      </c>
      <c r="AM241" s="60">
        <f t="shared" ca="1" si="219"/>
        <v>-281</v>
      </c>
      <c r="AN241" s="60">
        <f t="shared" ca="1" si="219"/>
        <v>-281</v>
      </c>
      <c r="AO241" s="60">
        <f t="shared" ca="1" si="219"/>
        <v>281</v>
      </c>
      <c r="AP241" s="63">
        <f t="shared" si="189"/>
        <v>35</v>
      </c>
      <c r="AQ241" s="62">
        <f t="shared" si="190"/>
        <v>1.2500000000000004</v>
      </c>
      <c r="AR241" s="62">
        <f t="shared" si="191"/>
        <v>62.500000000000021</v>
      </c>
      <c r="AS241" s="62">
        <f t="shared" si="192"/>
        <v>125.00000000000004</v>
      </c>
      <c r="AT241" s="62">
        <f t="shared" si="193"/>
        <v>-62.500000000000021</v>
      </c>
      <c r="AU241" s="62">
        <f t="shared" si="194"/>
        <v>187.50000000000006</v>
      </c>
      <c r="AV241" s="62">
        <f t="shared" si="195"/>
        <v>-250.00000000000009</v>
      </c>
      <c r="AW241" s="63">
        <f t="shared" si="209"/>
        <v>-62.500000000000028</v>
      </c>
      <c r="AX241" s="61" t="str">
        <f t="shared" ca="1" si="197"/>
        <v/>
      </c>
      <c r="AY241" s="69">
        <f t="shared" ca="1" si="210"/>
        <v>9789</v>
      </c>
      <c r="AZ241" s="51">
        <f t="shared" si="198"/>
        <v>437.50000000000017</v>
      </c>
      <c r="BA241" s="55">
        <f t="shared" ca="1" si="199"/>
        <v>4.441624365482235E-2</v>
      </c>
      <c r="BB241" s="55">
        <f t="shared" ca="1" si="211"/>
        <v>-0.41666666666666685</v>
      </c>
      <c r="BC241" s="64">
        <f t="shared" ca="1" si="200"/>
        <v>-212.50000000000003</v>
      </c>
      <c r="BE241" s="52" t="str">
        <f t="shared" ca="1" si="201"/>
        <v/>
      </c>
      <c r="BF241" s="52" t="str">
        <f t="shared" ca="1" si="202"/>
        <v/>
      </c>
      <c r="BG241" s="52">
        <f t="shared" ca="1" si="212"/>
        <v>17.599999999999966</v>
      </c>
      <c r="BH241" s="52" t="str">
        <f t="shared" ca="1" si="213"/>
        <v/>
      </c>
    </row>
    <row r="242" spans="19:60">
      <c r="S242" s="68">
        <f t="shared" si="218"/>
        <v>7</v>
      </c>
      <c r="T242" s="69">
        <f t="shared" si="218"/>
        <v>2</v>
      </c>
      <c r="U242" s="70">
        <f t="shared" si="203"/>
        <v>3</v>
      </c>
      <c r="V242" s="68">
        <f t="shared" si="217"/>
        <v>4</v>
      </c>
      <c r="W242" s="70">
        <f t="shared" si="217"/>
        <v>7</v>
      </c>
      <c r="X242" s="71">
        <f t="shared" si="217"/>
        <v>0.42857142857142855</v>
      </c>
      <c r="Y242" s="71">
        <f t="shared" si="217"/>
        <v>0.5</v>
      </c>
      <c r="Z242" s="69">
        <f t="shared" si="217"/>
        <v>10000</v>
      </c>
      <c r="AA242" s="69">
        <f t="shared" ca="1" si="217"/>
        <v>9850</v>
      </c>
      <c r="AB242" s="69">
        <f t="shared" ca="1" si="205"/>
        <v>-150</v>
      </c>
      <c r="AC242" s="69">
        <f t="shared" ca="1" si="206"/>
        <v>50</v>
      </c>
      <c r="AD242" s="73">
        <f t="shared" si="215"/>
        <v>17.499999999999964</v>
      </c>
      <c r="AE242" s="69">
        <f t="shared" si="219"/>
        <v>0.70000000000000007</v>
      </c>
      <c r="AF242" s="69">
        <f t="shared" si="219"/>
        <v>1.4000000000000001</v>
      </c>
      <c r="AG242" s="78">
        <f t="shared" si="219"/>
        <v>200</v>
      </c>
      <c r="AH242" s="60">
        <f t="shared" si="219"/>
        <v>50</v>
      </c>
      <c r="AI242" s="60">
        <f t="shared" si="219"/>
        <v>70</v>
      </c>
      <c r="AJ242" s="60">
        <f t="shared" si="219"/>
        <v>10070</v>
      </c>
      <c r="AK242" s="60">
        <f t="shared" si="219"/>
        <v>185</v>
      </c>
      <c r="AL242" s="60">
        <f t="shared" si="219"/>
        <v>3.7</v>
      </c>
      <c r="AM242" s="60">
        <f t="shared" ca="1" si="219"/>
        <v>-281</v>
      </c>
      <c r="AN242" s="60">
        <f t="shared" ca="1" si="219"/>
        <v>-281</v>
      </c>
      <c r="AO242" s="60">
        <f t="shared" ca="1" si="219"/>
        <v>281</v>
      </c>
      <c r="AP242" s="63">
        <f t="shared" si="189"/>
        <v>35</v>
      </c>
      <c r="AQ242" s="62">
        <f t="shared" si="190"/>
        <v>1.251428571428572</v>
      </c>
      <c r="AR242" s="62">
        <f t="shared" si="191"/>
        <v>62.571428571428598</v>
      </c>
      <c r="AS242" s="62">
        <f t="shared" si="192"/>
        <v>125.1428571428572</v>
      </c>
      <c r="AT242" s="62">
        <f t="shared" si="193"/>
        <v>-62.571428571428598</v>
      </c>
      <c r="AU242" s="62">
        <f t="shared" si="194"/>
        <v>187.71428571428578</v>
      </c>
      <c r="AV242" s="62">
        <f t="shared" si="195"/>
        <v>-250.28571428571439</v>
      </c>
      <c r="AW242" s="63">
        <f t="shared" si="209"/>
        <v>-62.571428571428612</v>
      </c>
      <c r="AX242" s="61" t="str">
        <f t="shared" ca="1" si="197"/>
        <v/>
      </c>
      <c r="AY242" s="69">
        <f t="shared" ca="1" si="210"/>
        <v>9789</v>
      </c>
      <c r="AZ242" s="51">
        <f t="shared" si="198"/>
        <v>438.00000000000017</v>
      </c>
      <c r="BA242" s="55">
        <f t="shared" ca="1" si="199"/>
        <v>4.4467005076142152E-2</v>
      </c>
      <c r="BB242" s="55">
        <f t="shared" ca="1" si="211"/>
        <v>-0.41714285714285743</v>
      </c>
      <c r="BC242" s="64">
        <f t="shared" ca="1" si="200"/>
        <v>-212.57142857142861</v>
      </c>
      <c r="BE242" s="52" t="str">
        <f t="shared" ca="1" si="201"/>
        <v/>
      </c>
      <c r="BF242" s="52" t="str">
        <f t="shared" ca="1" si="202"/>
        <v/>
      </c>
      <c r="BG242" s="52">
        <f t="shared" ca="1" si="212"/>
        <v>17.499999999999964</v>
      </c>
      <c r="BH242" s="52" t="str">
        <f t="shared" ca="1" si="213"/>
        <v/>
      </c>
    </row>
    <row r="243" spans="19:60">
      <c r="S243" s="68">
        <f t="shared" si="218"/>
        <v>7</v>
      </c>
      <c r="T243" s="69">
        <f t="shared" si="218"/>
        <v>2</v>
      </c>
      <c r="U243" s="70">
        <f t="shared" si="203"/>
        <v>3</v>
      </c>
      <c r="V243" s="68">
        <f t="shared" si="217"/>
        <v>4</v>
      </c>
      <c r="W243" s="70">
        <f t="shared" si="217"/>
        <v>7</v>
      </c>
      <c r="X243" s="71">
        <f t="shared" si="217"/>
        <v>0.42857142857142855</v>
      </c>
      <c r="Y243" s="71">
        <f t="shared" si="217"/>
        <v>0.5</v>
      </c>
      <c r="Z243" s="69">
        <f t="shared" si="217"/>
        <v>10000</v>
      </c>
      <c r="AA243" s="69">
        <f t="shared" ca="1" si="217"/>
        <v>9850</v>
      </c>
      <c r="AB243" s="69">
        <f t="shared" ca="1" si="205"/>
        <v>-150</v>
      </c>
      <c r="AC243" s="69">
        <f t="shared" ca="1" si="206"/>
        <v>50</v>
      </c>
      <c r="AD243" s="73">
        <f t="shared" si="215"/>
        <v>17.399999999999963</v>
      </c>
      <c r="AE243" s="69">
        <f t="shared" si="219"/>
        <v>0.70000000000000007</v>
      </c>
      <c r="AF243" s="69">
        <f t="shared" si="219"/>
        <v>1.4000000000000001</v>
      </c>
      <c r="AG243" s="78">
        <f t="shared" si="219"/>
        <v>200</v>
      </c>
      <c r="AH243" s="60">
        <f t="shared" si="219"/>
        <v>50</v>
      </c>
      <c r="AI243" s="60">
        <f t="shared" si="219"/>
        <v>70</v>
      </c>
      <c r="AJ243" s="60">
        <f t="shared" si="219"/>
        <v>10070</v>
      </c>
      <c r="AK243" s="60">
        <f t="shared" si="219"/>
        <v>185</v>
      </c>
      <c r="AL243" s="60">
        <f t="shared" si="219"/>
        <v>3.7</v>
      </c>
      <c r="AM243" s="60">
        <f t="shared" ca="1" si="219"/>
        <v>-281</v>
      </c>
      <c r="AN243" s="60">
        <f t="shared" ca="1" si="219"/>
        <v>-281</v>
      </c>
      <c r="AO243" s="60">
        <f t="shared" ca="1" si="219"/>
        <v>281</v>
      </c>
      <c r="AP243" s="63">
        <f t="shared" si="189"/>
        <v>35</v>
      </c>
      <c r="AQ243" s="62">
        <f t="shared" si="190"/>
        <v>1.2528735632183914</v>
      </c>
      <c r="AR243" s="62">
        <f t="shared" si="191"/>
        <v>62.643678160919571</v>
      </c>
      <c r="AS243" s="62">
        <f t="shared" si="192"/>
        <v>125.28735632183914</v>
      </c>
      <c r="AT243" s="62">
        <f t="shared" si="193"/>
        <v>-62.643678160919571</v>
      </c>
      <c r="AU243" s="62">
        <f t="shared" si="194"/>
        <v>187.93103448275872</v>
      </c>
      <c r="AV243" s="62">
        <f t="shared" si="195"/>
        <v>-250.57471264367828</v>
      </c>
      <c r="AW243" s="63">
        <f t="shared" si="209"/>
        <v>-62.643678160919563</v>
      </c>
      <c r="AX243" s="61" t="str">
        <f t="shared" ca="1" si="197"/>
        <v/>
      </c>
      <c r="AY243" s="69">
        <f t="shared" ca="1" si="210"/>
        <v>9789</v>
      </c>
      <c r="AZ243" s="51">
        <f t="shared" si="198"/>
        <v>438.50574712643697</v>
      </c>
      <c r="BA243" s="55">
        <f t="shared" ca="1" si="199"/>
        <v>4.4518349962074821E-2</v>
      </c>
      <c r="BB243" s="55">
        <f t="shared" ca="1" si="211"/>
        <v>-0.41762452107279707</v>
      </c>
      <c r="BC243" s="64">
        <f t="shared" ca="1" si="200"/>
        <v>-212.64367816091956</v>
      </c>
      <c r="BE243" s="52" t="str">
        <f t="shared" ca="1" si="201"/>
        <v/>
      </c>
      <c r="BF243" s="52" t="str">
        <f t="shared" ca="1" si="202"/>
        <v/>
      </c>
      <c r="BG243" s="52">
        <f t="shared" ca="1" si="212"/>
        <v>17.399999999999963</v>
      </c>
      <c r="BH243" s="52" t="str">
        <f t="shared" ca="1" si="213"/>
        <v/>
      </c>
    </row>
    <row r="244" spans="19:60">
      <c r="S244" s="68">
        <f t="shared" si="218"/>
        <v>7</v>
      </c>
      <c r="T244" s="69">
        <f t="shared" si="218"/>
        <v>2</v>
      </c>
      <c r="U244" s="70">
        <f t="shared" si="203"/>
        <v>3</v>
      </c>
      <c r="V244" s="68">
        <f t="shared" si="217"/>
        <v>4</v>
      </c>
      <c r="W244" s="70">
        <f t="shared" si="217"/>
        <v>7</v>
      </c>
      <c r="X244" s="71">
        <f t="shared" si="217"/>
        <v>0.42857142857142855</v>
      </c>
      <c r="Y244" s="71">
        <f t="shared" si="217"/>
        <v>0.5</v>
      </c>
      <c r="Z244" s="69">
        <f t="shared" si="217"/>
        <v>10000</v>
      </c>
      <c r="AA244" s="69">
        <f t="shared" ca="1" si="217"/>
        <v>9850</v>
      </c>
      <c r="AB244" s="69">
        <f t="shared" ca="1" si="205"/>
        <v>-150</v>
      </c>
      <c r="AC244" s="69">
        <f t="shared" ca="1" si="206"/>
        <v>50</v>
      </c>
      <c r="AD244" s="73">
        <f t="shared" si="215"/>
        <v>17.299999999999962</v>
      </c>
      <c r="AE244" s="69">
        <f t="shared" si="219"/>
        <v>0.70000000000000007</v>
      </c>
      <c r="AF244" s="69">
        <f t="shared" si="219"/>
        <v>1.4000000000000001</v>
      </c>
      <c r="AG244" s="78">
        <f t="shared" si="219"/>
        <v>200</v>
      </c>
      <c r="AH244" s="60">
        <f t="shared" si="219"/>
        <v>50</v>
      </c>
      <c r="AI244" s="60">
        <f t="shared" si="219"/>
        <v>70</v>
      </c>
      <c r="AJ244" s="60">
        <f t="shared" si="219"/>
        <v>10070</v>
      </c>
      <c r="AK244" s="60">
        <f t="shared" si="219"/>
        <v>185</v>
      </c>
      <c r="AL244" s="60">
        <f t="shared" si="219"/>
        <v>3.7</v>
      </c>
      <c r="AM244" s="60">
        <f t="shared" ca="1" si="219"/>
        <v>-281</v>
      </c>
      <c r="AN244" s="60">
        <f t="shared" ca="1" si="219"/>
        <v>-281</v>
      </c>
      <c r="AO244" s="60">
        <f t="shared" ca="1" si="219"/>
        <v>281</v>
      </c>
      <c r="AP244" s="63">
        <f t="shared" si="189"/>
        <v>35</v>
      </c>
      <c r="AQ244" s="62">
        <f t="shared" si="190"/>
        <v>1.2543352601156075</v>
      </c>
      <c r="AR244" s="62">
        <f t="shared" si="191"/>
        <v>62.716763005780372</v>
      </c>
      <c r="AS244" s="62">
        <f t="shared" si="192"/>
        <v>125.43352601156074</v>
      </c>
      <c r="AT244" s="62">
        <f t="shared" si="193"/>
        <v>-62.716763005780372</v>
      </c>
      <c r="AU244" s="62">
        <f t="shared" si="194"/>
        <v>188.15028901734112</v>
      </c>
      <c r="AV244" s="62">
        <f t="shared" si="195"/>
        <v>-250.86705202312149</v>
      </c>
      <c r="AW244" s="63">
        <f t="shared" si="209"/>
        <v>-62.716763005780365</v>
      </c>
      <c r="AX244" s="61" t="str">
        <f t="shared" ca="1" si="197"/>
        <v/>
      </c>
      <c r="AY244" s="69">
        <f t="shared" ca="1" si="210"/>
        <v>9789</v>
      </c>
      <c r="AZ244" s="51">
        <f t="shared" si="198"/>
        <v>439.01734104046261</v>
      </c>
      <c r="BA244" s="55">
        <f t="shared" ca="1" si="199"/>
        <v>4.457028843050382E-2</v>
      </c>
      <c r="BB244" s="55">
        <f t="shared" ca="1" si="211"/>
        <v>-0.41811175337186912</v>
      </c>
      <c r="BC244" s="64">
        <f t="shared" ca="1" si="200"/>
        <v>-212.71676300578036</v>
      </c>
      <c r="BE244" s="52" t="str">
        <f t="shared" ca="1" si="201"/>
        <v/>
      </c>
      <c r="BF244" s="52" t="str">
        <f t="shared" ca="1" si="202"/>
        <v/>
      </c>
      <c r="BG244" s="52">
        <f t="shared" ca="1" si="212"/>
        <v>17.299999999999962</v>
      </c>
      <c r="BH244" s="52" t="str">
        <f t="shared" ca="1" si="213"/>
        <v/>
      </c>
    </row>
    <row r="245" spans="19:60">
      <c r="S245" s="68">
        <f t="shared" si="218"/>
        <v>7</v>
      </c>
      <c r="T245" s="69">
        <f t="shared" si="218"/>
        <v>2</v>
      </c>
      <c r="U245" s="70">
        <f t="shared" si="203"/>
        <v>3</v>
      </c>
      <c r="V245" s="68">
        <f t="shared" si="217"/>
        <v>4</v>
      </c>
      <c r="W245" s="70">
        <f t="shared" si="217"/>
        <v>7</v>
      </c>
      <c r="X245" s="71">
        <f t="shared" si="217"/>
        <v>0.42857142857142855</v>
      </c>
      <c r="Y245" s="71">
        <f t="shared" si="217"/>
        <v>0.5</v>
      </c>
      <c r="Z245" s="69">
        <f t="shared" si="217"/>
        <v>10000</v>
      </c>
      <c r="AA245" s="69">
        <f t="shared" ca="1" si="217"/>
        <v>9850</v>
      </c>
      <c r="AB245" s="69">
        <f t="shared" ca="1" si="205"/>
        <v>-150</v>
      </c>
      <c r="AC245" s="69">
        <f t="shared" ca="1" si="206"/>
        <v>50</v>
      </c>
      <c r="AD245" s="73">
        <f t="shared" si="215"/>
        <v>17.19999999999996</v>
      </c>
      <c r="AE245" s="69">
        <f t="shared" si="219"/>
        <v>0.70000000000000007</v>
      </c>
      <c r="AF245" s="69">
        <f t="shared" si="219"/>
        <v>1.4000000000000001</v>
      </c>
      <c r="AG245" s="78">
        <f t="shared" si="219"/>
        <v>200</v>
      </c>
      <c r="AH245" s="60">
        <f t="shared" si="219"/>
        <v>50</v>
      </c>
      <c r="AI245" s="60">
        <f t="shared" si="219"/>
        <v>70</v>
      </c>
      <c r="AJ245" s="60">
        <f t="shared" si="219"/>
        <v>10070</v>
      </c>
      <c r="AK245" s="60">
        <f t="shared" si="219"/>
        <v>185</v>
      </c>
      <c r="AL245" s="60">
        <f t="shared" si="219"/>
        <v>3.7</v>
      </c>
      <c r="AM245" s="60">
        <f t="shared" ca="1" si="219"/>
        <v>-281</v>
      </c>
      <c r="AN245" s="60">
        <f t="shared" ca="1" si="219"/>
        <v>-281</v>
      </c>
      <c r="AO245" s="60">
        <f t="shared" ca="1" si="219"/>
        <v>281</v>
      </c>
      <c r="AP245" s="63">
        <f t="shared" si="189"/>
        <v>35</v>
      </c>
      <c r="AQ245" s="62">
        <f t="shared" si="190"/>
        <v>1.2558139534883728</v>
      </c>
      <c r="AR245" s="62">
        <f t="shared" si="191"/>
        <v>62.790697674418638</v>
      </c>
      <c r="AS245" s="62">
        <f t="shared" si="192"/>
        <v>125.58139534883728</v>
      </c>
      <c r="AT245" s="62">
        <f t="shared" si="193"/>
        <v>-62.790697674418638</v>
      </c>
      <c r="AU245" s="62">
        <f t="shared" si="194"/>
        <v>188.3720930232559</v>
      </c>
      <c r="AV245" s="62">
        <f t="shared" si="195"/>
        <v>-251.16279069767455</v>
      </c>
      <c r="AW245" s="63">
        <f t="shared" si="209"/>
        <v>-62.790697674418652</v>
      </c>
      <c r="AX245" s="61" t="str">
        <f t="shared" ca="1" si="197"/>
        <v/>
      </c>
      <c r="AY245" s="69">
        <f t="shared" ca="1" si="210"/>
        <v>9789</v>
      </c>
      <c r="AZ245" s="51">
        <f t="shared" si="198"/>
        <v>439.53488372093045</v>
      </c>
      <c r="BA245" s="55">
        <f t="shared" ca="1" si="199"/>
        <v>4.4622830834612229E-2</v>
      </c>
      <c r="BB245" s="55">
        <f t="shared" ca="1" si="211"/>
        <v>-0.418604651162791</v>
      </c>
      <c r="BC245" s="64">
        <f t="shared" ca="1" si="200"/>
        <v>-212.79069767441865</v>
      </c>
      <c r="BE245" s="52" t="str">
        <f t="shared" ca="1" si="201"/>
        <v/>
      </c>
      <c r="BF245" s="52" t="str">
        <f t="shared" ca="1" si="202"/>
        <v/>
      </c>
      <c r="BG245" s="52">
        <f t="shared" ca="1" si="212"/>
        <v>17.19999999999996</v>
      </c>
      <c r="BH245" s="52" t="str">
        <f t="shared" ca="1" si="213"/>
        <v/>
      </c>
    </row>
    <row r="246" spans="19:60">
      <c r="S246" s="68">
        <f t="shared" si="218"/>
        <v>7</v>
      </c>
      <c r="T246" s="69">
        <f t="shared" si="218"/>
        <v>2</v>
      </c>
      <c r="U246" s="70">
        <f t="shared" si="203"/>
        <v>3</v>
      </c>
      <c r="V246" s="68">
        <f t="shared" si="217"/>
        <v>4</v>
      </c>
      <c r="W246" s="70">
        <f t="shared" si="217"/>
        <v>7</v>
      </c>
      <c r="X246" s="71">
        <f t="shared" si="217"/>
        <v>0.42857142857142855</v>
      </c>
      <c r="Y246" s="71">
        <f t="shared" si="217"/>
        <v>0.5</v>
      </c>
      <c r="Z246" s="69">
        <f t="shared" si="217"/>
        <v>10000</v>
      </c>
      <c r="AA246" s="69">
        <f t="shared" ca="1" si="217"/>
        <v>9850</v>
      </c>
      <c r="AB246" s="69">
        <f t="shared" ca="1" si="205"/>
        <v>-150</v>
      </c>
      <c r="AC246" s="69">
        <f t="shared" ca="1" si="206"/>
        <v>50</v>
      </c>
      <c r="AD246" s="73">
        <f t="shared" si="215"/>
        <v>17.099999999999959</v>
      </c>
      <c r="AE246" s="69">
        <f t="shared" si="219"/>
        <v>0.70000000000000007</v>
      </c>
      <c r="AF246" s="69">
        <f t="shared" si="219"/>
        <v>1.4000000000000001</v>
      </c>
      <c r="AG246" s="78">
        <f t="shared" si="219"/>
        <v>200</v>
      </c>
      <c r="AH246" s="60">
        <f t="shared" si="219"/>
        <v>50</v>
      </c>
      <c r="AI246" s="60">
        <f t="shared" si="219"/>
        <v>70</v>
      </c>
      <c r="AJ246" s="60">
        <f t="shared" si="219"/>
        <v>10070</v>
      </c>
      <c r="AK246" s="60">
        <f t="shared" si="219"/>
        <v>185</v>
      </c>
      <c r="AL246" s="60">
        <f t="shared" si="219"/>
        <v>3.7</v>
      </c>
      <c r="AM246" s="60">
        <f t="shared" ca="1" si="219"/>
        <v>-281</v>
      </c>
      <c r="AN246" s="60">
        <f t="shared" ca="1" si="219"/>
        <v>-281</v>
      </c>
      <c r="AO246" s="60">
        <f t="shared" ca="1" si="219"/>
        <v>281</v>
      </c>
      <c r="AP246" s="63">
        <f t="shared" si="189"/>
        <v>35</v>
      </c>
      <c r="AQ246" s="62">
        <f t="shared" si="190"/>
        <v>1.2573099415204685</v>
      </c>
      <c r="AR246" s="62">
        <f t="shared" si="191"/>
        <v>62.865497076023424</v>
      </c>
      <c r="AS246" s="62">
        <f t="shared" si="192"/>
        <v>125.73099415204685</v>
      </c>
      <c r="AT246" s="62">
        <f t="shared" si="193"/>
        <v>-62.865497076023424</v>
      </c>
      <c r="AU246" s="62">
        <f t="shared" si="194"/>
        <v>188.59649122807028</v>
      </c>
      <c r="AV246" s="62">
        <f t="shared" si="195"/>
        <v>-251.46198830409369</v>
      </c>
      <c r="AW246" s="63">
        <f t="shared" si="209"/>
        <v>-62.865497076023416</v>
      </c>
      <c r="AX246" s="61" t="str">
        <f t="shared" ca="1" si="197"/>
        <v/>
      </c>
      <c r="AY246" s="69">
        <f t="shared" ca="1" si="210"/>
        <v>9789</v>
      </c>
      <c r="AZ246" s="51">
        <f t="shared" si="198"/>
        <v>440.05847953216397</v>
      </c>
      <c r="BA246" s="55">
        <f t="shared" ca="1" si="199"/>
        <v>4.4675987769762837E-2</v>
      </c>
      <c r="BB246" s="55">
        <f t="shared" ca="1" si="211"/>
        <v>-0.41910331384015609</v>
      </c>
      <c r="BC246" s="64">
        <f t="shared" ca="1" si="200"/>
        <v>-212.86549707602342</v>
      </c>
      <c r="BE246" s="52" t="str">
        <f t="shared" ca="1" si="201"/>
        <v/>
      </c>
      <c r="BF246" s="52" t="str">
        <f t="shared" ca="1" si="202"/>
        <v/>
      </c>
      <c r="BG246" s="52">
        <f t="shared" ca="1" si="212"/>
        <v>17.099999999999959</v>
      </c>
      <c r="BH246" s="52" t="str">
        <f t="shared" ca="1" si="213"/>
        <v/>
      </c>
    </row>
    <row r="247" spans="19:60">
      <c r="S247" s="68">
        <f t="shared" si="218"/>
        <v>7</v>
      </c>
      <c r="T247" s="69">
        <f t="shared" si="218"/>
        <v>2</v>
      </c>
      <c r="U247" s="70">
        <f t="shared" si="203"/>
        <v>3</v>
      </c>
      <c r="V247" s="68">
        <f t="shared" si="217"/>
        <v>4</v>
      </c>
      <c r="W247" s="70">
        <f t="shared" si="217"/>
        <v>7</v>
      </c>
      <c r="X247" s="71">
        <f t="shared" si="217"/>
        <v>0.42857142857142855</v>
      </c>
      <c r="Y247" s="71">
        <f t="shared" si="217"/>
        <v>0.5</v>
      </c>
      <c r="Z247" s="69">
        <f t="shared" si="217"/>
        <v>10000</v>
      </c>
      <c r="AA247" s="69">
        <f t="shared" ca="1" si="217"/>
        <v>9850</v>
      </c>
      <c r="AB247" s="69">
        <f t="shared" ca="1" si="205"/>
        <v>-150</v>
      </c>
      <c r="AC247" s="69">
        <f t="shared" ca="1" si="206"/>
        <v>50</v>
      </c>
      <c r="AD247" s="73">
        <f t="shared" si="215"/>
        <v>16.999999999999957</v>
      </c>
      <c r="AE247" s="69">
        <f t="shared" si="219"/>
        <v>0.70000000000000007</v>
      </c>
      <c r="AF247" s="69">
        <f t="shared" si="219"/>
        <v>1.4000000000000001</v>
      </c>
      <c r="AG247" s="78">
        <f t="shared" si="219"/>
        <v>200</v>
      </c>
      <c r="AH247" s="60">
        <f t="shared" si="219"/>
        <v>50</v>
      </c>
      <c r="AI247" s="60">
        <f t="shared" si="219"/>
        <v>70</v>
      </c>
      <c r="AJ247" s="60">
        <f t="shared" si="219"/>
        <v>10070</v>
      </c>
      <c r="AK247" s="60">
        <f t="shared" si="219"/>
        <v>185</v>
      </c>
      <c r="AL247" s="60">
        <f t="shared" si="219"/>
        <v>3.7</v>
      </c>
      <c r="AM247" s="60">
        <f t="shared" ca="1" si="219"/>
        <v>-281</v>
      </c>
      <c r="AN247" s="60">
        <f t="shared" ca="1" si="219"/>
        <v>-281</v>
      </c>
      <c r="AO247" s="60">
        <f t="shared" ca="1" si="219"/>
        <v>281</v>
      </c>
      <c r="AP247" s="63">
        <f t="shared" si="189"/>
        <v>35</v>
      </c>
      <c r="AQ247" s="62">
        <f t="shared" si="190"/>
        <v>1.2588235294117653</v>
      </c>
      <c r="AR247" s="62">
        <f t="shared" si="191"/>
        <v>62.941176470588267</v>
      </c>
      <c r="AS247" s="62">
        <f t="shared" si="192"/>
        <v>125.88235294117653</v>
      </c>
      <c r="AT247" s="62">
        <f t="shared" si="193"/>
        <v>-62.941176470588267</v>
      </c>
      <c r="AU247" s="62">
        <f t="shared" si="194"/>
        <v>188.82352941176481</v>
      </c>
      <c r="AV247" s="62">
        <f t="shared" si="195"/>
        <v>-251.76470588235307</v>
      </c>
      <c r="AW247" s="63">
        <f t="shared" si="209"/>
        <v>-62.94117647058826</v>
      </c>
      <c r="AX247" s="61" t="str">
        <f t="shared" ca="1" si="197"/>
        <v/>
      </c>
      <c r="AY247" s="69">
        <f t="shared" ca="1" si="210"/>
        <v>9789</v>
      </c>
      <c r="AZ247" s="51">
        <f t="shared" si="198"/>
        <v>440.58823529411785</v>
      </c>
      <c r="BA247" s="55">
        <f t="shared" ca="1" si="199"/>
        <v>4.4729770080621102E-2</v>
      </c>
      <c r="BB247" s="55">
        <f t="shared" ca="1" si="211"/>
        <v>-0.41960784313725508</v>
      </c>
      <c r="BC247" s="64">
        <f t="shared" ca="1" si="200"/>
        <v>-212.94117647058826</v>
      </c>
      <c r="BE247" s="52" t="str">
        <f t="shared" ca="1" si="201"/>
        <v/>
      </c>
      <c r="BF247" s="52" t="str">
        <f t="shared" ca="1" si="202"/>
        <v/>
      </c>
      <c r="BG247" s="52">
        <f t="shared" ca="1" si="212"/>
        <v>16.999999999999957</v>
      </c>
      <c r="BH247" s="52" t="str">
        <f t="shared" ca="1" si="213"/>
        <v/>
      </c>
    </row>
    <row r="248" spans="19:60">
      <c r="S248" s="68">
        <f t="shared" si="218"/>
        <v>7</v>
      </c>
      <c r="T248" s="69">
        <f t="shared" si="218"/>
        <v>2</v>
      </c>
      <c r="U248" s="70">
        <f t="shared" si="203"/>
        <v>3</v>
      </c>
      <c r="V248" s="68">
        <f t="shared" si="217"/>
        <v>4</v>
      </c>
      <c r="W248" s="70">
        <f t="shared" si="217"/>
        <v>7</v>
      </c>
      <c r="X248" s="71">
        <f t="shared" si="217"/>
        <v>0.42857142857142855</v>
      </c>
      <c r="Y248" s="71">
        <f t="shared" si="217"/>
        <v>0.5</v>
      </c>
      <c r="Z248" s="69">
        <f t="shared" si="217"/>
        <v>10000</v>
      </c>
      <c r="AA248" s="69">
        <f t="shared" ca="1" si="217"/>
        <v>9850</v>
      </c>
      <c r="AB248" s="69">
        <f t="shared" ca="1" si="205"/>
        <v>-150</v>
      </c>
      <c r="AC248" s="69">
        <f t="shared" ca="1" si="206"/>
        <v>50</v>
      </c>
      <c r="AD248" s="73">
        <f t="shared" si="215"/>
        <v>16.899999999999956</v>
      </c>
      <c r="AE248" s="69">
        <f t="shared" si="219"/>
        <v>0.70000000000000007</v>
      </c>
      <c r="AF248" s="69">
        <f t="shared" si="219"/>
        <v>1.4000000000000001</v>
      </c>
      <c r="AG248" s="78">
        <f t="shared" si="219"/>
        <v>200</v>
      </c>
      <c r="AH248" s="60">
        <f t="shared" si="219"/>
        <v>50</v>
      </c>
      <c r="AI248" s="60">
        <f t="shared" si="219"/>
        <v>70</v>
      </c>
      <c r="AJ248" s="60">
        <f t="shared" si="219"/>
        <v>10070</v>
      </c>
      <c r="AK248" s="60">
        <f t="shared" si="219"/>
        <v>185</v>
      </c>
      <c r="AL248" s="60">
        <f t="shared" si="219"/>
        <v>3.7</v>
      </c>
      <c r="AM248" s="60">
        <f t="shared" ca="1" si="219"/>
        <v>-281</v>
      </c>
      <c r="AN248" s="60">
        <f t="shared" ca="1" si="219"/>
        <v>-281</v>
      </c>
      <c r="AO248" s="60">
        <f t="shared" ca="1" si="219"/>
        <v>281</v>
      </c>
      <c r="AP248" s="63">
        <f t="shared" si="189"/>
        <v>35</v>
      </c>
      <c r="AQ248" s="62">
        <f t="shared" si="190"/>
        <v>1.2603550295857995</v>
      </c>
      <c r="AR248" s="62">
        <f t="shared" si="191"/>
        <v>63.017751479289977</v>
      </c>
      <c r="AS248" s="62">
        <f t="shared" si="192"/>
        <v>126.03550295857995</v>
      </c>
      <c r="AT248" s="62">
        <f t="shared" si="193"/>
        <v>-63.017751479289977</v>
      </c>
      <c r="AU248" s="62">
        <f t="shared" si="194"/>
        <v>189.05325443786992</v>
      </c>
      <c r="AV248" s="62">
        <f t="shared" si="195"/>
        <v>-252.07100591715991</v>
      </c>
      <c r="AW248" s="63">
        <f t="shared" si="209"/>
        <v>-63.017751479289984</v>
      </c>
      <c r="AX248" s="61" t="str">
        <f t="shared" ca="1" si="197"/>
        <v/>
      </c>
      <c r="AY248" s="69">
        <f t="shared" ca="1" si="210"/>
        <v>9789</v>
      </c>
      <c r="AZ248" s="51">
        <f t="shared" si="198"/>
        <v>441.12426035502983</v>
      </c>
      <c r="BA248" s="55">
        <f t="shared" ca="1" si="199"/>
        <v>4.4784188868530944E-2</v>
      </c>
      <c r="BB248" s="55">
        <f t="shared" ca="1" si="211"/>
        <v>-0.42011834319526659</v>
      </c>
      <c r="BC248" s="64">
        <f t="shared" ca="1" si="200"/>
        <v>-213.01775147928998</v>
      </c>
      <c r="BE248" s="52" t="str">
        <f t="shared" ca="1" si="201"/>
        <v/>
      </c>
      <c r="BF248" s="52" t="str">
        <f t="shared" ca="1" si="202"/>
        <v/>
      </c>
      <c r="BG248" s="52">
        <f t="shared" ca="1" si="212"/>
        <v>16.899999999999956</v>
      </c>
      <c r="BH248" s="52" t="str">
        <f t="shared" ca="1" si="213"/>
        <v/>
      </c>
    </row>
    <row r="249" spans="19:60">
      <c r="S249" s="68">
        <f t="shared" si="218"/>
        <v>7</v>
      </c>
      <c r="T249" s="69">
        <f t="shared" si="218"/>
        <v>2</v>
      </c>
      <c r="U249" s="70">
        <f t="shared" si="203"/>
        <v>3</v>
      </c>
      <c r="V249" s="68">
        <f t="shared" si="217"/>
        <v>4</v>
      </c>
      <c r="W249" s="70">
        <f t="shared" si="217"/>
        <v>7</v>
      </c>
      <c r="X249" s="71">
        <f t="shared" si="217"/>
        <v>0.42857142857142855</v>
      </c>
      <c r="Y249" s="71">
        <f t="shared" si="217"/>
        <v>0.5</v>
      </c>
      <c r="Z249" s="69">
        <f t="shared" si="217"/>
        <v>10000</v>
      </c>
      <c r="AA249" s="69">
        <f t="shared" ca="1" si="217"/>
        <v>9850</v>
      </c>
      <c r="AB249" s="69">
        <f t="shared" ca="1" si="205"/>
        <v>-150</v>
      </c>
      <c r="AC249" s="69">
        <f t="shared" ca="1" si="206"/>
        <v>50</v>
      </c>
      <c r="AD249" s="73">
        <f t="shared" si="215"/>
        <v>16.799999999999955</v>
      </c>
      <c r="AE249" s="69">
        <f t="shared" si="219"/>
        <v>0.70000000000000007</v>
      </c>
      <c r="AF249" s="69">
        <f t="shared" si="219"/>
        <v>1.4000000000000001</v>
      </c>
      <c r="AG249" s="78">
        <f t="shared" si="219"/>
        <v>200</v>
      </c>
      <c r="AH249" s="60">
        <f t="shared" si="219"/>
        <v>50</v>
      </c>
      <c r="AI249" s="60">
        <f t="shared" si="219"/>
        <v>70</v>
      </c>
      <c r="AJ249" s="60">
        <f t="shared" si="219"/>
        <v>10070</v>
      </c>
      <c r="AK249" s="60">
        <f t="shared" si="219"/>
        <v>185</v>
      </c>
      <c r="AL249" s="60">
        <f t="shared" si="219"/>
        <v>3.7</v>
      </c>
      <c r="AM249" s="60">
        <f t="shared" ca="1" si="219"/>
        <v>-281</v>
      </c>
      <c r="AN249" s="60">
        <f t="shared" ca="1" si="219"/>
        <v>-281</v>
      </c>
      <c r="AO249" s="60">
        <f t="shared" ca="1" si="219"/>
        <v>281</v>
      </c>
      <c r="AP249" s="63">
        <f t="shared" si="189"/>
        <v>35</v>
      </c>
      <c r="AQ249" s="62">
        <f t="shared" ref="AQ249:AQ280" si="220">IF(AL249=0,1,(1+(AL249+AE249)/(AD249*(T249-1))))</f>
        <v>1.2619047619047628</v>
      </c>
      <c r="AR249" s="62">
        <f t="shared" ref="AR249:AR280" si="221">IF(AQ249&lt;=0,AH249,AQ249*AH249)</f>
        <v>63.095238095238138</v>
      </c>
      <c r="AS249" s="62">
        <f t="shared" ref="AS249:AS280" si="222">(T249*AR249)</f>
        <v>126.19047619047628</v>
      </c>
      <c r="AT249" s="62">
        <f t="shared" si="193"/>
        <v>-63.095238095238138</v>
      </c>
      <c r="AU249" s="62">
        <f t="shared" ref="AU249:AU280" si="223">(AS249+AT249)*U249</f>
        <v>189.28571428571442</v>
      </c>
      <c r="AV249" s="62">
        <f t="shared" ref="AV249:AV280" si="224">AT249*V249</f>
        <v>-252.38095238095255</v>
      </c>
      <c r="AW249" s="63">
        <f t="shared" si="209"/>
        <v>-63.09523809523813</v>
      </c>
      <c r="AX249" s="61" t="str">
        <f t="shared" ref="AX249:AX280" ca="1" si="225">IF(AY249+AW249&gt;AJ249,"VINTO","")</f>
        <v/>
      </c>
      <c r="AY249" s="69">
        <f t="shared" ca="1" si="210"/>
        <v>9789</v>
      </c>
      <c r="AZ249" s="51">
        <f t="shared" ref="AZ249:AZ280" si="226">AR249*W249</f>
        <v>441.66666666666697</v>
      </c>
      <c r="BA249" s="55">
        <f t="shared" ref="BA249:BA280" ca="1" si="227">IFERROR(AZ249/AA249,0)</f>
        <v>4.4839255499154004E-2</v>
      </c>
      <c r="BB249" s="55">
        <f t="shared" ca="1" si="211"/>
        <v>-0.42063492063492086</v>
      </c>
      <c r="BC249" s="64">
        <f t="shared" ref="BC249:BC280" ca="1" si="228">AW249+AB249</f>
        <v>-213.09523809523813</v>
      </c>
      <c r="BE249" s="52" t="str">
        <f t="shared" ref="BE249:BE280" ca="1" si="229">IF(((AR249-AC249)/AC249)&gt;=BE$4,AD249,"")</f>
        <v/>
      </c>
      <c r="BF249" s="52" t="str">
        <f t="shared" ref="BF249:BF280" ca="1" si="230">IF(AX249="","",AD249)</f>
        <v/>
      </c>
      <c r="BG249" s="52">
        <f t="shared" ca="1" si="212"/>
        <v>16.799999999999955</v>
      </c>
      <c r="BH249" s="52" t="str">
        <f t="shared" ca="1" si="213"/>
        <v/>
      </c>
    </row>
    <row r="250" spans="19:60">
      <c r="S250" s="68">
        <f t="shared" si="218"/>
        <v>7</v>
      </c>
      <c r="T250" s="69">
        <f t="shared" si="218"/>
        <v>2</v>
      </c>
      <c r="U250" s="70">
        <f t="shared" si="203"/>
        <v>3</v>
      </c>
      <c r="V250" s="68">
        <f t="shared" ref="V250:AA265" si="231">V249</f>
        <v>4</v>
      </c>
      <c r="W250" s="70">
        <f t="shared" si="231"/>
        <v>7</v>
      </c>
      <c r="X250" s="71">
        <f t="shared" si="231"/>
        <v>0.42857142857142855</v>
      </c>
      <c r="Y250" s="71">
        <f t="shared" si="231"/>
        <v>0.5</v>
      </c>
      <c r="Z250" s="69">
        <f t="shared" si="231"/>
        <v>10000</v>
      </c>
      <c r="AA250" s="69">
        <f t="shared" ca="1" si="231"/>
        <v>9850</v>
      </c>
      <c r="AB250" s="69">
        <f t="shared" ca="1" si="205"/>
        <v>-150</v>
      </c>
      <c r="AC250" s="69">
        <f t="shared" ref="AC250:AC281" ca="1" si="232">AC249</f>
        <v>50</v>
      </c>
      <c r="AD250" s="73">
        <f t="shared" si="215"/>
        <v>16.699999999999953</v>
      </c>
      <c r="AE250" s="69">
        <f t="shared" si="219"/>
        <v>0.70000000000000007</v>
      </c>
      <c r="AF250" s="69">
        <f t="shared" si="219"/>
        <v>1.4000000000000001</v>
      </c>
      <c r="AG250" s="78">
        <f t="shared" si="219"/>
        <v>200</v>
      </c>
      <c r="AH250" s="60">
        <f t="shared" si="219"/>
        <v>50</v>
      </c>
      <c r="AI250" s="60">
        <f t="shared" si="219"/>
        <v>70</v>
      </c>
      <c r="AJ250" s="60">
        <f t="shared" si="219"/>
        <v>10070</v>
      </c>
      <c r="AK250" s="60">
        <f t="shared" si="219"/>
        <v>185</v>
      </c>
      <c r="AL250" s="60">
        <f t="shared" si="219"/>
        <v>3.7</v>
      </c>
      <c r="AM250" s="60">
        <f t="shared" ca="1" si="219"/>
        <v>-281</v>
      </c>
      <c r="AN250" s="60">
        <f t="shared" ca="1" si="219"/>
        <v>-281</v>
      </c>
      <c r="AO250" s="60">
        <f t="shared" ca="1" si="219"/>
        <v>281</v>
      </c>
      <c r="AP250" s="63">
        <f t="shared" si="189"/>
        <v>35</v>
      </c>
      <c r="AQ250" s="62">
        <f t="shared" si="220"/>
        <v>1.2634730538922163</v>
      </c>
      <c r="AR250" s="62">
        <f t="shared" si="221"/>
        <v>63.173652694610816</v>
      </c>
      <c r="AS250" s="62">
        <f t="shared" si="222"/>
        <v>126.34730538922163</v>
      </c>
      <c r="AT250" s="62">
        <f t="shared" si="193"/>
        <v>-63.173652694610816</v>
      </c>
      <c r="AU250" s="62">
        <f t="shared" si="223"/>
        <v>189.52095808383245</v>
      </c>
      <c r="AV250" s="62">
        <f t="shared" si="224"/>
        <v>-252.69461077844326</v>
      </c>
      <c r="AW250" s="63">
        <f t="shared" si="209"/>
        <v>-63.173652694610809</v>
      </c>
      <c r="AX250" s="61" t="str">
        <f t="shared" ca="1" si="225"/>
        <v/>
      </c>
      <c r="AY250" s="69">
        <f t="shared" ref="AY250:AY281" ca="1" si="233">AY249</f>
        <v>9789</v>
      </c>
      <c r="AZ250" s="51">
        <f t="shared" si="226"/>
        <v>442.21556886227569</v>
      </c>
      <c r="BA250" s="55">
        <f t="shared" ca="1" si="227"/>
        <v>4.4894981610383321E-2</v>
      </c>
      <c r="BB250" s="55">
        <f t="shared" ca="1" si="211"/>
        <v>-0.42115768463073872</v>
      </c>
      <c r="BC250" s="64">
        <f t="shared" ca="1" si="228"/>
        <v>-213.17365269461081</v>
      </c>
      <c r="BE250" s="52" t="str">
        <f t="shared" ca="1" si="229"/>
        <v/>
      </c>
      <c r="BF250" s="52" t="str">
        <f t="shared" ca="1" si="230"/>
        <v/>
      </c>
      <c r="BG250" s="52">
        <f t="shared" ca="1" si="212"/>
        <v>16.699999999999953</v>
      </c>
      <c r="BH250" s="52" t="str">
        <f t="shared" ca="1" si="213"/>
        <v/>
      </c>
    </row>
    <row r="251" spans="19:60">
      <c r="S251" s="68">
        <f t="shared" ref="S251:T266" si="234">S250</f>
        <v>7</v>
      </c>
      <c r="T251" s="69">
        <f t="shared" si="234"/>
        <v>2</v>
      </c>
      <c r="U251" s="70">
        <f t="shared" si="203"/>
        <v>3</v>
      </c>
      <c r="V251" s="68">
        <f t="shared" si="231"/>
        <v>4</v>
      </c>
      <c r="W251" s="70">
        <f t="shared" si="231"/>
        <v>7</v>
      </c>
      <c r="X251" s="71">
        <f t="shared" si="231"/>
        <v>0.42857142857142855</v>
      </c>
      <c r="Y251" s="71">
        <f t="shared" si="231"/>
        <v>0.5</v>
      </c>
      <c r="Z251" s="69">
        <f t="shared" si="231"/>
        <v>10000</v>
      </c>
      <c r="AA251" s="69">
        <f t="shared" ca="1" si="231"/>
        <v>9850</v>
      </c>
      <c r="AB251" s="69">
        <f t="shared" ca="1" si="205"/>
        <v>-150</v>
      </c>
      <c r="AC251" s="69">
        <f t="shared" ca="1" si="232"/>
        <v>50</v>
      </c>
      <c r="AD251" s="73">
        <f t="shared" si="215"/>
        <v>16.599999999999952</v>
      </c>
      <c r="AE251" s="69">
        <f t="shared" ref="AE251:AO266" si="235">AE250</f>
        <v>0.70000000000000007</v>
      </c>
      <c r="AF251" s="69">
        <f t="shared" si="235"/>
        <v>1.4000000000000001</v>
      </c>
      <c r="AG251" s="78">
        <f t="shared" si="235"/>
        <v>200</v>
      </c>
      <c r="AH251" s="60">
        <f t="shared" si="235"/>
        <v>50</v>
      </c>
      <c r="AI251" s="60">
        <f t="shared" si="235"/>
        <v>70</v>
      </c>
      <c r="AJ251" s="60">
        <f t="shared" si="235"/>
        <v>10070</v>
      </c>
      <c r="AK251" s="60">
        <f t="shared" si="235"/>
        <v>185</v>
      </c>
      <c r="AL251" s="60">
        <f t="shared" si="235"/>
        <v>3.7</v>
      </c>
      <c r="AM251" s="60">
        <f t="shared" ca="1" si="235"/>
        <v>-281</v>
      </c>
      <c r="AN251" s="60">
        <f t="shared" ca="1" si="235"/>
        <v>-281</v>
      </c>
      <c r="AO251" s="60">
        <f t="shared" ca="1" si="235"/>
        <v>281</v>
      </c>
      <c r="AP251" s="63">
        <f t="shared" si="189"/>
        <v>35</v>
      </c>
      <c r="AQ251" s="62">
        <f t="shared" si="220"/>
        <v>1.2650602409638563</v>
      </c>
      <c r="AR251" s="62">
        <f t="shared" si="221"/>
        <v>63.253012048192815</v>
      </c>
      <c r="AS251" s="62">
        <f t="shared" si="222"/>
        <v>126.50602409638563</v>
      </c>
      <c r="AT251" s="62">
        <f t="shared" si="193"/>
        <v>-63.253012048192815</v>
      </c>
      <c r="AU251" s="62">
        <f t="shared" si="223"/>
        <v>189.75903614457843</v>
      </c>
      <c r="AV251" s="62">
        <f t="shared" si="224"/>
        <v>-253.01204819277126</v>
      </c>
      <c r="AW251" s="63">
        <f t="shared" si="209"/>
        <v>-63.253012048192829</v>
      </c>
      <c r="AX251" s="61" t="str">
        <f t="shared" ca="1" si="225"/>
        <v/>
      </c>
      <c r="AY251" s="69">
        <f t="shared" ca="1" si="233"/>
        <v>9789</v>
      </c>
      <c r="AZ251" s="51">
        <f t="shared" si="226"/>
        <v>442.77108433734969</v>
      </c>
      <c r="BA251" s="55">
        <f t="shared" ca="1" si="227"/>
        <v>4.4951379120543117E-2</v>
      </c>
      <c r="BB251" s="55">
        <f t="shared" ca="1" si="211"/>
        <v>-0.42168674698795222</v>
      </c>
      <c r="BC251" s="64">
        <f t="shared" ca="1" si="228"/>
        <v>-213.25301204819283</v>
      </c>
      <c r="BE251" s="52" t="str">
        <f t="shared" ca="1" si="229"/>
        <v/>
      </c>
      <c r="BF251" s="52" t="str">
        <f t="shared" ca="1" si="230"/>
        <v/>
      </c>
      <c r="BG251" s="52">
        <f t="shared" ca="1" si="212"/>
        <v>16.599999999999952</v>
      </c>
      <c r="BH251" s="52" t="str">
        <f t="shared" ca="1" si="213"/>
        <v/>
      </c>
    </row>
    <row r="252" spans="19:60">
      <c r="S252" s="68">
        <f t="shared" si="234"/>
        <v>7</v>
      </c>
      <c r="T252" s="69">
        <f t="shared" si="234"/>
        <v>2</v>
      </c>
      <c r="U252" s="70">
        <f t="shared" si="203"/>
        <v>3</v>
      </c>
      <c r="V252" s="68">
        <f t="shared" si="231"/>
        <v>4</v>
      </c>
      <c r="W252" s="70">
        <f t="shared" si="231"/>
        <v>7</v>
      </c>
      <c r="X252" s="71">
        <f t="shared" si="231"/>
        <v>0.42857142857142855</v>
      </c>
      <c r="Y252" s="71">
        <f t="shared" si="231"/>
        <v>0.5</v>
      </c>
      <c r="Z252" s="69">
        <f t="shared" si="231"/>
        <v>10000</v>
      </c>
      <c r="AA252" s="69">
        <f t="shared" ca="1" si="231"/>
        <v>9850</v>
      </c>
      <c r="AB252" s="69">
        <f t="shared" ca="1" si="205"/>
        <v>-150</v>
      </c>
      <c r="AC252" s="69">
        <f t="shared" ca="1" si="232"/>
        <v>50</v>
      </c>
      <c r="AD252" s="73">
        <f t="shared" si="215"/>
        <v>16.49999999999995</v>
      </c>
      <c r="AE252" s="69">
        <f t="shared" si="235"/>
        <v>0.70000000000000007</v>
      </c>
      <c r="AF252" s="69">
        <f t="shared" si="235"/>
        <v>1.4000000000000001</v>
      </c>
      <c r="AG252" s="78">
        <f t="shared" si="235"/>
        <v>200</v>
      </c>
      <c r="AH252" s="60">
        <f t="shared" si="235"/>
        <v>50</v>
      </c>
      <c r="AI252" s="60">
        <f t="shared" si="235"/>
        <v>70</v>
      </c>
      <c r="AJ252" s="60">
        <f t="shared" si="235"/>
        <v>10070</v>
      </c>
      <c r="AK252" s="60">
        <f t="shared" si="235"/>
        <v>185</v>
      </c>
      <c r="AL252" s="60">
        <f t="shared" si="235"/>
        <v>3.7</v>
      </c>
      <c r="AM252" s="60">
        <f t="shared" ca="1" si="235"/>
        <v>-281</v>
      </c>
      <c r="AN252" s="60">
        <f t="shared" ca="1" si="235"/>
        <v>-281</v>
      </c>
      <c r="AO252" s="60">
        <f t="shared" ca="1" si="235"/>
        <v>281</v>
      </c>
      <c r="AP252" s="63">
        <f t="shared" si="189"/>
        <v>35</v>
      </c>
      <c r="AQ252" s="62">
        <f t="shared" si="220"/>
        <v>1.2666666666666675</v>
      </c>
      <c r="AR252" s="62">
        <f t="shared" si="221"/>
        <v>63.333333333333371</v>
      </c>
      <c r="AS252" s="62">
        <f t="shared" si="222"/>
        <v>126.66666666666674</v>
      </c>
      <c r="AT252" s="62">
        <f t="shared" si="193"/>
        <v>-63.333333333333371</v>
      </c>
      <c r="AU252" s="62">
        <f t="shared" si="223"/>
        <v>190.00000000000011</v>
      </c>
      <c r="AV252" s="62">
        <f t="shared" si="224"/>
        <v>-253.33333333333348</v>
      </c>
      <c r="AW252" s="63">
        <f t="shared" si="209"/>
        <v>-63.333333333333371</v>
      </c>
      <c r="AX252" s="61" t="str">
        <f t="shared" ca="1" si="225"/>
        <v/>
      </c>
      <c r="AY252" s="69">
        <f t="shared" ca="1" si="233"/>
        <v>9789</v>
      </c>
      <c r="AZ252" s="51">
        <f t="shared" si="226"/>
        <v>443.3333333333336</v>
      </c>
      <c r="BA252" s="55">
        <f t="shared" ca="1" si="227"/>
        <v>4.5008460236886663E-2</v>
      </c>
      <c r="BB252" s="55">
        <f t="shared" ca="1" si="211"/>
        <v>-0.4222222222222225</v>
      </c>
      <c r="BC252" s="64">
        <f t="shared" ca="1" si="228"/>
        <v>-213.33333333333337</v>
      </c>
      <c r="BE252" s="52" t="str">
        <f t="shared" ca="1" si="229"/>
        <v/>
      </c>
      <c r="BF252" s="52" t="str">
        <f t="shared" ca="1" si="230"/>
        <v/>
      </c>
      <c r="BG252" s="52">
        <f t="shared" ca="1" si="212"/>
        <v>16.49999999999995</v>
      </c>
      <c r="BH252" s="52" t="str">
        <f t="shared" ca="1" si="213"/>
        <v/>
      </c>
    </row>
    <row r="253" spans="19:60">
      <c r="S253" s="68">
        <f t="shared" si="234"/>
        <v>7</v>
      </c>
      <c r="T253" s="69">
        <f t="shared" si="234"/>
        <v>2</v>
      </c>
      <c r="U253" s="70">
        <f t="shared" si="203"/>
        <v>3</v>
      </c>
      <c r="V253" s="68">
        <f t="shared" si="231"/>
        <v>4</v>
      </c>
      <c r="W253" s="70">
        <f t="shared" si="231"/>
        <v>7</v>
      </c>
      <c r="X253" s="71">
        <f t="shared" si="231"/>
        <v>0.42857142857142855</v>
      </c>
      <c r="Y253" s="71">
        <f t="shared" si="231"/>
        <v>0.5</v>
      </c>
      <c r="Z253" s="69">
        <f t="shared" si="231"/>
        <v>10000</v>
      </c>
      <c r="AA253" s="69">
        <f t="shared" ca="1" si="231"/>
        <v>9850</v>
      </c>
      <c r="AB253" s="69">
        <f t="shared" ca="1" si="205"/>
        <v>-150</v>
      </c>
      <c r="AC253" s="69">
        <f t="shared" ca="1" si="232"/>
        <v>50</v>
      </c>
      <c r="AD253" s="73">
        <f t="shared" si="215"/>
        <v>16.399999999999949</v>
      </c>
      <c r="AE253" s="69">
        <f t="shared" si="235"/>
        <v>0.70000000000000007</v>
      </c>
      <c r="AF253" s="69">
        <f t="shared" si="235"/>
        <v>1.4000000000000001</v>
      </c>
      <c r="AG253" s="78">
        <f t="shared" si="235"/>
        <v>200</v>
      </c>
      <c r="AH253" s="60">
        <f t="shared" si="235"/>
        <v>50</v>
      </c>
      <c r="AI253" s="60">
        <f t="shared" si="235"/>
        <v>70</v>
      </c>
      <c r="AJ253" s="60">
        <f t="shared" si="235"/>
        <v>10070</v>
      </c>
      <c r="AK253" s="60">
        <f t="shared" si="235"/>
        <v>185</v>
      </c>
      <c r="AL253" s="60">
        <f t="shared" si="235"/>
        <v>3.7</v>
      </c>
      <c r="AM253" s="60">
        <f t="shared" ca="1" si="235"/>
        <v>-281</v>
      </c>
      <c r="AN253" s="60">
        <f t="shared" ca="1" si="235"/>
        <v>-281</v>
      </c>
      <c r="AO253" s="60">
        <f t="shared" ca="1" si="235"/>
        <v>281</v>
      </c>
      <c r="AP253" s="63">
        <f t="shared" si="189"/>
        <v>35</v>
      </c>
      <c r="AQ253" s="62">
        <f t="shared" si="220"/>
        <v>1.2682926829268302</v>
      </c>
      <c r="AR253" s="62">
        <f t="shared" si="221"/>
        <v>63.414634146341506</v>
      </c>
      <c r="AS253" s="62">
        <f t="shared" si="222"/>
        <v>126.82926829268301</v>
      </c>
      <c r="AT253" s="62">
        <f t="shared" si="193"/>
        <v>-63.414634146341506</v>
      </c>
      <c r="AU253" s="62">
        <f t="shared" si="223"/>
        <v>190.24390243902451</v>
      </c>
      <c r="AV253" s="62">
        <f t="shared" si="224"/>
        <v>-253.65853658536602</v>
      </c>
      <c r="AW253" s="63">
        <f t="shared" si="209"/>
        <v>-63.414634146341513</v>
      </c>
      <c r="AX253" s="61" t="str">
        <f t="shared" ca="1" si="225"/>
        <v/>
      </c>
      <c r="AY253" s="69">
        <f t="shared" ca="1" si="233"/>
        <v>9789</v>
      </c>
      <c r="AZ253" s="51">
        <f t="shared" si="226"/>
        <v>443.90243902439056</v>
      </c>
      <c r="BA253" s="55">
        <f t="shared" ca="1" si="227"/>
        <v>4.5066237464405134E-2</v>
      </c>
      <c r="BB253" s="55">
        <f t="shared" ca="1" si="211"/>
        <v>-0.42276422764227672</v>
      </c>
      <c r="BC253" s="64">
        <f t="shared" ca="1" si="228"/>
        <v>-213.41463414634151</v>
      </c>
      <c r="BE253" s="52" t="str">
        <f t="shared" ca="1" si="229"/>
        <v/>
      </c>
      <c r="BF253" s="52" t="str">
        <f t="shared" ca="1" si="230"/>
        <v/>
      </c>
      <c r="BG253" s="52">
        <f t="shared" ca="1" si="212"/>
        <v>16.399999999999949</v>
      </c>
      <c r="BH253" s="52" t="str">
        <f t="shared" ca="1" si="213"/>
        <v/>
      </c>
    </row>
    <row r="254" spans="19:60">
      <c r="S254" s="68">
        <f t="shared" si="234"/>
        <v>7</v>
      </c>
      <c r="T254" s="69">
        <f t="shared" si="234"/>
        <v>2</v>
      </c>
      <c r="U254" s="70">
        <f t="shared" si="203"/>
        <v>3</v>
      </c>
      <c r="V254" s="68">
        <f t="shared" si="231"/>
        <v>4</v>
      </c>
      <c r="W254" s="70">
        <f t="shared" si="231"/>
        <v>7</v>
      </c>
      <c r="X254" s="71">
        <f t="shared" si="231"/>
        <v>0.42857142857142855</v>
      </c>
      <c r="Y254" s="71">
        <f t="shared" si="231"/>
        <v>0.5</v>
      </c>
      <c r="Z254" s="69">
        <f t="shared" si="231"/>
        <v>10000</v>
      </c>
      <c r="AA254" s="69">
        <f t="shared" ca="1" si="231"/>
        <v>9850</v>
      </c>
      <c r="AB254" s="69">
        <f t="shared" ca="1" si="205"/>
        <v>-150</v>
      </c>
      <c r="AC254" s="69">
        <f t="shared" ca="1" si="232"/>
        <v>50</v>
      </c>
      <c r="AD254" s="73">
        <f t="shared" si="215"/>
        <v>16.299999999999947</v>
      </c>
      <c r="AE254" s="69">
        <f t="shared" si="235"/>
        <v>0.70000000000000007</v>
      </c>
      <c r="AF254" s="69">
        <f t="shared" si="235"/>
        <v>1.4000000000000001</v>
      </c>
      <c r="AG254" s="78">
        <f t="shared" si="235"/>
        <v>200</v>
      </c>
      <c r="AH254" s="60">
        <f t="shared" si="235"/>
        <v>50</v>
      </c>
      <c r="AI254" s="60">
        <f t="shared" si="235"/>
        <v>70</v>
      </c>
      <c r="AJ254" s="60">
        <f t="shared" si="235"/>
        <v>10070</v>
      </c>
      <c r="AK254" s="60">
        <f t="shared" si="235"/>
        <v>185</v>
      </c>
      <c r="AL254" s="60">
        <f t="shared" si="235"/>
        <v>3.7</v>
      </c>
      <c r="AM254" s="60">
        <f t="shared" ca="1" si="235"/>
        <v>-281</v>
      </c>
      <c r="AN254" s="60">
        <f t="shared" ca="1" si="235"/>
        <v>-281</v>
      </c>
      <c r="AO254" s="60">
        <f t="shared" ca="1" si="235"/>
        <v>281</v>
      </c>
      <c r="AP254" s="63">
        <f t="shared" si="189"/>
        <v>35</v>
      </c>
      <c r="AQ254" s="62">
        <f t="shared" si="220"/>
        <v>1.2699386503067494</v>
      </c>
      <c r="AR254" s="62">
        <f t="shared" si="221"/>
        <v>63.49693251533747</v>
      </c>
      <c r="AS254" s="62">
        <f t="shared" si="222"/>
        <v>126.99386503067494</v>
      </c>
      <c r="AT254" s="62">
        <f t="shared" si="193"/>
        <v>-63.49693251533747</v>
      </c>
      <c r="AU254" s="62">
        <f t="shared" si="223"/>
        <v>190.4907975460124</v>
      </c>
      <c r="AV254" s="62">
        <f t="shared" si="224"/>
        <v>-253.98773006134988</v>
      </c>
      <c r="AW254" s="63">
        <f t="shared" si="209"/>
        <v>-63.496932515337477</v>
      </c>
      <c r="AX254" s="61" t="str">
        <f t="shared" ca="1" si="225"/>
        <v/>
      </c>
      <c r="AY254" s="69">
        <f t="shared" ca="1" si="233"/>
        <v>9789</v>
      </c>
      <c r="AZ254" s="51">
        <f t="shared" si="226"/>
        <v>444.47852760736231</v>
      </c>
      <c r="BA254" s="55">
        <f t="shared" ca="1" si="227"/>
        <v>4.5124723614960643E-2</v>
      </c>
      <c r="BB254" s="55">
        <f t="shared" ca="1" si="211"/>
        <v>-0.42331288343558315</v>
      </c>
      <c r="BC254" s="64">
        <f t="shared" ca="1" si="228"/>
        <v>-213.49693251533748</v>
      </c>
      <c r="BE254" s="52" t="str">
        <f t="shared" ca="1" si="229"/>
        <v/>
      </c>
      <c r="BF254" s="52" t="str">
        <f t="shared" ca="1" si="230"/>
        <v/>
      </c>
      <c r="BG254" s="52">
        <f t="shared" ca="1" si="212"/>
        <v>16.299999999999947</v>
      </c>
      <c r="BH254" s="52" t="str">
        <f t="shared" ca="1" si="213"/>
        <v/>
      </c>
    </row>
    <row r="255" spans="19:60">
      <c r="S255" s="68">
        <f t="shared" si="234"/>
        <v>7</v>
      </c>
      <c r="T255" s="69">
        <f t="shared" si="234"/>
        <v>2</v>
      </c>
      <c r="U255" s="70">
        <f t="shared" si="203"/>
        <v>3</v>
      </c>
      <c r="V255" s="68">
        <f t="shared" si="231"/>
        <v>4</v>
      </c>
      <c r="W255" s="70">
        <f t="shared" si="231"/>
        <v>7</v>
      </c>
      <c r="X255" s="71">
        <f t="shared" si="231"/>
        <v>0.42857142857142855</v>
      </c>
      <c r="Y255" s="71">
        <f t="shared" si="231"/>
        <v>0.5</v>
      </c>
      <c r="Z255" s="69">
        <f t="shared" si="231"/>
        <v>10000</v>
      </c>
      <c r="AA255" s="69">
        <f t="shared" ca="1" si="231"/>
        <v>9850</v>
      </c>
      <c r="AB255" s="69">
        <f t="shared" ca="1" si="205"/>
        <v>-150</v>
      </c>
      <c r="AC255" s="69">
        <f t="shared" ca="1" si="232"/>
        <v>50</v>
      </c>
      <c r="AD255" s="73">
        <f t="shared" si="215"/>
        <v>16.199999999999946</v>
      </c>
      <c r="AE255" s="69">
        <f t="shared" si="235"/>
        <v>0.70000000000000007</v>
      </c>
      <c r="AF255" s="69">
        <f t="shared" si="235"/>
        <v>1.4000000000000001</v>
      </c>
      <c r="AG255" s="78">
        <f t="shared" si="235"/>
        <v>200</v>
      </c>
      <c r="AH255" s="60">
        <f t="shared" si="235"/>
        <v>50</v>
      </c>
      <c r="AI255" s="60">
        <f t="shared" si="235"/>
        <v>70</v>
      </c>
      <c r="AJ255" s="60">
        <f t="shared" si="235"/>
        <v>10070</v>
      </c>
      <c r="AK255" s="60">
        <f t="shared" si="235"/>
        <v>185</v>
      </c>
      <c r="AL255" s="60">
        <f t="shared" si="235"/>
        <v>3.7</v>
      </c>
      <c r="AM255" s="60">
        <f t="shared" ca="1" si="235"/>
        <v>-281</v>
      </c>
      <c r="AN255" s="60">
        <f t="shared" ca="1" si="235"/>
        <v>-281</v>
      </c>
      <c r="AO255" s="60">
        <f t="shared" ca="1" si="235"/>
        <v>281</v>
      </c>
      <c r="AP255" s="63">
        <f t="shared" si="189"/>
        <v>35</v>
      </c>
      <c r="AQ255" s="62">
        <f t="shared" si="220"/>
        <v>1.2716049382716059</v>
      </c>
      <c r="AR255" s="62">
        <f t="shared" si="221"/>
        <v>63.580246913580297</v>
      </c>
      <c r="AS255" s="62">
        <f t="shared" si="222"/>
        <v>127.16049382716059</v>
      </c>
      <c r="AT255" s="62">
        <f t="shared" si="193"/>
        <v>-63.580246913580297</v>
      </c>
      <c r="AU255" s="62">
        <f t="shared" si="223"/>
        <v>190.74074074074088</v>
      </c>
      <c r="AV255" s="62">
        <f t="shared" si="224"/>
        <v>-254.32098765432119</v>
      </c>
      <c r="AW255" s="63">
        <f t="shared" si="209"/>
        <v>-63.580246913580311</v>
      </c>
      <c r="AX255" s="61" t="str">
        <f t="shared" ca="1" si="225"/>
        <v/>
      </c>
      <c r="AY255" s="69">
        <f t="shared" ca="1" si="233"/>
        <v>9789</v>
      </c>
      <c r="AZ255" s="51">
        <f t="shared" si="226"/>
        <v>445.06172839506206</v>
      </c>
      <c r="BA255" s="55">
        <f t="shared" ca="1" si="227"/>
        <v>4.5183931816757568E-2</v>
      </c>
      <c r="BB255" s="55">
        <f t="shared" ca="1" si="211"/>
        <v>-0.42386831275720205</v>
      </c>
      <c r="BC255" s="64">
        <f t="shared" ca="1" si="228"/>
        <v>-213.58024691358031</v>
      </c>
      <c r="BE255" s="52" t="str">
        <f t="shared" ca="1" si="229"/>
        <v/>
      </c>
      <c r="BF255" s="52" t="str">
        <f t="shared" ca="1" si="230"/>
        <v/>
      </c>
      <c r="BG255" s="52">
        <f t="shared" ca="1" si="212"/>
        <v>16.199999999999946</v>
      </c>
      <c r="BH255" s="52" t="str">
        <f t="shared" ca="1" si="213"/>
        <v/>
      </c>
    </row>
    <row r="256" spans="19:60">
      <c r="S256" s="68">
        <f t="shared" si="234"/>
        <v>7</v>
      </c>
      <c r="T256" s="69">
        <f t="shared" si="234"/>
        <v>2</v>
      </c>
      <c r="U256" s="70">
        <f t="shared" si="203"/>
        <v>3</v>
      </c>
      <c r="V256" s="68">
        <f t="shared" si="231"/>
        <v>4</v>
      </c>
      <c r="W256" s="70">
        <f t="shared" si="231"/>
        <v>7</v>
      </c>
      <c r="X256" s="71">
        <f t="shared" si="231"/>
        <v>0.42857142857142855</v>
      </c>
      <c r="Y256" s="71">
        <f t="shared" si="231"/>
        <v>0.5</v>
      </c>
      <c r="Z256" s="69">
        <f t="shared" si="231"/>
        <v>10000</v>
      </c>
      <c r="AA256" s="69">
        <f t="shared" ca="1" si="231"/>
        <v>9850</v>
      </c>
      <c r="AB256" s="69">
        <f t="shared" ca="1" si="205"/>
        <v>-150</v>
      </c>
      <c r="AC256" s="69">
        <f t="shared" ca="1" si="232"/>
        <v>50</v>
      </c>
      <c r="AD256" s="73">
        <f t="shared" si="215"/>
        <v>16.099999999999945</v>
      </c>
      <c r="AE256" s="69">
        <f t="shared" si="235"/>
        <v>0.70000000000000007</v>
      </c>
      <c r="AF256" s="69">
        <f t="shared" si="235"/>
        <v>1.4000000000000001</v>
      </c>
      <c r="AG256" s="78">
        <f t="shared" si="235"/>
        <v>200</v>
      </c>
      <c r="AH256" s="60">
        <f t="shared" si="235"/>
        <v>50</v>
      </c>
      <c r="AI256" s="60">
        <f t="shared" si="235"/>
        <v>70</v>
      </c>
      <c r="AJ256" s="60">
        <f t="shared" si="235"/>
        <v>10070</v>
      </c>
      <c r="AK256" s="60">
        <f t="shared" si="235"/>
        <v>185</v>
      </c>
      <c r="AL256" s="60">
        <f t="shared" si="235"/>
        <v>3.7</v>
      </c>
      <c r="AM256" s="60">
        <f t="shared" ca="1" si="235"/>
        <v>-281</v>
      </c>
      <c r="AN256" s="60">
        <f t="shared" ca="1" si="235"/>
        <v>-281</v>
      </c>
      <c r="AO256" s="60">
        <f t="shared" ca="1" si="235"/>
        <v>281</v>
      </c>
      <c r="AP256" s="63">
        <f t="shared" si="189"/>
        <v>35</v>
      </c>
      <c r="AQ256" s="62">
        <f t="shared" si="220"/>
        <v>1.2732919254658395</v>
      </c>
      <c r="AR256" s="62">
        <f t="shared" si="221"/>
        <v>63.664596273291977</v>
      </c>
      <c r="AS256" s="62">
        <f t="shared" si="222"/>
        <v>127.32919254658395</v>
      </c>
      <c r="AT256" s="62">
        <f t="shared" si="193"/>
        <v>-63.664596273291977</v>
      </c>
      <c r="AU256" s="62">
        <f t="shared" si="223"/>
        <v>190.99378881987593</v>
      </c>
      <c r="AV256" s="62">
        <f t="shared" si="224"/>
        <v>-254.65838509316791</v>
      </c>
      <c r="AW256" s="63">
        <f t="shared" si="209"/>
        <v>-63.664596273291977</v>
      </c>
      <c r="AX256" s="61" t="str">
        <f t="shared" ca="1" si="225"/>
        <v/>
      </c>
      <c r="AY256" s="69">
        <f t="shared" ca="1" si="233"/>
        <v>9789</v>
      </c>
      <c r="AZ256" s="51">
        <f t="shared" si="226"/>
        <v>445.65217391304384</v>
      </c>
      <c r="BA256" s="55">
        <f t="shared" ca="1" si="227"/>
        <v>4.5243875524166886E-2</v>
      </c>
      <c r="BB256" s="55">
        <f t="shared" ca="1" si="211"/>
        <v>-0.42443064182194651</v>
      </c>
      <c r="BC256" s="64">
        <f t="shared" ca="1" si="228"/>
        <v>-213.66459627329198</v>
      </c>
      <c r="BE256" s="52" t="str">
        <f t="shared" ca="1" si="229"/>
        <v/>
      </c>
      <c r="BF256" s="52" t="str">
        <f t="shared" ca="1" si="230"/>
        <v/>
      </c>
      <c r="BG256" s="52">
        <f t="shared" ca="1" si="212"/>
        <v>16.099999999999945</v>
      </c>
      <c r="BH256" s="52" t="str">
        <f t="shared" ca="1" si="213"/>
        <v/>
      </c>
    </row>
    <row r="257" spans="19:60">
      <c r="S257" s="68">
        <f t="shared" si="234"/>
        <v>7</v>
      </c>
      <c r="T257" s="69">
        <f t="shared" si="234"/>
        <v>2</v>
      </c>
      <c r="U257" s="70">
        <f t="shared" si="203"/>
        <v>3</v>
      </c>
      <c r="V257" s="68">
        <f t="shared" si="231"/>
        <v>4</v>
      </c>
      <c r="W257" s="70">
        <f t="shared" si="231"/>
        <v>7</v>
      </c>
      <c r="X257" s="71">
        <f t="shared" si="231"/>
        <v>0.42857142857142855</v>
      </c>
      <c r="Y257" s="71">
        <f t="shared" si="231"/>
        <v>0.5</v>
      </c>
      <c r="Z257" s="69">
        <f t="shared" si="231"/>
        <v>10000</v>
      </c>
      <c r="AA257" s="69">
        <f t="shared" ca="1" si="231"/>
        <v>9850</v>
      </c>
      <c r="AB257" s="69">
        <f t="shared" ca="1" si="205"/>
        <v>-150</v>
      </c>
      <c r="AC257" s="69">
        <f t="shared" ca="1" si="232"/>
        <v>50</v>
      </c>
      <c r="AD257" s="73">
        <f t="shared" si="215"/>
        <v>15.999999999999945</v>
      </c>
      <c r="AE257" s="69">
        <f t="shared" si="235"/>
        <v>0.70000000000000007</v>
      </c>
      <c r="AF257" s="69">
        <f t="shared" si="235"/>
        <v>1.4000000000000001</v>
      </c>
      <c r="AG257" s="78">
        <f t="shared" si="235"/>
        <v>200</v>
      </c>
      <c r="AH257" s="60">
        <f t="shared" si="235"/>
        <v>50</v>
      </c>
      <c r="AI257" s="60">
        <f t="shared" si="235"/>
        <v>70</v>
      </c>
      <c r="AJ257" s="60">
        <f t="shared" si="235"/>
        <v>10070</v>
      </c>
      <c r="AK257" s="60">
        <f t="shared" si="235"/>
        <v>185</v>
      </c>
      <c r="AL257" s="60">
        <f t="shared" si="235"/>
        <v>3.7</v>
      </c>
      <c r="AM257" s="60">
        <f t="shared" ca="1" si="235"/>
        <v>-281</v>
      </c>
      <c r="AN257" s="60">
        <f t="shared" ca="1" si="235"/>
        <v>-281</v>
      </c>
      <c r="AO257" s="60">
        <f t="shared" ca="1" si="235"/>
        <v>281</v>
      </c>
      <c r="AP257" s="63">
        <f t="shared" si="189"/>
        <v>35</v>
      </c>
      <c r="AQ257" s="62">
        <f t="shared" si="220"/>
        <v>1.275000000000001</v>
      </c>
      <c r="AR257" s="62">
        <f t="shared" si="221"/>
        <v>63.75000000000005</v>
      </c>
      <c r="AS257" s="62">
        <f t="shared" si="222"/>
        <v>127.5000000000001</v>
      </c>
      <c r="AT257" s="62">
        <f t="shared" si="193"/>
        <v>-63.75000000000005</v>
      </c>
      <c r="AU257" s="62">
        <f t="shared" si="223"/>
        <v>191.25000000000014</v>
      </c>
      <c r="AV257" s="62">
        <f t="shared" si="224"/>
        <v>-255.0000000000002</v>
      </c>
      <c r="AW257" s="63">
        <f t="shared" si="209"/>
        <v>-63.750000000000057</v>
      </c>
      <c r="AX257" s="61" t="str">
        <f t="shared" ca="1" si="225"/>
        <v/>
      </c>
      <c r="AY257" s="69">
        <f t="shared" ca="1" si="233"/>
        <v>9789</v>
      </c>
      <c r="AZ257" s="51">
        <f t="shared" si="226"/>
        <v>446.25000000000034</v>
      </c>
      <c r="BA257" s="55">
        <f t="shared" ca="1" si="227"/>
        <v>4.5304568527918816E-2</v>
      </c>
      <c r="BB257" s="55">
        <f t="shared" ca="1" si="211"/>
        <v>-0.42500000000000038</v>
      </c>
      <c r="BC257" s="64">
        <f t="shared" ca="1" si="228"/>
        <v>-213.75000000000006</v>
      </c>
      <c r="BE257" s="52" t="str">
        <f t="shared" ca="1" si="229"/>
        <v/>
      </c>
      <c r="BF257" s="52" t="str">
        <f t="shared" ca="1" si="230"/>
        <v/>
      </c>
      <c r="BG257" s="52">
        <f t="shared" ca="1" si="212"/>
        <v>15.999999999999945</v>
      </c>
      <c r="BH257" s="52" t="str">
        <f t="shared" ca="1" si="213"/>
        <v/>
      </c>
    </row>
    <row r="258" spans="19:60">
      <c r="S258" s="68">
        <f t="shared" si="234"/>
        <v>7</v>
      </c>
      <c r="T258" s="69">
        <f t="shared" si="234"/>
        <v>2</v>
      </c>
      <c r="U258" s="70">
        <f t="shared" si="203"/>
        <v>3</v>
      </c>
      <c r="V258" s="68">
        <f t="shared" si="231"/>
        <v>4</v>
      </c>
      <c r="W258" s="70">
        <f t="shared" si="231"/>
        <v>7</v>
      </c>
      <c r="X258" s="71">
        <f t="shared" si="231"/>
        <v>0.42857142857142855</v>
      </c>
      <c r="Y258" s="71">
        <f t="shared" si="231"/>
        <v>0.5</v>
      </c>
      <c r="Z258" s="69">
        <f t="shared" si="231"/>
        <v>10000</v>
      </c>
      <c r="AA258" s="69">
        <f t="shared" ca="1" si="231"/>
        <v>9850</v>
      </c>
      <c r="AB258" s="69">
        <f t="shared" ca="1" si="205"/>
        <v>-150</v>
      </c>
      <c r="AC258" s="69">
        <f t="shared" ca="1" si="232"/>
        <v>50</v>
      </c>
      <c r="AD258" s="73">
        <f t="shared" si="215"/>
        <v>15.899999999999945</v>
      </c>
      <c r="AE258" s="69">
        <f t="shared" si="235"/>
        <v>0.70000000000000007</v>
      </c>
      <c r="AF258" s="69">
        <f t="shared" si="235"/>
        <v>1.4000000000000001</v>
      </c>
      <c r="AG258" s="78">
        <f t="shared" si="235"/>
        <v>200</v>
      </c>
      <c r="AH258" s="60">
        <f t="shared" si="235"/>
        <v>50</v>
      </c>
      <c r="AI258" s="60">
        <f t="shared" si="235"/>
        <v>70</v>
      </c>
      <c r="AJ258" s="60">
        <f t="shared" si="235"/>
        <v>10070</v>
      </c>
      <c r="AK258" s="60">
        <f t="shared" si="235"/>
        <v>185</v>
      </c>
      <c r="AL258" s="60">
        <f t="shared" si="235"/>
        <v>3.7</v>
      </c>
      <c r="AM258" s="60">
        <f t="shared" ca="1" si="235"/>
        <v>-281</v>
      </c>
      <c r="AN258" s="60">
        <f t="shared" ca="1" si="235"/>
        <v>-281</v>
      </c>
      <c r="AO258" s="60">
        <f t="shared" ca="1" si="235"/>
        <v>281</v>
      </c>
      <c r="AP258" s="63">
        <f t="shared" si="189"/>
        <v>35</v>
      </c>
      <c r="AQ258" s="62">
        <f t="shared" si="220"/>
        <v>1.2767295597484287</v>
      </c>
      <c r="AR258" s="62">
        <f t="shared" si="221"/>
        <v>63.836477987421439</v>
      </c>
      <c r="AS258" s="62">
        <f t="shared" si="222"/>
        <v>127.67295597484288</v>
      </c>
      <c r="AT258" s="62">
        <f t="shared" si="193"/>
        <v>-63.836477987421439</v>
      </c>
      <c r="AU258" s="62">
        <f t="shared" si="223"/>
        <v>191.50943396226432</v>
      </c>
      <c r="AV258" s="62">
        <f t="shared" si="224"/>
        <v>-255.34591194968576</v>
      </c>
      <c r="AW258" s="63">
        <f t="shared" si="209"/>
        <v>-63.836477987421432</v>
      </c>
      <c r="AX258" s="61" t="str">
        <f t="shared" ca="1" si="225"/>
        <v/>
      </c>
      <c r="AY258" s="69">
        <f t="shared" ca="1" si="233"/>
        <v>9789</v>
      </c>
      <c r="AZ258" s="51">
        <f t="shared" si="226"/>
        <v>446.85534591195005</v>
      </c>
      <c r="BA258" s="55">
        <f t="shared" ca="1" si="227"/>
        <v>4.5366024965680207E-2</v>
      </c>
      <c r="BB258" s="55">
        <f t="shared" ca="1" si="211"/>
        <v>-0.42557651991614287</v>
      </c>
      <c r="BC258" s="64">
        <f t="shared" ca="1" si="228"/>
        <v>-213.83647798742143</v>
      </c>
      <c r="BE258" s="52" t="str">
        <f t="shared" ca="1" si="229"/>
        <v/>
      </c>
      <c r="BF258" s="52" t="str">
        <f t="shared" ca="1" si="230"/>
        <v/>
      </c>
      <c r="BG258" s="52">
        <f t="shared" ca="1" si="212"/>
        <v>15.899999999999945</v>
      </c>
      <c r="BH258" s="52" t="str">
        <f t="shared" ca="1" si="213"/>
        <v/>
      </c>
    </row>
    <row r="259" spans="19:60">
      <c r="S259" s="68">
        <f t="shared" si="234"/>
        <v>7</v>
      </c>
      <c r="T259" s="69">
        <f t="shared" si="234"/>
        <v>2</v>
      </c>
      <c r="U259" s="70">
        <f t="shared" si="203"/>
        <v>3</v>
      </c>
      <c r="V259" s="68">
        <f t="shared" si="231"/>
        <v>4</v>
      </c>
      <c r="W259" s="70">
        <f t="shared" si="231"/>
        <v>7</v>
      </c>
      <c r="X259" s="71">
        <f t="shared" si="231"/>
        <v>0.42857142857142855</v>
      </c>
      <c r="Y259" s="71">
        <f t="shared" si="231"/>
        <v>0.5</v>
      </c>
      <c r="Z259" s="69">
        <f t="shared" si="231"/>
        <v>10000</v>
      </c>
      <c r="AA259" s="69">
        <f t="shared" ca="1" si="231"/>
        <v>9850</v>
      </c>
      <c r="AB259" s="69">
        <f t="shared" ca="1" si="205"/>
        <v>-150</v>
      </c>
      <c r="AC259" s="69">
        <f t="shared" ca="1" si="232"/>
        <v>50</v>
      </c>
      <c r="AD259" s="73">
        <f t="shared" si="215"/>
        <v>15.799999999999946</v>
      </c>
      <c r="AE259" s="69">
        <f t="shared" si="235"/>
        <v>0.70000000000000007</v>
      </c>
      <c r="AF259" s="69">
        <f t="shared" si="235"/>
        <v>1.4000000000000001</v>
      </c>
      <c r="AG259" s="78">
        <f t="shared" si="235"/>
        <v>200</v>
      </c>
      <c r="AH259" s="60">
        <f t="shared" si="235"/>
        <v>50</v>
      </c>
      <c r="AI259" s="60">
        <f t="shared" si="235"/>
        <v>70</v>
      </c>
      <c r="AJ259" s="60">
        <f t="shared" si="235"/>
        <v>10070</v>
      </c>
      <c r="AK259" s="60">
        <f t="shared" si="235"/>
        <v>185</v>
      </c>
      <c r="AL259" s="60">
        <f t="shared" si="235"/>
        <v>3.7</v>
      </c>
      <c r="AM259" s="60">
        <f t="shared" ca="1" si="235"/>
        <v>-281</v>
      </c>
      <c r="AN259" s="60">
        <f t="shared" ca="1" si="235"/>
        <v>-281</v>
      </c>
      <c r="AO259" s="60">
        <f t="shared" ca="1" si="235"/>
        <v>281</v>
      </c>
      <c r="AP259" s="63">
        <f t="shared" si="189"/>
        <v>35</v>
      </c>
      <c r="AQ259" s="62">
        <f t="shared" si="220"/>
        <v>1.2784810126582289</v>
      </c>
      <c r="AR259" s="62">
        <f t="shared" si="221"/>
        <v>63.924050632911445</v>
      </c>
      <c r="AS259" s="62">
        <f t="shared" si="222"/>
        <v>127.84810126582289</v>
      </c>
      <c r="AT259" s="62">
        <f t="shared" si="193"/>
        <v>-63.924050632911445</v>
      </c>
      <c r="AU259" s="62">
        <f t="shared" si="223"/>
        <v>191.77215189873434</v>
      </c>
      <c r="AV259" s="62">
        <f t="shared" si="224"/>
        <v>-255.69620253164578</v>
      </c>
      <c r="AW259" s="63">
        <f t="shared" si="209"/>
        <v>-63.924050632911445</v>
      </c>
      <c r="AX259" s="61" t="str">
        <f t="shared" ca="1" si="225"/>
        <v/>
      </c>
      <c r="AY259" s="69">
        <f t="shared" ca="1" si="233"/>
        <v>9789</v>
      </c>
      <c r="AZ259" s="51">
        <f t="shared" si="226"/>
        <v>447.46835443038015</v>
      </c>
      <c r="BA259" s="55">
        <f t="shared" ca="1" si="227"/>
        <v>4.5428259333033516E-2</v>
      </c>
      <c r="BB259" s="55">
        <f t="shared" ca="1" si="211"/>
        <v>-0.42616033755274296</v>
      </c>
      <c r="BC259" s="64">
        <f t="shared" ca="1" si="228"/>
        <v>-213.92405063291145</v>
      </c>
      <c r="BE259" s="52" t="str">
        <f t="shared" ca="1" si="229"/>
        <v/>
      </c>
      <c r="BF259" s="52" t="str">
        <f t="shared" ca="1" si="230"/>
        <v/>
      </c>
      <c r="BG259" s="52">
        <f t="shared" ca="1" si="212"/>
        <v>15.799999999999946</v>
      </c>
      <c r="BH259" s="52" t="str">
        <f t="shared" ca="1" si="213"/>
        <v/>
      </c>
    </row>
    <row r="260" spans="19:60">
      <c r="S260" s="68">
        <f t="shared" si="234"/>
        <v>7</v>
      </c>
      <c r="T260" s="69">
        <f t="shared" si="234"/>
        <v>2</v>
      </c>
      <c r="U260" s="70">
        <f t="shared" si="203"/>
        <v>3</v>
      </c>
      <c r="V260" s="68">
        <f t="shared" si="231"/>
        <v>4</v>
      </c>
      <c r="W260" s="70">
        <f t="shared" si="231"/>
        <v>7</v>
      </c>
      <c r="X260" s="71">
        <f t="shared" si="231"/>
        <v>0.42857142857142855</v>
      </c>
      <c r="Y260" s="71">
        <f t="shared" si="231"/>
        <v>0.5</v>
      </c>
      <c r="Z260" s="69">
        <f t="shared" si="231"/>
        <v>10000</v>
      </c>
      <c r="AA260" s="69">
        <f t="shared" ca="1" si="231"/>
        <v>9850</v>
      </c>
      <c r="AB260" s="69">
        <f t="shared" ca="1" si="205"/>
        <v>-150</v>
      </c>
      <c r="AC260" s="69">
        <f t="shared" ca="1" si="232"/>
        <v>50</v>
      </c>
      <c r="AD260" s="73">
        <f t="shared" si="215"/>
        <v>15.699999999999946</v>
      </c>
      <c r="AE260" s="69">
        <f t="shared" si="235"/>
        <v>0.70000000000000007</v>
      </c>
      <c r="AF260" s="69">
        <f t="shared" si="235"/>
        <v>1.4000000000000001</v>
      </c>
      <c r="AG260" s="78">
        <f t="shared" si="235"/>
        <v>200</v>
      </c>
      <c r="AH260" s="60">
        <f t="shared" si="235"/>
        <v>50</v>
      </c>
      <c r="AI260" s="60">
        <f t="shared" si="235"/>
        <v>70</v>
      </c>
      <c r="AJ260" s="60">
        <f t="shared" si="235"/>
        <v>10070</v>
      </c>
      <c r="AK260" s="60">
        <f t="shared" si="235"/>
        <v>185</v>
      </c>
      <c r="AL260" s="60">
        <f t="shared" si="235"/>
        <v>3.7</v>
      </c>
      <c r="AM260" s="60">
        <f t="shared" ca="1" si="235"/>
        <v>-281</v>
      </c>
      <c r="AN260" s="60">
        <f t="shared" ca="1" si="235"/>
        <v>-281</v>
      </c>
      <c r="AO260" s="60">
        <f t="shared" ca="1" si="235"/>
        <v>281</v>
      </c>
      <c r="AP260" s="63">
        <f t="shared" si="189"/>
        <v>35</v>
      </c>
      <c r="AQ260" s="62">
        <f t="shared" si="220"/>
        <v>1.2802547770700647</v>
      </c>
      <c r="AR260" s="62">
        <f t="shared" si="221"/>
        <v>64.012738853503237</v>
      </c>
      <c r="AS260" s="62">
        <f t="shared" si="222"/>
        <v>128.02547770700647</v>
      </c>
      <c r="AT260" s="62">
        <f t="shared" si="193"/>
        <v>-64.012738853503237</v>
      </c>
      <c r="AU260" s="62">
        <f t="shared" si="223"/>
        <v>192.03821656050971</v>
      </c>
      <c r="AV260" s="62">
        <f t="shared" si="224"/>
        <v>-256.05095541401295</v>
      </c>
      <c r="AW260" s="63">
        <f t="shared" si="209"/>
        <v>-64.012738853503237</v>
      </c>
      <c r="AX260" s="61" t="str">
        <f t="shared" ca="1" si="225"/>
        <v/>
      </c>
      <c r="AY260" s="69">
        <f t="shared" ca="1" si="233"/>
        <v>9789</v>
      </c>
      <c r="AZ260" s="51">
        <f t="shared" si="226"/>
        <v>448.08917197452263</v>
      </c>
      <c r="BA260" s="55">
        <f t="shared" ca="1" si="227"/>
        <v>4.5491286494875396E-2</v>
      </c>
      <c r="BB260" s="55">
        <f t="shared" ca="1" si="211"/>
        <v>-0.42675159235668825</v>
      </c>
      <c r="BC260" s="64">
        <f t="shared" ca="1" si="228"/>
        <v>-214.01273885350324</v>
      </c>
      <c r="BE260" s="52" t="str">
        <f t="shared" ca="1" si="229"/>
        <v/>
      </c>
      <c r="BF260" s="52" t="str">
        <f t="shared" ca="1" si="230"/>
        <v/>
      </c>
      <c r="BG260" s="52">
        <f t="shared" ca="1" si="212"/>
        <v>15.699999999999946</v>
      </c>
      <c r="BH260" s="52" t="str">
        <f t="shared" ca="1" si="213"/>
        <v/>
      </c>
    </row>
    <row r="261" spans="19:60">
      <c r="S261" s="68">
        <f t="shared" si="234"/>
        <v>7</v>
      </c>
      <c r="T261" s="69">
        <f t="shared" si="234"/>
        <v>2</v>
      </c>
      <c r="U261" s="70">
        <f t="shared" si="203"/>
        <v>3</v>
      </c>
      <c r="V261" s="68">
        <f t="shared" si="231"/>
        <v>4</v>
      </c>
      <c r="W261" s="70">
        <f t="shared" si="231"/>
        <v>7</v>
      </c>
      <c r="X261" s="71">
        <f t="shared" si="231"/>
        <v>0.42857142857142855</v>
      </c>
      <c r="Y261" s="71">
        <f t="shared" si="231"/>
        <v>0.5</v>
      </c>
      <c r="Z261" s="69">
        <f t="shared" si="231"/>
        <v>10000</v>
      </c>
      <c r="AA261" s="69">
        <f t="shared" ca="1" si="231"/>
        <v>9850</v>
      </c>
      <c r="AB261" s="69">
        <f t="shared" ca="1" si="205"/>
        <v>-150</v>
      </c>
      <c r="AC261" s="69">
        <f t="shared" ca="1" si="232"/>
        <v>50</v>
      </c>
      <c r="AD261" s="73">
        <f t="shared" si="215"/>
        <v>15.599999999999946</v>
      </c>
      <c r="AE261" s="69">
        <f t="shared" si="235"/>
        <v>0.70000000000000007</v>
      </c>
      <c r="AF261" s="69">
        <f t="shared" si="235"/>
        <v>1.4000000000000001</v>
      </c>
      <c r="AG261" s="78">
        <f t="shared" si="235"/>
        <v>200</v>
      </c>
      <c r="AH261" s="60">
        <f t="shared" si="235"/>
        <v>50</v>
      </c>
      <c r="AI261" s="60">
        <f t="shared" si="235"/>
        <v>70</v>
      </c>
      <c r="AJ261" s="60">
        <f t="shared" si="235"/>
        <v>10070</v>
      </c>
      <c r="AK261" s="60">
        <f t="shared" si="235"/>
        <v>185</v>
      </c>
      <c r="AL261" s="60">
        <f t="shared" si="235"/>
        <v>3.7</v>
      </c>
      <c r="AM261" s="60">
        <f t="shared" ca="1" si="235"/>
        <v>-281</v>
      </c>
      <c r="AN261" s="60">
        <f t="shared" ca="1" si="235"/>
        <v>-281</v>
      </c>
      <c r="AO261" s="60">
        <f t="shared" ca="1" si="235"/>
        <v>281</v>
      </c>
      <c r="AP261" s="63">
        <f t="shared" si="189"/>
        <v>35</v>
      </c>
      <c r="AQ261" s="62">
        <f t="shared" si="220"/>
        <v>1.282051282051283</v>
      </c>
      <c r="AR261" s="62">
        <f t="shared" si="221"/>
        <v>64.102564102564159</v>
      </c>
      <c r="AS261" s="62">
        <f t="shared" si="222"/>
        <v>128.20512820512832</v>
      </c>
      <c r="AT261" s="62">
        <f t="shared" si="193"/>
        <v>-64.102564102564159</v>
      </c>
      <c r="AU261" s="62">
        <f t="shared" si="223"/>
        <v>192.30769230769249</v>
      </c>
      <c r="AV261" s="62">
        <f t="shared" si="224"/>
        <v>-256.41025641025664</v>
      </c>
      <c r="AW261" s="63">
        <f t="shared" si="209"/>
        <v>-64.102564102564145</v>
      </c>
      <c r="AX261" s="61" t="str">
        <f t="shared" ca="1" si="225"/>
        <v/>
      </c>
      <c r="AY261" s="69">
        <f t="shared" ca="1" si="233"/>
        <v>9789</v>
      </c>
      <c r="AZ261" s="51">
        <f t="shared" si="226"/>
        <v>448.71794871794913</v>
      </c>
      <c r="BA261" s="55">
        <f t="shared" ca="1" si="227"/>
        <v>4.5555121697253717E-2</v>
      </c>
      <c r="BB261" s="55">
        <f t="shared" ca="1" si="211"/>
        <v>-0.42735042735042761</v>
      </c>
      <c r="BC261" s="64">
        <f t="shared" ca="1" si="228"/>
        <v>-214.10256410256414</v>
      </c>
      <c r="BE261" s="52" t="str">
        <f t="shared" ca="1" si="229"/>
        <v/>
      </c>
      <c r="BF261" s="52" t="str">
        <f t="shared" ca="1" si="230"/>
        <v/>
      </c>
      <c r="BG261" s="52">
        <f t="shared" ca="1" si="212"/>
        <v>15.599999999999946</v>
      </c>
      <c r="BH261" s="52" t="str">
        <f t="shared" ca="1" si="213"/>
        <v/>
      </c>
    </row>
    <row r="262" spans="19:60">
      <c r="S262" s="68">
        <f t="shared" si="234"/>
        <v>7</v>
      </c>
      <c r="T262" s="69">
        <f t="shared" si="234"/>
        <v>2</v>
      </c>
      <c r="U262" s="70">
        <f t="shared" si="203"/>
        <v>3</v>
      </c>
      <c r="V262" s="68">
        <f t="shared" si="231"/>
        <v>4</v>
      </c>
      <c r="W262" s="70">
        <f t="shared" si="231"/>
        <v>7</v>
      </c>
      <c r="X262" s="71">
        <f t="shared" si="231"/>
        <v>0.42857142857142855</v>
      </c>
      <c r="Y262" s="71">
        <f t="shared" si="231"/>
        <v>0.5</v>
      </c>
      <c r="Z262" s="69">
        <f t="shared" si="231"/>
        <v>10000</v>
      </c>
      <c r="AA262" s="69">
        <f t="shared" ca="1" si="231"/>
        <v>9850</v>
      </c>
      <c r="AB262" s="69">
        <f t="shared" ca="1" si="205"/>
        <v>-150</v>
      </c>
      <c r="AC262" s="69">
        <f t="shared" ca="1" si="232"/>
        <v>50</v>
      </c>
      <c r="AD262" s="73">
        <f t="shared" si="215"/>
        <v>15.499999999999947</v>
      </c>
      <c r="AE262" s="69">
        <f t="shared" si="235"/>
        <v>0.70000000000000007</v>
      </c>
      <c r="AF262" s="69">
        <f t="shared" si="235"/>
        <v>1.4000000000000001</v>
      </c>
      <c r="AG262" s="78">
        <f t="shared" si="235"/>
        <v>200</v>
      </c>
      <c r="AH262" s="60">
        <f t="shared" si="235"/>
        <v>50</v>
      </c>
      <c r="AI262" s="60">
        <f t="shared" si="235"/>
        <v>70</v>
      </c>
      <c r="AJ262" s="60">
        <f t="shared" si="235"/>
        <v>10070</v>
      </c>
      <c r="AK262" s="60">
        <f t="shared" si="235"/>
        <v>185</v>
      </c>
      <c r="AL262" s="60">
        <f t="shared" si="235"/>
        <v>3.7</v>
      </c>
      <c r="AM262" s="60">
        <f t="shared" ca="1" si="235"/>
        <v>-281</v>
      </c>
      <c r="AN262" s="60">
        <f t="shared" ca="1" si="235"/>
        <v>-281</v>
      </c>
      <c r="AO262" s="60">
        <f t="shared" ca="1" si="235"/>
        <v>281</v>
      </c>
      <c r="AP262" s="63">
        <f t="shared" si="189"/>
        <v>35</v>
      </c>
      <c r="AQ262" s="62">
        <f t="shared" si="220"/>
        <v>1.2838709677419364</v>
      </c>
      <c r="AR262" s="62">
        <f t="shared" si="221"/>
        <v>64.193548387096826</v>
      </c>
      <c r="AS262" s="62">
        <f t="shared" si="222"/>
        <v>128.38709677419365</v>
      </c>
      <c r="AT262" s="62">
        <f t="shared" si="193"/>
        <v>-64.193548387096826</v>
      </c>
      <c r="AU262" s="62">
        <f t="shared" si="223"/>
        <v>192.58064516129048</v>
      </c>
      <c r="AV262" s="62">
        <f t="shared" si="224"/>
        <v>-256.7741935483873</v>
      </c>
      <c r="AW262" s="63">
        <f t="shared" si="209"/>
        <v>-64.193548387096826</v>
      </c>
      <c r="AX262" s="61" t="str">
        <f t="shared" ca="1" si="225"/>
        <v/>
      </c>
      <c r="AY262" s="69">
        <f t="shared" ca="1" si="233"/>
        <v>9789</v>
      </c>
      <c r="AZ262" s="51">
        <f t="shared" si="226"/>
        <v>449.35483870967778</v>
      </c>
      <c r="BA262" s="55">
        <f t="shared" ca="1" si="227"/>
        <v>4.5619780579662719E-2</v>
      </c>
      <c r="BB262" s="55">
        <f t="shared" ca="1" si="211"/>
        <v>-0.42795698924731218</v>
      </c>
      <c r="BC262" s="64">
        <f t="shared" ca="1" si="228"/>
        <v>-214.19354838709683</v>
      </c>
      <c r="BE262" s="52" t="str">
        <f t="shared" ca="1" si="229"/>
        <v/>
      </c>
      <c r="BF262" s="52" t="str">
        <f t="shared" ca="1" si="230"/>
        <v/>
      </c>
      <c r="BG262" s="52">
        <f t="shared" ca="1" si="212"/>
        <v>15.499999999999947</v>
      </c>
      <c r="BH262" s="52" t="str">
        <f t="shared" ca="1" si="213"/>
        <v/>
      </c>
    </row>
    <row r="263" spans="19:60">
      <c r="S263" s="68">
        <f t="shared" si="234"/>
        <v>7</v>
      </c>
      <c r="T263" s="69">
        <f t="shared" si="234"/>
        <v>2</v>
      </c>
      <c r="U263" s="70">
        <f t="shared" si="203"/>
        <v>3</v>
      </c>
      <c r="V263" s="68">
        <f t="shared" si="231"/>
        <v>4</v>
      </c>
      <c r="W263" s="70">
        <f t="shared" si="231"/>
        <v>7</v>
      </c>
      <c r="X263" s="71">
        <f t="shared" si="231"/>
        <v>0.42857142857142855</v>
      </c>
      <c r="Y263" s="71">
        <f t="shared" si="231"/>
        <v>0.5</v>
      </c>
      <c r="Z263" s="69">
        <f t="shared" si="231"/>
        <v>10000</v>
      </c>
      <c r="AA263" s="69">
        <f t="shared" ca="1" si="231"/>
        <v>9850</v>
      </c>
      <c r="AB263" s="69">
        <f t="shared" ca="1" si="205"/>
        <v>-150</v>
      </c>
      <c r="AC263" s="69">
        <f t="shared" ca="1" si="232"/>
        <v>50</v>
      </c>
      <c r="AD263" s="73">
        <f t="shared" si="215"/>
        <v>15.399999999999947</v>
      </c>
      <c r="AE263" s="69">
        <f t="shared" si="235"/>
        <v>0.70000000000000007</v>
      </c>
      <c r="AF263" s="69">
        <f t="shared" si="235"/>
        <v>1.4000000000000001</v>
      </c>
      <c r="AG263" s="78">
        <f t="shared" si="235"/>
        <v>200</v>
      </c>
      <c r="AH263" s="60">
        <f t="shared" si="235"/>
        <v>50</v>
      </c>
      <c r="AI263" s="60">
        <f t="shared" si="235"/>
        <v>70</v>
      </c>
      <c r="AJ263" s="60">
        <f t="shared" si="235"/>
        <v>10070</v>
      </c>
      <c r="AK263" s="60">
        <f t="shared" si="235"/>
        <v>185</v>
      </c>
      <c r="AL263" s="60">
        <f t="shared" si="235"/>
        <v>3.7</v>
      </c>
      <c r="AM263" s="60">
        <f t="shared" ca="1" si="235"/>
        <v>-281</v>
      </c>
      <c r="AN263" s="60">
        <f t="shared" ca="1" si="235"/>
        <v>-281</v>
      </c>
      <c r="AO263" s="60">
        <f t="shared" ca="1" si="235"/>
        <v>281</v>
      </c>
      <c r="AP263" s="63">
        <f t="shared" si="189"/>
        <v>35</v>
      </c>
      <c r="AQ263" s="62">
        <f t="shared" si="220"/>
        <v>1.2857142857142867</v>
      </c>
      <c r="AR263" s="62">
        <f t="shared" si="221"/>
        <v>64.285714285714334</v>
      </c>
      <c r="AS263" s="62">
        <f t="shared" si="222"/>
        <v>128.57142857142867</v>
      </c>
      <c r="AT263" s="62">
        <f t="shared" si="193"/>
        <v>-64.285714285714334</v>
      </c>
      <c r="AU263" s="62">
        <f t="shared" si="223"/>
        <v>192.857142857143</v>
      </c>
      <c r="AV263" s="62">
        <f t="shared" si="224"/>
        <v>-257.14285714285734</v>
      </c>
      <c r="AW263" s="63">
        <f t="shared" si="209"/>
        <v>-64.285714285714334</v>
      </c>
      <c r="AX263" s="61" t="str">
        <f t="shared" ca="1" si="225"/>
        <v/>
      </c>
      <c r="AY263" s="69">
        <f t="shared" ca="1" si="233"/>
        <v>9789</v>
      </c>
      <c r="AZ263" s="51">
        <f t="shared" si="226"/>
        <v>450.00000000000034</v>
      </c>
      <c r="BA263" s="55">
        <f t="shared" ca="1" si="227"/>
        <v>4.5685279187817292E-2</v>
      </c>
      <c r="BB263" s="55">
        <f t="shared" ca="1" si="211"/>
        <v>-0.42857142857142888</v>
      </c>
      <c r="BC263" s="64">
        <f t="shared" ca="1" si="228"/>
        <v>-214.28571428571433</v>
      </c>
      <c r="BE263" s="52" t="str">
        <f t="shared" ca="1" si="229"/>
        <v/>
      </c>
      <c r="BF263" s="52" t="str">
        <f t="shared" ca="1" si="230"/>
        <v/>
      </c>
      <c r="BG263" s="52">
        <f t="shared" ca="1" si="212"/>
        <v>15.399999999999947</v>
      </c>
      <c r="BH263" s="52" t="str">
        <f t="shared" ca="1" si="213"/>
        <v/>
      </c>
    </row>
    <row r="264" spans="19:60">
      <c r="S264" s="68">
        <f t="shared" si="234"/>
        <v>7</v>
      </c>
      <c r="T264" s="69">
        <f t="shared" si="234"/>
        <v>2</v>
      </c>
      <c r="U264" s="70">
        <f t="shared" si="203"/>
        <v>3</v>
      </c>
      <c r="V264" s="68">
        <f t="shared" si="231"/>
        <v>4</v>
      </c>
      <c r="W264" s="70">
        <f t="shared" si="231"/>
        <v>7</v>
      </c>
      <c r="X264" s="71">
        <f t="shared" si="231"/>
        <v>0.42857142857142855</v>
      </c>
      <c r="Y264" s="71">
        <f t="shared" si="231"/>
        <v>0.5</v>
      </c>
      <c r="Z264" s="69">
        <f t="shared" si="231"/>
        <v>10000</v>
      </c>
      <c r="AA264" s="69">
        <f t="shared" ca="1" si="231"/>
        <v>9850</v>
      </c>
      <c r="AB264" s="69">
        <f t="shared" ca="1" si="205"/>
        <v>-150</v>
      </c>
      <c r="AC264" s="69">
        <f t="shared" ca="1" si="232"/>
        <v>50</v>
      </c>
      <c r="AD264" s="73">
        <f t="shared" si="215"/>
        <v>15.299999999999947</v>
      </c>
      <c r="AE264" s="69">
        <f t="shared" si="235"/>
        <v>0.70000000000000007</v>
      </c>
      <c r="AF264" s="69">
        <f t="shared" si="235"/>
        <v>1.4000000000000001</v>
      </c>
      <c r="AG264" s="78">
        <f t="shared" si="235"/>
        <v>200</v>
      </c>
      <c r="AH264" s="60">
        <f t="shared" si="235"/>
        <v>50</v>
      </c>
      <c r="AI264" s="60">
        <f t="shared" si="235"/>
        <v>70</v>
      </c>
      <c r="AJ264" s="60">
        <f t="shared" si="235"/>
        <v>10070</v>
      </c>
      <c r="AK264" s="60">
        <f t="shared" si="235"/>
        <v>185</v>
      </c>
      <c r="AL264" s="60">
        <f t="shared" si="235"/>
        <v>3.7</v>
      </c>
      <c r="AM264" s="60">
        <f t="shared" ca="1" si="235"/>
        <v>-281</v>
      </c>
      <c r="AN264" s="60">
        <f t="shared" ca="1" si="235"/>
        <v>-281</v>
      </c>
      <c r="AO264" s="60">
        <f t="shared" ca="1" si="235"/>
        <v>281</v>
      </c>
      <c r="AP264" s="63">
        <f t="shared" si="189"/>
        <v>35</v>
      </c>
      <c r="AQ264" s="62">
        <f t="shared" si="220"/>
        <v>1.2875816993464062</v>
      </c>
      <c r="AR264" s="62">
        <f t="shared" si="221"/>
        <v>64.37908496732031</v>
      </c>
      <c r="AS264" s="62">
        <f t="shared" si="222"/>
        <v>128.75816993464062</v>
      </c>
      <c r="AT264" s="62">
        <f t="shared" si="193"/>
        <v>-64.37908496732031</v>
      </c>
      <c r="AU264" s="62">
        <f t="shared" si="223"/>
        <v>193.13725490196094</v>
      </c>
      <c r="AV264" s="62">
        <f t="shared" si="224"/>
        <v>-257.51633986928124</v>
      </c>
      <c r="AW264" s="63">
        <f t="shared" si="209"/>
        <v>-64.379084967320296</v>
      </c>
      <c r="AX264" s="61" t="str">
        <f t="shared" ca="1" si="225"/>
        <v/>
      </c>
      <c r="AY264" s="69">
        <f t="shared" ca="1" si="233"/>
        <v>9789</v>
      </c>
      <c r="AZ264" s="51">
        <f t="shared" si="226"/>
        <v>450.65359477124218</v>
      </c>
      <c r="BA264" s="55">
        <f t="shared" ca="1" si="227"/>
        <v>4.5751633986928143E-2</v>
      </c>
      <c r="BB264" s="55">
        <f t="shared" ca="1" si="211"/>
        <v>-0.42919389978213529</v>
      </c>
      <c r="BC264" s="64">
        <f t="shared" ca="1" si="228"/>
        <v>-214.3790849673203</v>
      </c>
      <c r="BE264" s="52" t="str">
        <f t="shared" ca="1" si="229"/>
        <v/>
      </c>
      <c r="BF264" s="52" t="str">
        <f t="shared" ca="1" si="230"/>
        <v/>
      </c>
      <c r="BG264" s="52">
        <f t="shared" ca="1" si="212"/>
        <v>15.299999999999947</v>
      </c>
      <c r="BH264" s="52" t="str">
        <f t="shared" ca="1" si="213"/>
        <v/>
      </c>
    </row>
    <row r="265" spans="19:60">
      <c r="S265" s="68">
        <f t="shared" si="234"/>
        <v>7</v>
      </c>
      <c r="T265" s="69">
        <f t="shared" si="234"/>
        <v>2</v>
      </c>
      <c r="U265" s="70">
        <f t="shared" si="203"/>
        <v>3</v>
      </c>
      <c r="V265" s="68">
        <f t="shared" si="231"/>
        <v>4</v>
      </c>
      <c r="W265" s="70">
        <f t="shared" si="231"/>
        <v>7</v>
      </c>
      <c r="X265" s="71">
        <f t="shared" si="231"/>
        <v>0.42857142857142855</v>
      </c>
      <c r="Y265" s="71">
        <f t="shared" si="231"/>
        <v>0.5</v>
      </c>
      <c r="Z265" s="69">
        <f t="shared" si="231"/>
        <v>10000</v>
      </c>
      <c r="AA265" s="69">
        <f t="shared" ca="1" si="231"/>
        <v>9850</v>
      </c>
      <c r="AB265" s="69">
        <f t="shared" ca="1" si="205"/>
        <v>-150</v>
      </c>
      <c r="AC265" s="69">
        <f t="shared" ca="1" si="232"/>
        <v>50</v>
      </c>
      <c r="AD265" s="73">
        <f t="shared" si="215"/>
        <v>15.199999999999948</v>
      </c>
      <c r="AE265" s="69">
        <f t="shared" si="235"/>
        <v>0.70000000000000007</v>
      </c>
      <c r="AF265" s="69">
        <f t="shared" si="235"/>
        <v>1.4000000000000001</v>
      </c>
      <c r="AG265" s="78">
        <f t="shared" si="235"/>
        <v>200</v>
      </c>
      <c r="AH265" s="60">
        <f t="shared" si="235"/>
        <v>50</v>
      </c>
      <c r="AI265" s="60">
        <f t="shared" si="235"/>
        <v>70</v>
      </c>
      <c r="AJ265" s="60">
        <f t="shared" si="235"/>
        <v>10070</v>
      </c>
      <c r="AK265" s="60">
        <f t="shared" si="235"/>
        <v>185</v>
      </c>
      <c r="AL265" s="60">
        <f t="shared" si="235"/>
        <v>3.7</v>
      </c>
      <c r="AM265" s="60">
        <f t="shared" ca="1" si="235"/>
        <v>-281</v>
      </c>
      <c r="AN265" s="60">
        <f t="shared" ca="1" si="235"/>
        <v>-281</v>
      </c>
      <c r="AO265" s="60">
        <f t="shared" ca="1" si="235"/>
        <v>281</v>
      </c>
      <c r="AP265" s="63">
        <f t="shared" si="189"/>
        <v>35</v>
      </c>
      <c r="AQ265" s="62">
        <f t="shared" si="220"/>
        <v>1.2894736842105274</v>
      </c>
      <c r="AR265" s="62">
        <f t="shared" si="221"/>
        <v>64.473684210526372</v>
      </c>
      <c r="AS265" s="62">
        <f t="shared" si="222"/>
        <v>128.94736842105274</v>
      </c>
      <c r="AT265" s="62">
        <f t="shared" si="193"/>
        <v>-64.473684210526372</v>
      </c>
      <c r="AU265" s="62">
        <f t="shared" si="223"/>
        <v>193.42105263157913</v>
      </c>
      <c r="AV265" s="62">
        <f t="shared" si="224"/>
        <v>-257.89473684210549</v>
      </c>
      <c r="AW265" s="63">
        <f t="shared" si="209"/>
        <v>-64.473684210526358</v>
      </c>
      <c r="AX265" s="61" t="str">
        <f t="shared" ca="1" si="225"/>
        <v/>
      </c>
      <c r="AY265" s="69">
        <f t="shared" ca="1" si="233"/>
        <v>9789</v>
      </c>
      <c r="AZ265" s="51">
        <f t="shared" si="226"/>
        <v>451.31578947368462</v>
      </c>
      <c r="BA265" s="55">
        <f t="shared" ca="1" si="227"/>
        <v>4.581886187550098E-2</v>
      </c>
      <c r="BB265" s="55">
        <f t="shared" ca="1" si="211"/>
        <v>-0.42982456140350905</v>
      </c>
      <c r="BC265" s="64">
        <f t="shared" ca="1" si="228"/>
        <v>-214.47368421052636</v>
      </c>
      <c r="BE265" s="52" t="str">
        <f t="shared" ca="1" si="229"/>
        <v/>
      </c>
      <c r="BF265" s="52" t="str">
        <f t="shared" ca="1" si="230"/>
        <v/>
      </c>
      <c r="BG265" s="52">
        <f t="shared" ca="1" si="212"/>
        <v>15.199999999999948</v>
      </c>
      <c r="BH265" s="52" t="str">
        <f t="shared" ca="1" si="213"/>
        <v/>
      </c>
    </row>
    <row r="266" spans="19:60">
      <c r="S266" s="68">
        <f t="shared" si="234"/>
        <v>7</v>
      </c>
      <c r="T266" s="69">
        <f t="shared" si="234"/>
        <v>2</v>
      </c>
      <c r="U266" s="70">
        <f t="shared" si="203"/>
        <v>3</v>
      </c>
      <c r="V266" s="68">
        <f t="shared" ref="V266:AA281" si="236">V265</f>
        <v>4</v>
      </c>
      <c r="W266" s="70">
        <f t="shared" si="236"/>
        <v>7</v>
      </c>
      <c r="X266" s="71">
        <f t="shared" si="236"/>
        <v>0.42857142857142855</v>
      </c>
      <c r="Y266" s="71">
        <f t="shared" si="236"/>
        <v>0.5</v>
      </c>
      <c r="Z266" s="69">
        <f t="shared" si="236"/>
        <v>10000</v>
      </c>
      <c r="AA266" s="69">
        <f t="shared" ca="1" si="236"/>
        <v>9850</v>
      </c>
      <c r="AB266" s="69">
        <f t="shared" ca="1" si="205"/>
        <v>-150</v>
      </c>
      <c r="AC266" s="69">
        <f t="shared" ca="1" si="232"/>
        <v>50</v>
      </c>
      <c r="AD266" s="73">
        <f t="shared" si="215"/>
        <v>15.099999999999948</v>
      </c>
      <c r="AE266" s="69">
        <f t="shared" si="235"/>
        <v>0.70000000000000007</v>
      </c>
      <c r="AF266" s="69">
        <f t="shared" si="235"/>
        <v>1.4000000000000001</v>
      </c>
      <c r="AG266" s="78">
        <f t="shared" si="235"/>
        <v>200</v>
      </c>
      <c r="AH266" s="60">
        <f t="shared" si="235"/>
        <v>50</v>
      </c>
      <c r="AI266" s="60">
        <f t="shared" si="235"/>
        <v>70</v>
      </c>
      <c r="AJ266" s="60">
        <f t="shared" si="235"/>
        <v>10070</v>
      </c>
      <c r="AK266" s="60">
        <f t="shared" si="235"/>
        <v>185</v>
      </c>
      <c r="AL266" s="60">
        <f t="shared" si="235"/>
        <v>3.7</v>
      </c>
      <c r="AM266" s="60">
        <f t="shared" ca="1" si="235"/>
        <v>-281</v>
      </c>
      <c r="AN266" s="60">
        <f t="shared" ca="1" si="235"/>
        <v>-281</v>
      </c>
      <c r="AO266" s="60">
        <f t="shared" ca="1" si="235"/>
        <v>281</v>
      </c>
      <c r="AP266" s="63">
        <f t="shared" si="189"/>
        <v>35</v>
      </c>
      <c r="AQ266" s="62">
        <f t="shared" si="220"/>
        <v>1.2913907284768222</v>
      </c>
      <c r="AR266" s="62">
        <f t="shared" si="221"/>
        <v>64.569536423841114</v>
      </c>
      <c r="AS266" s="62">
        <f t="shared" si="222"/>
        <v>129.13907284768223</v>
      </c>
      <c r="AT266" s="62">
        <f t="shared" si="193"/>
        <v>-64.569536423841114</v>
      </c>
      <c r="AU266" s="62">
        <f t="shared" si="223"/>
        <v>193.70860927152336</v>
      </c>
      <c r="AV266" s="62">
        <f t="shared" si="224"/>
        <v>-258.27814569536446</v>
      </c>
      <c r="AW266" s="63">
        <f t="shared" si="209"/>
        <v>-64.5695364238411</v>
      </c>
      <c r="AX266" s="61" t="str">
        <f t="shared" ca="1" si="225"/>
        <v/>
      </c>
      <c r="AY266" s="69">
        <f t="shared" ca="1" si="233"/>
        <v>9789</v>
      </c>
      <c r="AZ266" s="51">
        <f t="shared" si="226"/>
        <v>451.98675496688782</v>
      </c>
      <c r="BA266" s="55">
        <f t="shared" ca="1" si="227"/>
        <v>4.5886980199684041E-2</v>
      </c>
      <c r="BB266" s="55">
        <f t="shared" ca="1" si="211"/>
        <v>-0.43046357615894065</v>
      </c>
      <c r="BC266" s="64">
        <f t="shared" ca="1" si="228"/>
        <v>-214.5695364238411</v>
      </c>
      <c r="BE266" s="52" t="str">
        <f t="shared" ca="1" si="229"/>
        <v/>
      </c>
      <c r="BF266" s="52" t="str">
        <f t="shared" ca="1" si="230"/>
        <v/>
      </c>
      <c r="BG266" s="52">
        <f t="shared" ca="1" si="212"/>
        <v>15.099999999999948</v>
      </c>
      <c r="BH266" s="52" t="str">
        <f t="shared" ca="1" si="213"/>
        <v/>
      </c>
    </row>
    <row r="267" spans="19:60">
      <c r="S267" s="68">
        <f t="shared" ref="S267:T282" si="237">S266</f>
        <v>7</v>
      </c>
      <c r="T267" s="69">
        <f t="shared" si="237"/>
        <v>2</v>
      </c>
      <c r="U267" s="70">
        <f t="shared" si="203"/>
        <v>3</v>
      </c>
      <c r="V267" s="68">
        <f t="shared" si="236"/>
        <v>4</v>
      </c>
      <c r="W267" s="70">
        <f t="shared" si="236"/>
        <v>7</v>
      </c>
      <c r="X267" s="71">
        <f t="shared" si="236"/>
        <v>0.42857142857142855</v>
      </c>
      <c r="Y267" s="71">
        <f t="shared" si="236"/>
        <v>0.5</v>
      </c>
      <c r="Z267" s="69">
        <f t="shared" si="236"/>
        <v>10000</v>
      </c>
      <c r="AA267" s="69">
        <f t="shared" ca="1" si="236"/>
        <v>9850</v>
      </c>
      <c r="AB267" s="69">
        <f t="shared" ca="1" si="205"/>
        <v>-150</v>
      </c>
      <c r="AC267" s="69">
        <f t="shared" ca="1" si="232"/>
        <v>50</v>
      </c>
      <c r="AD267" s="73">
        <f t="shared" si="215"/>
        <v>14.999999999999948</v>
      </c>
      <c r="AE267" s="69">
        <f t="shared" ref="AE267:AO282" si="238">AE266</f>
        <v>0.70000000000000007</v>
      </c>
      <c r="AF267" s="69">
        <f t="shared" si="238"/>
        <v>1.4000000000000001</v>
      </c>
      <c r="AG267" s="78">
        <f t="shared" si="238"/>
        <v>200</v>
      </c>
      <c r="AH267" s="60">
        <f t="shared" si="238"/>
        <v>50</v>
      </c>
      <c r="AI267" s="60">
        <f t="shared" si="238"/>
        <v>70</v>
      </c>
      <c r="AJ267" s="60">
        <f t="shared" si="238"/>
        <v>10070</v>
      </c>
      <c r="AK267" s="60">
        <f t="shared" si="238"/>
        <v>185</v>
      </c>
      <c r="AL267" s="60">
        <f t="shared" si="238"/>
        <v>3.7</v>
      </c>
      <c r="AM267" s="60">
        <f t="shared" ca="1" si="238"/>
        <v>-281</v>
      </c>
      <c r="AN267" s="60">
        <f t="shared" ca="1" si="238"/>
        <v>-281</v>
      </c>
      <c r="AO267" s="60">
        <f t="shared" ca="1" si="238"/>
        <v>281</v>
      </c>
      <c r="AP267" s="63">
        <f t="shared" si="189"/>
        <v>35</v>
      </c>
      <c r="AQ267" s="62">
        <f t="shared" si="220"/>
        <v>1.2933333333333343</v>
      </c>
      <c r="AR267" s="62">
        <f t="shared" si="221"/>
        <v>64.666666666666714</v>
      </c>
      <c r="AS267" s="62">
        <f t="shared" si="222"/>
        <v>129.33333333333343</v>
      </c>
      <c r="AT267" s="62">
        <f t="shared" si="193"/>
        <v>-64.666666666666714</v>
      </c>
      <c r="AU267" s="62">
        <f t="shared" si="223"/>
        <v>194.00000000000014</v>
      </c>
      <c r="AV267" s="62">
        <f t="shared" si="224"/>
        <v>-258.66666666666686</v>
      </c>
      <c r="AW267" s="63">
        <f t="shared" si="209"/>
        <v>-64.666666666666714</v>
      </c>
      <c r="AX267" s="61" t="str">
        <f t="shared" ca="1" si="225"/>
        <v/>
      </c>
      <c r="AY267" s="69">
        <f t="shared" ca="1" si="233"/>
        <v>9789</v>
      </c>
      <c r="AZ267" s="51">
        <f t="shared" si="226"/>
        <v>452.66666666666697</v>
      </c>
      <c r="BA267" s="55">
        <f t="shared" ca="1" si="227"/>
        <v>4.595600676818954E-2</v>
      </c>
      <c r="BB267" s="55">
        <f t="shared" ca="1" si="211"/>
        <v>-0.43111111111111144</v>
      </c>
      <c r="BC267" s="64">
        <f t="shared" ca="1" si="228"/>
        <v>-214.66666666666671</v>
      </c>
      <c r="BE267" s="52" t="str">
        <f t="shared" ca="1" si="229"/>
        <v/>
      </c>
      <c r="BF267" s="52" t="str">
        <f t="shared" ca="1" si="230"/>
        <v/>
      </c>
      <c r="BG267" s="52">
        <f t="shared" ca="1" si="212"/>
        <v>14.999999999999948</v>
      </c>
      <c r="BH267" s="52" t="str">
        <f t="shared" ca="1" si="213"/>
        <v/>
      </c>
    </row>
    <row r="268" spans="19:60">
      <c r="S268" s="68">
        <f t="shared" si="237"/>
        <v>7</v>
      </c>
      <c r="T268" s="69">
        <f t="shared" si="237"/>
        <v>2</v>
      </c>
      <c r="U268" s="70">
        <f t="shared" si="203"/>
        <v>3</v>
      </c>
      <c r="V268" s="68">
        <f t="shared" si="236"/>
        <v>4</v>
      </c>
      <c r="W268" s="70">
        <f t="shared" si="236"/>
        <v>7</v>
      </c>
      <c r="X268" s="71">
        <f t="shared" si="236"/>
        <v>0.42857142857142855</v>
      </c>
      <c r="Y268" s="71">
        <f t="shared" si="236"/>
        <v>0.5</v>
      </c>
      <c r="Z268" s="69">
        <f t="shared" si="236"/>
        <v>10000</v>
      </c>
      <c r="AA268" s="69">
        <f t="shared" ca="1" si="236"/>
        <v>9850</v>
      </c>
      <c r="AB268" s="69">
        <f t="shared" ca="1" si="205"/>
        <v>-150</v>
      </c>
      <c r="AC268" s="69">
        <f t="shared" ca="1" si="232"/>
        <v>50</v>
      </c>
      <c r="AD268" s="73">
        <f t="shared" si="215"/>
        <v>14.899999999999949</v>
      </c>
      <c r="AE268" s="69">
        <f t="shared" si="238"/>
        <v>0.70000000000000007</v>
      </c>
      <c r="AF268" s="69">
        <f t="shared" si="238"/>
        <v>1.4000000000000001</v>
      </c>
      <c r="AG268" s="78">
        <f t="shared" si="238"/>
        <v>200</v>
      </c>
      <c r="AH268" s="60">
        <f t="shared" si="238"/>
        <v>50</v>
      </c>
      <c r="AI268" s="60">
        <f t="shared" si="238"/>
        <v>70</v>
      </c>
      <c r="AJ268" s="60">
        <f t="shared" si="238"/>
        <v>10070</v>
      </c>
      <c r="AK268" s="60">
        <f t="shared" si="238"/>
        <v>185</v>
      </c>
      <c r="AL268" s="60">
        <f t="shared" si="238"/>
        <v>3.7</v>
      </c>
      <c r="AM268" s="60">
        <f t="shared" ca="1" si="238"/>
        <v>-281</v>
      </c>
      <c r="AN268" s="60">
        <f t="shared" ca="1" si="238"/>
        <v>-281</v>
      </c>
      <c r="AO268" s="60">
        <f t="shared" ca="1" si="238"/>
        <v>281</v>
      </c>
      <c r="AP268" s="63">
        <f t="shared" si="189"/>
        <v>35</v>
      </c>
      <c r="AQ268" s="62">
        <f t="shared" si="220"/>
        <v>1.2953020134228197</v>
      </c>
      <c r="AR268" s="62">
        <f t="shared" si="221"/>
        <v>64.765100671140985</v>
      </c>
      <c r="AS268" s="62">
        <f t="shared" si="222"/>
        <v>129.53020134228197</v>
      </c>
      <c r="AT268" s="62">
        <f t="shared" si="193"/>
        <v>-64.765100671140985</v>
      </c>
      <c r="AU268" s="62">
        <f t="shared" si="223"/>
        <v>194.29530201342294</v>
      </c>
      <c r="AV268" s="62">
        <f t="shared" si="224"/>
        <v>-259.06040268456394</v>
      </c>
      <c r="AW268" s="63">
        <f t="shared" si="209"/>
        <v>-64.765100671140999</v>
      </c>
      <c r="AX268" s="61" t="str">
        <f t="shared" ca="1" si="225"/>
        <v/>
      </c>
      <c r="AY268" s="69">
        <f t="shared" ca="1" si="233"/>
        <v>9789</v>
      </c>
      <c r="AZ268" s="51">
        <f t="shared" si="226"/>
        <v>453.35570469798688</v>
      </c>
      <c r="BA268" s="55">
        <f t="shared" ca="1" si="227"/>
        <v>4.6025959867815928E-2</v>
      </c>
      <c r="BB268" s="55">
        <f t="shared" ca="1" si="211"/>
        <v>-0.43176733780760668</v>
      </c>
      <c r="BC268" s="64">
        <f t="shared" ca="1" si="228"/>
        <v>-214.765100671141</v>
      </c>
      <c r="BE268" s="52" t="str">
        <f t="shared" ca="1" si="229"/>
        <v/>
      </c>
      <c r="BF268" s="52" t="str">
        <f t="shared" ca="1" si="230"/>
        <v/>
      </c>
      <c r="BG268" s="52">
        <f t="shared" ca="1" si="212"/>
        <v>14.899999999999949</v>
      </c>
      <c r="BH268" s="52" t="str">
        <f t="shared" ca="1" si="213"/>
        <v/>
      </c>
    </row>
    <row r="269" spans="19:60">
      <c r="S269" s="68">
        <f t="shared" si="237"/>
        <v>7</v>
      </c>
      <c r="T269" s="69">
        <f t="shared" si="237"/>
        <v>2</v>
      </c>
      <c r="U269" s="70">
        <f t="shared" si="203"/>
        <v>3</v>
      </c>
      <c r="V269" s="68">
        <f t="shared" si="236"/>
        <v>4</v>
      </c>
      <c r="W269" s="70">
        <f t="shared" si="236"/>
        <v>7</v>
      </c>
      <c r="X269" s="71">
        <f t="shared" si="236"/>
        <v>0.42857142857142855</v>
      </c>
      <c r="Y269" s="71">
        <f t="shared" si="236"/>
        <v>0.5</v>
      </c>
      <c r="Z269" s="69">
        <f t="shared" si="236"/>
        <v>10000</v>
      </c>
      <c r="AA269" s="69">
        <f t="shared" ca="1" si="236"/>
        <v>9850</v>
      </c>
      <c r="AB269" s="69">
        <f t="shared" ca="1" si="205"/>
        <v>-150</v>
      </c>
      <c r="AC269" s="69">
        <f t="shared" ca="1" si="232"/>
        <v>50</v>
      </c>
      <c r="AD269" s="73">
        <f t="shared" si="215"/>
        <v>14.799999999999949</v>
      </c>
      <c r="AE269" s="69">
        <f t="shared" si="238"/>
        <v>0.70000000000000007</v>
      </c>
      <c r="AF269" s="69">
        <f t="shared" si="238"/>
        <v>1.4000000000000001</v>
      </c>
      <c r="AG269" s="78">
        <f t="shared" si="238"/>
        <v>200</v>
      </c>
      <c r="AH269" s="60">
        <f t="shared" si="238"/>
        <v>50</v>
      </c>
      <c r="AI269" s="60">
        <f t="shared" si="238"/>
        <v>70</v>
      </c>
      <c r="AJ269" s="60">
        <f t="shared" si="238"/>
        <v>10070</v>
      </c>
      <c r="AK269" s="60">
        <f t="shared" si="238"/>
        <v>185</v>
      </c>
      <c r="AL269" s="60">
        <f t="shared" si="238"/>
        <v>3.7</v>
      </c>
      <c r="AM269" s="60">
        <f t="shared" ca="1" si="238"/>
        <v>-281</v>
      </c>
      <c r="AN269" s="60">
        <f t="shared" ca="1" si="238"/>
        <v>-281</v>
      </c>
      <c r="AO269" s="60">
        <f t="shared" ca="1" si="238"/>
        <v>281</v>
      </c>
      <c r="AP269" s="63">
        <f t="shared" si="189"/>
        <v>35</v>
      </c>
      <c r="AQ269" s="62">
        <f t="shared" si="220"/>
        <v>1.2972972972972983</v>
      </c>
      <c r="AR269" s="62">
        <f t="shared" si="221"/>
        <v>64.864864864864913</v>
      </c>
      <c r="AS269" s="62">
        <f t="shared" si="222"/>
        <v>129.72972972972983</v>
      </c>
      <c r="AT269" s="62">
        <f t="shared" si="193"/>
        <v>-64.864864864864913</v>
      </c>
      <c r="AU269" s="62">
        <f t="shared" si="223"/>
        <v>194.59459459459475</v>
      </c>
      <c r="AV269" s="62">
        <f t="shared" si="224"/>
        <v>-259.45945945945965</v>
      </c>
      <c r="AW269" s="63">
        <f t="shared" si="209"/>
        <v>-64.864864864864899</v>
      </c>
      <c r="AX269" s="61" t="str">
        <f t="shared" ca="1" si="225"/>
        <v/>
      </c>
      <c r="AY269" s="69">
        <f t="shared" ca="1" si="233"/>
        <v>9789</v>
      </c>
      <c r="AZ269" s="51">
        <f t="shared" si="226"/>
        <v>454.0540540540544</v>
      </c>
      <c r="BA269" s="55">
        <f t="shared" ca="1" si="227"/>
        <v>4.6096858279599431E-2</v>
      </c>
      <c r="BB269" s="55">
        <f t="shared" ca="1" si="211"/>
        <v>-0.43243243243243268</v>
      </c>
      <c r="BC269" s="64">
        <f t="shared" ca="1" si="228"/>
        <v>-214.8648648648649</v>
      </c>
      <c r="BE269" s="52" t="str">
        <f t="shared" ca="1" si="229"/>
        <v/>
      </c>
      <c r="BF269" s="52" t="str">
        <f t="shared" ca="1" si="230"/>
        <v/>
      </c>
      <c r="BG269" s="52">
        <f t="shared" ca="1" si="212"/>
        <v>14.799999999999949</v>
      </c>
      <c r="BH269" s="52" t="str">
        <f t="shared" ca="1" si="213"/>
        <v/>
      </c>
    </row>
    <row r="270" spans="19:60">
      <c r="S270" s="68">
        <f t="shared" si="237"/>
        <v>7</v>
      </c>
      <c r="T270" s="69">
        <f t="shared" si="237"/>
        <v>2</v>
      </c>
      <c r="U270" s="70">
        <f t="shared" si="203"/>
        <v>3</v>
      </c>
      <c r="V270" s="68">
        <f t="shared" si="236"/>
        <v>4</v>
      </c>
      <c r="W270" s="70">
        <f t="shared" si="236"/>
        <v>7</v>
      </c>
      <c r="X270" s="71">
        <f t="shared" si="236"/>
        <v>0.42857142857142855</v>
      </c>
      <c r="Y270" s="71">
        <f t="shared" si="236"/>
        <v>0.5</v>
      </c>
      <c r="Z270" s="69">
        <f t="shared" si="236"/>
        <v>10000</v>
      </c>
      <c r="AA270" s="69">
        <f t="shared" ca="1" si="236"/>
        <v>9850</v>
      </c>
      <c r="AB270" s="69">
        <f t="shared" ca="1" si="205"/>
        <v>-150</v>
      </c>
      <c r="AC270" s="69">
        <f t="shared" ca="1" si="232"/>
        <v>50</v>
      </c>
      <c r="AD270" s="73">
        <f t="shared" si="215"/>
        <v>14.69999999999995</v>
      </c>
      <c r="AE270" s="69">
        <f t="shared" si="238"/>
        <v>0.70000000000000007</v>
      </c>
      <c r="AF270" s="69">
        <f t="shared" si="238"/>
        <v>1.4000000000000001</v>
      </c>
      <c r="AG270" s="78">
        <f t="shared" si="238"/>
        <v>200</v>
      </c>
      <c r="AH270" s="60">
        <f t="shared" si="238"/>
        <v>50</v>
      </c>
      <c r="AI270" s="60">
        <f t="shared" si="238"/>
        <v>70</v>
      </c>
      <c r="AJ270" s="60">
        <f t="shared" si="238"/>
        <v>10070</v>
      </c>
      <c r="AK270" s="60">
        <f t="shared" si="238"/>
        <v>185</v>
      </c>
      <c r="AL270" s="60">
        <f t="shared" si="238"/>
        <v>3.7</v>
      </c>
      <c r="AM270" s="60">
        <f t="shared" ca="1" si="238"/>
        <v>-281</v>
      </c>
      <c r="AN270" s="60">
        <f t="shared" ca="1" si="238"/>
        <v>-281</v>
      </c>
      <c r="AO270" s="60">
        <f t="shared" ca="1" si="238"/>
        <v>281</v>
      </c>
      <c r="AP270" s="63">
        <f t="shared" si="189"/>
        <v>35</v>
      </c>
      <c r="AQ270" s="62">
        <f t="shared" si="220"/>
        <v>1.2993197278911575</v>
      </c>
      <c r="AR270" s="62">
        <f t="shared" si="221"/>
        <v>64.965986394557873</v>
      </c>
      <c r="AS270" s="62">
        <f t="shared" si="222"/>
        <v>129.93197278911575</v>
      </c>
      <c r="AT270" s="62">
        <f t="shared" si="193"/>
        <v>-64.965986394557873</v>
      </c>
      <c r="AU270" s="62">
        <f t="shared" si="223"/>
        <v>194.89795918367361</v>
      </c>
      <c r="AV270" s="62">
        <f t="shared" si="224"/>
        <v>-259.86394557823149</v>
      </c>
      <c r="AW270" s="63">
        <f t="shared" si="209"/>
        <v>-64.965986394557888</v>
      </c>
      <c r="AX270" s="61" t="str">
        <f t="shared" ca="1" si="225"/>
        <v/>
      </c>
      <c r="AY270" s="69">
        <f t="shared" ca="1" si="233"/>
        <v>9789</v>
      </c>
      <c r="AZ270" s="51">
        <f t="shared" si="226"/>
        <v>454.7619047619051</v>
      </c>
      <c r="BA270" s="55">
        <f t="shared" ca="1" si="227"/>
        <v>4.6168721295624882E-2</v>
      </c>
      <c r="BB270" s="55">
        <f t="shared" ca="1" si="211"/>
        <v>-0.43310657596371926</v>
      </c>
      <c r="BC270" s="64">
        <f t="shared" ca="1" si="228"/>
        <v>-214.96598639455789</v>
      </c>
      <c r="BE270" s="52" t="str">
        <f t="shared" ca="1" si="229"/>
        <v/>
      </c>
      <c r="BF270" s="52" t="str">
        <f t="shared" ca="1" si="230"/>
        <v/>
      </c>
      <c r="BG270" s="52">
        <f t="shared" ca="1" si="212"/>
        <v>14.69999999999995</v>
      </c>
      <c r="BH270" s="52" t="str">
        <f t="shared" ca="1" si="213"/>
        <v/>
      </c>
    </row>
    <row r="271" spans="19:60">
      <c r="S271" s="68">
        <f t="shared" si="237"/>
        <v>7</v>
      </c>
      <c r="T271" s="69">
        <f t="shared" si="237"/>
        <v>2</v>
      </c>
      <c r="U271" s="70">
        <f t="shared" si="203"/>
        <v>3</v>
      </c>
      <c r="V271" s="68">
        <f t="shared" si="236"/>
        <v>4</v>
      </c>
      <c r="W271" s="70">
        <f t="shared" si="236"/>
        <v>7</v>
      </c>
      <c r="X271" s="71">
        <f t="shared" si="236"/>
        <v>0.42857142857142855</v>
      </c>
      <c r="Y271" s="71">
        <f t="shared" si="236"/>
        <v>0.5</v>
      </c>
      <c r="Z271" s="69">
        <f t="shared" si="236"/>
        <v>10000</v>
      </c>
      <c r="AA271" s="69">
        <f t="shared" ca="1" si="236"/>
        <v>9850</v>
      </c>
      <c r="AB271" s="69">
        <f t="shared" ca="1" si="205"/>
        <v>-150</v>
      </c>
      <c r="AC271" s="69">
        <f t="shared" ca="1" si="232"/>
        <v>50</v>
      </c>
      <c r="AD271" s="73">
        <f t="shared" si="215"/>
        <v>14.59999999999995</v>
      </c>
      <c r="AE271" s="69">
        <f t="shared" si="238"/>
        <v>0.70000000000000007</v>
      </c>
      <c r="AF271" s="69">
        <f t="shared" si="238"/>
        <v>1.4000000000000001</v>
      </c>
      <c r="AG271" s="78">
        <f t="shared" si="238"/>
        <v>200</v>
      </c>
      <c r="AH271" s="60">
        <f t="shared" si="238"/>
        <v>50</v>
      </c>
      <c r="AI271" s="60">
        <f t="shared" si="238"/>
        <v>70</v>
      </c>
      <c r="AJ271" s="60">
        <f t="shared" si="238"/>
        <v>10070</v>
      </c>
      <c r="AK271" s="60">
        <f t="shared" si="238"/>
        <v>185</v>
      </c>
      <c r="AL271" s="60">
        <f t="shared" si="238"/>
        <v>3.7</v>
      </c>
      <c r="AM271" s="60">
        <f t="shared" ca="1" si="238"/>
        <v>-281</v>
      </c>
      <c r="AN271" s="60">
        <f t="shared" ca="1" si="238"/>
        <v>-281</v>
      </c>
      <c r="AO271" s="60">
        <f t="shared" ca="1" si="238"/>
        <v>281</v>
      </c>
      <c r="AP271" s="63">
        <f t="shared" si="189"/>
        <v>35</v>
      </c>
      <c r="AQ271" s="62">
        <f t="shared" si="220"/>
        <v>1.3013698630136996</v>
      </c>
      <c r="AR271" s="62">
        <f t="shared" si="221"/>
        <v>65.068493150684986</v>
      </c>
      <c r="AS271" s="62">
        <f t="shared" si="222"/>
        <v>130.13698630136997</v>
      </c>
      <c r="AT271" s="62">
        <f t="shared" si="193"/>
        <v>-65.068493150684986</v>
      </c>
      <c r="AU271" s="62">
        <f t="shared" si="223"/>
        <v>195.20547945205496</v>
      </c>
      <c r="AV271" s="62">
        <f t="shared" si="224"/>
        <v>-260.27397260273995</v>
      </c>
      <c r="AW271" s="63">
        <f t="shared" si="209"/>
        <v>-65.068493150684986</v>
      </c>
      <c r="AX271" s="61" t="str">
        <f t="shared" ca="1" si="225"/>
        <v/>
      </c>
      <c r="AY271" s="69">
        <f t="shared" ca="1" si="233"/>
        <v>9789</v>
      </c>
      <c r="AZ271" s="51">
        <f t="shared" si="226"/>
        <v>455.47945205479493</v>
      </c>
      <c r="BA271" s="55">
        <f t="shared" ca="1" si="227"/>
        <v>4.6241568736527405E-2</v>
      </c>
      <c r="BB271" s="55">
        <f t="shared" ca="1" si="211"/>
        <v>-0.43378995433789991</v>
      </c>
      <c r="BC271" s="64">
        <f t="shared" ca="1" si="228"/>
        <v>-215.06849315068499</v>
      </c>
      <c r="BE271" s="52">
        <f t="shared" ca="1" si="229"/>
        <v>14.59999999999995</v>
      </c>
      <c r="BF271" s="52" t="str">
        <f t="shared" ca="1" si="230"/>
        <v/>
      </c>
      <c r="BG271" s="52">
        <f t="shared" ca="1" si="212"/>
        <v>14.59999999999995</v>
      </c>
      <c r="BH271" s="52" t="str">
        <f t="shared" ca="1" si="213"/>
        <v/>
      </c>
    </row>
    <row r="272" spans="19:60">
      <c r="S272" s="68">
        <f t="shared" si="237"/>
        <v>7</v>
      </c>
      <c r="T272" s="69">
        <f t="shared" si="237"/>
        <v>2</v>
      </c>
      <c r="U272" s="70">
        <f t="shared" si="203"/>
        <v>3</v>
      </c>
      <c r="V272" s="68">
        <f t="shared" si="236"/>
        <v>4</v>
      </c>
      <c r="W272" s="70">
        <f t="shared" si="236"/>
        <v>7</v>
      </c>
      <c r="X272" s="71">
        <f t="shared" si="236"/>
        <v>0.42857142857142855</v>
      </c>
      <c r="Y272" s="71">
        <f t="shared" si="236"/>
        <v>0.5</v>
      </c>
      <c r="Z272" s="69">
        <f t="shared" si="236"/>
        <v>10000</v>
      </c>
      <c r="AA272" s="69">
        <f t="shared" ca="1" si="236"/>
        <v>9850</v>
      </c>
      <c r="AB272" s="69">
        <f t="shared" ca="1" si="205"/>
        <v>-150</v>
      </c>
      <c r="AC272" s="69">
        <f t="shared" ca="1" si="232"/>
        <v>50</v>
      </c>
      <c r="AD272" s="73">
        <f t="shared" si="215"/>
        <v>14.49999999999995</v>
      </c>
      <c r="AE272" s="69">
        <f t="shared" si="238"/>
        <v>0.70000000000000007</v>
      </c>
      <c r="AF272" s="69">
        <f t="shared" si="238"/>
        <v>1.4000000000000001</v>
      </c>
      <c r="AG272" s="78">
        <f t="shared" si="238"/>
        <v>200</v>
      </c>
      <c r="AH272" s="60">
        <f t="shared" si="238"/>
        <v>50</v>
      </c>
      <c r="AI272" s="60">
        <f t="shared" si="238"/>
        <v>70</v>
      </c>
      <c r="AJ272" s="60">
        <f t="shared" si="238"/>
        <v>10070</v>
      </c>
      <c r="AK272" s="60">
        <f t="shared" si="238"/>
        <v>185</v>
      </c>
      <c r="AL272" s="60">
        <f t="shared" si="238"/>
        <v>3.7</v>
      </c>
      <c r="AM272" s="60">
        <f t="shared" ca="1" si="238"/>
        <v>-281</v>
      </c>
      <c r="AN272" s="60">
        <f t="shared" ca="1" si="238"/>
        <v>-281</v>
      </c>
      <c r="AO272" s="60">
        <f t="shared" ca="1" si="238"/>
        <v>281</v>
      </c>
      <c r="AP272" s="63">
        <f t="shared" si="189"/>
        <v>35</v>
      </c>
      <c r="AQ272" s="62">
        <f t="shared" si="220"/>
        <v>1.30344827586207</v>
      </c>
      <c r="AR272" s="62">
        <f t="shared" si="221"/>
        <v>65.172413793103502</v>
      </c>
      <c r="AS272" s="62">
        <f t="shared" si="222"/>
        <v>130.344827586207</v>
      </c>
      <c r="AT272" s="62">
        <f t="shared" si="193"/>
        <v>-65.172413793103502</v>
      </c>
      <c r="AU272" s="62">
        <f t="shared" si="223"/>
        <v>195.51724137931052</v>
      </c>
      <c r="AV272" s="62">
        <f t="shared" si="224"/>
        <v>-260.68965517241401</v>
      </c>
      <c r="AW272" s="63">
        <f t="shared" si="209"/>
        <v>-65.172413793103487</v>
      </c>
      <c r="AX272" s="61" t="str">
        <f t="shared" ca="1" si="225"/>
        <v/>
      </c>
      <c r="AY272" s="69">
        <f t="shared" ca="1" si="233"/>
        <v>9789</v>
      </c>
      <c r="AZ272" s="51">
        <f t="shared" si="226"/>
        <v>456.20689655172453</v>
      </c>
      <c r="BA272" s="55">
        <f t="shared" ca="1" si="227"/>
        <v>4.6315420969718225E-2</v>
      </c>
      <c r="BB272" s="55">
        <f t="shared" ca="1" si="211"/>
        <v>-0.43448275862068991</v>
      </c>
      <c r="BC272" s="64">
        <f t="shared" ca="1" si="228"/>
        <v>-215.17241379310349</v>
      </c>
      <c r="BE272" s="52">
        <f t="shared" ca="1" si="229"/>
        <v>14.49999999999995</v>
      </c>
      <c r="BF272" s="52" t="str">
        <f t="shared" ca="1" si="230"/>
        <v/>
      </c>
      <c r="BG272" s="52">
        <f t="shared" ca="1" si="212"/>
        <v>14.49999999999995</v>
      </c>
      <c r="BH272" s="52" t="str">
        <f t="shared" ca="1" si="213"/>
        <v/>
      </c>
    </row>
    <row r="273" spans="19:60">
      <c r="S273" s="68">
        <f t="shared" si="237"/>
        <v>7</v>
      </c>
      <c r="T273" s="69">
        <f t="shared" si="237"/>
        <v>2</v>
      </c>
      <c r="U273" s="70">
        <f t="shared" si="203"/>
        <v>3</v>
      </c>
      <c r="V273" s="68">
        <f t="shared" si="236"/>
        <v>4</v>
      </c>
      <c r="W273" s="70">
        <f t="shared" si="236"/>
        <v>7</v>
      </c>
      <c r="X273" s="71">
        <f t="shared" si="236"/>
        <v>0.42857142857142855</v>
      </c>
      <c r="Y273" s="71">
        <f t="shared" si="236"/>
        <v>0.5</v>
      </c>
      <c r="Z273" s="69">
        <f t="shared" si="236"/>
        <v>10000</v>
      </c>
      <c r="AA273" s="69">
        <f t="shared" ca="1" si="236"/>
        <v>9850</v>
      </c>
      <c r="AB273" s="69">
        <f t="shared" ca="1" si="205"/>
        <v>-150</v>
      </c>
      <c r="AC273" s="69">
        <f t="shared" ca="1" si="232"/>
        <v>50</v>
      </c>
      <c r="AD273" s="73">
        <f t="shared" si="215"/>
        <v>14.399999999999951</v>
      </c>
      <c r="AE273" s="69">
        <f t="shared" si="238"/>
        <v>0.70000000000000007</v>
      </c>
      <c r="AF273" s="69">
        <f t="shared" si="238"/>
        <v>1.4000000000000001</v>
      </c>
      <c r="AG273" s="78">
        <f t="shared" si="238"/>
        <v>200</v>
      </c>
      <c r="AH273" s="60">
        <f t="shared" si="238"/>
        <v>50</v>
      </c>
      <c r="AI273" s="60">
        <f t="shared" si="238"/>
        <v>70</v>
      </c>
      <c r="AJ273" s="60">
        <f t="shared" si="238"/>
        <v>10070</v>
      </c>
      <c r="AK273" s="60">
        <f t="shared" si="238"/>
        <v>185</v>
      </c>
      <c r="AL273" s="60">
        <f t="shared" si="238"/>
        <v>3.7</v>
      </c>
      <c r="AM273" s="60">
        <f t="shared" ca="1" si="238"/>
        <v>-281</v>
      </c>
      <c r="AN273" s="60">
        <f t="shared" ca="1" si="238"/>
        <v>-281</v>
      </c>
      <c r="AO273" s="60">
        <f t="shared" ca="1" si="238"/>
        <v>281</v>
      </c>
      <c r="AP273" s="63">
        <f t="shared" si="189"/>
        <v>35</v>
      </c>
      <c r="AQ273" s="62">
        <f t="shared" si="220"/>
        <v>1.3055555555555567</v>
      </c>
      <c r="AR273" s="62">
        <f t="shared" si="221"/>
        <v>65.277777777777828</v>
      </c>
      <c r="AS273" s="62">
        <f t="shared" si="222"/>
        <v>130.55555555555566</v>
      </c>
      <c r="AT273" s="62">
        <f t="shared" si="193"/>
        <v>-65.277777777777828</v>
      </c>
      <c r="AU273" s="62">
        <f t="shared" si="223"/>
        <v>195.83333333333348</v>
      </c>
      <c r="AV273" s="62">
        <f t="shared" si="224"/>
        <v>-261.11111111111131</v>
      </c>
      <c r="AW273" s="63">
        <f t="shared" si="209"/>
        <v>-65.277777777777828</v>
      </c>
      <c r="AX273" s="61" t="str">
        <f t="shared" ca="1" si="225"/>
        <v/>
      </c>
      <c r="AY273" s="69">
        <f t="shared" ca="1" si="233"/>
        <v>9789</v>
      </c>
      <c r="AZ273" s="51">
        <f t="shared" si="226"/>
        <v>456.9444444444448</v>
      </c>
      <c r="BA273" s="55">
        <f t="shared" ca="1" si="227"/>
        <v>4.639029892837003E-2</v>
      </c>
      <c r="BB273" s="55">
        <f t="shared" ca="1" si="211"/>
        <v>-0.43518518518518551</v>
      </c>
      <c r="BC273" s="64">
        <f t="shared" ca="1" si="228"/>
        <v>-215.27777777777783</v>
      </c>
      <c r="BE273" s="52">
        <f t="shared" ca="1" si="229"/>
        <v>14.399999999999951</v>
      </c>
      <c r="BF273" s="52" t="str">
        <f t="shared" ca="1" si="230"/>
        <v/>
      </c>
      <c r="BG273" s="52">
        <f t="shared" ca="1" si="212"/>
        <v>14.399999999999951</v>
      </c>
      <c r="BH273" s="52" t="str">
        <f t="shared" ca="1" si="213"/>
        <v/>
      </c>
    </row>
    <row r="274" spans="19:60">
      <c r="S274" s="68">
        <f t="shared" si="237"/>
        <v>7</v>
      </c>
      <c r="T274" s="69">
        <f t="shared" si="237"/>
        <v>2</v>
      </c>
      <c r="U274" s="70">
        <f t="shared" si="203"/>
        <v>3</v>
      </c>
      <c r="V274" s="68">
        <f t="shared" si="236"/>
        <v>4</v>
      </c>
      <c r="W274" s="70">
        <f t="shared" si="236"/>
        <v>7</v>
      </c>
      <c r="X274" s="71">
        <f t="shared" si="236"/>
        <v>0.42857142857142855</v>
      </c>
      <c r="Y274" s="71">
        <f t="shared" si="236"/>
        <v>0.5</v>
      </c>
      <c r="Z274" s="69">
        <f t="shared" si="236"/>
        <v>10000</v>
      </c>
      <c r="AA274" s="69">
        <f t="shared" ca="1" si="236"/>
        <v>9850</v>
      </c>
      <c r="AB274" s="69">
        <f t="shared" ca="1" si="205"/>
        <v>-150</v>
      </c>
      <c r="AC274" s="69">
        <f t="shared" ca="1" si="232"/>
        <v>50</v>
      </c>
      <c r="AD274" s="73">
        <f t="shared" si="215"/>
        <v>14.299999999999951</v>
      </c>
      <c r="AE274" s="69">
        <f t="shared" si="238"/>
        <v>0.70000000000000007</v>
      </c>
      <c r="AF274" s="69">
        <f t="shared" si="238"/>
        <v>1.4000000000000001</v>
      </c>
      <c r="AG274" s="78">
        <f t="shared" si="238"/>
        <v>200</v>
      </c>
      <c r="AH274" s="60">
        <f t="shared" si="238"/>
        <v>50</v>
      </c>
      <c r="AI274" s="60">
        <f t="shared" si="238"/>
        <v>70</v>
      </c>
      <c r="AJ274" s="60">
        <f t="shared" si="238"/>
        <v>10070</v>
      </c>
      <c r="AK274" s="60">
        <f t="shared" si="238"/>
        <v>185</v>
      </c>
      <c r="AL274" s="60">
        <f t="shared" si="238"/>
        <v>3.7</v>
      </c>
      <c r="AM274" s="60">
        <f t="shared" ca="1" si="238"/>
        <v>-281</v>
      </c>
      <c r="AN274" s="60">
        <f t="shared" ca="1" si="238"/>
        <v>-281</v>
      </c>
      <c r="AO274" s="60">
        <f t="shared" ca="1" si="238"/>
        <v>281</v>
      </c>
      <c r="AP274" s="63">
        <f t="shared" si="189"/>
        <v>35</v>
      </c>
      <c r="AQ274" s="62">
        <f t="shared" si="220"/>
        <v>1.3076923076923088</v>
      </c>
      <c r="AR274" s="62">
        <f t="shared" si="221"/>
        <v>65.384615384615444</v>
      </c>
      <c r="AS274" s="62">
        <f t="shared" si="222"/>
        <v>130.76923076923089</v>
      </c>
      <c r="AT274" s="62">
        <f t="shared" si="193"/>
        <v>-65.384615384615444</v>
      </c>
      <c r="AU274" s="62">
        <f t="shared" si="223"/>
        <v>196.15384615384633</v>
      </c>
      <c r="AV274" s="62">
        <f t="shared" si="224"/>
        <v>-261.53846153846177</v>
      </c>
      <c r="AW274" s="63">
        <f t="shared" si="209"/>
        <v>-65.384615384615444</v>
      </c>
      <c r="AX274" s="61" t="str">
        <f t="shared" ca="1" si="225"/>
        <v/>
      </c>
      <c r="AY274" s="69">
        <f t="shared" ca="1" si="233"/>
        <v>9789</v>
      </c>
      <c r="AZ274" s="51">
        <f t="shared" si="226"/>
        <v>457.69230769230808</v>
      </c>
      <c r="BA274" s="55">
        <f t="shared" ca="1" si="227"/>
        <v>4.6466224131198788E-2</v>
      </c>
      <c r="BB274" s="55">
        <f t="shared" ca="1" si="211"/>
        <v>-0.43589743589743629</v>
      </c>
      <c r="BC274" s="64">
        <f t="shared" ca="1" si="228"/>
        <v>-215.38461538461544</v>
      </c>
      <c r="BE274" s="52">
        <f t="shared" ca="1" si="229"/>
        <v>14.299999999999951</v>
      </c>
      <c r="BF274" s="52" t="str">
        <f t="shared" ca="1" si="230"/>
        <v/>
      </c>
      <c r="BG274" s="52">
        <f t="shared" ca="1" si="212"/>
        <v>14.299999999999951</v>
      </c>
      <c r="BH274" s="52" t="str">
        <f t="shared" ca="1" si="213"/>
        <v/>
      </c>
    </row>
    <row r="275" spans="19:60">
      <c r="S275" s="68">
        <f t="shared" si="237"/>
        <v>7</v>
      </c>
      <c r="T275" s="69">
        <f t="shared" si="237"/>
        <v>2</v>
      </c>
      <c r="U275" s="70">
        <f t="shared" si="203"/>
        <v>3</v>
      </c>
      <c r="V275" s="68">
        <f t="shared" si="236"/>
        <v>4</v>
      </c>
      <c r="W275" s="70">
        <f t="shared" si="236"/>
        <v>7</v>
      </c>
      <c r="X275" s="71">
        <f t="shared" si="236"/>
        <v>0.42857142857142855</v>
      </c>
      <c r="Y275" s="71">
        <f t="shared" si="236"/>
        <v>0.5</v>
      </c>
      <c r="Z275" s="69">
        <f t="shared" si="236"/>
        <v>10000</v>
      </c>
      <c r="AA275" s="69">
        <f t="shared" ca="1" si="236"/>
        <v>9850</v>
      </c>
      <c r="AB275" s="69">
        <f t="shared" ca="1" si="205"/>
        <v>-150</v>
      </c>
      <c r="AC275" s="69">
        <f t="shared" ca="1" si="232"/>
        <v>50</v>
      </c>
      <c r="AD275" s="73">
        <f t="shared" si="215"/>
        <v>14.199999999999951</v>
      </c>
      <c r="AE275" s="69">
        <f t="shared" si="238"/>
        <v>0.70000000000000007</v>
      </c>
      <c r="AF275" s="69">
        <f t="shared" si="238"/>
        <v>1.4000000000000001</v>
      </c>
      <c r="AG275" s="78">
        <f t="shared" si="238"/>
        <v>200</v>
      </c>
      <c r="AH275" s="60">
        <f t="shared" si="238"/>
        <v>50</v>
      </c>
      <c r="AI275" s="60">
        <f t="shared" si="238"/>
        <v>70</v>
      </c>
      <c r="AJ275" s="60">
        <f t="shared" si="238"/>
        <v>10070</v>
      </c>
      <c r="AK275" s="60">
        <f t="shared" si="238"/>
        <v>185</v>
      </c>
      <c r="AL275" s="60">
        <f t="shared" si="238"/>
        <v>3.7</v>
      </c>
      <c r="AM275" s="60">
        <f t="shared" ca="1" si="238"/>
        <v>-281</v>
      </c>
      <c r="AN275" s="60">
        <f t="shared" ca="1" si="238"/>
        <v>-281</v>
      </c>
      <c r="AO275" s="60">
        <f t="shared" ca="1" si="238"/>
        <v>281</v>
      </c>
      <c r="AP275" s="63">
        <f t="shared" si="189"/>
        <v>35</v>
      </c>
      <c r="AQ275" s="62">
        <f t="shared" si="220"/>
        <v>1.3098591549295786</v>
      </c>
      <c r="AR275" s="62">
        <f t="shared" si="221"/>
        <v>65.492957746478936</v>
      </c>
      <c r="AS275" s="62">
        <f t="shared" si="222"/>
        <v>130.98591549295787</v>
      </c>
      <c r="AT275" s="62">
        <f t="shared" si="193"/>
        <v>-65.492957746478936</v>
      </c>
      <c r="AU275" s="62">
        <f t="shared" si="223"/>
        <v>196.47887323943681</v>
      </c>
      <c r="AV275" s="62">
        <f t="shared" si="224"/>
        <v>-261.97183098591574</v>
      </c>
      <c r="AW275" s="63">
        <f t="shared" si="209"/>
        <v>-65.492957746478936</v>
      </c>
      <c r="AX275" s="61" t="str">
        <f t="shared" ca="1" si="225"/>
        <v/>
      </c>
      <c r="AY275" s="69">
        <f t="shared" ca="1" si="233"/>
        <v>9789</v>
      </c>
      <c r="AZ275" s="51">
        <f t="shared" si="226"/>
        <v>458.45070422535252</v>
      </c>
      <c r="BA275" s="55">
        <f t="shared" ca="1" si="227"/>
        <v>4.6543218703081472E-2</v>
      </c>
      <c r="BB275" s="55">
        <f t="shared" ca="1" si="211"/>
        <v>-0.43661971830985957</v>
      </c>
      <c r="BC275" s="64">
        <f t="shared" ca="1" si="228"/>
        <v>-215.49295774647894</v>
      </c>
      <c r="BE275" s="52">
        <f t="shared" ca="1" si="229"/>
        <v>14.199999999999951</v>
      </c>
      <c r="BF275" s="52" t="str">
        <f t="shared" ca="1" si="230"/>
        <v/>
      </c>
      <c r="BG275" s="52">
        <f t="shared" ca="1" si="212"/>
        <v>14.199999999999951</v>
      </c>
      <c r="BH275" s="52" t="str">
        <f t="shared" ca="1" si="213"/>
        <v/>
      </c>
    </row>
    <row r="276" spans="19:60">
      <c r="S276" s="68">
        <f t="shared" si="237"/>
        <v>7</v>
      </c>
      <c r="T276" s="69">
        <f t="shared" si="237"/>
        <v>2</v>
      </c>
      <c r="U276" s="70">
        <f t="shared" si="203"/>
        <v>3</v>
      </c>
      <c r="V276" s="68">
        <f t="shared" si="236"/>
        <v>4</v>
      </c>
      <c r="W276" s="70">
        <f t="shared" si="236"/>
        <v>7</v>
      </c>
      <c r="X276" s="71">
        <f t="shared" si="236"/>
        <v>0.42857142857142855</v>
      </c>
      <c r="Y276" s="71">
        <f t="shared" si="236"/>
        <v>0.5</v>
      </c>
      <c r="Z276" s="69">
        <f t="shared" si="236"/>
        <v>10000</v>
      </c>
      <c r="AA276" s="69">
        <f t="shared" ca="1" si="236"/>
        <v>9850</v>
      </c>
      <c r="AB276" s="69">
        <f t="shared" ca="1" si="205"/>
        <v>-150</v>
      </c>
      <c r="AC276" s="69">
        <f t="shared" ca="1" si="232"/>
        <v>50</v>
      </c>
      <c r="AD276" s="73">
        <f t="shared" si="215"/>
        <v>14.099999999999952</v>
      </c>
      <c r="AE276" s="69">
        <f t="shared" si="238"/>
        <v>0.70000000000000007</v>
      </c>
      <c r="AF276" s="69">
        <f t="shared" si="238"/>
        <v>1.4000000000000001</v>
      </c>
      <c r="AG276" s="78">
        <f t="shared" si="238"/>
        <v>200</v>
      </c>
      <c r="AH276" s="60">
        <f t="shared" si="238"/>
        <v>50</v>
      </c>
      <c r="AI276" s="60">
        <f t="shared" si="238"/>
        <v>70</v>
      </c>
      <c r="AJ276" s="60">
        <f t="shared" si="238"/>
        <v>10070</v>
      </c>
      <c r="AK276" s="60">
        <f t="shared" si="238"/>
        <v>185</v>
      </c>
      <c r="AL276" s="60">
        <f t="shared" si="238"/>
        <v>3.7</v>
      </c>
      <c r="AM276" s="60">
        <f t="shared" ca="1" si="238"/>
        <v>-281</v>
      </c>
      <c r="AN276" s="60">
        <f t="shared" ca="1" si="238"/>
        <v>-281</v>
      </c>
      <c r="AO276" s="60">
        <f t="shared" ca="1" si="238"/>
        <v>281</v>
      </c>
      <c r="AP276" s="63">
        <f t="shared" si="189"/>
        <v>35</v>
      </c>
      <c r="AQ276" s="62">
        <f t="shared" si="220"/>
        <v>1.3120567375886536</v>
      </c>
      <c r="AR276" s="62">
        <f t="shared" si="221"/>
        <v>65.602836879432687</v>
      </c>
      <c r="AS276" s="62">
        <f t="shared" si="222"/>
        <v>131.20567375886537</v>
      </c>
      <c r="AT276" s="62">
        <f t="shared" si="193"/>
        <v>-65.602836879432687</v>
      </c>
      <c r="AU276" s="62">
        <f t="shared" si="223"/>
        <v>196.80851063829806</v>
      </c>
      <c r="AV276" s="62">
        <f t="shared" si="224"/>
        <v>-262.41134751773075</v>
      </c>
      <c r="AW276" s="63">
        <f t="shared" si="209"/>
        <v>-65.602836879432687</v>
      </c>
      <c r="AX276" s="61" t="str">
        <f t="shared" ca="1" si="225"/>
        <v/>
      </c>
      <c r="AY276" s="69">
        <f t="shared" ca="1" si="233"/>
        <v>9789</v>
      </c>
      <c r="AZ276" s="51">
        <f t="shared" si="226"/>
        <v>459.21985815602881</v>
      </c>
      <c r="BA276" s="55">
        <f t="shared" ca="1" si="227"/>
        <v>4.6621305396551148E-2</v>
      </c>
      <c r="BB276" s="55">
        <f t="shared" ca="1" si="211"/>
        <v>-0.43735224586288457</v>
      </c>
      <c r="BC276" s="64">
        <f t="shared" ca="1" si="228"/>
        <v>-215.60283687943269</v>
      </c>
      <c r="BE276" s="52">
        <f t="shared" ca="1" si="229"/>
        <v>14.099999999999952</v>
      </c>
      <c r="BF276" s="52" t="str">
        <f t="shared" ca="1" si="230"/>
        <v/>
      </c>
      <c r="BG276" s="52">
        <f t="shared" ca="1" si="212"/>
        <v>14.099999999999952</v>
      </c>
      <c r="BH276" s="52" t="str">
        <f t="shared" ca="1" si="213"/>
        <v/>
      </c>
    </row>
    <row r="277" spans="19:60">
      <c r="S277" s="68">
        <f t="shared" si="237"/>
        <v>7</v>
      </c>
      <c r="T277" s="69">
        <f t="shared" si="237"/>
        <v>2</v>
      </c>
      <c r="U277" s="70">
        <f t="shared" si="203"/>
        <v>3</v>
      </c>
      <c r="V277" s="68">
        <f t="shared" si="236"/>
        <v>4</v>
      </c>
      <c r="W277" s="70">
        <f t="shared" si="236"/>
        <v>7</v>
      </c>
      <c r="X277" s="71">
        <f t="shared" si="236"/>
        <v>0.42857142857142855</v>
      </c>
      <c r="Y277" s="71">
        <f t="shared" si="236"/>
        <v>0.5</v>
      </c>
      <c r="Z277" s="69">
        <f t="shared" si="236"/>
        <v>10000</v>
      </c>
      <c r="AA277" s="69">
        <f t="shared" ca="1" si="236"/>
        <v>9850</v>
      </c>
      <c r="AB277" s="69">
        <f t="shared" ca="1" si="205"/>
        <v>-150</v>
      </c>
      <c r="AC277" s="69">
        <f t="shared" ca="1" si="232"/>
        <v>50</v>
      </c>
      <c r="AD277" s="73">
        <f t="shared" si="215"/>
        <v>13.999999999999952</v>
      </c>
      <c r="AE277" s="69">
        <f t="shared" si="238"/>
        <v>0.70000000000000007</v>
      </c>
      <c r="AF277" s="69">
        <f t="shared" si="238"/>
        <v>1.4000000000000001</v>
      </c>
      <c r="AG277" s="78">
        <f t="shared" si="238"/>
        <v>200</v>
      </c>
      <c r="AH277" s="60">
        <f t="shared" si="238"/>
        <v>50</v>
      </c>
      <c r="AI277" s="60">
        <f t="shared" si="238"/>
        <v>70</v>
      </c>
      <c r="AJ277" s="60">
        <f t="shared" si="238"/>
        <v>10070</v>
      </c>
      <c r="AK277" s="60">
        <f t="shared" si="238"/>
        <v>185</v>
      </c>
      <c r="AL277" s="60">
        <f t="shared" si="238"/>
        <v>3.7</v>
      </c>
      <c r="AM277" s="60">
        <f t="shared" ca="1" si="238"/>
        <v>-281</v>
      </c>
      <c r="AN277" s="60">
        <f t="shared" ca="1" si="238"/>
        <v>-281</v>
      </c>
      <c r="AO277" s="60">
        <f t="shared" ca="1" si="238"/>
        <v>281</v>
      </c>
      <c r="AP277" s="63">
        <f t="shared" si="189"/>
        <v>35</v>
      </c>
      <c r="AQ277" s="62">
        <f t="shared" si="220"/>
        <v>1.3142857142857154</v>
      </c>
      <c r="AR277" s="62">
        <f t="shared" si="221"/>
        <v>65.714285714285765</v>
      </c>
      <c r="AS277" s="62">
        <f t="shared" si="222"/>
        <v>131.42857142857153</v>
      </c>
      <c r="AT277" s="62">
        <f t="shared" si="193"/>
        <v>-65.714285714285765</v>
      </c>
      <c r="AU277" s="62">
        <f t="shared" si="223"/>
        <v>197.14285714285728</v>
      </c>
      <c r="AV277" s="62">
        <f t="shared" si="224"/>
        <v>-262.85714285714306</v>
      </c>
      <c r="AW277" s="63">
        <f t="shared" si="209"/>
        <v>-65.714285714285779</v>
      </c>
      <c r="AX277" s="61" t="str">
        <f t="shared" ca="1" si="225"/>
        <v/>
      </c>
      <c r="AY277" s="69">
        <f t="shared" ca="1" si="233"/>
        <v>9789</v>
      </c>
      <c r="AZ277" s="51">
        <f t="shared" si="226"/>
        <v>460.00000000000034</v>
      </c>
      <c r="BA277" s="55">
        <f t="shared" ca="1" si="227"/>
        <v>4.6700507614213231E-2</v>
      </c>
      <c r="BB277" s="55">
        <f t="shared" ca="1" si="211"/>
        <v>-0.43809523809523854</v>
      </c>
      <c r="BC277" s="64">
        <f t="shared" ca="1" si="228"/>
        <v>-215.71428571428578</v>
      </c>
      <c r="BE277" s="52">
        <f t="shared" ca="1" si="229"/>
        <v>13.999999999999952</v>
      </c>
      <c r="BF277" s="52" t="str">
        <f t="shared" ca="1" si="230"/>
        <v/>
      </c>
      <c r="BG277" s="52">
        <f t="shared" ca="1" si="212"/>
        <v>13.999999999999952</v>
      </c>
      <c r="BH277" s="52" t="str">
        <f t="shared" ca="1" si="213"/>
        <v/>
      </c>
    </row>
    <row r="278" spans="19:60">
      <c r="S278" s="68">
        <f t="shared" si="237"/>
        <v>7</v>
      </c>
      <c r="T278" s="69">
        <f t="shared" si="237"/>
        <v>2</v>
      </c>
      <c r="U278" s="70">
        <f t="shared" si="203"/>
        <v>3</v>
      </c>
      <c r="V278" s="68">
        <f t="shared" si="236"/>
        <v>4</v>
      </c>
      <c r="W278" s="70">
        <f t="shared" si="236"/>
        <v>7</v>
      </c>
      <c r="X278" s="71">
        <f t="shared" si="236"/>
        <v>0.42857142857142855</v>
      </c>
      <c r="Y278" s="71">
        <f t="shared" si="236"/>
        <v>0.5</v>
      </c>
      <c r="Z278" s="69">
        <f t="shared" si="236"/>
        <v>10000</v>
      </c>
      <c r="AA278" s="69">
        <f t="shared" ca="1" si="236"/>
        <v>9850</v>
      </c>
      <c r="AB278" s="69">
        <f t="shared" ca="1" si="205"/>
        <v>-150</v>
      </c>
      <c r="AC278" s="69">
        <f t="shared" ca="1" si="232"/>
        <v>50</v>
      </c>
      <c r="AD278" s="73">
        <f t="shared" si="215"/>
        <v>13.899999999999952</v>
      </c>
      <c r="AE278" s="69">
        <f t="shared" si="238"/>
        <v>0.70000000000000007</v>
      </c>
      <c r="AF278" s="69">
        <f t="shared" si="238"/>
        <v>1.4000000000000001</v>
      </c>
      <c r="AG278" s="78">
        <f t="shared" si="238"/>
        <v>200</v>
      </c>
      <c r="AH278" s="60">
        <f t="shared" si="238"/>
        <v>50</v>
      </c>
      <c r="AI278" s="60">
        <f t="shared" si="238"/>
        <v>70</v>
      </c>
      <c r="AJ278" s="60">
        <f t="shared" si="238"/>
        <v>10070</v>
      </c>
      <c r="AK278" s="60">
        <f t="shared" si="238"/>
        <v>185</v>
      </c>
      <c r="AL278" s="60">
        <f t="shared" si="238"/>
        <v>3.7</v>
      </c>
      <c r="AM278" s="60">
        <f t="shared" ca="1" si="238"/>
        <v>-281</v>
      </c>
      <c r="AN278" s="60">
        <f t="shared" ca="1" si="238"/>
        <v>-281</v>
      </c>
      <c r="AO278" s="60">
        <f t="shared" ca="1" si="238"/>
        <v>281</v>
      </c>
      <c r="AP278" s="63">
        <f t="shared" si="189"/>
        <v>35</v>
      </c>
      <c r="AQ278" s="62">
        <f t="shared" si="220"/>
        <v>1.3165467625899292</v>
      </c>
      <c r="AR278" s="62">
        <f t="shared" si="221"/>
        <v>65.827338129496454</v>
      </c>
      <c r="AS278" s="62">
        <f t="shared" si="222"/>
        <v>131.65467625899291</v>
      </c>
      <c r="AT278" s="62">
        <f t="shared" si="193"/>
        <v>-65.827338129496454</v>
      </c>
      <c r="AU278" s="62">
        <f t="shared" si="223"/>
        <v>197.48201438848935</v>
      </c>
      <c r="AV278" s="62">
        <f t="shared" si="224"/>
        <v>-263.30935251798581</v>
      </c>
      <c r="AW278" s="63">
        <f t="shared" si="209"/>
        <v>-65.827338129496468</v>
      </c>
      <c r="AX278" s="61" t="str">
        <f t="shared" ca="1" si="225"/>
        <v/>
      </c>
      <c r="AY278" s="69">
        <f t="shared" ca="1" si="233"/>
        <v>9789</v>
      </c>
      <c r="AZ278" s="51">
        <f t="shared" si="226"/>
        <v>460.79136690647516</v>
      </c>
      <c r="BA278" s="55">
        <f t="shared" ca="1" si="227"/>
        <v>4.6780849432129457E-2</v>
      </c>
      <c r="BB278" s="55">
        <f t="shared" ca="1" si="211"/>
        <v>-0.43884892086330979</v>
      </c>
      <c r="BC278" s="64">
        <f t="shared" ca="1" si="228"/>
        <v>-215.82733812949647</v>
      </c>
      <c r="BE278" s="52">
        <f t="shared" ca="1" si="229"/>
        <v>13.899999999999952</v>
      </c>
      <c r="BF278" s="52" t="str">
        <f t="shared" ca="1" si="230"/>
        <v/>
      </c>
      <c r="BG278" s="52">
        <f t="shared" ca="1" si="212"/>
        <v>13.899999999999952</v>
      </c>
      <c r="BH278" s="52" t="str">
        <f t="shared" ca="1" si="213"/>
        <v/>
      </c>
    </row>
    <row r="279" spans="19:60">
      <c r="S279" s="68">
        <f t="shared" si="237"/>
        <v>7</v>
      </c>
      <c r="T279" s="69">
        <f t="shared" si="237"/>
        <v>2</v>
      </c>
      <c r="U279" s="70">
        <f t="shared" si="203"/>
        <v>3</v>
      </c>
      <c r="V279" s="68">
        <f t="shared" si="236"/>
        <v>4</v>
      </c>
      <c r="W279" s="70">
        <f t="shared" si="236"/>
        <v>7</v>
      </c>
      <c r="X279" s="71">
        <f t="shared" si="236"/>
        <v>0.42857142857142855</v>
      </c>
      <c r="Y279" s="71">
        <f t="shared" si="236"/>
        <v>0.5</v>
      </c>
      <c r="Z279" s="69">
        <f t="shared" si="236"/>
        <v>10000</v>
      </c>
      <c r="AA279" s="69">
        <f t="shared" ca="1" si="236"/>
        <v>9850</v>
      </c>
      <c r="AB279" s="69">
        <f t="shared" ca="1" si="205"/>
        <v>-150</v>
      </c>
      <c r="AC279" s="69">
        <f t="shared" ca="1" si="232"/>
        <v>50</v>
      </c>
      <c r="AD279" s="73">
        <f t="shared" si="215"/>
        <v>13.799999999999953</v>
      </c>
      <c r="AE279" s="69">
        <f t="shared" si="238"/>
        <v>0.70000000000000007</v>
      </c>
      <c r="AF279" s="69">
        <f t="shared" si="238"/>
        <v>1.4000000000000001</v>
      </c>
      <c r="AG279" s="78">
        <f t="shared" si="238"/>
        <v>200</v>
      </c>
      <c r="AH279" s="60">
        <f t="shared" si="238"/>
        <v>50</v>
      </c>
      <c r="AI279" s="60">
        <f t="shared" si="238"/>
        <v>70</v>
      </c>
      <c r="AJ279" s="60">
        <f t="shared" si="238"/>
        <v>10070</v>
      </c>
      <c r="AK279" s="60">
        <f t="shared" si="238"/>
        <v>185</v>
      </c>
      <c r="AL279" s="60">
        <f t="shared" si="238"/>
        <v>3.7</v>
      </c>
      <c r="AM279" s="60">
        <f t="shared" ca="1" si="238"/>
        <v>-281</v>
      </c>
      <c r="AN279" s="60">
        <f t="shared" ca="1" si="238"/>
        <v>-281</v>
      </c>
      <c r="AO279" s="60">
        <f t="shared" ca="1" si="238"/>
        <v>281</v>
      </c>
      <c r="AP279" s="63">
        <f t="shared" si="189"/>
        <v>35</v>
      </c>
      <c r="AQ279" s="62">
        <f t="shared" si="220"/>
        <v>1.3188405797101461</v>
      </c>
      <c r="AR279" s="62">
        <f t="shared" si="221"/>
        <v>65.942028985507307</v>
      </c>
      <c r="AS279" s="62">
        <f t="shared" si="222"/>
        <v>131.88405797101461</v>
      </c>
      <c r="AT279" s="62">
        <f t="shared" si="193"/>
        <v>-65.942028985507307</v>
      </c>
      <c r="AU279" s="62">
        <f t="shared" si="223"/>
        <v>197.82608695652192</v>
      </c>
      <c r="AV279" s="62">
        <f t="shared" si="224"/>
        <v>-263.76811594202923</v>
      </c>
      <c r="AW279" s="63">
        <f t="shared" si="209"/>
        <v>-65.942028985507307</v>
      </c>
      <c r="AX279" s="61" t="str">
        <f t="shared" ca="1" si="225"/>
        <v/>
      </c>
      <c r="AY279" s="69">
        <f t="shared" ca="1" si="233"/>
        <v>9789</v>
      </c>
      <c r="AZ279" s="51">
        <f t="shared" si="226"/>
        <v>461.59420289855115</v>
      </c>
      <c r="BA279" s="55">
        <f t="shared" ca="1" si="227"/>
        <v>4.6862355624218394E-2</v>
      </c>
      <c r="BB279" s="55">
        <f t="shared" ca="1" si="211"/>
        <v>-0.43961352657004871</v>
      </c>
      <c r="BC279" s="64">
        <f t="shared" ca="1" si="228"/>
        <v>-215.94202898550731</v>
      </c>
      <c r="BE279" s="52">
        <f t="shared" ca="1" si="229"/>
        <v>13.799999999999953</v>
      </c>
      <c r="BF279" s="52" t="str">
        <f t="shared" ca="1" si="230"/>
        <v/>
      </c>
      <c r="BG279" s="52">
        <f t="shared" ca="1" si="212"/>
        <v>13.799999999999953</v>
      </c>
      <c r="BH279" s="52" t="str">
        <f t="shared" ca="1" si="213"/>
        <v/>
      </c>
    </row>
    <row r="280" spans="19:60">
      <c r="S280" s="68">
        <f t="shared" si="237"/>
        <v>7</v>
      </c>
      <c r="T280" s="69">
        <f t="shared" si="237"/>
        <v>2</v>
      </c>
      <c r="U280" s="70">
        <f t="shared" si="203"/>
        <v>3</v>
      </c>
      <c r="V280" s="68">
        <f t="shared" si="236"/>
        <v>4</v>
      </c>
      <c r="W280" s="70">
        <f t="shared" si="236"/>
        <v>7</v>
      </c>
      <c r="X280" s="71">
        <f t="shared" si="236"/>
        <v>0.42857142857142855</v>
      </c>
      <c r="Y280" s="71">
        <f t="shared" si="236"/>
        <v>0.5</v>
      </c>
      <c r="Z280" s="69">
        <f t="shared" si="236"/>
        <v>10000</v>
      </c>
      <c r="AA280" s="69">
        <f t="shared" ca="1" si="236"/>
        <v>9850</v>
      </c>
      <c r="AB280" s="69">
        <f t="shared" ca="1" si="205"/>
        <v>-150</v>
      </c>
      <c r="AC280" s="69">
        <f t="shared" ca="1" si="232"/>
        <v>50</v>
      </c>
      <c r="AD280" s="73">
        <f t="shared" si="215"/>
        <v>13.699999999999953</v>
      </c>
      <c r="AE280" s="69">
        <f t="shared" si="238"/>
        <v>0.70000000000000007</v>
      </c>
      <c r="AF280" s="69">
        <f t="shared" si="238"/>
        <v>1.4000000000000001</v>
      </c>
      <c r="AG280" s="78">
        <f t="shared" si="238"/>
        <v>200</v>
      </c>
      <c r="AH280" s="60">
        <f t="shared" si="238"/>
        <v>50</v>
      </c>
      <c r="AI280" s="60">
        <f t="shared" si="238"/>
        <v>70</v>
      </c>
      <c r="AJ280" s="60">
        <f t="shared" si="238"/>
        <v>10070</v>
      </c>
      <c r="AK280" s="60">
        <f t="shared" si="238"/>
        <v>185</v>
      </c>
      <c r="AL280" s="60">
        <f t="shared" si="238"/>
        <v>3.7</v>
      </c>
      <c r="AM280" s="60">
        <f t="shared" ca="1" si="238"/>
        <v>-281</v>
      </c>
      <c r="AN280" s="60">
        <f t="shared" ca="1" si="238"/>
        <v>-281</v>
      </c>
      <c r="AO280" s="60">
        <f t="shared" ca="1" si="238"/>
        <v>281</v>
      </c>
      <c r="AP280" s="63">
        <f t="shared" si="189"/>
        <v>35</v>
      </c>
      <c r="AQ280" s="62">
        <f t="shared" si="220"/>
        <v>1.32116788321168</v>
      </c>
      <c r="AR280" s="62">
        <f t="shared" si="221"/>
        <v>66.058394160584001</v>
      </c>
      <c r="AS280" s="62">
        <f t="shared" si="222"/>
        <v>132.116788321168</v>
      </c>
      <c r="AT280" s="62">
        <f t="shared" si="193"/>
        <v>-66.058394160584001</v>
      </c>
      <c r="AU280" s="62">
        <f t="shared" si="223"/>
        <v>198.17518248175202</v>
      </c>
      <c r="AV280" s="62">
        <f t="shared" si="224"/>
        <v>-264.233576642336</v>
      </c>
      <c r="AW280" s="63">
        <f t="shared" si="209"/>
        <v>-66.058394160583987</v>
      </c>
      <c r="AX280" s="61" t="str">
        <f t="shared" ca="1" si="225"/>
        <v/>
      </c>
      <c r="AY280" s="69">
        <f t="shared" ca="1" si="233"/>
        <v>9789</v>
      </c>
      <c r="AZ280" s="51">
        <f t="shared" si="226"/>
        <v>462.40875912408802</v>
      </c>
      <c r="BA280" s="55">
        <f t="shared" ca="1" si="227"/>
        <v>4.694505168772467E-2</v>
      </c>
      <c r="BB280" s="55">
        <f t="shared" ca="1" si="211"/>
        <v>-0.44038929440389324</v>
      </c>
      <c r="BC280" s="64">
        <f t="shared" ca="1" si="228"/>
        <v>-216.05839416058399</v>
      </c>
      <c r="BE280" s="52">
        <f t="shared" ca="1" si="229"/>
        <v>13.699999999999953</v>
      </c>
      <c r="BF280" s="52" t="str">
        <f t="shared" ca="1" si="230"/>
        <v/>
      </c>
      <c r="BG280" s="52">
        <f t="shared" ca="1" si="212"/>
        <v>13.699999999999953</v>
      </c>
      <c r="BH280" s="52" t="str">
        <f t="shared" ca="1" si="213"/>
        <v/>
      </c>
    </row>
    <row r="281" spans="19:60">
      <c r="S281" s="68">
        <f t="shared" si="237"/>
        <v>7</v>
      </c>
      <c r="T281" s="69">
        <f t="shared" si="237"/>
        <v>2</v>
      </c>
      <c r="U281" s="70">
        <f t="shared" si="203"/>
        <v>3</v>
      </c>
      <c r="V281" s="68">
        <f t="shared" si="236"/>
        <v>4</v>
      </c>
      <c r="W281" s="70">
        <f t="shared" si="236"/>
        <v>7</v>
      </c>
      <c r="X281" s="71">
        <f t="shared" si="236"/>
        <v>0.42857142857142855</v>
      </c>
      <c r="Y281" s="71">
        <f t="shared" si="236"/>
        <v>0.5</v>
      </c>
      <c r="Z281" s="69">
        <f t="shared" si="236"/>
        <v>10000</v>
      </c>
      <c r="AA281" s="69">
        <f t="shared" ca="1" si="236"/>
        <v>9850</v>
      </c>
      <c r="AB281" s="69">
        <f t="shared" ca="1" si="205"/>
        <v>-150</v>
      </c>
      <c r="AC281" s="69">
        <f t="shared" ca="1" si="232"/>
        <v>50</v>
      </c>
      <c r="AD281" s="73">
        <f t="shared" si="215"/>
        <v>13.599999999999953</v>
      </c>
      <c r="AE281" s="69">
        <f t="shared" si="238"/>
        <v>0.70000000000000007</v>
      </c>
      <c r="AF281" s="69">
        <f t="shared" si="238"/>
        <v>1.4000000000000001</v>
      </c>
      <c r="AG281" s="78">
        <f t="shared" si="238"/>
        <v>200</v>
      </c>
      <c r="AH281" s="60">
        <f t="shared" si="238"/>
        <v>50</v>
      </c>
      <c r="AI281" s="60">
        <f t="shared" si="238"/>
        <v>70</v>
      </c>
      <c r="AJ281" s="60">
        <f t="shared" si="238"/>
        <v>10070</v>
      </c>
      <c r="AK281" s="60">
        <f t="shared" si="238"/>
        <v>185</v>
      </c>
      <c r="AL281" s="60">
        <f t="shared" si="238"/>
        <v>3.7</v>
      </c>
      <c r="AM281" s="60">
        <f t="shared" ca="1" si="238"/>
        <v>-281</v>
      </c>
      <c r="AN281" s="60">
        <f t="shared" ca="1" si="238"/>
        <v>-281</v>
      </c>
      <c r="AO281" s="60">
        <f t="shared" ca="1" si="238"/>
        <v>281</v>
      </c>
      <c r="AP281" s="63">
        <f t="shared" ref="AP281:AP344" si="239">AE281*AH281</f>
        <v>35</v>
      </c>
      <c r="AQ281" s="62">
        <f t="shared" ref="AQ281:AQ312" si="240">IF(AL281=0,1,(1+(AL281+AE281)/(AD281*(T281-1))))</f>
        <v>1.323529411764707</v>
      </c>
      <c r="AR281" s="62">
        <f t="shared" ref="AR281:AR312" si="241">IF(AQ281&lt;=0,AH281,AQ281*AH281)</f>
        <v>66.176470588235347</v>
      </c>
      <c r="AS281" s="62">
        <f t="shared" ref="AS281:AS312" si="242">(T281*AR281)</f>
        <v>132.35294117647069</v>
      </c>
      <c r="AT281" s="62">
        <f t="shared" ref="AT281:AT344" si="243">-AR281</f>
        <v>-66.176470588235347</v>
      </c>
      <c r="AU281" s="62">
        <f t="shared" ref="AU281:AU312" si="244">(AS281+AT281)*U281</f>
        <v>198.52941176470603</v>
      </c>
      <c r="AV281" s="62">
        <f t="shared" ref="AV281:AV312" si="245">AT281*V281</f>
        <v>-264.70588235294139</v>
      </c>
      <c r="AW281" s="63">
        <f t="shared" si="209"/>
        <v>-66.176470588235361</v>
      </c>
      <c r="AX281" s="61" t="str">
        <f t="shared" ref="AX281:AX312" ca="1" si="246">IF(AY281+AW281&gt;AJ281,"VINTO","")</f>
        <v/>
      </c>
      <c r="AY281" s="69">
        <f t="shared" ca="1" si="233"/>
        <v>9789</v>
      </c>
      <c r="AZ281" s="51">
        <f t="shared" ref="AZ281:AZ312" si="247">AR281*W281</f>
        <v>463.23529411764741</v>
      </c>
      <c r="BA281" s="55">
        <f t="shared" ref="BA281:BA312" ca="1" si="248">IFERROR(AZ281/AA281,0)</f>
        <v>4.7028963869811917E-2</v>
      </c>
      <c r="BB281" s="55">
        <f t="shared" ca="1" si="211"/>
        <v>-0.44117647058823573</v>
      </c>
      <c r="BC281" s="64">
        <f t="shared" ref="BC281:BC312" ca="1" si="249">AW281+AB281</f>
        <v>-216.17647058823536</v>
      </c>
      <c r="BE281" s="52">
        <f t="shared" ref="BE281:BE312" ca="1" si="250">IF(((AR281-AC281)/AC281)&gt;=BE$4,AD281,"")</f>
        <v>13.599999999999953</v>
      </c>
      <c r="BF281" s="52" t="str">
        <f t="shared" ref="BF281:BF312" ca="1" si="251">IF(AX281="","",AD281)</f>
        <v/>
      </c>
      <c r="BG281" s="52">
        <f t="shared" ca="1" si="212"/>
        <v>13.599999999999953</v>
      </c>
      <c r="BH281" s="52" t="str">
        <f t="shared" ca="1" si="213"/>
        <v/>
      </c>
    </row>
    <row r="282" spans="19:60">
      <c r="S282" s="68">
        <f t="shared" si="237"/>
        <v>7</v>
      </c>
      <c r="T282" s="69">
        <f t="shared" si="237"/>
        <v>2</v>
      </c>
      <c r="U282" s="70">
        <f t="shared" ref="U282:U345" si="252">ROUND((1/T282)*S282,0)-1</f>
        <v>3</v>
      </c>
      <c r="V282" s="68">
        <f t="shared" ref="V282:AA297" si="253">V281</f>
        <v>4</v>
      </c>
      <c r="W282" s="70">
        <f t="shared" si="253"/>
        <v>7</v>
      </c>
      <c r="X282" s="71">
        <f t="shared" si="253"/>
        <v>0.42857142857142855</v>
      </c>
      <c r="Y282" s="71">
        <f t="shared" si="253"/>
        <v>0.5</v>
      </c>
      <c r="Z282" s="69">
        <f t="shared" si="253"/>
        <v>10000</v>
      </c>
      <c r="AA282" s="69">
        <f t="shared" ca="1" si="253"/>
        <v>9850</v>
      </c>
      <c r="AB282" s="69">
        <f t="shared" ref="AB282:AB345" ca="1" si="254">AA282-Z282</f>
        <v>-150</v>
      </c>
      <c r="AC282" s="69">
        <f t="shared" ref="AC282:AC313" ca="1" si="255">AC281</f>
        <v>50</v>
      </c>
      <c r="AD282" s="73">
        <f t="shared" si="215"/>
        <v>13.499999999999954</v>
      </c>
      <c r="AE282" s="69">
        <f t="shared" si="238"/>
        <v>0.70000000000000007</v>
      </c>
      <c r="AF282" s="69">
        <f t="shared" si="238"/>
        <v>1.4000000000000001</v>
      </c>
      <c r="AG282" s="78">
        <f t="shared" si="238"/>
        <v>200</v>
      </c>
      <c r="AH282" s="60">
        <f t="shared" si="238"/>
        <v>50</v>
      </c>
      <c r="AI282" s="60">
        <f t="shared" si="238"/>
        <v>70</v>
      </c>
      <c r="AJ282" s="60">
        <f t="shared" si="238"/>
        <v>10070</v>
      </c>
      <c r="AK282" s="60">
        <f t="shared" si="238"/>
        <v>185</v>
      </c>
      <c r="AL282" s="60">
        <f t="shared" si="238"/>
        <v>3.7</v>
      </c>
      <c r="AM282" s="60">
        <f t="shared" ca="1" si="238"/>
        <v>-281</v>
      </c>
      <c r="AN282" s="60">
        <f t="shared" ca="1" si="238"/>
        <v>-281</v>
      </c>
      <c r="AO282" s="60">
        <f t="shared" ca="1" si="238"/>
        <v>281</v>
      </c>
      <c r="AP282" s="63">
        <f t="shared" si="239"/>
        <v>35</v>
      </c>
      <c r="AQ282" s="62">
        <f t="shared" si="240"/>
        <v>1.3259259259259271</v>
      </c>
      <c r="AR282" s="62">
        <f t="shared" si="241"/>
        <v>66.296296296296347</v>
      </c>
      <c r="AS282" s="62">
        <f t="shared" si="242"/>
        <v>132.59259259259269</v>
      </c>
      <c r="AT282" s="62">
        <f t="shared" si="243"/>
        <v>-66.296296296296347</v>
      </c>
      <c r="AU282" s="62">
        <f t="shared" si="244"/>
        <v>198.88888888888903</v>
      </c>
      <c r="AV282" s="62">
        <f t="shared" si="245"/>
        <v>-265.18518518518539</v>
      </c>
      <c r="AW282" s="63">
        <f t="shared" ref="AW282:AW345" si="256">SUM(AU282:AV282)</f>
        <v>-66.296296296296362</v>
      </c>
      <c r="AX282" s="61" t="str">
        <f t="shared" ca="1" si="246"/>
        <v/>
      </c>
      <c r="AY282" s="69">
        <f t="shared" ref="AY282:AY313" ca="1" si="257">AY281</f>
        <v>9789</v>
      </c>
      <c r="AZ282" s="51">
        <f t="shared" si="247"/>
        <v>464.07407407407442</v>
      </c>
      <c r="BA282" s="55">
        <f t="shared" ca="1" si="248"/>
        <v>4.7114119195337506E-2</v>
      </c>
      <c r="BB282" s="55">
        <f t="shared" ref="BB282:BB345" ca="1" si="258">IFERROR(AW282/ABS(AB282),0)</f>
        <v>-0.44197530864197576</v>
      </c>
      <c r="BC282" s="64">
        <f t="shared" ca="1" si="249"/>
        <v>-216.29629629629636</v>
      </c>
      <c r="BE282" s="52">
        <f t="shared" ca="1" si="250"/>
        <v>13.499999999999954</v>
      </c>
      <c r="BF282" s="52" t="str">
        <f t="shared" ca="1" si="251"/>
        <v/>
      </c>
      <c r="BG282" s="52">
        <f t="shared" ref="BG282:BG345" ca="1" si="259">IF(BA282&lt;=BG$213,AD282,"")</f>
        <v>13.499999999999954</v>
      </c>
      <c r="BH282" s="52" t="str">
        <f t="shared" ref="BH282:BH345" ca="1" si="260">IF(BB282&gt;=BH$213,AD282,"")</f>
        <v/>
      </c>
    </row>
    <row r="283" spans="19:60">
      <c r="S283" s="68">
        <f t="shared" ref="S283:T298" si="261">S282</f>
        <v>7</v>
      </c>
      <c r="T283" s="69">
        <f t="shared" si="261"/>
        <v>2</v>
      </c>
      <c r="U283" s="70">
        <f t="shared" si="252"/>
        <v>3</v>
      </c>
      <c r="V283" s="68">
        <f t="shared" si="253"/>
        <v>4</v>
      </c>
      <c r="W283" s="70">
        <f t="shared" si="253"/>
        <v>7</v>
      </c>
      <c r="X283" s="71">
        <f t="shared" si="253"/>
        <v>0.42857142857142855</v>
      </c>
      <c r="Y283" s="71">
        <f t="shared" si="253"/>
        <v>0.5</v>
      </c>
      <c r="Z283" s="69">
        <f t="shared" si="253"/>
        <v>10000</v>
      </c>
      <c r="AA283" s="69">
        <f t="shared" ca="1" si="253"/>
        <v>9850</v>
      </c>
      <c r="AB283" s="69">
        <f t="shared" ca="1" si="254"/>
        <v>-150</v>
      </c>
      <c r="AC283" s="69">
        <f t="shared" ca="1" si="255"/>
        <v>50</v>
      </c>
      <c r="AD283" s="73">
        <f t="shared" ref="AD283:AD346" si="262">AD282-0.1</f>
        <v>13.399999999999954</v>
      </c>
      <c r="AE283" s="69">
        <f t="shared" ref="AE283:AO298" si="263">AE282</f>
        <v>0.70000000000000007</v>
      </c>
      <c r="AF283" s="69">
        <f t="shared" si="263"/>
        <v>1.4000000000000001</v>
      </c>
      <c r="AG283" s="78">
        <f t="shared" si="263"/>
        <v>200</v>
      </c>
      <c r="AH283" s="60">
        <f t="shared" si="263"/>
        <v>50</v>
      </c>
      <c r="AI283" s="60">
        <f t="shared" si="263"/>
        <v>70</v>
      </c>
      <c r="AJ283" s="60">
        <f t="shared" si="263"/>
        <v>10070</v>
      </c>
      <c r="AK283" s="60">
        <f t="shared" si="263"/>
        <v>185</v>
      </c>
      <c r="AL283" s="60">
        <f t="shared" si="263"/>
        <v>3.7</v>
      </c>
      <c r="AM283" s="60">
        <f t="shared" ca="1" si="263"/>
        <v>-281</v>
      </c>
      <c r="AN283" s="60">
        <f t="shared" ca="1" si="263"/>
        <v>-281</v>
      </c>
      <c r="AO283" s="60">
        <f t="shared" ca="1" si="263"/>
        <v>281</v>
      </c>
      <c r="AP283" s="63">
        <f t="shared" si="239"/>
        <v>35</v>
      </c>
      <c r="AQ283" s="62">
        <f t="shared" si="240"/>
        <v>1.3283582089552251</v>
      </c>
      <c r="AR283" s="62">
        <f t="shared" si="241"/>
        <v>66.417910447761258</v>
      </c>
      <c r="AS283" s="62">
        <f t="shared" si="242"/>
        <v>132.83582089552252</v>
      </c>
      <c r="AT283" s="62">
        <f t="shared" si="243"/>
        <v>-66.417910447761258</v>
      </c>
      <c r="AU283" s="62">
        <f t="shared" si="244"/>
        <v>199.25373134328379</v>
      </c>
      <c r="AV283" s="62">
        <f t="shared" si="245"/>
        <v>-265.67164179104503</v>
      </c>
      <c r="AW283" s="63">
        <f t="shared" si="256"/>
        <v>-66.417910447761244</v>
      </c>
      <c r="AX283" s="61" t="str">
        <f t="shared" ca="1" si="246"/>
        <v/>
      </c>
      <c r="AY283" s="69">
        <f t="shared" ca="1" si="257"/>
        <v>9789</v>
      </c>
      <c r="AZ283" s="51">
        <f t="shared" si="247"/>
        <v>464.92537313432882</v>
      </c>
      <c r="BA283" s="55">
        <f t="shared" ca="1" si="248"/>
        <v>4.7200545495870945E-2</v>
      </c>
      <c r="BB283" s="55">
        <f t="shared" ca="1" si="258"/>
        <v>-0.44278606965174161</v>
      </c>
      <c r="BC283" s="64">
        <f t="shared" ca="1" si="249"/>
        <v>-216.41791044776124</v>
      </c>
      <c r="BE283" s="52">
        <f t="shared" ca="1" si="250"/>
        <v>13.399999999999954</v>
      </c>
      <c r="BF283" s="52" t="str">
        <f t="shared" ca="1" si="251"/>
        <v/>
      </c>
      <c r="BG283" s="52">
        <f t="shared" ca="1" si="259"/>
        <v>13.399999999999954</v>
      </c>
      <c r="BH283" s="52" t="str">
        <f t="shared" ca="1" si="260"/>
        <v/>
      </c>
    </row>
    <row r="284" spans="19:60">
      <c r="S284" s="68">
        <f t="shared" si="261"/>
        <v>7</v>
      </c>
      <c r="T284" s="69">
        <f t="shared" si="261"/>
        <v>2</v>
      </c>
      <c r="U284" s="70">
        <f t="shared" si="252"/>
        <v>3</v>
      </c>
      <c r="V284" s="68">
        <f t="shared" si="253"/>
        <v>4</v>
      </c>
      <c r="W284" s="70">
        <f t="shared" si="253"/>
        <v>7</v>
      </c>
      <c r="X284" s="71">
        <f t="shared" si="253"/>
        <v>0.42857142857142855</v>
      </c>
      <c r="Y284" s="71">
        <f t="shared" si="253"/>
        <v>0.5</v>
      </c>
      <c r="Z284" s="69">
        <f t="shared" si="253"/>
        <v>10000</v>
      </c>
      <c r="AA284" s="69">
        <f t="shared" ca="1" si="253"/>
        <v>9850</v>
      </c>
      <c r="AB284" s="69">
        <f t="shared" ca="1" si="254"/>
        <v>-150</v>
      </c>
      <c r="AC284" s="69">
        <f t="shared" ca="1" si="255"/>
        <v>50</v>
      </c>
      <c r="AD284" s="73">
        <f t="shared" si="262"/>
        <v>13.299999999999955</v>
      </c>
      <c r="AE284" s="69">
        <f t="shared" si="263"/>
        <v>0.70000000000000007</v>
      </c>
      <c r="AF284" s="69">
        <f t="shared" si="263"/>
        <v>1.4000000000000001</v>
      </c>
      <c r="AG284" s="78">
        <f t="shared" si="263"/>
        <v>200</v>
      </c>
      <c r="AH284" s="60">
        <f t="shared" si="263"/>
        <v>50</v>
      </c>
      <c r="AI284" s="60">
        <f t="shared" si="263"/>
        <v>70</v>
      </c>
      <c r="AJ284" s="60">
        <f t="shared" si="263"/>
        <v>10070</v>
      </c>
      <c r="AK284" s="60">
        <f t="shared" si="263"/>
        <v>185</v>
      </c>
      <c r="AL284" s="60">
        <f t="shared" si="263"/>
        <v>3.7</v>
      </c>
      <c r="AM284" s="60">
        <f t="shared" ca="1" si="263"/>
        <v>-281</v>
      </c>
      <c r="AN284" s="60">
        <f t="shared" ca="1" si="263"/>
        <v>-281</v>
      </c>
      <c r="AO284" s="60">
        <f t="shared" ca="1" si="263"/>
        <v>281</v>
      </c>
      <c r="AP284" s="63">
        <f t="shared" si="239"/>
        <v>35</v>
      </c>
      <c r="AQ284" s="62">
        <f t="shared" si="240"/>
        <v>1.330827067669174</v>
      </c>
      <c r="AR284" s="62">
        <f t="shared" si="241"/>
        <v>66.541353383458699</v>
      </c>
      <c r="AS284" s="62">
        <f t="shared" si="242"/>
        <v>133.0827067669174</v>
      </c>
      <c r="AT284" s="62">
        <f t="shared" si="243"/>
        <v>-66.541353383458699</v>
      </c>
      <c r="AU284" s="62">
        <f t="shared" si="244"/>
        <v>199.6240601503761</v>
      </c>
      <c r="AV284" s="62">
        <f t="shared" si="245"/>
        <v>-266.16541353383479</v>
      </c>
      <c r="AW284" s="63">
        <f t="shared" si="256"/>
        <v>-66.541353383458699</v>
      </c>
      <c r="AX284" s="61" t="str">
        <f t="shared" ca="1" si="246"/>
        <v/>
      </c>
      <c r="AY284" s="69">
        <f t="shared" ca="1" si="257"/>
        <v>9789</v>
      </c>
      <c r="AZ284" s="51">
        <f t="shared" si="247"/>
        <v>465.78947368421086</v>
      </c>
      <c r="BA284" s="55">
        <f t="shared" ca="1" si="248"/>
        <v>4.7288271440021408E-2</v>
      </c>
      <c r="BB284" s="55">
        <f t="shared" ca="1" si="258"/>
        <v>-0.44360902255639134</v>
      </c>
      <c r="BC284" s="64">
        <f t="shared" ca="1" si="249"/>
        <v>-216.5413533834587</v>
      </c>
      <c r="BE284" s="52">
        <f t="shared" ca="1" si="250"/>
        <v>13.299999999999955</v>
      </c>
      <c r="BF284" s="52" t="str">
        <f t="shared" ca="1" si="251"/>
        <v/>
      </c>
      <c r="BG284" s="52">
        <f t="shared" ca="1" si="259"/>
        <v>13.299999999999955</v>
      </c>
      <c r="BH284" s="52" t="str">
        <f t="shared" ca="1" si="260"/>
        <v/>
      </c>
    </row>
    <row r="285" spans="19:60">
      <c r="S285" s="68">
        <f t="shared" si="261"/>
        <v>7</v>
      </c>
      <c r="T285" s="69">
        <f t="shared" si="261"/>
        <v>2</v>
      </c>
      <c r="U285" s="70">
        <f t="shared" si="252"/>
        <v>3</v>
      </c>
      <c r="V285" s="68">
        <f t="shared" si="253"/>
        <v>4</v>
      </c>
      <c r="W285" s="70">
        <f t="shared" si="253"/>
        <v>7</v>
      </c>
      <c r="X285" s="71">
        <f t="shared" si="253"/>
        <v>0.42857142857142855</v>
      </c>
      <c r="Y285" s="71">
        <f t="shared" si="253"/>
        <v>0.5</v>
      </c>
      <c r="Z285" s="69">
        <f t="shared" si="253"/>
        <v>10000</v>
      </c>
      <c r="AA285" s="69">
        <f t="shared" ca="1" si="253"/>
        <v>9850</v>
      </c>
      <c r="AB285" s="69">
        <f t="shared" ca="1" si="254"/>
        <v>-150</v>
      </c>
      <c r="AC285" s="69">
        <f t="shared" ca="1" si="255"/>
        <v>50</v>
      </c>
      <c r="AD285" s="73">
        <f t="shared" si="262"/>
        <v>13.199999999999955</v>
      </c>
      <c r="AE285" s="69">
        <f t="shared" si="263"/>
        <v>0.70000000000000007</v>
      </c>
      <c r="AF285" s="69">
        <f t="shared" si="263"/>
        <v>1.4000000000000001</v>
      </c>
      <c r="AG285" s="78">
        <f t="shared" si="263"/>
        <v>200</v>
      </c>
      <c r="AH285" s="60">
        <f t="shared" si="263"/>
        <v>50</v>
      </c>
      <c r="AI285" s="60">
        <f t="shared" si="263"/>
        <v>70</v>
      </c>
      <c r="AJ285" s="60">
        <f t="shared" si="263"/>
        <v>10070</v>
      </c>
      <c r="AK285" s="60">
        <f t="shared" si="263"/>
        <v>185</v>
      </c>
      <c r="AL285" s="60">
        <f t="shared" si="263"/>
        <v>3.7</v>
      </c>
      <c r="AM285" s="60">
        <f t="shared" ca="1" si="263"/>
        <v>-281</v>
      </c>
      <c r="AN285" s="60">
        <f t="shared" ca="1" si="263"/>
        <v>-281</v>
      </c>
      <c r="AO285" s="60">
        <f t="shared" ca="1" si="263"/>
        <v>281</v>
      </c>
      <c r="AP285" s="63">
        <f t="shared" si="239"/>
        <v>35</v>
      </c>
      <c r="AQ285" s="62">
        <f t="shared" si="240"/>
        <v>1.3333333333333344</v>
      </c>
      <c r="AR285" s="62">
        <f t="shared" si="241"/>
        <v>66.666666666666714</v>
      </c>
      <c r="AS285" s="62">
        <f t="shared" si="242"/>
        <v>133.33333333333343</v>
      </c>
      <c r="AT285" s="62">
        <f t="shared" si="243"/>
        <v>-66.666666666666714</v>
      </c>
      <c r="AU285" s="62">
        <f t="shared" si="244"/>
        <v>200.00000000000014</v>
      </c>
      <c r="AV285" s="62">
        <f t="shared" si="245"/>
        <v>-266.66666666666686</v>
      </c>
      <c r="AW285" s="63">
        <f t="shared" si="256"/>
        <v>-66.666666666666714</v>
      </c>
      <c r="AX285" s="61" t="str">
        <f t="shared" ca="1" si="246"/>
        <v/>
      </c>
      <c r="AY285" s="69">
        <f t="shared" ca="1" si="257"/>
        <v>9789</v>
      </c>
      <c r="AZ285" s="51">
        <f t="shared" si="247"/>
        <v>466.66666666666697</v>
      </c>
      <c r="BA285" s="55">
        <f t="shared" ca="1" si="248"/>
        <v>4.7377326565143853E-2</v>
      </c>
      <c r="BB285" s="55">
        <f t="shared" ca="1" si="258"/>
        <v>-0.44444444444444475</v>
      </c>
      <c r="BC285" s="64">
        <f t="shared" ca="1" si="249"/>
        <v>-216.66666666666671</v>
      </c>
      <c r="BE285" s="52">
        <f t="shared" ca="1" si="250"/>
        <v>13.199999999999955</v>
      </c>
      <c r="BF285" s="52" t="str">
        <f t="shared" ca="1" si="251"/>
        <v/>
      </c>
      <c r="BG285" s="52">
        <f t="shared" ca="1" si="259"/>
        <v>13.199999999999955</v>
      </c>
      <c r="BH285" s="52" t="str">
        <f t="shared" ca="1" si="260"/>
        <v/>
      </c>
    </row>
    <row r="286" spans="19:60">
      <c r="S286" s="68">
        <f t="shared" si="261"/>
        <v>7</v>
      </c>
      <c r="T286" s="69">
        <f t="shared" si="261"/>
        <v>2</v>
      </c>
      <c r="U286" s="70">
        <f t="shared" si="252"/>
        <v>3</v>
      </c>
      <c r="V286" s="68">
        <f t="shared" si="253"/>
        <v>4</v>
      </c>
      <c r="W286" s="70">
        <f t="shared" si="253"/>
        <v>7</v>
      </c>
      <c r="X286" s="71">
        <f t="shared" si="253"/>
        <v>0.42857142857142855</v>
      </c>
      <c r="Y286" s="71">
        <f t="shared" si="253"/>
        <v>0.5</v>
      </c>
      <c r="Z286" s="69">
        <f t="shared" si="253"/>
        <v>10000</v>
      </c>
      <c r="AA286" s="69">
        <f t="shared" ca="1" si="253"/>
        <v>9850</v>
      </c>
      <c r="AB286" s="69">
        <f t="shared" ca="1" si="254"/>
        <v>-150</v>
      </c>
      <c r="AC286" s="69">
        <f t="shared" ca="1" si="255"/>
        <v>50</v>
      </c>
      <c r="AD286" s="73">
        <f t="shared" si="262"/>
        <v>13.099999999999955</v>
      </c>
      <c r="AE286" s="69">
        <f t="shared" si="263"/>
        <v>0.70000000000000007</v>
      </c>
      <c r="AF286" s="69">
        <f t="shared" si="263"/>
        <v>1.4000000000000001</v>
      </c>
      <c r="AG286" s="78">
        <f t="shared" si="263"/>
        <v>200</v>
      </c>
      <c r="AH286" s="60">
        <f t="shared" si="263"/>
        <v>50</v>
      </c>
      <c r="AI286" s="60">
        <f t="shared" si="263"/>
        <v>70</v>
      </c>
      <c r="AJ286" s="60">
        <f t="shared" si="263"/>
        <v>10070</v>
      </c>
      <c r="AK286" s="60">
        <f t="shared" si="263"/>
        <v>185</v>
      </c>
      <c r="AL286" s="60">
        <f t="shared" si="263"/>
        <v>3.7</v>
      </c>
      <c r="AM286" s="60">
        <f t="shared" ca="1" si="263"/>
        <v>-281</v>
      </c>
      <c r="AN286" s="60">
        <f t="shared" ca="1" si="263"/>
        <v>-281</v>
      </c>
      <c r="AO286" s="60">
        <f t="shared" ca="1" si="263"/>
        <v>281</v>
      </c>
      <c r="AP286" s="63">
        <f t="shared" si="239"/>
        <v>35</v>
      </c>
      <c r="AQ286" s="62">
        <f t="shared" si="240"/>
        <v>1.3358778625954211</v>
      </c>
      <c r="AR286" s="62">
        <f t="shared" si="241"/>
        <v>66.79389312977105</v>
      </c>
      <c r="AS286" s="62">
        <f t="shared" si="242"/>
        <v>133.5877862595421</v>
      </c>
      <c r="AT286" s="62">
        <f t="shared" si="243"/>
        <v>-66.79389312977105</v>
      </c>
      <c r="AU286" s="62">
        <f t="shared" si="244"/>
        <v>200.38167938931315</v>
      </c>
      <c r="AV286" s="62">
        <f t="shared" si="245"/>
        <v>-267.1755725190842</v>
      </c>
      <c r="AW286" s="63">
        <f t="shared" si="256"/>
        <v>-66.79389312977105</v>
      </c>
      <c r="AX286" s="61" t="str">
        <f t="shared" ca="1" si="246"/>
        <v/>
      </c>
      <c r="AY286" s="69">
        <f t="shared" ca="1" si="257"/>
        <v>9789</v>
      </c>
      <c r="AZ286" s="51">
        <f t="shared" si="247"/>
        <v>467.55725190839735</v>
      </c>
      <c r="BA286" s="55">
        <f t="shared" ca="1" si="248"/>
        <v>4.7467741310497191E-2</v>
      </c>
      <c r="BB286" s="55">
        <f t="shared" ca="1" si="258"/>
        <v>-0.44529262086514032</v>
      </c>
      <c r="BC286" s="64">
        <f t="shared" ca="1" si="249"/>
        <v>-216.79389312977105</v>
      </c>
      <c r="BE286" s="52">
        <f t="shared" ca="1" si="250"/>
        <v>13.099999999999955</v>
      </c>
      <c r="BF286" s="52" t="str">
        <f t="shared" ca="1" si="251"/>
        <v/>
      </c>
      <c r="BG286" s="52">
        <f t="shared" ca="1" si="259"/>
        <v>13.099999999999955</v>
      </c>
      <c r="BH286" s="52" t="str">
        <f t="shared" ca="1" si="260"/>
        <v/>
      </c>
    </row>
    <row r="287" spans="19:60">
      <c r="S287" s="68">
        <f t="shared" si="261"/>
        <v>7</v>
      </c>
      <c r="T287" s="69">
        <f t="shared" si="261"/>
        <v>2</v>
      </c>
      <c r="U287" s="70">
        <f t="shared" si="252"/>
        <v>3</v>
      </c>
      <c r="V287" s="68">
        <f t="shared" si="253"/>
        <v>4</v>
      </c>
      <c r="W287" s="70">
        <f t="shared" si="253"/>
        <v>7</v>
      </c>
      <c r="X287" s="71">
        <f t="shared" si="253"/>
        <v>0.42857142857142855</v>
      </c>
      <c r="Y287" s="71">
        <f t="shared" si="253"/>
        <v>0.5</v>
      </c>
      <c r="Z287" s="69">
        <f t="shared" si="253"/>
        <v>10000</v>
      </c>
      <c r="AA287" s="69">
        <f t="shared" ca="1" si="253"/>
        <v>9850</v>
      </c>
      <c r="AB287" s="69">
        <f t="shared" ca="1" si="254"/>
        <v>-150</v>
      </c>
      <c r="AC287" s="69">
        <f t="shared" ca="1" si="255"/>
        <v>50</v>
      </c>
      <c r="AD287" s="73">
        <f t="shared" si="262"/>
        <v>12.999999999999956</v>
      </c>
      <c r="AE287" s="69">
        <f t="shared" si="263"/>
        <v>0.70000000000000007</v>
      </c>
      <c r="AF287" s="69">
        <f t="shared" si="263"/>
        <v>1.4000000000000001</v>
      </c>
      <c r="AG287" s="78">
        <f t="shared" si="263"/>
        <v>200</v>
      </c>
      <c r="AH287" s="60">
        <f t="shared" si="263"/>
        <v>50</v>
      </c>
      <c r="AI287" s="60">
        <f t="shared" si="263"/>
        <v>70</v>
      </c>
      <c r="AJ287" s="60">
        <f t="shared" si="263"/>
        <v>10070</v>
      </c>
      <c r="AK287" s="60">
        <f t="shared" si="263"/>
        <v>185</v>
      </c>
      <c r="AL287" s="60">
        <f t="shared" si="263"/>
        <v>3.7</v>
      </c>
      <c r="AM287" s="60">
        <f t="shared" ca="1" si="263"/>
        <v>-281</v>
      </c>
      <c r="AN287" s="60">
        <f t="shared" ca="1" si="263"/>
        <v>-281</v>
      </c>
      <c r="AO287" s="60">
        <f t="shared" ca="1" si="263"/>
        <v>281</v>
      </c>
      <c r="AP287" s="63">
        <f t="shared" si="239"/>
        <v>35</v>
      </c>
      <c r="AQ287" s="62">
        <f t="shared" si="240"/>
        <v>1.3384615384615397</v>
      </c>
      <c r="AR287" s="62">
        <f t="shared" si="241"/>
        <v>66.923076923076991</v>
      </c>
      <c r="AS287" s="62">
        <f t="shared" si="242"/>
        <v>133.84615384615398</v>
      </c>
      <c r="AT287" s="62">
        <f t="shared" si="243"/>
        <v>-66.923076923076991</v>
      </c>
      <c r="AU287" s="62">
        <f t="shared" si="244"/>
        <v>200.76923076923097</v>
      </c>
      <c r="AV287" s="62">
        <f t="shared" si="245"/>
        <v>-267.69230769230796</v>
      </c>
      <c r="AW287" s="63">
        <f t="shared" si="256"/>
        <v>-66.923076923076991</v>
      </c>
      <c r="AX287" s="61" t="str">
        <f t="shared" ca="1" si="246"/>
        <v/>
      </c>
      <c r="AY287" s="69">
        <f t="shared" ca="1" si="257"/>
        <v>9789</v>
      </c>
      <c r="AZ287" s="51">
        <f t="shared" si="247"/>
        <v>468.46153846153891</v>
      </c>
      <c r="BA287" s="55">
        <f t="shared" ca="1" si="248"/>
        <v>4.7559547051932882E-2</v>
      </c>
      <c r="BB287" s="55">
        <f t="shared" ca="1" si="258"/>
        <v>-0.44615384615384662</v>
      </c>
      <c r="BC287" s="64">
        <f t="shared" ca="1" si="249"/>
        <v>-216.92307692307699</v>
      </c>
      <c r="BE287" s="52">
        <f t="shared" ca="1" si="250"/>
        <v>12.999999999999956</v>
      </c>
      <c r="BF287" s="52" t="str">
        <f t="shared" ca="1" si="251"/>
        <v/>
      </c>
      <c r="BG287" s="52">
        <f t="shared" ca="1" si="259"/>
        <v>12.999999999999956</v>
      </c>
      <c r="BH287" s="52" t="str">
        <f t="shared" ca="1" si="260"/>
        <v/>
      </c>
    </row>
    <row r="288" spans="19:60">
      <c r="S288" s="68">
        <f t="shared" si="261"/>
        <v>7</v>
      </c>
      <c r="T288" s="69">
        <f t="shared" si="261"/>
        <v>2</v>
      </c>
      <c r="U288" s="70">
        <f t="shared" si="252"/>
        <v>3</v>
      </c>
      <c r="V288" s="68">
        <f t="shared" si="253"/>
        <v>4</v>
      </c>
      <c r="W288" s="70">
        <f t="shared" si="253"/>
        <v>7</v>
      </c>
      <c r="X288" s="71">
        <f t="shared" si="253"/>
        <v>0.42857142857142855</v>
      </c>
      <c r="Y288" s="71">
        <f t="shared" si="253"/>
        <v>0.5</v>
      </c>
      <c r="Z288" s="69">
        <f t="shared" si="253"/>
        <v>10000</v>
      </c>
      <c r="AA288" s="69">
        <f t="shared" ca="1" si="253"/>
        <v>9850</v>
      </c>
      <c r="AB288" s="69">
        <f t="shared" ca="1" si="254"/>
        <v>-150</v>
      </c>
      <c r="AC288" s="69">
        <f t="shared" ca="1" si="255"/>
        <v>50</v>
      </c>
      <c r="AD288" s="73">
        <f t="shared" si="262"/>
        <v>12.899999999999956</v>
      </c>
      <c r="AE288" s="69">
        <f t="shared" si="263"/>
        <v>0.70000000000000007</v>
      </c>
      <c r="AF288" s="69">
        <f t="shared" si="263"/>
        <v>1.4000000000000001</v>
      </c>
      <c r="AG288" s="78">
        <f t="shared" si="263"/>
        <v>200</v>
      </c>
      <c r="AH288" s="60">
        <f t="shared" si="263"/>
        <v>50</v>
      </c>
      <c r="AI288" s="60">
        <f t="shared" si="263"/>
        <v>70</v>
      </c>
      <c r="AJ288" s="60">
        <f t="shared" si="263"/>
        <v>10070</v>
      </c>
      <c r="AK288" s="60">
        <f t="shared" si="263"/>
        <v>185</v>
      </c>
      <c r="AL288" s="60">
        <f t="shared" si="263"/>
        <v>3.7</v>
      </c>
      <c r="AM288" s="60">
        <f t="shared" ca="1" si="263"/>
        <v>-281</v>
      </c>
      <c r="AN288" s="60">
        <f t="shared" ca="1" si="263"/>
        <v>-281</v>
      </c>
      <c r="AO288" s="60">
        <f t="shared" ca="1" si="263"/>
        <v>281</v>
      </c>
      <c r="AP288" s="63">
        <f t="shared" si="239"/>
        <v>35</v>
      </c>
      <c r="AQ288" s="62">
        <f t="shared" si="240"/>
        <v>1.3410852713178307</v>
      </c>
      <c r="AR288" s="62">
        <f t="shared" si="241"/>
        <v>67.054263565891532</v>
      </c>
      <c r="AS288" s="62">
        <f t="shared" si="242"/>
        <v>134.10852713178306</v>
      </c>
      <c r="AT288" s="62">
        <f t="shared" si="243"/>
        <v>-67.054263565891532</v>
      </c>
      <c r="AU288" s="62">
        <f t="shared" si="244"/>
        <v>201.16279069767461</v>
      </c>
      <c r="AV288" s="62">
        <f t="shared" si="245"/>
        <v>-268.21705426356613</v>
      </c>
      <c r="AW288" s="63">
        <f t="shared" si="256"/>
        <v>-67.054263565891517</v>
      </c>
      <c r="AX288" s="61" t="str">
        <f t="shared" ca="1" si="246"/>
        <v/>
      </c>
      <c r="AY288" s="69">
        <f t="shared" ca="1" si="257"/>
        <v>9789</v>
      </c>
      <c r="AZ288" s="51">
        <f t="shared" si="247"/>
        <v>469.37984496124074</v>
      </c>
      <c r="BA288" s="55">
        <f t="shared" ca="1" si="248"/>
        <v>4.7652776138197031E-2</v>
      </c>
      <c r="BB288" s="55">
        <f t="shared" ca="1" si="258"/>
        <v>-0.4470284237726101</v>
      </c>
      <c r="BC288" s="64">
        <f t="shared" ca="1" si="249"/>
        <v>-217.05426356589152</v>
      </c>
      <c r="BE288" s="52">
        <f t="shared" ca="1" si="250"/>
        <v>12.899999999999956</v>
      </c>
      <c r="BF288" s="52" t="str">
        <f t="shared" ca="1" si="251"/>
        <v/>
      </c>
      <c r="BG288" s="52">
        <f t="shared" ca="1" si="259"/>
        <v>12.899999999999956</v>
      </c>
      <c r="BH288" s="52" t="str">
        <f t="shared" ca="1" si="260"/>
        <v/>
      </c>
    </row>
    <row r="289" spans="19:60">
      <c r="S289" s="68">
        <f t="shared" si="261"/>
        <v>7</v>
      </c>
      <c r="T289" s="69">
        <f t="shared" si="261"/>
        <v>2</v>
      </c>
      <c r="U289" s="70">
        <f t="shared" si="252"/>
        <v>3</v>
      </c>
      <c r="V289" s="68">
        <f t="shared" si="253"/>
        <v>4</v>
      </c>
      <c r="W289" s="70">
        <f t="shared" si="253"/>
        <v>7</v>
      </c>
      <c r="X289" s="71">
        <f t="shared" si="253"/>
        <v>0.42857142857142855</v>
      </c>
      <c r="Y289" s="71">
        <f t="shared" si="253"/>
        <v>0.5</v>
      </c>
      <c r="Z289" s="69">
        <f t="shared" si="253"/>
        <v>10000</v>
      </c>
      <c r="AA289" s="69">
        <f t="shared" ca="1" si="253"/>
        <v>9850</v>
      </c>
      <c r="AB289" s="69">
        <f t="shared" ca="1" si="254"/>
        <v>-150</v>
      </c>
      <c r="AC289" s="69">
        <f t="shared" ca="1" si="255"/>
        <v>50</v>
      </c>
      <c r="AD289" s="73">
        <f t="shared" si="262"/>
        <v>12.799999999999956</v>
      </c>
      <c r="AE289" s="69">
        <f t="shared" si="263"/>
        <v>0.70000000000000007</v>
      </c>
      <c r="AF289" s="69">
        <f t="shared" si="263"/>
        <v>1.4000000000000001</v>
      </c>
      <c r="AG289" s="78">
        <f t="shared" si="263"/>
        <v>200</v>
      </c>
      <c r="AH289" s="60">
        <f t="shared" si="263"/>
        <v>50</v>
      </c>
      <c r="AI289" s="60">
        <f t="shared" si="263"/>
        <v>70</v>
      </c>
      <c r="AJ289" s="60">
        <f t="shared" si="263"/>
        <v>10070</v>
      </c>
      <c r="AK289" s="60">
        <f t="shared" si="263"/>
        <v>185</v>
      </c>
      <c r="AL289" s="60">
        <f t="shared" si="263"/>
        <v>3.7</v>
      </c>
      <c r="AM289" s="60">
        <f t="shared" ca="1" si="263"/>
        <v>-281</v>
      </c>
      <c r="AN289" s="60">
        <f t="shared" ca="1" si="263"/>
        <v>-281</v>
      </c>
      <c r="AO289" s="60">
        <f t="shared" ca="1" si="263"/>
        <v>281</v>
      </c>
      <c r="AP289" s="63">
        <f t="shared" si="239"/>
        <v>35</v>
      </c>
      <c r="AQ289" s="62">
        <f t="shared" si="240"/>
        <v>1.3437500000000013</v>
      </c>
      <c r="AR289" s="62">
        <f t="shared" si="241"/>
        <v>67.187500000000071</v>
      </c>
      <c r="AS289" s="62">
        <f t="shared" si="242"/>
        <v>134.37500000000014</v>
      </c>
      <c r="AT289" s="62">
        <f t="shared" si="243"/>
        <v>-67.187500000000071</v>
      </c>
      <c r="AU289" s="62">
        <f t="shared" si="244"/>
        <v>201.56250000000023</v>
      </c>
      <c r="AV289" s="62">
        <f t="shared" si="245"/>
        <v>-268.75000000000028</v>
      </c>
      <c r="AW289" s="63">
        <f t="shared" si="256"/>
        <v>-67.187500000000057</v>
      </c>
      <c r="AX289" s="61" t="str">
        <f t="shared" ca="1" si="246"/>
        <v/>
      </c>
      <c r="AY289" s="69">
        <f t="shared" ca="1" si="257"/>
        <v>9789</v>
      </c>
      <c r="AZ289" s="51">
        <f t="shared" si="247"/>
        <v>470.31250000000051</v>
      </c>
      <c r="BA289" s="55">
        <f t="shared" ca="1" si="248"/>
        <v>4.774746192893406E-2</v>
      </c>
      <c r="BB289" s="55">
        <f t="shared" ca="1" si="258"/>
        <v>-0.44791666666666702</v>
      </c>
      <c r="BC289" s="64">
        <f t="shared" ca="1" si="249"/>
        <v>-217.18750000000006</v>
      </c>
      <c r="BE289" s="52">
        <f t="shared" ca="1" si="250"/>
        <v>12.799999999999956</v>
      </c>
      <c r="BF289" s="52" t="str">
        <f t="shared" ca="1" si="251"/>
        <v/>
      </c>
      <c r="BG289" s="52">
        <f t="shared" ca="1" si="259"/>
        <v>12.799999999999956</v>
      </c>
      <c r="BH289" s="52" t="str">
        <f t="shared" ca="1" si="260"/>
        <v/>
      </c>
    </row>
    <row r="290" spans="19:60">
      <c r="S290" s="68">
        <f t="shared" si="261"/>
        <v>7</v>
      </c>
      <c r="T290" s="69">
        <f t="shared" si="261"/>
        <v>2</v>
      </c>
      <c r="U290" s="70">
        <f t="shared" si="252"/>
        <v>3</v>
      </c>
      <c r="V290" s="68">
        <f t="shared" si="253"/>
        <v>4</v>
      </c>
      <c r="W290" s="70">
        <f t="shared" si="253"/>
        <v>7</v>
      </c>
      <c r="X290" s="71">
        <f t="shared" si="253"/>
        <v>0.42857142857142855</v>
      </c>
      <c r="Y290" s="71">
        <f t="shared" si="253"/>
        <v>0.5</v>
      </c>
      <c r="Z290" s="69">
        <f t="shared" si="253"/>
        <v>10000</v>
      </c>
      <c r="AA290" s="69">
        <f t="shared" ca="1" si="253"/>
        <v>9850</v>
      </c>
      <c r="AB290" s="69">
        <f t="shared" ca="1" si="254"/>
        <v>-150</v>
      </c>
      <c r="AC290" s="69">
        <f t="shared" ca="1" si="255"/>
        <v>50</v>
      </c>
      <c r="AD290" s="73">
        <f t="shared" si="262"/>
        <v>12.699999999999957</v>
      </c>
      <c r="AE290" s="69">
        <f t="shared" si="263"/>
        <v>0.70000000000000007</v>
      </c>
      <c r="AF290" s="69">
        <f t="shared" si="263"/>
        <v>1.4000000000000001</v>
      </c>
      <c r="AG290" s="78">
        <f t="shared" si="263"/>
        <v>200</v>
      </c>
      <c r="AH290" s="60">
        <f t="shared" si="263"/>
        <v>50</v>
      </c>
      <c r="AI290" s="60">
        <f t="shared" si="263"/>
        <v>70</v>
      </c>
      <c r="AJ290" s="60">
        <f t="shared" si="263"/>
        <v>10070</v>
      </c>
      <c r="AK290" s="60">
        <f t="shared" si="263"/>
        <v>185</v>
      </c>
      <c r="AL290" s="60">
        <f t="shared" si="263"/>
        <v>3.7</v>
      </c>
      <c r="AM290" s="60">
        <f t="shared" ca="1" si="263"/>
        <v>-281</v>
      </c>
      <c r="AN290" s="60">
        <f t="shared" ca="1" si="263"/>
        <v>-281</v>
      </c>
      <c r="AO290" s="60">
        <f t="shared" ca="1" si="263"/>
        <v>281</v>
      </c>
      <c r="AP290" s="63">
        <f t="shared" si="239"/>
        <v>35</v>
      </c>
      <c r="AQ290" s="62">
        <f t="shared" si="240"/>
        <v>1.346456692913387</v>
      </c>
      <c r="AR290" s="62">
        <f t="shared" si="241"/>
        <v>67.322834645669346</v>
      </c>
      <c r="AS290" s="62">
        <f t="shared" si="242"/>
        <v>134.64566929133869</v>
      </c>
      <c r="AT290" s="62">
        <f t="shared" si="243"/>
        <v>-67.322834645669346</v>
      </c>
      <c r="AU290" s="62">
        <f t="shared" si="244"/>
        <v>201.96850393700805</v>
      </c>
      <c r="AV290" s="62">
        <f t="shared" si="245"/>
        <v>-269.29133858267738</v>
      </c>
      <c r="AW290" s="63">
        <f t="shared" si="256"/>
        <v>-67.322834645669332</v>
      </c>
      <c r="AX290" s="61" t="str">
        <f t="shared" ca="1" si="246"/>
        <v/>
      </c>
      <c r="AY290" s="69">
        <f t="shared" ca="1" si="257"/>
        <v>9789</v>
      </c>
      <c r="AZ290" s="51">
        <f t="shared" si="247"/>
        <v>471.25984251968544</v>
      </c>
      <c r="BA290" s="55">
        <f t="shared" ca="1" si="248"/>
        <v>4.7843638834485828E-2</v>
      </c>
      <c r="BB290" s="55">
        <f t="shared" ca="1" si="258"/>
        <v>-0.44881889763779553</v>
      </c>
      <c r="BC290" s="64">
        <f t="shared" ca="1" si="249"/>
        <v>-217.32283464566933</v>
      </c>
      <c r="BE290" s="52">
        <f t="shared" ca="1" si="250"/>
        <v>12.699999999999957</v>
      </c>
      <c r="BF290" s="52" t="str">
        <f t="shared" ca="1" si="251"/>
        <v/>
      </c>
      <c r="BG290" s="52">
        <f t="shared" ca="1" si="259"/>
        <v>12.699999999999957</v>
      </c>
      <c r="BH290" s="52" t="str">
        <f t="shared" ca="1" si="260"/>
        <v/>
      </c>
    </row>
    <row r="291" spans="19:60">
      <c r="S291" s="68">
        <f t="shared" si="261"/>
        <v>7</v>
      </c>
      <c r="T291" s="69">
        <f t="shared" si="261"/>
        <v>2</v>
      </c>
      <c r="U291" s="70">
        <f t="shared" si="252"/>
        <v>3</v>
      </c>
      <c r="V291" s="68">
        <f t="shared" si="253"/>
        <v>4</v>
      </c>
      <c r="W291" s="70">
        <f t="shared" si="253"/>
        <v>7</v>
      </c>
      <c r="X291" s="71">
        <f t="shared" si="253"/>
        <v>0.42857142857142855</v>
      </c>
      <c r="Y291" s="71">
        <f t="shared" si="253"/>
        <v>0.5</v>
      </c>
      <c r="Z291" s="69">
        <f t="shared" si="253"/>
        <v>10000</v>
      </c>
      <c r="AA291" s="69">
        <f t="shared" ca="1" si="253"/>
        <v>9850</v>
      </c>
      <c r="AB291" s="69">
        <f t="shared" ca="1" si="254"/>
        <v>-150</v>
      </c>
      <c r="AC291" s="69">
        <f t="shared" ca="1" si="255"/>
        <v>50</v>
      </c>
      <c r="AD291" s="73">
        <f t="shared" si="262"/>
        <v>12.599999999999957</v>
      </c>
      <c r="AE291" s="69">
        <f t="shared" si="263"/>
        <v>0.70000000000000007</v>
      </c>
      <c r="AF291" s="69">
        <f t="shared" si="263"/>
        <v>1.4000000000000001</v>
      </c>
      <c r="AG291" s="78">
        <f t="shared" si="263"/>
        <v>200</v>
      </c>
      <c r="AH291" s="60">
        <f t="shared" si="263"/>
        <v>50</v>
      </c>
      <c r="AI291" s="60">
        <f t="shared" si="263"/>
        <v>70</v>
      </c>
      <c r="AJ291" s="60">
        <f t="shared" si="263"/>
        <v>10070</v>
      </c>
      <c r="AK291" s="60">
        <f t="shared" si="263"/>
        <v>185</v>
      </c>
      <c r="AL291" s="60">
        <f t="shared" si="263"/>
        <v>3.7</v>
      </c>
      <c r="AM291" s="60">
        <f t="shared" ca="1" si="263"/>
        <v>-281</v>
      </c>
      <c r="AN291" s="60">
        <f t="shared" ca="1" si="263"/>
        <v>-281</v>
      </c>
      <c r="AO291" s="60">
        <f t="shared" ca="1" si="263"/>
        <v>281</v>
      </c>
      <c r="AP291" s="63">
        <f t="shared" si="239"/>
        <v>35</v>
      </c>
      <c r="AQ291" s="62">
        <f t="shared" si="240"/>
        <v>1.3492063492063504</v>
      </c>
      <c r="AR291" s="62">
        <f t="shared" si="241"/>
        <v>67.460317460317526</v>
      </c>
      <c r="AS291" s="62">
        <f t="shared" si="242"/>
        <v>134.92063492063505</v>
      </c>
      <c r="AT291" s="62">
        <f t="shared" si="243"/>
        <v>-67.460317460317526</v>
      </c>
      <c r="AU291" s="62">
        <f t="shared" si="244"/>
        <v>202.38095238095258</v>
      </c>
      <c r="AV291" s="62">
        <f t="shared" si="245"/>
        <v>-269.8412698412701</v>
      </c>
      <c r="AW291" s="63">
        <f t="shared" si="256"/>
        <v>-67.460317460317526</v>
      </c>
      <c r="AX291" s="61" t="str">
        <f t="shared" ca="1" si="246"/>
        <v/>
      </c>
      <c r="AY291" s="69">
        <f t="shared" ca="1" si="257"/>
        <v>9789</v>
      </c>
      <c r="AZ291" s="51">
        <f t="shared" si="247"/>
        <v>472.22222222222268</v>
      </c>
      <c r="BA291" s="55">
        <f t="shared" ca="1" si="248"/>
        <v>4.7941342357586056E-2</v>
      </c>
      <c r="BB291" s="55">
        <f t="shared" ca="1" si="258"/>
        <v>-0.44973544973545015</v>
      </c>
      <c r="BC291" s="64">
        <f t="shared" ca="1" si="249"/>
        <v>-217.46031746031753</v>
      </c>
      <c r="BE291" s="52">
        <f t="shared" ca="1" si="250"/>
        <v>12.599999999999957</v>
      </c>
      <c r="BF291" s="52" t="str">
        <f t="shared" ca="1" si="251"/>
        <v/>
      </c>
      <c r="BG291" s="52">
        <f t="shared" ca="1" si="259"/>
        <v>12.599999999999957</v>
      </c>
      <c r="BH291" s="52" t="str">
        <f t="shared" ca="1" si="260"/>
        <v/>
      </c>
    </row>
    <row r="292" spans="19:60">
      <c r="S292" s="68">
        <f t="shared" si="261"/>
        <v>7</v>
      </c>
      <c r="T292" s="69">
        <f t="shared" si="261"/>
        <v>2</v>
      </c>
      <c r="U292" s="70">
        <f t="shared" si="252"/>
        <v>3</v>
      </c>
      <c r="V292" s="68">
        <f t="shared" si="253"/>
        <v>4</v>
      </c>
      <c r="W292" s="70">
        <f t="shared" si="253"/>
        <v>7</v>
      </c>
      <c r="X292" s="71">
        <f t="shared" si="253"/>
        <v>0.42857142857142855</v>
      </c>
      <c r="Y292" s="71">
        <f t="shared" si="253"/>
        <v>0.5</v>
      </c>
      <c r="Z292" s="69">
        <f t="shared" si="253"/>
        <v>10000</v>
      </c>
      <c r="AA292" s="69">
        <f t="shared" ca="1" si="253"/>
        <v>9850</v>
      </c>
      <c r="AB292" s="69">
        <f t="shared" ca="1" si="254"/>
        <v>-150</v>
      </c>
      <c r="AC292" s="69">
        <f t="shared" ca="1" si="255"/>
        <v>50</v>
      </c>
      <c r="AD292" s="73">
        <f t="shared" si="262"/>
        <v>12.499999999999957</v>
      </c>
      <c r="AE292" s="69">
        <f t="shared" si="263"/>
        <v>0.70000000000000007</v>
      </c>
      <c r="AF292" s="69">
        <f t="shared" si="263"/>
        <v>1.4000000000000001</v>
      </c>
      <c r="AG292" s="78">
        <f t="shared" si="263"/>
        <v>200</v>
      </c>
      <c r="AH292" s="60">
        <f t="shared" si="263"/>
        <v>50</v>
      </c>
      <c r="AI292" s="60">
        <f t="shared" si="263"/>
        <v>70</v>
      </c>
      <c r="AJ292" s="60">
        <f t="shared" si="263"/>
        <v>10070</v>
      </c>
      <c r="AK292" s="60">
        <f t="shared" si="263"/>
        <v>185</v>
      </c>
      <c r="AL292" s="60">
        <f t="shared" si="263"/>
        <v>3.7</v>
      </c>
      <c r="AM292" s="60">
        <f t="shared" ca="1" si="263"/>
        <v>-281</v>
      </c>
      <c r="AN292" s="60">
        <f t="shared" ca="1" si="263"/>
        <v>-281</v>
      </c>
      <c r="AO292" s="60">
        <f t="shared" ca="1" si="263"/>
        <v>281</v>
      </c>
      <c r="AP292" s="63">
        <f t="shared" si="239"/>
        <v>35</v>
      </c>
      <c r="AQ292" s="62">
        <f t="shared" si="240"/>
        <v>1.3520000000000012</v>
      </c>
      <c r="AR292" s="62">
        <f t="shared" si="241"/>
        <v>67.600000000000065</v>
      </c>
      <c r="AS292" s="62">
        <f t="shared" si="242"/>
        <v>135.20000000000013</v>
      </c>
      <c r="AT292" s="62">
        <f t="shared" si="243"/>
        <v>-67.600000000000065</v>
      </c>
      <c r="AU292" s="62">
        <f t="shared" si="244"/>
        <v>202.80000000000018</v>
      </c>
      <c r="AV292" s="62">
        <f t="shared" si="245"/>
        <v>-270.40000000000026</v>
      </c>
      <c r="AW292" s="63">
        <f t="shared" si="256"/>
        <v>-67.60000000000008</v>
      </c>
      <c r="AX292" s="61" t="str">
        <f t="shared" ca="1" si="246"/>
        <v/>
      </c>
      <c r="AY292" s="69">
        <f t="shared" ca="1" si="257"/>
        <v>9789</v>
      </c>
      <c r="AZ292" s="51">
        <f t="shared" si="247"/>
        <v>473.20000000000044</v>
      </c>
      <c r="BA292" s="55">
        <f t="shared" ca="1" si="248"/>
        <v>4.8040609137055885E-2</v>
      </c>
      <c r="BB292" s="55">
        <f t="shared" ca="1" si="258"/>
        <v>-0.45066666666666721</v>
      </c>
      <c r="BC292" s="64">
        <f t="shared" ca="1" si="249"/>
        <v>-217.60000000000008</v>
      </c>
      <c r="BE292" s="52">
        <f t="shared" ca="1" si="250"/>
        <v>12.499999999999957</v>
      </c>
      <c r="BF292" s="52" t="str">
        <f t="shared" ca="1" si="251"/>
        <v/>
      </c>
      <c r="BG292" s="52">
        <f t="shared" ca="1" si="259"/>
        <v>12.499999999999957</v>
      </c>
      <c r="BH292" s="52" t="str">
        <f t="shared" ca="1" si="260"/>
        <v/>
      </c>
    </row>
    <row r="293" spans="19:60">
      <c r="S293" s="68">
        <f t="shared" si="261"/>
        <v>7</v>
      </c>
      <c r="T293" s="69">
        <f t="shared" si="261"/>
        <v>2</v>
      </c>
      <c r="U293" s="70">
        <f t="shared" si="252"/>
        <v>3</v>
      </c>
      <c r="V293" s="68">
        <f t="shared" si="253"/>
        <v>4</v>
      </c>
      <c r="W293" s="70">
        <f t="shared" si="253"/>
        <v>7</v>
      </c>
      <c r="X293" s="71">
        <f t="shared" si="253"/>
        <v>0.42857142857142855</v>
      </c>
      <c r="Y293" s="71">
        <f t="shared" si="253"/>
        <v>0.5</v>
      </c>
      <c r="Z293" s="69">
        <f t="shared" si="253"/>
        <v>10000</v>
      </c>
      <c r="AA293" s="69">
        <f t="shared" ca="1" si="253"/>
        <v>9850</v>
      </c>
      <c r="AB293" s="69">
        <f t="shared" ca="1" si="254"/>
        <v>-150</v>
      </c>
      <c r="AC293" s="69">
        <f t="shared" ca="1" si="255"/>
        <v>50</v>
      </c>
      <c r="AD293" s="73">
        <f t="shared" si="262"/>
        <v>12.399999999999958</v>
      </c>
      <c r="AE293" s="69">
        <f t="shared" si="263"/>
        <v>0.70000000000000007</v>
      </c>
      <c r="AF293" s="69">
        <f t="shared" si="263"/>
        <v>1.4000000000000001</v>
      </c>
      <c r="AG293" s="78">
        <f t="shared" si="263"/>
        <v>200</v>
      </c>
      <c r="AH293" s="60">
        <f t="shared" si="263"/>
        <v>50</v>
      </c>
      <c r="AI293" s="60">
        <f t="shared" si="263"/>
        <v>70</v>
      </c>
      <c r="AJ293" s="60">
        <f t="shared" si="263"/>
        <v>10070</v>
      </c>
      <c r="AK293" s="60">
        <f t="shared" si="263"/>
        <v>185</v>
      </c>
      <c r="AL293" s="60">
        <f t="shared" si="263"/>
        <v>3.7</v>
      </c>
      <c r="AM293" s="60">
        <f t="shared" ca="1" si="263"/>
        <v>-281</v>
      </c>
      <c r="AN293" s="60">
        <f t="shared" ca="1" si="263"/>
        <v>-281</v>
      </c>
      <c r="AO293" s="60">
        <f t="shared" ca="1" si="263"/>
        <v>281</v>
      </c>
      <c r="AP293" s="63">
        <f t="shared" si="239"/>
        <v>35</v>
      </c>
      <c r="AQ293" s="62">
        <f t="shared" si="240"/>
        <v>1.3548387096774206</v>
      </c>
      <c r="AR293" s="62">
        <f t="shared" si="241"/>
        <v>67.741935483871032</v>
      </c>
      <c r="AS293" s="62">
        <f t="shared" si="242"/>
        <v>135.48387096774206</v>
      </c>
      <c r="AT293" s="62">
        <f t="shared" si="243"/>
        <v>-67.741935483871032</v>
      </c>
      <c r="AU293" s="62">
        <f t="shared" si="244"/>
        <v>203.2258064516131</v>
      </c>
      <c r="AV293" s="62">
        <f t="shared" si="245"/>
        <v>-270.96774193548413</v>
      </c>
      <c r="AW293" s="63">
        <f t="shared" si="256"/>
        <v>-67.741935483871032</v>
      </c>
      <c r="AX293" s="61" t="str">
        <f t="shared" ca="1" si="246"/>
        <v/>
      </c>
      <c r="AY293" s="69">
        <f t="shared" ca="1" si="257"/>
        <v>9789</v>
      </c>
      <c r="AZ293" s="51">
        <f t="shared" si="247"/>
        <v>474.19354838709722</v>
      </c>
      <c r="BA293" s="55">
        <f t="shared" ca="1" si="248"/>
        <v>4.814147699361393E-2</v>
      </c>
      <c r="BB293" s="55">
        <f t="shared" ca="1" si="258"/>
        <v>-0.45161290322580688</v>
      </c>
      <c r="BC293" s="64">
        <f t="shared" ca="1" si="249"/>
        <v>-217.74193548387103</v>
      </c>
      <c r="BE293" s="52">
        <f t="shared" ca="1" si="250"/>
        <v>12.399999999999958</v>
      </c>
      <c r="BF293" s="52" t="str">
        <f t="shared" ca="1" si="251"/>
        <v/>
      </c>
      <c r="BG293" s="52">
        <f t="shared" ca="1" si="259"/>
        <v>12.399999999999958</v>
      </c>
      <c r="BH293" s="52" t="str">
        <f t="shared" ca="1" si="260"/>
        <v/>
      </c>
    </row>
    <row r="294" spans="19:60">
      <c r="S294" s="68">
        <f t="shared" si="261"/>
        <v>7</v>
      </c>
      <c r="T294" s="69">
        <f t="shared" si="261"/>
        <v>2</v>
      </c>
      <c r="U294" s="70">
        <f t="shared" si="252"/>
        <v>3</v>
      </c>
      <c r="V294" s="68">
        <f t="shared" si="253"/>
        <v>4</v>
      </c>
      <c r="W294" s="70">
        <f t="shared" si="253"/>
        <v>7</v>
      </c>
      <c r="X294" s="71">
        <f t="shared" si="253"/>
        <v>0.42857142857142855</v>
      </c>
      <c r="Y294" s="71">
        <f t="shared" si="253"/>
        <v>0.5</v>
      </c>
      <c r="Z294" s="69">
        <f t="shared" si="253"/>
        <v>10000</v>
      </c>
      <c r="AA294" s="69">
        <f t="shared" ca="1" si="253"/>
        <v>9850</v>
      </c>
      <c r="AB294" s="69">
        <f t="shared" ca="1" si="254"/>
        <v>-150</v>
      </c>
      <c r="AC294" s="69">
        <f t="shared" ca="1" si="255"/>
        <v>50</v>
      </c>
      <c r="AD294" s="73">
        <f t="shared" si="262"/>
        <v>12.299999999999958</v>
      </c>
      <c r="AE294" s="69">
        <f t="shared" si="263"/>
        <v>0.70000000000000007</v>
      </c>
      <c r="AF294" s="69">
        <f t="shared" si="263"/>
        <v>1.4000000000000001</v>
      </c>
      <c r="AG294" s="78">
        <f t="shared" si="263"/>
        <v>200</v>
      </c>
      <c r="AH294" s="60">
        <f t="shared" si="263"/>
        <v>50</v>
      </c>
      <c r="AI294" s="60">
        <f t="shared" si="263"/>
        <v>70</v>
      </c>
      <c r="AJ294" s="60">
        <f t="shared" si="263"/>
        <v>10070</v>
      </c>
      <c r="AK294" s="60">
        <f t="shared" si="263"/>
        <v>185</v>
      </c>
      <c r="AL294" s="60">
        <f t="shared" si="263"/>
        <v>3.7</v>
      </c>
      <c r="AM294" s="60">
        <f t="shared" ca="1" si="263"/>
        <v>-281</v>
      </c>
      <c r="AN294" s="60">
        <f t="shared" ca="1" si="263"/>
        <v>-281</v>
      </c>
      <c r="AO294" s="60">
        <f t="shared" ca="1" si="263"/>
        <v>281</v>
      </c>
      <c r="AP294" s="63">
        <f t="shared" si="239"/>
        <v>35</v>
      </c>
      <c r="AQ294" s="62">
        <f t="shared" si="240"/>
        <v>1.3577235772357736</v>
      </c>
      <c r="AR294" s="62">
        <f t="shared" si="241"/>
        <v>67.886178861788679</v>
      </c>
      <c r="AS294" s="62">
        <f t="shared" si="242"/>
        <v>135.77235772357736</v>
      </c>
      <c r="AT294" s="62">
        <f t="shared" si="243"/>
        <v>-67.886178861788679</v>
      </c>
      <c r="AU294" s="62">
        <f t="shared" si="244"/>
        <v>203.65853658536605</v>
      </c>
      <c r="AV294" s="62">
        <f t="shared" si="245"/>
        <v>-271.54471544715472</v>
      </c>
      <c r="AW294" s="63">
        <f t="shared" si="256"/>
        <v>-67.886178861788665</v>
      </c>
      <c r="AX294" s="61" t="str">
        <f t="shared" ca="1" si="246"/>
        <v/>
      </c>
      <c r="AY294" s="69">
        <f t="shared" ca="1" si="257"/>
        <v>9789</v>
      </c>
      <c r="AZ294" s="51">
        <f t="shared" si="247"/>
        <v>475.20325203252077</v>
      </c>
      <c r="BA294" s="55">
        <f t="shared" ca="1" si="248"/>
        <v>4.8243984977920887E-2</v>
      </c>
      <c r="BB294" s="55">
        <f t="shared" ca="1" si="258"/>
        <v>-0.45257452574525775</v>
      </c>
      <c r="BC294" s="64">
        <f t="shared" ca="1" si="249"/>
        <v>-217.88617886178866</v>
      </c>
      <c r="BE294" s="52">
        <f t="shared" ca="1" si="250"/>
        <v>12.299999999999958</v>
      </c>
      <c r="BF294" s="52" t="str">
        <f t="shared" ca="1" si="251"/>
        <v/>
      </c>
      <c r="BG294" s="52">
        <f t="shared" ca="1" si="259"/>
        <v>12.299999999999958</v>
      </c>
      <c r="BH294" s="52" t="str">
        <f t="shared" ca="1" si="260"/>
        <v/>
      </c>
    </row>
    <row r="295" spans="19:60">
      <c r="S295" s="68">
        <f t="shared" si="261"/>
        <v>7</v>
      </c>
      <c r="T295" s="69">
        <f t="shared" si="261"/>
        <v>2</v>
      </c>
      <c r="U295" s="70">
        <f t="shared" si="252"/>
        <v>3</v>
      </c>
      <c r="V295" s="68">
        <f t="shared" si="253"/>
        <v>4</v>
      </c>
      <c r="W295" s="70">
        <f t="shared" si="253"/>
        <v>7</v>
      </c>
      <c r="X295" s="71">
        <f t="shared" si="253"/>
        <v>0.42857142857142855</v>
      </c>
      <c r="Y295" s="71">
        <f t="shared" si="253"/>
        <v>0.5</v>
      </c>
      <c r="Z295" s="69">
        <f t="shared" si="253"/>
        <v>10000</v>
      </c>
      <c r="AA295" s="69">
        <f t="shared" ca="1" si="253"/>
        <v>9850</v>
      </c>
      <c r="AB295" s="69">
        <f t="shared" ca="1" si="254"/>
        <v>-150</v>
      </c>
      <c r="AC295" s="69">
        <f t="shared" ca="1" si="255"/>
        <v>50</v>
      </c>
      <c r="AD295" s="73">
        <f t="shared" si="262"/>
        <v>12.199999999999958</v>
      </c>
      <c r="AE295" s="69">
        <f t="shared" si="263"/>
        <v>0.70000000000000007</v>
      </c>
      <c r="AF295" s="69">
        <f t="shared" si="263"/>
        <v>1.4000000000000001</v>
      </c>
      <c r="AG295" s="78">
        <f t="shared" si="263"/>
        <v>200</v>
      </c>
      <c r="AH295" s="60">
        <f t="shared" si="263"/>
        <v>50</v>
      </c>
      <c r="AI295" s="60">
        <f t="shared" si="263"/>
        <v>70</v>
      </c>
      <c r="AJ295" s="60">
        <f t="shared" si="263"/>
        <v>10070</v>
      </c>
      <c r="AK295" s="60">
        <f t="shared" si="263"/>
        <v>185</v>
      </c>
      <c r="AL295" s="60">
        <f t="shared" si="263"/>
        <v>3.7</v>
      </c>
      <c r="AM295" s="60">
        <f t="shared" ca="1" si="263"/>
        <v>-281</v>
      </c>
      <c r="AN295" s="60">
        <f t="shared" ca="1" si="263"/>
        <v>-281</v>
      </c>
      <c r="AO295" s="60">
        <f t="shared" ca="1" si="263"/>
        <v>281</v>
      </c>
      <c r="AP295" s="63">
        <f t="shared" si="239"/>
        <v>35</v>
      </c>
      <c r="AQ295" s="62">
        <f t="shared" si="240"/>
        <v>1.3606557377049193</v>
      </c>
      <c r="AR295" s="62">
        <f t="shared" si="241"/>
        <v>68.032786885245969</v>
      </c>
      <c r="AS295" s="62">
        <f t="shared" si="242"/>
        <v>136.06557377049194</v>
      </c>
      <c r="AT295" s="62">
        <f t="shared" si="243"/>
        <v>-68.032786885245969</v>
      </c>
      <c r="AU295" s="62">
        <f t="shared" si="244"/>
        <v>204.09836065573791</v>
      </c>
      <c r="AV295" s="62">
        <f t="shared" si="245"/>
        <v>-272.13114754098387</v>
      </c>
      <c r="AW295" s="63">
        <f t="shared" si="256"/>
        <v>-68.032786885245969</v>
      </c>
      <c r="AX295" s="61" t="str">
        <f t="shared" ca="1" si="246"/>
        <v/>
      </c>
      <c r="AY295" s="69">
        <f t="shared" ca="1" si="257"/>
        <v>9789</v>
      </c>
      <c r="AZ295" s="51">
        <f t="shared" si="247"/>
        <v>476.22950819672178</v>
      </c>
      <c r="BA295" s="55">
        <f t="shared" ca="1" si="248"/>
        <v>4.8348173420986983E-2</v>
      </c>
      <c r="BB295" s="55">
        <f t="shared" ca="1" si="258"/>
        <v>-0.45355191256830646</v>
      </c>
      <c r="BC295" s="64">
        <f t="shared" ca="1" si="249"/>
        <v>-218.03278688524597</v>
      </c>
      <c r="BE295" s="52">
        <f t="shared" ca="1" si="250"/>
        <v>12.199999999999958</v>
      </c>
      <c r="BF295" s="52" t="str">
        <f t="shared" ca="1" si="251"/>
        <v/>
      </c>
      <c r="BG295" s="52">
        <f t="shared" ca="1" si="259"/>
        <v>12.199999999999958</v>
      </c>
      <c r="BH295" s="52" t="str">
        <f t="shared" ca="1" si="260"/>
        <v/>
      </c>
    </row>
    <row r="296" spans="19:60">
      <c r="S296" s="68">
        <f t="shared" si="261"/>
        <v>7</v>
      </c>
      <c r="T296" s="69">
        <f t="shared" si="261"/>
        <v>2</v>
      </c>
      <c r="U296" s="70">
        <f t="shared" si="252"/>
        <v>3</v>
      </c>
      <c r="V296" s="68">
        <f t="shared" si="253"/>
        <v>4</v>
      </c>
      <c r="W296" s="70">
        <f t="shared" si="253"/>
        <v>7</v>
      </c>
      <c r="X296" s="71">
        <f t="shared" si="253"/>
        <v>0.42857142857142855</v>
      </c>
      <c r="Y296" s="71">
        <f t="shared" si="253"/>
        <v>0.5</v>
      </c>
      <c r="Z296" s="69">
        <f t="shared" si="253"/>
        <v>10000</v>
      </c>
      <c r="AA296" s="69">
        <f t="shared" ca="1" si="253"/>
        <v>9850</v>
      </c>
      <c r="AB296" s="69">
        <f t="shared" ca="1" si="254"/>
        <v>-150</v>
      </c>
      <c r="AC296" s="69">
        <f t="shared" ca="1" si="255"/>
        <v>50</v>
      </c>
      <c r="AD296" s="73">
        <f t="shared" si="262"/>
        <v>12.099999999999959</v>
      </c>
      <c r="AE296" s="69">
        <f t="shared" si="263"/>
        <v>0.70000000000000007</v>
      </c>
      <c r="AF296" s="69">
        <f t="shared" si="263"/>
        <v>1.4000000000000001</v>
      </c>
      <c r="AG296" s="78">
        <f t="shared" si="263"/>
        <v>200</v>
      </c>
      <c r="AH296" s="60">
        <f t="shared" si="263"/>
        <v>50</v>
      </c>
      <c r="AI296" s="60">
        <f t="shared" si="263"/>
        <v>70</v>
      </c>
      <c r="AJ296" s="60">
        <f t="shared" si="263"/>
        <v>10070</v>
      </c>
      <c r="AK296" s="60">
        <f t="shared" si="263"/>
        <v>185</v>
      </c>
      <c r="AL296" s="60">
        <f t="shared" si="263"/>
        <v>3.7</v>
      </c>
      <c r="AM296" s="60">
        <f t="shared" ca="1" si="263"/>
        <v>-281</v>
      </c>
      <c r="AN296" s="60">
        <f t="shared" ca="1" si="263"/>
        <v>-281</v>
      </c>
      <c r="AO296" s="60">
        <f t="shared" ca="1" si="263"/>
        <v>281</v>
      </c>
      <c r="AP296" s="63">
        <f t="shared" si="239"/>
        <v>35</v>
      </c>
      <c r="AQ296" s="62">
        <f t="shared" si="240"/>
        <v>1.3636363636363649</v>
      </c>
      <c r="AR296" s="62">
        <f t="shared" si="241"/>
        <v>68.181818181818244</v>
      </c>
      <c r="AS296" s="62">
        <f t="shared" si="242"/>
        <v>136.36363636363649</v>
      </c>
      <c r="AT296" s="62">
        <f t="shared" si="243"/>
        <v>-68.181818181818244</v>
      </c>
      <c r="AU296" s="62">
        <f t="shared" si="244"/>
        <v>204.54545454545473</v>
      </c>
      <c r="AV296" s="62">
        <f t="shared" si="245"/>
        <v>-272.72727272727298</v>
      </c>
      <c r="AW296" s="63">
        <f t="shared" si="256"/>
        <v>-68.181818181818244</v>
      </c>
      <c r="AX296" s="61" t="str">
        <f t="shared" ca="1" si="246"/>
        <v/>
      </c>
      <c r="AY296" s="69">
        <f t="shared" ca="1" si="257"/>
        <v>9789</v>
      </c>
      <c r="AZ296" s="51">
        <f t="shared" si="247"/>
        <v>477.27272727272771</v>
      </c>
      <c r="BA296" s="55">
        <f t="shared" ca="1" si="248"/>
        <v>4.8454083987078955E-2</v>
      </c>
      <c r="BB296" s="55">
        <f t="shared" ca="1" si="258"/>
        <v>-0.45454545454545497</v>
      </c>
      <c r="BC296" s="64">
        <f t="shared" ca="1" si="249"/>
        <v>-218.18181818181824</v>
      </c>
      <c r="BE296" s="52">
        <f t="shared" ca="1" si="250"/>
        <v>12.099999999999959</v>
      </c>
      <c r="BF296" s="52" t="str">
        <f t="shared" ca="1" si="251"/>
        <v/>
      </c>
      <c r="BG296" s="52">
        <f t="shared" ca="1" si="259"/>
        <v>12.099999999999959</v>
      </c>
      <c r="BH296" s="52" t="str">
        <f t="shared" ca="1" si="260"/>
        <v/>
      </c>
    </row>
    <row r="297" spans="19:60">
      <c r="S297" s="68">
        <f t="shared" si="261"/>
        <v>7</v>
      </c>
      <c r="T297" s="69">
        <f t="shared" si="261"/>
        <v>2</v>
      </c>
      <c r="U297" s="70">
        <f t="shared" si="252"/>
        <v>3</v>
      </c>
      <c r="V297" s="68">
        <f t="shared" si="253"/>
        <v>4</v>
      </c>
      <c r="W297" s="70">
        <f t="shared" si="253"/>
        <v>7</v>
      </c>
      <c r="X297" s="71">
        <f t="shared" si="253"/>
        <v>0.42857142857142855</v>
      </c>
      <c r="Y297" s="71">
        <f t="shared" si="253"/>
        <v>0.5</v>
      </c>
      <c r="Z297" s="69">
        <f t="shared" si="253"/>
        <v>10000</v>
      </c>
      <c r="AA297" s="69">
        <f t="shared" ca="1" si="253"/>
        <v>9850</v>
      </c>
      <c r="AB297" s="69">
        <f t="shared" ca="1" si="254"/>
        <v>-150</v>
      </c>
      <c r="AC297" s="69">
        <f t="shared" ca="1" si="255"/>
        <v>50</v>
      </c>
      <c r="AD297" s="73">
        <f t="shared" si="262"/>
        <v>11.999999999999959</v>
      </c>
      <c r="AE297" s="69">
        <f t="shared" si="263"/>
        <v>0.70000000000000007</v>
      </c>
      <c r="AF297" s="69">
        <f t="shared" si="263"/>
        <v>1.4000000000000001</v>
      </c>
      <c r="AG297" s="78">
        <f t="shared" si="263"/>
        <v>200</v>
      </c>
      <c r="AH297" s="60">
        <f t="shared" si="263"/>
        <v>50</v>
      </c>
      <c r="AI297" s="60">
        <f t="shared" si="263"/>
        <v>70</v>
      </c>
      <c r="AJ297" s="60">
        <f t="shared" si="263"/>
        <v>10070</v>
      </c>
      <c r="AK297" s="60">
        <f t="shared" si="263"/>
        <v>185</v>
      </c>
      <c r="AL297" s="60">
        <f t="shared" si="263"/>
        <v>3.7</v>
      </c>
      <c r="AM297" s="60">
        <f t="shared" ca="1" si="263"/>
        <v>-281</v>
      </c>
      <c r="AN297" s="60">
        <f t="shared" ca="1" si="263"/>
        <v>-281</v>
      </c>
      <c r="AO297" s="60">
        <f t="shared" ca="1" si="263"/>
        <v>281</v>
      </c>
      <c r="AP297" s="63">
        <f t="shared" si="239"/>
        <v>35</v>
      </c>
      <c r="AQ297" s="62">
        <f t="shared" si="240"/>
        <v>1.366666666666668</v>
      </c>
      <c r="AR297" s="62">
        <f t="shared" si="241"/>
        <v>68.3333333333334</v>
      </c>
      <c r="AS297" s="62">
        <f t="shared" si="242"/>
        <v>136.6666666666668</v>
      </c>
      <c r="AT297" s="62">
        <f t="shared" si="243"/>
        <v>-68.3333333333334</v>
      </c>
      <c r="AU297" s="62">
        <f t="shared" si="244"/>
        <v>205.0000000000002</v>
      </c>
      <c r="AV297" s="62">
        <f t="shared" si="245"/>
        <v>-273.3333333333336</v>
      </c>
      <c r="AW297" s="63">
        <f t="shared" si="256"/>
        <v>-68.3333333333334</v>
      </c>
      <c r="AX297" s="61" t="str">
        <f t="shared" ca="1" si="246"/>
        <v/>
      </c>
      <c r="AY297" s="69">
        <f t="shared" ca="1" si="257"/>
        <v>9789</v>
      </c>
      <c r="AZ297" s="51">
        <f t="shared" si="247"/>
        <v>478.33333333333383</v>
      </c>
      <c r="BA297" s="55">
        <f t="shared" ca="1" si="248"/>
        <v>4.8561759729272472E-2</v>
      </c>
      <c r="BB297" s="55">
        <f t="shared" ca="1" si="258"/>
        <v>-0.45555555555555599</v>
      </c>
      <c r="BC297" s="64">
        <f t="shared" ca="1" si="249"/>
        <v>-218.3333333333334</v>
      </c>
      <c r="BE297" s="52">
        <f t="shared" ca="1" si="250"/>
        <v>11.999999999999959</v>
      </c>
      <c r="BF297" s="52" t="str">
        <f t="shared" ca="1" si="251"/>
        <v/>
      </c>
      <c r="BG297" s="52">
        <f t="shared" ca="1" si="259"/>
        <v>11.999999999999959</v>
      </c>
      <c r="BH297" s="52" t="str">
        <f t="shared" ca="1" si="260"/>
        <v/>
      </c>
    </row>
    <row r="298" spans="19:60">
      <c r="S298" s="68">
        <f t="shared" si="261"/>
        <v>7</v>
      </c>
      <c r="T298" s="69">
        <f t="shared" si="261"/>
        <v>2</v>
      </c>
      <c r="U298" s="70">
        <f t="shared" si="252"/>
        <v>3</v>
      </c>
      <c r="V298" s="68">
        <f t="shared" ref="V298:AA313" si="264">V297</f>
        <v>4</v>
      </c>
      <c r="W298" s="70">
        <f t="shared" si="264"/>
        <v>7</v>
      </c>
      <c r="X298" s="71">
        <f t="shared" si="264"/>
        <v>0.42857142857142855</v>
      </c>
      <c r="Y298" s="71">
        <f t="shared" si="264"/>
        <v>0.5</v>
      </c>
      <c r="Z298" s="69">
        <f t="shared" si="264"/>
        <v>10000</v>
      </c>
      <c r="AA298" s="69">
        <f t="shared" ca="1" si="264"/>
        <v>9850</v>
      </c>
      <c r="AB298" s="69">
        <f t="shared" ca="1" si="254"/>
        <v>-150</v>
      </c>
      <c r="AC298" s="69">
        <f t="shared" ca="1" si="255"/>
        <v>50</v>
      </c>
      <c r="AD298" s="73">
        <f t="shared" si="262"/>
        <v>11.899999999999959</v>
      </c>
      <c r="AE298" s="69">
        <f t="shared" si="263"/>
        <v>0.70000000000000007</v>
      </c>
      <c r="AF298" s="69">
        <f t="shared" si="263"/>
        <v>1.4000000000000001</v>
      </c>
      <c r="AG298" s="78">
        <f t="shared" si="263"/>
        <v>200</v>
      </c>
      <c r="AH298" s="60">
        <f t="shared" si="263"/>
        <v>50</v>
      </c>
      <c r="AI298" s="60">
        <f t="shared" si="263"/>
        <v>70</v>
      </c>
      <c r="AJ298" s="60">
        <f t="shared" si="263"/>
        <v>10070</v>
      </c>
      <c r="AK298" s="60">
        <f t="shared" si="263"/>
        <v>185</v>
      </c>
      <c r="AL298" s="60">
        <f t="shared" si="263"/>
        <v>3.7</v>
      </c>
      <c r="AM298" s="60">
        <f t="shared" ca="1" si="263"/>
        <v>-281</v>
      </c>
      <c r="AN298" s="60">
        <f t="shared" ca="1" si="263"/>
        <v>-281</v>
      </c>
      <c r="AO298" s="60">
        <f t="shared" ca="1" si="263"/>
        <v>281</v>
      </c>
      <c r="AP298" s="63">
        <f t="shared" si="239"/>
        <v>35</v>
      </c>
      <c r="AQ298" s="62">
        <f t="shared" si="240"/>
        <v>1.3697478991596652</v>
      </c>
      <c r="AR298" s="62">
        <f t="shared" si="241"/>
        <v>68.487394957983255</v>
      </c>
      <c r="AS298" s="62">
        <f t="shared" si="242"/>
        <v>136.97478991596651</v>
      </c>
      <c r="AT298" s="62">
        <f t="shared" si="243"/>
        <v>-68.487394957983255</v>
      </c>
      <c r="AU298" s="62">
        <f t="shared" si="244"/>
        <v>205.46218487394975</v>
      </c>
      <c r="AV298" s="62">
        <f t="shared" si="245"/>
        <v>-273.94957983193302</v>
      </c>
      <c r="AW298" s="63">
        <f t="shared" si="256"/>
        <v>-68.48739495798327</v>
      </c>
      <c r="AX298" s="61" t="str">
        <f t="shared" ca="1" si="246"/>
        <v/>
      </c>
      <c r="AY298" s="69">
        <f t="shared" ca="1" si="257"/>
        <v>9789</v>
      </c>
      <c r="AZ298" s="51">
        <f t="shared" si="247"/>
        <v>479.41176470588277</v>
      </c>
      <c r="BA298" s="55">
        <f t="shared" ca="1" si="248"/>
        <v>4.867124514780536E-2</v>
      </c>
      <c r="BB298" s="55">
        <f t="shared" ca="1" si="258"/>
        <v>-0.45658263305322178</v>
      </c>
      <c r="BC298" s="64">
        <f t="shared" ca="1" si="249"/>
        <v>-218.48739495798327</v>
      </c>
      <c r="BE298" s="52">
        <f t="shared" ca="1" si="250"/>
        <v>11.899999999999959</v>
      </c>
      <c r="BF298" s="52" t="str">
        <f t="shared" ca="1" si="251"/>
        <v/>
      </c>
      <c r="BG298" s="52">
        <f t="shared" ca="1" si="259"/>
        <v>11.899999999999959</v>
      </c>
      <c r="BH298" s="52" t="str">
        <f t="shared" ca="1" si="260"/>
        <v/>
      </c>
    </row>
    <row r="299" spans="19:60">
      <c r="S299" s="68">
        <f t="shared" ref="S299:T314" si="265">S298</f>
        <v>7</v>
      </c>
      <c r="T299" s="69">
        <f t="shared" si="265"/>
        <v>2</v>
      </c>
      <c r="U299" s="70">
        <f t="shared" si="252"/>
        <v>3</v>
      </c>
      <c r="V299" s="68">
        <f t="shared" si="264"/>
        <v>4</v>
      </c>
      <c r="W299" s="70">
        <f t="shared" si="264"/>
        <v>7</v>
      </c>
      <c r="X299" s="71">
        <f t="shared" si="264"/>
        <v>0.42857142857142855</v>
      </c>
      <c r="Y299" s="71">
        <f t="shared" si="264"/>
        <v>0.5</v>
      </c>
      <c r="Z299" s="69">
        <f t="shared" si="264"/>
        <v>10000</v>
      </c>
      <c r="AA299" s="69">
        <f t="shared" ca="1" si="264"/>
        <v>9850</v>
      </c>
      <c r="AB299" s="69">
        <f t="shared" ca="1" si="254"/>
        <v>-150</v>
      </c>
      <c r="AC299" s="69">
        <f t="shared" ca="1" si="255"/>
        <v>50</v>
      </c>
      <c r="AD299" s="73">
        <f t="shared" si="262"/>
        <v>11.79999999999996</v>
      </c>
      <c r="AE299" s="69">
        <f t="shared" ref="AE299:AO314" si="266">AE298</f>
        <v>0.70000000000000007</v>
      </c>
      <c r="AF299" s="69">
        <f t="shared" si="266"/>
        <v>1.4000000000000001</v>
      </c>
      <c r="AG299" s="78">
        <f t="shared" si="266"/>
        <v>200</v>
      </c>
      <c r="AH299" s="60">
        <f t="shared" si="266"/>
        <v>50</v>
      </c>
      <c r="AI299" s="60">
        <f t="shared" si="266"/>
        <v>70</v>
      </c>
      <c r="AJ299" s="60">
        <f t="shared" si="266"/>
        <v>10070</v>
      </c>
      <c r="AK299" s="60">
        <f t="shared" si="266"/>
        <v>185</v>
      </c>
      <c r="AL299" s="60">
        <f t="shared" si="266"/>
        <v>3.7</v>
      </c>
      <c r="AM299" s="60">
        <f t="shared" ca="1" si="266"/>
        <v>-281</v>
      </c>
      <c r="AN299" s="60">
        <f t="shared" ca="1" si="266"/>
        <v>-281</v>
      </c>
      <c r="AO299" s="60">
        <f t="shared" ca="1" si="266"/>
        <v>281</v>
      </c>
      <c r="AP299" s="63">
        <f t="shared" si="239"/>
        <v>35</v>
      </c>
      <c r="AQ299" s="62">
        <f t="shared" si="240"/>
        <v>1.3728813559322046</v>
      </c>
      <c r="AR299" s="62">
        <f t="shared" si="241"/>
        <v>68.64406779661023</v>
      </c>
      <c r="AS299" s="62">
        <f t="shared" si="242"/>
        <v>137.28813559322046</v>
      </c>
      <c r="AT299" s="62">
        <f t="shared" si="243"/>
        <v>-68.64406779661023</v>
      </c>
      <c r="AU299" s="62">
        <f t="shared" si="244"/>
        <v>205.9322033898307</v>
      </c>
      <c r="AV299" s="62">
        <f t="shared" si="245"/>
        <v>-274.57627118644092</v>
      </c>
      <c r="AW299" s="63">
        <f t="shared" si="256"/>
        <v>-68.644067796610216</v>
      </c>
      <c r="AX299" s="61" t="str">
        <f t="shared" ca="1" si="246"/>
        <v/>
      </c>
      <c r="AY299" s="69">
        <f t="shared" ca="1" si="257"/>
        <v>9789</v>
      </c>
      <c r="AZ299" s="51">
        <f t="shared" si="247"/>
        <v>480.50847457627162</v>
      </c>
      <c r="BA299" s="55">
        <f t="shared" ca="1" si="248"/>
        <v>4.8782586251398134E-2</v>
      </c>
      <c r="BB299" s="55">
        <f t="shared" ca="1" si="258"/>
        <v>-0.45762711864406813</v>
      </c>
      <c r="BC299" s="64">
        <f t="shared" ca="1" si="249"/>
        <v>-218.64406779661022</v>
      </c>
      <c r="BE299" s="52">
        <f t="shared" ca="1" si="250"/>
        <v>11.79999999999996</v>
      </c>
      <c r="BF299" s="52" t="str">
        <f t="shared" ca="1" si="251"/>
        <v/>
      </c>
      <c r="BG299" s="52">
        <f t="shared" ca="1" si="259"/>
        <v>11.79999999999996</v>
      </c>
      <c r="BH299" s="52" t="str">
        <f t="shared" ca="1" si="260"/>
        <v/>
      </c>
    </row>
    <row r="300" spans="19:60">
      <c r="S300" s="68">
        <f t="shared" si="265"/>
        <v>7</v>
      </c>
      <c r="T300" s="69">
        <f t="shared" si="265"/>
        <v>2</v>
      </c>
      <c r="U300" s="70">
        <f t="shared" si="252"/>
        <v>3</v>
      </c>
      <c r="V300" s="68">
        <f t="shared" si="264"/>
        <v>4</v>
      </c>
      <c r="W300" s="70">
        <f t="shared" si="264"/>
        <v>7</v>
      </c>
      <c r="X300" s="71">
        <f t="shared" si="264"/>
        <v>0.42857142857142855</v>
      </c>
      <c r="Y300" s="71">
        <f t="shared" si="264"/>
        <v>0.5</v>
      </c>
      <c r="Z300" s="69">
        <f t="shared" si="264"/>
        <v>10000</v>
      </c>
      <c r="AA300" s="69">
        <f t="shared" ca="1" si="264"/>
        <v>9850</v>
      </c>
      <c r="AB300" s="69">
        <f t="shared" ca="1" si="254"/>
        <v>-150</v>
      </c>
      <c r="AC300" s="69">
        <f t="shared" ca="1" si="255"/>
        <v>50</v>
      </c>
      <c r="AD300" s="73">
        <f t="shared" si="262"/>
        <v>11.69999999999996</v>
      </c>
      <c r="AE300" s="69">
        <f t="shared" si="266"/>
        <v>0.70000000000000007</v>
      </c>
      <c r="AF300" s="69">
        <f t="shared" si="266"/>
        <v>1.4000000000000001</v>
      </c>
      <c r="AG300" s="78">
        <f t="shared" si="266"/>
        <v>200</v>
      </c>
      <c r="AH300" s="60">
        <f t="shared" si="266"/>
        <v>50</v>
      </c>
      <c r="AI300" s="60">
        <f t="shared" si="266"/>
        <v>70</v>
      </c>
      <c r="AJ300" s="60">
        <f t="shared" si="266"/>
        <v>10070</v>
      </c>
      <c r="AK300" s="60">
        <f t="shared" si="266"/>
        <v>185</v>
      </c>
      <c r="AL300" s="60">
        <f t="shared" si="266"/>
        <v>3.7</v>
      </c>
      <c r="AM300" s="60">
        <f t="shared" ca="1" si="266"/>
        <v>-281</v>
      </c>
      <c r="AN300" s="60">
        <f t="shared" ca="1" si="266"/>
        <v>-281</v>
      </c>
      <c r="AO300" s="60">
        <f t="shared" ca="1" si="266"/>
        <v>281</v>
      </c>
      <c r="AP300" s="63">
        <f t="shared" si="239"/>
        <v>35</v>
      </c>
      <c r="AQ300" s="62">
        <f t="shared" si="240"/>
        <v>1.3760683760683774</v>
      </c>
      <c r="AR300" s="62">
        <f t="shared" si="241"/>
        <v>68.803418803418865</v>
      </c>
      <c r="AS300" s="62">
        <f t="shared" si="242"/>
        <v>137.60683760683773</v>
      </c>
      <c r="AT300" s="62">
        <f t="shared" si="243"/>
        <v>-68.803418803418865</v>
      </c>
      <c r="AU300" s="62">
        <f t="shared" si="244"/>
        <v>206.41025641025658</v>
      </c>
      <c r="AV300" s="62">
        <f t="shared" si="245"/>
        <v>-275.21367521367546</v>
      </c>
      <c r="AW300" s="63">
        <f t="shared" si="256"/>
        <v>-68.803418803418879</v>
      </c>
      <c r="AX300" s="61" t="str">
        <f t="shared" ca="1" si="246"/>
        <v/>
      </c>
      <c r="AY300" s="69">
        <f t="shared" ca="1" si="257"/>
        <v>9789</v>
      </c>
      <c r="AZ300" s="51">
        <f t="shared" si="247"/>
        <v>481.62393162393204</v>
      </c>
      <c r="BA300" s="55">
        <f t="shared" ca="1" si="248"/>
        <v>4.889583062171899E-2</v>
      </c>
      <c r="BB300" s="55">
        <f t="shared" ca="1" si="258"/>
        <v>-0.45868945868945921</v>
      </c>
      <c r="BC300" s="64">
        <f t="shared" ca="1" si="249"/>
        <v>-218.80341880341888</v>
      </c>
      <c r="BE300" s="52">
        <f t="shared" ca="1" si="250"/>
        <v>11.69999999999996</v>
      </c>
      <c r="BF300" s="52" t="str">
        <f t="shared" ca="1" si="251"/>
        <v/>
      </c>
      <c r="BG300" s="52">
        <f t="shared" ca="1" si="259"/>
        <v>11.69999999999996</v>
      </c>
      <c r="BH300" s="52" t="str">
        <f t="shared" ca="1" si="260"/>
        <v/>
      </c>
    </row>
    <row r="301" spans="19:60">
      <c r="S301" s="68">
        <f t="shared" si="265"/>
        <v>7</v>
      </c>
      <c r="T301" s="69">
        <f t="shared" si="265"/>
        <v>2</v>
      </c>
      <c r="U301" s="70">
        <f t="shared" si="252"/>
        <v>3</v>
      </c>
      <c r="V301" s="68">
        <f t="shared" si="264"/>
        <v>4</v>
      </c>
      <c r="W301" s="70">
        <f t="shared" si="264"/>
        <v>7</v>
      </c>
      <c r="X301" s="71">
        <f t="shared" si="264"/>
        <v>0.42857142857142855</v>
      </c>
      <c r="Y301" s="71">
        <f t="shared" si="264"/>
        <v>0.5</v>
      </c>
      <c r="Z301" s="69">
        <f t="shared" si="264"/>
        <v>10000</v>
      </c>
      <c r="AA301" s="69">
        <f t="shared" ca="1" si="264"/>
        <v>9850</v>
      </c>
      <c r="AB301" s="69">
        <f t="shared" ca="1" si="254"/>
        <v>-150</v>
      </c>
      <c r="AC301" s="69">
        <f t="shared" ca="1" si="255"/>
        <v>50</v>
      </c>
      <c r="AD301" s="73">
        <f t="shared" si="262"/>
        <v>11.599999999999961</v>
      </c>
      <c r="AE301" s="69">
        <f t="shared" si="266"/>
        <v>0.70000000000000007</v>
      </c>
      <c r="AF301" s="69">
        <f t="shared" si="266"/>
        <v>1.4000000000000001</v>
      </c>
      <c r="AG301" s="78">
        <f t="shared" si="266"/>
        <v>200</v>
      </c>
      <c r="AH301" s="60">
        <f t="shared" si="266"/>
        <v>50</v>
      </c>
      <c r="AI301" s="60">
        <f t="shared" si="266"/>
        <v>70</v>
      </c>
      <c r="AJ301" s="60">
        <f t="shared" si="266"/>
        <v>10070</v>
      </c>
      <c r="AK301" s="60">
        <f t="shared" si="266"/>
        <v>185</v>
      </c>
      <c r="AL301" s="60">
        <f t="shared" si="266"/>
        <v>3.7</v>
      </c>
      <c r="AM301" s="60">
        <f t="shared" ca="1" si="266"/>
        <v>-281</v>
      </c>
      <c r="AN301" s="60">
        <f t="shared" ca="1" si="266"/>
        <v>-281</v>
      </c>
      <c r="AO301" s="60">
        <f t="shared" ca="1" si="266"/>
        <v>281</v>
      </c>
      <c r="AP301" s="63">
        <f t="shared" si="239"/>
        <v>35</v>
      </c>
      <c r="AQ301" s="62">
        <f t="shared" si="240"/>
        <v>1.3793103448275876</v>
      </c>
      <c r="AR301" s="62">
        <f t="shared" si="241"/>
        <v>68.965517241379388</v>
      </c>
      <c r="AS301" s="62">
        <f t="shared" si="242"/>
        <v>137.93103448275878</v>
      </c>
      <c r="AT301" s="62">
        <f t="shared" si="243"/>
        <v>-68.965517241379388</v>
      </c>
      <c r="AU301" s="62">
        <f t="shared" si="244"/>
        <v>206.89655172413816</v>
      </c>
      <c r="AV301" s="62">
        <f t="shared" si="245"/>
        <v>-275.86206896551755</v>
      </c>
      <c r="AW301" s="63">
        <f t="shared" si="256"/>
        <v>-68.965517241379388</v>
      </c>
      <c r="AX301" s="61" t="str">
        <f t="shared" ca="1" si="246"/>
        <v/>
      </c>
      <c r="AY301" s="69">
        <f t="shared" ca="1" si="257"/>
        <v>9789</v>
      </c>
      <c r="AZ301" s="51">
        <f t="shared" si="247"/>
        <v>482.75862068965569</v>
      </c>
      <c r="BA301" s="55">
        <f t="shared" ca="1" si="248"/>
        <v>4.9011027481183321E-2</v>
      </c>
      <c r="BB301" s="55">
        <f t="shared" ca="1" si="258"/>
        <v>-0.45977011494252923</v>
      </c>
      <c r="BC301" s="64">
        <f t="shared" ca="1" si="249"/>
        <v>-218.96551724137939</v>
      </c>
      <c r="BE301" s="52">
        <f t="shared" ca="1" si="250"/>
        <v>11.599999999999961</v>
      </c>
      <c r="BF301" s="52" t="str">
        <f t="shared" ca="1" si="251"/>
        <v/>
      </c>
      <c r="BG301" s="52">
        <f t="shared" ca="1" si="259"/>
        <v>11.599999999999961</v>
      </c>
      <c r="BH301" s="52" t="str">
        <f t="shared" ca="1" si="260"/>
        <v/>
      </c>
    </row>
    <row r="302" spans="19:60">
      <c r="S302" s="68">
        <f t="shared" si="265"/>
        <v>7</v>
      </c>
      <c r="T302" s="69">
        <f t="shared" si="265"/>
        <v>2</v>
      </c>
      <c r="U302" s="70">
        <f t="shared" si="252"/>
        <v>3</v>
      </c>
      <c r="V302" s="68">
        <f t="shared" si="264"/>
        <v>4</v>
      </c>
      <c r="W302" s="70">
        <f t="shared" si="264"/>
        <v>7</v>
      </c>
      <c r="X302" s="71">
        <f t="shared" si="264"/>
        <v>0.42857142857142855</v>
      </c>
      <c r="Y302" s="71">
        <f t="shared" si="264"/>
        <v>0.5</v>
      </c>
      <c r="Z302" s="69">
        <f t="shared" si="264"/>
        <v>10000</v>
      </c>
      <c r="AA302" s="69">
        <f t="shared" ca="1" si="264"/>
        <v>9850</v>
      </c>
      <c r="AB302" s="69">
        <f t="shared" ca="1" si="254"/>
        <v>-150</v>
      </c>
      <c r="AC302" s="69">
        <f t="shared" ca="1" si="255"/>
        <v>50</v>
      </c>
      <c r="AD302" s="73">
        <f t="shared" si="262"/>
        <v>11.499999999999961</v>
      </c>
      <c r="AE302" s="69">
        <f t="shared" si="266"/>
        <v>0.70000000000000007</v>
      </c>
      <c r="AF302" s="69">
        <f t="shared" si="266"/>
        <v>1.4000000000000001</v>
      </c>
      <c r="AG302" s="78">
        <f t="shared" si="266"/>
        <v>200</v>
      </c>
      <c r="AH302" s="60">
        <f t="shared" si="266"/>
        <v>50</v>
      </c>
      <c r="AI302" s="60">
        <f t="shared" si="266"/>
        <v>70</v>
      </c>
      <c r="AJ302" s="60">
        <f t="shared" si="266"/>
        <v>10070</v>
      </c>
      <c r="AK302" s="60">
        <f t="shared" si="266"/>
        <v>185</v>
      </c>
      <c r="AL302" s="60">
        <f t="shared" si="266"/>
        <v>3.7</v>
      </c>
      <c r="AM302" s="60">
        <f t="shared" ca="1" si="266"/>
        <v>-281</v>
      </c>
      <c r="AN302" s="60">
        <f t="shared" ca="1" si="266"/>
        <v>-281</v>
      </c>
      <c r="AO302" s="60">
        <f t="shared" ca="1" si="266"/>
        <v>281</v>
      </c>
      <c r="AP302" s="63">
        <f t="shared" si="239"/>
        <v>35</v>
      </c>
      <c r="AQ302" s="62">
        <f t="shared" si="240"/>
        <v>1.3826086956521753</v>
      </c>
      <c r="AR302" s="62">
        <f t="shared" si="241"/>
        <v>69.130434782608759</v>
      </c>
      <c r="AS302" s="62">
        <f t="shared" si="242"/>
        <v>138.26086956521752</v>
      </c>
      <c r="AT302" s="62">
        <f t="shared" si="243"/>
        <v>-69.130434782608759</v>
      </c>
      <c r="AU302" s="62">
        <f t="shared" si="244"/>
        <v>207.39130434782629</v>
      </c>
      <c r="AV302" s="62">
        <f t="shared" si="245"/>
        <v>-276.52173913043504</v>
      </c>
      <c r="AW302" s="63">
        <f t="shared" si="256"/>
        <v>-69.130434782608745</v>
      </c>
      <c r="AX302" s="61" t="str">
        <f t="shared" ca="1" si="246"/>
        <v/>
      </c>
      <c r="AY302" s="69">
        <f t="shared" ca="1" si="257"/>
        <v>9789</v>
      </c>
      <c r="AZ302" s="51">
        <f t="shared" si="247"/>
        <v>483.91304347826133</v>
      </c>
      <c r="BA302" s="55">
        <f t="shared" ca="1" si="248"/>
        <v>4.9128227764290489E-2</v>
      </c>
      <c r="BB302" s="55">
        <f t="shared" ca="1" si="258"/>
        <v>-0.46086956521739164</v>
      </c>
      <c r="BC302" s="64">
        <f t="shared" ca="1" si="249"/>
        <v>-219.13043478260875</v>
      </c>
      <c r="BE302" s="52">
        <f t="shared" ca="1" si="250"/>
        <v>11.499999999999961</v>
      </c>
      <c r="BF302" s="52" t="str">
        <f t="shared" ca="1" si="251"/>
        <v/>
      </c>
      <c r="BG302" s="52">
        <f t="shared" ca="1" si="259"/>
        <v>11.499999999999961</v>
      </c>
      <c r="BH302" s="52" t="str">
        <f t="shared" ca="1" si="260"/>
        <v/>
      </c>
    </row>
    <row r="303" spans="19:60">
      <c r="S303" s="68">
        <f t="shared" si="265"/>
        <v>7</v>
      </c>
      <c r="T303" s="69">
        <f t="shared" si="265"/>
        <v>2</v>
      </c>
      <c r="U303" s="70">
        <f t="shared" si="252"/>
        <v>3</v>
      </c>
      <c r="V303" s="68">
        <f t="shared" si="264"/>
        <v>4</v>
      </c>
      <c r="W303" s="70">
        <f t="shared" si="264"/>
        <v>7</v>
      </c>
      <c r="X303" s="71">
        <f t="shared" si="264"/>
        <v>0.42857142857142855</v>
      </c>
      <c r="Y303" s="71">
        <f t="shared" si="264"/>
        <v>0.5</v>
      </c>
      <c r="Z303" s="69">
        <f t="shared" si="264"/>
        <v>10000</v>
      </c>
      <c r="AA303" s="69">
        <f t="shared" ca="1" si="264"/>
        <v>9850</v>
      </c>
      <c r="AB303" s="69">
        <f t="shared" ca="1" si="254"/>
        <v>-150</v>
      </c>
      <c r="AC303" s="69">
        <f t="shared" ca="1" si="255"/>
        <v>50</v>
      </c>
      <c r="AD303" s="73">
        <f t="shared" si="262"/>
        <v>11.399999999999961</v>
      </c>
      <c r="AE303" s="69">
        <f t="shared" si="266"/>
        <v>0.70000000000000007</v>
      </c>
      <c r="AF303" s="69">
        <f t="shared" si="266"/>
        <v>1.4000000000000001</v>
      </c>
      <c r="AG303" s="78">
        <f t="shared" si="266"/>
        <v>200</v>
      </c>
      <c r="AH303" s="60">
        <f t="shared" si="266"/>
        <v>50</v>
      </c>
      <c r="AI303" s="60">
        <f t="shared" si="266"/>
        <v>70</v>
      </c>
      <c r="AJ303" s="60">
        <f t="shared" si="266"/>
        <v>10070</v>
      </c>
      <c r="AK303" s="60">
        <f t="shared" si="266"/>
        <v>185</v>
      </c>
      <c r="AL303" s="60">
        <f t="shared" si="266"/>
        <v>3.7</v>
      </c>
      <c r="AM303" s="60">
        <f t="shared" ca="1" si="266"/>
        <v>-281</v>
      </c>
      <c r="AN303" s="60">
        <f t="shared" ca="1" si="266"/>
        <v>-281</v>
      </c>
      <c r="AO303" s="60">
        <f t="shared" ca="1" si="266"/>
        <v>281</v>
      </c>
      <c r="AP303" s="63">
        <f t="shared" si="239"/>
        <v>35</v>
      </c>
      <c r="AQ303" s="62">
        <f t="shared" si="240"/>
        <v>1.3859649122807032</v>
      </c>
      <c r="AR303" s="62">
        <f t="shared" si="241"/>
        <v>69.298245614035153</v>
      </c>
      <c r="AS303" s="62">
        <f t="shared" si="242"/>
        <v>138.59649122807031</v>
      </c>
      <c r="AT303" s="62">
        <f t="shared" si="243"/>
        <v>-69.298245614035153</v>
      </c>
      <c r="AU303" s="62">
        <f t="shared" si="244"/>
        <v>207.89473684210546</v>
      </c>
      <c r="AV303" s="62">
        <f t="shared" si="245"/>
        <v>-277.19298245614061</v>
      </c>
      <c r="AW303" s="63">
        <f t="shared" si="256"/>
        <v>-69.298245614035153</v>
      </c>
      <c r="AX303" s="61" t="str">
        <f t="shared" ca="1" si="246"/>
        <v/>
      </c>
      <c r="AY303" s="69">
        <f t="shared" ca="1" si="257"/>
        <v>9789</v>
      </c>
      <c r="AZ303" s="51">
        <f t="shared" si="247"/>
        <v>485.08771929824604</v>
      </c>
      <c r="BA303" s="55">
        <f t="shared" ca="1" si="248"/>
        <v>4.9247484192715331E-2</v>
      </c>
      <c r="BB303" s="55">
        <f t="shared" ca="1" si="258"/>
        <v>-0.46198830409356767</v>
      </c>
      <c r="BC303" s="64">
        <f t="shared" ca="1" si="249"/>
        <v>-219.29824561403515</v>
      </c>
      <c r="BE303" s="52">
        <f t="shared" ca="1" si="250"/>
        <v>11.399999999999961</v>
      </c>
      <c r="BF303" s="52" t="str">
        <f t="shared" ca="1" si="251"/>
        <v/>
      </c>
      <c r="BG303" s="52">
        <f t="shared" ca="1" si="259"/>
        <v>11.399999999999961</v>
      </c>
      <c r="BH303" s="52" t="str">
        <f t="shared" ca="1" si="260"/>
        <v/>
      </c>
    </row>
    <row r="304" spans="19:60">
      <c r="S304" s="68">
        <f t="shared" si="265"/>
        <v>7</v>
      </c>
      <c r="T304" s="69">
        <f t="shared" si="265"/>
        <v>2</v>
      </c>
      <c r="U304" s="70">
        <f t="shared" si="252"/>
        <v>3</v>
      </c>
      <c r="V304" s="68">
        <f t="shared" si="264"/>
        <v>4</v>
      </c>
      <c r="W304" s="70">
        <f t="shared" si="264"/>
        <v>7</v>
      </c>
      <c r="X304" s="71">
        <f t="shared" si="264"/>
        <v>0.42857142857142855</v>
      </c>
      <c r="Y304" s="71">
        <f t="shared" si="264"/>
        <v>0.5</v>
      </c>
      <c r="Z304" s="69">
        <f t="shared" si="264"/>
        <v>10000</v>
      </c>
      <c r="AA304" s="69">
        <f t="shared" ca="1" si="264"/>
        <v>9850</v>
      </c>
      <c r="AB304" s="69">
        <f t="shared" ca="1" si="254"/>
        <v>-150</v>
      </c>
      <c r="AC304" s="69">
        <f t="shared" ca="1" si="255"/>
        <v>50</v>
      </c>
      <c r="AD304" s="73">
        <f t="shared" si="262"/>
        <v>11.299999999999962</v>
      </c>
      <c r="AE304" s="69">
        <f t="shared" si="266"/>
        <v>0.70000000000000007</v>
      </c>
      <c r="AF304" s="69">
        <f t="shared" si="266"/>
        <v>1.4000000000000001</v>
      </c>
      <c r="AG304" s="78">
        <f t="shared" si="266"/>
        <v>200</v>
      </c>
      <c r="AH304" s="60">
        <f t="shared" si="266"/>
        <v>50</v>
      </c>
      <c r="AI304" s="60">
        <f t="shared" si="266"/>
        <v>70</v>
      </c>
      <c r="AJ304" s="60">
        <f t="shared" si="266"/>
        <v>10070</v>
      </c>
      <c r="AK304" s="60">
        <f t="shared" si="266"/>
        <v>185</v>
      </c>
      <c r="AL304" s="60">
        <f t="shared" si="266"/>
        <v>3.7</v>
      </c>
      <c r="AM304" s="60">
        <f t="shared" ca="1" si="266"/>
        <v>-281</v>
      </c>
      <c r="AN304" s="60">
        <f t="shared" ca="1" si="266"/>
        <v>-281</v>
      </c>
      <c r="AO304" s="60">
        <f t="shared" ca="1" si="266"/>
        <v>281</v>
      </c>
      <c r="AP304" s="63">
        <f t="shared" si="239"/>
        <v>35</v>
      </c>
      <c r="AQ304" s="62">
        <f t="shared" si="240"/>
        <v>1.3893805309734526</v>
      </c>
      <c r="AR304" s="62">
        <f t="shared" si="241"/>
        <v>69.46902654867263</v>
      </c>
      <c r="AS304" s="62">
        <f t="shared" si="242"/>
        <v>138.93805309734526</v>
      </c>
      <c r="AT304" s="62">
        <f t="shared" si="243"/>
        <v>-69.46902654867263</v>
      </c>
      <c r="AU304" s="62">
        <f t="shared" si="244"/>
        <v>208.40707964601791</v>
      </c>
      <c r="AV304" s="62">
        <f t="shared" si="245"/>
        <v>-277.87610619469052</v>
      </c>
      <c r="AW304" s="63">
        <f t="shared" si="256"/>
        <v>-69.469026548672616</v>
      </c>
      <c r="AX304" s="61" t="str">
        <f t="shared" ca="1" si="246"/>
        <v/>
      </c>
      <c r="AY304" s="69">
        <f t="shared" ca="1" si="257"/>
        <v>9789</v>
      </c>
      <c r="AZ304" s="51">
        <f t="shared" si="247"/>
        <v>486.28318584070843</v>
      </c>
      <c r="BA304" s="55">
        <f t="shared" ca="1" si="248"/>
        <v>4.9368851354386643E-2</v>
      </c>
      <c r="BB304" s="55">
        <f t="shared" ca="1" si="258"/>
        <v>-0.46312684365781742</v>
      </c>
      <c r="BC304" s="64">
        <f t="shared" ca="1" si="249"/>
        <v>-219.46902654867262</v>
      </c>
      <c r="BE304" s="52">
        <f t="shared" ca="1" si="250"/>
        <v>11.299999999999962</v>
      </c>
      <c r="BF304" s="52" t="str">
        <f t="shared" ca="1" si="251"/>
        <v/>
      </c>
      <c r="BG304" s="52">
        <f t="shared" ca="1" si="259"/>
        <v>11.299999999999962</v>
      </c>
      <c r="BH304" s="52" t="str">
        <f t="shared" ca="1" si="260"/>
        <v/>
      </c>
    </row>
    <row r="305" spans="19:60">
      <c r="S305" s="68">
        <f t="shared" si="265"/>
        <v>7</v>
      </c>
      <c r="T305" s="69">
        <f t="shared" si="265"/>
        <v>2</v>
      </c>
      <c r="U305" s="70">
        <f t="shared" si="252"/>
        <v>3</v>
      </c>
      <c r="V305" s="68">
        <f t="shared" si="264"/>
        <v>4</v>
      </c>
      <c r="W305" s="70">
        <f t="shared" si="264"/>
        <v>7</v>
      </c>
      <c r="X305" s="71">
        <f t="shared" si="264"/>
        <v>0.42857142857142855</v>
      </c>
      <c r="Y305" s="71">
        <f t="shared" si="264"/>
        <v>0.5</v>
      </c>
      <c r="Z305" s="69">
        <f t="shared" si="264"/>
        <v>10000</v>
      </c>
      <c r="AA305" s="69">
        <f t="shared" ca="1" si="264"/>
        <v>9850</v>
      </c>
      <c r="AB305" s="69">
        <f t="shared" ca="1" si="254"/>
        <v>-150</v>
      </c>
      <c r="AC305" s="69">
        <f t="shared" ca="1" si="255"/>
        <v>50</v>
      </c>
      <c r="AD305" s="73">
        <f t="shared" si="262"/>
        <v>11.199999999999962</v>
      </c>
      <c r="AE305" s="69">
        <f t="shared" si="266"/>
        <v>0.70000000000000007</v>
      </c>
      <c r="AF305" s="69">
        <f t="shared" si="266"/>
        <v>1.4000000000000001</v>
      </c>
      <c r="AG305" s="78">
        <f t="shared" si="266"/>
        <v>200</v>
      </c>
      <c r="AH305" s="60">
        <f t="shared" si="266"/>
        <v>50</v>
      </c>
      <c r="AI305" s="60">
        <f t="shared" si="266"/>
        <v>70</v>
      </c>
      <c r="AJ305" s="60">
        <f t="shared" si="266"/>
        <v>10070</v>
      </c>
      <c r="AK305" s="60">
        <f t="shared" si="266"/>
        <v>185</v>
      </c>
      <c r="AL305" s="60">
        <f t="shared" si="266"/>
        <v>3.7</v>
      </c>
      <c r="AM305" s="60">
        <f t="shared" ca="1" si="266"/>
        <v>-281</v>
      </c>
      <c r="AN305" s="60">
        <f t="shared" ca="1" si="266"/>
        <v>-281</v>
      </c>
      <c r="AO305" s="60">
        <f t="shared" ca="1" si="266"/>
        <v>281</v>
      </c>
      <c r="AP305" s="63">
        <f t="shared" si="239"/>
        <v>35</v>
      </c>
      <c r="AQ305" s="62">
        <f t="shared" si="240"/>
        <v>1.3928571428571441</v>
      </c>
      <c r="AR305" s="62">
        <f t="shared" si="241"/>
        <v>69.64285714285721</v>
      </c>
      <c r="AS305" s="62">
        <f t="shared" si="242"/>
        <v>139.28571428571442</v>
      </c>
      <c r="AT305" s="62">
        <f t="shared" si="243"/>
        <v>-69.64285714285721</v>
      </c>
      <c r="AU305" s="62">
        <f t="shared" si="244"/>
        <v>208.92857142857162</v>
      </c>
      <c r="AV305" s="62">
        <f t="shared" si="245"/>
        <v>-278.57142857142884</v>
      </c>
      <c r="AW305" s="63">
        <f t="shared" si="256"/>
        <v>-69.642857142857224</v>
      </c>
      <c r="AX305" s="61" t="str">
        <f t="shared" ca="1" si="246"/>
        <v/>
      </c>
      <c r="AY305" s="69">
        <f t="shared" ca="1" si="257"/>
        <v>9789</v>
      </c>
      <c r="AZ305" s="51">
        <f t="shared" si="247"/>
        <v>487.50000000000045</v>
      </c>
      <c r="BA305" s="55">
        <f t="shared" ca="1" si="248"/>
        <v>4.9492385786802075E-2</v>
      </c>
      <c r="BB305" s="55">
        <f t="shared" ca="1" si="258"/>
        <v>-0.4642857142857148</v>
      </c>
      <c r="BC305" s="64">
        <f t="shared" ca="1" si="249"/>
        <v>-219.64285714285722</v>
      </c>
      <c r="BE305" s="52">
        <f t="shared" ca="1" si="250"/>
        <v>11.199999999999962</v>
      </c>
      <c r="BF305" s="52" t="str">
        <f t="shared" ca="1" si="251"/>
        <v/>
      </c>
      <c r="BG305" s="52">
        <f t="shared" ca="1" si="259"/>
        <v>11.199999999999962</v>
      </c>
      <c r="BH305" s="52" t="str">
        <f t="shared" ca="1" si="260"/>
        <v/>
      </c>
    </row>
    <row r="306" spans="19:60">
      <c r="S306" s="68">
        <f t="shared" si="265"/>
        <v>7</v>
      </c>
      <c r="T306" s="69">
        <f t="shared" si="265"/>
        <v>2</v>
      </c>
      <c r="U306" s="70">
        <f t="shared" si="252"/>
        <v>3</v>
      </c>
      <c r="V306" s="68">
        <f t="shared" si="264"/>
        <v>4</v>
      </c>
      <c r="W306" s="70">
        <f t="shared" si="264"/>
        <v>7</v>
      </c>
      <c r="X306" s="71">
        <f t="shared" si="264"/>
        <v>0.42857142857142855</v>
      </c>
      <c r="Y306" s="71">
        <f t="shared" si="264"/>
        <v>0.5</v>
      </c>
      <c r="Z306" s="69">
        <f t="shared" si="264"/>
        <v>10000</v>
      </c>
      <c r="AA306" s="69">
        <f t="shared" ca="1" si="264"/>
        <v>9850</v>
      </c>
      <c r="AB306" s="69">
        <f t="shared" ca="1" si="254"/>
        <v>-150</v>
      </c>
      <c r="AC306" s="69">
        <f t="shared" ca="1" si="255"/>
        <v>50</v>
      </c>
      <c r="AD306" s="73">
        <f t="shared" si="262"/>
        <v>11.099999999999962</v>
      </c>
      <c r="AE306" s="69">
        <f t="shared" si="266"/>
        <v>0.70000000000000007</v>
      </c>
      <c r="AF306" s="69">
        <f t="shared" si="266"/>
        <v>1.4000000000000001</v>
      </c>
      <c r="AG306" s="78">
        <f t="shared" si="266"/>
        <v>200</v>
      </c>
      <c r="AH306" s="60">
        <f t="shared" si="266"/>
        <v>50</v>
      </c>
      <c r="AI306" s="60">
        <f t="shared" si="266"/>
        <v>70</v>
      </c>
      <c r="AJ306" s="60">
        <f t="shared" si="266"/>
        <v>10070</v>
      </c>
      <c r="AK306" s="60">
        <f t="shared" si="266"/>
        <v>185</v>
      </c>
      <c r="AL306" s="60">
        <f t="shared" si="266"/>
        <v>3.7</v>
      </c>
      <c r="AM306" s="60">
        <f t="shared" ca="1" si="266"/>
        <v>-281</v>
      </c>
      <c r="AN306" s="60">
        <f t="shared" ca="1" si="266"/>
        <v>-281</v>
      </c>
      <c r="AO306" s="60">
        <f t="shared" ca="1" si="266"/>
        <v>281</v>
      </c>
      <c r="AP306" s="63">
        <f t="shared" si="239"/>
        <v>35</v>
      </c>
      <c r="AQ306" s="62">
        <f t="shared" si="240"/>
        <v>1.3963963963963977</v>
      </c>
      <c r="AR306" s="62">
        <f t="shared" si="241"/>
        <v>69.819819819819884</v>
      </c>
      <c r="AS306" s="62">
        <f t="shared" si="242"/>
        <v>139.63963963963977</v>
      </c>
      <c r="AT306" s="62">
        <f t="shared" si="243"/>
        <v>-69.819819819819884</v>
      </c>
      <c r="AU306" s="62">
        <f t="shared" si="244"/>
        <v>209.45945945945965</v>
      </c>
      <c r="AV306" s="62">
        <f t="shared" si="245"/>
        <v>-279.27927927927954</v>
      </c>
      <c r="AW306" s="63">
        <f t="shared" si="256"/>
        <v>-69.819819819819884</v>
      </c>
      <c r="AX306" s="61" t="str">
        <f t="shared" ca="1" si="246"/>
        <v/>
      </c>
      <c r="AY306" s="69">
        <f t="shared" ca="1" si="257"/>
        <v>9789</v>
      </c>
      <c r="AZ306" s="51">
        <f t="shared" si="247"/>
        <v>488.73873873873919</v>
      </c>
      <c r="BA306" s="55">
        <f t="shared" ca="1" si="248"/>
        <v>4.9618146064846616E-2</v>
      </c>
      <c r="BB306" s="55">
        <f t="shared" ca="1" si="258"/>
        <v>-0.46546546546546591</v>
      </c>
      <c r="BC306" s="64">
        <f t="shared" ca="1" si="249"/>
        <v>-219.81981981981988</v>
      </c>
      <c r="BE306" s="52">
        <f t="shared" ca="1" si="250"/>
        <v>11.099999999999962</v>
      </c>
      <c r="BF306" s="52" t="str">
        <f t="shared" ca="1" si="251"/>
        <v/>
      </c>
      <c r="BG306" s="52">
        <f t="shared" ca="1" si="259"/>
        <v>11.099999999999962</v>
      </c>
      <c r="BH306" s="52" t="str">
        <f t="shared" ca="1" si="260"/>
        <v/>
      </c>
    </row>
    <row r="307" spans="19:60">
      <c r="S307" s="68">
        <f t="shared" si="265"/>
        <v>7</v>
      </c>
      <c r="T307" s="69">
        <f t="shared" si="265"/>
        <v>2</v>
      </c>
      <c r="U307" s="70">
        <f t="shared" si="252"/>
        <v>3</v>
      </c>
      <c r="V307" s="68">
        <f t="shared" si="264"/>
        <v>4</v>
      </c>
      <c r="W307" s="70">
        <f t="shared" si="264"/>
        <v>7</v>
      </c>
      <c r="X307" s="71">
        <f t="shared" si="264"/>
        <v>0.42857142857142855</v>
      </c>
      <c r="Y307" s="71">
        <f t="shared" si="264"/>
        <v>0.5</v>
      </c>
      <c r="Z307" s="69">
        <f t="shared" si="264"/>
        <v>10000</v>
      </c>
      <c r="AA307" s="69">
        <f t="shared" ca="1" si="264"/>
        <v>9850</v>
      </c>
      <c r="AB307" s="69">
        <f t="shared" ca="1" si="254"/>
        <v>-150</v>
      </c>
      <c r="AC307" s="69">
        <f t="shared" ca="1" si="255"/>
        <v>50</v>
      </c>
      <c r="AD307" s="73">
        <f t="shared" si="262"/>
        <v>10.999999999999963</v>
      </c>
      <c r="AE307" s="69">
        <f t="shared" si="266"/>
        <v>0.70000000000000007</v>
      </c>
      <c r="AF307" s="69">
        <f t="shared" si="266"/>
        <v>1.4000000000000001</v>
      </c>
      <c r="AG307" s="78">
        <f t="shared" si="266"/>
        <v>200</v>
      </c>
      <c r="AH307" s="60">
        <f t="shared" si="266"/>
        <v>50</v>
      </c>
      <c r="AI307" s="60">
        <f t="shared" si="266"/>
        <v>70</v>
      </c>
      <c r="AJ307" s="60">
        <f t="shared" si="266"/>
        <v>10070</v>
      </c>
      <c r="AK307" s="60">
        <f t="shared" si="266"/>
        <v>185</v>
      </c>
      <c r="AL307" s="60">
        <f t="shared" si="266"/>
        <v>3.7</v>
      </c>
      <c r="AM307" s="60">
        <f t="shared" ca="1" si="266"/>
        <v>-281</v>
      </c>
      <c r="AN307" s="60">
        <f t="shared" ca="1" si="266"/>
        <v>-281</v>
      </c>
      <c r="AO307" s="60">
        <f t="shared" ca="1" si="266"/>
        <v>281</v>
      </c>
      <c r="AP307" s="63">
        <f t="shared" si="239"/>
        <v>35</v>
      </c>
      <c r="AQ307" s="62">
        <f t="shared" si="240"/>
        <v>1.4000000000000015</v>
      </c>
      <c r="AR307" s="62">
        <f t="shared" si="241"/>
        <v>70.000000000000071</v>
      </c>
      <c r="AS307" s="62">
        <f t="shared" si="242"/>
        <v>140.00000000000014</v>
      </c>
      <c r="AT307" s="62">
        <f t="shared" si="243"/>
        <v>-70.000000000000071</v>
      </c>
      <c r="AU307" s="62">
        <f t="shared" si="244"/>
        <v>210.00000000000023</v>
      </c>
      <c r="AV307" s="62">
        <f t="shared" si="245"/>
        <v>-280.00000000000028</v>
      </c>
      <c r="AW307" s="63">
        <f t="shared" si="256"/>
        <v>-70.000000000000057</v>
      </c>
      <c r="AX307" s="61" t="str">
        <f t="shared" ca="1" si="246"/>
        <v/>
      </c>
      <c r="AY307" s="69">
        <f t="shared" ca="1" si="257"/>
        <v>9789</v>
      </c>
      <c r="AZ307" s="51">
        <f t="shared" si="247"/>
        <v>490.00000000000051</v>
      </c>
      <c r="BA307" s="55">
        <f t="shared" ca="1" si="248"/>
        <v>4.974619289340107E-2</v>
      </c>
      <c r="BB307" s="55">
        <f t="shared" ca="1" si="258"/>
        <v>-0.46666666666666706</v>
      </c>
      <c r="BC307" s="64">
        <f t="shared" ca="1" si="249"/>
        <v>-220.00000000000006</v>
      </c>
      <c r="BE307" s="52">
        <f t="shared" ca="1" si="250"/>
        <v>10.999999999999963</v>
      </c>
      <c r="BF307" s="52" t="str">
        <f t="shared" ca="1" si="251"/>
        <v/>
      </c>
      <c r="BG307" s="52">
        <f t="shared" ca="1" si="259"/>
        <v>10.999999999999963</v>
      </c>
      <c r="BH307" s="52" t="str">
        <f t="shared" ca="1" si="260"/>
        <v/>
      </c>
    </row>
    <row r="308" spans="19:60">
      <c r="S308" s="68">
        <f t="shared" si="265"/>
        <v>7</v>
      </c>
      <c r="T308" s="69">
        <f t="shared" si="265"/>
        <v>2</v>
      </c>
      <c r="U308" s="70">
        <f t="shared" si="252"/>
        <v>3</v>
      </c>
      <c r="V308" s="68">
        <f t="shared" si="264"/>
        <v>4</v>
      </c>
      <c r="W308" s="70">
        <f t="shared" si="264"/>
        <v>7</v>
      </c>
      <c r="X308" s="71">
        <f t="shared" si="264"/>
        <v>0.42857142857142855</v>
      </c>
      <c r="Y308" s="71">
        <f t="shared" si="264"/>
        <v>0.5</v>
      </c>
      <c r="Z308" s="69">
        <f t="shared" si="264"/>
        <v>10000</v>
      </c>
      <c r="AA308" s="69">
        <f t="shared" ca="1" si="264"/>
        <v>9850</v>
      </c>
      <c r="AB308" s="69">
        <f t="shared" ca="1" si="254"/>
        <v>-150</v>
      </c>
      <c r="AC308" s="69">
        <f t="shared" ca="1" si="255"/>
        <v>50</v>
      </c>
      <c r="AD308" s="73">
        <f t="shared" si="262"/>
        <v>10.899999999999963</v>
      </c>
      <c r="AE308" s="69">
        <f t="shared" si="266"/>
        <v>0.70000000000000007</v>
      </c>
      <c r="AF308" s="69">
        <f t="shared" si="266"/>
        <v>1.4000000000000001</v>
      </c>
      <c r="AG308" s="78">
        <f t="shared" si="266"/>
        <v>200</v>
      </c>
      <c r="AH308" s="60">
        <f t="shared" si="266"/>
        <v>50</v>
      </c>
      <c r="AI308" s="60">
        <f t="shared" si="266"/>
        <v>70</v>
      </c>
      <c r="AJ308" s="60">
        <f t="shared" si="266"/>
        <v>10070</v>
      </c>
      <c r="AK308" s="60">
        <f t="shared" si="266"/>
        <v>185</v>
      </c>
      <c r="AL308" s="60">
        <f t="shared" si="266"/>
        <v>3.7</v>
      </c>
      <c r="AM308" s="60">
        <f t="shared" ca="1" si="266"/>
        <v>-281</v>
      </c>
      <c r="AN308" s="60">
        <f t="shared" ca="1" si="266"/>
        <v>-281</v>
      </c>
      <c r="AO308" s="60">
        <f t="shared" ca="1" si="266"/>
        <v>281</v>
      </c>
      <c r="AP308" s="63">
        <f t="shared" si="239"/>
        <v>35</v>
      </c>
      <c r="AQ308" s="62">
        <f t="shared" si="240"/>
        <v>1.4036697247706436</v>
      </c>
      <c r="AR308" s="62">
        <f t="shared" si="241"/>
        <v>70.183486238532183</v>
      </c>
      <c r="AS308" s="62">
        <f t="shared" si="242"/>
        <v>140.36697247706437</v>
      </c>
      <c r="AT308" s="62">
        <f t="shared" si="243"/>
        <v>-70.183486238532183</v>
      </c>
      <c r="AU308" s="62">
        <f t="shared" si="244"/>
        <v>210.55045871559656</v>
      </c>
      <c r="AV308" s="62">
        <f t="shared" si="245"/>
        <v>-280.73394495412873</v>
      </c>
      <c r="AW308" s="63">
        <f t="shared" si="256"/>
        <v>-70.183486238532168</v>
      </c>
      <c r="AX308" s="61" t="str">
        <f t="shared" ca="1" si="246"/>
        <v/>
      </c>
      <c r="AY308" s="69">
        <f t="shared" ca="1" si="257"/>
        <v>9789</v>
      </c>
      <c r="AZ308" s="51">
        <f t="shared" si="247"/>
        <v>491.28440366972529</v>
      </c>
      <c r="BA308" s="55">
        <f t="shared" ca="1" si="248"/>
        <v>4.9876589205048255E-2</v>
      </c>
      <c r="BB308" s="55">
        <f t="shared" ca="1" si="258"/>
        <v>-0.46788990825688115</v>
      </c>
      <c r="BC308" s="64">
        <f t="shared" ca="1" si="249"/>
        <v>-220.18348623853217</v>
      </c>
      <c r="BE308" s="52">
        <f t="shared" ca="1" si="250"/>
        <v>10.899999999999963</v>
      </c>
      <c r="BF308" s="52" t="str">
        <f t="shared" ca="1" si="251"/>
        <v/>
      </c>
      <c r="BG308" s="52">
        <f t="shared" ca="1" si="259"/>
        <v>10.899999999999963</v>
      </c>
      <c r="BH308" s="52" t="str">
        <f t="shared" ca="1" si="260"/>
        <v/>
      </c>
    </row>
    <row r="309" spans="19:60">
      <c r="S309" s="68">
        <f t="shared" si="265"/>
        <v>7</v>
      </c>
      <c r="T309" s="69">
        <f t="shared" si="265"/>
        <v>2</v>
      </c>
      <c r="U309" s="70">
        <f t="shared" si="252"/>
        <v>3</v>
      </c>
      <c r="V309" s="68">
        <f t="shared" si="264"/>
        <v>4</v>
      </c>
      <c r="W309" s="70">
        <f t="shared" si="264"/>
        <v>7</v>
      </c>
      <c r="X309" s="71">
        <f t="shared" si="264"/>
        <v>0.42857142857142855</v>
      </c>
      <c r="Y309" s="71">
        <f t="shared" si="264"/>
        <v>0.5</v>
      </c>
      <c r="Z309" s="69">
        <f t="shared" si="264"/>
        <v>10000</v>
      </c>
      <c r="AA309" s="69">
        <f t="shared" ca="1" si="264"/>
        <v>9850</v>
      </c>
      <c r="AB309" s="69">
        <f t="shared" ca="1" si="254"/>
        <v>-150</v>
      </c>
      <c r="AC309" s="69">
        <f t="shared" ca="1" si="255"/>
        <v>50</v>
      </c>
      <c r="AD309" s="73">
        <f t="shared" si="262"/>
        <v>10.799999999999963</v>
      </c>
      <c r="AE309" s="69">
        <f t="shared" si="266"/>
        <v>0.70000000000000007</v>
      </c>
      <c r="AF309" s="69">
        <f t="shared" si="266"/>
        <v>1.4000000000000001</v>
      </c>
      <c r="AG309" s="78">
        <f t="shared" si="266"/>
        <v>200</v>
      </c>
      <c r="AH309" s="60">
        <f t="shared" si="266"/>
        <v>50</v>
      </c>
      <c r="AI309" s="60">
        <f t="shared" si="266"/>
        <v>70</v>
      </c>
      <c r="AJ309" s="60">
        <f t="shared" si="266"/>
        <v>10070</v>
      </c>
      <c r="AK309" s="60">
        <f t="shared" si="266"/>
        <v>185</v>
      </c>
      <c r="AL309" s="60">
        <f t="shared" si="266"/>
        <v>3.7</v>
      </c>
      <c r="AM309" s="60">
        <f t="shared" ca="1" si="266"/>
        <v>-281</v>
      </c>
      <c r="AN309" s="60">
        <f t="shared" ca="1" si="266"/>
        <v>-281</v>
      </c>
      <c r="AO309" s="60">
        <f t="shared" ca="1" si="266"/>
        <v>281</v>
      </c>
      <c r="AP309" s="63">
        <f t="shared" si="239"/>
        <v>35</v>
      </c>
      <c r="AQ309" s="62">
        <f t="shared" si="240"/>
        <v>1.4074074074074088</v>
      </c>
      <c r="AR309" s="62">
        <f t="shared" si="241"/>
        <v>70.370370370370438</v>
      </c>
      <c r="AS309" s="62">
        <f t="shared" si="242"/>
        <v>140.74074074074088</v>
      </c>
      <c r="AT309" s="62">
        <f t="shared" si="243"/>
        <v>-70.370370370370438</v>
      </c>
      <c r="AU309" s="62">
        <f t="shared" si="244"/>
        <v>211.11111111111131</v>
      </c>
      <c r="AV309" s="62">
        <f t="shared" si="245"/>
        <v>-281.48148148148175</v>
      </c>
      <c r="AW309" s="63">
        <f t="shared" si="256"/>
        <v>-70.370370370370438</v>
      </c>
      <c r="AX309" s="61" t="str">
        <f t="shared" ca="1" si="246"/>
        <v/>
      </c>
      <c r="AY309" s="69">
        <f t="shared" ca="1" si="257"/>
        <v>9789</v>
      </c>
      <c r="AZ309" s="51">
        <f t="shared" si="247"/>
        <v>492.59259259259306</v>
      </c>
      <c r="BA309" s="55">
        <f t="shared" ca="1" si="248"/>
        <v>5.0009400263207417E-2</v>
      </c>
      <c r="BB309" s="55">
        <f t="shared" ca="1" si="258"/>
        <v>-0.46913580246913628</v>
      </c>
      <c r="BC309" s="64">
        <f t="shared" ca="1" si="249"/>
        <v>-220.37037037037044</v>
      </c>
      <c r="BE309" s="52">
        <f t="shared" ca="1" si="250"/>
        <v>10.799999999999963</v>
      </c>
      <c r="BF309" s="52" t="str">
        <f t="shared" ca="1" si="251"/>
        <v/>
      </c>
      <c r="BG309" s="52">
        <f t="shared" ca="1" si="259"/>
        <v>10.799999999999963</v>
      </c>
      <c r="BH309" s="52" t="str">
        <f t="shared" ca="1" si="260"/>
        <v/>
      </c>
    </row>
    <row r="310" spans="19:60">
      <c r="S310" s="68">
        <f t="shared" si="265"/>
        <v>7</v>
      </c>
      <c r="T310" s="69">
        <f t="shared" si="265"/>
        <v>2</v>
      </c>
      <c r="U310" s="70">
        <f t="shared" si="252"/>
        <v>3</v>
      </c>
      <c r="V310" s="68">
        <f t="shared" si="264"/>
        <v>4</v>
      </c>
      <c r="W310" s="70">
        <f t="shared" si="264"/>
        <v>7</v>
      </c>
      <c r="X310" s="71">
        <f t="shared" si="264"/>
        <v>0.42857142857142855</v>
      </c>
      <c r="Y310" s="71">
        <f t="shared" si="264"/>
        <v>0.5</v>
      </c>
      <c r="Z310" s="69">
        <f t="shared" si="264"/>
        <v>10000</v>
      </c>
      <c r="AA310" s="69">
        <f t="shared" ca="1" si="264"/>
        <v>9850</v>
      </c>
      <c r="AB310" s="69">
        <f t="shared" ca="1" si="254"/>
        <v>-150</v>
      </c>
      <c r="AC310" s="69">
        <f t="shared" ca="1" si="255"/>
        <v>50</v>
      </c>
      <c r="AD310" s="73">
        <f t="shared" si="262"/>
        <v>10.699999999999964</v>
      </c>
      <c r="AE310" s="69">
        <f t="shared" si="266"/>
        <v>0.70000000000000007</v>
      </c>
      <c r="AF310" s="69">
        <f t="shared" si="266"/>
        <v>1.4000000000000001</v>
      </c>
      <c r="AG310" s="78">
        <f t="shared" si="266"/>
        <v>200</v>
      </c>
      <c r="AH310" s="60">
        <f t="shared" si="266"/>
        <v>50</v>
      </c>
      <c r="AI310" s="60">
        <f t="shared" si="266"/>
        <v>70</v>
      </c>
      <c r="AJ310" s="60">
        <f t="shared" si="266"/>
        <v>10070</v>
      </c>
      <c r="AK310" s="60">
        <f t="shared" si="266"/>
        <v>185</v>
      </c>
      <c r="AL310" s="60">
        <f t="shared" si="266"/>
        <v>3.7</v>
      </c>
      <c r="AM310" s="60">
        <f t="shared" ca="1" si="266"/>
        <v>-281</v>
      </c>
      <c r="AN310" s="60">
        <f t="shared" ca="1" si="266"/>
        <v>-281</v>
      </c>
      <c r="AO310" s="60">
        <f t="shared" ca="1" si="266"/>
        <v>281</v>
      </c>
      <c r="AP310" s="63">
        <f t="shared" si="239"/>
        <v>35</v>
      </c>
      <c r="AQ310" s="62">
        <f t="shared" si="240"/>
        <v>1.4112149532710294</v>
      </c>
      <c r="AR310" s="62">
        <f t="shared" si="241"/>
        <v>70.560747663551467</v>
      </c>
      <c r="AS310" s="62">
        <f t="shared" si="242"/>
        <v>141.12149532710293</v>
      </c>
      <c r="AT310" s="62">
        <f t="shared" si="243"/>
        <v>-70.560747663551467</v>
      </c>
      <c r="AU310" s="62">
        <f t="shared" si="244"/>
        <v>211.6822429906544</v>
      </c>
      <c r="AV310" s="62">
        <f t="shared" si="245"/>
        <v>-282.24299065420587</v>
      </c>
      <c r="AW310" s="63">
        <f t="shared" si="256"/>
        <v>-70.560747663551467</v>
      </c>
      <c r="AX310" s="61" t="str">
        <f t="shared" ca="1" si="246"/>
        <v/>
      </c>
      <c r="AY310" s="69">
        <f t="shared" ca="1" si="257"/>
        <v>9789</v>
      </c>
      <c r="AZ310" s="51">
        <f t="shared" si="247"/>
        <v>493.92523364486027</v>
      </c>
      <c r="BA310" s="55">
        <f t="shared" ca="1" si="248"/>
        <v>5.0144693771051803E-2</v>
      </c>
      <c r="BB310" s="55">
        <f t="shared" ca="1" si="258"/>
        <v>-0.47040498442367645</v>
      </c>
      <c r="BC310" s="64">
        <f t="shared" ca="1" si="249"/>
        <v>-220.56074766355147</v>
      </c>
      <c r="BE310" s="52">
        <f t="shared" ca="1" si="250"/>
        <v>10.699999999999964</v>
      </c>
      <c r="BF310" s="52" t="str">
        <f t="shared" ca="1" si="251"/>
        <v/>
      </c>
      <c r="BG310" s="52">
        <f t="shared" ca="1" si="259"/>
        <v>10.699999999999964</v>
      </c>
      <c r="BH310" s="52" t="str">
        <f t="shared" ca="1" si="260"/>
        <v/>
      </c>
    </row>
    <row r="311" spans="19:60">
      <c r="S311" s="68">
        <f t="shared" si="265"/>
        <v>7</v>
      </c>
      <c r="T311" s="69">
        <f t="shared" si="265"/>
        <v>2</v>
      </c>
      <c r="U311" s="70">
        <f t="shared" si="252"/>
        <v>3</v>
      </c>
      <c r="V311" s="68">
        <f t="shared" si="264"/>
        <v>4</v>
      </c>
      <c r="W311" s="70">
        <f t="shared" si="264"/>
        <v>7</v>
      </c>
      <c r="X311" s="71">
        <f t="shared" si="264"/>
        <v>0.42857142857142855</v>
      </c>
      <c r="Y311" s="71">
        <f t="shared" si="264"/>
        <v>0.5</v>
      </c>
      <c r="Z311" s="69">
        <f t="shared" si="264"/>
        <v>10000</v>
      </c>
      <c r="AA311" s="69">
        <f t="shared" ca="1" si="264"/>
        <v>9850</v>
      </c>
      <c r="AB311" s="69">
        <f t="shared" ca="1" si="254"/>
        <v>-150</v>
      </c>
      <c r="AC311" s="69">
        <f t="shared" ca="1" si="255"/>
        <v>50</v>
      </c>
      <c r="AD311" s="73">
        <f t="shared" si="262"/>
        <v>10.599999999999964</v>
      </c>
      <c r="AE311" s="69">
        <f t="shared" si="266"/>
        <v>0.70000000000000007</v>
      </c>
      <c r="AF311" s="69">
        <f t="shared" si="266"/>
        <v>1.4000000000000001</v>
      </c>
      <c r="AG311" s="78">
        <f t="shared" si="266"/>
        <v>200</v>
      </c>
      <c r="AH311" s="60">
        <f t="shared" si="266"/>
        <v>50</v>
      </c>
      <c r="AI311" s="60">
        <f t="shared" si="266"/>
        <v>70</v>
      </c>
      <c r="AJ311" s="60">
        <f t="shared" si="266"/>
        <v>10070</v>
      </c>
      <c r="AK311" s="60">
        <f t="shared" si="266"/>
        <v>185</v>
      </c>
      <c r="AL311" s="60">
        <f t="shared" si="266"/>
        <v>3.7</v>
      </c>
      <c r="AM311" s="60">
        <f t="shared" ca="1" si="266"/>
        <v>-281</v>
      </c>
      <c r="AN311" s="60">
        <f t="shared" ca="1" si="266"/>
        <v>-281</v>
      </c>
      <c r="AO311" s="60">
        <f t="shared" ca="1" si="266"/>
        <v>281</v>
      </c>
      <c r="AP311" s="63">
        <f t="shared" si="239"/>
        <v>35</v>
      </c>
      <c r="AQ311" s="62">
        <f t="shared" si="240"/>
        <v>1.415094339622643</v>
      </c>
      <c r="AR311" s="62">
        <f t="shared" si="241"/>
        <v>70.754716981132148</v>
      </c>
      <c r="AS311" s="62">
        <f t="shared" si="242"/>
        <v>141.5094339622643</v>
      </c>
      <c r="AT311" s="62">
        <f t="shared" si="243"/>
        <v>-70.754716981132148</v>
      </c>
      <c r="AU311" s="62">
        <f t="shared" si="244"/>
        <v>212.26415094339643</v>
      </c>
      <c r="AV311" s="62">
        <f t="shared" si="245"/>
        <v>-283.01886792452859</v>
      </c>
      <c r="AW311" s="63">
        <f t="shared" si="256"/>
        <v>-70.754716981132162</v>
      </c>
      <c r="AX311" s="61" t="str">
        <f t="shared" ca="1" si="246"/>
        <v/>
      </c>
      <c r="AY311" s="69">
        <f t="shared" ca="1" si="257"/>
        <v>9789</v>
      </c>
      <c r="AZ311" s="51">
        <f t="shared" si="247"/>
        <v>495.28301886792502</v>
      </c>
      <c r="BA311" s="55">
        <f t="shared" ca="1" si="248"/>
        <v>5.0282539986591372E-2</v>
      </c>
      <c r="BB311" s="55">
        <f t="shared" ca="1" si="258"/>
        <v>-0.47169811320754773</v>
      </c>
      <c r="BC311" s="64">
        <f t="shared" ca="1" si="249"/>
        <v>-220.75471698113216</v>
      </c>
      <c r="BE311" s="52">
        <f t="shared" ca="1" si="250"/>
        <v>10.599999999999964</v>
      </c>
      <c r="BF311" s="52" t="str">
        <f t="shared" ca="1" si="251"/>
        <v/>
      </c>
      <c r="BG311" s="52">
        <f t="shared" ca="1" si="259"/>
        <v>10.599999999999964</v>
      </c>
      <c r="BH311" s="52" t="str">
        <f t="shared" ca="1" si="260"/>
        <v/>
      </c>
    </row>
    <row r="312" spans="19:60">
      <c r="S312" s="68">
        <f t="shared" si="265"/>
        <v>7</v>
      </c>
      <c r="T312" s="69">
        <f t="shared" si="265"/>
        <v>2</v>
      </c>
      <c r="U312" s="70">
        <f t="shared" si="252"/>
        <v>3</v>
      </c>
      <c r="V312" s="68">
        <f t="shared" si="264"/>
        <v>4</v>
      </c>
      <c r="W312" s="70">
        <f t="shared" si="264"/>
        <v>7</v>
      </c>
      <c r="X312" s="71">
        <f t="shared" si="264"/>
        <v>0.42857142857142855</v>
      </c>
      <c r="Y312" s="71">
        <f t="shared" si="264"/>
        <v>0.5</v>
      </c>
      <c r="Z312" s="69">
        <f t="shared" si="264"/>
        <v>10000</v>
      </c>
      <c r="AA312" s="69">
        <f t="shared" ca="1" si="264"/>
        <v>9850</v>
      </c>
      <c r="AB312" s="69">
        <f t="shared" ca="1" si="254"/>
        <v>-150</v>
      </c>
      <c r="AC312" s="69">
        <f t="shared" ca="1" si="255"/>
        <v>50</v>
      </c>
      <c r="AD312" s="73">
        <f t="shared" si="262"/>
        <v>10.499999999999964</v>
      </c>
      <c r="AE312" s="69">
        <f t="shared" si="266"/>
        <v>0.70000000000000007</v>
      </c>
      <c r="AF312" s="69">
        <f t="shared" si="266"/>
        <v>1.4000000000000001</v>
      </c>
      <c r="AG312" s="78">
        <f t="shared" si="266"/>
        <v>200</v>
      </c>
      <c r="AH312" s="60">
        <f t="shared" si="266"/>
        <v>50</v>
      </c>
      <c r="AI312" s="60">
        <f t="shared" si="266"/>
        <v>70</v>
      </c>
      <c r="AJ312" s="60">
        <f t="shared" si="266"/>
        <v>10070</v>
      </c>
      <c r="AK312" s="60">
        <f t="shared" si="266"/>
        <v>185</v>
      </c>
      <c r="AL312" s="60">
        <f t="shared" si="266"/>
        <v>3.7</v>
      </c>
      <c r="AM312" s="60">
        <f t="shared" ca="1" si="266"/>
        <v>-281</v>
      </c>
      <c r="AN312" s="60">
        <f t="shared" ca="1" si="266"/>
        <v>-281</v>
      </c>
      <c r="AO312" s="60">
        <f t="shared" ca="1" si="266"/>
        <v>281</v>
      </c>
      <c r="AP312" s="63">
        <f t="shared" si="239"/>
        <v>35</v>
      </c>
      <c r="AQ312" s="62">
        <f t="shared" si="240"/>
        <v>1.4190476190476204</v>
      </c>
      <c r="AR312" s="62">
        <f t="shared" si="241"/>
        <v>70.95238095238102</v>
      </c>
      <c r="AS312" s="62">
        <f t="shared" si="242"/>
        <v>141.90476190476204</v>
      </c>
      <c r="AT312" s="62">
        <f t="shared" si="243"/>
        <v>-70.95238095238102</v>
      </c>
      <c r="AU312" s="62">
        <f t="shared" si="244"/>
        <v>212.85714285714306</v>
      </c>
      <c r="AV312" s="62">
        <f t="shared" si="245"/>
        <v>-283.80952380952408</v>
      </c>
      <c r="AW312" s="63">
        <f t="shared" si="256"/>
        <v>-70.95238095238102</v>
      </c>
      <c r="AX312" s="61" t="str">
        <f t="shared" ca="1" si="246"/>
        <v/>
      </c>
      <c r="AY312" s="69">
        <f t="shared" ca="1" si="257"/>
        <v>9789</v>
      </c>
      <c r="AZ312" s="51">
        <f t="shared" si="247"/>
        <v>496.66666666666714</v>
      </c>
      <c r="BA312" s="55">
        <f t="shared" ca="1" si="248"/>
        <v>5.0423011844331692E-2</v>
      </c>
      <c r="BB312" s="55">
        <f t="shared" ca="1" si="258"/>
        <v>-0.47301587301587344</v>
      </c>
      <c r="BC312" s="64">
        <f t="shared" ca="1" si="249"/>
        <v>-220.95238095238102</v>
      </c>
      <c r="BE312" s="52">
        <f t="shared" ca="1" si="250"/>
        <v>10.499999999999964</v>
      </c>
      <c r="BF312" s="52" t="str">
        <f t="shared" ca="1" si="251"/>
        <v/>
      </c>
      <c r="BG312" s="52">
        <f t="shared" ca="1" si="259"/>
        <v>10.499999999999964</v>
      </c>
      <c r="BH312" s="52" t="str">
        <f t="shared" ca="1" si="260"/>
        <v/>
      </c>
    </row>
    <row r="313" spans="19:60">
      <c r="S313" s="68">
        <f t="shared" si="265"/>
        <v>7</v>
      </c>
      <c r="T313" s="69">
        <f t="shared" si="265"/>
        <v>2</v>
      </c>
      <c r="U313" s="70">
        <f t="shared" si="252"/>
        <v>3</v>
      </c>
      <c r="V313" s="68">
        <f t="shared" si="264"/>
        <v>4</v>
      </c>
      <c r="W313" s="70">
        <f t="shared" si="264"/>
        <v>7</v>
      </c>
      <c r="X313" s="71">
        <f t="shared" si="264"/>
        <v>0.42857142857142855</v>
      </c>
      <c r="Y313" s="71">
        <f t="shared" si="264"/>
        <v>0.5</v>
      </c>
      <c r="Z313" s="69">
        <f t="shared" si="264"/>
        <v>10000</v>
      </c>
      <c r="AA313" s="69">
        <f t="shared" ca="1" si="264"/>
        <v>9850</v>
      </c>
      <c r="AB313" s="69">
        <f t="shared" ca="1" si="254"/>
        <v>-150</v>
      </c>
      <c r="AC313" s="69">
        <f t="shared" ca="1" si="255"/>
        <v>50</v>
      </c>
      <c r="AD313" s="73">
        <f t="shared" si="262"/>
        <v>10.399999999999965</v>
      </c>
      <c r="AE313" s="69">
        <f t="shared" si="266"/>
        <v>0.70000000000000007</v>
      </c>
      <c r="AF313" s="69">
        <f t="shared" si="266"/>
        <v>1.4000000000000001</v>
      </c>
      <c r="AG313" s="78">
        <f t="shared" si="266"/>
        <v>200</v>
      </c>
      <c r="AH313" s="60">
        <f t="shared" si="266"/>
        <v>50</v>
      </c>
      <c r="AI313" s="60">
        <f t="shared" si="266"/>
        <v>70</v>
      </c>
      <c r="AJ313" s="60">
        <f t="shared" si="266"/>
        <v>10070</v>
      </c>
      <c r="AK313" s="60">
        <f t="shared" si="266"/>
        <v>185</v>
      </c>
      <c r="AL313" s="60">
        <f t="shared" si="266"/>
        <v>3.7</v>
      </c>
      <c r="AM313" s="60">
        <f t="shared" ca="1" si="266"/>
        <v>-281</v>
      </c>
      <c r="AN313" s="60">
        <f t="shared" ca="1" si="266"/>
        <v>-281</v>
      </c>
      <c r="AO313" s="60">
        <f t="shared" ca="1" si="266"/>
        <v>281</v>
      </c>
      <c r="AP313" s="63">
        <f t="shared" si="239"/>
        <v>35</v>
      </c>
      <c r="AQ313" s="62">
        <f t="shared" ref="AQ313:AQ344" si="267">IF(AL313=0,1,(1+(AL313+AE313)/(AD313*(T313-1))))</f>
        <v>1.4230769230769245</v>
      </c>
      <c r="AR313" s="62">
        <f t="shared" ref="AR313:AR344" si="268">IF(AQ313&lt;=0,AH313,AQ313*AH313)</f>
        <v>71.153846153846217</v>
      </c>
      <c r="AS313" s="62">
        <f t="shared" ref="AS313:AS344" si="269">(T313*AR313)</f>
        <v>142.30769230769243</v>
      </c>
      <c r="AT313" s="62">
        <f t="shared" si="243"/>
        <v>-71.153846153846217</v>
      </c>
      <c r="AU313" s="62">
        <f t="shared" ref="AU313:AU344" si="270">(AS313+AT313)*U313</f>
        <v>213.46153846153865</v>
      </c>
      <c r="AV313" s="62">
        <f t="shared" ref="AV313:AV344" si="271">AT313*V313</f>
        <v>-284.61538461538487</v>
      </c>
      <c r="AW313" s="63">
        <f t="shared" si="256"/>
        <v>-71.153846153846217</v>
      </c>
      <c r="AX313" s="61" t="str">
        <f t="shared" ref="AX313:AX344" ca="1" si="272">IF(AY313+AW313&gt;AJ313,"VINTO","")</f>
        <v/>
      </c>
      <c r="AY313" s="69">
        <f t="shared" ca="1" si="257"/>
        <v>9789</v>
      </c>
      <c r="AZ313" s="51">
        <f t="shared" ref="AZ313:AZ344" si="273">AR313*W313</f>
        <v>498.07692307692355</v>
      </c>
      <c r="BA313" s="55">
        <f t="shared" ref="BA313:BA344" ca="1" si="274">IFERROR(AZ313/AA313,0)</f>
        <v>5.056618508395163E-2</v>
      </c>
      <c r="BB313" s="55">
        <f t="shared" ca="1" si="258"/>
        <v>-0.47435897435897478</v>
      </c>
      <c r="BC313" s="64">
        <f t="shared" ref="BC313:BC344" ca="1" si="275">AW313+AB313</f>
        <v>-221.15384615384622</v>
      </c>
      <c r="BE313" s="52">
        <f t="shared" ref="BE313:BE344" ca="1" si="276">IF(((AR313-AC313)/AC313)&gt;=BE$4,AD313,"")</f>
        <v>10.399999999999965</v>
      </c>
      <c r="BF313" s="52" t="str">
        <f t="shared" ref="BF313:BF344" ca="1" si="277">IF(AX313="","",AD313)</f>
        <v/>
      </c>
      <c r="BG313" s="52">
        <f t="shared" ca="1" si="259"/>
        <v>10.399999999999965</v>
      </c>
      <c r="BH313" s="52" t="str">
        <f t="shared" ca="1" si="260"/>
        <v/>
      </c>
    </row>
    <row r="314" spans="19:60">
      <c r="S314" s="68">
        <f t="shared" si="265"/>
        <v>7</v>
      </c>
      <c r="T314" s="69">
        <f t="shared" si="265"/>
        <v>2</v>
      </c>
      <c r="U314" s="70">
        <f t="shared" si="252"/>
        <v>3</v>
      </c>
      <c r="V314" s="68">
        <f t="shared" ref="V314:AA329" si="278">V313</f>
        <v>4</v>
      </c>
      <c r="W314" s="70">
        <f t="shared" si="278"/>
        <v>7</v>
      </c>
      <c r="X314" s="71">
        <f t="shared" si="278"/>
        <v>0.42857142857142855</v>
      </c>
      <c r="Y314" s="71">
        <f t="shared" si="278"/>
        <v>0.5</v>
      </c>
      <c r="Z314" s="69">
        <f t="shared" si="278"/>
        <v>10000</v>
      </c>
      <c r="AA314" s="69">
        <f t="shared" ca="1" si="278"/>
        <v>9850</v>
      </c>
      <c r="AB314" s="69">
        <f t="shared" ca="1" si="254"/>
        <v>-150</v>
      </c>
      <c r="AC314" s="69">
        <f t="shared" ref="AC314:AC345" ca="1" si="279">AC313</f>
        <v>50</v>
      </c>
      <c r="AD314" s="73">
        <f t="shared" si="262"/>
        <v>10.299999999999965</v>
      </c>
      <c r="AE314" s="69">
        <f t="shared" si="266"/>
        <v>0.70000000000000007</v>
      </c>
      <c r="AF314" s="69">
        <f t="shared" si="266"/>
        <v>1.4000000000000001</v>
      </c>
      <c r="AG314" s="78">
        <f t="shared" si="266"/>
        <v>200</v>
      </c>
      <c r="AH314" s="60">
        <f t="shared" si="266"/>
        <v>50</v>
      </c>
      <c r="AI314" s="60">
        <f t="shared" si="266"/>
        <v>70</v>
      </c>
      <c r="AJ314" s="60">
        <f t="shared" si="266"/>
        <v>10070</v>
      </c>
      <c r="AK314" s="60">
        <f t="shared" si="266"/>
        <v>185</v>
      </c>
      <c r="AL314" s="60">
        <f t="shared" si="266"/>
        <v>3.7</v>
      </c>
      <c r="AM314" s="60">
        <f t="shared" ca="1" si="266"/>
        <v>-281</v>
      </c>
      <c r="AN314" s="60">
        <f t="shared" ca="1" si="266"/>
        <v>-281</v>
      </c>
      <c r="AO314" s="60">
        <f t="shared" ca="1" si="266"/>
        <v>281</v>
      </c>
      <c r="AP314" s="63">
        <f t="shared" si="239"/>
        <v>35</v>
      </c>
      <c r="AQ314" s="62">
        <f t="shared" si="267"/>
        <v>1.4271844660194191</v>
      </c>
      <c r="AR314" s="62">
        <f t="shared" si="268"/>
        <v>71.359223300970953</v>
      </c>
      <c r="AS314" s="62">
        <f t="shared" si="269"/>
        <v>142.71844660194191</v>
      </c>
      <c r="AT314" s="62">
        <f t="shared" si="243"/>
        <v>-71.359223300970953</v>
      </c>
      <c r="AU314" s="62">
        <f t="shared" si="270"/>
        <v>214.07766990291287</v>
      </c>
      <c r="AV314" s="62">
        <f t="shared" si="271"/>
        <v>-285.43689320388381</v>
      </c>
      <c r="AW314" s="63">
        <f t="shared" si="256"/>
        <v>-71.359223300970939</v>
      </c>
      <c r="AX314" s="61" t="str">
        <f t="shared" ca="1" si="272"/>
        <v/>
      </c>
      <c r="AY314" s="69">
        <f t="shared" ref="AY314:AY345" ca="1" si="280">AY313</f>
        <v>9789</v>
      </c>
      <c r="AZ314" s="51">
        <f t="shared" si="273"/>
        <v>499.51456310679669</v>
      </c>
      <c r="BA314" s="55">
        <f t="shared" ca="1" si="274"/>
        <v>5.071213838647682E-2</v>
      </c>
      <c r="BB314" s="55">
        <f t="shared" ca="1" si="258"/>
        <v>-0.47572815533980628</v>
      </c>
      <c r="BC314" s="64">
        <f t="shared" ca="1" si="275"/>
        <v>-221.35922330097094</v>
      </c>
      <c r="BE314" s="52">
        <f t="shared" ca="1" si="276"/>
        <v>10.299999999999965</v>
      </c>
      <c r="BF314" s="52" t="str">
        <f t="shared" ca="1" si="277"/>
        <v/>
      </c>
      <c r="BG314" s="52">
        <f t="shared" ca="1" si="259"/>
        <v>10.299999999999965</v>
      </c>
      <c r="BH314" s="52" t="str">
        <f t="shared" ca="1" si="260"/>
        <v/>
      </c>
    </row>
    <row r="315" spans="19:60">
      <c r="S315" s="68">
        <f t="shared" ref="S315:T330" si="281">S314</f>
        <v>7</v>
      </c>
      <c r="T315" s="69">
        <f t="shared" si="281"/>
        <v>2</v>
      </c>
      <c r="U315" s="70">
        <f t="shared" si="252"/>
        <v>3</v>
      </c>
      <c r="V315" s="68">
        <f t="shared" si="278"/>
        <v>4</v>
      </c>
      <c r="W315" s="70">
        <f t="shared" si="278"/>
        <v>7</v>
      </c>
      <c r="X315" s="71">
        <f t="shared" si="278"/>
        <v>0.42857142857142855</v>
      </c>
      <c r="Y315" s="71">
        <f t="shared" si="278"/>
        <v>0.5</v>
      </c>
      <c r="Z315" s="69">
        <f t="shared" si="278"/>
        <v>10000</v>
      </c>
      <c r="AA315" s="69">
        <f t="shared" ca="1" si="278"/>
        <v>9850</v>
      </c>
      <c r="AB315" s="69">
        <f t="shared" ca="1" si="254"/>
        <v>-150</v>
      </c>
      <c r="AC315" s="69">
        <f t="shared" ca="1" si="279"/>
        <v>50</v>
      </c>
      <c r="AD315" s="73">
        <f t="shared" si="262"/>
        <v>10.199999999999966</v>
      </c>
      <c r="AE315" s="69">
        <f t="shared" ref="AE315:AO330" si="282">AE314</f>
        <v>0.70000000000000007</v>
      </c>
      <c r="AF315" s="69">
        <f t="shared" si="282"/>
        <v>1.4000000000000001</v>
      </c>
      <c r="AG315" s="78">
        <f t="shared" si="282"/>
        <v>200</v>
      </c>
      <c r="AH315" s="60">
        <f t="shared" si="282"/>
        <v>50</v>
      </c>
      <c r="AI315" s="60">
        <f t="shared" si="282"/>
        <v>70</v>
      </c>
      <c r="AJ315" s="60">
        <f t="shared" si="282"/>
        <v>10070</v>
      </c>
      <c r="AK315" s="60">
        <f t="shared" si="282"/>
        <v>185</v>
      </c>
      <c r="AL315" s="60">
        <f t="shared" si="282"/>
        <v>3.7</v>
      </c>
      <c r="AM315" s="60">
        <f t="shared" ca="1" si="282"/>
        <v>-281</v>
      </c>
      <c r="AN315" s="60">
        <f t="shared" ca="1" si="282"/>
        <v>-281</v>
      </c>
      <c r="AO315" s="60">
        <f t="shared" ca="1" si="282"/>
        <v>281</v>
      </c>
      <c r="AP315" s="63">
        <f t="shared" si="239"/>
        <v>35</v>
      </c>
      <c r="AQ315" s="62">
        <f t="shared" si="267"/>
        <v>1.4313725490196094</v>
      </c>
      <c r="AR315" s="62">
        <f t="shared" si="268"/>
        <v>71.568627450980472</v>
      </c>
      <c r="AS315" s="62">
        <f t="shared" si="269"/>
        <v>143.13725490196094</v>
      </c>
      <c r="AT315" s="62">
        <f t="shared" si="243"/>
        <v>-71.568627450980472</v>
      </c>
      <c r="AU315" s="62">
        <f t="shared" si="270"/>
        <v>214.70588235294142</v>
      </c>
      <c r="AV315" s="62">
        <f t="shared" si="271"/>
        <v>-286.27450980392189</v>
      </c>
      <c r="AW315" s="63">
        <f t="shared" si="256"/>
        <v>-71.568627450980472</v>
      </c>
      <c r="AX315" s="61" t="str">
        <f t="shared" ca="1" si="272"/>
        <v/>
      </c>
      <c r="AY315" s="69">
        <f t="shared" ca="1" si="280"/>
        <v>9789</v>
      </c>
      <c r="AZ315" s="51">
        <f t="shared" si="273"/>
        <v>500.98039215686333</v>
      </c>
      <c r="BA315" s="55">
        <f t="shared" ca="1" si="274"/>
        <v>5.086095351846328E-2</v>
      </c>
      <c r="BB315" s="55">
        <f t="shared" ca="1" si="258"/>
        <v>-0.47712418300653647</v>
      </c>
      <c r="BC315" s="64">
        <f t="shared" ca="1" si="275"/>
        <v>-221.56862745098047</v>
      </c>
      <c r="BE315" s="52">
        <f t="shared" ca="1" si="276"/>
        <v>10.199999999999966</v>
      </c>
      <c r="BF315" s="52" t="str">
        <f t="shared" ca="1" si="277"/>
        <v/>
      </c>
      <c r="BG315" s="52">
        <f t="shared" ca="1" si="259"/>
        <v>10.199999999999966</v>
      </c>
      <c r="BH315" s="52" t="str">
        <f t="shared" ca="1" si="260"/>
        <v/>
      </c>
    </row>
    <row r="316" spans="19:60">
      <c r="S316" s="68">
        <f t="shared" si="281"/>
        <v>7</v>
      </c>
      <c r="T316" s="69">
        <f t="shared" si="281"/>
        <v>2</v>
      </c>
      <c r="U316" s="70">
        <f t="shared" si="252"/>
        <v>3</v>
      </c>
      <c r="V316" s="68">
        <f t="shared" si="278"/>
        <v>4</v>
      </c>
      <c r="W316" s="70">
        <f t="shared" si="278"/>
        <v>7</v>
      </c>
      <c r="X316" s="71">
        <f t="shared" si="278"/>
        <v>0.42857142857142855</v>
      </c>
      <c r="Y316" s="71">
        <f t="shared" si="278"/>
        <v>0.5</v>
      </c>
      <c r="Z316" s="69">
        <f t="shared" si="278"/>
        <v>10000</v>
      </c>
      <c r="AA316" s="69">
        <f t="shared" ca="1" si="278"/>
        <v>9850</v>
      </c>
      <c r="AB316" s="69">
        <f t="shared" ca="1" si="254"/>
        <v>-150</v>
      </c>
      <c r="AC316" s="69">
        <f t="shared" ca="1" si="279"/>
        <v>50</v>
      </c>
      <c r="AD316" s="73">
        <f t="shared" si="262"/>
        <v>10.099999999999966</v>
      </c>
      <c r="AE316" s="69">
        <f t="shared" si="282"/>
        <v>0.70000000000000007</v>
      </c>
      <c r="AF316" s="69">
        <f t="shared" si="282"/>
        <v>1.4000000000000001</v>
      </c>
      <c r="AG316" s="78">
        <f t="shared" si="282"/>
        <v>200</v>
      </c>
      <c r="AH316" s="60">
        <f t="shared" si="282"/>
        <v>50</v>
      </c>
      <c r="AI316" s="60">
        <f t="shared" si="282"/>
        <v>70</v>
      </c>
      <c r="AJ316" s="60">
        <f t="shared" si="282"/>
        <v>10070</v>
      </c>
      <c r="AK316" s="60">
        <f t="shared" si="282"/>
        <v>185</v>
      </c>
      <c r="AL316" s="60">
        <f t="shared" si="282"/>
        <v>3.7</v>
      </c>
      <c r="AM316" s="60">
        <f t="shared" ca="1" si="282"/>
        <v>-281</v>
      </c>
      <c r="AN316" s="60">
        <f t="shared" ca="1" si="282"/>
        <v>-281</v>
      </c>
      <c r="AO316" s="60">
        <f t="shared" ca="1" si="282"/>
        <v>281</v>
      </c>
      <c r="AP316" s="63">
        <f t="shared" si="239"/>
        <v>35</v>
      </c>
      <c r="AQ316" s="62">
        <f t="shared" si="267"/>
        <v>1.4356435643564371</v>
      </c>
      <c r="AR316" s="62">
        <f t="shared" si="268"/>
        <v>71.782178217821851</v>
      </c>
      <c r="AS316" s="62">
        <f t="shared" si="269"/>
        <v>143.5643564356437</v>
      </c>
      <c r="AT316" s="62">
        <f t="shared" si="243"/>
        <v>-71.782178217821851</v>
      </c>
      <c r="AU316" s="62">
        <f t="shared" si="270"/>
        <v>215.34653465346554</v>
      </c>
      <c r="AV316" s="62">
        <f t="shared" si="271"/>
        <v>-287.12871287128741</v>
      </c>
      <c r="AW316" s="63">
        <f t="shared" si="256"/>
        <v>-71.782178217821865</v>
      </c>
      <c r="AX316" s="61" t="str">
        <f t="shared" ca="1" si="272"/>
        <v/>
      </c>
      <c r="AY316" s="69">
        <f t="shared" ca="1" si="280"/>
        <v>9789</v>
      </c>
      <c r="AZ316" s="51">
        <f t="shared" si="273"/>
        <v>502.47524752475294</v>
      </c>
      <c r="BA316" s="55">
        <f t="shared" ca="1" si="274"/>
        <v>5.1012715484746493E-2</v>
      </c>
      <c r="BB316" s="55">
        <f t="shared" ca="1" si="258"/>
        <v>-0.47854785478547912</v>
      </c>
      <c r="BC316" s="64">
        <f t="shared" ca="1" si="275"/>
        <v>-221.78217821782187</v>
      </c>
      <c r="BE316" s="52">
        <f t="shared" ca="1" si="276"/>
        <v>10.099999999999966</v>
      </c>
      <c r="BF316" s="52" t="str">
        <f t="shared" ca="1" si="277"/>
        <v/>
      </c>
      <c r="BG316" s="52">
        <f t="shared" ca="1" si="259"/>
        <v>10.099999999999966</v>
      </c>
      <c r="BH316" s="52" t="str">
        <f t="shared" ca="1" si="260"/>
        <v/>
      </c>
    </row>
    <row r="317" spans="19:60">
      <c r="S317" s="68">
        <f t="shared" si="281"/>
        <v>7</v>
      </c>
      <c r="T317" s="69">
        <f t="shared" si="281"/>
        <v>2</v>
      </c>
      <c r="U317" s="70">
        <f t="shared" si="252"/>
        <v>3</v>
      </c>
      <c r="V317" s="68">
        <f t="shared" si="278"/>
        <v>4</v>
      </c>
      <c r="W317" s="70">
        <f t="shared" si="278"/>
        <v>7</v>
      </c>
      <c r="X317" s="71">
        <f t="shared" si="278"/>
        <v>0.42857142857142855</v>
      </c>
      <c r="Y317" s="71">
        <f t="shared" si="278"/>
        <v>0.5</v>
      </c>
      <c r="Z317" s="69">
        <f t="shared" si="278"/>
        <v>10000</v>
      </c>
      <c r="AA317" s="69">
        <f t="shared" ca="1" si="278"/>
        <v>9850</v>
      </c>
      <c r="AB317" s="69">
        <f t="shared" ca="1" si="254"/>
        <v>-150</v>
      </c>
      <c r="AC317" s="69">
        <f t="shared" ca="1" si="279"/>
        <v>50</v>
      </c>
      <c r="AD317" s="73">
        <f t="shared" si="262"/>
        <v>9.9999999999999662</v>
      </c>
      <c r="AE317" s="69">
        <f t="shared" si="282"/>
        <v>0.70000000000000007</v>
      </c>
      <c r="AF317" s="69">
        <f t="shared" si="282"/>
        <v>1.4000000000000001</v>
      </c>
      <c r="AG317" s="78">
        <f t="shared" si="282"/>
        <v>200</v>
      </c>
      <c r="AH317" s="60">
        <f t="shared" si="282"/>
        <v>50</v>
      </c>
      <c r="AI317" s="60">
        <f t="shared" si="282"/>
        <v>70</v>
      </c>
      <c r="AJ317" s="60">
        <f t="shared" si="282"/>
        <v>10070</v>
      </c>
      <c r="AK317" s="60">
        <f t="shared" si="282"/>
        <v>185</v>
      </c>
      <c r="AL317" s="60">
        <f t="shared" si="282"/>
        <v>3.7</v>
      </c>
      <c r="AM317" s="60">
        <f t="shared" ca="1" si="282"/>
        <v>-281</v>
      </c>
      <c r="AN317" s="60">
        <f t="shared" ca="1" si="282"/>
        <v>-281</v>
      </c>
      <c r="AO317" s="60">
        <f t="shared" ca="1" si="282"/>
        <v>281</v>
      </c>
      <c r="AP317" s="63">
        <f t="shared" si="239"/>
        <v>35</v>
      </c>
      <c r="AQ317" s="62">
        <f t="shared" si="267"/>
        <v>1.4400000000000015</v>
      </c>
      <c r="AR317" s="62">
        <f t="shared" si="268"/>
        <v>72.000000000000071</v>
      </c>
      <c r="AS317" s="62">
        <f t="shared" si="269"/>
        <v>144.00000000000014</v>
      </c>
      <c r="AT317" s="62">
        <f t="shared" si="243"/>
        <v>-72.000000000000071</v>
      </c>
      <c r="AU317" s="62">
        <f t="shared" si="270"/>
        <v>216.00000000000023</v>
      </c>
      <c r="AV317" s="62">
        <f t="shared" si="271"/>
        <v>-288.00000000000028</v>
      </c>
      <c r="AW317" s="63">
        <f t="shared" si="256"/>
        <v>-72.000000000000057</v>
      </c>
      <c r="AX317" s="61" t="str">
        <f t="shared" ca="1" si="272"/>
        <v/>
      </c>
      <c r="AY317" s="69">
        <f t="shared" ca="1" si="280"/>
        <v>9789</v>
      </c>
      <c r="AZ317" s="51">
        <f t="shared" si="273"/>
        <v>504.00000000000051</v>
      </c>
      <c r="BA317" s="55">
        <f t="shared" ca="1" si="274"/>
        <v>5.1167512690355382E-2</v>
      </c>
      <c r="BB317" s="55">
        <f t="shared" ca="1" si="258"/>
        <v>-0.48000000000000037</v>
      </c>
      <c r="BC317" s="64">
        <f t="shared" ca="1" si="275"/>
        <v>-222.00000000000006</v>
      </c>
      <c r="BE317" s="52">
        <f t="shared" ca="1" si="276"/>
        <v>9.9999999999999662</v>
      </c>
      <c r="BF317" s="52" t="str">
        <f t="shared" ca="1" si="277"/>
        <v/>
      </c>
      <c r="BG317" s="52">
        <f t="shared" ca="1" si="259"/>
        <v>9.9999999999999662</v>
      </c>
      <c r="BH317" s="52" t="str">
        <f t="shared" ca="1" si="260"/>
        <v/>
      </c>
    </row>
    <row r="318" spans="19:60">
      <c r="S318" s="68">
        <f t="shared" si="281"/>
        <v>7</v>
      </c>
      <c r="T318" s="69">
        <f t="shared" si="281"/>
        <v>2</v>
      </c>
      <c r="U318" s="70">
        <f t="shared" si="252"/>
        <v>3</v>
      </c>
      <c r="V318" s="68">
        <f t="shared" si="278"/>
        <v>4</v>
      </c>
      <c r="W318" s="70">
        <f t="shared" si="278"/>
        <v>7</v>
      </c>
      <c r="X318" s="71">
        <f t="shared" si="278"/>
        <v>0.42857142857142855</v>
      </c>
      <c r="Y318" s="71">
        <f t="shared" si="278"/>
        <v>0.5</v>
      </c>
      <c r="Z318" s="69">
        <f t="shared" si="278"/>
        <v>10000</v>
      </c>
      <c r="AA318" s="69">
        <f t="shared" ca="1" si="278"/>
        <v>9850</v>
      </c>
      <c r="AB318" s="69">
        <f t="shared" ca="1" si="254"/>
        <v>-150</v>
      </c>
      <c r="AC318" s="69">
        <f t="shared" ca="1" si="279"/>
        <v>50</v>
      </c>
      <c r="AD318" s="73">
        <f t="shared" si="262"/>
        <v>9.8999999999999666</v>
      </c>
      <c r="AE318" s="69">
        <f t="shared" si="282"/>
        <v>0.70000000000000007</v>
      </c>
      <c r="AF318" s="69">
        <f t="shared" si="282"/>
        <v>1.4000000000000001</v>
      </c>
      <c r="AG318" s="78">
        <f t="shared" si="282"/>
        <v>200</v>
      </c>
      <c r="AH318" s="60">
        <f t="shared" si="282"/>
        <v>50</v>
      </c>
      <c r="AI318" s="60">
        <f t="shared" si="282"/>
        <v>70</v>
      </c>
      <c r="AJ318" s="60">
        <f t="shared" si="282"/>
        <v>10070</v>
      </c>
      <c r="AK318" s="60">
        <f t="shared" si="282"/>
        <v>185</v>
      </c>
      <c r="AL318" s="60">
        <f t="shared" si="282"/>
        <v>3.7</v>
      </c>
      <c r="AM318" s="60">
        <f t="shared" ca="1" si="282"/>
        <v>-281</v>
      </c>
      <c r="AN318" s="60">
        <f t="shared" ca="1" si="282"/>
        <v>-281</v>
      </c>
      <c r="AO318" s="60">
        <f t="shared" ca="1" si="282"/>
        <v>281</v>
      </c>
      <c r="AP318" s="63">
        <f t="shared" si="239"/>
        <v>35</v>
      </c>
      <c r="AQ318" s="62">
        <f t="shared" si="267"/>
        <v>1.444444444444446</v>
      </c>
      <c r="AR318" s="62">
        <f t="shared" si="268"/>
        <v>72.2222222222223</v>
      </c>
      <c r="AS318" s="62">
        <f t="shared" si="269"/>
        <v>144.4444444444446</v>
      </c>
      <c r="AT318" s="62">
        <f t="shared" si="243"/>
        <v>-72.2222222222223</v>
      </c>
      <c r="AU318" s="62">
        <f t="shared" si="270"/>
        <v>216.66666666666691</v>
      </c>
      <c r="AV318" s="62">
        <f t="shared" si="271"/>
        <v>-288.8888888888892</v>
      </c>
      <c r="AW318" s="63">
        <f t="shared" si="256"/>
        <v>-72.222222222222285</v>
      </c>
      <c r="AX318" s="61" t="str">
        <f t="shared" ca="1" si="272"/>
        <v/>
      </c>
      <c r="AY318" s="69">
        <f t="shared" ca="1" si="280"/>
        <v>9789</v>
      </c>
      <c r="AZ318" s="51">
        <f t="shared" si="273"/>
        <v>505.55555555555611</v>
      </c>
      <c r="BA318" s="55">
        <f t="shared" ca="1" si="274"/>
        <v>5.1325437112239199E-2</v>
      </c>
      <c r="BB318" s="55">
        <f t="shared" ca="1" si="258"/>
        <v>-0.4814814814814819</v>
      </c>
      <c r="BC318" s="64">
        <f t="shared" ca="1" si="275"/>
        <v>-222.22222222222229</v>
      </c>
      <c r="BE318" s="52">
        <f t="shared" ca="1" si="276"/>
        <v>9.8999999999999666</v>
      </c>
      <c r="BF318" s="52" t="str">
        <f t="shared" ca="1" si="277"/>
        <v/>
      </c>
      <c r="BG318" s="52">
        <f t="shared" ca="1" si="259"/>
        <v>9.8999999999999666</v>
      </c>
      <c r="BH318" s="52" t="str">
        <f t="shared" ca="1" si="260"/>
        <v/>
      </c>
    </row>
    <row r="319" spans="19:60">
      <c r="S319" s="68">
        <f t="shared" si="281"/>
        <v>7</v>
      </c>
      <c r="T319" s="69">
        <f t="shared" si="281"/>
        <v>2</v>
      </c>
      <c r="U319" s="70">
        <f t="shared" si="252"/>
        <v>3</v>
      </c>
      <c r="V319" s="68">
        <f t="shared" si="278"/>
        <v>4</v>
      </c>
      <c r="W319" s="70">
        <f t="shared" si="278"/>
        <v>7</v>
      </c>
      <c r="X319" s="71">
        <f t="shared" si="278"/>
        <v>0.42857142857142855</v>
      </c>
      <c r="Y319" s="71">
        <f t="shared" si="278"/>
        <v>0.5</v>
      </c>
      <c r="Z319" s="69">
        <f t="shared" si="278"/>
        <v>10000</v>
      </c>
      <c r="AA319" s="69">
        <f t="shared" ca="1" si="278"/>
        <v>9850</v>
      </c>
      <c r="AB319" s="69">
        <f t="shared" ca="1" si="254"/>
        <v>-150</v>
      </c>
      <c r="AC319" s="69">
        <f t="shared" ca="1" si="279"/>
        <v>50</v>
      </c>
      <c r="AD319" s="73">
        <f t="shared" si="262"/>
        <v>9.799999999999967</v>
      </c>
      <c r="AE319" s="69">
        <f t="shared" si="282"/>
        <v>0.70000000000000007</v>
      </c>
      <c r="AF319" s="69">
        <f t="shared" si="282"/>
        <v>1.4000000000000001</v>
      </c>
      <c r="AG319" s="78">
        <f t="shared" si="282"/>
        <v>200</v>
      </c>
      <c r="AH319" s="60">
        <f t="shared" si="282"/>
        <v>50</v>
      </c>
      <c r="AI319" s="60">
        <f t="shared" si="282"/>
        <v>70</v>
      </c>
      <c r="AJ319" s="60">
        <f t="shared" si="282"/>
        <v>10070</v>
      </c>
      <c r="AK319" s="60">
        <f t="shared" si="282"/>
        <v>185</v>
      </c>
      <c r="AL319" s="60">
        <f t="shared" si="282"/>
        <v>3.7</v>
      </c>
      <c r="AM319" s="60">
        <f t="shared" ca="1" si="282"/>
        <v>-281</v>
      </c>
      <c r="AN319" s="60">
        <f t="shared" ca="1" si="282"/>
        <v>-281</v>
      </c>
      <c r="AO319" s="60">
        <f t="shared" ca="1" si="282"/>
        <v>281</v>
      </c>
      <c r="AP319" s="63">
        <f t="shared" si="239"/>
        <v>35</v>
      </c>
      <c r="AQ319" s="62">
        <f t="shared" si="267"/>
        <v>1.4489795918367363</v>
      </c>
      <c r="AR319" s="62">
        <f t="shared" si="268"/>
        <v>72.448979591836817</v>
      </c>
      <c r="AS319" s="62">
        <f t="shared" si="269"/>
        <v>144.89795918367363</v>
      </c>
      <c r="AT319" s="62">
        <f t="shared" si="243"/>
        <v>-72.448979591836817</v>
      </c>
      <c r="AU319" s="62">
        <f t="shared" si="270"/>
        <v>217.34693877551047</v>
      </c>
      <c r="AV319" s="62">
        <f t="shared" si="271"/>
        <v>-289.79591836734727</v>
      </c>
      <c r="AW319" s="63">
        <f t="shared" si="256"/>
        <v>-72.448979591836803</v>
      </c>
      <c r="AX319" s="61" t="str">
        <f t="shared" ca="1" si="272"/>
        <v/>
      </c>
      <c r="AY319" s="69">
        <f t="shared" ca="1" si="280"/>
        <v>9789</v>
      </c>
      <c r="AZ319" s="51">
        <f t="shared" si="273"/>
        <v>507.14285714285774</v>
      </c>
      <c r="BA319" s="55">
        <f t="shared" ca="1" si="274"/>
        <v>5.1486584481508398E-2</v>
      </c>
      <c r="BB319" s="55">
        <f t="shared" ca="1" si="258"/>
        <v>-0.48299319727891205</v>
      </c>
      <c r="BC319" s="64">
        <f t="shared" ca="1" si="275"/>
        <v>-222.4489795918368</v>
      </c>
      <c r="BE319" s="52">
        <f t="shared" ca="1" si="276"/>
        <v>9.799999999999967</v>
      </c>
      <c r="BF319" s="52" t="str">
        <f t="shared" ca="1" si="277"/>
        <v/>
      </c>
      <c r="BG319" s="52">
        <f t="shared" ca="1" si="259"/>
        <v>9.799999999999967</v>
      </c>
      <c r="BH319" s="52" t="str">
        <f t="shared" ca="1" si="260"/>
        <v/>
      </c>
    </row>
    <row r="320" spans="19:60">
      <c r="S320" s="68">
        <f t="shared" si="281"/>
        <v>7</v>
      </c>
      <c r="T320" s="69">
        <f t="shared" si="281"/>
        <v>2</v>
      </c>
      <c r="U320" s="70">
        <f t="shared" si="252"/>
        <v>3</v>
      </c>
      <c r="V320" s="68">
        <f t="shared" si="278"/>
        <v>4</v>
      </c>
      <c r="W320" s="70">
        <f t="shared" si="278"/>
        <v>7</v>
      </c>
      <c r="X320" s="71">
        <f t="shared" si="278"/>
        <v>0.42857142857142855</v>
      </c>
      <c r="Y320" s="71">
        <f t="shared" si="278"/>
        <v>0.5</v>
      </c>
      <c r="Z320" s="69">
        <f t="shared" si="278"/>
        <v>10000</v>
      </c>
      <c r="AA320" s="69">
        <f t="shared" ca="1" si="278"/>
        <v>9850</v>
      </c>
      <c r="AB320" s="69">
        <f t="shared" ca="1" si="254"/>
        <v>-150</v>
      </c>
      <c r="AC320" s="69">
        <f t="shared" ca="1" si="279"/>
        <v>50</v>
      </c>
      <c r="AD320" s="73">
        <f t="shared" si="262"/>
        <v>9.6999999999999673</v>
      </c>
      <c r="AE320" s="69">
        <f t="shared" si="282"/>
        <v>0.70000000000000007</v>
      </c>
      <c r="AF320" s="69">
        <f t="shared" si="282"/>
        <v>1.4000000000000001</v>
      </c>
      <c r="AG320" s="78">
        <f t="shared" si="282"/>
        <v>200</v>
      </c>
      <c r="AH320" s="60">
        <f t="shared" si="282"/>
        <v>50</v>
      </c>
      <c r="AI320" s="60">
        <f t="shared" si="282"/>
        <v>70</v>
      </c>
      <c r="AJ320" s="60">
        <f t="shared" si="282"/>
        <v>10070</v>
      </c>
      <c r="AK320" s="60">
        <f t="shared" si="282"/>
        <v>185</v>
      </c>
      <c r="AL320" s="60">
        <f t="shared" si="282"/>
        <v>3.7</v>
      </c>
      <c r="AM320" s="60">
        <f t="shared" ca="1" si="282"/>
        <v>-281</v>
      </c>
      <c r="AN320" s="60">
        <f t="shared" ca="1" si="282"/>
        <v>-281</v>
      </c>
      <c r="AO320" s="60">
        <f t="shared" ca="1" si="282"/>
        <v>281</v>
      </c>
      <c r="AP320" s="63">
        <f t="shared" si="239"/>
        <v>35</v>
      </c>
      <c r="AQ320" s="62">
        <f t="shared" si="267"/>
        <v>1.4536082474226819</v>
      </c>
      <c r="AR320" s="62">
        <f t="shared" si="268"/>
        <v>72.680412371134096</v>
      </c>
      <c r="AS320" s="62">
        <f t="shared" si="269"/>
        <v>145.36082474226819</v>
      </c>
      <c r="AT320" s="62">
        <f t="shared" si="243"/>
        <v>-72.680412371134096</v>
      </c>
      <c r="AU320" s="62">
        <f t="shared" si="270"/>
        <v>218.0412371134023</v>
      </c>
      <c r="AV320" s="62">
        <f t="shared" si="271"/>
        <v>-290.72164948453639</v>
      </c>
      <c r="AW320" s="63">
        <f t="shared" si="256"/>
        <v>-72.680412371134082</v>
      </c>
      <c r="AX320" s="61" t="str">
        <f t="shared" ca="1" si="272"/>
        <v/>
      </c>
      <c r="AY320" s="69">
        <f t="shared" ca="1" si="280"/>
        <v>9789</v>
      </c>
      <c r="AZ320" s="51">
        <f t="shared" si="273"/>
        <v>508.76288659793869</v>
      </c>
      <c r="BA320" s="55">
        <f t="shared" ca="1" si="274"/>
        <v>5.1651054476948087E-2</v>
      </c>
      <c r="BB320" s="55">
        <f t="shared" ca="1" si="258"/>
        <v>-0.48453608247422719</v>
      </c>
      <c r="BC320" s="64">
        <f t="shared" ca="1" si="275"/>
        <v>-222.68041237113408</v>
      </c>
      <c r="BE320" s="52">
        <f t="shared" ca="1" si="276"/>
        <v>9.6999999999999673</v>
      </c>
      <c r="BF320" s="52" t="str">
        <f t="shared" ca="1" si="277"/>
        <v/>
      </c>
      <c r="BG320" s="52">
        <f t="shared" ca="1" si="259"/>
        <v>9.6999999999999673</v>
      </c>
      <c r="BH320" s="52" t="str">
        <f t="shared" ca="1" si="260"/>
        <v/>
      </c>
    </row>
    <row r="321" spans="19:60">
      <c r="S321" s="68">
        <f t="shared" si="281"/>
        <v>7</v>
      </c>
      <c r="T321" s="69">
        <f t="shared" si="281"/>
        <v>2</v>
      </c>
      <c r="U321" s="70">
        <f t="shared" si="252"/>
        <v>3</v>
      </c>
      <c r="V321" s="68">
        <f t="shared" si="278"/>
        <v>4</v>
      </c>
      <c r="W321" s="70">
        <f t="shared" si="278"/>
        <v>7</v>
      </c>
      <c r="X321" s="71">
        <f t="shared" si="278"/>
        <v>0.42857142857142855</v>
      </c>
      <c r="Y321" s="71">
        <f t="shared" si="278"/>
        <v>0.5</v>
      </c>
      <c r="Z321" s="69">
        <f t="shared" si="278"/>
        <v>10000</v>
      </c>
      <c r="AA321" s="69">
        <f t="shared" ca="1" si="278"/>
        <v>9850</v>
      </c>
      <c r="AB321" s="69">
        <f t="shared" ca="1" si="254"/>
        <v>-150</v>
      </c>
      <c r="AC321" s="69">
        <f t="shared" ca="1" si="279"/>
        <v>50</v>
      </c>
      <c r="AD321" s="73">
        <f t="shared" si="262"/>
        <v>9.5999999999999677</v>
      </c>
      <c r="AE321" s="69">
        <f t="shared" si="282"/>
        <v>0.70000000000000007</v>
      </c>
      <c r="AF321" s="69">
        <f t="shared" si="282"/>
        <v>1.4000000000000001</v>
      </c>
      <c r="AG321" s="78">
        <f t="shared" si="282"/>
        <v>200</v>
      </c>
      <c r="AH321" s="60">
        <f t="shared" si="282"/>
        <v>50</v>
      </c>
      <c r="AI321" s="60">
        <f t="shared" si="282"/>
        <v>70</v>
      </c>
      <c r="AJ321" s="60">
        <f t="shared" si="282"/>
        <v>10070</v>
      </c>
      <c r="AK321" s="60">
        <f t="shared" si="282"/>
        <v>185</v>
      </c>
      <c r="AL321" s="60">
        <f t="shared" si="282"/>
        <v>3.7</v>
      </c>
      <c r="AM321" s="60">
        <f t="shared" ca="1" si="282"/>
        <v>-281</v>
      </c>
      <c r="AN321" s="60">
        <f t="shared" ca="1" si="282"/>
        <v>-281</v>
      </c>
      <c r="AO321" s="60">
        <f t="shared" ca="1" si="282"/>
        <v>281</v>
      </c>
      <c r="AP321" s="63">
        <f t="shared" si="239"/>
        <v>35</v>
      </c>
      <c r="AQ321" s="62">
        <f t="shared" si="267"/>
        <v>1.4583333333333348</v>
      </c>
      <c r="AR321" s="62">
        <f t="shared" si="268"/>
        <v>72.916666666666742</v>
      </c>
      <c r="AS321" s="62">
        <f t="shared" si="269"/>
        <v>145.83333333333348</v>
      </c>
      <c r="AT321" s="62">
        <f t="shared" si="243"/>
        <v>-72.916666666666742</v>
      </c>
      <c r="AU321" s="62">
        <f t="shared" si="270"/>
        <v>218.75000000000023</v>
      </c>
      <c r="AV321" s="62">
        <f t="shared" si="271"/>
        <v>-291.66666666666697</v>
      </c>
      <c r="AW321" s="63">
        <f t="shared" si="256"/>
        <v>-72.916666666666742</v>
      </c>
      <c r="AX321" s="61" t="str">
        <f t="shared" ca="1" si="272"/>
        <v/>
      </c>
      <c r="AY321" s="69">
        <f t="shared" ca="1" si="280"/>
        <v>9789</v>
      </c>
      <c r="AZ321" s="51">
        <f t="shared" si="273"/>
        <v>510.4166666666672</v>
      </c>
      <c r="BA321" s="55">
        <f t="shared" ca="1" si="274"/>
        <v>5.1818950930626113E-2</v>
      </c>
      <c r="BB321" s="55">
        <f t="shared" ca="1" si="258"/>
        <v>-0.4861111111111116</v>
      </c>
      <c r="BC321" s="64">
        <f t="shared" ca="1" si="275"/>
        <v>-222.91666666666674</v>
      </c>
      <c r="BE321" s="52">
        <f t="shared" ca="1" si="276"/>
        <v>9.5999999999999677</v>
      </c>
      <c r="BF321" s="52" t="str">
        <f t="shared" ca="1" si="277"/>
        <v/>
      </c>
      <c r="BG321" s="52">
        <f t="shared" ca="1" si="259"/>
        <v>9.5999999999999677</v>
      </c>
      <c r="BH321" s="52" t="str">
        <f t="shared" ca="1" si="260"/>
        <v/>
      </c>
    </row>
    <row r="322" spans="19:60">
      <c r="S322" s="68">
        <f t="shared" si="281"/>
        <v>7</v>
      </c>
      <c r="T322" s="69">
        <f t="shared" si="281"/>
        <v>2</v>
      </c>
      <c r="U322" s="70">
        <f t="shared" si="252"/>
        <v>3</v>
      </c>
      <c r="V322" s="68">
        <f t="shared" si="278"/>
        <v>4</v>
      </c>
      <c r="W322" s="70">
        <f t="shared" si="278"/>
        <v>7</v>
      </c>
      <c r="X322" s="71">
        <f t="shared" si="278"/>
        <v>0.42857142857142855</v>
      </c>
      <c r="Y322" s="71">
        <f t="shared" si="278"/>
        <v>0.5</v>
      </c>
      <c r="Z322" s="69">
        <f t="shared" si="278"/>
        <v>10000</v>
      </c>
      <c r="AA322" s="69">
        <f t="shared" ca="1" si="278"/>
        <v>9850</v>
      </c>
      <c r="AB322" s="69">
        <f t="shared" ca="1" si="254"/>
        <v>-150</v>
      </c>
      <c r="AC322" s="69">
        <f t="shared" ca="1" si="279"/>
        <v>50</v>
      </c>
      <c r="AD322" s="73">
        <f t="shared" si="262"/>
        <v>9.499999999999968</v>
      </c>
      <c r="AE322" s="69">
        <f t="shared" si="282"/>
        <v>0.70000000000000007</v>
      </c>
      <c r="AF322" s="69">
        <f t="shared" si="282"/>
        <v>1.4000000000000001</v>
      </c>
      <c r="AG322" s="78">
        <f t="shared" si="282"/>
        <v>200</v>
      </c>
      <c r="AH322" s="60">
        <f t="shared" si="282"/>
        <v>50</v>
      </c>
      <c r="AI322" s="60">
        <f t="shared" si="282"/>
        <v>70</v>
      </c>
      <c r="AJ322" s="60">
        <f t="shared" si="282"/>
        <v>10070</v>
      </c>
      <c r="AK322" s="60">
        <f t="shared" si="282"/>
        <v>185</v>
      </c>
      <c r="AL322" s="60">
        <f t="shared" si="282"/>
        <v>3.7</v>
      </c>
      <c r="AM322" s="60">
        <f t="shared" ca="1" si="282"/>
        <v>-281</v>
      </c>
      <c r="AN322" s="60">
        <f t="shared" ca="1" si="282"/>
        <v>-281</v>
      </c>
      <c r="AO322" s="60">
        <f t="shared" ca="1" si="282"/>
        <v>281</v>
      </c>
      <c r="AP322" s="63">
        <f t="shared" si="239"/>
        <v>35</v>
      </c>
      <c r="AQ322" s="62">
        <f t="shared" si="267"/>
        <v>1.4631578947368438</v>
      </c>
      <c r="AR322" s="62">
        <f t="shared" si="268"/>
        <v>73.157894736842195</v>
      </c>
      <c r="AS322" s="62">
        <f t="shared" si="269"/>
        <v>146.31578947368439</v>
      </c>
      <c r="AT322" s="62">
        <f t="shared" si="243"/>
        <v>-73.157894736842195</v>
      </c>
      <c r="AU322" s="62">
        <f t="shared" si="270"/>
        <v>219.47368421052659</v>
      </c>
      <c r="AV322" s="62">
        <f t="shared" si="271"/>
        <v>-292.63157894736878</v>
      </c>
      <c r="AW322" s="63">
        <f t="shared" si="256"/>
        <v>-73.157894736842195</v>
      </c>
      <c r="AX322" s="61" t="str">
        <f t="shared" ca="1" si="272"/>
        <v/>
      </c>
      <c r="AY322" s="69">
        <f t="shared" ca="1" si="280"/>
        <v>9789</v>
      </c>
      <c r="AZ322" s="51">
        <f t="shared" si="273"/>
        <v>512.10526315789537</v>
      </c>
      <c r="BA322" s="55">
        <f t="shared" ca="1" si="274"/>
        <v>5.1990382046486837E-2</v>
      </c>
      <c r="BB322" s="55">
        <f t="shared" ca="1" si="258"/>
        <v>-0.48771929824561461</v>
      </c>
      <c r="BC322" s="64">
        <f t="shared" ca="1" si="275"/>
        <v>-223.1578947368422</v>
      </c>
      <c r="BE322" s="52">
        <f t="shared" ca="1" si="276"/>
        <v>9.499999999999968</v>
      </c>
      <c r="BF322" s="52" t="str">
        <f t="shared" ca="1" si="277"/>
        <v/>
      </c>
      <c r="BG322" s="52">
        <f t="shared" ca="1" si="259"/>
        <v>9.499999999999968</v>
      </c>
      <c r="BH322" s="52" t="str">
        <f t="shared" ca="1" si="260"/>
        <v/>
      </c>
    </row>
    <row r="323" spans="19:60">
      <c r="S323" s="68">
        <f t="shared" si="281"/>
        <v>7</v>
      </c>
      <c r="T323" s="69">
        <f t="shared" si="281"/>
        <v>2</v>
      </c>
      <c r="U323" s="70">
        <f t="shared" si="252"/>
        <v>3</v>
      </c>
      <c r="V323" s="68">
        <f t="shared" si="278"/>
        <v>4</v>
      </c>
      <c r="W323" s="70">
        <f t="shared" si="278"/>
        <v>7</v>
      </c>
      <c r="X323" s="71">
        <f t="shared" si="278"/>
        <v>0.42857142857142855</v>
      </c>
      <c r="Y323" s="71">
        <f t="shared" si="278"/>
        <v>0.5</v>
      </c>
      <c r="Z323" s="69">
        <f t="shared" si="278"/>
        <v>10000</v>
      </c>
      <c r="AA323" s="69">
        <f t="shared" ca="1" si="278"/>
        <v>9850</v>
      </c>
      <c r="AB323" s="69">
        <f t="shared" ca="1" si="254"/>
        <v>-150</v>
      </c>
      <c r="AC323" s="69">
        <f t="shared" ca="1" si="279"/>
        <v>50</v>
      </c>
      <c r="AD323" s="73">
        <f t="shared" si="262"/>
        <v>9.3999999999999684</v>
      </c>
      <c r="AE323" s="69">
        <f t="shared" si="282"/>
        <v>0.70000000000000007</v>
      </c>
      <c r="AF323" s="69">
        <f t="shared" si="282"/>
        <v>1.4000000000000001</v>
      </c>
      <c r="AG323" s="78">
        <f t="shared" si="282"/>
        <v>200</v>
      </c>
      <c r="AH323" s="60">
        <f t="shared" si="282"/>
        <v>50</v>
      </c>
      <c r="AI323" s="60">
        <f t="shared" si="282"/>
        <v>70</v>
      </c>
      <c r="AJ323" s="60">
        <f t="shared" si="282"/>
        <v>10070</v>
      </c>
      <c r="AK323" s="60">
        <f t="shared" si="282"/>
        <v>185</v>
      </c>
      <c r="AL323" s="60">
        <f t="shared" si="282"/>
        <v>3.7</v>
      </c>
      <c r="AM323" s="60">
        <f t="shared" ca="1" si="282"/>
        <v>-281</v>
      </c>
      <c r="AN323" s="60">
        <f t="shared" ca="1" si="282"/>
        <v>-281</v>
      </c>
      <c r="AO323" s="60">
        <f t="shared" ca="1" si="282"/>
        <v>281</v>
      </c>
      <c r="AP323" s="63">
        <f t="shared" si="239"/>
        <v>35</v>
      </c>
      <c r="AQ323" s="62">
        <f t="shared" si="267"/>
        <v>1.4680851063829803</v>
      </c>
      <c r="AR323" s="62">
        <f t="shared" si="268"/>
        <v>73.404255319149016</v>
      </c>
      <c r="AS323" s="62">
        <f t="shared" si="269"/>
        <v>146.80851063829803</v>
      </c>
      <c r="AT323" s="62">
        <f t="shared" si="243"/>
        <v>-73.404255319149016</v>
      </c>
      <c r="AU323" s="62">
        <f t="shared" si="270"/>
        <v>220.21276595744706</v>
      </c>
      <c r="AV323" s="62">
        <f t="shared" si="271"/>
        <v>-293.61702127659606</v>
      </c>
      <c r="AW323" s="63">
        <f t="shared" si="256"/>
        <v>-73.404255319149001</v>
      </c>
      <c r="AX323" s="61" t="str">
        <f t="shared" ca="1" si="272"/>
        <v/>
      </c>
      <c r="AY323" s="69">
        <f t="shared" ca="1" si="280"/>
        <v>9789</v>
      </c>
      <c r="AZ323" s="51">
        <f t="shared" si="273"/>
        <v>513.82978723404312</v>
      </c>
      <c r="BA323" s="55">
        <f t="shared" ca="1" si="274"/>
        <v>5.216546063289778E-2</v>
      </c>
      <c r="BB323" s="55">
        <f t="shared" ca="1" si="258"/>
        <v>-0.48936170212766</v>
      </c>
      <c r="BC323" s="64">
        <f t="shared" ca="1" si="275"/>
        <v>-223.404255319149</v>
      </c>
      <c r="BE323" s="52">
        <f t="shared" ca="1" si="276"/>
        <v>9.3999999999999684</v>
      </c>
      <c r="BF323" s="52" t="str">
        <f t="shared" ca="1" si="277"/>
        <v/>
      </c>
      <c r="BG323" s="52">
        <f t="shared" ca="1" si="259"/>
        <v>9.3999999999999684</v>
      </c>
      <c r="BH323" s="52" t="str">
        <f t="shared" ca="1" si="260"/>
        <v/>
      </c>
    </row>
    <row r="324" spans="19:60">
      <c r="S324" s="68">
        <f t="shared" si="281"/>
        <v>7</v>
      </c>
      <c r="T324" s="69">
        <f t="shared" si="281"/>
        <v>2</v>
      </c>
      <c r="U324" s="70">
        <f t="shared" si="252"/>
        <v>3</v>
      </c>
      <c r="V324" s="68">
        <f t="shared" si="278"/>
        <v>4</v>
      </c>
      <c r="W324" s="70">
        <f t="shared" si="278"/>
        <v>7</v>
      </c>
      <c r="X324" s="71">
        <f t="shared" si="278"/>
        <v>0.42857142857142855</v>
      </c>
      <c r="Y324" s="71">
        <f t="shared" si="278"/>
        <v>0.5</v>
      </c>
      <c r="Z324" s="69">
        <f t="shared" si="278"/>
        <v>10000</v>
      </c>
      <c r="AA324" s="69">
        <f t="shared" ca="1" si="278"/>
        <v>9850</v>
      </c>
      <c r="AB324" s="69">
        <f t="shared" ca="1" si="254"/>
        <v>-150</v>
      </c>
      <c r="AC324" s="69">
        <f t="shared" ca="1" si="279"/>
        <v>50</v>
      </c>
      <c r="AD324" s="73">
        <f t="shared" si="262"/>
        <v>9.2999999999999687</v>
      </c>
      <c r="AE324" s="69">
        <f t="shared" si="282"/>
        <v>0.70000000000000007</v>
      </c>
      <c r="AF324" s="69">
        <f t="shared" si="282"/>
        <v>1.4000000000000001</v>
      </c>
      <c r="AG324" s="78">
        <f t="shared" si="282"/>
        <v>200</v>
      </c>
      <c r="AH324" s="60">
        <f t="shared" si="282"/>
        <v>50</v>
      </c>
      <c r="AI324" s="60">
        <f t="shared" si="282"/>
        <v>70</v>
      </c>
      <c r="AJ324" s="60">
        <f t="shared" si="282"/>
        <v>10070</v>
      </c>
      <c r="AK324" s="60">
        <f t="shared" si="282"/>
        <v>185</v>
      </c>
      <c r="AL324" s="60">
        <f t="shared" si="282"/>
        <v>3.7</v>
      </c>
      <c r="AM324" s="60">
        <f t="shared" ca="1" si="282"/>
        <v>-281</v>
      </c>
      <c r="AN324" s="60">
        <f t="shared" ca="1" si="282"/>
        <v>-281</v>
      </c>
      <c r="AO324" s="60">
        <f t="shared" ca="1" si="282"/>
        <v>281</v>
      </c>
      <c r="AP324" s="63">
        <f t="shared" si="239"/>
        <v>35</v>
      </c>
      <c r="AQ324" s="62">
        <f t="shared" si="267"/>
        <v>1.4731182795698941</v>
      </c>
      <c r="AR324" s="62">
        <f t="shared" si="268"/>
        <v>73.655913978494709</v>
      </c>
      <c r="AS324" s="62">
        <f t="shared" si="269"/>
        <v>147.31182795698942</v>
      </c>
      <c r="AT324" s="62">
        <f t="shared" si="243"/>
        <v>-73.655913978494709</v>
      </c>
      <c r="AU324" s="62">
        <f t="shared" si="270"/>
        <v>220.96774193548413</v>
      </c>
      <c r="AV324" s="62">
        <f t="shared" si="271"/>
        <v>-294.62365591397884</v>
      </c>
      <c r="AW324" s="63">
        <f t="shared" si="256"/>
        <v>-73.655913978494709</v>
      </c>
      <c r="AX324" s="61" t="str">
        <f t="shared" ca="1" si="272"/>
        <v/>
      </c>
      <c r="AY324" s="69">
        <f t="shared" ca="1" si="280"/>
        <v>9789</v>
      </c>
      <c r="AZ324" s="51">
        <f t="shared" si="273"/>
        <v>515.59139784946296</v>
      </c>
      <c r="BA324" s="55">
        <f t="shared" ca="1" si="274"/>
        <v>5.2344304350199287E-2</v>
      </c>
      <c r="BB324" s="55">
        <f t="shared" ca="1" si="258"/>
        <v>-0.49103942652329807</v>
      </c>
      <c r="BC324" s="64">
        <f t="shared" ca="1" si="275"/>
        <v>-223.65591397849471</v>
      </c>
      <c r="BE324" s="52">
        <f t="shared" ca="1" si="276"/>
        <v>9.2999999999999687</v>
      </c>
      <c r="BF324" s="52" t="str">
        <f t="shared" ca="1" si="277"/>
        <v/>
      </c>
      <c r="BG324" s="52">
        <f t="shared" ca="1" si="259"/>
        <v>9.2999999999999687</v>
      </c>
      <c r="BH324" s="52" t="str">
        <f t="shared" ca="1" si="260"/>
        <v/>
      </c>
    </row>
    <row r="325" spans="19:60">
      <c r="S325" s="68">
        <f t="shared" si="281"/>
        <v>7</v>
      </c>
      <c r="T325" s="69">
        <f t="shared" si="281"/>
        <v>2</v>
      </c>
      <c r="U325" s="70">
        <f t="shared" si="252"/>
        <v>3</v>
      </c>
      <c r="V325" s="68">
        <f t="shared" si="278"/>
        <v>4</v>
      </c>
      <c r="W325" s="70">
        <f t="shared" si="278"/>
        <v>7</v>
      </c>
      <c r="X325" s="71">
        <f t="shared" si="278"/>
        <v>0.42857142857142855</v>
      </c>
      <c r="Y325" s="71">
        <f t="shared" si="278"/>
        <v>0.5</v>
      </c>
      <c r="Z325" s="69">
        <f t="shared" si="278"/>
        <v>10000</v>
      </c>
      <c r="AA325" s="69">
        <f t="shared" ca="1" si="278"/>
        <v>9850</v>
      </c>
      <c r="AB325" s="69">
        <f t="shared" ca="1" si="254"/>
        <v>-150</v>
      </c>
      <c r="AC325" s="69">
        <f t="shared" ca="1" si="279"/>
        <v>50</v>
      </c>
      <c r="AD325" s="73">
        <f t="shared" si="262"/>
        <v>9.1999999999999691</v>
      </c>
      <c r="AE325" s="69">
        <f t="shared" si="282"/>
        <v>0.70000000000000007</v>
      </c>
      <c r="AF325" s="69">
        <f t="shared" si="282"/>
        <v>1.4000000000000001</v>
      </c>
      <c r="AG325" s="78">
        <f t="shared" si="282"/>
        <v>200</v>
      </c>
      <c r="AH325" s="60">
        <f t="shared" si="282"/>
        <v>50</v>
      </c>
      <c r="AI325" s="60">
        <f t="shared" si="282"/>
        <v>70</v>
      </c>
      <c r="AJ325" s="60">
        <f t="shared" si="282"/>
        <v>10070</v>
      </c>
      <c r="AK325" s="60">
        <f t="shared" si="282"/>
        <v>185</v>
      </c>
      <c r="AL325" s="60">
        <f t="shared" si="282"/>
        <v>3.7</v>
      </c>
      <c r="AM325" s="60">
        <f t="shared" ca="1" si="282"/>
        <v>-281</v>
      </c>
      <c r="AN325" s="60">
        <f t="shared" ca="1" si="282"/>
        <v>-281</v>
      </c>
      <c r="AO325" s="60">
        <f t="shared" ca="1" si="282"/>
        <v>281</v>
      </c>
      <c r="AP325" s="63">
        <f t="shared" si="239"/>
        <v>35</v>
      </c>
      <c r="AQ325" s="62">
        <f t="shared" si="267"/>
        <v>1.4782608695652191</v>
      </c>
      <c r="AR325" s="62">
        <f t="shared" si="268"/>
        <v>73.91304347826096</v>
      </c>
      <c r="AS325" s="62">
        <f t="shared" si="269"/>
        <v>147.82608695652192</v>
      </c>
      <c r="AT325" s="62">
        <f t="shared" si="243"/>
        <v>-73.91304347826096</v>
      </c>
      <c r="AU325" s="62">
        <f t="shared" si="270"/>
        <v>221.73913043478288</v>
      </c>
      <c r="AV325" s="62">
        <f t="shared" si="271"/>
        <v>-295.65217391304384</v>
      </c>
      <c r="AW325" s="63">
        <f t="shared" si="256"/>
        <v>-73.91304347826096</v>
      </c>
      <c r="AX325" s="61" t="str">
        <f t="shared" ca="1" si="272"/>
        <v/>
      </c>
      <c r="AY325" s="69">
        <f t="shared" ca="1" si="280"/>
        <v>9789</v>
      </c>
      <c r="AZ325" s="51">
        <f t="shared" si="273"/>
        <v>517.39130434782669</v>
      </c>
      <c r="BA325" s="55">
        <f t="shared" ca="1" si="274"/>
        <v>5.2527035974398652E-2</v>
      </c>
      <c r="BB325" s="55">
        <f t="shared" ca="1" si="258"/>
        <v>-0.49275362318840638</v>
      </c>
      <c r="BC325" s="64">
        <f t="shared" ca="1" si="275"/>
        <v>-223.91304347826096</v>
      </c>
      <c r="BE325" s="52">
        <f t="shared" ca="1" si="276"/>
        <v>9.1999999999999691</v>
      </c>
      <c r="BF325" s="52" t="str">
        <f t="shared" ca="1" si="277"/>
        <v/>
      </c>
      <c r="BG325" s="52">
        <f t="shared" ca="1" si="259"/>
        <v>9.1999999999999691</v>
      </c>
      <c r="BH325" s="52" t="str">
        <f t="shared" ca="1" si="260"/>
        <v/>
      </c>
    </row>
    <row r="326" spans="19:60">
      <c r="S326" s="68">
        <f t="shared" si="281"/>
        <v>7</v>
      </c>
      <c r="T326" s="69">
        <f t="shared" si="281"/>
        <v>2</v>
      </c>
      <c r="U326" s="70">
        <f t="shared" si="252"/>
        <v>3</v>
      </c>
      <c r="V326" s="68">
        <f t="shared" si="278"/>
        <v>4</v>
      </c>
      <c r="W326" s="70">
        <f t="shared" si="278"/>
        <v>7</v>
      </c>
      <c r="X326" s="71">
        <f t="shared" si="278"/>
        <v>0.42857142857142855</v>
      </c>
      <c r="Y326" s="71">
        <f t="shared" si="278"/>
        <v>0.5</v>
      </c>
      <c r="Z326" s="69">
        <f t="shared" si="278"/>
        <v>10000</v>
      </c>
      <c r="AA326" s="69">
        <f t="shared" ca="1" si="278"/>
        <v>9850</v>
      </c>
      <c r="AB326" s="69">
        <f t="shared" ca="1" si="254"/>
        <v>-150</v>
      </c>
      <c r="AC326" s="69">
        <f t="shared" ca="1" si="279"/>
        <v>50</v>
      </c>
      <c r="AD326" s="73">
        <f t="shared" si="262"/>
        <v>9.0999999999999694</v>
      </c>
      <c r="AE326" s="69">
        <f t="shared" si="282"/>
        <v>0.70000000000000007</v>
      </c>
      <c r="AF326" s="69">
        <f t="shared" si="282"/>
        <v>1.4000000000000001</v>
      </c>
      <c r="AG326" s="78">
        <f t="shared" si="282"/>
        <v>200</v>
      </c>
      <c r="AH326" s="60">
        <f t="shared" si="282"/>
        <v>50</v>
      </c>
      <c r="AI326" s="60">
        <f t="shared" si="282"/>
        <v>70</v>
      </c>
      <c r="AJ326" s="60">
        <f t="shared" si="282"/>
        <v>10070</v>
      </c>
      <c r="AK326" s="60">
        <f t="shared" si="282"/>
        <v>185</v>
      </c>
      <c r="AL326" s="60">
        <f t="shared" si="282"/>
        <v>3.7</v>
      </c>
      <c r="AM326" s="60">
        <f t="shared" ca="1" si="282"/>
        <v>-281</v>
      </c>
      <c r="AN326" s="60">
        <f t="shared" ca="1" si="282"/>
        <v>-281</v>
      </c>
      <c r="AO326" s="60">
        <f t="shared" ca="1" si="282"/>
        <v>281</v>
      </c>
      <c r="AP326" s="63">
        <f t="shared" si="239"/>
        <v>35</v>
      </c>
      <c r="AQ326" s="62">
        <f t="shared" si="267"/>
        <v>1.4835164835164851</v>
      </c>
      <c r="AR326" s="62">
        <f t="shared" si="268"/>
        <v>74.17582417582426</v>
      </c>
      <c r="AS326" s="62">
        <f t="shared" si="269"/>
        <v>148.35164835164852</v>
      </c>
      <c r="AT326" s="62">
        <f t="shared" si="243"/>
        <v>-74.17582417582426</v>
      </c>
      <c r="AU326" s="62">
        <f t="shared" si="270"/>
        <v>222.52747252747278</v>
      </c>
      <c r="AV326" s="62">
        <f t="shared" si="271"/>
        <v>-296.70329670329704</v>
      </c>
      <c r="AW326" s="63">
        <f t="shared" si="256"/>
        <v>-74.17582417582426</v>
      </c>
      <c r="AX326" s="61" t="str">
        <f t="shared" ca="1" si="272"/>
        <v/>
      </c>
      <c r="AY326" s="69">
        <f t="shared" ca="1" si="280"/>
        <v>9789</v>
      </c>
      <c r="AZ326" s="51">
        <f t="shared" si="273"/>
        <v>519.23076923076985</v>
      </c>
      <c r="BA326" s="55">
        <f t="shared" ca="1" si="274"/>
        <v>5.2713783678250747E-2</v>
      </c>
      <c r="BB326" s="55">
        <f t="shared" ca="1" si="258"/>
        <v>-0.49450549450549508</v>
      </c>
      <c r="BC326" s="64">
        <f t="shared" ca="1" si="275"/>
        <v>-224.17582417582426</v>
      </c>
      <c r="BE326" s="52">
        <f t="shared" ca="1" si="276"/>
        <v>9.0999999999999694</v>
      </c>
      <c r="BF326" s="52" t="str">
        <f t="shared" ca="1" si="277"/>
        <v/>
      </c>
      <c r="BG326" s="52">
        <f t="shared" ca="1" si="259"/>
        <v>9.0999999999999694</v>
      </c>
      <c r="BH326" s="52" t="str">
        <f t="shared" ca="1" si="260"/>
        <v/>
      </c>
    </row>
    <row r="327" spans="19:60">
      <c r="S327" s="68">
        <f t="shared" si="281"/>
        <v>7</v>
      </c>
      <c r="T327" s="69">
        <f t="shared" si="281"/>
        <v>2</v>
      </c>
      <c r="U327" s="70">
        <f t="shared" si="252"/>
        <v>3</v>
      </c>
      <c r="V327" s="68">
        <f t="shared" si="278"/>
        <v>4</v>
      </c>
      <c r="W327" s="70">
        <f t="shared" si="278"/>
        <v>7</v>
      </c>
      <c r="X327" s="71">
        <f t="shared" si="278"/>
        <v>0.42857142857142855</v>
      </c>
      <c r="Y327" s="71">
        <f t="shared" si="278"/>
        <v>0.5</v>
      </c>
      <c r="Z327" s="69">
        <f t="shared" si="278"/>
        <v>10000</v>
      </c>
      <c r="AA327" s="69">
        <f t="shared" ca="1" si="278"/>
        <v>9850</v>
      </c>
      <c r="AB327" s="69">
        <f t="shared" ca="1" si="254"/>
        <v>-150</v>
      </c>
      <c r="AC327" s="69">
        <f t="shared" ca="1" si="279"/>
        <v>50</v>
      </c>
      <c r="AD327" s="73">
        <f t="shared" si="262"/>
        <v>8.9999999999999698</v>
      </c>
      <c r="AE327" s="69">
        <f t="shared" si="282"/>
        <v>0.70000000000000007</v>
      </c>
      <c r="AF327" s="69">
        <f t="shared" si="282"/>
        <v>1.4000000000000001</v>
      </c>
      <c r="AG327" s="78">
        <f t="shared" si="282"/>
        <v>200</v>
      </c>
      <c r="AH327" s="60">
        <f t="shared" si="282"/>
        <v>50</v>
      </c>
      <c r="AI327" s="60">
        <f t="shared" si="282"/>
        <v>70</v>
      </c>
      <c r="AJ327" s="60">
        <f t="shared" si="282"/>
        <v>10070</v>
      </c>
      <c r="AK327" s="60">
        <f t="shared" si="282"/>
        <v>185</v>
      </c>
      <c r="AL327" s="60">
        <f t="shared" si="282"/>
        <v>3.7</v>
      </c>
      <c r="AM327" s="60">
        <f t="shared" ca="1" si="282"/>
        <v>-281</v>
      </c>
      <c r="AN327" s="60">
        <f t="shared" ca="1" si="282"/>
        <v>-281</v>
      </c>
      <c r="AO327" s="60">
        <f t="shared" ca="1" si="282"/>
        <v>281</v>
      </c>
      <c r="AP327" s="63">
        <f t="shared" si="239"/>
        <v>35</v>
      </c>
      <c r="AQ327" s="62">
        <f t="shared" si="267"/>
        <v>1.4888888888888907</v>
      </c>
      <c r="AR327" s="62">
        <f t="shared" si="268"/>
        <v>74.444444444444542</v>
      </c>
      <c r="AS327" s="62">
        <f t="shared" si="269"/>
        <v>148.88888888888908</v>
      </c>
      <c r="AT327" s="62">
        <f t="shared" si="243"/>
        <v>-74.444444444444542</v>
      </c>
      <c r="AU327" s="62">
        <f t="shared" si="270"/>
        <v>223.33333333333363</v>
      </c>
      <c r="AV327" s="62">
        <f t="shared" si="271"/>
        <v>-297.77777777777817</v>
      </c>
      <c r="AW327" s="63">
        <f t="shared" si="256"/>
        <v>-74.444444444444542</v>
      </c>
      <c r="AX327" s="61" t="str">
        <f t="shared" ca="1" si="272"/>
        <v/>
      </c>
      <c r="AY327" s="69">
        <f t="shared" ca="1" si="280"/>
        <v>9789</v>
      </c>
      <c r="AZ327" s="51">
        <f t="shared" si="273"/>
        <v>521.11111111111177</v>
      </c>
      <c r="BA327" s="55">
        <f t="shared" ca="1" si="274"/>
        <v>5.2904681331077334E-2</v>
      </c>
      <c r="BB327" s="55">
        <f t="shared" ca="1" si="258"/>
        <v>-0.49629629629629696</v>
      </c>
      <c r="BC327" s="64">
        <f t="shared" ca="1" si="275"/>
        <v>-224.44444444444454</v>
      </c>
      <c r="BE327" s="52">
        <f t="shared" ca="1" si="276"/>
        <v>8.9999999999999698</v>
      </c>
      <c r="BF327" s="52" t="str">
        <f t="shared" ca="1" si="277"/>
        <v/>
      </c>
      <c r="BG327" s="52">
        <f t="shared" ca="1" si="259"/>
        <v>8.9999999999999698</v>
      </c>
      <c r="BH327" s="52" t="str">
        <f t="shared" ca="1" si="260"/>
        <v/>
      </c>
    </row>
    <row r="328" spans="19:60">
      <c r="S328" s="68">
        <f t="shared" si="281"/>
        <v>7</v>
      </c>
      <c r="T328" s="69">
        <f t="shared" si="281"/>
        <v>2</v>
      </c>
      <c r="U328" s="70">
        <f t="shared" si="252"/>
        <v>3</v>
      </c>
      <c r="V328" s="68">
        <f t="shared" si="278"/>
        <v>4</v>
      </c>
      <c r="W328" s="70">
        <f t="shared" si="278"/>
        <v>7</v>
      </c>
      <c r="X328" s="71">
        <f t="shared" si="278"/>
        <v>0.42857142857142855</v>
      </c>
      <c r="Y328" s="71">
        <f t="shared" si="278"/>
        <v>0.5</v>
      </c>
      <c r="Z328" s="69">
        <f t="shared" si="278"/>
        <v>10000</v>
      </c>
      <c r="AA328" s="69">
        <f t="shared" ca="1" si="278"/>
        <v>9850</v>
      </c>
      <c r="AB328" s="69">
        <f t="shared" ca="1" si="254"/>
        <v>-150</v>
      </c>
      <c r="AC328" s="69">
        <f t="shared" ca="1" si="279"/>
        <v>50</v>
      </c>
      <c r="AD328" s="73">
        <f t="shared" si="262"/>
        <v>8.8999999999999702</v>
      </c>
      <c r="AE328" s="69">
        <f t="shared" si="282"/>
        <v>0.70000000000000007</v>
      </c>
      <c r="AF328" s="69">
        <f t="shared" si="282"/>
        <v>1.4000000000000001</v>
      </c>
      <c r="AG328" s="78">
        <f t="shared" si="282"/>
        <v>200</v>
      </c>
      <c r="AH328" s="60">
        <f t="shared" si="282"/>
        <v>50</v>
      </c>
      <c r="AI328" s="60">
        <f t="shared" si="282"/>
        <v>70</v>
      </c>
      <c r="AJ328" s="60">
        <f t="shared" si="282"/>
        <v>10070</v>
      </c>
      <c r="AK328" s="60">
        <f t="shared" si="282"/>
        <v>185</v>
      </c>
      <c r="AL328" s="60">
        <f t="shared" si="282"/>
        <v>3.7</v>
      </c>
      <c r="AM328" s="60">
        <f t="shared" ca="1" si="282"/>
        <v>-281</v>
      </c>
      <c r="AN328" s="60">
        <f t="shared" ca="1" si="282"/>
        <v>-281</v>
      </c>
      <c r="AO328" s="60">
        <f t="shared" ca="1" si="282"/>
        <v>281</v>
      </c>
      <c r="AP328" s="63">
        <f t="shared" si="239"/>
        <v>35</v>
      </c>
      <c r="AQ328" s="62">
        <f t="shared" si="267"/>
        <v>1.4943820224719118</v>
      </c>
      <c r="AR328" s="62">
        <f t="shared" si="268"/>
        <v>74.719101123595593</v>
      </c>
      <c r="AS328" s="62">
        <f t="shared" si="269"/>
        <v>149.43820224719119</v>
      </c>
      <c r="AT328" s="62">
        <f t="shared" si="243"/>
        <v>-74.719101123595593</v>
      </c>
      <c r="AU328" s="62">
        <f t="shared" si="270"/>
        <v>224.15730337078679</v>
      </c>
      <c r="AV328" s="62">
        <f t="shared" si="271"/>
        <v>-298.87640449438237</v>
      </c>
      <c r="AW328" s="63">
        <f t="shared" si="256"/>
        <v>-74.719101123595578</v>
      </c>
      <c r="AX328" s="61" t="str">
        <f t="shared" ca="1" si="272"/>
        <v/>
      </c>
      <c r="AY328" s="69">
        <f t="shared" ca="1" si="280"/>
        <v>9789</v>
      </c>
      <c r="AZ328" s="51">
        <f t="shared" si="273"/>
        <v>523.03370786516916</v>
      </c>
      <c r="BA328" s="55">
        <f t="shared" ca="1" si="274"/>
        <v>5.3099868818798898E-2</v>
      </c>
      <c r="BB328" s="55">
        <f t="shared" ca="1" si="258"/>
        <v>-0.49812734082397053</v>
      </c>
      <c r="BC328" s="64">
        <f t="shared" ca="1" si="275"/>
        <v>-224.71910112359558</v>
      </c>
      <c r="BE328" s="52">
        <f t="shared" ca="1" si="276"/>
        <v>8.8999999999999702</v>
      </c>
      <c r="BF328" s="52" t="str">
        <f t="shared" ca="1" si="277"/>
        <v/>
      </c>
      <c r="BG328" s="52">
        <f t="shared" ca="1" si="259"/>
        <v>8.8999999999999702</v>
      </c>
      <c r="BH328" s="52" t="str">
        <f t="shared" ca="1" si="260"/>
        <v/>
      </c>
    </row>
    <row r="329" spans="19:60">
      <c r="S329" s="68">
        <f t="shared" si="281"/>
        <v>7</v>
      </c>
      <c r="T329" s="69">
        <f t="shared" si="281"/>
        <v>2</v>
      </c>
      <c r="U329" s="70">
        <f t="shared" si="252"/>
        <v>3</v>
      </c>
      <c r="V329" s="68">
        <f t="shared" si="278"/>
        <v>4</v>
      </c>
      <c r="W329" s="70">
        <f t="shared" si="278"/>
        <v>7</v>
      </c>
      <c r="X329" s="71">
        <f t="shared" si="278"/>
        <v>0.42857142857142855</v>
      </c>
      <c r="Y329" s="71">
        <f t="shared" si="278"/>
        <v>0.5</v>
      </c>
      <c r="Z329" s="69">
        <f t="shared" si="278"/>
        <v>10000</v>
      </c>
      <c r="AA329" s="69">
        <f t="shared" ca="1" si="278"/>
        <v>9850</v>
      </c>
      <c r="AB329" s="69">
        <f t="shared" ca="1" si="254"/>
        <v>-150</v>
      </c>
      <c r="AC329" s="69">
        <f t="shared" ca="1" si="279"/>
        <v>50</v>
      </c>
      <c r="AD329" s="73">
        <f t="shared" si="262"/>
        <v>8.7999999999999705</v>
      </c>
      <c r="AE329" s="69">
        <f t="shared" si="282"/>
        <v>0.70000000000000007</v>
      </c>
      <c r="AF329" s="69">
        <f t="shared" si="282"/>
        <v>1.4000000000000001</v>
      </c>
      <c r="AG329" s="78">
        <f t="shared" si="282"/>
        <v>200</v>
      </c>
      <c r="AH329" s="60">
        <f t="shared" si="282"/>
        <v>50</v>
      </c>
      <c r="AI329" s="60">
        <f t="shared" si="282"/>
        <v>70</v>
      </c>
      <c r="AJ329" s="60">
        <f t="shared" si="282"/>
        <v>10070</v>
      </c>
      <c r="AK329" s="60">
        <f t="shared" si="282"/>
        <v>185</v>
      </c>
      <c r="AL329" s="60">
        <f t="shared" si="282"/>
        <v>3.7</v>
      </c>
      <c r="AM329" s="60">
        <f t="shared" ca="1" si="282"/>
        <v>-281</v>
      </c>
      <c r="AN329" s="60">
        <f t="shared" ca="1" si="282"/>
        <v>-281</v>
      </c>
      <c r="AO329" s="60">
        <f t="shared" ca="1" si="282"/>
        <v>281</v>
      </c>
      <c r="AP329" s="63">
        <f t="shared" si="239"/>
        <v>35</v>
      </c>
      <c r="AQ329" s="62">
        <f t="shared" si="267"/>
        <v>1.5000000000000018</v>
      </c>
      <c r="AR329" s="62">
        <f t="shared" si="268"/>
        <v>75.000000000000085</v>
      </c>
      <c r="AS329" s="62">
        <f t="shared" si="269"/>
        <v>150.00000000000017</v>
      </c>
      <c r="AT329" s="62">
        <f t="shared" si="243"/>
        <v>-75.000000000000085</v>
      </c>
      <c r="AU329" s="62">
        <f t="shared" si="270"/>
        <v>225.00000000000026</v>
      </c>
      <c r="AV329" s="62">
        <f t="shared" si="271"/>
        <v>-300.00000000000034</v>
      </c>
      <c r="AW329" s="63">
        <f t="shared" si="256"/>
        <v>-75.000000000000085</v>
      </c>
      <c r="AX329" s="61" t="str">
        <f t="shared" ca="1" si="272"/>
        <v/>
      </c>
      <c r="AY329" s="69">
        <f t="shared" ca="1" si="280"/>
        <v>9789</v>
      </c>
      <c r="AZ329" s="51">
        <f t="shared" si="273"/>
        <v>525.00000000000057</v>
      </c>
      <c r="BA329" s="55">
        <f t="shared" ca="1" si="274"/>
        <v>5.3299492385786858E-2</v>
      </c>
      <c r="BB329" s="55">
        <f t="shared" ca="1" si="258"/>
        <v>-0.50000000000000056</v>
      </c>
      <c r="BC329" s="64">
        <f t="shared" ca="1" si="275"/>
        <v>-225.00000000000009</v>
      </c>
      <c r="BE329" s="52">
        <f t="shared" ca="1" si="276"/>
        <v>8.7999999999999705</v>
      </c>
      <c r="BF329" s="52" t="str">
        <f t="shared" ca="1" si="277"/>
        <v/>
      </c>
      <c r="BG329" s="52">
        <f t="shared" ca="1" si="259"/>
        <v>8.7999999999999705</v>
      </c>
      <c r="BH329" s="52" t="str">
        <f t="shared" ca="1" si="260"/>
        <v/>
      </c>
    </row>
    <row r="330" spans="19:60">
      <c r="S330" s="68">
        <f t="shared" si="281"/>
        <v>7</v>
      </c>
      <c r="T330" s="69">
        <f t="shared" si="281"/>
        <v>2</v>
      </c>
      <c r="U330" s="70">
        <f t="shared" si="252"/>
        <v>3</v>
      </c>
      <c r="V330" s="68">
        <f t="shared" ref="V330:AA345" si="283">V329</f>
        <v>4</v>
      </c>
      <c r="W330" s="70">
        <f t="shared" si="283"/>
        <v>7</v>
      </c>
      <c r="X330" s="71">
        <f t="shared" si="283"/>
        <v>0.42857142857142855</v>
      </c>
      <c r="Y330" s="71">
        <f t="shared" si="283"/>
        <v>0.5</v>
      </c>
      <c r="Z330" s="69">
        <f t="shared" si="283"/>
        <v>10000</v>
      </c>
      <c r="AA330" s="69">
        <f t="shared" ca="1" si="283"/>
        <v>9850</v>
      </c>
      <c r="AB330" s="69">
        <f t="shared" ca="1" si="254"/>
        <v>-150</v>
      </c>
      <c r="AC330" s="69">
        <f t="shared" ca="1" si="279"/>
        <v>50</v>
      </c>
      <c r="AD330" s="73">
        <f t="shared" si="262"/>
        <v>8.6999999999999709</v>
      </c>
      <c r="AE330" s="69">
        <f t="shared" si="282"/>
        <v>0.70000000000000007</v>
      </c>
      <c r="AF330" s="69">
        <f t="shared" si="282"/>
        <v>1.4000000000000001</v>
      </c>
      <c r="AG330" s="78">
        <f t="shared" si="282"/>
        <v>200</v>
      </c>
      <c r="AH330" s="60">
        <f t="shared" si="282"/>
        <v>50</v>
      </c>
      <c r="AI330" s="60">
        <f t="shared" si="282"/>
        <v>70</v>
      </c>
      <c r="AJ330" s="60">
        <f t="shared" si="282"/>
        <v>10070</v>
      </c>
      <c r="AK330" s="60">
        <f t="shared" si="282"/>
        <v>185</v>
      </c>
      <c r="AL330" s="60">
        <f t="shared" si="282"/>
        <v>3.7</v>
      </c>
      <c r="AM330" s="60">
        <f t="shared" ca="1" si="282"/>
        <v>-281</v>
      </c>
      <c r="AN330" s="60">
        <f t="shared" ca="1" si="282"/>
        <v>-281</v>
      </c>
      <c r="AO330" s="60">
        <f t="shared" ca="1" si="282"/>
        <v>281</v>
      </c>
      <c r="AP330" s="63">
        <f t="shared" si="239"/>
        <v>35</v>
      </c>
      <c r="AQ330" s="62">
        <f t="shared" si="267"/>
        <v>1.5057471264367832</v>
      </c>
      <c r="AR330" s="62">
        <f t="shared" si="268"/>
        <v>75.287356321839155</v>
      </c>
      <c r="AS330" s="62">
        <f t="shared" si="269"/>
        <v>150.57471264367831</v>
      </c>
      <c r="AT330" s="62">
        <f t="shared" si="243"/>
        <v>-75.287356321839155</v>
      </c>
      <c r="AU330" s="62">
        <f t="shared" si="270"/>
        <v>225.86206896551747</v>
      </c>
      <c r="AV330" s="62">
        <f t="shared" si="271"/>
        <v>-301.14942528735662</v>
      </c>
      <c r="AW330" s="63">
        <f t="shared" si="256"/>
        <v>-75.287356321839155</v>
      </c>
      <c r="AX330" s="61" t="str">
        <f t="shared" ca="1" si="272"/>
        <v/>
      </c>
      <c r="AY330" s="69">
        <f t="shared" ca="1" si="280"/>
        <v>9789</v>
      </c>
      <c r="AZ330" s="51">
        <f t="shared" si="273"/>
        <v>527.01149425287406</v>
      </c>
      <c r="BA330" s="55">
        <f t="shared" ca="1" si="274"/>
        <v>5.3503705000291786E-2</v>
      </c>
      <c r="BB330" s="55">
        <f t="shared" ca="1" si="258"/>
        <v>-0.501915708812261</v>
      </c>
      <c r="BC330" s="64">
        <f t="shared" ca="1" si="275"/>
        <v>-225.28735632183916</v>
      </c>
      <c r="BE330" s="52">
        <f t="shared" ca="1" si="276"/>
        <v>8.6999999999999709</v>
      </c>
      <c r="BF330" s="52" t="str">
        <f t="shared" ca="1" si="277"/>
        <v/>
      </c>
      <c r="BG330" s="52">
        <f t="shared" ca="1" si="259"/>
        <v>8.6999999999999709</v>
      </c>
      <c r="BH330" s="52" t="str">
        <f t="shared" ca="1" si="260"/>
        <v/>
      </c>
    </row>
    <row r="331" spans="19:60">
      <c r="S331" s="68">
        <f t="shared" ref="S331:T346" si="284">S330</f>
        <v>7</v>
      </c>
      <c r="T331" s="69">
        <f t="shared" si="284"/>
        <v>2</v>
      </c>
      <c r="U331" s="70">
        <f t="shared" si="252"/>
        <v>3</v>
      </c>
      <c r="V331" s="68">
        <f t="shared" si="283"/>
        <v>4</v>
      </c>
      <c r="W331" s="70">
        <f t="shared" si="283"/>
        <v>7</v>
      </c>
      <c r="X331" s="71">
        <f t="shared" si="283"/>
        <v>0.42857142857142855</v>
      </c>
      <c r="Y331" s="71">
        <f t="shared" si="283"/>
        <v>0.5</v>
      </c>
      <c r="Z331" s="69">
        <f t="shared" si="283"/>
        <v>10000</v>
      </c>
      <c r="AA331" s="69">
        <f t="shared" ca="1" si="283"/>
        <v>9850</v>
      </c>
      <c r="AB331" s="69">
        <f t="shared" ca="1" si="254"/>
        <v>-150</v>
      </c>
      <c r="AC331" s="69">
        <f t="shared" ca="1" si="279"/>
        <v>50</v>
      </c>
      <c r="AD331" s="73">
        <f t="shared" si="262"/>
        <v>8.5999999999999712</v>
      </c>
      <c r="AE331" s="69">
        <f t="shared" ref="AE331:AO346" si="285">AE330</f>
        <v>0.70000000000000007</v>
      </c>
      <c r="AF331" s="69">
        <f t="shared" si="285"/>
        <v>1.4000000000000001</v>
      </c>
      <c r="AG331" s="78">
        <f t="shared" si="285"/>
        <v>200</v>
      </c>
      <c r="AH331" s="60">
        <f t="shared" si="285"/>
        <v>50</v>
      </c>
      <c r="AI331" s="60">
        <f t="shared" si="285"/>
        <v>70</v>
      </c>
      <c r="AJ331" s="60">
        <f t="shared" si="285"/>
        <v>10070</v>
      </c>
      <c r="AK331" s="60">
        <f t="shared" si="285"/>
        <v>185</v>
      </c>
      <c r="AL331" s="60">
        <f t="shared" si="285"/>
        <v>3.7</v>
      </c>
      <c r="AM331" s="60">
        <f t="shared" ca="1" si="285"/>
        <v>-281</v>
      </c>
      <c r="AN331" s="60">
        <f t="shared" ca="1" si="285"/>
        <v>-281</v>
      </c>
      <c r="AO331" s="60">
        <f t="shared" ca="1" si="285"/>
        <v>281</v>
      </c>
      <c r="AP331" s="63">
        <f t="shared" si="239"/>
        <v>35</v>
      </c>
      <c r="AQ331" s="62">
        <f t="shared" si="267"/>
        <v>1.511627906976746</v>
      </c>
      <c r="AR331" s="62">
        <f t="shared" si="268"/>
        <v>75.581395348837304</v>
      </c>
      <c r="AS331" s="62">
        <f t="shared" si="269"/>
        <v>151.16279069767461</v>
      </c>
      <c r="AT331" s="62">
        <f t="shared" si="243"/>
        <v>-75.581395348837304</v>
      </c>
      <c r="AU331" s="62">
        <f t="shared" si="270"/>
        <v>226.74418604651191</v>
      </c>
      <c r="AV331" s="62">
        <f t="shared" si="271"/>
        <v>-302.32558139534922</v>
      </c>
      <c r="AW331" s="63">
        <f t="shared" si="256"/>
        <v>-75.581395348837304</v>
      </c>
      <c r="AX331" s="61" t="str">
        <f t="shared" ca="1" si="272"/>
        <v/>
      </c>
      <c r="AY331" s="69">
        <f t="shared" ca="1" si="280"/>
        <v>9789</v>
      </c>
      <c r="AZ331" s="51">
        <f t="shared" si="273"/>
        <v>529.06976744186113</v>
      </c>
      <c r="BA331" s="55">
        <f t="shared" ca="1" si="274"/>
        <v>5.3712666745366615E-2</v>
      </c>
      <c r="BB331" s="55">
        <f t="shared" ca="1" si="258"/>
        <v>-0.50387596899224874</v>
      </c>
      <c r="BC331" s="64">
        <f t="shared" ca="1" si="275"/>
        <v>-225.5813953488373</v>
      </c>
      <c r="BE331" s="52">
        <f t="shared" ca="1" si="276"/>
        <v>8.5999999999999712</v>
      </c>
      <c r="BF331" s="52" t="str">
        <f t="shared" ca="1" si="277"/>
        <v/>
      </c>
      <c r="BG331" s="52">
        <f t="shared" ca="1" si="259"/>
        <v>8.5999999999999712</v>
      </c>
      <c r="BH331" s="52" t="str">
        <f t="shared" ca="1" si="260"/>
        <v/>
      </c>
    </row>
    <row r="332" spans="19:60">
      <c r="S332" s="68">
        <f t="shared" si="284"/>
        <v>7</v>
      </c>
      <c r="T332" s="69">
        <f t="shared" si="284"/>
        <v>2</v>
      </c>
      <c r="U332" s="70">
        <f t="shared" si="252"/>
        <v>3</v>
      </c>
      <c r="V332" s="68">
        <f t="shared" si="283"/>
        <v>4</v>
      </c>
      <c r="W332" s="70">
        <f t="shared" si="283"/>
        <v>7</v>
      </c>
      <c r="X332" s="71">
        <f t="shared" si="283"/>
        <v>0.42857142857142855</v>
      </c>
      <c r="Y332" s="71">
        <f t="shared" si="283"/>
        <v>0.5</v>
      </c>
      <c r="Z332" s="69">
        <f t="shared" si="283"/>
        <v>10000</v>
      </c>
      <c r="AA332" s="69">
        <f t="shared" ca="1" si="283"/>
        <v>9850</v>
      </c>
      <c r="AB332" s="69">
        <f t="shared" ca="1" si="254"/>
        <v>-150</v>
      </c>
      <c r="AC332" s="69">
        <f t="shared" ca="1" si="279"/>
        <v>50</v>
      </c>
      <c r="AD332" s="73">
        <f t="shared" si="262"/>
        <v>8.4999999999999716</v>
      </c>
      <c r="AE332" s="69">
        <f t="shared" si="285"/>
        <v>0.70000000000000007</v>
      </c>
      <c r="AF332" s="69">
        <f t="shared" si="285"/>
        <v>1.4000000000000001</v>
      </c>
      <c r="AG332" s="78">
        <f t="shared" si="285"/>
        <v>200</v>
      </c>
      <c r="AH332" s="60">
        <f t="shared" si="285"/>
        <v>50</v>
      </c>
      <c r="AI332" s="60">
        <f t="shared" si="285"/>
        <v>70</v>
      </c>
      <c r="AJ332" s="60">
        <f t="shared" si="285"/>
        <v>10070</v>
      </c>
      <c r="AK332" s="60">
        <f t="shared" si="285"/>
        <v>185</v>
      </c>
      <c r="AL332" s="60">
        <f t="shared" si="285"/>
        <v>3.7</v>
      </c>
      <c r="AM332" s="60">
        <f t="shared" ca="1" si="285"/>
        <v>-281</v>
      </c>
      <c r="AN332" s="60">
        <f t="shared" ca="1" si="285"/>
        <v>-281</v>
      </c>
      <c r="AO332" s="60">
        <f t="shared" ca="1" si="285"/>
        <v>281</v>
      </c>
      <c r="AP332" s="63">
        <f t="shared" si="239"/>
        <v>35</v>
      </c>
      <c r="AQ332" s="62">
        <f t="shared" si="267"/>
        <v>1.5176470588235311</v>
      </c>
      <c r="AR332" s="62">
        <f t="shared" si="268"/>
        <v>75.882352941176549</v>
      </c>
      <c r="AS332" s="62">
        <f t="shared" si="269"/>
        <v>151.7647058823531</v>
      </c>
      <c r="AT332" s="62">
        <f t="shared" si="243"/>
        <v>-75.882352941176549</v>
      </c>
      <c r="AU332" s="62">
        <f t="shared" si="270"/>
        <v>227.64705882352965</v>
      </c>
      <c r="AV332" s="62">
        <f t="shared" si="271"/>
        <v>-303.5294117647062</v>
      </c>
      <c r="AW332" s="63">
        <f t="shared" si="256"/>
        <v>-75.882352941176549</v>
      </c>
      <c r="AX332" s="61" t="str">
        <f t="shared" ca="1" si="272"/>
        <v/>
      </c>
      <c r="AY332" s="69">
        <f t="shared" ca="1" si="280"/>
        <v>9789</v>
      </c>
      <c r="AZ332" s="51">
        <f t="shared" si="273"/>
        <v>531.17647058823582</v>
      </c>
      <c r="BA332" s="55">
        <f t="shared" ca="1" si="274"/>
        <v>5.3926545237384348E-2</v>
      </c>
      <c r="BB332" s="55">
        <f t="shared" ca="1" si="258"/>
        <v>-0.505882352941177</v>
      </c>
      <c r="BC332" s="64">
        <f t="shared" ca="1" si="275"/>
        <v>-225.88235294117655</v>
      </c>
      <c r="BE332" s="52">
        <f t="shared" ca="1" si="276"/>
        <v>8.4999999999999716</v>
      </c>
      <c r="BF332" s="52" t="str">
        <f t="shared" ca="1" si="277"/>
        <v/>
      </c>
      <c r="BG332" s="52">
        <f t="shared" ca="1" si="259"/>
        <v>8.4999999999999716</v>
      </c>
      <c r="BH332" s="52" t="str">
        <f t="shared" ca="1" si="260"/>
        <v/>
      </c>
    </row>
    <row r="333" spans="19:60">
      <c r="S333" s="68">
        <f t="shared" si="284"/>
        <v>7</v>
      </c>
      <c r="T333" s="69">
        <f t="shared" si="284"/>
        <v>2</v>
      </c>
      <c r="U333" s="70">
        <f t="shared" si="252"/>
        <v>3</v>
      </c>
      <c r="V333" s="68">
        <f t="shared" si="283"/>
        <v>4</v>
      </c>
      <c r="W333" s="70">
        <f t="shared" si="283"/>
        <v>7</v>
      </c>
      <c r="X333" s="71">
        <f t="shared" si="283"/>
        <v>0.42857142857142855</v>
      </c>
      <c r="Y333" s="71">
        <f t="shared" si="283"/>
        <v>0.5</v>
      </c>
      <c r="Z333" s="69">
        <f t="shared" si="283"/>
        <v>10000</v>
      </c>
      <c r="AA333" s="69">
        <f t="shared" ca="1" si="283"/>
        <v>9850</v>
      </c>
      <c r="AB333" s="69">
        <f t="shared" ca="1" si="254"/>
        <v>-150</v>
      </c>
      <c r="AC333" s="69">
        <f t="shared" ca="1" si="279"/>
        <v>50</v>
      </c>
      <c r="AD333" s="73">
        <f t="shared" si="262"/>
        <v>8.3999999999999719</v>
      </c>
      <c r="AE333" s="69">
        <f t="shared" si="285"/>
        <v>0.70000000000000007</v>
      </c>
      <c r="AF333" s="69">
        <f t="shared" si="285"/>
        <v>1.4000000000000001</v>
      </c>
      <c r="AG333" s="78">
        <f t="shared" si="285"/>
        <v>200</v>
      </c>
      <c r="AH333" s="60">
        <f t="shared" si="285"/>
        <v>50</v>
      </c>
      <c r="AI333" s="60">
        <f t="shared" si="285"/>
        <v>70</v>
      </c>
      <c r="AJ333" s="60">
        <f t="shared" si="285"/>
        <v>10070</v>
      </c>
      <c r="AK333" s="60">
        <f t="shared" si="285"/>
        <v>185</v>
      </c>
      <c r="AL333" s="60">
        <f t="shared" si="285"/>
        <v>3.7</v>
      </c>
      <c r="AM333" s="60">
        <f t="shared" ca="1" si="285"/>
        <v>-281</v>
      </c>
      <c r="AN333" s="60">
        <f t="shared" ca="1" si="285"/>
        <v>-281</v>
      </c>
      <c r="AO333" s="60">
        <f t="shared" ca="1" si="285"/>
        <v>281</v>
      </c>
      <c r="AP333" s="63">
        <f t="shared" si="239"/>
        <v>35</v>
      </c>
      <c r="AQ333" s="62">
        <f t="shared" si="267"/>
        <v>1.5238095238095255</v>
      </c>
      <c r="AR333" s="62">
        <f t="shared" si="268"/>
        <v>76.190476190476275</v>
      </c>
      <c r="AS333" s="62">
        <f t="shared" si="269"/>
        <v>152.38095238095255</v>
      </c>
      <c r="AT333" s="62">
        <f t="shared" si="243"/>
        <v>-76.190476190476275</v>
      </c>
      <c r="AU333" s="62">
        <f t="shared" si="270"/>
        <v>228.57142857142884</v>
      </c>
      <c r="AV333" s="62">
        <f t="shared" si="271"/>
        <v>-304.7619047619051</v>
      </c>
      <c r="AW333" s="63">
        <f t="shared" si="256"/>
        <v>-76.190476190476261</v>
      </c>
      <c r="AX333" s="61" t="str">
        <f t="shared" ca="1" si="272"/>
        <v/>
      </c>
      <c r="AY333" s="69">
        <f t="shared" ca="1" si="280"/>
        <v>9789</v>
      </c>
      <c r="AZ333" s="51">
        <f t="shared" si="273"/>
        <v>533.33333333333394</v>
      </c>
      <c r="BA333" s="55">
        <f t="shared" ca="1" si="274"/>
        <v>5.4145516074450145E-2</v>
      </c>
      <c r="BB333" s="55">
        <f t="shared" ca="1" si="258"/>
        <v>-0.50793650793650835</v>
      </c>
      <c r="BC333" s="64">
        <f t="shared" ca="1" si="275"/>
        <v>-226.19047619047626</v>
      </c>
      <c r="BE333" s="52">
        <f t="shared" ca="1" si="276"/>
        <v>8.3999999999999719</v>
      </c>
      <c r="BF333" s="52" t="str">
        <f t="shared" ca="1" si="277"/>
        <v/>
      </c>
      <c r="BG333" s="52">
        <f t="shared" ca="1" si="259"/>
        <v>8.3999999999999719</v>
      </c>
      <c r="BH333" s="52" t="str">
        <f t="shared" ca="1" si="260"/>
        <v/>
      </c>
    </row>
    <row r="334" spans="19:60">
      <c r="S334" s="68">
        <f t="shared" si="284"/>
        <v>7</v>
      </c>
      <c r="T334" s="69">
        <f t="shared" si="284"/>
        <v>2</v>
      </c>
      <c r="U334" s="70">
        <f t="shared" si="252"/>
        <v>3</v>
      </c>
      <c r="V334" s="68">
        <f t="shared" si="283"/>
        <v>4</v>
      </c>
      <c r="W334" s="70">
        <f t="shared" si="283"/>
        <v>7</v>
      </c>
      <c r="X334" s="71">
        <f t="shared" si="283"/>
        <v>0.42857142857142855</v>
      </c>
      <c r="Y334" s="71">
        <f t="shared" si="283"/>
        <v>0.5</v>
      </c>
      <c r="Z334" s="69">
        <f t="shared" si="283"/>
        <v>10000</v>
      </c>
      <c r="AA334" s="69">
        <f t="shared" ca="1" si="283"/>
        <v>9850</v>
      </c>
      <c r="AB334" s="69">
        <f t="shared" ca="1" si="254"/>
        <v>-150</v>
      </c>
      <c r="AC334" s="69">
        <f t="shared" ca="1" si="279"/>
        <v>50</v>
      </c>
      <c r="AD334" s="73">
        <f t="shared" si="262"/>
        <v>8.2999999999999723</v>
      </c>
      <c r="AE334" s="69">
        <f t="shared" si="285"/>
        <v>0.70000000000000007</v>
      </c>
      <c r="AF334" s="69">
        <f t="shared" si="285"/>
        <v>1.4000000000000001</v>
      </c>
      <c r="AG334" s="78">
        <f t="shared" si="285"/>
        <v>200</v>
      </c>
      <c r="AH334" s="60">
        <f t="shared" si="285"/>
        <v>50</v>
      </c>
      <c r="AI334" s="60">
        <f t="shared" si="285"/>
        <v>70</v>
      </c>
      <c r="AJ334" s="60">
        <f t="shared" si="285"/>
        <v>10070</v>
      </c>
      <c r="AK334" s="60">
        <f t="shared" si="285"/>
        <v>185</v>
      </c>
      <c r="AL334" s="60">
        <f t="shared" si="285"/>
        <v>3.7</v>
      </c>
      <c r="AM334" s="60">
        <f t="shared" ca="1" si="285"/>
        <v>-281</v>
      </c>
      <c r="AN334" s="60">
        <f t="shared" ca="1" si="285"/>
        <v>-281</v>
      </c>
      <c r="AO334" s="60">
        <f t="shared" ca="1" si="285"/>
        <v>281</v>
      </c>
      <c r="AP334" s="63">
        <f t="shared" si="239"/>
        <v>35</v>
      </c>
      <c r="AQ334" s="62">
        <f t="shared" si="267"/>
        <v>1.5301204819277126</v>
      </c>
      <c r="AR334" s="62">
        <f t="shared" si="268"/>
        <v>76.50602409638563</v>
      </c>
      <c r="AS334" s="62">
        <f t="shared" si="269"/>
        <v>153.01204819277126</v>
      </c>
      <c r="AT334" s="62">
        <f t="shared" si="243"/>
        <v>-76.50602409638563</v>
      </c>
      <c r="AU334" s="62">
        <f t="shared" si="270"/>
        <v>229.51807228915689</v>
      </c>
      <c r="AV334" s="62">
        <f t="shared" si="271"/>
        <v>-306.02409638554252</v>
      </c>
      <c r="AW334" s="63">
        <f t="shared" si="256"/>
        <v>-76.50602409638563</v>
      </c>
      <c r="AX334" s="61" t="str">
        <f t="shared" ca="1" si="272"/>
        <v/>
      </c>
      <c r="AY334" s="69">
        <f t="shared" ca="1" si="280"/>
        <v>9789</v>
      </c>
      <c r="AZ334" s="51">
        <f t="shared" si="273"/>
        <v>535.54216867469938</v>
      </c>
      <c r="BA334" s="55">
        <f t="shared" ca="1" si="274"/>
        <v>5.4369763317228363E-2</v>
      </c>
      <c r="BB334" s="55">
        <f t="shared" ca="1" si="258"/>
        <v>-0.51004016064257085</v>
      </c>
      <c r="BC334" s="64">
        <f t="shared" ca="1" si="275"/>
        <v>-226.50602409638563</v>
      </c>
      <c r="BE334" s="52">
        <f t="shared" ca="1" si="276"/>
        <v>8.2999999999999723</v>
      </c>
      <c r="BF334" s="52" t="str">
        <f t="shared" ca="1" si="277"/>
        <v/>
      </c>
      <c r="BG334" s="52">
        <f t="shared" ca="1" si="259"/>
        <v>8.2999999999999723</v>
      </c>
      <c r="BH334" s="52" t="str">
        <f t="shared" ca="1" si="260"/>
        <v/>
      </c>
    </row>
    <row r="335" spans="19:60">
      <c r="S335" s="68">
        <f t="shared" si="284"/>
        <v>7</v>
      </c>
      <c r="T335" s="69">
        <f t="shared" si="284"/>
        <v>2</v>
      </c>
      <c r="U335" s="70">
        <f t="shared" si="252"/>
        <v>3</v>
      </c>
      <c r="V335" s="68">
        <f t="shared" si="283"/>
        <v>4</v>
      </c>
      <c r="W335" s="70">
        <f t="shared" si="283"/>
        <v>7</v>
      </c>
      <c r="X335" s="71">
        <f t="shared" si="283"/>
        <v>0.42857142857142855</v>
      </c>
      <c r="Y335" s="71">
        <f t="shared" si="283"/>
        <v>0.5</v>
      </c>
      <c r="Z335" s="69">
        <f t="shared" si="283"/>
        <v>10000</v>
      </c>
      <c r="AA335" s="69">
        <f t="shared" ca="1" si="283"/>
        <v>9850</v>
      </c>
      <c r="AB335" s="69">
        <f t="shared" ca="1" si="254"/>
        <v>-150</v>
      </c>
      <c r="AC335" s="69">
        <f t="shared" ca="1" si="279"/>
        <v>50</v>
      </c>
      <c r="AD335" s="73">
        <f t="shared" si="262"/>
        <v>8.1999999999999726</v>
      </c>
      <c r="AE335" s="69">
        <f t="shared" si="285"/>
        <v>0.70000000000000007</v>
      </c>
      <c r="AF335" s="69">
        <f t="shared" si="285"/>
        <v>1.4000000000000001</v>
      </c>
      <c r="AG335" s="78">
        <f t="shared" si="285"/>
        <v>200</v>
      </c>
      <c r="AH335" s="60">
        <f t="shared" si="285"/>
        <v>50</v>
      </c>
      <c r="AI335" s="60">
        <f t="shared" si="285"/>
        <v>70</v>
      </c>
      <c r="AJ335" s="60">
        <f t="shared" si="285"/>
        <v>10070</v>
      </c>
      <c r="AK335" s="60">
        <f t="shared" si="285"/>
        <v>185</v>
      </c>
      <c r="AL335" s="60">
        <f t="shared" si="285"/>
        <v>3.7</v>
      </c>
      <c r="AM335" s="60">
        <f t="shared" ca="1" si="285"/>
        <v>-281</v>
      </c>
      <c r="AN335" s="60">
        <f t="shared" ca="1" si="285"/>
        <v>-281</v>
      </c>
      <c r="AO335" s="60">
        <f t="shared" ca="1" si="285"/>
        <v>281</v>
      </c>
      <c r="AP335" s="63">
        <f t="shared" si="239"/>
        <v>35</v>
      </c>
      <c r="AQ335" s="62">
        <f t="shared" si="267"/>
        <v>1.5365853658536603</v>
      </c>
      <c r="AR335" s="62">
        <f t="shared" si="268"/>
        <v>76.829268292683011</v>
      </c>
      <c r="AS335" s="62">
        <f t="shared" si="269"/>
        <v>153.65853658536602</v>
      </c>
      <c r="AT335" s="62">
        <f t="shared" si="243"/>
        <v>-76.829268292683011</v>
      </c>
      <c r="AU335" s="62">
        <f t="shared" si="270"/>
        <v>230.48780487804902</v>
      </c>
      <c r="AV335" s="62">
        <f t="shared" si="271"/>
        <v>-307.31707317073204</v>
      </c>
      <c r="AW335" s="63">
        <f t="shared" si="256"/>
        <v>-76.829268292683025</v>
      </c>
      <c r="AX335" s="61" t="str">
        <f t="shared" ca="1" si="272"/>
        <v/>
      </c>
      <c r="AY335" s="69">
        <f t="shared" ca="1" si="280"/>
        <v>9789</v>
      </c>
      <c r="AZ335" s="51">
        <f t="shared" si="273"/>
        <v>537.80487804878112</v>
      </c>
      <c r="BA335" s="55">
        <f t="shared" ca="1" si="274"/>
        <v>5.4599480004952398E-2</v>
      </c>
      <c r="BB335" s="55">
        <f t="shared" ca="1" si="258"/>
        <v>-0.51219512195122019</v>
      </c>
      <c r="BC335" s="64">
        <f t="shared" ca="1" si="275"/>
        <v>-226.82926829268303</v>
      </c>
      <c r="BE335" s="52">
        <f t="shared" ca="1" si="276"/>
        <v>8.1999999999999726</v>
      </c>
      <c r="BF335" s="52" t="str">
        <f t="shared" ca="1" si="277"/>
        <v/>
      </c>
      <c r="BG335" s="52">
        <f t="shared" ca="1" si="259"/>
        <v>8.1999999999999726</v>
      </c>
      <c r="BH335" s="52" t="str">
        <f t="shared" ca="1" si="260"/>
        <v/>
      </c>
    </row>
    <row r="336" spans="19:60">
      <c r="S336" s="68">
        <f t="shared" si="284"/>
        <v>7</v>
      </c>
      <c r="T336" s="69">
        <f t="shared" si="284"/>
        <v>2</v>
      </c>
      <c r="U336" s="70">
        <f t="shared" si="252"/>
        <v>3</v>
      </c>
      <c r="V336" s="68">
        <f t="shared" si="283"/>
        <v>4</v>
      </c>
      <c r="W336" s="70">
        <f t="shared" si="283"/>
        <v>7</v>
      </c>
      <c r="X336" s="71">
        <f t="shared" si="283"/>
        <v>0.42857142857142855</v>
      </c>
      <c r="Y336" s="71">
        <f t="shared" si="283"/>
        <v>0.5</v>
      </c>
      <c r="Z336" s="69">
        <f t="shared" si="283"/>
        <v>10000</v>
      </c>
      <c r="AA336" s="69">
        <f t="shared" ca="1" si="283"/>
        <v>9850</v>
      </c>
      <c r="AB336" s="69">
        <f t="shared" ca="1" si="254"/>
        <v>-150</v>
      </c>
      <c r="AC336" s="69">
        <f t="shared" ca="1" si="279"/>
        <v>50</v>
      </c>
      <c r="AD336" s="73">
        <f t="shared" si="262"/>
        <v>8.099999999999973</v>
      </c>
      <c r="AE336" s="69">
        <f t="shared" si="285"/>
        <v>0.70000000000000007</v>
      </c>
      <c r="AF336" s="69">
        <f t="shared" si="285"/>
        <v>1.4000000000000001</v>
      </c>
      <c r="AG336" s="78">
        <f t="shared" si="285"/>
        <v>200</v>
      </c>
      <c r="AH336" s="60">
        <f t="shared" si="285"/>
        <v>50</v>
      </c>
      <c r="AI336" s="60">
        <f t="shared" si="285"/>
        <v>70</v>
      </c>
      <c r="AJ336" s="60">
        <f t="shared" si="285"/>
        <v>10070</v>
      </c>
      <c r="AK336" s="60">
        <f t="shared" si="285"/>
        <v>185</v>
      </c>
      <c r="AL336" s="60">
        <f t="shared" si="285"/>
        <v>3.7</v>
      </c>
      <c r="AM336" s="60">
        <f t="shared" ca="1" si="285"/>
        <v>-281</v>
      </c>
      <c r="AN336" s="60">
        <f t="shared" ca="1" si="285"/>
        <v>-281</v>
      </c>
      <c r="AO336" s="60">
        <f t="shared" ca="1" si="285"/>
        <v>281</v>
      </c>
      <c r="AP336" s="63">
        <f t="shared" si="239"/>
        <v>35</v>
      </c>
      <c r="AQ336" s="62">
        <f t="shared" si="267"/>
        <v>1.5432098765432118</v>
      </c>
      <c r="AR336" s="62">
        <f t="shared" si="268"/>
        <v>77.160493827160593</v>
      </c>
      <c r="AS336" s="62">
        <f t="shared" si="269"/>
        <v>154.32098765432119</v>
      </c>
      <c r="AT336" s="62">
        <f t="shared" si="243"/>
        <v>-77.160493827160593</v>
      </c>
      <c r="AU336" s="62">
        <f t="shared" si="270"/>
        <v>231.48148148148178</v>
      </c>
      <c r="AV336" s="62">
        <f t="shared" si="271"/>
        <v>-308.64197530864237</v>
      </c>
      <c r="AW336" s="63">
        <f t="shared" si="256"/>
        <v>-77.160493827160593</v>
      </c>
      <c r="AX336" s="61" t="str">
        <f t="shared" ca="1" si="272"/>
        <v/>
      </c>
      <c r="AY336" s="69">
        <f t="shared" ca="1" si="280"/>
        <v>9789</v>
      </c>
      <c r="AZ336" s="51">
        <f t="shared" si="273"/>
        <v>540.12345679012412</v>
      </c>
      <c r="BA336" s="55">
        <f t="shared" ca="1" si="274"/>
        <v>5.4834868709657272E-2</v>
      </c>
      <c r="BB336" s="55">
        <f t="shared" ca="1" si="258"/>
        <v>-0.51440329218107061</v>
      </c>
      <c r="BC336" s="64">
        <f t="shared" ca="1" si="275"/>
        <v>-227.16049382716059</v>
      </c>
      <c r="BE336" s="52">
        <f t="shared" ca="1" si="276"/>
        <v>8.099999999999973</v>
      </c>
      <c r="BF336" s="52" t="str">
        <f t="shared" ca="1" si="277"/>
        <v/>
      </c>
      <c r="BG336" s="52">
        <f t="shared" ca="1" si="259"/>
        <v>8.099999999999973</v>
      </c>
      <c r="BH336" s="52" t="str">
        <f t="shared" ca="1" si="260"/>
        <v/>
      </c>
    </row>
    <row r="337" spans="19:60">
      <c r="S337" s="68">
        <f t="shared" si="284"/>
        <v>7</v>
      </c>
      <c r="T337" s="69">
        <f t="shared" si="284"/>
        <v>2</v>
      </c>
      <c r="U337" s="70">
        <f t="shared" si="252"/>
        <v>3</v>
      </c>
      <c r="V337" s="68">
        <f t="shared" si="283"/>
        <v>4</v>
      </c>
      <c r="W337" s="70">
        <f t="shared" si="283"/>
        <v>7</v>
      </c>
      <c r="X337" s="71">
        <f t="shared" si="283"/>
        <v>0.42857142857142855</v>
      </c>
      <c r="Y337" s="71">
        <f t="shared" si="283"/>
        <v>0.5</v>
      </c>
      <c r="Z337" s="69">
        <f t="shared" si="283"/>
        <v>10000</v>
      </c>
      <c r="AA337" s="69">
        <f t="shared" ca="1" si="283"/>
        <v>9850</v>
      </c>
      <c r="AB337" s="69">
        <f t="shared" ca="1" si="254"/>
        <v>-150</v>
      </c>
      <c r="AC337" s="69">
        <f t="shared" ca="1" si="279"/>
        <v>50</v>
      </c>
      <c r="AD337" s="73">
        <f t="shared" si="262"/>
        <v>7.9999999999999734</v>
      </c>
      <c r="AE337" s="69">
        <f t="shared" si="285"/>
        <v>0.70000000000000007</v>
      </c>
      <c r="AF337" s="69">
        <f t="shared" si="285"/>
        <v>1.4000000000000001</v>
      </c>
      <c r="AG337" s="78">
        <f t="shared" si="285"/>
        <v>200</v>
      </c>
      <c r="AH337" s="60">
        <f t="shared" si="285"/>
        <v>50</v>
      </c>
      <c r="AI337" s="60">
        <f t="shared" si="285"/>
        <v>70</v>
      </c>
      <c r="AJ337" s="60">
        <f t="shared" si="285"/>
        <v>10070</v>
      </c>
      <c r="AK337" s="60">
        <f t="shared" si="285"/>
        <v>185</v>
      </c>
      <c r="AL337" s="60">
        <f t="shared" si="285"/>
        <v>3.7</v>
      </c>
      <c r="AM337" s="60">
        <f t="shared" ca="1" si="285"/>
        <v>-281</v>
      </c>
      <c r="AN337" s="60">
        <f t="shared" ca="1" si="285"/>
        <v>-281</v>
      </c>
      <c r="AO337" s="60">
        <f t="shared" ca="1" si="285"/>
        <v>281</v>
      </c>
      <c r="AP337" s="63">
        <f t="shared" si="239"/>
        <v>35</v>
      </c>
      <c r="AQ337" s="62">
        <f t="shared" si="267"/>
        <v>1.5500000000000018</v>
      </c>
      <c r="AR337" s="62">
        <f t="shared" si="268"/>
        <v>77.500000000000085</v>
      </c>
      <c r="AS337" s="62">
        <f t="shared" si="269"/>
        <v>155.00000000000017</v>
      </c>
      <c r="AT337" s="62">
        <f t="shared" si="243"/>
        <v>-77.500000000000085</v>
      </c>
      <c r="AU337" s="62">
        <f t="shared" si="270"/>
        <v>232.50000000000026</v>
      </c>
      <c r="AV337" s="62">
        <f t="shared" si="271"/>
        <v>-310.00000000000034</v>
      </c>
      <c r="AW337" s="63">
        <f t="shared" si="256"/>
        <v>-77.500000000000085</v>
      </c>
      <c r="AX337" s="61" t="str">
        <f t="shared" ca="1" si="272"/>
        <v/>
      </c>
      <c r="AY337" s="69">
        <f t="shared" ca="1" si="280"/>
        <v>9789</v>
      </c>
      <c r="AZ337" s="51">
        <f t="shared" si="273"/>
        <v>542.50000000000057</v>
      </c>
      <c r="BA337" s="55">
        <f t="shared" ca="1" si="274"/>
        <v>5.5076142131979755E-2</v>
      </c>
      <c r="BB337" s="55">
        <f t="shared" ca="1" si="258"/>
        <v>-0.51666666666666727</v>
      </c>
      <c r="BC337" s="64">
        <f t="shared" ca="1" si="275"/>
        <v>-227.50000000000009</v>
      </c>
      <c r="BE337" s="52">
        <f t="shared" ca="1" si="276"/>
        <v>7.9999999999999734</v>
      </c>
      <c r="BF337" s="52" t="str">
        <f t="shared" ca="1" si="277"/>
        <v/>
      </c>
      <c r="BG337" s="52">
        <f t="shared" ca="1" si="259"/>
        <v>7.9999999999999734</v>
      </c>
      <c r="BH337" s="52" t="str">
        <f t="shared" ca="1" si="260"/>
        <v/>
      </c>
    </row>
    <row r="338" spans="19:60">
      <c r="S338" s="68">
        <f t="shared" si="284"/>
        <v>7</v>
      </c>
      <c r="T338" s="69">
        <f t="shared" si="284"/>
        <v>2</v>
      </c>
      <c r="U338" s="70">
        <f t="shared" si="252"/>
        <v>3</v>
      </c>
      <c r="V338" s="68">
        <f t="shared" si="283"/>
        <v>4</v>
      </c>
      <c r="W338" s="70">
        <f t="shared" si="283"/>
        <v>7</v>
      </c>
      <c r="X338" s="71">
        <f t="shared" si="283"/>
        <v>0.42857142857142855</v>
      </c>
      <c r="Y338" s="71">
        <f t="shared" si="283"/>
        <v>0.5</v>
      </c>
      <c r="Z338" s="69">
        <f t="shared" si="283"/>
        <v>10000</v>
      </c>
      <c r="AA338" s="69">
        <f t="shared" ca="1" si="283"/>
        <v>9850</v>
      </c>
      <c r="AB338" s="69">
        <f t="shared" ca="1" si="254"/>
        <v>-150</v>
      </c>
      <c r="AC338" s="69">
        <f t="shared" ca="1" si="279"/>
        <v>50</v>
      </c>
      <c r="AD338" s="73">
        <f t="shared" si="262"/>
        <v>7.8999999999999737</v>
      </c>
      <c r="AE338" s="69">
        <f t="shared" si="285"/>
        <v>0.70000000000000007</v>
      </c>
      <c r="AF338" s="69">
        <f t="shared" si="285"/>
        <v>1.4000000000000001</v>
      </c>
      <c r="AG338" s="78">
        <f t="shared" si="285"/>
        <v>200</v>
      </c>
      <c r="AH338" s="60">
        <f t="shared" si="285"/>
        <v>50</v>
      </c>
      <c r="AI338" s="60">
        <f t="shared" si="285"/>
        <v>70</v>
      </c>
      <c r="AJ338" s="60">
        <f t="shared" si="285"/>
        <v>10070</v>
      </c>
      <c r="AK338" s="60">
        <f t="shared" si="285"/>
        <v>185</v>
      </c>
      <c r="AL338" s="60">
        <f t="shared" si="285"/>
        <v>3.7</v>
      </c>
      <c r="AM338" s="60">
        <f t="shared" ca="1" si="285"/>
        <v>-281</v>
      </c>
      <c r="AN338" s="60">
        <f t="shared" ca="1" si="285"/>
        <v>-281</v>
      </c>
      <c r="AO338" s="60">
        <f t="shared" ca="1" si="285"/>
        <v>281</v>
      </c>
      <c r="AP338" s="63">
        <f t="shared" si="239"/>
        <v>35</v>
      </c>
      <c r="AQ338" s="62">
        <f t="shared" si="267"/>
        <v>1.5569620253164576</v>
      </c>
      <c r="AR338" s="62">
        <f t="shared" si="268"/>
        <v>77.848101265822876</v>
      </c>
      <c r="AS338" s="62">
        <f t="shared" si="269"/>
        <v>155.69620253164575</v>
      </c>
      <c r="AT338" s="62">
        <f t="shared" si="243"/>
        <v>-77.848101265822876</v>
      </c>
      <c r="AU338" s="62">
        <f t="shared" si="270"/>
        <v>233.54430379746861</v>
      </c>
      <c r="AV338" s="62">
        <f t="shared" si="271"/>
        <v>-311.39240506329151</v>
      </c>
      <c r="AW338" s="63">
        <f t="shared" si="256"/>
        <v>-77.848101265822891</v>
      </c>
      <c r="AX338" s="61" t="str">
        <f t="shared" ca="1" si="272"/>
        <v/>
      </c>
      <c r="AY338" s="69">
        <f t="shared" ca="1" si="280"/>
        <v>9789</v>
      </c>
      <c r="AZ338" s="51">
        <f t="shared" si="273"/>
        <v>544.93670886076018</v>
      </c>
      <c r="BA338" s="55">
        <f t="shared" ca="1" si="274"/>
        <v>5.5323523742209155E-2</v>
      </c>
      <c r="BB338" s="55">
        <f t="shared" ca="1" si="258"/>
        <v>-0.51898734177215256</v>
      </c>
      <c r="BC338" s="64">
        <f t="shared" ca="1" si="275"/>
        <v>-227.84810126582289</v>
      </c>
      <c r="BE338" s="52">
        <f t="shared" ca="1" si="276"/>
        <v>7.8999999999999737</v>
      </c>
      <c r="BF338" s="52" t="str">
        <f t="shared" ca="1" si="277"/>
        <v/>
      </c>
      <c r="BG338" s="52">
        <f t="shared" ca="1" si="259"/>
        <v>7.8999999999999737</v>
      </c>
      <c r="BH338" s="52" t="str">
        <f t="shared" ca="1" si="260"/>
        <v/>
      </c>
    </row>
    <row r="339" spans="19:60">
      <c r="S339" s="68">
        <f t="shared" si="284"/>
        <v>7</v>
      </c>
      <c r="T339" s="69">
        <f t="shared" si="284"/>
        <v>2</v>
      </c>
      <c r="U339" s="70">
        <f t="shared" si="252"/>
        <v>3</v>
      </c>
      <c r="V339" s="68">
        <f t="shared" si="283"/>
        <v>4</v>
      </c>
      <c r="W339" s="70">
        <f t="shared" si="283"/>
        <v>7</v>
      </c>
      <c r="X339" s="71">
        <f t="shared" si="283"/>
        <v>0.42857142857142855</v>
      </c>
      <c r="Y339" s="71">
        <f t="shared" si="283"/>
        <v>0.5</v>
      </c>
      <c r="Z339" s="69">
        <f t="shared" si="283"/>
        <v>10000</v>
      </c>
      <c r="AA339" s="69">
        <f t="shared" ca="1" si="283"/>
        <v>9850</v>
      </c>
      <c r="AB339" s="69">
        <f t="shared" ca="1" si="254"/>
        <v>-150</v>
      </c>
      <c r="AC339" s="69">
        <f t="shared" ca="1" si="279"/>
        <v>50</v>
      </c>
      <c r="AD339" s="73">
        <f t="shared" si="262"/>
        <v>7.7999999999999741</v>
      </c>
      <c r="AE339" s="69">
        <f t="shared" si="285"/>
        <v>0.70000000000000007</v>
      </c>
      <c r="AF339" s="69">
        <f t="shared" si="285"/>
        <v>1.4000000000000001</v>
      </c>
      <c r="AG339" s="78">
        <f t="shared" si="285"/>
        <v>200</v>
      </c>
      <c r="AH339" s="60">
        <f t="shared" si="285"/>
        <v>50</v>
      </c>
      <c r="AI339" s="60">
        <f t="shared" si="285"/>
        <v>70</v>
      </c>
      <c r="AJ339" s="60">
        <f t="shared" si="285"/>
        <v>10070</v>
      </c>
      <c r="AK339" s="60">
        <f t="shared" si="285"/>
        <v>185</v>
      </c>
      <c r="AL339" s="60">
        <f t="shared" si="285"/>
        <v>3.7</v>
      </c>
      <c r="AM339" s="60">
        <f t="shared" ca="1" si="285"/>
        <v>-281</v>
      </c>
      <c r="AN339" s="60">
        <f t="shared" ca="1" si="285"/>
        <v>-281</v>
      </c>
      <c r="AO339" s="60">
        <f t="shared" ca="1" si="285"/>
        <v>281</v>
      </c>
      <c r="AP339" s="63">
        <f t="shared" si="239"/>
        <v>35</v>
      </c>
      <c r="AQ339" s="62">
        <f t="shared" si="267"/>
        <v>1.5641025641025661</v>
      </c>
      <c r="AR339" s="62">
        <f t="shared" si="268"/>
        <v>78.205128205128304</v>
      </c>
      <c r="AS339" s="62">
        <f t="shared" si="269"/>
        <v>156.41025641025661</v>
      </c>
      <c r="AT339" s="62">
        <f t="shared" si="243"/>
        <v>-78.205128205128304</v>
      </c>
      <c r="AU339" s="62">
        <f t="shared" si="270"/>
        <v>234.61538461538493</v>
      </c>
      <c r="AV339" s="62">
        <f t="shared" si="271"/>
        <v>-312.82051282051322</v>
      </c>
      <c r="AW339" s="63">
        <f t="shared" si="256"/>
        <v>-78.20512820512829</v>
      </c>
      <c r="AX339" s="61" t="str">
        <f t="shared" ca="1" si="272"/>
        <v/>
      </c>
      <c r="AY339" s="69">
        <f t="shared" ca="1" si="280"/>
        <v>9789</v>
      </c>
      <c r="AZ339" s="51">
        <f t="shared" si="273"/>
        <v>547.43589743589814</v>
      </c>
      <c r="BA339" s="55">
        <f t="shared" ca="1" si="274"/>
        <v>5.5577248470649557E-2</v>
      </c>
      <c r="BB339" s="55">
        <f t="shared" ca="1" si="258"/>
        <v>-0.52136752136752196</v>
      </c>
      <c r="BC339" s="64">
        <f t="shared" ca="1" si="275"/>
        <v>-228.20512820512829</v>
      </c>
      <c r="BE339" s="52">
        <f t="shared" ca="1" si="276"/>
        <v>7.7999999999999741</v>
      </c>
      <c r="BF339" s="52" t="str">
        <f t="shared" ca="1" si="277"/>
        <v/>
      </c>
      <c r="BG339" s="52">
        <f t="shared" ca="1" si="259"/>
        <v>7.7999999999999741</v>
      </c>
      <c r="BH339" s="52" t="str">
        <f t="shared" ca="1" si="260"/>
        <v/>
      </c>
    </row>
    <row r="340" spans="19:60">
      <c r="S340" s="68">
        <f t="shared" si="284"/>
        <v>7</v>
      </c>
      <c r="T340" s="69">
        <f t="shared" si="284"/>
        <v>2</v>
      </c>
      <c r="U340" s="70">
        <f t="shared" si="252"/>
        <v>3</v>
      </c>
      <c r="V340" s="68">
        <f t="shared" si="283"/>
        <v>4</v>
      </c>
      <c r="W340" s="70">
        <f t="shared" si="283"/>
        <v>7</v>
      </c>
      <c r="X340" s="71">
        <f t="shared" si="283"/>
        <v>0.42857142857142855</v>
      </c>
      <c r="Y340" s="71">
        <f t="shared" si="283"/>
        <v>0.5</v>
      </c>
      <c r="Z340" s="69">
        <f t="shared" si="283"/>
        <v>10000</v>
      </c>
      <c r="AA340" s="69">
        <f t="shared" ca="1" si="283"/>
        <v>9850</v>
      </c>
      <c r="AB340" s="69">
        <f t="shared" ca="1" si="254"/>
        <v>-150</v>
      </c>
      <c r="AC340" s="69">
        <f t="shared" ca="1" si="279"/>
        <v>50</v>
      </c>
      <c r="AD340" s="73">
        <f t="shared" si="262"/>
        <v>7.6999999999999744</v>
      </c>
      <c r="AE340" s="69">
        <f t="shared" si="285"/>
        <v>0.70000000000000007</v>
      </c>
      <c r="AF340" s="69">
        <f t="shared" si="285"/>
        <v>1.4000000000000001</v>
      </c>
      <c r="AG340" s="78">
        <f t="shared" si="285"/>
        <v>200</v>
      </c>
      <c r="AH340" s="60">
        <f t="shared" si="285"/>
        <v>50</v>
      </c>
      <c r="AI340" s="60">
        <f t="shared" si="285"/>
        <v>70</v>
      </c>
      <c r="AJ340" s="60">
        <f t="shared" si="285"/>
        <v>10070</v>
      </c>
      <c r="AK340" s="60">
        <f t="shared" si="285"/>
        <v>185</v>
      </c>
      <c r="AL340" s="60">
        <f t="shared" si="285"/>
        <v>3.7</v>
      </c>
      <c r="AM340" s="60">
        <f t="shared" ca="1" si="285"/>
        <v>-281</v>
      </c>
      <c r="AN340" s="60">
        <f t="shared" ca="1" si="285"/>
        <v>-281</v>
      </c>
      <c r="AO340" s="60">
        <f t="shared" ca="1" si="285"/>
        <v>281</v>
      </c>
      <c r="AP340" s="63">
        <f t="shared" si="239"/>
        <v>35</v>
      </c>
      <c r="AQ340" s="62">
        <f t="shared" si="267"/>
        <v>1.5714285714285734</v>
      </c>
      <c r="AR340" s="62">
        <f t="shared" si="268"/>
        <v>78.571428571428669</v>
      </c>
      <c r="AS340" s="62">
        <f t="shared" si="269"/>
        <v>157.14285714285734</v>
      </c>
      <c r="AT340" s="62">
        <f t="shared" si="243"/>
        <v>-78.571428571428669</v>
      </c>
      <c r="AU340" s="62">
        <f t="shared" si="270"/>
        <v>235.71428571428601</v>
      </c>
      <c r="AV340" s="62">
        <f t="shared" si="271"/>
        <v>-314.28571428571468</v>
      </c>
      <c r="AW340" s="63">
        <f t="shared" si="256"/>
        <v>-78.571428571428669</v>
      </c>
      <c r="AX340" s="61" t="str">
        <f t="shared" ca="1" si="272"/>
        <v/>
      </c>
      <c r="AY340" s="69">
        <f t="shared" ca="1" si="280"/>
        <v>9789</v>
      </c>
      <c r="AZ340" s="51">
        <f t="shared" si="273"/>
        <v>550.00000000000068</v>
      </c>
      <c r="BA340" s="55">
        <f t="shared" ca="1" si="274"/>
        <v>5.583756345177672E-2</v>
      </c>
      <c r="BB340" s="55">
        <f t="shared" ca="1" si="258"/>
        <v>-0.5238095238095245</v>
      </c>
      <c r="BC340" s="64">
        <f t="shared" ca="1" si="275"/>
        <v>-228.57142857142867</v>
      </c>
      <c r="BE340" s="52">
        <f t="shared" ca="1" si="276"/>
        <v>7.6999999999999744</v>
      </c>
      <c r="BF340" s="52" t="str">
        <f t="shared" ca="1" si="277"/>
        <v/>
      </c>
      <c r="BG340" s="52">
        <f t="shared" ca="1" si="259"/>
        <v>7.6999999999999744</v>
      </c>
      <c r="BH340" s="52" t="str">
        <f t="shared" ca="1" si="260"/>
        <v/>
      </c>
    </row>
    <row r="341" spans="19:60">
      <c r="S341" s="68">
        <f t="shared" si="284"/>
        <v>7</v>
      </c>
      <c r="T341" s="69">
        <f t="shared" si="284"/>
        <v>2</v>
      </c>
      <c r="U341" s="70">
        <f t="shared" si="252"/>
        <v>3</v>
      </c>
      <c r="V341" s="68">
        <f t="shared" si="283"/>
        <v>4</v>
      </c>
      <c r="W341" s="70">
        <f t="shared" si="283"/>
        <v>7</v>
      </c>
      <c r="X341" s="71">
        <f t="shared" si="283"/>
        <v>0.42857142857142855</v>
      </c>
      <c r="Y341" s="71">
        <f t="shared" si="283"/>
        <v>0.5</v>
      </c>
      <c r="Z341" s="69">
        <f t="shared" si="283"/>
        <v>10000</v>
      </c>
      <c r="AA341" s="69">
        <f t="shared" ca="1" si="283"/>
        <v>9850</v>
      </c>
      <c r="AB341" s="69">
        <f t="shared" ca="1" si="254"/>
        <v>-150</v>
      </c>
      <c r="AC341" s="69">
        <f t="shared" ca="1" si="279"/>
        <v>50</v>
      </c>
      <c r="AD341" s="73">
        <f t="shared" si="262"/>
        <v>7.5999999999999748</v>
      </c>
      <c r="AE341" s="69">
        <f t="shared" si="285"/>
        <v>0.70000000000000007</v>
      </c>
      <c r="AF341" s="69">
        <f t="shared" si="285"/>
        <v>1.4000000000000001</v>
      </c>
      <c r="AG341" s="78">
        <f t="shared" si="285"/>
        <v>200</v>
      </c>
      <c r="AH341" s="60">
        <f t="shared" si="285"/>
        <v>50</v>
      </c>
      <c r="AI341" s="60">
        <f t="shared" si="285"/>
        <v>70</v>
      </c>
      <c r="AJ341" s="60">
        <f t="shared" si="285"/>
        <v>10070</v>
      </c>
      <c r="AK341" s="60">
        <f t="shared" si="285"/>
        <v>185</v>
      </c>
      <c r="AL341" s="60">
        <f t="shared" si="285"/>
        <v>3.7</v>
      </c>
      <c r="AM341" s="60">
        <f t="shared" ca="1" si="285"/>
        <v>-281</v>
      </c>
      <c r="AN341" s="60">
        <f t="shared" ca="1" si="285"/>
        <v>-281</v>
      </c>
      <c r="AO341" s="60">
        <f t="shared" ca="1" si="285"/>
        <v>281</v>
      </c>
      <c r="AP341" s="63">
        <f t="shared" si="239"/>
        <v>35</v>
      </c>
      <c r="AQ341" s="62">
        <f t="shared" si="267"/>
        <v>1.5789473684210547</v>
      </c>
      <c r="AR341" s="62">
        <f t="shared" si="268"/>
        <v>78.94736842105273</v>
      </c>
      <c r="AS341" s="62">
        <f t="shared" si="269"/>
        <v>157.89473684210546</v>
      </c>
      <c r="AT341" s="62">
        <f t="shared" si="243"/>
        <v>-78.94736842105273</v>
      </c>
      <c r="AU341" s="62">
        <f t="shared" si="270"/>
        <v>236.8421052631582</v>
      </c>
      <c r="AV341" s="62">
        <f t="shared" si="271"/>
        <v>-315.78947368421092</v>
      </c>
      <c r="AW341" s="63">
        <f t="shared" si="256"/>
        <v>-78.947368421052715</v>
      </c>
      <c r="AX341" s="61" t="str">
        <f t="shared" ca="1" si="272"/>
        <v/>
      </c>
      <c r="AY341" s="69">
        <f t="shared" ca="1" si="280"/>
        <v>9789</v>
      </c>
      <c r="AZ341" s="51">
        <f t="shared" si="273"/>
        <v>552.63157894736912</v>
      </c>
      <c r="BA341" s="55">
        <f t="shared" ca="1" si="274"/>
        <v>5.6104728827144075E-2</v>
      </c>
      <c r="BB341" s="55">
        <f t="shared" ca="1" si="258"/>
        <v>-0.52631578947368474</v>
      </c>
      <c r="BC341" s="64">
        <f t="shared" ca="1" si="275"/>
        <v>-228.94736842105272</v>
      </c>
      <c r="BE341" s="52">
        <f t="shared" ca="1" si="276"/>
        <v>7.5999999999999748</v>
      </c>
      <c r="BF341" s="52" t="str">
        <f t="shared" ca="1" si="277"/>
        <v/>
      </c>
      <c r="BG341" s="52">
        <f t="shared" ca="1" si="259"/>
        <v>7.5999999999999748</v>
      </c>
      <c r="BH341" s="52" t="str">
        <f t="shared" ca="1" si="260"/>
        <v/>
      </c>
    </row>
    <row r="342" spans="19:60">
      <c r="S342" s="68">
        <f t="shared" si="284"/>
        <v>7</v>
      </c>
      <c r="T342" s="69">
        <f t="shared" si="284"/>
        <v>2</v>
      </c>
      <c r="U342" s="70">
        <f t="shared" si="252"/>
        <v>3</v>
      </c>
      <c r="V342" s="68">
        <f t="shared" si="283"/>
        <v>4</v>
      </c>
      <c r="W342" s="70">
        <f t="shared" si="283"/>
        <v>7</v>
      </c>
      <c r="X342" s="71">
        <f t="shared" si="283"/>
        <v>0.42857142857142855</v>
      </c>
      <c r="Y342" s="71">
        <f t="shared" si="283"/>
        <v>0.5</v>
      </c>
      <c r="Z342" s="69">
        <f t="shared" si="283"/>
        <v>10000</v>
      </c>
      <c r="AA342" s="69">
        <f t="shared" ca="1" si="283"/>
        <v>9850</v>
      </c>
      <c r="AB342" s="69">
        <f t="shared" ca="1" si="254"/>
        <v>-150</v>
      </c>
      <c r="AC342" s="69">
        <f t="shared" ca="1" si="279"/>
        <v>50</v>
      </c>
      <c r="AD342" s="73">
        <f t="shared" si="262"/>
        <v>7.4999999999999751</v>
      </c>
      <c r="AE342" s="69">
        <f t="shared" si="285"/>
        <v>0.70000000000000007</v>
      </c>
      <c r="AF342" s="69">
        <f t="shared" si="285"/>
        <v>1.4000000000000001</v>
      </c>
      <c r="AG342" s="78">
        <f t="shared" si="285"/>
        <v>200</v>
      </c>
      <c r="AH342" s="60">
        <f t="shared" si="285"/>
        <v>50</v>
      </c>
      <c r="AI342" s="60">
        <f t="shared" si="285"/>
        <v>70</v>
      </c>
      <c r="AJ342" s="60">
        <f t="shared" si="285"/>
        <v>10070</v>
      </c>
      <c r="AK342" s="60">
        <f t="shared" si="285"/>
        <v>185</v>
      </c>
      <c r="AL342" s="60">
        <f t="shared" si="285"/>
        <v>3.7</v>
      </c>
      <c r="AM342" s="60">
        <f t="shared" ca="1" si="285"/>
        <v>-281</v>
      </c>
      <c r="AN342" s="60">
        <f t="shared" ca="1" si="285"/>
        <v>-281</v>
      </c>
      <c r="AO342" s="60">
        <f t="shared" ca="1" si="285"/>
        <v>281</v>
      </c>
      <c r="AP342" s="63">
        <f t="shared" si="239"/>
        <v>35</v>
      </c>
      <c r="AQ342" s="62">
        <f t="shared" si="267"/>
        <v>1.5866666666666687</v>
      </c>
      <c r="AR342" s="62">
        <f t="shared" si="268"/>
        <v>79.333333333333428</v>
      </c>
      <c r="AS342" s="62">
        <f t="shared" si="269"/>
        <v>158.66666666666686</v>
      </c>
      <c r="AT342" s="62">
        <f t="shared" si="243"/>
        <v>-79.333333333333428</v>
      </c>
      <c r="AU342" s="62">
        <f t="shared" si="270"/>
        <v>238.00000000000028</v>
      </c>
      <c r="AV342" s="62">
        <f t="shared" si="271"/>
        <v>-317.33333333333371</v>
      </c>
      <c r="AW342" s="63">
        <f t="shared" si="256"/>
        <v>-79.333333333333428</v>
      </c>
      <c r="AX342" s="61" t="str">
        <f t="shared" ca="1" si="272"/>
        <v/>
      </c>
      <c r="AY342" s="69">
        <f t="shared" ca="1" si="280"/>
        <v>9789</v>
      </c>
      <c r="AZ342" s="51">
        <f t="shared" si="273"/>
        <v>555.33333333333394</v>
      </c>
      <c r="BA342" s="55">
        <f t="shared" ca="1" si="274"/>
        <v>5.637901861252121E-2</v>
      </c>
      <c r="BB342" s="55">
        <f t="shared" ca="1" si="258"/>
        <v>-0.52888888888888952</v>
      </c>
      <c r="BC342" s="64">
        <f t="shared" ca="1" si="275"/>
        <v>-229.33333333333343</v>
      </c>
      <c r="BE342" s="52">
        <f t="shared" ca="1" si="276"/>
        <v>7.4999999999999751</v>
      </c>
      <c r="BF342" s="52" t="str">
        <f t="shared" ca="1" si="277"/>
        <v/>
      </c>
      <c r="BG342" s="52">
        <f t="shared" ca="1" si="259"/>
        <v>7.4999999999999751</v>
      </c>
      <c r="BH342" s="52" t="str">
        <f t="shared" ca="1" si="260"/>
        <v/>
      </c>
    </row>
    <row r="343" spans="19:60">
      <c r="S343" s="68">
        <f t="shared" si="284"/>
        <v>7</v>
      </c>
      <c r="T343" s="69">
        <f t="shared" si="284"/>
        <v>2</v>
      </c>
      <c r="U343" s="70">
        <f t="shared" si="252"/>
        <v>3</v>
      </c>
      <c r="V343" s="68">
        <f t="shared" si="283"/>
        <v>4</v>
      </c>
      <c r="W343" s="70">
        <f t="shared" si="283"/>
        <v>7</v>
      </c>
      <c r="X343" s="71">
        <f t="shared" si="283"/>
        <v>0.42857142857142855</v>
      </c>
      <c r="Y343" s="71">
        <f t="shared" si="283"/>
        <v>0.5</v>
      </c>
      <c r="Z343" s="69">
        <f t="shared" si="283"/>
        <v>10000</v>
      </c>
      <c r="AA343" s="69">
        <f t="shared" ca="1" si="283"/>
        <v>9850</v>
      </c>
      <c r="AB343" s="69">
        <f t="shared" ca="1" si="254"/>
        <v>-150</v>
      </c>
      <c r="AC343" s="69">
        <f t="shared" ca="1" si="279"/>
        <v>50</v>
      </c>
      <c r="AD343" s="73">
        <f t="shared" si="262"/>
        <v>7.3999999999999755</v>
      </c>
      <c r="AE343" s="69">
        <f t="shared" si="285"/>
        <v>0.70000000000000007</v>
      </c>
      <c r="AF343" s="69">
        <f t="shared" si="285"/>
        <v>1.4000000000000001</v>
      </c>
      <c r="AG343" s="78">
        <f t="shared" si="285"/>
        <v>200</v>
      </c>
      <c r="AH343" s="60">
        <f t="shared" si="285"/>
        <v>50</v>
      </c>
      <c r="AI343" s="60">
        <f t="shared" si="285"/>
        <v>70</v>
      </c>
      <c r="AJ343" s="60">
        <f t="shared" si="285"/>
        <v>10070</v>
      </c>
      <c r="AK343" s="60">
        <f t="shared" si="285"/>
        <v>185</v>
      </c>
      <c r="AL343" s="60">
        <f t="shared" si="285"/>
        <v>3.7</v>
      </c>
      <c r="AM343" s="60">
        <f t="shared" ca="1" si="285"/>
        <v>-281</v>
      </c>
      <c r="AN343" s="60">
        <f t="shared" ca="1" si="285"/>
        <v>-281</v>
      </c>
      <c r="AO343" s="60">
        <f t="shared" ca="1" si="285"/>
        <v>281</v>
      </c>
      <c r="AP343" s="63">
        <f t="shared" si="239"/>
        <v>35</v>
      </c>
      <c r="AQ343" s="62">
        <f t="shared" si="267"/>
        <v>1.5945945945945965</v>
      </c>
      <c r="AR343" s="62">
        <f t="shared" si="268"/>
        <v>79.729729729729826</v>
      </c>
      <c r="AS343" s="62">
        <f t="shared" si="269"/>
        <v>159.45945945945965</v>
      </c>
      <c r="AT343" s="62">
        <f t="shared" si="243"/>
        <v>-79.729729729729826</v>
      </c>
      <c r="AU343" s="62">
        <f t="shared" si="270"/>
        <v>239.18918918918948</v>
      </c>
      <c r="AV343" s="62">
        <f t="shared" si="271"/>
        <v>-318.9189189189193</v>
      </c>
      <c r="AW343" s="63">
        <f t="shared" si="256"/>
        <v>-79.729729729729826</v>
      </c>
      <c r="AX343" s="61" t="str">
        <f t="shared" ca="1" si="272"/>
        <v/>
      </c>
      <c r="AY343" s="69">
        <f t="shared" ca="1" si="280"/>
        <v>9789</v>
      </c>
      <c r="AZ343" s="51">
        <f t="shared" si="273"/>
        <v>558.10810810810881</v>
      </c>
      <c r="BA343" s="55">
        <f t="shared" ca="1" si="274"/>
        <v>5.6660721635340999E-2</v>
      </c>
      <c r="BB343" s="55">
        <f t="shared" ca="1" si="258"/>
        <v>-0.53153153153153221</v>
      </c>
      <c r="BC343" s="64">
        <f t="shared" ca="1" si="275"/>
        <v>-229.72972972972983</v>
      </c>
      <c r="BE343" s="52">
        <f t="shared" ca="1" si="276"/>
        <v>7.3999999999999755</v>
      </c>
      <c r="BF343" s="52" t="str">
        <f t="shared" ca="1" si="277"/>
        <v/>
      </c>
      <c r="BG343" s="52">
        <f t="shared" ca="1" si="259"/>
        <v>7.3999999999999755</v>
      </c>
      <c r="BH343" s="52" t="str">
        <f t="shared" ca="1" si="260"/>
        <v/>
      </c>
    </row>
    <row r="344" spans="19:60">
      <c r="S344" s="68">
        <f t="shared" si="284"/>
        <v>7</v>
      </c>
      <c r="T344" s="69">
        <f t="shared" si="284"/>
        <v>2</v>
      </c>
      <c r="U344" s="70">
        <f t="shared" si="252"/>
        <v>3</v>
      </c>
      <c r="V344" s="68">
        <f t="shared" si="283"/>
        <v>4</v>
      </c>
      <c r="W344" s="70">
        <f t="shared" si="283"/>
        <v>7</v>
      </c>
      <c r="X344" s="71">
        <f t="shared" si="283"/>
        <v>0.42857142857142855</v>
      </c>
      <c r="Y344" s="71">
        <f t="shared" si="283"/>
        <v>0.5</v>
      </c>
      <c r="Z344" s="69">
        <f t="shared" si="283"/>
        <v>10000</v>
      </c>
      <c r="AA344" s="69">
        <f t="shared" ca="1" si="283"/>
        <v>9850</v>
      </c>
      <c r="AB344" s="69">
        <f t="shared" ca="1" si="254"/>
        <v>-150</v>
      </c>
      <c r="AC344" s="69">
        <f t="shared" ca="1" si="279"/>
        <v>50</v>
      </c>
      <c r="AD344" s="73">
        <f t="shared" si="262"/>
        <v>7.2999999999999758</v>
      </c>
      <c r="AE344" s="69">
        <f t="shared" si="285"/>
        <v>0.70000000000000007</v>
      </c>
      <c r="AF344" s="69">
        <f t="shared" si="285"/>
        <v>1.4000000000000001</v>
      </c>
      <c r="AG344" s="78">
        <f t="shared" si="285"/>
        <v>200</v>
      </c>
      <c r="AH344" s="60">
        <f t="shared" si="285"/>
        <v>50</v>
      </c>
      <c r="AI344" s="60">
        <f t="shared" si="285"/>
        <v>70</v>
      </c>
      <c r="AJ344" s="60">
        <f t="shared" si="285"/>
        <v>10070</v>
      </c>
      <c r="AK344" s="60">
        <f t="shared" si="285"/>
        <v>185</v>
      </c>
      <c r="AL344" s="60">
        <f t="shared" si="285"/>
        <v>3.7</v>
      </c>
      <c r="AM344" s="60">
        <f t="shared" ca="1" si="285"/>
        <v>-281</v>
      </c>
      <c r="AN344" s="60">
        <f t="shared" ca="1" si="285"/>
        <v>-281</v>
      </c>
      <c r="AO344" s="60">
        <f t="shared" ca="1" si="285"/>
        <v>281</v>
      </c>
      <c r="AP344" s="63">
        <f t="shared" si="239"/>
        <v>35</v>
      </c>
      <c r="AQ344" s="62">
        <f t="shared" si="267"/>
        <v>1.6027397260273992</v>
      </c>
      <c r="AR344" s="62">
        <f t="shared" si="268"/>
        <v>80.136986301369959</v>
      </c>
      <c r="AS344" s="62">
        <f t="shared" si="269"/>
        <v>160.27397260273992</v>
      </c>
      <c r="AT344" s="62">
        <f t="shared" si="243"/>
        <v>-80.136986301369959</v>
      </c>
      <c r="AU344" s="62">
        <f t="shared" si="270"/>
        <v>240.41095890410986</v>
      </c>
      <c r="AV344" s="62">
        <f t="shared" si="271"/>
        <v>-320.54794520547983</v>
      </c>
      <c r="AW344" s="63">
        <f t="shared" si="256"/>
        <v>-80.136986301369973</v>
      </c>
      <c r="AX344" s="61" t="str">
        <f t="shared" ca="1" si="272"/>
        <v/>
      </c>
      <c r="AY344" s="69">
        <f t="shared" ca="1" si="280"/>
        <v>9789</v>
      </c>
      <c r="AZ344" s="51">
        <f t="shared" si="273"/>
        <v>560.95890410958975</v>
      </c>
      <c r="BA344" s="55">
        <f t="shared" ca="1" si="274"/>
        <v>5.6950142549196926E-2</v>
      </c>
      <c r="BB344" s="55">
        <f t="shared" ca="1" si="258"/>
        <v>-0.53424657534246645</v>
      </c>
      <c r="BC344" s="64">
        <f t="shared" ca="1" si="275"/>
        <v>-230.13698630136997</v>
      </c>
      <c r="BE344" s="52">
        <f t="shared" ca="1" si="276"/>
        <v>7.2999999999999758</v>
      </c>
      <c r="BF344" s="52" t="str">
        <f t="shared" ca="1" si="277"/>
        <v/>
      </c>
      <c r="BG344" s="52">
        <f t="shared" ca="1" si="259"/>
        <v>7.2999999999999758</v>
      </c>
      <c r="BH344" s="52" t="str">
        <f t="shared" ca="1" si="260"/>
        <v/>
      </c>
    </row>
    <row r="345" spans="19:60">
      <c r="S345" s="68">
        <f t="shared" si="284"/>
        <v>7</v>
      </c>
      <c r="T345" s="69">
        <f t="shared" si="284"/>
        <v>2</v>
      </c>
      <c r="U345" s="70">
        <f t="shared" si="252"/>
        <v>3</v>
      </c>
      <c r="V345" s="68">
        <f t="shared" si="283"/>
        <v>4</v>
      </c>
      <c r="W345" s="70">
        <f t="shared" si="283"/>
        <v>7</v>
      </c>
      <c r="X345" s="71">
        <f t="shared" si="283"/>
        <v>0.42857142857142855</v>
      </c>
      <c r="Y345" s="71">
        <f t="shared" si="283"/>
        <v>0.5</v>
      </c>
      <c r="Z345" s="69">
        <f t="shared" si="283"/>
        <v>10000</v>
      </c>
      <c r="AA345" s="69">
        <f t="shared" ca="1" si="283"/>
        <v>9850</v>
      </c>
      <c r="AB345" s="69">
        <f t="shared" ca="1" si="254"/>
        <v>-150</v>
      </c>
      <c r="AC345" s="69">
        <f t="shared" ca="1" si="279"/>
        <v>50</v>
      </c>
      <c r="AD345" s="73">
        <f t="shared" si="262"/>
        <v>7.1999999999999762</v>
      </c>
      <c r="AE345" s="69">
        <f t="shared" si="285"/>
        <v>0.70000000000000007</v>
      </c>
      <c r="AF345" s="69">
        <f t="shared" si="285"/>
        <v>1.4000000000000001</v>
      </c>
      <c r="AG345" s="78">
        <f t="shared" si="285"/>
        <v>200</v>
      </c>
      <c r="AH345" s="60">
        <f t="shared" si="285"/>
        <v>50</v>
      </c>
      <c r="AI345" s="60">
        <f t="shared" si="285"/>
        <v>70</v>
      </c>
      <c r="AJ345" s="60">
        <f t="shared" si="285"/>
        <v>10070</v>
      </c>
      <c r="AK345" s="60">
        <f t="shared" si="285"/>
        <v>185</v>
      </c>
      <c r="AL345" s="60">
        <f t="shared" si="285"/>
        <v>3.7</v>
      </c>
      <c r="AM345" s="60">
        <f t="shared" ca="1" si="285"/>
        <v>-281</v>
      </c>
      <c r="AN345" s="60">
        <f t="shared" ca="1" si="285"/>
        <v>-281</v>
      </c>
      <c r="AO345" s="60">
        <f t="shared" ca="1" si="285"/>
        <v>281</v>
      </c>
      <c r="AP345" s="63">
        <f t="shared" ref="AP345:AP408" si="286">AE345*AH345</f>
        <v>35</v>
      </c>
      <c r="AQ345" s="62">
        <f t="shared" ref="AQ345:AQ376" si="287">IF(AL345=0,1,(1+(AL345+AE345)/(AD345*(T345-1))))</f>
        <v>1.6111111111111132</v>
      </c>
      <c r="AR345" s="62">
        <f t="shared" ref="AR345:AR376" si="288">IF(AQ345&lt;=0,AH345,AQ345*AH345)</f>
        <v>80.555555555555657</v>
      </c>
      <c r="AS345" s="62">
        <f t="shared" ref="AS345:AS376" si="289">(T345*AR345)</f>
        <v>161.11111111111131</v>
      </c>
      <c r="AT345" s="62">
        <f t="shared" ref="AT345:AT408" si="290">-AR345</f>
        <v>-80.555555555555657</v>
      </c>
      <c r="AU345" s="62">
        <f t="shared" ref="AU345:AU376" si="291">(AS345+AT345)*U345</f>
        <v>241.66666666666697</v>
      </c>
      <c r="AV345" s="62">
        <f t="shared" ref="AV345:AV376" si="292">AT345*V345</f>
        <v>-322.22222222222263</v>
      </c>
      <c r="AW345" s="63">
        <f t="shared" si="256"/>
        <v>-80.555555555555657</v>
      </c>
      <c r="AX345" s="61" t="str">
        <f t="shared" ref="AX345:AX376" ca="1" si="293">IF(AY345+AW345&gt;AJ345,"VINTO","")</f>
        <v/>
      </c>
      <c r="AY345" s="69">
        <f t="shared" ca="1" si="280"/>
        <v>9789</v>
      </c>
      <c r="AZ345" s="51">
        <f t="shared" ref="AZ345:AZ376" si="294">AR345*W345</f>
        <v>563.8888888888896</v>
      </c>
      <c r="BA345" s="55">
        <f t="shared" ref="BA345:BA376" ca="1" si="295">IFERROR(AZ345/AA345,0)</f>
        <v>5.724760293288219E-2</v>
      </c>
      <c r="BB345" s="55">
        <f t="shared" ca="1" si="258"/>
        <v>-0.53703703703703776</v>
      </c>
      <c r="BC345" s="64">
        <f t="shared" ref="BC345:BC376" ca="1" si="296">AW345+AB345</f>
        <v>-230.55555555555566</v>
      </c>
      <c r="BE345" s="52">
        <f t="shared" ref="BE345:BE376" ca="1" si="297">IF(((AR345-AC345)/AC345)&gt;=BE$4,AD345,"")</f>
        <v>7.1999999999999762</v>
      </c>
      <c r="BF345" s="52" t="str">
        <f t="shared" ref="BF345:BF376" ca="1" si="298">IF(AX345="","",AD345)</f>
        <v/>
      </c>
      <c r="BG345" s="52">
        <f t="shared" ca="1" si="259"/>
        <v>7.1999999999999762</v>
      </c>
      <c r="BH345" s="52" t="str">
        <f t="shared" ca="1" si="260"/>
        <v/>
      </c>
    </row>
    <row r="346" spans="19:60">
      <c r="S346" s="68">
        <f t="shared" si="284"/>
        <v>7</v>
      </c>
      <c r="T346" s="69">
        <f t="shared" si="284"/>
        <v>2</v>
      </c>
      <c r="U346" s="70">
        <f t="shared" ref="U346:U409" si="299">ROUND((1/T346)*S346,0)-1</f>
        <v>3</v>
      </c>
      <c r="V346" s="68">
        <f t="shared" ref="V346:AA361" si="300">V345</f>
        <v>4</v>
      </c>
      <c r="W346" s="70">
        <f t="shared" si="300"/>
        <v>7</v>
      </c>
      <c r="X346" s="71">
        <f t="shared" si="300"/>
        <v>0.42857142857142855</v>
      </c>
      <c r="Y346" s="71">
        <f t="shared" si="300"/>
        <v>0.5</v>
      </c>
      <c r="Z346" s="69">
        <f t="shared" si="300"/>
        <v>10000</v>
      </c>
      <c r="AA346" s="69">
        <f t="shared" ca="1" si="300"/>
        <v>9850</v>
      </c>
      <c r="AB346" s="69">
        <f t="shared" ref="AB346:AB409" ca="1" si="301">AA346-Z346</f>
        <v>-150</v>
      </c>
      <c r="AC346" s="69">
        <f t="shared" ref="AC346:AC377" ca="1" si="302">AC345</f>
        <v>50</v>
      </c>
      <c r="AD346" s="73">
        <f t="shared" si="262"/>
        <v>7.0999999999999766</v>
      </c>
      <c r="AE346" s="69">
        <f t="shared" si="285"/>
        <v>0.70000000000000007</v>
      </c>
      <c r="AF346" s="69">
        <f t="shared" si="285"/>
        <v>1.4000000000000001</v>
      </c>
      <c r="AG346" s="78">
        <f t="shared" si="285"/>
        <v>200</v>
      </c>
      <c r="AH346" s="60">
        <f t="shared" si="285"/>
        <v>50</v>
      </c>
      <c r="AI346" s="60">
        <f t="shared" si="285"/>
        <v>70</v>
      </c>
      <c r="AJ346" s="60">
        <f t="shared" si="285"/>
        <v>10070</v>
      </c>
      <c r="AK346" s="60">
        <f t="shared" si="285"/>
        <v>185</v>
      </c>
      <c r="AL346" s="60">
        <f t="shared" si="285"/>
        <v>3.7</v>
      </c>
      <c r="AM346" s="60">
        <f t="shared" ca="1" si="285"/>
        <v>-281</v>
      </c>
      <c r="AN346" s="60">
        <f t="shared" ca="1" si="285"/>
        <v>-281</v>
      </c>
      <c r="AO346" s="60">
        <f t="shared" ca="1" si="285"/>
        <v>281</v>
      </c>
      <c r="AP346" s="63">
        <f t="shared" si="286"/>
        <v>35</v>
      </c>
      <c r="AQ346" s="62">
        <f t="shared" si="287"/>
        <v>1.619718309859157</v>
      </c>
      <c r="AR346" s="62">
        <f t="shared" si="288"/>
        <v>80.985915492957844</v>
      </c>
      <c r="AS346" s="62">
        <f t="shared" si="289"/>
        <v>161.97183098591569</v>
      </c>
      <c r="AT346" s="62">
        <f t="shared" si="290"/>
        <v>-80.985915492957844</v>
      </c>
      <c r="AU346" s="62">
        <f t="shared" si="291"/>
        <v>242.95774647887353</v>
      </c>
      <c r="AV346" s="62">
        <f t="shared" si="292"/>
        <v>-323.94366197183138</v>
      </c>
      <c r="AW346" s="63">
        <f t="shared" ref="AW346:AW409" si="303">SUM(AU346:AV346)</f>
        <v>-80.985915492957844</v>
      </c>
      <c r="AX346" s="61" t="str">
        <f t="shared" ca="1" si="293"/>
        <v/>
      </c>
      <c r="AY346" s="69">
        <f t="shared" ref="AY346:AY377" ca="1" si="304">AY345</f>
        <v>9789</v>
      </c>
      <c r="AZ346" s="51">
        <f t="shared" si="294"/>
        <v>566.90140845070493</v>
      </c>
      <c r="BA346" s="55">
        <f t="shared" ca="1" si="295"/>
        <v>5.7553442482305067E-2</v>
      </c>
      <c r="BB346" s="55">
        <f t="shared" ref="BB346:BB409" ca="1" si="305">IFERROR(AW346/ABS(AB346),0)</f>
        <v>-0.53990610328638566</v>
      </c>
      <c r="BC346" s="64">
        <f t="shared" ca="1" si="296"/>
        <v>-230.98591549295784</v>
      </c>
      <c r="BE346" s="52">
        <f t="shared" ca="1" si="297"/>
        <v>7.0999999999999766</v>
      </c>
      <c r="BF346" s="52" t="str">
        <f t="shared" ca="1" si="298"/>
        <v/>
      </c>
      <c r="BG346" s="52">
        <f t="shared" ref="BG346:BG409" ca="1" si="306">IF(BA346&lt;=BG$213,AD346,"")</f>
        <v>7.0999999999999766</v>
      </c>
      <c r="BH346" s="52" t="str">
        <f t="shared" ref="BH346:BH409" ca="1" si="307">IF(BB346&gt;=BH$213,AD346,"")</f>
        <v/>
      </c>
    </row>
    <row r="347" spans="19:60">
      <c r="S347" s="68">
        <f t="shared" ref="S347:T362" si="308">S346</f>
        <v>7</v>
      </c>
      <c r="T347" s="69">
        <f t="shared" si="308"/>
        <v>2</v>
      </c>
      <c r="U347" s="70">
        <f t="shared" si="299"/>
        <v>3</v>
      </c>
      <c r="V347" s="68">
        <f t="shared" si="300"/>
        <v>4</v>
      </c>
      <c r="W347" s="70">
        <f t="shared" si="300"/>
        <v>7</v>
      </c>
      <c r="X347" s="71">
        <f t="shared" si="300"/>
        <v>0.42857142857142855</v>
      </c>
      <c r="Y347" s="71">
        <f t="shared" si="300"/>
        <v>0.5</v>
      </c>
      <c r="Z347" s="69">
        <f t="shared" si="300"/>
        <v>10000</v>
      </c>
      <c r="AA347" s="69">
        <f t="shared" ca="1" si="300"/>
        <v>9850</v>
      </c>
      <c r="AB347" s="69">
        <f t="shared" ca="1" si="301"/>
        <v>-150</v>
      </c>
      <c r="AC347" s="69">
        <f t="shared" ca="1" si="302"/>
        <v>50</v>
      </c>
      <c r="AD347" s="73">
        <f t="shared" ref="AD347:AD410" si="309">AD346-0.1</f>
        <v>6.9999999999999769</v>
      </c>
      <c r="AE347" s="69">
        <f t="shared" ref="AE347:AO362" si="310">AE346</f>
        <v>0.70000000000000007</v>
      </c>
      <c r="AF347" s="69">
        <f t="shared" si="310"/>
        <v>1.4000000000000001</v>
      </c>
      <c r="AG347" s="78">
        <f t="shared" si="310"/>
        <v>200</v>
      </c>
      <c r="AH347" s="60">
        <f t="shared" si="310"/>
        <v>50</v>
      </c>
      <c r="AI347" s="60">
        <f t="shared" si="310"/>
        <v>70</v>
      </c>
      <c r="AJ347" s="60">
        <f t="shared" si="310"/>
        <v>10070</v>
      </c>
      <c r="AK347" s="60">
        <f t="shared" si="310"/>
        <v>185</v>
      </c>
      <c r="AL347" s="60">
        <f t="shared" si="310"/>
        <v>3.7</v>
      </c>
      <c r="AM347" s="60">
        <f t="shared" ca="1" si="310"/>
        <v>-281</v>
      </c>
      <c r="AN347" s="60">
        <f t="shared" ca="1" si="310"/>
        <v>-281</v>
      </c>
      <c r="AO347" s="60">
        <f t="shared" ca="1" si="310"/>
        <v>281</v>
      </c>
      <c r="AP347" s="63">
        <f t="shared" si="286"/>
        <v>35</v>
      </c>
      <c r="AQ347" s="62">
        <f t="shared" si="287"/>
        <v>1.6285714285714308</v>
      </c>
      <c r="AR347" s="62">
        <f t="shared" si="288"/>
        <v>81.428571428571544</v>
      </c>
      <c r="AS347" s="62">
        <f t="shared" si="289"/>
        <v>162.85714285714309</v>
      </c>
      <c r="AT347" s="62">
        <f t="shared" si="290"/>
        <v>-81.428571428571544</v>
      </c>
      <c r="AU347" s="62">
        <f t="shared" si="291"/>
        <v>244.28571428571462</v>
      </c>
      <c r="AV347" s="62">
        <f t="shared" si="292"/>
        <v>-325.71428571428618</v>
      </c>
      <c r="AW347" s="63">
        <f t="shared" si="303"/>
        <v>-81.428571428571558</v>
      </c>
      <c r="AX347" s="61" t="str">
        <f t="shared" ca="1" si="293"/>
        <v/>
      </c>
      <c r="AY347" s="69">
        <f t="shared" ca="1" si="304"/>
        <v>9789</v>
      </c>
      <c r="AZ347" s="51">
        <f t="shared" si="294"/>
        <v>570.0000000000008</v>
      </c>
      <c r="BA347" s="55">
        <f t="shared" ca="1" si="295"/>
        <v>5.7868020304568606E-2</v>
      </c>
      <c r="BB347" s="55">
        <f t="shared" ca="1" si="305"/>
        <v>-0.5428571428571437</v>
      </c>
      <c r="BC347" s="64">
        <f t="shared" ca="1" si="296"/>
        <v>-231.42857142857156</v>
      </c>
      <c r="BE347" s="52">
        <f t="shared" ca="1" si="297"/>
        <v>6.9999999999999769</v>
      </c>
      <c r="BF347" s="52" t="str">
        <f t="shared" ca="1" si="298"/>
        <v/>
      </c>
      <c r="BG347" s="52">
        <f t="shared" ca="1" si="306"/>
        <v>6.9999999999999769</v>
      </c>
      <c r="BH347" s="52" t="str">
        <f t="shared" ca="1" si="307"/>
        <v/>
      </c>
    </row>
    <row r="348" spans="19:60">
      <c r="S348" s="68">
        <f t="shared" si="308"/>
        <v>7</v>
      </c>
      <c r="T348" s="69">
        <f t="shared" si="308"/>
        <v>2</v>
      </c>
      <c r="U348" s="70">
        <f t="shared" si="299"/>
        <v>3</v>
      </c>
      <c r="V348" s="68">
        <f t="shared" si="300"/>
        <v>4</v>
      </c>
      <c r="W348" s="70">
        <f t="shared" si="300"/>
        <v>7</v>
      </c>
      <c r="X348" s="71">
        <f t="shared" si="300"/>
        <v>0.42857142857142855</v>
      </c>
      <c r="Y348" s="71">
        <f t="shared" si="300"/>
        <v>0.5</v>
      </c>
      <c r="Z348" s="69">
        <f t="shared" si="300"/>
        <v>10000</v>
      </c>
      <c r="AA348" s="69">
        <f t="shared" ca="1" si="300"/>
        <v>9850</v>
      </c>
      <c r="AB348" s="69">
        <f t="shared" ca="1" si="301"/>
        <v>-150</v>
      </c>
      <c r="AC348" s="69">
        <f t="shared" ca="1" si="302"/>
        <v>50</v>
      </c>
      <c r="AD348" s="73">
        <f t="shared" si="309"/>
        <v>6.8999999999999773</v>
      </c>
      <c r="AE348" s="69">
        <f t="shared" si="310"/>
        <v>0.70000000000000007</v>
      </c>
      <c r="AF348" s="69">
        <f t="shared" si="310"/>
        <v>1.4000000000000001</v>
      </c>
      <c r="AG348" s="78">
        <f t="shared" si="310"/>
        <v>200</v>
      </c>
      <c r="AH348" s="60">
        <f t="shared" si="310"/>
        <v>50</v>
      </c>
      <c r="AI348" s="60">
        <f t="shared" si="310"/>
        <v>70</v>
      </c>
      <c r="AJ348" s="60">
        <f t="shared" si="310"/>
        <v>10070</v>
      </c>
      <c r="AK348" s="60">
        <f t="shared" si="310"/>
        <v>185</v>
      </c>
      <c r="AL348" s="60">
        <f t="shared" si="310"/>
        <v>3.7</v>
      </c>
      <c r="AM348" s="60">
        <f t="shared" ca="1" si="310"/>
        <v>-281</v>
      </c>
      <c r="AN348" s="60">
        <f t="shared" ca="1" si="310"/>
        <v>-281</v>
      </c>
      <c r="AO348" s="60">
        <f t="shared" ca="1" si="310"/>
        <v>281</v>
      </c>
      <c r="AP348" s="63">
        <f t="shared" si="286"/>
        <v>35</v>
      </c>
      <c r="AQ348" s="62">
        <f t="shared" si="287"/>
        <v>1.637681159420292</v>
      </c>
      <c r="AR348" s="62">
        <f t="shared" si="288"/>
        <v>81.884057971014599</v>
      </c>
      <c r="AS348" s="62">
        <f t="shared" si="289"/>
        <v>163.7681159420292</v>
      </c>
      <c r="AT348" s="62">
        <f t="shared" si="290"/>
        <v>-81.884057971014599</v>
      </c>
      <c r="AU348" s="62">
        <f t="shared" si="291"/>
        <v>245.65217391304378</v>
      </c>
      <c r="AV348" s="62">
        <f t="shared" si="292"/>
        <v>-327.5362318840584</v>
      </c>
      <c r="AW348" s="63">
        <f t="shared" si="303"/>
        <v>-81.884057971014613</v>
      </c>
      <c r="AX348" s="61" t="str">
        <f t="shared" ca="1" si="293"/>
        <v/>
      </c>
      <c r="AY348" s="69">
        <f t="shared" ca="1" si="304"/>
        <v>9789</v>
      </c>
      <c r="AZ348" s="51">
        <f t="shared" si="294"/>
        <v>573.18840579710218</v>
      </c>
      <c r="BA348" s="55">
        <f t="shared" ca="1" si="295"/>
        <v>5.8191716324578903E-2</v>
      </c>
      <c r="BB348" s="55">
        <f t="shared" ca="1" si="305"/>
        <v>-0.54589371980676404</v>
      </c>
      <c r="BC348" s="64">
        <f t="shared" ca="1" si="296"/>
        <v>-231.88405797101461</v>
      </c>
      <c r="BE348" s="52">
        <f t="shared" ca="1" si="297"/>
        <v>6.8999999999999773</v>
      </c>
      <c r="BF348" s="52" t="str">
        <f t="shared" ca="1" si="298"/>
        <v/>
      </c>
      <c r="BG348" s="52">
        <f t="shared" ca="1" si="306"/>
        <v>6.8999999999999773</v>
      </c>
      <c r="BH348" s="52" t="str">
        <f t="shared" ca="1" si="307"/>
        <v/>
      </c>
    </row>
    <row r="349" spans="19:60">
      <c r="S349" s="68">
        <f t="shared" si="308"/>
        <v>7</v>
      </c>
      <c r="T349" s="69">
        <f t="shared" si="308"/>
        <v>2</v>
      </c>
      <c r="U349" s="70">
        <f t="shared" si="299"/>
        <v>3</v>
      </c>
      <c r="V349" s="68">
        <f t="shared" si="300"/>
        <v>4</v>
      </c>
      <c r="W349" s="70">
        <f t="shared" si="300"/>
        <v>7</v>
      </c>
      <c r="X349" s="71">
        <f t="shared" si="300"/>
        <v>0.42857142857142855</v>
      </c>
      <c r="Y349" s="71">
        <f t="shared" si="300"/>
        <v>0.5</v>
      </c>
      <c r="Z349" s="69">
        <f t="shared" si="300"/>
        <v>10000</v>
      </c>
      <c r="AA349" s="69">
        <f t="shared" ca="1" si="300"/>
        <v>9850</v>
      </c>
      <c r="AB349" s="69">
        <f t="shared" ca="1" si="301"/>
        <v>-150</v>
      </c>
      <c r="AC349" s="69">
        <f t="shared" ca="1" si="302"/>
        <v>50</v>
      </c>
      <c r="AD349" s="73">
        <f t="shared" si="309"/>
        <v>6.7999999999999776</v>
      </c>
      <c r="AE349" s="69">
        <f t="shared" si="310"/>
        <v>0.70000000000000007</v>
      </c>
      <c r="AF349" s="69">
        <f t="shared" si="310"/>
        <v>1.4000000000000001</v>
      </c>
      <c r="AG349" s="78">
        <f t="shared" si="310"/>
        <v>200</v>
      </c>
      <c r="AH349" s="60">
        <f t="shared" si="310"/>
        <v>50</v>
      </c>
      <c r="AI349" s="60">
        <f t="shared" si="310"/>
        <v>70</v>
      </c>
      <c r="AJ349" s="60">
        <f t="shared" si="310"/>
        <v>10070</v>
      </c>
      <c r="AK349" s="60">
        <f t="shared" si="310"/>
        <v>185</v>
      </c>
      <c r="AL349" s="60">
        <f t="shared" si="310"/>
        <v>3.7</v>
      </c>
      <c r="AM349" s="60">
        <f t="shared" ca="1" si="310"/>
        <v>-281</v>
      </c>
      <c r="AN349" s="60">
        <f t="shared" ca="1" si="310"/>
        <v>-281</v>
      </c>
      <c r="AO349" s="60">
        <f t="shared" ca="1" si="310"/>
        <v>281</v>
      </c>
      <c r="AP349" s="63">
        <f t="shared" si="286"/>
        <v>35</v>
      </c>
      <c r="AQ349" s="62">
        <f t="shared" si="287"/>
        <v>1.6470588235294139</v>
      </c>
      <c r="AR349" s="62">
        <f t="shared" si="288"/>
        <v>82.352941176470694</v>
      </c>
      <c r="AS349" s="62">
        <f t="shared" si="289"/>
        <v>164.70588235294139</v>
      </c>
      <c r="AT349" s="62">
        <f t="shared" si="290"/>
        <v>-82.352941176470694</v>
      </c>
      <c r="AU349" s="62">
        <f t="shared" si="291"/>
        <v>247.05882352941208</v>
      </c>
      <c r="AV349" s="62">
        <f t="shared" si="292"/>
        <v>-329.41176470588277</v>
      </c>
      <c r="AW349" s="63">
        <f t="shared" si="303"/>
        <v>-82.352941176470694</v>
      </c>
      <c r="AX349" s="61" t="str">
        <f t="shared" ca="1" si="293"/>
        <v/>
      </c>
      <c r="AY349" s="69">
        <f t="shared" ca="1" si="304"/>
        <v>9789</v>
      </c>
      <c r="AZ349" s="51">
        <f t="shared" si="294"/>
        <v>576.47058823529483</v>
      </c>
      <c r="BA349" s="55">
        <f t="shared" ca="1" si="295"/>
        <v>5.852493281576597E-2</v>
      </c>
      <c r="BB349" s="55">
        <f t="shared" ca="1" si="305"/>
        <v>-0.54901960784313797</v>
      </c>
      <c r="BC349" s="64">
        <f t="shared" ca="1" si="296"/>
        <v>-232.35294117647069</v>
      </c>
      <c r="BE349" s="52">
        <f t="shared" ca="1" si="297"/>
        <v>6.7999999999999776</v>
      </c>
      <c r="BF349" s="52" t="str">
        <f t="shared" ca="1" si="298"/>
        <v/>
      </c>
      <c r="BG349" s="52">
        <f t="shared" ca="1" si="306"/>
        <v>6.7999999999999776</v>
      </c>
      <c r="BH349" s="52" t="str">
        <f t="shared" ca="1" si="307"/>
        <v/>
      </c>
    </row>
    <row r="350" spans="19:60">
      <c r="S350" s="68">
        <f t="shared" si="308"/>
        <v>7</v>
      </c>
      <c r="T350" s="69">
        <f t="shared" si="308"/>
        <v>2</v>
      </c>
      <c r="U350" s="70">
        <f t="shared" si="299"/>
        <v>3</v>
      </c>
      <c r="V350" s="68">
        <f t="shared" si="300"/>
        <v>4</v>
      </c>
      <c r="W350" s="70">
        <f t="shared" si="300"/>
        <v>7</v>
      </c>
      <c r="X350" s="71">
        <f t="shared" si="300"/>
        <v>0.42857142857142855</v>
      </c>
      <c r="Y350" s="71">
        <f t="shared" si="300"/>
        <v>0.5</v>
      </c>
      <c r="Z350" s="69">
        <f t="shared" si="300"/>
        <v>10000</v>
      </c>
      <c r="AA350" s="69">
        <f t="shared" ca="1" si="300"/>
        <v>9850</v>
      </c>
      <c r="AB350" s="69">
        <f t="shared" ca="1" si="301"/>
        <v>-150</v>
      </c>
      <c r="AC350" s="69">
        <f t="shared" ca="1" si="302"/>
        <v>50</v>
      </c>
      <c r="AD350" s="73">
        <f t="shared" si="309"/>
        <v>6.699999999999978</v>
      </c>
      <c r="AE350" s="69">
        <f t="shared" si="310"/>
        <v>0.70000000000000007</v>
      </c>
      <c r="AF350" s="69">
        <f t="shared" si="310"/>
        <v>1.4000000000000001</v>
      </c>
      <c r="AG350" s="78">
        <f t="shared" si="310"/>
        <v>200</v>
      </c>
      <c r="AH350" s="60">
        <f t="shared" si="310"/>
        <v>50</v>
      </c>
      <c r="AI350" s="60">
        <f t="shared" si="310"/>
        <v>70</v>
      </c>
      <c r="AJ350" s="60">
        <f t="shared" si="310"/>
        <v>10070</v>
      </c>
      <c r="AK350" s="60">
        <f t="shared" si="310"/>
        <v>185</v>
      </c>
      <c r="AL350" s="60">
        <f t="shared" si="310"/>
        <v>3.7</v>
      </c>
      <c r="AM350" s="60">
        <f t="shared" ca="1" si="310"/>
        <v>-281</v>
      </c>
      <c r="AN350" s="60">
        <f t="shared" ca="1" si="310"/>
        <v>-281</v>
      </c>
      <c r="AO350" s="60">
        <f t="shared" ca="1" si="310"/>
        <v>281</v>
      </c>
      <c r="AP350" s="63">
        <f t="shared" si="286"/>
        <v>35</v>
      </c>
      <c r="AQ350" s="62">
        <f t="shared" si="287"/>
        <v>1.6567164179104501</v>
      </c>
      <c r="AR350" s="62">
        <f t="shared" si="288"/>
        <v>82.835820895522502</v>
      </c>
      <c r="AS350" s="62">
        <f t="shared" si="289"/>
        <v>165.671641791045</v>
      </c>
      <c r="AT350" s="62">
        <f t="shared" si="290"/>
        <v>-82.835820895522502</v>
      </c>
      <c r="AU350" s="62">
        <f t="shared" si="291"/>
        <v>248.50746268656752</v>
      </c>
      <c r="AV350" s="62">
        <f t="shared" si="292"/>
        <v>-331.34328358209001</v>
      </c>
      <c r="AW350" s="63">
        <f t="shared" si="303"/>
        <v>-82.835820895522488</v>
      </c>
      <c r="AX350" s="61" t="str">
        <f t="shared" ca="1" si="293"/>
        <v/>
      </c>
      <c r="AY350" s="69">
        <f t="shared" ca="1" si="304"/>
        <v>9789</v>
      </c>
      <c r="AZ350" s="51">
        <f t="shared" si="294"/>
        <v>579.85074626865753</v>
      </c>
      <c r="BA350" s="55">
        <f t="shared" ca="1" si="295"/>
        <v>5.8868096067884013E-2</v>
      </c>
      <c r="BB350" s="55">
        <f t="shared" ca="1" si="305"/>
        <v>-0.55223880597014996</v>
      </c>
      <c r="BC350" s="64">
        <f t="shared" ca="1" si="296"/>
        <v>-232.83582089552249</v>
      </c>
      <c r="BE350" s="52">
        <f t="shared" ca="1" si="297"/>
        <v>6.699999999999978</v>
      </c>
      <c r="BF350" s="52" t="str">
        <f t="shared" ca="1" si="298"/>
        <v/>
      </c>
      <c r="BG350" s="52">
        <f t="shared" ca="1" si="306"/>
        <v>6.699999999999978</v>
      </c>
      <c r="BH350" s="52" t="str">
        <f t="shared" ca="1" si="307"/>
        <v/>
      </c>
    </row>
    <row r="351" spans="19:60">
      <c r="S351" s="68">
        <f t="shared" si="308"/>
        <v>7</v>
      </c>
      <c r="T351" s="69">
        <f t="shared" si="308"/>
        <v>2</v>
      </c>
      <c r="U351" s="70">
        <f t="shared" si="299"/>
        <v>3</v>
      </c>
      <c r="V351" s="68">
        <f t="shared" si="300"/>
        <v>4</v>
      </c>
      <c r="W351" s="70">
        <f t="shared" si="300"/>
        <v>7</v>
      </c>
      <c r="X351" s="71">
        <f t="shared" si="300"/>
        <v>0.42857142857142855</v>
      </c>
      <c r="Y351" s="71">
        <f t="shared" si="300"/>
        <v>0.5</v>
      </c>
      <c r="Z351" s="69">
        <f t="shared" si="300"/>
        <v>10000</v>
      </c>
      <c r="AA351" s="69">
        <f t="shared" ca="1" si="300"/>
        <v>9850</v>
      </c>
      <c r="AB351" s="69">
        <f t="shared" ca="1" si="301"/>
        <v>-150</v>
      </c>
      <c r="AC351" s="69">
        <f t="shared" ca="1" si="302"/>
        <v>50</v>
      </c>
      <c r="AD351" s="73">
        <f t="shared" si="309"/>
        <v>6.5999999999999783</v>
      </c>
      <c r="AE351" s="69">
        <f t="shared" si="310"/>
        <v>0.70000000000000007</v>
      </c>
      <c r="AF351" s="69">
        <f t="shared" si="310"/>
        <v>1.4000000000000001</v>
      </c>
      <c r="AG351" s="78">
        <f t="shared" si="310"/>
        <v>200</v>
      </c>
      <c r="AH351" s="60">
        <f t="shared" si="310"/>
        <v>50</v>
      </c>
      <c r="AI351" s="60">
        <f t="shared" si="310"/>
        <v>70</v>
      </c>
      <c r="AJ351" s="60">
        <f t="shared" si="310"/>
        <v>10070</v>
      </c>
      <c r="AK351" s="60">
        <f t="shared" si="310"/>
        <v>185</v>
      </c>
      <c r="AL351" s="60">
        <f t="shared" si="310"/>
        <v>3.7</v>
      </c>
      <c r="AM351" s="60">
        <f t="shared" ca="1" si="310"/>
        <v>-281</v>
      </c>
      <c r="AN351" s="60">
        <f t="shared" ca="1" si="310"/>
        <v>-281</v>
      </c>
      <c r="AO351" s="60">
        <f t="shared" ca="1" si="310"/>
        <v>281</v>
      </c>
      <c r="AP351" s="63">
        <f t="shared" si="286"/>
        <v>35</v>
      </c>
      <c r="AQ351" s="62">
        <f t="shared" si="287"/>
        <v>1.666666666666669</v>
      </c>
      <c r="AR351" s="62">
        <f t="shared" si="288"/>
        <v>83.333333333333442</v>
      </c>
      <c r="AS351" s="62">
        <f t="shared" si="289"/>
        <v>166.66666666666688</v>
      </c>
      <c r="AT351" s="62">
        <f t="shared" si="290"/>
        <v>-83.333333333333442</v>
      </c>
      <c r="AU351" s="62">
        <f t="shared" si="291"/>
        <v>250.00000000000034</v>
      </c>
      <c r="AV351" s="62">
        <f t="shared" si="292"/>
        <v>-333.33333333333377</v>
      </c>
      <c r="AW351" s="63">
        <f t="shared" si="303"/>
        <v>-83.333333333333428</v>
      </c>
      <c r="AX351" s="61" t="str">
        <f t="shared" ca="1" si="293"/>
        <v/>
      </c>
      <c r="AY351" s="69">
        <f t="shared" ca="1" si="304"/>
        <v>9789</v>
      </c>
      <c r="AZ351" s="51">
        <f t="shared" si="294"/>
        <v>583.33333333333405</v>
      </c>
      <c r="BA351" s="55">
        <f t="shared" ca="1" si="295"/>
        <v>5.9221658206429856E-2</v>
      </c>
      <c r="BB351" s="55">
        <f t="shared" ca="1" si="305"/>
        <v>-0.55555555555555614</v>
      </c>
      <c r="BC351" s="64">
        <f t="shared" ca="1" si="296"/>
        <v>-233.33333333333343</v>
      </c>
      <c r="BE351" s="52">
        <f t="shared" ca="1" si="297"/>
        <v>6.5999999999999783</v>
      </c>
      <c r="BF351" s="52" t="str">
        <f t="shared" ca="1" si="298"/>
        <v/>
      </c>
      <c r="BG351" s="52">
        <f t="shared" ca="1" si="306"/>
        <v>6.5999999999999783</v>
      </c>
      <c r="BH351" s="52" t="str">
        <f t="shared" ca="1" si="307"/>
        <v/>
      </c>
    </row>
    <row r="352" spans="19:60">
      <c r="S352" s="68">
        <f t="shared" si="308"/>
        <v>7</v>
      </c>
      <c r="T352" s="69">
        <f t="shared" si="308"/>
        <v>2</v>
      </c>
      <c r="U352" s="70">
        <f t="shared" si="299"/>
        <v>3</v>
      </c>
      <c r="V352" s="68">
        <f t="shared" si="300"/>
        <v>4</v>
      </c>
      <c r="W352" s="70">
        <f t="shared" si="300"/>
        <v>7</v>
      </c>
      <c r="X352" s="71">
        <f t="shared" si="300"/>
        <v>0.42857142857142855</v>
      </c>
      <c r="Y352" s="71">
        <f t="shared" si="300"/>
        <v>0.5</v>
      </c>
      <c r="Z352" s="69">
        <f t="shared" si="300"/>
        <v>10000</v>
      </c>
      <c r="AA352" s="69">
        <f t="shared" ca="1" si="300"/>
        <v>9850</v>
      </c>
      <c r="AB352" s="69">
        <f t="shared" ca="1" si="301"/>
        <v>-150</v>
      </c>
      <c r="AC352" s="69">
        <f t="shared" ca="1" si="302"/>
        <v>50</v>
      </c>
      <c r="AD352" s="73">
        <f t="shared" si="309"/>
        <v>6.4999999999999787</v>
      </c>
      <c r="AE352" s="69">
        <f t="shared" si="310"/>
        <v>0.70000000000000007</v>
      </c>
      <c r="AF352" s="69">
        <f t="shared" si="310"/>
        <v>1.4000000000000001</v>
      </c>
      <c r="AG352" s="78">
        <f t="shared" si="310"/>
        <v>200</v>
      </c>
      <c r="AH352" s="60">
        <f t="shared" si="310"/>
        <v>50</v>
      </c>
      <c r="AI352" s="60">
        <f t="shared" si="310"/>
        <v>70</v>
      </c>
      <c r="AJ352" s="60">
        <f t="shared" si="310"/>
        <v>10070</v>
      </c>
      <c r="AK352" s="60">
        <f t="shared" si="310"/>
        <v>185</v>
      </c>
      <c r="AL352" s="60">
        <f t="shared" si="310"/>
        <v>3.7</v>
      </c>
      <c r="AM352" s="60">
        <f t="shared" ca="1" si="310"/>
        <v>-281</v>
      </c>
      <c r="AN352" s="60">
        <f t="shared" ca="1" si="310"/>
        <v>-281</v>
      </c>
      <c r="AO352" s="60">
        <f t="shared" ca="1" si="310"/>
        <v>281</v>
      </c>
      <c r="AP352" s="63">
        <f t="shared" si="286"/>
        <v>35</v>
      </c>
      <c r="AQ352" s="62">
        <f t="shared" si="287"/>
        <v>1.6769230769230792</v>
      </c>
      <c r="AR352" s="62">
        <f t="shared" si="288"/>
        <v>83.846153846153953</v>
      </c>
      <c r="AS352" s="62">
        <f t="shared" si="289"/>
        <v>167.69230769230791</v>
      </c>
      <c r="AT352" s="62">
        <f t="shared" si="290"/>
        <v>-83.846153846153953</v>
      </c>
      <c r="AU352" s="62">
        <f t="shared" si="291"/>
        <v>251.53846153846186</v>
      </c>
      <c r="AV352" s="62">
        <f t="shared" si="292"/>
        <v>-335.38461538461581</v>
      </c>
      <c r="AW352" s="63">
        <f t="shared" si="303"/>
        <v>-83.846153846153953</v>
      </c>
      <c r="AX352" s="61" t="str">
        <f t="shared" ca="1" si="293"/>
        <v/>
      </c>
      <c r="AY352" s="69">
        <f t="shared" ca="1" si="304"/>
        <v>9789</v>
      </c>
      <c r="AZ352" s="51">
        <f t="shared" si="294"/>
        <v>586.9230769230777</v>
      </c>
      <c r="BA352" s="55">
        <f t="shared" ca="1" si="295"/>
        <v>5.9586099180007887E-2</v>
      </c>
      <c r="BB352" s="55">
        <f t="shared" ca="1" si="305"/>
        <v>-0.55897435897435965</v>
      </c>
      <c r="BC352" s="64">
        <f t="shared" ca="1" si="296"/>
        <v>-233.84615384615395</v>
      </c>
      <c r="BE352" s="52">
        <f t="shared" ca="1" si="297"/>
        <v>6.4999999999999787</v>
      </c>
      <c r="BF352" s="52" t="str">
        <f t="shared" ca="1" si="298"/>
        <v/>
      </c>
      <c r="BG352" s="52">
        <f t="shared" ca="1" si="306"/>
        <v>6.4999999999999787</v>
      </c>
      <c r="BH352" s="52" t="str">
        <f t="shared" ca="1" si="307"/>
        <v/>
      </c>
    </row>
    <row r="353" spans="19:60">
      <c r="S353" s="68">
        <f t="shared" si="308"/>
        <v>7</v>
      </c>
      <c r="T353" s="69">
        <f t="shared" si="308"/>
        <v>2</v>
      </c>
      <c r="U353" s="70">
        <f t="shared" si="299"/>
        <v>3</v>
      </c>
      <c r="V353" s="68">
        <f t="shared" si="300"/>
        <v>4</v>
      </c>
      <c r="W353" s="70">
        <f t="shared" si="300"/>
        <v>7</v>
      </c>
      <c r="X353" s="71">
        <f t="shared" si="300"/>
        <v>0.42857142857142855</v>
      </c>
      <c r="Y353" s="71">
        <f t="shared" si="300"/>
        <v>0.5</v>
      </c>
      <c r="Z353" s="69">
        <f t="shared" si="300"/>
        <v>10000</v>
      </c>
      <c r="AA353" s="69">
        <f t="shared" ca="1" si="300"/>
        <v>9850</v>
      </c>
      <c r="AB353" s="69">
        <f t="shared" ca="1" si="301"/>
        <v>-150</v>
      </c>
      <c r="AC353" s="69">
        <f t="shared" ca="1" si="302"/>
        <v>50</v>
      </c>
      <c r="AD353" s="73">
        <f t="shared" si="309"/>
        <v>6.399999999999979</v>
      </c>
      <c r="AE353" s="69">
        <f t="shared" si="310"/>
        <v>0.70000000000000007</v>
      </c>
      <c r="AF353" s="69">
        <f t="shared" si="310"/>
        <v>1.4000000000000001</v>
      </c>
      <c r="AG353" s="78">
        <f t="shared" si="310"/>
        <v>200</v>
      </c>
      <c r="AH353" s="60">
        <f t="shared" si="310"/>
        <v>50</v>
      </c>
      <c r="AI353" s="60">
        <f t="shared" si="310"/>
        <v>70</v>
      </c>
      <c r="AJ353" s="60">
        <f t="shared" si="310"/>
        <v>10070</v>
      </c>
      <c r="AK353" s="60">
        <f t="shared" si="310"/>
        <v>185</v>
      </c>
      <c r="AL353" s="60">
        <f t="shared" si="310"/>
        <v>3.7</v>
      </c>
      <c r="AM353" s="60">
        <f t="shared" ca="1" si="310"/>
        <v>-281</v>
      </c>
      <c r="AN353" s="60">
        <f t="shared" ca="1" si="310"/>
        <v>-281</v>
      </c>
      <c r="AO353" s="60">
        <f t="shared" ca="1" si="310"/>
        <v>281</v>
      </c>
      <c r="AP353" s="63">
        <f t="shared" si="286"/>
        <v>35</v>
      </c>
      <c r="AQ353" s="62">
        <f t="shared" si="287"/>
        <v>1.6875000000000022</v>
      </c>
      <c r="AR353" s="62">
        <f t="shared" si="288"/>
        <v>84.375000000000114</v>
      </c>
      <c r="AS353" s="62">
        <f t="shared" si="289"/>
        <v>168.75000000000023</v>
      </c>
      <c r="AT353" s="62">
        <f t="shared" si="290"/>
        <v>-84.375000000000114</v>
      </c>
      <c r="AU353" s="62">
        <f t="shared" si="291"/>
        <v>253.12500000000034</v>
      </c>
      <c r="AV353" s="62">
        <f t="shared" si="292"/>
        <v>-337.50000000000045</v>
      </c>
      <c r="AW353" s="63">
        <f t="shared" si="303"/>
        <v>-84.375000000000114</v>
      </c>
      <c r="AX353" s="61" t="str">
        <f t="shared" ca="1" si="293"/>
        <v/>
      </c>
      <c r="AY353" s="69">
        <f t="shared" ca="1" si="304"/>
        <v>9789</v>
      </c>
      <c r="AZ353" s="51">
        <f t="shared" si="294"/>
        <v>590.6250000000008</v>
      </c>
      <c r="BA353" s="55">
        <f t="shared" ca="1" si="295"/>
        <v>5.9961928934010235E-2</v>
      </c>
      <c r="BB353" s="55">
        <f t="shared" ca="1" si="305"/>
        <v>-0.56250000000000078</v>
      </c>
      <c r="BC353" s="64">
        <f t="shared" ca="1" si="296"/>
        <v>-234.37500000000011</v>
      </c>
      <c r="BE353" s="52">
        <f t="shared" ca="1" si="297"/>
        <v>6.399999999999979</v>
      </c>
      <c r="BF353" s="52" t="str">
        <f t="shared" ca="1" si="298"/>
        <v/>
      </c>
      <c r="BG353" s="52">
        <f t="shared" ca="1" si="306"/>
        <v>6.399999999999979</v>
      </c>
      <c r="BH353" s="52" t="str">
        <f t="shared" ca="1" si="307"/>
        <v/>
      </c>
    </row>
    <row r="354" spans="19:60">
      <c r="S354" s="68">
        <f t="shared" si="308"/>
        <v>7</v>
      </c>
      <c r="T354" s="69">
        <f t="shared" si="308"/>
        <v>2</v>
      </c>
      <c r="U354" s="70">
        <f t="shared" si="299"/>
        <v>3</v>
      </c>
      <c r="V354" s="68">
        <f t="shared" si="300"/>
        <v>4</v>
      </c>
      <c r="W354" s="70">
        <f t="shared" si="300"/>
        <v>7</v>
      </c>
      <c r="X354" s="71">
        <f t="shared" si="300"/>
        <v>0.42857142857142855</v>
      </c>
      <c r="Y354" s="71">
        <f t="shared" si="300"/>
        <v>0.5</v>
      </c>
      <c r="Z354" s="69">
        <f t="shared" si="300"/>
        <v>10000</v>
      </c>
      <c r="AA354" s="69">
        <f t="shared" ca="1" si="300"/>
        <v>9850</v>
      </c>
      <c r="AB354" s="69">
        <f t="shared" ca="1" si="301"/>
        <v>-150</v>
      </c>
      <c r="AC354" s="69">
        <f t="shared" ca="1" si="302"/>
        <v>50</v>
      </c>
      <c r="AD354" s="73">
        <f t="shared" si="309"/>
        <v>6.2999999999999794</v>
      </c>
      <c r="AE354" s="69">
        <f t="shared" si="310"/>
        <v>0.70000000000000007</v>
      </c>
      <c r="AF354" s="69">
        <f t="shared" si="310"/>
        <v>1.4000000000000001</v>
      </c>
      <c r="AG354" s="78">
        <f t="shared" si="310"/>
        <v>200</v>
      </c>
      <c r="AH354" s="60">
        <f t="shared" si="310"/>
        <v>50</v>
      </c>
      <c r="AI354" s="60">
        <f t="shared" si="310"/>
        <v>70</v>
      </c>
      <c r="AJ354" s="60">
        <f t="shared" si="310"/>
        <v>10070</v>
      </c>
      <c r="AK354" s="60">
        <f t="shared" si="310"/>
        <v>185</v>
      </c>
      <c r="AL354" s="60">
        <f t="shared" si="310"/>
        <v>3.7</v>
      </c>
      <c r="AM354" s="60">
        <f t="shared" ca="1" si="310"/>
        <v>-281</v>
      </c>
      <c r="AN354" s="60">
        <f t="shared" ca="1" si="310"/>
        <v>-281</v>
      </c>
      <c r="AO354" s="60">
        <f t="shared" ca="1" si="310"/>
        <v>281</v>
      </c>
      <c r="AP354" s="63">
        <f t="shared" si="286"/>
        <v>35</v>
      </c>
      <c r="AQ354" s="62">
        <f t="shared" si="287"/>
        <v>1.6984126984127008</v>
      </c>
      <c r="AR354" s="62">
        <f t="shared" si="288"/>
        <v>84.920634920635038</v>
      </c>
      <c r="AS354" s="62">
        <f t="shared" si="289"/>
        <v>169.84126984127008</v>
      </c>
      <c r="AT354" s="62">
        <f t="shared" si="290"/>
        <v>-84.920634920635038</v>
      </c>
      <c r="AU354" s="62">
        <f t="shared" si="291"/>
        <v>254.7619047619051</v>
      </c>
      <c r="AV354" s="62">
        <f t="shared" si="292"/>
        <v>-339.68253968254015</v>
      </c>
      <c r="AW354" s="63">
        <f t="shared" si="303"/>
        <v>-84.920634920635052</v>
      </c>
      <c r="AX354" s="61" t="str">
        <f t="shared" ca="1" si="293"/>
        <v/>
      </c>
      <c r="AY354" s="69">
        <f t="shared" ca="1" si="304"/>
        <v>9789</v>
      </c>
      <c r="AZ354" s="51">
        <f t="shared" si="294"/>
        <v>594.44444444444525</v>
      </c>
      <c r="BA354" s="55">
        <f t="shared" ca="1" si="295"/>
        <v>6.0349689791314241E-2</v>
      </c>
      <c r="BB354" s="55">
        <f t="shared" ca="1" si="305"/>
        <v>-0.56613756613756705</v>
      </c>
      <c r="BC354" s="64">
        <f t="shared" ca="1" si="296"/>
        <v>-234.92063492063505</v>
      </c>
      <c r="BE354" s="52">
        <f t="shared" ca="1" si="297"/>
        <v>6.2999999999999794</v>
      </c>
      <c r="BF354" s="52" t="str">
        <f t="shared" ca="1" si="298"/>
        <v/>
      </c>
      <c r="BG354" s="52">
        <f t="shared" ca="1" si="306"/>
        <v>6.2999999999999794</v>
      </c>
      <c r="BH354" s="52" t="str">
        <f t="shared" ca="1" si="307"/>
        <v/>
      </c>
    </row>
    <row r="355" spans="19:60">
      <c r="S355" s="68">
        <f t="shared" si="308"/>
        <v>7</v>
      </c>
      <c r="T355" s="69">
        <f t="shared" si="308"/>
        <v>2</v>
      </c>
      <c r="U355" s="70">
        <f t="shared" si="299"/>
        <v>3</v>
      </c>
      <c r="V355" s="68">
        <f t="shared" si="300"/>
        <v>4</v>
      </c>
      <c r="W355" s="70">
        <f t="shared" si="300"/>
        <v>7</v>
      </c>
      <c r="X355" s="71">
        <f t="shared" si="300"/>
        <v>0.42857142857142855</v>
      </c>
      <c r="Y355" s="71">
        <f t="shared" si="300"/>
        <v>0.5</v>
      </c>
      <c r="Z355" s="69">
        <f t="shared" si="300"/>
        <v>10000</v>
      </c>
      <c r="AA355" s="69">
        <f t="shared" ca="1" si="300"/>
        <v>9850</v>
      </c>
      <c r="AB355" s="69">
        <f t="shared" ca="1" si="301"/>
        <v>-150</v>
      </c>
      <c r="AC355" s="69">
        <f t="shared" ca="1" si="302"/>
        <v>50</v>
      </c>
      <c r="AD355" s="73">
        <f t="shared" si="309"/>
        <v>6.1999999999999797</v>
      </c>
      <c r="AE355" s="69">
        <f t="shared" si="310"/>
        <v>0.70000000000000007</v>
      </c>
      <c r="AF355" s="69">
        <f t="shared" si="310"/>
        <v>1.4000000000000001</v>
      </c>
      <c r="AG355" s="78">
        <f t="shared" si="310"/>
        <v>200</v>
      </c>
      <c r="AH355" s="60">
        <f t="shared" si="310"/>
        <v>50</v>
      </c>
      <c r="AI355" s="60">
        <f t="shared" si="310"/>
        <v>70</v>
      </c>
      <c r="AJ355" s="60">
        <f t="shared" si="310"/>
        <v>10070</v>
      </c>
      <c r="AK355" s="60">
        <f t="shared" si="310"/>
        <v>185</v>
      </c>
      <c r="AL355" s="60">
        <f t="shared" si="310"/>
        <v>3.7</v>
      </c>
      <c r="AM355" s="60">
        <f t="shared" ca="1" si="310"/>
        <v>-281</v>
      </c>
      <c r="AN355" s="60">
        <f t="shared" ca="1" si="310"/>
        <v>-281</v>
      </c>
      <c r="AO355" s="60">
        <f t="shared" ca="1" si="310"/>
        <v>281</v>
      </c>
      <c r="AP355" s="63">
        <f t="shared" si="286"/>
        <v>35</v>
      </c>
      <c r="AQ355" s="62">
        <f t="shared" si="287"/>
        <v>1.7096774193548412</v>
      </c>
      <c r="AR355" s="62">
        <f t="shared" si="288"/>
        <v>85.483870967742064</v>
      </c>
      <c r="AS355" s="62">
        <f t="shared" si="289"/>
        <v>170.96774193548413</v>
      </c>
      <c r="AT355" s="62">
        <f t="shared" si="290"/>
        <v>-85.483870967742064</v>
      </c>
      <c r="AU355" s="62">
        <f t="shared" si="291"/>
        <v>256.45161290322619</v>
      </c>
      <c r="AV355" s="62">
        <f t="shared" si="292"/>
        <v>-341.93548387096826</v>
      </c>
      <c r="AW355" s="63">
        <f t="shared" si="303"/>
        <v>-85.483870967742064</v>
      </c>
      <c r="AX355" s="61" t="str">
        <f t="shared" ca="1" si="293"/>
        <v/>
      </c>
      <c r="AY355" s="69">
        <f t="shared" ca="1" si="304"/>
        <v>9789</v>
      </c>
      <c r="AZ355" s="51">
        <f t="shared" si="294"/>
        <v>598.38709677419445</v>
      </c>
      <c r="BA355" s="55">
        <f t="shared" ca="1" si="295"/>
        <v>6.0749959063369996E-2</v>
      </c>
      <c r="BB355" s="55">
        <f t="shared" ca="1" si="305"/>
        <v>-0.5698924731182804</v>
      </c>
      <c r="BC355" s="64">
        <f t="shared" ca="1" si="296"/>
        <v>-235.48387096774206</v>
      </c>
      <c r="BE355" s="52">
        <f t="shared" ca="1" si="297"/>
        <v>6.1999999999999797</v>
      </c>
      <c r="BF355" s="52" t="str">
        <f t="shared" ca="1" si="298"/>
        <v/>
      </c>
      <c r="BG355" s="52">
        <f t="shared" ca="1" si="306"/>
        <v>6.1999999999999797</v>
      </c>
      <c r="BH355" s="52" t="str">
        <f t="shared" ca="1" si="307"/>
        <v/>
      </c>
    </row>
    <row r="356" spans="19:60">
      <c r="S356" s="68">
        <f t="shared" si="308"/>
        <v>7</v>
      </c>
      <c r="T356" s="69">
        <f t="shared" si="308"/>
        <v>2</v>
      </c>
      <c r="U356" s="70">
        <f t="shared" si="299"/>
        <v>3</v>
      </c>
      <c r="V356" s="68">
        <f t="shared" si="300"/>
        <v>4</v>
      </c>
      <c r="W356" s="70">
        <f t="shared" si="300"/>
        <v>7</v>
      </c>
      <c r="X356" s="71">
        <f t="shared" si="300"/>
        <v>0.42857142857142855</v>
      </c>
      <c r="Y356" s="71">
        <f t="shared" si="300"/>
        <v>0.5</v>
      </c>
      <c r="Z356" s="69">
        <f t="shared" si="300"/>
        <v>10000</v>
      </c>
      <c r="AA356" s="69">
        <f t="shared" ca="1" si="300"/>
        <v>9850</v>
      </c>
      <c r="AB356" s="69">
        <f t="shared" ca="1" si="301"/>
        <v>-150</v>
      </c>
      <c r="AC356" s="69">
        <f t="shared" ca="1" si="302"/>
        <v>50</v>
      </c>
      <c r="AD356" s="73">
        <f t="shared" si="309"/>
        <v>6.0999999999999801</v>
      </c>
      <c r="AE356" s="69">
        <f t="shared" si="310"/>
        <v>0.70000000000000007</v>
      </c>
      <c r="AF356" s="69">
        <f t="shared" si="310"/>
        <v>1.4000000000000001</v>
      </c>
      <c r="AG356" s="78">
        <f t="shared" si="310"/>
        <v>200</v>
      </c>
      <c r="AH356" s="60">
        <f t="shared" si="310"/>
        <v>50</v>
      </c>
      <c r="AI356" s="60">
        <f t="shared" si="310"/>
        <v>70</v>
      </c>
      <c r="AJ356" s="60">
        <f t="shared" si="310"/>
        <v>10070</v>
      </c>
      <c r="AK356" s="60">
        <f t="shared" si="310"/>
        <v>185</v>
      </c>
      <c r="AL356" s="60">
        <f t="shared" si="310"/>
        <v>3.7</v>
      </c>
      <c r="AM356" s="60">
        <f t="shared" ca="1" si="310"/>
        <v>-281</v>
      </c>
      <c r="AN356" s="60">
        <f t="shared" ca="1" si="310"/>
        <v>-281</v>
      </c>
      <c r="AO356" s="60">
        <f t="shared" ca="1" si="310"/>
        <v>281</v>
      </c>
      <c r="AP356" s="63">
        <f t="shared" si="286"/>
        <v>35</v>
      </c>
      <c r="AQ356" s="62">
        <f t="shared" si="287"/>
        <v>1.7213114754098386</v>
      </c>
      <c r="AR356" s="62">
        <f t="shared" si="288"/>
        <v>86.065573770491937</v>
      </c>
      <c r="AS356" s="62">
        <f t="shared" si="289"/>
        <v>172.13114754098387</v>
      </c>
      <c r="AT356" s="62">
        <f t="shared" si="290"/>
        <v>-86.065573770491937</v>
      </c>
      <c r="AU356" s="62">
        <f t="shared" si="291"/>
        <v>258.19672131147581</v>
      </c>
      <c r="AV356" s="62">
        <f t="shared" si="292"/>
        <v>-344.26229508196775</v>
      </c>
      <c r="AW356" s="63">
        <f t="shared" si="303"/>
        <v>-86.065573770491937</v>
      </c>
      <c r="AX356" s="61" t="str">
        <f t="shared" ca="1" si="293"/>
        <v/>
      </c>
      <c r="AY356" s="69">
        <f t="shared" ca="1" si="304"/>
        <v>9789</v>
      </c>
      <c r="AZ356" s="51">
        <f t="shared" si="294"/>
        <v>602.45901639344356</v>
      </c>
      <c r="BA356" s="55">
        <f t="shared" ca="1" si="295"/>
        <v>6.1163351918116095E-2</v>
      </c>
      <c r="BB356" s="55">
        <f t="shared" ca="1" si="305"/>
        <v>-0.57377049180327955</v>
      </c>
      <c r="BC356" s="64">
        <f t="shared" ca="1" si="296"/>
        <v>-236.06557377049194</v>
      </c>
      <c r="BE356" s="52">
        <f t="shared" ca="1" si="297"/>
        <v>6.0999999999999801</v>
      </c>
      <c r="BF356" s="52" t="str">
        <f t="shared" ca="1" si="298"/>
        <v/>
      </c>
      <c r="BG356" s="52">
        <f t="shared" ca="1" si="306"/>
        <v>6.0999999999999801</v>
      </c>
      <c r="BH356" s="52" t="str">
        <f t="shared" ca="1" si="307"/>
        <v/>
      </c>
    </row>
    <row r="357" spans="19:60">
      <c r="S357" s="68">
        <f t="shared" si="308"/>
        <v>7</v>
      </c>
      <c r="T357" s="69">
        <f t="shared" si="308"/>
        <v>2</v>
      </c>
      <c r="U357" s="70">
        <f t="shared" si="299"/>
        <v>3</v>
      </c>
      <c r="V357" s="68">
        <f t="shared" si="300"/>
        <v>4</v>
      </c>
      <c r="W357" s="70">
        <f t="shared" si="300"/>
        <v>7</v>
      </c>
      <c r="X357" s="71">
        <f t="shared" si="300"/>
        <v>0.42857142857142855</v>
      </c>
      <c r="Y357" s="71">
        <f t="shared" si="300"/>
        <v>0.5</v>
      </c>
      <c r="Z357" s="69">
        <f t="shared" si="300"/>
        <v>10000</v>
      </c>
      <c r="AA357" s="69">
        <f t="shared" ca="1" si="300"/>
        <v>9850</v>
      </c>
      <c r="AB357" s="69">
        <f t="shared" ca="1" si="301"/>
        <v>-150</v>
      </c>
      <c r="AC357" s="69">
        <f t="shared" ca="1" si="302"/>
        <v>50</v>
      </c>
      <c r="AD357" s="73">
        <f t="shared" si="309"/>
        <v>5.9999999999999805</v>
      </c>
      <c r="AE357" s="69">
        <f t="shared" si="310"/>
        <v>0.70000000000000007</v>
      </c>
      <c r="AF357" s="69">
        <f t="shared" si="310"/>
        <v>1.4000000000000001</v>
      </c>
      <c r="AG357" s="78">
        <f t="shared" si="310"/>
        <v>200</v>
      </c>
      <c r="AH357" s="60">
        <f t="shared" si="310"/>
        <v>50</v>
      </c>
      <c r="AI357" s="60">
        <f t="shared" si="310"/>
        <v>70</v>
      </c>
      <c r="AJ357" s="60">
        <f t="shared" si="310"/>
        <v>10070</v>
      </c>
      <c r="AK357" s="60">
        <f t="shared" si="310"/>
        <v>185</v>
      </c>
      <c r="AL357" s="60">
        <f t="shared" si="310"/>
        <v>3.7</v>
      </c>
      <c r="AM357" s="60">
        <f t="shared" ca="1" si="310"/>
        <v>-281</v>
      </c>
      <c r="AN357" s="60">
        <f t="shared" ca="1" si="310"/>
        <v>-281</v>
      </c>
      <c r="AO357" s="60">
        <f t="shared" ca="1" si="310"/>
        <v>281</v>
      </c>
      <c r="AP357" s="63">
        <f t="shared" si="286"/>
        <v>35</v>
      </c>
      <c r="AQ357" s="62">
        <f t="shared" si="287"/>
        <v>1.7333333333333358</v>
      </c>
      <c r="AR357" s="62">
        <f t="shared" si="288"/>
        <v>86.666666666666785</v>
      </c>
      <c r="AS357" s="62">
        <f t="shared" si="289"/>
        <v>173.33333333333357</v>
      </c>
      <c r="AT357" s="62">
        <f t="shared" si="290"/>
        <v>-86.666666666666785</v>
      </c>
      <c r="AU357" s="62">
        <f t="shared" si="291"/>
        <v>260.00000000000034</v>
      </c>
      <c r="AV357" s="62">
        <f t="shared" si="292"/>
        <v>-346.66666666666714</v>
      </c>
      <c r="AW357" s="63">
        <f t="shared" si="303"/>
        <v>-86.666666666666799</v>
      </c>
      <c r="AX357" s="61" t="str">
        <f t="shared" ca="1" si="293"/>
        <v/>
      </c>
      <c r="AY357" s="69">
        <f t="shared" ca="1" si="304"/>
        <v>9789</v>
      </c>
      <c r="AZ357" s="51">
        <f t="shared" si="294"/>
        <v>606.66666666666754</v>
      </c>
      <c r="BA357" s="55">
        <f t="shared" ca="1" si="295"/>
        <v>6.1590524534687059E-2</v>
      </c>
      <c r="BB357" s="55">
        <f t="shared" ca="1" si="305"/>
        <v>-0.57777777777777861</v>
      </c>
      <c r="BC357" s="64">
        <f t="shared" ca="1" si="296"/>
        <v>-236.6666666666668</v>
      </c>
      <c r="BE357" s="52">
        <f t="shared" ca="1" si="297"/>
        <v>5.9999999999999805</v>
      </c>
      <c r="BF357" s="52" t="str">
        <f t="shared" ca="1" si="298"/>
        <v/>
      </c>
      <c r="BG357" s="52">
        <f t="shared" ca="1" si="306"/>
        <v>5.9999999999999805</v>
      </c>
      <c r="BH357" s="52" t="str">
        <f t="shared" ca="1" si="307"/>
        <v/>
      </c>
    </row>
    <row r="358" spans="19:60">
      <c r="S358" s="68">
        <f t="shared" si="308"/>
        <v>7</v>
      </c>
      <c r="T358" s="69">
        <f t="shared" si="308"/>
        <v>2</v>
      </c>
      <c r="U358" s="70">
        <f t="shared" si="299"/>
        <v>3</v>
      </c>
      <c r="V358" s="68">
        <f t="shared" si="300"/>
        <v>4</v>
      </c>
      <c r="W358" s="70">
        <f t="shared" si="300"/>
        <v>7</v>
      </c>
      <c r="X358" s="71">
        <f t="shared" si="300"/>
        <v>0.42857142857142855</v>
      </c>
      <c r="Y358" s="71">
        <f t="shared" si="300"/>
        <v>0.5</v>
      </c>
      <c r="Z358" s="69">
        <f t="shared" si="300"/>
        <v>10000</v>
      </c>
      <c r="AA358" s="69">
        <f t="shared" ca="1" si="300"/>
        <v>9850</v>
      </c>
      <c r="AB358" s="69">
        <f t="shared" ca="1" si="301"/>
        <v>-150</v>
      </c>
      <c r="AC358" s="69">
        <f t="shared" ca="1" si="302"/>
        <v>50</v>
      </c>
      <c r="AD358" s="73">
        <f t="shared" si="309"/>
        <v>5.8999999999999808</v>
      </c>
      <c r="AE358" s="69">
        <f t="shared" si="310"/>
        <v>0.70000000000000007</v>
      </c>
      <c r="AF358" s="69">
        <f t="shared" si="310"/>
        <v>1.4000000000000001</v>
      </c>
      <c r="AG358" s="78">
        <f t="shared" si="310"/>
        <v>200</v>
      </c>
      <c r="AH358" s="60">
        <f t="shared" si="310"/>
        <v>50</v>
      </c>
      <c r="AI358" s="60">
        <f t="shared" si="310"/>
        <v>70</v>
      </c>
      <c r="AJ358" s="60">
        <f t="shared" si="310"/>
        <v>10070</v>
      </c>
      <c r="AK358" s="60">
        <f t="shared" si="310"/>
        <v>185</v>
      </c>
      <c r="AL358" s="60">
        <f t="shared" si="310"/>
        <v>3.7</v>
      </c>
      <c r="AM358" s="60">
        <f t="shared" ca="1" si="310"/>
        <v>-281</v>
      </c>
      <c r="AN358" s="60">
        <f t="shared" ca="1" si="310"/>
        <v>-281</v>
      </c>
      <c r="AO358" s="60">
        <f t="shared" ca="1" si="310"/>
        <v>281</v>
      </c>
      <c r="AP358" s="63">
        <f t="shared" si="286"/>
        <v>35</v>
      </c>
      <c r="AQ358" s="62">
        <f t="shared" si="287"/>
        <v>1.7457627118644092</v>
      </c>
      <c r="AR358" s="62">
        <f t="shared" si="288"/>
        <v>87.28813559322046</v>
      </c>
      <c r="AS358" s="62">
        <f t="shared" si="289"/>
        <v>174.57627118644092</v>
      </c>
      <c r="AT358" s="62">
        <f t="shared" si="290"/>
        <v>-87.28813559322046</v>
      </c>
      <c r="AU358" s="62">
        <f t="shared" si="291"/>
        <v>261.86440677966141</v>
      </c>
      <c r="AV358" s="62">
        <f t="shared" si="292"/>
        <v>-349.15254237288184</v>
      </c>
      <c r="AW358" s="63">
        <f t="shared" si="303"/>
        <v>-87.288135593220431</v>
      </c>
      <c r="AX358" s="61" t="str">
        <f t="shared" ca="1" si="293"/>
        <v/>
      </c>
      <c r="AY358" s="69">
        <f t="shared" ca="1" si="304"/>
        <v>9789</v>
      </c>
      <c r="AZ358" s="51">
        <f t="shared" si="294"/>
        <v>611.01694915254325</v>
      </c>
      <c r="BA358" s="55">
        <f t="shared" ca="1" si="295"/>
        <v>6.2032177578938398E-2</v>
      </c>
      <c r="BB358" s="55">
        <f t="shared" ca="1" si="305"/>
        <v>-0.58192090395480289</v>
      </c>
      <c r="BC358" s="64">
        <f t="shared" ca="1" si="296"/>
        <v>-237.28813559322043</v>
      </c>
      <c r="BE358" s="52">
        <f t="shared" ca="1" si="297"/>
        <v>5.8999999999999808</v>
      </c>
      <c r="BF358" s="52" t="str">
        <f t="shared" ca="1" si="298"/>
        <v/>
      </c>
      <c r="BG358" s="52">
        <f t="shared" ca="1" si="306"/>
        <v>5.8999999999999808</v>
      </c>
      <c r="BH358" s="52" t="str">
        <f t="shared" ca="1" si="307"/>
        <v/>
      </c>
    </row>
    <row r="359" spans="19:60">
      <c r="S359" s="68">
        <f t="shared" si="308"/>
        <v>7</v>
      </c>
      <c r="T359" s="69">
        <f t="shared" si="308"/>
        <v>2</v>
      </c>
      <c r="U359" s="70">
        <f t="shared" si="299"/>
        <v>3</v>
      </c>
      <c r="V359" s="68">
        <f t="shared" si="300"/>
        <v>4</v>
      </c>
      <c r="W359" s="70">
        <f t="shared" si="300"/>
        <v>7</v>
      </c>
      <c r="X359" s="71">
        <f t="shared" si="300"/>
        <v>0.42857142857142855</v>
      </c>
      <c r="Y359" s="71">
        <f t="shared" si="300"/>
        <v>0.5</v>
      </c>
      <c r="Z359" s="69">
        <f t="shared" si="300"/>
        <v>10000</v>
      </c>
      <c r="AA359" s="69">
        <f t="shared" ca="1" si="300"/>
        <v>9850</v>
      </c>
      <c r="AB359" s="69">
        <f t="shared" ca="1" si="301"/>
        <v>-150</v>
      </c>
      <c r="AC359" s="69">
        <f t="shared" ca="1" si="302"/>
        <v>50</v>
      </c>
      <c r="AD359" s="73">
        <f t="shared" si="309"/>
        <v>5.7999999999999812</v>
      </c>
      <c r="AE359" s="69">
        <f t="shared" si="310"/>
        <v>0.70000000000000007</v>
      </c>
      <c r="AF359" s="69">
        <f t="shared" si="310"/>
        <v>1.4000000000000001</v>
      </c>
      <c r="AG359" s="78">
        <f t="shared" si="310"/>
        <v>200</v>
      </c>
      <c r="AH359" s="60">
        <f t="shared" si="310"/>
        <v>50</v>
      </c>
      <c r="AI359" s="60">
        <f t="shared" si="310"/>
        <v>70</v>
      </c>
      <c r="AJ359" s="60">
        <f t="shared" si="310"/>
        <v>10070</v>
      </c>
      <c r="AK359" s="60">
        <f t="shared" si="310"/>
        <v>185</v>
      </c>
      <c r="AL359" s="60">
        <f t="shared" si="310"/>
        <v>3.7</v>
      </c>
      <c r="AM359" s="60">
        <f t="shared" ca="1" si="310"/>
        <v>-281</v>
      </c>
      <c r="AN359" s="60">
        <f t="shared" ca="1" si="310"/>
        <v>-281</v>
      </c>
      <c r="AO359" s="60">
        <f t="shared" ca="1" si="310"/>
        <v>281</v>
      </c>
      <c r="AP359" s="63">
        <f t="shared" si="286"/>
        <v>35</v>
      </c>
      <c r="AQ359" s="62">
        <f t="shared" si="287"/>
        <v>1.7586206896551748</v>
      </c>
      <c r="AR359" s="62">
        <f t="shared" si="288"/>
        <v>87.931034482758747</v>
      </c>
      <c r="AS359" s="62">
        <f t="shared" si="289"/>
        <v>175.86206896551749</v>
      </c>
      <c r="AT359" s="62">
        <f t="shared" si="290"/>
        <v>-87.931034482758747</v>
      </c>
      <c r="AU359" s="62">
        <f t="shared" si="291"/>
        <v>263.79310344827627</v>
      </c>
      <c r="AV359" s="62">
        <f t="shared" si="292"/>
        <v>-351.72413793103499</v>
      </c>
      <c r="AW359" s="63">
        <f t="shared" si="303"/>
        <v>-87.931034482758719</v>
      </c>
      <c r="AX359" s="61" t="str">
        <f t="shared" ca="1" si="293"/>
        <v/>
      </c>
      <c r="AY359" s="69">
        <f t="shared" ca="1" si="304"/>
        <v>9789</v>
      </c>
      <c r="AZ359" s="51">
        <f t="shared" si="294"/>
        <v>615.51724137931126</v>
      </c>
      <c r="BA359" s="55">
        <f t="shared" ca="1" si="295"/>
        <v>6.2489060038508758E-2</v>
      </c>
      <c r="BB359" s="55">
        <f t="shared" ca="1" si="305"/>
        <v>-0.58620689655172475</v>
      </c>
      <c r="BC359" s="64">
        <f t="shared" ca="1" si="296"/>
        <v>-237.93103448275872</v>
      </c>
      <c r="BE359" s="52">
        <f t="shared" ca="1" si="297"/>
        <v>5.7999999999999812</v>
      </c>
      <c r="BF359" s="52" t="str">
        <f t="shared" ca="1" si="298"/>
        <v/>
      </c>
      <c r="BG359" s="52">
        <f t="shared" ca="1" si="306"/>
        <v>5.7999999999999812</v>
      </c>
      <c r="BH359" s="52" t="str">
        <f t="shared" ca="1" si="307"/>
        <v/>
      </c>
    </row>
    <row r="360" spans="19:60">
      <c r="S360" s="68">
        <f t="shared" si="308"/>
        <v>7</v>
      </c>
      <c r="T360" s="69">
        <f t="shared" si="308"/>
        <v>2</v>
      </c>
      <c r="U360" s="70">
        <f t="shared" si="299"/>
        <v>3</v>
      </c>
      <c r="V360" s="68">
        <f t="shared" si="300"/>
        <v>4</v>
      </c>
      <c r="W360" s="70">
        <f t="shared" si="300"/>
        <v>7</v>
      </c>
      <c r="X360" s="71">
        <f t="shared" si="300"/>
        <v>0.42857142857142855</v>
      </c>
      <c r="Y360" s="71">
        <f t="shared" si="300"/>
        <v>0.5</v>
      </c>
      <c r="Z360" s="69">
        <f t="shared" si="300"/>
        <v>10000</v>
      </c>
      <c r="AA360" s="69">
        <f t="shared" ca="1" si="300"/>
        <v>9850</v>
      </c>
      <c r="AB360" s="69">
        <f t="shared" ca="1" si="301"/>
        <v>-150</v>
      </c>
      <c r="AC360" s="69">
        <f t="shared" ca="1" si="302"/>
        <v>50</v>
      </c>
      <c r="AD360" s="73">
        <f t="shared" si="309"/>
        <v>5.6999999999999815</v>
      </c>
      <c r="AE360" s="69">
        <f t="shared" si="310"/>
        <v>0.70000000000000007</v>
      </c>
      <c r="AF360" s="69">
        <f t="shared" si="310"/>
        <v>1.4000000000000001</v>
      </c>
      <c r="AG360" s="78">
        <f t="shared" si="310"/>
        <v>200</v>
      </c>
      <c r="AH360" s="60">
        <f t="shared" si="310"/>
        <v>50</v>
      </c>
      <c r="AI360" s="60">
        <f t="shared" si="310"/>
        <v>70</v>
      </c>
      <c r="AJ360" s="60">
        <f t="shared" si="310"/>
        <v>10070</v>
      </c>
      <c r="AK360" s="60">
        <f t="shared" si="310"/>
        <v>185</v>
      </c>
      <c r="AL360" s="60">
        <f t="shared" si="310"/>
        <v>3.7</v>
      </c>
      <c r="AM360" s="60">
        <f t="shared" ca="1" si="310"/>
        <v>-281</v>
      </c>
      <c r="AN360" s="60">
        <f t="shared" ca="1" si="310"/>
        <v>-281</v>
      </c>
      <c r="AO360" s="60">
        <f t="shared" ca="1" si="310"/>
        <v>281</v>
      </c>
      <c r="AP360" s="63">
        <f t="shared" si="286"/>
        <v>35</v>
      </c>
      <c r="AQ360" s="62">
        <f t="shared" si="287"/>
        <v>1.7719298245614059</v>
      </c>
      <c r="AR360" s="62">
        <f t="shared" si="288"/>
        <v>88.596491228070292</v>
      </c>
      <c r="AS360" s="62">
        <f t="shared" si="289"/>
        <v>177.19298245614058</v>
      </c>
      <c r="AT360" s="62">
        <f t="shared" si="290"/>
        <v>-88.596491228070292</v>
      </c>
      <c r="AU360" s="62">
        <f t="shared" si="291"/>
        <v>265.78947368421086</v>
      </c>
      <c r="AV360" s="62">
        <f t="shared" si="292"/>
        <v>-354.38596491228117</v>
      </c>
      <c r="AW360" s="63">
        <f t="shared" si="303"/>
        <v>-88.596491228070306</v>
      </c>
      <c r="AX360" s="61" t="str">
        <f t="shared" ca="1" si="293"/>
        <v/>
      </c>
      <c r="AY360" s="69">
        <f t="shared" ca="1" si="304"/>
        <v>9789</v>
      </c>
      <c r="AZ360" s="51">
        <f t="shared" si="294"/>
        <v>620.17543859649209</v>
      </c>
      <c r="BA360" s="55">
        <f t="shared" ca="1" si="295"/>
        <v>6.2961973461572798E-2</v>
      </c>
      <c r="BB360" s="55">
        <f t="shared" ca="1" si="305"/>
        <v>-0.59064327485380208</v>
      </c>
      <c r="BC360" s="64">
        <f t="shared" ca="1" si="296"/>
        <v>-238.59649122807031</v>
      </c>
      <c r="BE360" s="52">
        <f t="shared" ca="1" si="297"/>
        <v>5.6999999999999815</v>
      </c>
      <c r="BF360" s="52" t="str">
        <f t="shared" ca="1" si="298"/>
        <v/>
      </c>
      <c r="BG360" s="52">
        <f t="shared" ca="1" si="306"/>
        <v>5.6999999999999815</v>
      </c>
      <c r="BH360" s="52" t="str">
        <f t="shared" ca="1" si="307"/>
        <v/>
      </c>
    </row>
    <row r="361" spans="19:60">
      <c r="S361" s="68">
        <f t="shared" si="308"/>
        <v>7</v>
      </c>
      <c r="T361" s="69">
        <f t="shared" si="308"/>
        <v>2</v>
      </c>
      <c r="U361" s="70">
        <f t="shared" si="299"/>
        <v>3</v>
      </c>
      <c r="V361" s="68">
        <f t="shared" si="300"/>
        <v>4</v>
      </c>
      <c r="W361" s="70">
        <f t="shared" si="300"/>
        <v>7</v>
      </c>
      <c r="X361" s="71">
        <f t="shared" si="300"/>
        <v>0.42857142857142855</v>
      </c>
      <c r="Y361" s="71">
        <f t="shared" si="300"/>
        <v>0.5</v>
      </c>
      <c r="Z361" s="69">
        <f t="shared" si="300"/>
        <v>10000</v>
      </c>
      <c r="AA361" s="69">
        <f t="shared" ca="1" si="300"/>
        <v>9850</v>
      </c>
      <c r="AB361" s="69">
        <f t="shared" ca="1" si="301"/>
        <v>-150</v>
      </c>
      <c r="AC361" s="69">
        <f t="shared" ca="1" si="302"/>
        <v>50</v>
      </c>
      <c r="AD361" s="73">
        <f t="shared" si="309"/>
        <v>5.5999999999999819</v>
      </c>
      <c r="AE361" s="69">
        <f t="shared" si="310"/>
        <v>0.70000000000000007</v>
      </c>
      <c r="AF361" s="69">
        <f t="shared" si="310"/>
        <v>1.4000000000000001</v>
      </c>
      <c r="AG361" s="78">
        <f t="shared" si="310"/>
        <v>200</v>
      </c>
      <c r="AH361" s="60">
        <f t="shared" si="310"/>
        <v>50</v>
      </c>
      <c r="AI361" s="60">
        <f t="shared" si="310"/>
        <v>70</v>
      </c>
      <c r="AJ361" s="60">
        <f t="shared" si="310"/>
        <v>10070</v>
      </c>
      <c r="AK361" s="60">
        <f t="shared" si="310"/>
        <v>185</v>
      </c>
      <c r="AL361" s="60">
        <f t="shared" si="310"/>
        <v>3.7</v>
      </c>
      <c r="AM361" s="60">
        <f t="shared" ca="1" si="310"/>
        <v>-281</v>
      </c>
      <c r="AN361" s="60">
        <f t="shared" ca="1" si="310"/>
        <v>-281</v>
      </c>
      <c r="AO361" s="60">
        <f t="shared" ca="1" si="310"/>
        <v>281</v>
      </c>
      <c r="AP361" s="63">
        <f t="shared" si="286"/>
        <v>35</v>
      </c>
      <c r="AQ361" s="62">
        <f t="shared" si="287"/>
        <v>1.7857142857142883</v>
      </c>
      <c r="AR361" s="62">
        <f t="shared" si="288"/>
        <v>89.28571428571442</v>
      </c>
      <c r="AS361" s="62">
        <f t="shared" si="289"/>
        <v>178.57142857142884</v>
      </c>
      <c r="AT361" s="62">
        <f t="shared" si="290"/>
        <v>-89.28571428571442</v>
      </c>
      <c r="AU361" s="62">
        <f t="shared" si="291"/>
        <v>267.85714285714323</v>
      </c>
      <c r="AV361" s="62">
        <f t="shared" si="292"/>
        <v>-357.14285714285768</v>
      </c>
      <c r="AW361" s="63">
        <f t="shared" si="303"/>
        <v>-89.285714285714448</v>
      </c>
      <c r="AX361" s="61" t="str">
        <f t="shared" ca="1" si="293"/>
        <v/>
      </c>
      <c r="AY361" s="69">
        <f t="shared" ca="1" si="304"/>
        <v>9789</v>
      </c>
      <c r="AZ361" s="51">
        <f t="shared" si="294"/>
        <v>625.00000000000091</v>
      </c>
      <c r="BA361" s="55">
        <f t="shared" ca="1" si="295"/>
        <v>6.3451776649746286E-2</v>
      </c>
      <c r="BB361" s="55">
        <f t="shared" ca="1" si="305"/>
        <v>-0.59523809523809634</v>
      </c>
      <c r="BC361" s="64">
        <f t="shared" ca="1" si="296"/>
        <v>-239.28571428571445</v>
      </c>
      <c r="BE361" s="52">
        <f t="shared" ca="1" si="297"/>
        <v>5.5999999999999819</v>
      </c>
      <c r="BF361" s="52" t="str">
        <f t="shared" ca="1" si="298"/>
        <v/>
      </c>
      <c r="BG361" s="52">
        <f t="shared" ca="1" si="306"/>
        <v>5.5999999999999819</v>
      </c>
      <c r="BH361" s="52" t="str">
        <f t="shared" ca="1" si="307"/>
        <v/>
      </c>
    </row>
    <row r="362" spans="19:60">
      <c r="S362" s="68">
        <f t="shared" si="308"/>
        <v>7</v>
      </c>
      <c r="T362" s="69">
        <f t="shared" si="308"/>
        <v>2</v>
      </c>
      <c r="U362" s="70">
        <f t="shared" si="299"/>
        <v>3</v>
      </c>
      <c r="V362" s="68">
        <f t="shared" ref="V362:AA377" si="311">V361</f>
        <v>4</v>
      </c>
      <c r="W362" s="70">
        <f t="shared" si="311"/>
        <v>7</v>
      </c>
      <c r="X362" s="71">
        <f t="shared" si="311"/>
        <v>0.42857142857142855</v>
      </c>
      <c r="Y362" s="71">
        <f t="shared" si="311"/>
        <v>0.5</v>
      </c>
      <c r="Z362" s="69">
        <f t="shared" si="311"/>
        <v>10000</v>
      </c>
      <c r="AA362" s="69">
        <f t="shared" ca="1" si="311"/>
        <v>9850</v>
      </c>
      <c r="AB362" s="69">
        <f t="shared" ca="1" si="301"/>
        <v>-150</v>
      </c>
      <c r="AC362" s="69">
        <f t="shared" ca="1" si="302"/>
        <v>50</v>
      </c>
      <c r="AD362" s="73">
        <f t="shared" si="309"/>
        <v>5.4999999999999822</v>
      </c>
      <c r="AE362" s="69">
        <f t="shared" si="310"/>
        <v>0.70000000000000007</v>
      </c>
      <c r="AF362" s="69">
        <f t="shared" si="310"/>
        <v>1.4000000000000001</v>
      </c>
      <c r="AG362" s="78">
        <f t="shared" si="310"/>
        <v>200</v>
      </c>
      <c r="AH362" s="60">
        <f t="shared" si="310"/>
        <v>50</v>
      </c>
      <c r="AI362" s="60">
        <f t="shared" si="310"/>
        <v>70</v>
      </c>
      <c r="AJ362" s="60">
        <f t="shared" si="310"/>
        <v>10070</v>
      </c>
      <c r="AK362" s="60">
        <f t="shared" si="310"/>
        <v>185</v>
      </c>
      <c r="AL362" s="60">
        <f t="shared" si="310"/>
        <v>3.7</v>
      </c>
      <c r="AM362" s="60">
        <f t="shared" ca="1" si="310"/>
        <v>-281</v>
      </c>
      <c r="AN362" s="60">
        <f t="shared" ca="1" si="310"/>
        <v>-281</v>
      </c>
      <c r="AO362" s="60">
        <f t="shared" ca="1" si="310"/>
        <v>281</v>
      </c>
      <c r="AP362" s="63">
        <f t="shared" si="286"/>
        <v>35</v>
      </c>
      <c r="AQ362" s="62">
        <f t="shared" si="287"/>
        <v>1.8000000000000025</v>
      </c>
      <c r="AR362" s="62">
        <f t="shared" si="288"/>
        <v>90.000000000000128</v>
      </c>
      <c r="AS362" s="62">
        <f t="shared" si="289"/>
        <v>180.00000000000026</v>
      </c>
      <c r="AT362" s="62">
        <f t="shared" si="290"/>
        <v>-90.000000000000128</v>
      </c>
      <c r="AU362" s="62">
        <f t="shared" si="291"/>
        <v>270.0000000000004</v>
      </c>
      <c r="AV362" s="62">
        <f t="shared" si="292"/>
        <v>-360.00000000000051</v>
      </c>
      <c r="AW362" s="63">
        <f t="shared" si="303"/>
        <v>-90.000000000000114</v>
      </c>
      <c r="AX362" s="61" t="str">
        <f t="shared" ca="1" si="293"/>
        <v/>
      </c>
      <c r="AY362" s="69">
        <f t="shared" ca="1" si="304"/>
        <v>9789</v>
      </c>
      <c r="AZ362" s="51">
        <f t="shared" si="294"/>
        <v>630.00000000000091</v>
      </c>
      <c r="BA362" s="55">
        <f t="shared" ca="1" si="295"/>
        <v>6.3959390862944249E-2</v>
      </c>
      <c r="BB362" s="55">
        <f t="shared" ca="1" si="305"/>
        <v>-0.60000000000000075</v>
      </c>
      <c r="BC362" s="64">
        <f t="shared" ca="1" si="296"/>
        <v>-240.00000000000011</v>
      </c>
      <c r="BE362" s="52">
        <f t="shared" ca="1" si="297"/>
        <v>5.4999999999999822</v>
      </c>
      <c r="BF362" s="52" t="str">
        <f t="shared" ca="1" si="298"/>
        <v/>
      </c>
      <c r="BG362" s="52">
        <f t="shared" ca="1" si="306"/>
        <v>5.4999999999999822</v>
      </c>
      <c r="BH362" s="52" t="str">
        <f t="shared" ca="1" si="307"/>
        <v/>
      </c>
    </row>
    <row r="363" spans="19:60">
      <c r="S363" s="68">
        <f t="shared" ref="S363:T378" si="312">S362</f>
        <v>7</v>
      </c>
      <c r="T363" s="69">
        <f t="shared" si="312"/>
        <v>2</v>
      </c>
      <c r="U363" s="70">
        <f t="shared" si="299"/>
        <v>3</v>
      </c>
      <c r="V363" s="68">
        <f t="shared" si="311"/>
        <v>4</v>
      </c>
      <c r="W363" s="70">
        <f t="shared" si="311"/>
        <v>7</v>
      </c>
      <c r="X363" s="71">
        <f t="shared" si="311"/>
        <v>0.42857142857142855</v>
      </c>
      <c r="Y363" s="71">
        <f t="shared" si="311"/>
        <v>0.5</v>
      </c>
      <c r="Z363" s="69">
        <f t="shared" si="311"/>
        <v>10000</v>
      </c>
      <c r="AA363" s="69">
        <f t="shared" ca="1" si="311"/>
        <v>9850</v>
      </c>
      <c r="AB363" s="69">
        <f t="shared" ca="1" si="301"/>
        <v>-150</v>
      </c>
      <c r="AC363" s="69">
        <f t="shared" ca="1" si="302"/>
        <v>50</v>
      </c>
      <c r="AD363" s="73">
        <f t="shared" si="309"/>
        <v>5.3999999999999826</v>
      </c>
      <c r="AE363" s="69">
        <f t="shared" ref="AE363:AO378" si="313">AE362</f>
        <v>0.70000000000000007</v>
      </c>
      <c r="AF363" s="69">
        <f t="shared" si="313"/>
        <v>1.4000000000000001</v>
      </c>
      <c r="AG363" s="78">
        <f t="shared" si="313"/>
        <v>200</v>
      </c>
      <c r="AH363" s="60">
        <f t="shared" si="313"/>
        <v>50</v>
      </c>
      <c r="AI363" s="60">
        <f t="shared" si="313"/>
        <v>70</v>
      </c>
      <c r="AJ363" s="60">
        <f t="shared" si="313"/>
        <v>10070</v>
      </c>
      <c r="AK363" s="60">
        <f t="shared" si="313"/>
        <v>185</v>
      </c>
      <c r="AL363" s="60">
        <f t="shared" si="313"/>
        <v>3.7</v>
      </c>
      <c r="AM363" s="60">
        <f t="shared" ca="1" si="313"/>
        <v>-281</v>
      </c>
      <c r="AN363" s="60">
        <f t="shared" ca="1" si="313"/>
        <v>-281</v>
      </c>
      <c r="AO363" s="60">
        <f t="shared" ca="1" si="313"/>
        <v>281</v>
      </c>
      <c r="AP363" s="63">
        <f t="shared" si="286"/>
        <v>35</v>
      </c>
      <c r="AQ363" s="62">
        <f t="shared" si="287"/>
        <v>1.8148148148148175</v>
      </c>
      <c r="AR363" s="62">
        <f t="shared" si="288"/>
        <v>90.740740740740875</v>
      </c>
      <c r="AS363" s="62">
        <f t="shared" si="289"/>
        <v>181.48148148148175</v>
      </c>
      <c r="AT363" s="62">
        <f t="shared" si="290"/>
        <v>-90.740740740740875</v>
      </c>
      <c r="AU363" s="62">
        <f t="shared" si="291"/>
        <v>272.22222222222263</v>
      </c>
      <c r="AV363" s="62">
        <f t="shared" si="292"/>
        <v>-362.9629629629635</v>
      </c>
      <c r="AW363" s="63">
        <f t="shared" si="303"/>
        <v>-90.740740740740875</v>
      </c>
      <c r="AX363" s="61" t="str">
        <f t="shared" ca="1" si="293"/>
        <v/>
      </c>
      <c r="AY363" s="69">
        <f t="shared" ca="1" si="304"/>
        <v>9789</v>
      </c>
      <c r="AZ363" s="51">
        <f t="shared" si="294"/>
        <v>635.18518518518613</v>
      </c>
      <c r="BA363" s="55">
        <f t="shared" ca="1" si="295"/>
        <v>6.448580560255697E-2</v>
      </c>
      <c r="BB363" s="55">
        <f t="shared" ca="1" si="305"/>
        <v>-0.60493827160493918</v>
      </c>
      <c r="BC363" s="64">
        <f t="shared" ca="1" si="296"/>
        <v>-240.74074074074088</v>
      </c>
      <c r="BE363" s="52">
        <f t="shared" ca="1" si="297"/>
        <v>5.3999999999999826</v>
      </c>
      <c r="BF363" s="52" t="str">
        <f t="shared" ca="1" si="298"/>
        <v/>
      </c>
      <c r="BG363" s="52">
        <f t="shared" ca="1" si="306"/>
        <v>5.3999999999999826</v>
      </c>
      <c r="BH363" s="52" t="str">
        <f t="shared" ca="1" si="307"/>
        <v/>
      </c>
    </row>
    <row r="364" spans="19:60">
      <c r="S364" s="68">
        <f t="shared" si="312"/>
        <v>7</v>
      </c>
      <c r="T364" s="69">
        <f t="shared" si="312"/>
        <v>2</v>
      </c>
      <c r="U364" s="70">
        <f t="shared" si="299"/>
        <v>3</v>
      </c>
      <c r="V364" s="68">
        <f t="shared" si="311"/>
        <v>4</v>
      </c>
      <c r="W364" s="70">
        <f t="shared" si="311"/>
        <v>7</v>
      </c>
      <c r="X364" s="71">
        <f t="shared" si="311"/>
        <v>0.42857142857142855</v>
      </c>
      <c r="Y364" s="71">
        <f t="shared" si="311"/>
        <v>0.5</v>
      </c>
      <c r="Z364" s="69">
        <f t="shared" si="311"/>
        <v>10000</v>
      </c>
      <c r="AA364" s="69">
        <f t="shared" ca="1" si="311"/>
        <v>9850</v>
      </c>
      <c r="AB364" s="69">
        <f t="shared" ca="1" si="301"/>
        <v>-150</v>
      </c>
      <c r="AC364" s="69">
        <f t="shared" ca="1" si="302"/>
        <v>50</v>
      </c>
      <c r="AD364" s="73">
        <f t="shared" si="309"/>
        <v>5.2999999999999829</v>
      </c>
      <c r="AE364" s="69">
        <f t="shared" si="313"/>
        <v>0.70000000000000007</v>
      </c>
      <c r="AF364" s="69">
        <f t="shared" si="313"/>
        <v>1.4000000000000001</v>
      </c>
      <c r="AG364" s="78">
        <f t="shared" si="313"/>
        <v>200</v>
      </c>
      <c r="AH364" s="60">
        <f t="shared" si="313"/>
        <v>50</v>
      </c>
      <c r="AI364" s="60">
        <f t="shared" si="313"/>
        <v>70</v>
      </c>
      <c r="AJ364" s="60">
        <f t="shared" si="313"/>
        <v>10070</v>
      </c>
      <c r="AK364" s="60">
        <f t="shared" si="313"/>
        <v>185</v>
      </c>
      <c r="AL364" s="60">
        <f t="shared" si="313"/>
        <v>3.7</v>
      </c>
      <c r="AM364" s="60">
        <f t="shared" ca="1" si="313"/>
        <v>-281</v>
      </c>
      <c r="AN364" s="60">
        <f t="shared" ca="1" si="313"/>
        <v>-281</v>
      </c>
      <c r="AO364" s="60">
        <f t="shared" ca="1" si="313"/>
        <v>281</v>
      </c>
      <c r="AP364" s="63">
        <f t="shared" si="286"/>
        <v>35</v>
      </c>
      <c r="AQ364" s="62">
        <f t="shared" si="287"/>
        <v>1.8301886792452857</v>
      </c>
      <c r="AR364" s="62">
        <f t="shared" si="288"/>
        <v>91.509433962264282</v>
      </c>
      <c r="AS364" s="62">
        <f t="shared" si="289"/>
        <v>183.01886792452856</v>
      </c>
      <c r="AT364" s="62">
        <f t="shared" si="290"/>
        <v>-91.509433962264282</v>
      </c>
      <c r="AU364" s="62">
        <f t="shared" si="291"/>
        <v>274.52830188679286</v>
      </c>
      <c r="AV364" s="62">
        <f t="shared" si="292"/>
        <v>-366.03773584905713</v>
      </c>
      <c r="AW364" s="63">
        <f t="shared" si="303"/>
        <v>-91.509433962264268</v>
      </c>
      <c r="AX364" s="61" t="str">
        <f t="shared" ca="1" si="293"/>
        <v/>
      </c>
      <c r="AY364" s="69">
        <f t="shared" ca="1" si="304"/>
        <v>9789</v>
      </c>
      <c r="AZ364" s="51">
        <f t="shared" si="294"/>
        <v>640.56603773584993</v>
      </c>
      <c r="BA364" s="55">
        <f t="shared" ca="1" si="295"/>
        <v>6.5032085049324867E-2</v>
      </c>
      <c r="BB364" s="55">
        <f t="shared" ca="1" si="305"/>
        <v>-0.61006289308176176</v>
      </c>
      <c r="BC364" s="64">
        <f t="shared" ca="1" si="296"/>
        <v>-241.50943396226427</v>
      </c>
      <c r="BE364" s="52">
        <f t="shared" ca="1" si="297"/>
        <v>5.2999999999999829</v>
      </c>
      <c r="BF364" s="52" t="str">
        <f t="shared" ca="1" si="298"/>
        <v/>
      </c>
      <c r="BG364" s="52">
        <f t="shared" ca="1" si="306"/>
        <v>5.2999999999999829</v>
      </c>
      <c r="BH364" s="52" t="str">
        <f t="shared" ca="1" si="307"/>
        <v/>
      </c>
    </row>
    <row r="365" spans="19:60">
      <c r="S365" s="68">
        <f t="shared" si="312"/>
        <v>7</v>
      </c>
      <c r="T365" s="69">
        <f t="shared" si="312"/>
        <v>2</v>
      </c>
      <c r="U365" s="70">
        <f t="shared" si="299"/>
        <v>3</v>
      </c>
      <c r="V365" s="68">
        <f t="shared" si="311"/>
        <v>4</v>
      </c>
      <c r="W365" s="70">
        <f t="shared" si="311"/>
        <v>7</v>
      </c>
      <c r="X365" s="71">
        <f t="shared" si="311"/>
        <v>0.42857142857142855</v>
      </c>
      <c r="Y365" s="71">
        <f t="shared" si="311"/>
        <v>0.5</v>
      </c>
      <c r="Z365" s="69">
        <f t="shared" si="311"/>
        <v>10000</v>
      </c>
      <c r="AA365" s="69">
        <f t="shared" ca="1" si="311"/>
        <v>9850</v>
      </c>
      <c r="AB365" s="69">
        <f t="shared" ca="1" si="301"/>
        <v>-150</v>
      </c>
      <c r="AC365" s="69">
        <f t="shared" ca="1" si="302"/>
        <v>50</v>
      </c>
      <c r="AD365" s="73">
        <f t="shared" si="309"/>
        <v>5.1999999999999833</v>
      </c>
      <c r="AE365" s="69">
        <f t="shared" si="313"/>
        <v>0.70000000000000007</v>
      </c>
      <c r="AF365" s="69">
        <f t="shared" si="313"/>
        <v>1.4000000000000001</v>
      </c>
      <c r="AG365" s="78">
        <f t="shared" si="313"/>
        <v>200</v>
      </c>
      <c r="AH365" s="60">
        <f t="shared" si="313"/>
        <v>50</v>
      </c>
      <c r="AI365" s="60">
        <f t="shared" si="313"/>
        <v>70</v>
      </c>
      <c r="AJ365" s="60">
        <f t="shared" si="313"/>
        <v>10070</v>
      </c>
      <c r="AK365" s="60">
        <f t="shared" si="313"/>
        <v>185</v>
      </c>
      <c r="AL365" s="60">
        <f t="shared" si="313"/>
        <v>3.7</v>
      </c>
      <c r="AM365" s="60">
        <f t="shared" ca="1" si="313"/>
        <v>-281</v>
      </c>
      <c r="AN365" s="60">
        <f t="shared" ca="1" si="313"/>
        <v>-281</v>
      </c>
      <c r="AO365" s="60">
        <f t="shared" ca="1" si="313"/>
        <v>281</v>
      </c>
      <c r="AP365" s="63">
        <f t="shared" si="286"/>
        <v>35</v>
      </c>
      <c r="AQ365" s="62">
        <f t="shared" si="287"/>
        <v>1.8461538461538489</v>
      </c>
      <c r="AR365" s="62">
        <f t="shared" si="288"/>
        <v>92.307692307692449</v>
      </c>
      <c r="AS365" s="62">
        <f t="shared" si="289"/>
        <v>184.6153846153849</v>
      </c>
      <c r="AT365" s="62">
        <f t="shared" si="290"/>
        <v>-92.307692307692449</v>
      </c>
      <c r="AU365" s="62">
        <f t="shared" si="291"/>
        <v>276.92307692307736</v>
      </c>
      <c r="AV365" s="62">
        <f t="shared" si="292"/>
        <v>-369.23076923076979</v>
      </c>
      <c r="AW365" s="63">
        <f t="shared" si="303"/>
        <v>-92.307692307692434</v>
      </c>
      <c r="AX365" s="61" t="str">
        <f t="shared" ca="1" si="293"/>
        <v/>
      </c>
      <c r="AY365" s="69">
        <f t="shared" ca="1" si="304"/>
        <v>9789</v>
      </c>
      <c r="AZ365" s="51">
        <f t="shared" si="294"/>
        <v>646.1538461538471</v>
      </c>
      <c r="BA365" s="55">
        <f t="shared" ca="1" si="295"/>
        <v>6.5599375244045396E-2</v>
      </c>
      <c r="BB365" s="55">
        <f t="shared" ca="1" si="305"/>
        <v>-0.6153846153846162</v>
      </c>
      <c r="BC365" s="64">
        <f t="shared" ca="1" si="296"/>
        <v>-242.30769230769243</v>
      </c>
      <c r="BE365" s="52">
        <f t="shared" ca="1" si="297"/>
        <v>5.1999999999999833</v>
      </c>
      <c r="BF365" s="52" t="str">
        <f t="shared" ca="1" si="298"/>
        <v/>
      </c>
      <c r="BG365" s="52">
        <f t="shared" ca="1" si="306"/>
        <v>5.1999999999999833</v>
      </c>
      <c r="BH365" s="52" t="str">
        <f t="shared" ca="1" si="307"/>
        <v/>
      </c>
    </row>
    <row r="366" spans="19:60">
      <c r="S366" s="68">
        <f t="shared" si="312"/>
        <v>7</v>
      </c>
      <c r="T366" s="69">
        <f t="shared" si="312"/>
        <v>2</v>
      </c>
      <c r="U366" s="70">
        <f t="shared" si="299"/>
        <v>3</v>
      </c>
      <c r="V366" s="68">
        <f t="shared" si="311"/>
        <v>4</v>
      </c>
      <c r="W366" s="70">
        <f t="shared" si="311"/>
        <v>7</v>
      </c>
      <c r="X366" s="71">
        <f t="shared" si="311"/>
        <v>0.42857142857142855</v>
      </c>
      <c r="Y366" s="71">
        <f t="shared" si="311"/>
        <v>0.5</v>
      </c>
      <c r="Z366" s="69">
        <f t="shared" si="311"/>
        <v>10000</v>
      </c>
      <c r="AA366" s="69">
        <f t="shared" ca="1" si="311"/>
        <v>9850</v>
      </c>
      <c r="AB366" s="69">
        <f t="shared" ca="1" si="301"/>
        <v>-150</v>
      </c>
      <c r="AC366" s="69">
        <f t="shared" ca="1" si="302"/>
        <v>50</v>
      </c>
      <c r="AD366" s="73">
        <f t="shared" si="309"/>
        <v>5.0999999999999837</v>
      </c>
      <c r="AE366" s="69">
        <f t="shared" si="313"/>
        <v>0.70000000000000007</v>
      </c>
      <c r="AF366" s="69">
        <f t="shared" si="313"/>
        <v>1.4000000000000001</v>
      </c>
      <c r="AG366" s="78">
        <f t="shared" si="313"/>
        <v>200</v>
      </c>
      <c r="AH366" s="60">
        <f t="shared" si="313"/>
        <v>50</v>
      </c>
      <c r="AI366" s="60">
        <f t="shared" si="313"/>
        <v>70</v>
      </c>
      <c r="AJ366" s="60">
        <f t="shared" si="313"/>
        <v>10070</v>
      </c>
      <c r="AK366" s="60">
        <f t="shared" si="313"/>
        <v>185</v>
      </c>
      <c r="AL366" s="60">
        <f t="shared" si="313"/>
        <v>3.7</v>
      </c>
      <c r="AM366" s="60">
        <f t="shared" ca="1" si="313"/>
        <v>-281</v>
      </c>
      <c r="AN366" s="60">
        <f t="shared" ca="1" si="313"/>
        <v>-281</v>
      </c>
      <c r="AO366" s="60">
        <f t="shared" ca="1" si="313"/>
        <v>281</v>
      </c>
      <c r="AP366" s="63">
        <f t="shared" si="286"/>
        <v>35</v>
      </c>
      <c r="AQ366" s="62">
        <f t="shared" si="287"/>
        <v>1.8627450980392184</v>
      </c>
      <c r="AR366" s="62">
        <f t="shared" si="288"/>
        <v>93.137254901960915</v>
      </c>
      <c r="AS366" s="62">
        <f t="shared" si="289"/>
        <v>186.27450980392183</v>
      </c>
      <c r="AT366" s="62">
        <f t="shared" si="290"/>
        <v>-93.137254901960915</v>
      </c>
      <c r="AU366" s="62">
        <f t="shared" si="291"/>
        <v>279.41176470588277</v>
      </c>
      <c r="AV366" s="62">
        <f t="shared" si="292"/>
        <v>-372.54901960784366</v>
      </c>
      <c r="AW366" s="63">
        <f t="shared" si="303"/>
        <v>-93.137254901960887</v>
      </c>
      <c r="AX366" s="61" t="str">
        <f t="shared" ca="1" si="293"/>
        <v/>
      </c>
      <c r="AY366" s="69">
        <f t="shared" ca="1" si="304"/>
        <v>9789</v>
      </c>
      <c r="AZ366" s="51">
        <f t="shared" si="294"/>
        <v>651.96078431372644</v>
      </c>
      <c r="BA366" s="55">
        <f t="shared" ca="1" si="295"/>
        <v>6.6188912113068668E-2</v>
      </c>
      <c r="BB366" s="55">
        <f t="shared" ca="1" si="305"/>
        <v>-0.62091503267973924</v>
      </c>
      <c r="BC366" s="64">
        <f t="shared" ca="1" si="296"/>
        <v>-243.13725490196089</v>
      </c>
      <c r="BE366" s="52">
        <f t="shared" ca="1" si="297"/>
        <v>5.0999999999999837</v>
      </c>
      <c r="BF366" s="52" t="str">
        <f t="shared" ca="1" si="298"/>
        <v/>
      </c>
      <c r="BG366" s="52">
        <f t="shared" ca="1" si="306"/>
        <v>5.0999999999999837</v>
      </c>
      <c r="BH366" s="52" t="str">
        <f t="shared" ca="1" si="307"/>
        <v/>
      </c>
    </row>
    <row r="367" spans="19:60">
      <c r="S367" s="68">
        <f t="shared" si="312"/>
        <v>7</v>
      </c>
      <c r="T367" s="69">
        <f t="shared" si="312"/>
        <v>2</v>
      </c>
      <c r="U367" s="70">
        <f t="shared" si="299"/>
        <v>3</v>
      </c>
      <c r="V367" s="68">
        <f t="shared" si="311"/>
        <v>4</v>
      </c>
      <c r="W367" s="70">
        <f t="shared" si="311"/>
        <v>7</v>
      </c>
      <c r="X367" s="71">
        <f t="shared" si="311"/>
        <v>0.42857142857142855</v>
      </c>
      <c r="Y367" s="71">
        <f t="shared" si="311"/>
        <v>0.5</v>
      </c>
      <c r="Z367" s="69">
        <f t="shared" si="311"/>
        <v>10000</v>
      </c>
      <c r="AA367" s="69">
        <f t="shared" ca="1" si="311"/>
        <v>9850</v>
      </c>
      <c r="AB367" s="69">
        <f t="shared" ca="1" si="301"/>
        <v>-150</v>
      </c>
      <c r="AC367" s="69">
        <f t="shared" ca="1" si="302"/>
        <v>50</v>
      </c>
      <c r="AD367" s="73">
        <f t="shared" si="309"/>
        <v>4.999999999999984</v>
      </c>
      <c r="AE367" s="69">
        <f t="shared" si="313"/>
        <v>0.70000000000000007</v>
      </c>
      <c r="AF367" s="69">
        <f t="shared" si="313"/>
        <v>1.4000000000000001</v>
      </c>
      <c r="AG367" s="78">
        <f t="shared" si="313"/>
        <v>200</v>
      </c>
      <c r="AH367" s="60">
        <f t="shared" si="313"/>
        <v>50</v>
      </c>
      <c r="AI367" s="60">
        <f t="shared" si="313"/>
        <v>70</v>
      </c>
      <c r="AJ367" s="60">
        <f t="shared" si="313"/>
        <v>10070</v>
      </c>
      <c r="AK367" s="60">
        <f t="shared" si="313"/>
        <v>185</v>
      </c>
      <c r="AL367" s="60">
        <f t="shared" si="313"/>
        <v>3.7</v>
      </c>
      <c r="AM367" s="60">
        <f t="shared" ca="1" si="313"/>
        <v>-281</v>
      </c>
      <c r="AN367" s="60">
        <f t="shared" ca="1" si="313"/>
        <v>-281</v>
      </c>
      <c r="AO367" s="60">
        <f t="shared" ca="1" si="313"/>
        <v>281</v>
      </c>
      <c r="AP367" s="63">
        <f t="shared" si="286"/>
        <v>35</v>
      </c>
      <c r="AQ367" s="62">
        <f t="shared" si="287"/>
        <v>1.880000000000003</v>
      </c>
      <c r="AR367" s="62">
        <f t="shared" si="288"/>
        <v>94.000000000000156</v>
      </c>
      <c r="AS367" s="62">
        <f t="shared" si="289"/>
        <v>188.00000000000031</v>
      </c>
      <c r="AT367" s="62">
        <f t="shared" si="290"/>
        <v>-94.000000000000156</v>
      </c>
      <c r="AU367" s="62">
        <f t="shared" si="291"/>
        <v>282.00000000000045</v>
      </c>
      <c r="AV367" s="62">
        <f t="shared" si="292"/>
        <v>-376.00000000000063</v>
      </c>
      <c r="AW367" s="63">
        <f t="shared" si="303"/>
        <v>-94.000000000000171</v>
      </c>
      <c r="AX367" s="61" t="str">
        <f t="shared" ca="1" si="293"/>
        <v/>
      </c>
      <c r="AY367" s="69">
        <f t="shared" ca="1" si="304"/>
        <v>9789</v>
      </c>
      <c r="AZ367" s="51">
        <f t="shared" si="294"/>
        <v>658.00000000000114</v>
      </c>
      <c r="BA367" s="55">
        <f t="shared" ca="1" si="295"/>
        <v>6.6802030456852901E-2</v>
      </c>
      <c r="BB367" s="55">
        <f t="shared" ca="1" si="305"/>
        <v>-0.62666666666666782</v>
      </c>
      <c r="BC367" s="64">
        <f t="shared" ca="1" si="296"/>
        <v>-244.00000000000017</v>
      </c>
      <c r="BE367" s="52">
        <f t="shared" ca="1" si="297"/>
        <v>4.999999999999984</v>
      </c>
      <c r="BF367" s="52" t="str">
        <f t="shared" ca="1" si="298"/>
        <v/>
      </c>
      <c r="BG367" s="52">
        <f t="shared" ca="1" si="306"/>
        <v>4.999999999999984</v>
      </c>
      <c r="BH367" s="52" t="str">
        <f t="shared" ca="1" si="307"/>
        <v/>
      </c>
    </row>
    <row r="368" spans="19:60">
      <c r="S368" s="68">
        <f t="shared" si="312"/>
        <v>7</v>
      </c>
      <c r="T368" s="69">
        <f t="shared" si="312"/>
        <v>2</v>
      </c>
      <c r="U368" s="70">
        <f t="shared" si="299"/>
        <v>3</v>
      </c>
      <c r="V368" s="68">
        <f t="shared" si="311"/>
        <v>4</v>
      </c>
      <c r="W368" s="70">
        <f t="shared" si="311"/>
        <v>7</v>
      </c>
      <c r="X368" s="71">
        <f t="shared" si="311"/>
        <v>0.42857142857142855</v>
      </c>
      <c r="Y368" s="71">
        <f t="shared" si="311"/>
        <v>0.5</v>
      </c>
      <c r="Z368" s="69">
        <f t="shared" si="311"/>
        <v>10000</v>
      </c>
      <c r="AA368" s="69">
        <f t="shared" ca="1" si="311"/>
        <v>9850</v>
      </c>
      <c r="AB368" s="69">
        <f t="shared" ca="1" si="301"/>
        <v>-150</v>
      </c>
      <c r="AC368" s="69">
        <f t="shared" ca="1" si="302"/>
        <v>50</v>
      </c>
      <c r="AD368" s="73">
        <f t="shared" si="309"/>
        <v>4.8999999999999844</v>
      </c>
      <c r="AE368" s="69">
        <f t="shared" si="313"/>
        <v>0.70000000000000007</v>
      </c>
      <c r="AF368" s="69">
        <f t="shared" si="313"/>
        <v>1.4000000000000001</v>
      </c>
      <c r="AG368" s="78">
        <f t="shared" si="313"/>
        <v>200</v>
      </c>
      <c r="AH368" s="60">
        <f t="shared" si="313"/>
        <v>50</v>
      </c>
      <c r="AI368" s="60">
        <f t="shared" si="313"/>
        <v>70</v>
      </c>
      <c r="AJ368" s="60">
        <f t="shared" si="313"/>
        <v>10070</v>
      </c>
      <c r="AK368" s="60">
        <f t="shared" si="313"/>
        <v>185</v>
      </c>
      <c r="AL368" s="60">
        <f t="shared" si="313"/>
        <v>3.7</v>
      </c>
      <c r="AM368" s="60">
        <f t="shared" ca="1" si="313"/>
        <v>-281</v>
      </c>
      <c r="AN368" s="60">
        <f t="shared" ca="1" si="313"/>
        <v>-281</v>
      </c>
      <c r="AO368" s="60">
        <f t="shared" ca="1" si="313"/>
        <v>281</v>
      </c>
      <c r="AP368" s="63">
        <f t="shared" si="286"/>
        <v>35</v>
      </c>
      <c r="AQ368" s="62">
        <f t="shared" si="287"/>
        <v>1.8979591836734722</v>
      </c>
      <c r="AR368" s="62">
        <f t="shared" si="288"/>
        <v>94.897959183673606</v>
      </c>
      <c r="AS368" s="62">
        <f t="shared" si="289"/>
        <v>189.79591836734721</v>
      </c>
      <c r="AT368" s="62">
        <f t="shared" si="290"/>
        <v>-94.897959183673606</v>
      </c>
      <c r="AU368" s="62">
        <f t="shared" si="291"/>
        <v>284.69387755102082</v>
      </c>
      <c r="AV368" s="62">
        <f t="shared" si="292"/>
        <v>-379.59183673469443</v>
      </c>
      <c r="AW368" s="63">
        <f t="shared" si="303"/>
        <v>-94.897959183673606</v>
      </c>
      <c r="AX368" s="61" t="str">
        <f t="shared" ca="1" si="293"/>
        <v/>
      </c>
      <c r="AY368" s="69">
        <f t="shared" ca="1" si="304"/>
        <v>9789</v>
      </c>
      <c r="AZ368" s="51">
        <f t="shared" si="294"/>
        <v>664.28571428571524</v>
      </c>
      <c r="BA368" s="55">
        <f t="shared" ca="1" si="295"/>
        <v>6.7440174039158904E-2</v>
      </c>
      <c r="BB368" s="55">
        <f t="shared" ca="1" si="305"/>
        <v>-0.63265306122449072</v>
      </c>
      <c r="BC368" s="64">
        <f t="shared" ca="1" si="296"/>
        <v>-244.89795918367361</v>
      </c>
      <c r="BE368" s="52">
        <f t="shared" ca="1" si="297"/>
        <v>4.8999999999999844</v>
      </c>
      <c r="BF368" s="52" t="str">
        <f t="shared" ca="1" si="298"/>
        <v/>
      </c>
      <c r="BG368" s="52">
        <f t="shared" ca="1" si="306"/>
        <v>4.8999999999999844</v>
      </c>
      <c r="BH368" s="52" t="str">
        <f t="shared" ca="1" si="307"/>
        <v/>
      </c>
    </row>
    <row r="369" spans="19:60">
      <c r="S369" s="68">
        <f t="shared" si="312"/>
        <v>7</v>
      </c>
      <c r="T369" s="69">
        <f t="shared" si="312"/>
        <v>2</v>
      </c>
      <c r="U369" s="70">
        <f t="shared" si="299"/>
        <v>3</v>
      </c>
      <c r="V369" s="68">
        <f t="shared" si="311"/>
        <v>4</v>
      </c>
      <c r="W369" s="70">
        <f t="shared" si="311"/>
        <v>7</v>
      </c>
      <c r="X369" s="71">
        <f t="shared" si="311"/>
        <v>0.42857142857142855</v>
      </c>
      <c r="Y369" s="71">
        <f t="shared" si="311"/>
        <v>0.5</v>
      </c>
      <c r="Z369" s="69">
        <f t="shared" si="311"/>
        <v>10000</v>
      </c>
      <c r="AA369" s="69">
        <f t="shared" ca="1" si="311"/>
        <v>9850</v>
      </c>
      <c r="AB369" s="69">
        <f t="shared" ca="1" si="301"/>
        <v>-150</v>
      </c>
      <c r="AC369" s="69">
        <f t="shared" ca="1" si="302"/>
        <v>50</v>
      </c>
      <c r="AD369" s="73">
        <f t="shared" si="309"/>
        <v>4.7999999999999847</v>
      </c>
      <c r="AE369" s="69">
        <f t="shared" si="313"/>
        <v>0.70000000000000007</v>
      </c>
      <c r="AF369" s="69">
        <f t="shared" si="313"/>
        <v>1.4000000000000001</v>
      </c>
      <c r="AG369" s="78">
        <f t="shared" si="313"/>
        <v>200</v>
      </c>
      <c r="AH369" s="60">
        <f t="shared" si="313"/>
        <v>50</v>
      </c>
      <c r="AI369" s="60">
        <f t="shared" si="313"/>
        <v>70</v>
      </c>
      <c r="AJ369" s="60">
        <f t="shared" si="313"/>
        <v>10070</v>
      </c>
      <c r="AK369" s="60">
        <f t="shared" si="313"/>
        <v>185</v>
      </c>
      <c r="AL369" s="60">
        <f t="shared" si="313"/>
        <v>3.7</v>
      </c>
      <c r="AM369" s="60">
        <f t="shared" ca="1" si="313"/>
        <v>-281</v>
      </c>
      <c r="AN369" s="60">
        <f t="shared" ca="1" si="313"/>
        <v>-281</v>
      </c>
      <c r="AO369" s="60">
        <f t="shared" ca="1" si="313"/>
        <v>281</v>
      </c>
      <c r="AP369" s="63">
        <f t="shared" si="286"/>
        <v>35</v>
      </c>
      <c r="AQ369" s="62">
        <f t="shared" si="287"/>
        <v>1.9166666666666696</v>
      </c>
      <c r="AR369" s="62">
        <f t="shared" si="288"/>
        <v>95.833333333333485</v>
      </c>
      <c r="AS369" s="62">
        <f t="shared" si="289"/>
        <v>191.66666666666697</v>
      </c>
      <c r="AT369" s="62">
        <f t="shared" si="290"/>
        <v>-95.833333333333485</v>
      </c>
      <c r="AU369" s="62">
        <f t="shared" si="291"/>
        <v>287.50000000000045</v>
      </c>
      <c r="AV369" s="62">
        <f t="shared" si="292"/>
        <v>-383.33333333333394</v>
      </c>
      <c r="AW369" s="63">
        <f t="shared" si="303"/>
        <v>-95.833333333333485</v>
      </c>
      <c r="AX369" s="61" t="str">
        <f t="shared" ca="1" si="293"/>
        <v/>
      </c>
      <c r="AY369" s="69">
        <f t="shared" ca="1" si="304"/>
        <v>9789</v>
      </c>
      <c r="AZ369" s="51">
        <f t="shared" si="294"/>
        <v>670.83333333333439</v>
      </c>
      <c r="BA369" s="55">
        <f t="shared" ca="1" si="295"/>
        <v>6.8104906937394349E-2</v>
      </c>
      <c r="BB369" s="55">
        <f t="shared" ca="1" si="305"/>
        <v>-0.63888888888888995</v>
      </c>
      <c r="BC369" s="64">
        <f t="shared" ca="1" si="296"/>
        <v>-245.83333333333348</v>
      </c>
      <c r="BE369" s="52">
        <f t="shared" ca="1" si="297"/>
        <v>4.7999999999999847</v>
      </c>
      <c r="BF369" s="52" t="str">
        <f t="shared" ca="1" si="298"/>
        <v/>
      </c>
      <c r="BG369" s="52">
        <f t="shared" ca="1" si="306"/>
        <v>4.7999999999999847</v>
      </c>
      <c r="BH369" s="52" t="str">
        <f t="shared" ca="1" si="307"/>
        <v/>
      </c>
    </row>
    <row r="370" spans="19:60">
      <c r="S370" s="68">
        <f t="shared" si="312"/>
        <v>7</v>
      </c>
      <c r="T370" s="69">
        <f t="shared" si="312"/>
        <v>2</v>
      </c>
      <c r="U370" s="70">
        <f t="shared" si="299"/>
        <v>3</v>
      </c>
      <c r="V370" s="68">
        <f t="shared" si="311"/>
        <v>4</v>
      </c>
      <c r="W370" s="70">
        <f t="shared" si="311"/>
        <v>7</v>
      </c>
      <c r="X370" s="71">
        <f t="shared" si="311"/>
        <v>0.42857142857142855</v>
      </c>
      <c r="Y370" s="71">
        <f t="shared" si="311"/>
        <v>0.5</v>
      </c>
      <c r="Z370" s="69">
        <f t="shared" si="311"/>
        <v>10000</v>
      </c>
      <c r="AA370" s="69">
        <f t="shared" ca="1" si="311"/>
        <v>9850</v>
      </c>
      <c r="AB370" s="69">
        <f t="shared" ca="1" si="301"/>
        <v>-150</v>
      </c>
      <c r="AC370" s="69">
        <f t="shared" ca="1" si="302"/>
        <v>50</v>
      </c>
      <c r="AD370" s="73">
        <f t="shared" si="309"/>
        <v>4.6999999999999851</v>
      </c>
      <c r="AE370" s="69">
        <f t="shared" si="313"/>
        <v>0.70000000000000007</v>
      </c>
      <c r="AF370" s="69">
        <f t="shared" si="313"/>
        <v>1.4000000000000001</v>
      </c>
      <c r="AG370" s="78">
        <f t="shared" si="313"/>
        <v>200</v>
      </c>
      <c r="AH370" s="60">
        <f t="shared" si="313"/>
        <v>50</v>
      </c>
      <c r="AI370" s="60">
        <f t="shared" si="313"/>
        <v>70</v>
      </c>
      <c r="AJ370" s="60">
        <f t="shared" si="313"/>
        <v>10070</v>
      </c>
      <c r="AK370" s="60">
        <f t="shared" si="313"/>
        <v>185</v>
      </c>
      <c r="AL370" s="60">
        <f t="shared" si="313"/>
        <v>3.7</v>
      </c>
      <c r="AM370" s="60">
        <f t="shared" ca="1" si="313"/>
        <v>-281</v>
      </c>
      <c r="AN370" s="60">
        <f t="shared" ca="1" si="313"/>
        <v>-281</v>
      </c>
      <c r="AO370" s="60">
        <f t="shared" ca="1" si="313"/>
        <v>281</v>
      </c>
      <c r="AP370" s="63">
        <f t="shared" si="286"/>
        <v>35</v>
      </c>
      <c r="AQ370" s="62">
        <f t="shared" si="287"/>
        <v>1.9361702127659606</v>
      </c>
      <c r="AR370" s="62">
        <f t="shared" si="288"/>
        <v>96.808510638298031</v>
      </c>
      <c r="AS370" s="62">
        <f t="shared" si="289"/>
        <v>193.61702127659606</v>
      </c>
      <c r="AT370" s="62">
        <f t="shared" si="290"/>
        <v>-96.808510638298031</v>
      </c>
      <c r="AU370" s="62">
        <f t="shared" si="291"/>
        <v>290.42553191489412</v>
      </c>
      <c r="AV370" s="62">
        <f t="shared" si="292"/>
        <v>-387.23404255319213</v>
      </c>
      <c r="AW370" s="63">
        <f t="shared" si="303"/>
        <v>-96.808510638298003</v>
      </c>
      <c r="AX370" s="61" t="str">
        <f t="shared" ca="1" si="293"/>
        <v/>
      </c>
      <c r="AY370" s="69">
        <f t="shared" ca="1" si="304"/>
        <v>9789</v>
      </c>
      <c r="AZ370" s="51">
        <f t="shared" si="294"/>
        <v>677.65957446808625</v>
      </c>
      <c r="BA370" s="55">
        <f t="shared" ca="1" si="295"/>
        <v>6.8797926341937696E-2</v>
      </c>
      <c r="BB370" s="55">
        <f t="shared" ca="1" si="305"/>
        <v>-0.64539007092198664</v>
      </c>
      <c r="BC370" s="64">
        <f t="shared" ca="1" si="296"/>
        <v>-246.808510638298</v>
      </c>
      <c r="BE370" s="52">
        <f t="shared" ca="1" si="297"/>
        <v>4.6999999999999851</v>
      </c>
      <c r="BF370" s="52" t="str">
        <f t="shared" ca="1" si="298"/>
        <v/>
      </c>
      <c r="BG370" s="52">
        <f t="shared" ca="1" si="306"/>
        <v>4.6999999999999851</v>
      </c>
      <c r="BH370" s="52" t="str">
        <f t="shared" ca="1" si="307"/>
        <v/>
      </c>
    </row>
    <row r="371" spans="19:60">
      <c r="S371" s="68">
        <f t="shared" si="312"/>
        <v>7</v>
      </c>
      <c r="T371" s="69">
        <f t="shared" si="312"/>
        <v>2</v>
      </c>
      <c r="U371" s="70">
        <f t="shared" si="299"/>
        <v>3</v>
      </c>
      <c r="V371" s="68">
        <f t="shared" si="311"/>
        <v>4</v>
      </c>
      <c r="W371" s="70">
        <f t="shared" si="311"/>
        <v>7</v>
      </c>
      <c r="X371" s="71">
        <f t="shared" si="311"/>
        <v>0.42857142857142855</v>
      </c>
      <c r="Y371" s="71">
        <f t="shared" si="311"/>
        <v>0.5</v>
      </c>
      <c r="Z371" s="69">
        <f t="shared" si="311"/>
        <v>10000</v>
      </c>
      <c r="AA371" s="69">
        <f t="shared" ca="1" si="311"/>
        <v>9850</v>
      </c>
      <c r="AB371" s="69">
        <f t="shared" ca="1" si="301"/>
        <v>-150</v>
      </c>
      <c r="AC371" s="69">
        <f t="shared" ca="1" si="302"/>
        <v>50</v>
      </c>
      <c r="AD371" s="73">
        <f t="shared" si="309"/>
        <v>4.5999999999999854</v>
      </c>
      <c r="AE371" s="69">
        <f t="shared" si="313"/>
        <v>0.70000000000000007</v>
      </c>
      <c r="AF371" s="69">
        <f t="shared" si="313"/>
        <v>1.4000000000000001</v>
      </c>
      <c r="AG371" s="78">
        <f t="shared" si="313"/>
        <v>200</v>
      </c>
      <c r="AH371" s="60">
        <f t="shared" si="313"/>
        <v>50</v>
      </c>
      <c r="AI371" s="60">
        <f t="shared" si="313"/>
        <v>70</v>
      </c>
      <c r="AJ371" s="60">
        <f t="shared" si="313"/>
        <v>10070</v>
      </c>
      <c r="AK371" s="60">
        <f t="shared" si="313"/>
        <v>185</v>
      </c>
      <c r="AL371" s="60">
        <f t="shared" si="313"/>
        <v>3.7</v>
      </c>
      <c r="AM371" s="60">
        <f t="shared" ca="1" si="313"/>
        <v>-281</v>
      </c>
      <c r="AN371" s="60">
        <f t="shared" ca="1" si="313"/>
        <v>-281</v>
      </c>
      <c r="AO371" s="60">
        <f t="shared" ca="1" si="313"/>
        <v>281</v>
      </c>
      <c r="AP371" s="63">
        <f t="shared" si="286"/>
        <v>35</v>
      </c>
      <c r="AQ371" s="62">
        <f t="shared" si="287"/>
        <v>1.9565217391304379</v>
      </c>
      <c r="AR371" s="62">
        <f t="shared" si="288"/>
        <v>97.826086956521891</v>
      </c>
      <c r="AS371" s="62">
        <f t="shared" si="289"/>
        <v>195.65217391304378</v>
      </c>
      <c r="AT371" s="62">
        <f t="shared" si="290"/>
        <v>-97.826086956521891</v>
      </c>
      <c r="AU371" s="62">
        <f t="shared" si="291"/>
        <v>293.4782608695657</v>
      </c>
      <c r="AV371" s="62">
        <f t="shared" si="292"/>
        <v>-391.30434782608756</v>
      </c>
      <c r="AW371" s="63">
        <f t="shared" si="303"/>
        <v>-97.826086956521863</v>
      </c>
      <c r="AX371" s="61" t="str">
        <f t="shared" ca="1" si="293"/>
        <v/>
      </c>
      <c r="AY371" s="69">
        <f t="shared" ca="1" si="304"/>
        <v>9789</v>
      </c>
      <c r="AZ371" s="51">
        <f t="shared" si="294"/>
        <v>684.78260869565327</v>
      </c>
      <c r="BA371" s="55">
        <f t="shared" ca="1" si="295"/>
        <v>6.9521077024939412E-2</v>
      </c>
      <c r="BB371" s="55">
        <f t="shared" ca="1" si="305"/>
        <v>-0.65217391304347905</v>
      </c>
      <c r="BC371" s="64">
        <f t="shared" ca="1" si="296"/>
        <v>-247.82608695652186</v>
      </c>
      <c r="BE371" s="52">
        <f t="shared" ca="1" si="297"/>
        <v>4.5999999999999854</v>
      </c>
      <c r="BF371" s="52" t="str">
        <f t="shared" ca="1" si="298"/>
        <v/>
      </c>
      <c r="BG371" s="52">
        <f t="shared" ca="1" si="306"/>
        <v>4.5999999999999854</v>
      </c>
      <c r="BH371" s="52" t="str">
        <f t="shared" ca="1" si="307"/>
        <v/>
      </c>
    </row>
    <row r="372" spans="19:60">
      <c r="S372" s="68">
        <f t="shared" si="312"/>
        <v>7</v>
      </c>
      <c r="T372" s="69">
        <f t="shared" si="312"/>
        <v>2</v>
      </c>
      <c r="U372" s="70">
        <f t="shared" si="299"/>
        <v>3</v>
      </c>
      <c r="V372" s="68">
        <f t="shared" si="311"/>
        <v>4</v>
      </c>
      <c r="W372" s="70">
        <f t="shared" si="311"/>
        <v>7</v>
      </c>
      <c r="X372" s="71">
        <f t="shared" si="311"/>
        <v>0.42857142857142855</v>
      </c>
      <c r="Y372" s="71">
        <f t="shared" si="311"/>
        <v>0.5</v>
      </c>
      <c r="Z372" s="69">
        <f t="shared" si="311"/>
        <v>10000</v>
      </c>
      <c r="AA372" s="69">
        <f t="shared" ca="1" si="311"/>
        <v>9850</v>
      </c>
      <c r="AB372" s="69">
        <f t="shared" ca="1" si="301"/>
        <v>-150</v>
      </c>
      <c r="AC372" s="69">
        <f t="shared" ca="1" si="302"/>
        <v>50</v>
      </c>
      <c r="AD372" s="73">
        <f t="shared" si="309"/>
        <v>4.4999999999999858</v>
      </c>
      <c r="AE372" s="69">
        <f t="shared" si="313"/>
        <v>0.70000000000000007</v>
      </c>
      <c r="AF372" s="69">
        <f t="shared" si="313"/>
        <v>1.4000000000000001</v>
      </c>
      <c r="AG372" s="78">
        <f t="shared" si="313"/>
        <v>200</v>
      </c>
      <c r="AH372" s="60">
        <f t="shared" si="313"/>
        <v>50</v>
      </c>
      <c r="AI372" s="60">
        <f t="shared" si="313"/>
        <v>70</v>
      </c>
      <c r="AJ372" s="60">
        <f t="shared" si="313"/>
        <v>10070</v>
      </c>
      <c r="AK372" s="60">
        <f t="shared" si="313"/>
        <v>185</v>
      </c>
      <c r="AL372" s="60">
        <f t="shared" si="313"/>
        <v>3.7</v>
      </c>
      <c r="AM372" s="60">
        <f t="shared" ca="1" si="313"/>
        <v>-281</v>
      </c>
      <c r="AN372" s="60">
        <f t="shared" ca="1" si="313"/>
        <v>-281</v>
      </c>
      <c r="AO372" s="60">
        <f t="shared" ca="1" si="313"/>
        <v>281</v>
      </c>
      <c r="AP372" s="63">
        <f t="shared" si="286"/>
        <v>35</v>
      </c>
      <c r="AQ372" s="62">
        <f t="shared" si="287"/>
        <v>1.977777777777781</v>
      </c>
      <c r="AR372" s="62">
        <f t="shared" si="288"/>
        <v>98.888888888889042</v>
      </c>
      <c r="AS372" s="62">
        <f t="shared" si="289"/>
        <v>197.77777777777808</v>
      </c>
      <c r="AT372" s="62">
        <f t="shared" si="290"/>
        <v>-98.888888888889042</v>
      </c>
      <c r="AU372" s="62">
        <f t="shared" si="291"/>
        <v>296.66666666666714</v>
      </c>
      <c r="AV372" s="62">
        <f t="shared" si="292"/>
        <v>-395.55555555555617</v>
      </c>
      <c r="AW372" s="63">
        <f t="shared" si="303"/>
        <v>-98.888888888889028</v>
      </c>
      <c r="AX372" s="61" t="str">
        <f t="shared" ca="1" si="293"/>
        <v/>
      </c>
      <c r="AY372" s="69">
        <f t="shared" ca="1" si="304"/>
        <v>9789</v>
      </c>
      <c r="AZ372" s="51">
        <f t="shared" si="294"/>
        <v>692.22222222222331</v>
      </c>
      <c r="BA372" s="55">
        <f t="shared" ca="1" si="295"/>
        <v>7.0276367738296777E-2</v>
      </c>
      <c r="BB372" s="55">
        <f t="shared" ca="1" si="305"/>
        <v>-0.65925925925926021</v>
      </c>
      <c r="BC372" s="64">
        <f t="shared" ca="1" si="296"/>
        <v>-248.88888888888903</v>
      </c>
      <c r="BE372" s="52">
        <f t="shared" ca="1" si="297"/>
        <v>4.4999999999999858</v>
      </c>
      <c r="BF372" s="52" t="str">
        <f t="shared" ca="1" si="298"/>
        <v/>
      </c>
      <c r="BG372" s="52">
        <f t="shared" ca="1" si="306"/>
        <v>4.4999999999999858</v>
      </c>
      <c r="BH372" s="52" t="str">
        <f t="shared" ca="1" si="307"/>
        <v/>
      </c>
    </row>
    <row r="373" spans="19:60">
      <c r="S373" s="68">
        <f t="shared" si="312"/>
        <v>7</v>
      </c>
      <c r="T373" s="69">
        <f t="shared" si="312"/>
        <v>2</v>
      </c>
      <c r="U373" s="70">
        <f t="shared" si="299"/>
        <v>3</v>
      </c>
      <c r="V373" s="68">
        <f t="shared" si="311"/>
        <v>4</v>
      </c>
      <c r="W373" s="70">
        <f t="shared" si="311"/>
        <v>7</v>
      </c>
      <c r="X373" s="71">
        <f t="shared" si="311"/>
        <v>0.42857142857142855</v>
      </c>
      <c r="Y373" s="71">
        <f t="shared" si="311"/>
        <v>0.5</v>
      </c>
      <c r="Z373" s="69">
        <f t="shared" si="311"/>
        <v>10000</v>
      </c>
      <c r="AA373" s="69">
        <f t="shared" ca="1" si="311"/>
        <v>9850</v>
      </c>
      <c r="AB373" s="69">
        <f t="shared" ca="1" si="301"/>
        <v>-150</v>
      </c>
      <c r="AC373" s="69">
        <f t="shared" ca="1" si="302"/>
        <v>50</v>
      </c>
      <c r="AD373" s="73">
        <f t="shared" si="309"/>
        <v>4.3999999999999861</v>
      </c>
      <c r="AE373" s="69">
        <f t="shared" si="313"/>
        <v>0.70000000000000007</v>
      </c>
      <c r="AF373" s="69">
        <f t="shared" si="313"/>
        <v>1.4000000000000001</v>
      </c>
      <c r="AG373" s="78">
        <f t="shared" si="313"/>
        <v>200</v>
      </c>
      <c r="AH373" s="60">
        <f t="shared" si="313"/>
        <v>50</v>
      </c>
      <c r="AI373" s="60">
        <f t="shared" si="313"/>
        <v>70</v>
      </c>
      <c r="AJ373" s="60">
        <f t="shared" si="313"/>
        <v>10070</v>
      </c>
      <c r="AK373" s="60">
        <f t="shared" si="313"/>
        <v>185</v>
      </c>
      <c r="AL373" s="60">
        <f t="shared" si="313"/>
        <v>3.7</v>
      </c>
      <c r="AM373" s="60">
        <f t="shared" ca="1" si="313"/>
        <v>-281</v>
      </c>
      <c r="AN373" s="60">
        <f t="shared" ca="1" si="313"/>
        <v>-281</v>
      </c>
      <c r="AO373" s="60">
        <f t="shared" ca="1" si="313"/>
        <v>281</v>
      </c>
      <c r="AP373" s="63">
        <f t="shared" si="286"/>
        <v>35</v>
      </c>
      <c r="AQ373" s="62">
        <f t="shared" si="287"/>
        <v>2.0000000000000036</v>
      </c>
      <c r="AR373" s="62">
        <f t="shared" si="288"/>
        <v>100.00000000000017</v>
      </c>
      <c r="AS373" s="62">
        <f t="shared" si="289"/>
        <v>200.00000000000034</v>
      </c>
      <c r="AT373" s="62">
        <f t="shared" si="290"/>
        <v>-100.00000000000017</v>
      </c>
      <c r="AU373" s="62">
        <f t="shared" si="291"/>
        <v>300.00000000000051</v>
      </c>
      <c r="AV373" s="62">
        <f t="shared" si="292"/>
        <v>-400.00000000000068</v>
      </c>
      <c r="AW373" s="63">
        <f t="shared" si="303"/>
        <v>-100.00000000000017</v>
      </c>
      <c r="AX373" s="61" t="str">
        <f t="shared" ca="1" si="293"/>
        <v/>
      </c>
      <c r="AY373" s="69">
        <f t="shared" ca="1" si="304"/>
        <v>9789</v>
      </c>
      <c r="AZ373" s="51">
        <f t="shared" si="294"/>
        <v>700.00000000000114</v>
      </c>
      <c r="BA373" s="55">
        <f t="shared" ca="1" si="295"/>
        <v>7.1065989847715852E-2</v>
      </c>
      <c r="BB373" s="55">
        <f t="shared" ca="1" si="305"/>
        <v>-0.66666666666666785</v>
      </c>
      <c r="BC373" s="64">
        <f t="shared" ca="1" si="296"/>
        <v>-250.00000000000017</v>
      </c>
      <c r="BE373" s="52">
        <f t="shared" ca="1" si="297"/>
        <v>4.3999999999999861</v>
      </c>
      <c r="BF373" s="52" t="str">
        <f t="shared" ca="1" si="298"/>
        <v/>
      </c>
      <c r="BG373" s="52">
        <f t="shared" ca="1" si="306"/>
        <v>4.3999999999999861</v>
      </c>
      <c r="BH373" s="52" t="str">
        <f t="shared" ca="1" si="307"/>
        <v/>
      </c>
    </row>
    <row r="374" spans="19:60">
      <c r="S374" s="68">
        <f t="shared" si="312"/>
        <v>7</v>
      </c>
      <c r="T374" s="69">
        <f t="shared" si="312"/>
        <v>2</v>
      </c>
      <c r="U374" s="70">
        <f t="shared" si="299"/>
        <v>3</v>
      </c>
      <c r="V374" s="68">
        <f t="shared" si="311"/>
        <v>4</v>
      </c>
      <c r="W374" s="70">
        <f t="shared" si="311"/>
        <v>7</v>
      </c>
      <c r="X374" s="71">
        <f t="shared" si="311"/>
        <v>0.42857142857142855</v>
      </c>
      <c r="Y374" s="71">
        <f t="shared" si="311"/>
        <v>0.5</v>
      </c>
      <c r="Z374" s="69">
        <f t="shared" si="311"/>
        <v>10000</v>
      </c>
      <c r="AA374" s="69">
        <f t="shared" ca="1" si="311"/>
        <v>9850</v>
      </c>
      <c r="AB374" s="69">
        <f t="shared" ca="1" si="301"/>
        <v>-150</v>
      </c>
      <c r="AC374" s="69">
        <f t="shared" ca="1" si="302"/>
        <v>50</v>
      </c>
      <c r="AD374" s="73">
        <f t="shared" si="309"/>
        <v>4.2999999999999865</v>
      </c>
      <c r="AE374" s="69">
        <f t="shared" si="313"/>
        <v>0.70000000000000007</v>
      </c>
      <c r="AF374" s="69">
        <f t="shared" si="313"/>
        <v>1.4000000000000001</v>
      </c>
      <c r="AG374" s="78">
        <f t="shared" si="313"/>
        <v>200</v>
      </c>
      <c r="AH374" s="60">
        <f t="shared" si="313"/>
        <v>50</v>
      </c>
      <c r="AI374" s="60">
        <f t="shared" si="313"/>
        <v>70</v>
      </c>
      <c r="AJ374" s="60">
        <f t="shared" si="313"/>
        <v>10070</v>
      </c>
      <c r="AK374" s="60">
        <f t="shared" si="313"/>
        <v>185</v>
      </c>
      <c r="AL374" s="60">
        <f t="shared" si="313"/>
        <v>3.7</v>
      </c>
      <c r="AM374" s="60">
        <f t="shared" ca="1" si="313"/>
        <v>-281</v>
      </c>
      <c r="AN374" s="60">
        <f t="shared" ca="1" si="313"/>
        <v>-281</v>
      </c>
      <c r="AO374" s="60">
        <f t="shared" ca="1" si="313"/>
        <v>281</v>
      </c>
      <c r="AP374" s="63">
        <f t="shared" si="286"/>
        <v>35</v>
      </c>
      <c r="AQ374" s="62">
        <f t="shared" si="287"/>
        <v>2.023255813953492</v>
      </c>
      <c r="AR374" s="62">
        <f t="shared" si="288"/>
        <v>101.16279069767459</v>
      </c>
      <c r="AS374" s="62">
        <f t="shared" si="289"/>
        <v>202.32558139534919</v>
      </c>
      <c r="AT374" s="62">
        <f t="shared" si="290"/>
        <v>-101.16279069767459</v>
      </c>
      <c r="AU374" s="62">
        <f t="shared" si="291"/>
        <v>303.48837209302377</v>
      </c>
      <c r="AV374" s="62">
        <f t="shared" si="292"/>
        <v>-404.65116279069838</v>
      </c>
      <c r="AW374" s="63">
        <f t="shared" si="303"/>
        <v>-101.16279069767461</v>
      </c>
      <c r="AX374" s="61" t="str">
        <f t="shared" ca="1" si="293"/>
        <v/>
      </c>
      <c r="AY374" s="69">
        <f t="shared" ca="1" si="304"/>
        <v>9789</v>
      </c>
      <c r="AZ374" s="51">
        <f t="shared" si="294"/>
        <v>708.13953488372215</v>
      </c>
      <c r="BA374" s="55">
        <f t="shared" ca="1" si="295"/>
        <v>7.1892338566875338E-2</v>
      </c>
      <c r="BB374" s="55">
        <f t="shared" ca="1" si="305"/>
        <v>-0.6744186046511641</v>
      </c>
      <c r="BC374" s="64">
        <f t="shared" ca="1" si="296"/>
        <v>-251.16279069767461</v>
      </c>
      <c r="BE374" s="52">
        <f t="shared" ca="1" si="297"/>
        <v>4.2999999999999865</v>
      </c>
      <c r="BF374" s="52" t="str">
        <f t="shared" ca="1" si="298"/>
        <v/>
      </c>
      <c r="BG374" s="52">
        <f t="shared" ca="1" si="306"/>
        <v>4.2999999999999865</v>
      </c>
      <c r="BH374" s="52" t="str">
        <f t="shared" ca="1" si="307"/>
        <v/>
      </c>
    </row>
    <row r="375" spans="19:60">
      <c r="S375" s="68">
        <f t="shared" si="312"/>
        <v>7</v>
      </c>
      <c r="T375" s="69">
        <f t="shared" si="312"/>
        <v>2</v>
      </c>
      <c r="U375" s="70">
        <f t="shared" si="299"/>
        <v>3</v>
      </c>
      <c r="V375" s="68">
        <f t="shared" si="311"/>
        <v>4</v>
      </c>
      <c r="W375" s="70">
        <f t="shared" si="311"/>
        <v>7</v>
      </c>
      <c r="X375" s="71">
        <f t="shared" si="311"/>
        <v>0.42857142857142855</v>
      </c>
      <c r="Y375" s="71">
        <f t="shared" si="311"/>
        <v>0.5</v>
      </c>
      <c r="Z375" s="69">
        <f t="shared" si="311"/>
        <v>10000</v>
      </c>
      <c r="AA375" s="69">
        <f t="shared" ca="1" si="311"/>
        <v>9850</v>
      </c>
      <c r="AB375" s="69">
        <f t="shared" ca="1" si="301"/>
        <v>-150</v>
      </c>
      <c r="AC375" s="69">
        <f t="shared" ca="1" si="302"/>
        <v>50</v>
      </c>
      <c r="AD375" s="73">
        <f t="shared" si="309"/>
        <v>4.1999999999999869</v>
      </c>
      <c r="AE375" s="69">
        <f t="shared" si="313"/>
        <v>0.70000000000000007</v>
      </c>
      <c r="AF375" s="69">
        <f t="shared" si="313"/>
        <v>1.4000000000000001</v>
      </c>
      <c r="AG375" s="78">
        <f t="shared" si="313"/>
        <v>200</v>
      </c>
      <c r="AH375" s="60">
        <f t="shared" si="313"/>
        <v>50</v>
      </c>
      <c r="AI375" s="60">
        <f t="shared" si="313"/>
        <v>70</v>
      </c>
      <c r="AJ375" s="60">
        <f t="shared" si="313"/>
        <v>10070</v>
      </c>
      <c r="AK375" s="60">
        <f t="shared" si="313"/>
        <v>185</v>
      </c>
      <c r="AL375" s="60">
        <f t="shared" si="313"/>
        <v>3.7</v>
      </c>
      <c r="AM375" s="60">
        <f t="shared" ca="1" si="313"/>
        <v>-281</v>
      </c>
      <c r="AN375" s="60">
        <f t="shared" ca="1" si="313"/>
        <v>-281</v>
      </c>
      <c r="AO375" s="60">
        <f t="shared" ca="1" si="313"/>
        <v>281</v>
      </c>
      <c r="AP375" s="63">
        <f t="shared" si="286"/>
        <v>35</v>
      </c>
      <c r="AQ375" s="62">
        <f t="shared" si="287"/>
        <v>2.047619047619051</v>
      </c>
      <c r="AR375" s="62">
        <f t="shared" si="288"/>
        <v>102.38095238095255</v>
      </c>
      <c r="AS375" s="62">
        <f t="shared" si="289"/>
        <v>204.7619047619051</v>
      </c>
      <c r="AT375" s="62">
        <f t="shared" si="290"/>
        <v>-102.38095238095255</v>
      </c>
      <c r="AU375" s="62">
        <f t="shared" si="291"/>
        <v>307.14285714285768</v>
      </c>
      <c r="AV375" s="62">
        <f t="shared" si="292"/>
        <v>-409.5238095238102</v>
      </c>
      <c r="AW375" s="63">
        <f t="shared" si="303"/>
        <v>-102.38095238095252</v>
      </c>
      <c r="AX375" s="61" t="str">
        <f t="shared" ca="1" si="293"/>
        <v/>
      </c>
      <c r="AY375" s="69">
        <f t="shared" ca="1" si="304"/>
        <v>9789</v>
      </c>
      <c r="AZ375" s="51">
        <f t="shared" si="294"/>
        <v>716.66666666666788</v>
      </c>
      <c r="BA375" s="55">
        <f t="shared" ca="1" si="295"/>
        <v>7.2758037225042427E-2</v>
      </c>
      <c r="BB375" s="55">
        <f t="shared" ca="1" si="305"/>
        <v>-0.68253968253968345</v>
      </c>
      <c r="BC375" s="64">
        <f t="shared" ca="1" si="296"/>
        <v>-252.38095238095252</v>
      </c>
      <c r="BE375" s="52">
        <f t="shared" ca="1" si="297"/>
        <v>4.1999999999999869</v>
      </c>
      <c r="BF375" s="52" t="str">
        <f t="shared" ca="1" si="298"/>
        <v/>
      </c>
      <c r="BG375" s="52">
        <f t="shared" ca="1" si="306"/>
        <v>4.1999999999999869</v>
      </c>
      <c r="BH375" s="52" t="str">
        <f t="shared" ca="1" si="307"/>
        <v/>
      </c>
    </row>
    <row r="376" spans="19:60">
      <c r="S376" s="68">
        <f t="shared" si="312"/>
        <v>7</v>
      </c>
      <c r="T376" s="69">
        <f t="shared" si="312"/>
        <v>2</v>
      </c>
      <c r="U376" s="70">
        <f t="shared" si="299"/>
        <v>3</v>
      </c>
      <c r="V376" s="68">
        <f t="shared" si="311"/>
        <v>4</v>
      </c>
      <c r="W376" s="70">
        <f t="shared" si="311"/>
        <v>7</v>
      </c>
      <c r="X376" s="71">
        <f t="shared" si="311"/>
        <v>0.42857142857142855</v>
      </c>
      <c r="Y376" s="71">
        <f t="shared" si="311"/>
        <v>0.5</v>
      </c>
      <c r="Z376" s="69">
        <f t="shared" si="311"/>
        <v>10000</v>
      </c>
      <c r="AA376" s="69">
        <f t="shared" ca="1" si="311"/>
        <v>9850</v>
      </c>
      <c r="AB376" s="69">
        <f t="shared" ca="1" si="301"/>
        <v>-150</v>
      </c>
      <c r="AC376" s="69">
        <f t="shared" ca="1" si="302"/>
        <v>50</v>
      </c>
      <c r="AD376" s="73">
        <f t="shared" si="309"/>
        <v>4.0999999999999872</v>
      </c>
      <c r="AE376" s="69">
        <f t="shared" si="313"/>
        <v>0.70000000000000007</v>
      </c>
      <c r="AF376" s="69">
        <f t="shared" si="313"/>
        <v>1.4000000000000001</v>
      </c>
      <c r="AG376" s="78">
        <f t="shared" si="313"/>
        <v>200</v>
      </c>
      <c r="AH376" s="60">
        <f t="shared" si="313"/>
        <v>50</v>
      </c>
      <c r="AI376" s="60">
        <f t="shared" si="313"/>
        <v>70</v>
      </c>
      <c r="AJ376" s="60">
        <f t="shared" si="313"/>
        <v>10070</v>
      </c>
      <c r="AK376" s="60">
        <f t="shared" si="313"/>
        <v>185</v>
      </c>
      <c r="AL376" s="60">
        <f t="shared" si="313"/>
        <v>3.7</v>
      </c>
      <c r="AM376" s="60">
        <f t="shared" ca="1" si="313"/>
        <v>-281</v>
      </c>
      <c r="AN376" s="60">
        <f t="shared" ca="1" si="313"/>
        <v>-281</v>
      </c>
      <c r="AO376" s="60">
        <f t="shared" ca="1" si="313"/>
        <v>281</v>
      </c>
      <c r="AP376" s="63">
        <f t="shared" si="286"/>
        <v>35</v>
      </c>
      <c r="AQ376" s="62">
        <f t="shared" si="287"/>
        <v>2.0731707317073207</v>
      </c>
      <c r="AR376" s="62">
        <f t="shared" si="288"/>
        <v>103.65853658536604</v>
      </c>
      <c r="AS376" s="62">
        <f t="shared" si="289"/>
        <v>207.31707317073207</v>
      </c>
      <c r="AT376" s="62">
        <f t="shared" si="290"/>
        <v>-103.65853658536604</v>
      </c>
      <c r="AU376" s="62">
        <f t="shared" si="291"/>
        <v>310.97560975609809</v>
      </c>
      <c r="AV376" s="62">
        <f t="shared" si="292"/>
        <v>-414.63414634146415</v>
      </c>
      <c r="AW376" s="63">
        <f t="shared" si="303"/>
        <v>-103.65853658536605</v>
      </c>
      <c r="AX376" s="61" t="str">
        <f t="shared" ca="1" si="293"/>
        <v/>
      </c>
      <c r="AY376" s="69">
        <f t="shared" ca="1" si="304"/>
        <v>9789</v>
      </c>
      <c r="AZ376" s="51">
        <f t="shared" si="294"/>
        <v>725.60975609756224</v>
      </c>
      <c r="BA376" s="55">
        <f t="shared" ca="1" si="295"/>
        <v>7.3665965086046933E-2</v>
      </c>
      <c r="BB376" s="55">
        <f t="shared" ca="1" si="305"/>
        <v>-0.69105691056910701</v>
      </c>
      <c r="BC376" s="64">
        <f t="shared" ca="1" si="296"/>
        <v>-253.65853658536605</v>
      </c>
      <c r="BE376" s="52">
        <f t="shared" ca="1" si="297"/>
        <v>4.0999999999999872</v>
      </c>
      <c r="BF376" s="52" t="str">
        <f t="shared" ca="1" si="298"/>
        <v/>
      </c>
      <c r="BG376" s="52">
        <f t="shared" ca="1" si="306"/>
        <v>4.0999999999999872</v>
      </c>
      <c r="BH376" s="52" t="str">
        <f t="shared" ca="1" si="307"/>
        <v/>
      </c>
    </row>
    <row r="377" spans="19:60">
      <c r="S377" s="68">
        <f t="shared" si="312"/>
        <v>7</v>
      </c>
      <c r="T377" s="69">
        <f t="shared" si="312"/>
        <v>2</v>
      </c>
      <c r="U377" s="70">
        <f t="shared" si="299"/>
        <v>3</v>
      </c>
      <c r="V377" s="68">
        <f t="shared" si="311"/>
        <v>4</v>
      </c>
      <c r="W377" s="70">
        <f t="shared" si="311"/>
        <v>7</v>
      </c>
      <c r="X377" s="71">
        <f t="shared" si="311"/>
        <v>0.42857142857142855</v>
      </c>
      <c r="Y377" s="71">
        <f t="shared" si="311"/>
        <v>0.5</v>
      </c>
      <c r="Z377" s="69">
        <f t="shared" si="311"/>
        <v>10000</v>
      </c>
      <c r="AA377" s="69">
        <f t="shared" ca="1" si="311"/>
        <v>9850</v>
      </c>
      <c r="AB377" s="69">
        <f t="shared" ca="1" si="301"/>
        <v>-150</v>
      </c>
      <c r="AC377" s="69">
        <f t="shared" ca="1" si="302"/>
        <v>50</v>
      </c>
      <c r="AD377" s="73">
        <f t="shared" si="309"/>
        <v>3.9999999999999871</v>
      </c>
      <c r="AE377" s="69">
        <f t="shared" si="313"/>
        <v>0.70000000000000007</v>
      </c>
      <c r="AF377" s="69">
        <f t="shared" si="313"/>
        <v>1.4000000000000001</v>
      </c>
      <c r="AG377" s="78">
        <f t="shared" si="313"/>
        <v>200</v>
      </c>
      <c r="AH377" s="60">
        <f t="shared" si="313"/>
        <v>50</v>
      </c>
      <c r="AI377" s="60">
        <f t="shared" si="313"/>
        <v>70</v>
      </c>
      <c r="AJ377" s="60">
        <f t="shared" si="313"/>
        <v>10070</v>
      </c>
      <c r="AK377" s="60">
        <f t="shared" si="313"/>
        <v>185</v>
      </c>
      <c r="AL377" s="60">
        <f t="shared" si="313"/>
        <v>3.7</v>
      </c>
      <c r="AM377" s="60">
        <f t="shared" ca="1" si="313"/>
        <v>-281</v>
      </c>
      <c r="AN377" s="60">
        <f t="shared" ca="1" si="313"/>
        <v>-281</v>
      </c>
      <c r="AO377" s="60">
        <f t="shared" ca="1" si="313"/>
        <v>281</v>
      </c>
      <c r="AP377" s="63">
        <f t="shared" si="286"/>
        <v>35</v>
      </c>
      <c r="AQ377" s="62">
        <f t="shared" ref="AQ377:AQ408" si="314">IF(AL377=0,1,(1+(AL377+AE377)/(AD377*(T377-1))))</f>
        <v>2.1000000000000036</v>
      </c>
      <c r="AR377" s="62">
        <f t="shared" ref="AR377:AR408" si="315">IF(AQ377&lt;=0,AH377,AQ377*AH377)</f>
        <v>105.00000000000018</v>
      </c>
      <c r="AS377" s="62">
        <f t="shared" ref="AS377:AS408" si="316">(T377*AR377)</f>
        <v>210.00000000000037</v>
      </c>
      <c r="AT377" s="62">
        <f t="shared" si="290"/>
        <v>-105.00000000000018</v>
      </c>
      <c r="AU377" s="62">
        <f t="shared" ref="AU377:AU408" si="317">(AS377+AT377)*U377</f>
        <v>315.00000000000057</v>
      </c>
      <c r="AV377" s="62">
        <f t="shared" ref="AV377:AV408" si="318">AT377*V377</f>
        <v>-420.00000000000074</v>
      </c>
      <c r="AW377" s="63">
        <f t="shared" si="303"/>
        <v>-105.00000000000017</v>
      </c>
      <c r="AX377" s="61" t="str">
        <f t="shared" ref="AX377:AX408" ca="1" si="319">IF(AY377+AW377&gt;AJ377,"VINTO","")</f>
        <v/>
      </c>
      <c r="AY377" s="69">
        <f t="shared" ca="1" si="304"/>
        <v>9789</v>
      </c>
      <c r="AZ377" s="51">
        <f t="shared" ref="AZ377:AZ408" si="320">AR377*W377</f>
        <v>735.00000000000125</v>
      </c>
      <c r="BA377" s="55">
        <f t="shared" ref="BA377:BA408" ca="1" si="321">IFERROR(AZ377/AA377,0)</f>
        <v>7.4619289340101647E-2</v>
      </c>
      <c r="BB377" s="55">
        <f t="shared" ca="1" si="305"/>
        <v>-0.70000000000000118</v>
      </c>
      <c r="BC377" s="64">
        <f t="shared" ref="BC377:BC408" ca="1" si="322">AW377+AB377</f>
        <v>-255.00000000000017</v>
      </c>
      <c r="BE377" s="52">
        <f t="shared" ref="BE377:BE408" ca="1" si="323">IF(((AR377-AC377)/AC377)&gt;=BE$4,AD377,"")</f>
        <v>3.9999999999999871</v>
      </c>
      <c r="BF377" s="52" t="str">
        <f t="shared" ref="BF377:BF408" ca="1" si="324">IF(AX377="","",AD377)</f>
        <v/>
      </c>
      <c r="BG377" s="52">
        <f t="shared" ca="1" si="306"/>
        <v>3.9999999999999871</v>
      </c>
      <c r="BH377" s="52" t="str">
        <f t="shared" ca="1" si="307"/>
        <v/>
      </c>
    </row>
    <row r="378" spans="19:60">
      <c r="S378" s="68">
        <f t="shared" si="312"/>
        <v>7</v>
      </c>
      <c r="T378" s="69">
        <f t="shared" si="312"/>
        <v>2</v>
      </c>
      <c r="U378" s="70">
        <f t="shared" si="299"/>
        <v>3</v>
      </c>
      <c r="V378" s="68">
        <f t="shared" ref="V378:AA393" si="325">V377</f>
        <v>4</v>
      </c>
      <c r="W378" s="70">
        <f t="shared" si="325"/>
        <v>7</v>
      </c>
      <c r="X378" s="71">
        <f t="shared" si="325"/>
        <v>0.42857142857142855</v>
      </c>
      <c r="Y378" s="71">
        <f t="shared" si="325"/>
        <v>0.5</v>
      </c>
      <c r="Z378" s="69">
        <f t="shared" si="325"/>
        <v>10000</v>
      </c>
      <c r="AA378" s="69">
        <f t="shared" ca="1" si="325"/>
        <v>9850</v>
      </c>
      <c r="AB378" s="69">
        <f t="shared" ca="1" si="301"/>
        <v>-150</v>
      </c>
      <c r="AC378" s="69">
        <f t="shared" ref="AC378:AC409" ca="1" si="326">AC377</f>
        <v>50</v>
      </c>
      <c r="AD378" s="73">
        <f t="shared" si="309"/>
        <v>3.899999999999987</v>
      </c>
      <c r="AE378" s="69">
        <f t="shared" si="313"/>
        <v>0.70000000000000007</v>
      </c>
      <c r="AF378" s="69">
        <f t="shared" si="313"/>
        <v>1.4000000000000001</v>
      </c>
      <c r="AG378" s="78">
        <f t="shared" si="313"/>
        <v>200</v>
      </c>
      <c r="AH378" s="60">
        <f t="shared" si="313"/>
        <v>50</v>
      </c>
      <c r="AI378" s="60">
        <f t="shared" si="313"/>
        <v>70</v>
      </c>
      <c r="AJ378" s="60">
        <f t="shared" si="313"/>
        <v>10070</v>
      </c>
      <c r="AK378" s="60">
        <f t="shared" si="313"/>
        <v>185</v>
      </c>
      <c r="AL378" s="60">
        <f t="shared" si="313"/>
        <v>3.7</v>
      </c>
      <c r="AM378" s="60">
        <f t="shared" ca="1" si="313"/>
        <v>-281</v>
      </c>
      <c r="AN378" s="60">
        <f t="shared" ca="1" si="313"/>
        <v>-281</v>
      </c>
      <c r="AO378" s="60">
        <f t="shared" ca="1" si="313"/>
        <v>281</v>
      </c>
      <c r="AP378" s="63">
        <f t="shared" si="286"/>
        <v>35</v>
      </c>
      <c r="AQ378" s="62">
        <f t="shared" si="314"/>
        <v>2.1282051282051322</v>
      </c>
      <c r="AR378" s="62">
        <f t="shared" si="315"/>
        <v>106.41025641025661</v>
      </c>
      <c r="AS378" s="62">
        <f t="shared" si="316"/>
        <v>212.82051282051322</v>
      </c>
      <c r="AT378" s="62">
        <f t="shared" si="290"/>
        <v>-106.41025641025661</v>
      </c>
      <c r="AU378" s="62">
        <f t="shared" si="317"/>
        <v>319.23076923076985</v>
      </c>
      <c r="AV378" s="62">
        <f t="shared" si="318"/>
        <v>-425.64102564102643</v>
      </c>
      <c r="AW378" s="63">
        <f t="shared" si="303"/>
        <v>-106.41025641025658</v>
      </c>
      <c r="AX378" s="61" t="str">
        <f t="shared" ca="1" si="319"/>
        <v/>
      </c>
      <c r="AY378" s="69">
        <f t="shared" ref="AY378:AY409" ca="1" si="327">AY377</f>
        <v>9789</v>
      </c>
      <c r="AZ378" s="51">
        <f t="shared" si="320"/>
        <v>744.87179487179628</v>
      </c>
      <c r="BA378" s="55">
        <f t="shared" ca="1" si="321"/>
        <v>7.562150201744125E-2</v>
      </c>
      <c r="BB378" s="55">
        <f t="shared" ca="1" si="305"/>
        <v>-0.70940170940171055</v>
      </c>
      <c r="BC378" s="64">
        <f t="shared" ca="1" si="322"/>
        <v>-256.41025641025658</v>
      </c>
      <c r="BE378" s="52">
        <f t="shared" ca="1" si="323"/>
        <v>3.899999999999987</v>
      </c>
      <c r="BF378" s="52" t="str">
        <f t="shared" ca="1" si="324"/>
        <v/>
      </c>
      <c r="BG378" s="52">
        <f t="shared" ca="1" si="306"/>
        <v>3.899999999999987</v>
      </c>
      <c r="BH378" s="52" t="str">
        <f t="shared" ca="1" si="307"/>
        <v/>
      </c>
    </row>
    <row r="379" spans="19:60">
      <c r="S379" s="68">
        <f t="shared" ref="S379:T394" si="328">S378</f>
        <v>7</v>
      </c>
      <c r="T379" s="69">
        <f t="shared" si="328"/>
        <v>2</v>
      </c>
      <c r="U379" s="70">
        <f t="shared" si="299"/>
        <v>3</v>
      </c>
      <c r="V379" s="68">
        <f t="shared" si="325"/>
        <v>4</v>
      </c>
      <c r="W379" s="70">
        <f t="shared" si="325"/>
        <v>7</v>
      </c>
      <c r="X379" s="71">
        <f t="shared" si="325"/>
        <v>0.42857142857142855</v>
      </c>
      <c r="Y379" s="71">
        <f t="shared" si="325"/>
        <v>0.5</v>
      </c>
      <c r="Z379" s="69">
        <f t="shared" si="325"/>
        <v>10000</v>
      </c>
      <c r="AA379" s="69">
        <f t="shared" ca="1" si="325"/>
        <v>9850</v>
      </c>
      <c r="AB379" s="69">
        <f t="shared" ca="1" si="301"/>
        <v>-150</v>
      </c>
      <c r="AC379" s="69">
        <f t="shared" ca="1" si="326"/>
        <v>50</v>
      </c>
      <c r="AD379" s="73">
        <f t="shared" si="309"/>
        <v>3.7999999999999869</v>
      </c>
      <c r="AE379" s="69">
        <f t="shared" ref="AE379:AO394" si="329">AE378</f>
        <v>0.70000000000000007</v>
      </c>
      <c r="AF379" s="69">
        <f t="shared" si="329"/>
        <v>1.4000000000000001</v>
      </c>
      <c r="AG379" s="78">
        <f t="shared" si="329"/>
        <v>200</v>
      </c>
      <c r="AH379" s="60">
        <f t="shared" si="329"/>
        <v>50</v>
      </c>
      <c r="AI379" s="60">
        <f t="shared" si="329"/>
        <v>70</v>
      </c>
      <c r="AJ379" s="60">
        <f t="shared" si="329"/>
        <v>10070</v>
      </c>
      <c r="AK379" s="60">
        <f t="shared" si="329"/>
        <v>185</v>
      </c>
      <c r="AL379" s="60">
        <f t="shared" si="329"/>
        <v>3.7</v>
      </c>
      <c r="AM379" s="60">
        <f t="shared" ca="1" si="329"/>
        <v>-281</v>
      </c>
      <c r="AN379" s="60">
        <f t="shared" ca="1" si="329"/>
        <v>-281</v>
      </c>
      <c r="AO379" s="60">
        <f t="shared" ca="1" si="329"/>
        <v>281</v>
      </c>
      <c r="AP379" s="63">
        <f t="shared" si="286"/>
        <v>35</v>
      </c>
      <c r="AQ379" s="62">
        <f t="shared" si="314"/>
        <v>2.1578947368421093</v>
      </c>
      <c r="AR379" s="62">
        <f t="shared" si="315"/>
        <v>107.89473684210546</v>
      </c>
      <c r="AS379" s="62">
        <f t="shared" si="316"/>
        <v>215.78947368421092</v>
      </c>
      <c r="AT379" s="62">
        <f t="shared" si="290"/>
        <v>-107.89473684210546</v>
      </c>
      <c r="AU379" s="62">
        <f t="shared" si="317"/>
        <v>323.68421052631641</v>
      </c>
      <c r="AV379" s="62">
        <f t="shared" si="318"/>
        <v>-431.57894736842184</v>
      </c>
      <c r="AW379" s="63">
        <f t="shared" si="303"/>
        <v>-107.89473684210543</v>
      </c>
      <c r="AX379" s="61" t="str">
        <f t="shared" ca="1" si="319"/>
        <v/>
      </c>
      <c r="AY379" s="69">
        <f t="shared" ca="1" si="327"/>
        <v>9789</v>
      </c>
      <c r="AZ379" s="51">
        <f t="shared" si="320"/>
        <v>755.26315789473824</v>
      </c>
      <c r="BA379" s="55">
        <f t="shared" ca="1" si="321"/>
        <v>7.6676462730430273E-2</v>
      </c>
      <c r="BB379" s="55">
        <f t="shared" ca="1" si="305"/>
        <v>-0.71929824561403621</v>
      </c>
      <c r="BC379" s="64">
        <f t="shared" ca="1" si="322"/>
        <v>-257.89473684210543</v>
      </c>
      <c r="BE379" s="52">
        <f t="shared" ca="1" si="323"/>
        <v>3.7999999999999869</v>
      </c>
      <c r="BF379" s="52" t="str">
        <f t="shared" ca="1" si="324"/>
        <v/>
      </c>
      <c r="BG379" s="52">
        <f t="shared" ca="1" si="306"/>
        <v>3.7999999999999869</v>
      </c>
      <c r="BH379" s="52" t="str">
        <f t="shared" ca="1" si="307"/>
        <v/>
      </c>
    </row>
    <row r="380" spans="19:60">
      <c r="S380" s="68">
        <f t="shared" si="328"/>
        <v>7</v>
      </c>
      <c r="T380" s="69">
        <f t="shared" si="328"/>
        <v>2</v>
      </c>
      <c r="U380" s="70">
        <f t="shared" si="299"/>
        <v>3</v>
      </c>
      <c r="V380" s="68">
        <f t="shared" si="325"/>
        <v>4</v>
      </c>
      <c r="W380" s="70">
        <f t="shared" si="325"/>
        <v>7</v>
      </c>
      <c r="X380" s="71">
        <f t="shared" si="325"/>
        <v>0.42857142857142855</v>
      </c>
      <c r="Y380" s="71">
        <f t="shared" si="325"/>
        <v>0.5</v>
      </c>
      <c r="Z380" s="69">
        <f t="shared" si="325"/>
        <v>10000</v>
      </c>
      <c r="AA380" s="69">
        <f t="shared" ca="1" si="325"/>
        <v>9850</v>
      </c>
      <c r="AB380" s="69">
        <f t="shared" ca="1" si="301"/>
        <v>-150</v>
      </c>
      <c r="AC380" s="69">
        <f t="shared" ca="1" si="326"/>
        <v>50</v>
      </c>
      <c r="AD380" s="73">
        <f t="shared" si="309"/>
        <v>3.6999999999999869</v>
      </c>
      <c r="AE380" s="69">
        <f t="shared" si="329"/>
        <v>0.70000000000000007</v>
      </c>
      <c r="AF380" s="69">
        <f t="shared" si="329"/>
        <v>1.4000000000000001</v>
      </c>
      <c r="AG380" s="78">
        <f t="shared" si="329"/>
        <v>200</v>
      </c>
      <c r="AH380" s="60">
        <f t="shared" si="329"/>
        <v>50</v>
      </c>
      <c r="AI380" s="60">
        <f t="shared" si="329"/>
        <v>70</v>
      </c>
      <c r="AJ380" s="60">
        <f t="shared" si="329"/>
        <v>10070</v>
      </c>
      <c r="AK380" s="60">
        <f t="shared" si="329"/>
        <v>185</v>
      </c>
      <c r="AL380" s="60">
        <f t="shared" si="329"/>
        <v>3.7</v>
      </c>
      <c r="AM380" s="60">
        <f t="shared" ca="1" si="329"/>
        <v>-281</v>
      </c>
      <c r="AN380" s="60">
        <f t="shared" ca="1" si="329"/>
        <v>-281</v>
      </c>
      <c r="AO380" s="60">
        <f t="shared" ca="1" si="329"/>
        <v>281</v>
      </c>
      <c r="AP380" s="63">
        <f t="shared" si="286"/>
        <v>35</v>
      </c>
      <c r="AQ380" s="62">
        <f t="shared" si="314"/>
        <v>2.1891891891891935</v>
      </c>
      <c r="AR380" s="62">
        <f t="shared" si="315"/>
        <v>109.45945945945968</v>
      </c>
      <c r="AS380" s="62">
        <f t="shared" si="316"/>
        <v>218.91891891891936</v>
      </c>
      <c r="AT380" s="62">
        <f t="shared" si="290"/>
        <v>-109.45945945945968</v>
      </c>
      <c r="AU380" s="62">
        <f t="shared" si="317"/>
        <v>328.37837837837901</v>
      </c>
      <c r="AV380" s="62">
        <f t="shared" si="318"/>
        <v>-437.83783783783872</v>
      </c>
      <c r="AW380" s="63">
        <f t="shared" si="303"/>
        <v>-109.45945945945971</v>
      </c>
      <c r="AX380" s="61" t="str">
        <f t="shared" ca="1" si="319"/>
        <v/>
      </c>
      <c r="AY380" s="69">
        <f t="shared" ca="1" si="327"/>
        <v>9789</v>
      </c>
      <c r="AZ380" s="51">
        <f t="shared" si="320"/>
        <v>766.21621621621773</v>
      </c>
      <c r="BA380" s="55">
        <f t="shared" ca="1" si="321"/>
        <v>7.7788448346824135E-2</v>
      </c>
      <c r="BB380" s="55">
        <f t="shared" ca="1" si="305"/>
        <v>-0.72972972972973138</v>
      </c>
      <c r="BC380" s="64">
        <f t="shared" ca="1" si="322"/>
        <v>-259.45945945945971</v>
      </c>
      <c r="BE380" s="52">
        <f t="shared" ca="1" si="323"/>
        <v>3.6999999999999869</v>
      </c>
      <c r="BF380" s="52" t="str">
        <f t="shared" ca="1" si="324"/>
        <v/>
      </c>
      <c r="BG380" s="52">
        <f t="shared" ca="1" si="306"/>
        <v>3.6999999999999869</v>
      </c>
      <c r="BH380" s="52" t="str">
        <f t="shared" ca="1" si="307"/>
        <v/>
      </c>
    </row>
    <row r="381" spans="19:60">
      <c r="S381" s="68">
        <f t="shared" si="328"/>
        <v>7</v>
      </c>
      <c r="T381" s="69">
        <f t="shared" si="328"/>
        <v>2</v>
      </c>
      <c r="U381" s="70">
        <f t="shared" si="299"/>
        <v>3</v>
      </c>
      <c r="V381" s="68">
        <f t="shared" si="325"/>
        <v>4</v>
      </c>
      <c r="W381" s="70">
        <f t="shared" si="325"/>
        <v>7</v>
      </c>
      <c r="X381" s="71">
        <f t="shared" si="325"/>
        <v>0.42857142857142855</v>
      </c>
      <c r="Y381" s="71">
        <f t="shared" si="325"/>
        <v>0.5</v>
      </c>
      <c r="Z381" s="69">
        <f t="shared" si="325"/>
        <v>10000</v>
      </c>
      <c r="AA381" s="69">
        <f t="shared" ca="1" si="325"/>
        <v>9850</v>
      </c>
      <c r="AB381" s="69">
        <f t="shared" ca="1" si="301"/>
        <v>-150</v>
      </c>
      <c r="AC381" s="69">
        <f t="shared" ca="1" si="326"/>
        <v>50</v>
      </c>
      <c r="AD381" s="73">
        <f t="shared" si="309"/>
        <v>3.5999999999999868</v>
      </c>
      <c r="AE381" s="69">
        <f t="shared" si="329"/>
        <v>0.70000000000000007</v>
      </c>
      <c r="AF381" s="69">
        <f t="shared" si="329"/>
        <v>1.4000000000000001</v>
      </c>
      <c r="AG381" s="78">
        <f t="shared" si="329"/>
        <v>200</v>
      </c>
      <c r="AH381" s="60">
        <f t="shared" si="329"/>
        <v>50</v>
      </c>
      <c r="AI381" s="60">
        <f t="shared" si="329"/>
        <v>70</v>
      </c>
      <c r="AJ381" s="60">
        <f t="shared" si="329"/>
        <v>10070</v>
      </c>
      <c r="AK381" s="60">
        <f t="shared" si="329"/>
        <v>185</v>
      </c>
      <c r="AL381" s="60">
        <f t="shared" si="329"/>
        <v>3.7</v>
      </c>
      <c r="AM381" s="60">
        <f t="shared" ca="1" si="329"/>
        <v>-281</v>
      </c>
      <c r="AN381" s="60">
        <f t="shared" ca="1" si="329"/>
        <v>-281</v>
      </c>
      <c r="AO381" s="60">
        <f t="shared" ca="1" si="329"/>
        <v>281</v>
      </c>
      <c r="AP381" s="63">
        <f t="shared" si="286"/>
        <v>35</v>
      </c>
      <c r="AQ381" s="62">
        <f t="shared" si="314"/>
        <v>2.2222222222222268</v>
      </c>
      <c r="AR381" s="62">
        <f t="shared" si="315"/>
        <v>111.11111111111134</v>
      </c>
      <c r="AS381" s="62">
        <f t="shared" si="316"/>
        <v>222.22222222222268</v>
      </c>
      <c r="AT381" s="62">
        <f t="shared" si="290"/>
        <v>-111.11111111111134</v>
      </c>
      <c r="AU381" s="62">
        <f t="shared" si="317"/>
        <v>333.33333333333405</v>
      </c>
      <c r="AV381" s="62">
        <f t="shared" si="318"/>
        <v>-444.44444444444537</v>
      </c>
      <c r="AW381" s="63">
        <f t="shared" si="303"/>
        <v>-111.11111111111131</v>
      </c>
      <c r="AX381" s="61" t="str">
        <f t="shared" ca="1" si="319"/>
        <v/>
      </c>
      <c r="AY381" s="69">
        <f t="shared" ca="1" si="327"/>
        <v>9789</v>
      </c>
      <c r="AZ381" s="51">
        <f t="shared" si="320"/>
        <v>777.77777777777942</v>
      </c>
      <c r="BA381" s="55">
        <f t="shared" ca="1" si="321"/>
        <v>7.8962210941906544E-2</v>
      </c>
      <c r="BB381" s="55">
        <f t="shared" ca="1" si="305"/>
        <v>-0.74074074074074214</v>
      </c>
      <c r="BC381" s="64">
        <f t="shared" ca="1" si="322"/>
        <v>-261.11111111111131</v>
      </c>
      <c r="BE381" s="52">
        <f t="shared" ca="1" si="323"/>
        <v>3.5999999999999868</v>
      </c>
      <c r="BF381" s="52" t="str">
        <f t="shared" ca="1" si="324"/>
        <v/>
      </c>
      <c r="BG381" s="52">
        <f t="shared" ca="1" si="306"/>
        <v>3.5999999999999868</v>
      </c>
      <c r="BH381" s="52" t="str">
        <f t="shared" ca="1" si="307"/>
        <v/>
      </c>
    </row>
    <row r="382" spans="19:60">
      <c r="S382" s="68">
        <f t="shared" si="328"/>
        <v>7</v>
      </c>
      <c r="T382" s="69">
        <f t="shared" si="328"/>
        <v>2</v>
      </c>
      <c r="U382" s="70">
        <f t="shared" si="299"/>
        <v>3</v>
      </c>
      <c r="V382" s="68">
        <f t="shared" si="325"/>
        <v>4</v>
      </c>
      <c r="W382" s="70">
        <f t="shared" si="325"/>
        <v>7</v>
      </c>
      <c r="X382" s="71">
        <f t="shared" si="325"/>
        <v>0.42857142857142855</v>
      </c>
      <c r="Y382" s="71">
        <f t="shared" si="325"/>
        <v>0.5</v>
      </c>
      <c r="Z382" s="69">
        <f t="shared" si="325"/>
        <v>10000</v>
      </c>
      <c r="AA382" s="69">
        <f t="shared" ca="1" si="325"/>
        <v>9850</v>
      </c>
      <c r="AB382" s="69">
        <f t="shared" ca="1" si="301"/>
        <v>-150</v>
      </c>
      <c r="AC382" s="69">
        <f t="shared" ca="1" si="326"/>
        <v>50</v>
      </c>
      <c r="AD382" s="73">
        <f t="shared" si="309"/>
        <v>3.4999999999999867</v>
      </c>
      <c r="AE382" s="69">
        <f t="shared" si="329"/>
        <v>0.70000000000000007</v>
      </c>
      <c r="AF382" s="69">
        <f t="shared" si="329"/>
        <v>1.4000000000000001</v>
      </c>
      <c r="AG382" s="78">
        <f t="shared" si="329"/>
        <v>200</v>
      </c>
      <c r="AH382" s="60">
        <f t="shared" si="329"/>
        <v>50</v>
      </c>
      <c r="AI382" s="60">
        <f t="shared" si="329"/>
        <v>70</v>
      </c>
      <c r="AJ382" s="60">
        <f t="shared" si="329"/>
        <v>10070</v>
      </c>
      <c r="AK382" s="60">
        <f t="shared" si="329"/>
        <v>185</v>
      </c>
      <c r="AL382" s="60">
        <f t="shared" si="329"/>
        <v>3.7</v>
      </c>
      <c r="AM382" s="60">
        <f t="shared" ca="1" si="329"/>
        <v>-281</v>
      </c>
      <c r="AN382" s="60">
        <f t="shared" ca="1" si="329"/>
        <v>-281</v>
      </c>
      <c r="AO382" s="60">
        <f t="shared" ca="1" si="329"/>
        <v>281</v>
      </c>
      <c r="AP382" s="63">
        <f t="shared" si="286"/>
        <v>35</v>
      </c>
      <c r="AQ382" s="62">
        <f t="shared" si="314"/>
        <v>2.257142857142862</v>
      </c>
      <c r="AR382" s="62">
        <f t="shared" si="315"/>
        <v>112.8571428571431</v>
      </c>
      <c r="AS382" s="62">
        <f t="shared" si="316"/>
        <v>225.71428571428621</v>
      </c>
      <c r="AT382" s="62">
        <f t="shared" si="290"/>
        <v>-112.8571428571431</v>
      </c>
      <c r="AU382" s="62">
        <f t="shared" si="317"/>
        <v>338.57142857142929</v>
      </c>
      <c r="AV382" s="62">
        <f t="shared" si="318"/>
        <v>-451.42857142857241</v>
      </c>
      <c r="AW382" s="63">
        <f t="shared" si="303"/>
        <v>-112.85714285714312</v>
      </c>
      <c r="AX382" s="61" t="str">
        <f t="shared" ca="1" si="319"/>
        <v/>
      </c>
      <c r="AY382" s="69">
        <f t="shared" ca="1" si="327"/>
        <v>9789</v>
      </c>
      <c r="AZ382" s="51">
        <f t="shared" si="320"/>
        <v>790.00000000000171</v>
      </c>
      <c r="BA382" s="55">
        <f t="shared" ca="1" si="321"/>
        <v>8.0203045685279362E-2</v>
      </c>
      <c r="BB382" s="55">
        <f t="shared" ca="1" si="305"/>
        <v>-0.75238095238095415</v>
      </c>
      <c r="BC382" s="64">
        <f t="shared" ca="1" si="322"/>
        <v>-262.85714285714312</v>
      </c>
      <c r="BE382" s="52">
        <f t="shared" ca="1" si="323"/>
        <v>3.4999999999999867</v>
      </c>
      <c r="BF382" s="52" t="str">
        <f t="shared" ca="1" si="324"/>
        <v/>
      </c>
      <c r="BG382" s="52">
        <f t="shared" ca="1" si="306"/>
        <v>3.4999999999999867</v>
      </c>
      <c r="BH382" s="52" t="str">
        <f t="shared" ca="1" si="307"/>
        <v/>
      </c>
    </row>
    <row r="383" spans="19:60">
      <c r="S383" s="68">
        <f t="shared" si="328"/>
        <v>7</v>
      </c>
      <c r="T383" s="69">
        <f t="shared" si="328"/>
        <v>2</v>
      </c>
      <c r="U383" s="70">
        <f t="shared" si="299"/>
        <v>3</v>
      </c>
      <c r="V383" s="68">
        <f t="shared" si="325"/>
        <v>4</v>
      </c>
      <c r="W383" s="70">
        <f t="shared" si="325"/>
        <v>7</v>
      </c>
      <c r="X383" s="71">
        <f t="shared" si="325"/>
        <v>0.42857142857142855</v>
      </c>
      <c r="Y383" s="71">
        <f t="shared" si="325"/>
        <v>0.5</v>
      </c>
      <c r="Z383" s="69">
        <f t="shared" si="325"/>
        <v>10000</v>
      </c>
      <c r="AA383" s="69">
        <f t="shared" ca="1" si="325"/>
        <v>9850</v>
      </c>
      <c r="AB383" s="69">
        <f t="shared" ca="1" si="301"/>
        <v>-150</v>
      </c>
      <c r="AC383" s="69">
        <f t="shared" ca="1" si="326"/>
        <v>50</v>
      </c>
      <c r="AD383" s="73">
        <f t="shared" si="309"/>
        <v>3.3999999999999866</v>
      </c>
      <c r="AE383" s="69">
        <f t="shared" si="329"/>
        <v>0.70000000000000007</v>
      </c>
      <c r="AF383" s="69">
        <f t="shared" si="329"/>
        <v>1.4000000000000001</v>
      </c>
      <c r="AG383" s="78">
        <f t="shared" si="329"/>
        <v>200</v>
      </c>
      <c r="AH383" s="60">
        <f t="shared" si="329"/>
        <v>50</v>
      </c>
      <c r="AI383" s="60">
        <f t="shared" si="329"/>
        <v>70</v>
      </c>
      <c r="AJ383" s="60">
        <f t="shared" si="329"/>
        <v>10070</v>
      </c>
      <c r="AK383" s="60">
        <f t="shared" si="329"/>
        <v>185</v>
      </c>
      <c r="AL383" s="60">
        <f t="shared" si="329"/>
        <v>3.7</v>
      </c>
      <c r="AM383" s="60">
        <f t="shared" ca="1" si="329"/>
        <v>-281</v>
      </c>
      <c r="AN383" s="60">
        <f t="shared" ca="1" si="329"/>
        <v>-281</v>
      </c>
      <c r="AO383" s="60">
        <f t="shared" ca="1" si="329"/>
        <v>281</v>
      </c>
      <c r="AP383" s="63">
        <f t="shared" si="286"/>
        <v>35</v>
      </c>
      <c r="AQ383" s="62">
        <f t="shared" si="314"/>
        <v>2.2941176470588287</v>
      </c>
      <c r="AR383" s="62">
        <f t="shared" si="315"/>
        <v>114.70588235294143</v>
      </c>
      <c r="AS383" s="62">
        <f t="shared" si="316"/>
        <v>229.41176470588286</v>
      </c>
      <c r="AT383" s="62">
        <f t="shared" si="290"/>
        <v>-114.70588235294143</v>
      </c>
      <c r="AU383" s="62">
        <f t="shared" si="317"/>
        <v>344.11764705882428</v>
      </c>
      <c r="AV383" s="62">
        <f t="shared" si="318"/>
        <v>-458.82352941176572</v>
      </c>
      <c r="AW383" s="63">
        <f t="shared" si="303"/>
        <v>-114.70588235294144</v>
      </c>
      <c r="AX383" s="61" t="str">
        <f t="shared" ca="1" si="319"/>
        <v/>
      </c>
      <c r="AY383" s="69">
        <f t="shared" ca="1" si="327"/>
        <v>9789</v>
      </c>
      <c r="AZ383" s="51">
        <f t="shared" si="320"/>
        <v>802.94117647058999</v>
      </c>
      <c r="BA383" s="55">
        <f t="shared" ca="1" si="321"/>
        <v>8.1516870707674105E-2</v>
      </c>
      <c r="BB383" s="55">
        <f t="shared" ca="1" si="305"/>
        <v>-0.76470588235294301</v>
      </c>
      <c r="BC383" s="64">
        <f t="shared" ca="1" si="322"/>
        <v>-264.70588235294144</v>
      </c>
      <c r="BE383" s="52">
        <f t="shared" ca="1" si="323"/>
        <v>3.3999999999999866</v>
      </c>
      <c r="BF383" s="52" t="str">
        <f t="shared" ca="1" si="324"/>
        <v/>
      </c>
      <c r="BG383" s="52">
        <f t="shared" ca="1" si="306"/>
        <v>3.3999999999999866</v>
      </c>
      <c r="BH383" s="52" t="str">
        <f t="shared" ca="1" si="307"/>
        <v/>
      </c>
    </row>
    <row r="384" spans="19:60">
      <c r="S384" s="68">
        <f t="shared" si="328"/>
        <v>7</v>
      </c>
      <c r="T384" s="69">
        <f t="shared" si="328"/>
        <v>2</v>
      </c>
      <c r="U384" s="70">
        <f t="shared" si="299"/>
        <v>3</v>
      </c>
      <c r="V384" s="68">
        <f t="shared" si="325"/>
        <v>4</v>
      </c>
      <c r="W384" s="70">
        <f t="shared" si="325"/>
        <v>7</v>
      </c>
      <c r="X384" s="71">
        <f t="shared" si="325"/>
        <v>0.42857142857142855</v>
      </c>
      <c r="Y384" s="71">
        <f t="shared" si="325"/>
        <v>0.5</v>
      </c>
      <c r="Z384" s="69">
        <f t="shared" si="325"/>
        <v>10000</v>
      </c>
      <c r="AA384" s="69">
        <f t="shared" ca="1" si="325"/>
        <v>9850</v>
      </c>
      <c r="AB384" s="69">
        <f t="shared" ca="1" si="301"/>
        <v>-150</v>
      </c>
      <c r="AC384" s="69">
        <f t="shared" ca="1" si="326"/>
        <v>50</v>
      </c>
      <c r="AD384" s="73">
        <f t="shared" si="309"/>
        <v>3.2999999999999865</v>
      </c>
      <c r="AE384" s="69">
        <f t="shared" si="329"/>
        <v>0.70000000000000007</v>
      </c>
      <c r="AF384" s="69">
        <f t="shared" si="329"/>
        <v>1.4000000000000001</v>
      </c>
      <c r="AG384" s="78">
        <f t="shared" si="329"/>
        <v>200</v>
      </c>
      <c r="AH384" s="60">
        <f t="shared" si="329"/>
        <v>50</v>
      </c>
      <c r="AI384" s="60">
        <f t="shared" si="329"/>
        <v>70</v>
      </c>
      <c r="AJ384" s="60">
        <f t="shared" si="329"/>
        <v>10070</v>
      </c>
      <c r="AK384" s="60">
        <f t="shared" si="329"/>
        <v>185</v>
      </c>
      <c r="AL384" s="60">
        <f t="shared" si="329"/>
        <v>3.7</v>
      </c>
      <c r="AM384" s="60">
        <f t="shared" ca="1" si="329"/>
        <v>-281</v>
      </c>
      <c r="AN384" s="60">
        <f t="shared" ca="1" si="329"/>
        <v>-281</v>
      </c>
      <c r="AO384" s="60">
        <f t="shared" ca="1" si="329"/>
        <v>281</v>
      </c>
      <c r="AP384" s="63">
        <f t="shared" si="286"/>
        <v>35</v>
      </c>
      <c r="AQ384" s="62">
        <f t="shared" si="314"/>
        <v>2.3333333333333388</v>
      </c>
      <c r="AR384" s="62">
        <f t="shared" si="315"/>
        <v>116.66666666666694</v>
      </c>
      <c r="AS384" s="62">
        <f t="shared" si="316"/>
        <v>233.33333333333388</v>
      </c>
      <c r="AT384" s="62">
        <f t="shared" si="290"/>
        <v>-116.66666666666694</v>
      </c>
      <c r="AU384" s="62">
        <f t="shared" si="317"/>
        <v>350.0000000000008</v>
      </c>
      <c r="AV384" s="62">
        <f t="shared" si="318"/>
        <v>-466.66666666666777</v>
      </c>
      <c r="AW384" s="63">
        <f t="shared" si="303"/>
        <v>-116.66666666666697</v>
      </c>
      <c r="AX384" s="61" t="str">
        <f t="shared" ca="1" si="319"/>
        <v/>
      </c>
      <c r="AY384" s="69">
        <f t="shared" ca="1" si="327"/>
        <v>9789</v>
      </c>
      <c r="AZ384" s="51">
        <f t="shared" si="320"/>
        <v>816.66666666666856</v>
      </c>
      <c r="BA384" s="55">
        <f t="shared" ca="1" si="321"/>
        <v>8.291032148900189E-2</v>
      </c>
      <c r="BB384" s="55">
        <f t="shared" ca="1" si="305"/>
        <v>-0.77777777777777979</v>
      </c>
      <c r="BC384" s="64">
        <f t="shared" ca="1" si="322"/>
        <v>-266.66666666666697</v>
      </c>
      <c r="BE384" s="52">
        <f t="shared" ca="1" si="323"/>
        <v>3.2999999999999865</v>
      </c>
      <c r="BF384" s="52" t="str">
        <f t="shared" ca="1" si="324"/>
        <v/>
      </c>
      <c r="BG384" s="52">
        <f t="shared" ca="1" si="306"/>
        <v>3.2999999999999865</v>
      </c>
      <c r="BH384" s="52" t="str">
        <f t="shared" ca="1" si="307"/>
        <v/>
      </c>
    </row>
    <row r="385" spans="19:60">
      <c r="S385" s="68">
        <f t="shared" si="328"/>
        <v>7</v>
      </c>
      <c r="T385" s="69">
        <f t="shared" si="328"/>
        <v>2</v>
      </c>
      <c r="U385" s="70">
        <f t="shared" si="299"/>
        <v>3</v>
      </c>
      <c r="V385" s="68">
        <f t="shared" si="325"/>
        <v>4</v>
      </c>
      <c r="W385" s="70">
        <f t="shared" si="325"/>
        <v>7</v>
      </c>
      <c r="X385" s="71">
        <f t="shared" si="325"/>
        <v>0.42857142857142855</v>
      </c>
      <c r="Y385" s="71">
        <f t="shared" si="325"/>
        <v>0.5</v>
      </c>
      <c r="Z385" s="69">
        <f t="shared" si="325"/>
        <v>10000</v>
      </c>
      <c r="AA385" s="69">
        <f t="shared" ca="1" si="325"/>
        <v>9850</v>
      </c>
      <c r="AB385" s="69">
        <f t="shared" ca="1" si="301"/>
        <v>-150</v>
      </c>
      <c r="AC385" s="69">
        <f t="shared" ca="1" si="326"/>
        <v>50</v>
      </c>
      <c r="AD385" s="73">
        <f t="shared" si="309"/>
        <v>3.1999999999999864</v>
      </c>
      <c r="AE385" s="69">
        <f t="shared" si="329"/>
        <v>0.70000000000000007</v>
      </c>
      <c r="AF385" s="69">
        <f t="shared" si="329"/>
        <v>1.4000000000000001</v>
      </c>
      <c r="AG385" s="78">
        <f t="shared" si="329"/>
        <v>200</v>
      </c>
      <c r="AH385" s="60">
        <f t="shared" si="329"/>
        <v>50</v>
      </c>
      <c r="AI385" s="60">
        <f t="shared" si="329"/>
        <v>70</v>
      </c>
      <c r="AJ385" s="60">
        <f t="shared" si="329"/>
        <v>10070</v>
      </c>
      <c r="AK385" s="60">
        <f t="shared" si="329"/>
        <v>185</v>
      </c>
      <c r="AL385" s="60">
        <f t="shared" si="329"/>
        <v>3.7</v>
      </c>
      <c r="AM385" s="60">
        <f t="shared" ca="1" si="329"/>
        <v>-281</v>
      </c>
      <c r="AN385" s="60">
        <f t="shared" ca="1" si="329"/>
        <v>-281</v>
      </c>
      <c r="AO385" s="60">
        <f t="shared" ca="1" si="329"/>
        <v>281</v>
      </c>
      <c r="AP385" s="63">
        <f t="shared" si="286"/>
        <v>35</v>
      </c>
      <c r="AQ385" s="62">
        <f t="shared" si="314"/>
        <v>2.3750000000000062</v>
      </c>
      <c r="AR385" s="62">
        <f t="shared" si="315"/>
        <v>118.75000000000031</v>
      </c>
      <c r="AS385" s="62">
        <f t="shared" si="316"/>
        <v>237.50000000000063</v>
      </c>
      <c r="AT385" s="62">
        <f t="shared" si="290"/>
        <v>-118.75000000000031</v>
      </c>
      <c r="AU385" s="62">
        <f t="shared" si="317"/>
        <v>356.25000000000091</v>
      </c>
      <c r="AV385" s="62">
        <f t="shared" si="318"/>
        <v>-475.00000000000125</v>
      </c>
      <c r="AW385" s="63">
        <f t="shared" si="303"/>
        <v>-118.75000000000034</v>
      </c>
      <c r="AX385" s="61" t="str">
        <f t="shared" ca="1" si="319"/>
        <v/>
      </c>
      <c r="AY385" s="69">
        <f t="shared" ca="1" si="327"/>
        <v>9789</v>
      </c>
      <c r="AZ385" s="51">
        <f t="shared" si="320"/>
        <v>831.25000000000216</v>
      </c>
      <c r="BA385" s="55">
        <f t="shared" ca="1" si="321"/>
        <v>8.4390862944162662E-2</v>
      </c>
      <c r="BB385" s="55">
        <f t="shared" ca="1" si="305"/>
        <v>-0.79166666666666896</v>
      </c>
      <c r="BC385" s="64">
        <f t="shared" ca="1" si="322"/>
        <v>-268.75000000000034</v>
      </c>
      <c r="BE385" s="52">
        <f t="shared" ca="1" si="323"/>
        <v>3.1999999999999864</v>
      </c>
      <c r="BF385" s="52" t="str">
        <f t="shared" ca="1" si="324"/>
        <v/>
      </c>
      <c r="BG385" s="52">
        <f t="shared" ca="1" si="306"/>
        <v>3.1999999999999864</v>
      </c>
      <c r="BH385" s="52" t="str">
        <f t="shared" ca="1" si="307"/>
        <v/>
      </c>
    </row>
    <row r="386" spans="19:60">
      <c r="S386" s="68">
        <f t="shared" si="328"/>
        <v>7</v>
      </c>
      <c r="T386" s="69">
        <f t="shared" si="328"/>
        <v>2</v>
      </c>
      <c r="U386" s="70">
        <f t="shared" si="299"/>
        <v>3</v>
      </c>
      <c r="V386" s="68">
        <f t="shared" si="325"/>
        <v>4</v>
      </c>
      <c r="W386" s="70">
        <f t="shared" si="325"/>
        <v>7</v>
      </c>
      <c r="X386" s="71">
        <f t="shared" si="325"/>
        <v>0.42857142857142855</v>
      </c>
      <c r="Y386" s="71">
        <f t="shared" si="325"/>
        <v>0.5</v>
      </c>
      <c r="Z386" s="69">
        <f t="shared" si="325"/>
        <v>10000</v>
      </c>
      <c r="AA386" s="69">
        <f t="shared" ca="1" si="325"/>
        <v>9850</v>
      </c>
      <c r="AB386" s="69">
        <f t="shared" ca="1" si="301"/>
        <v>-150</v>
      </c>
      <c r="AC386" s="69">
        <f t="shared" ca="1" si="326"/>
        <v>50</v>
      </c>
      <c r="AD386" s="73">
        <f t="shared" si="309"/>
        <v>3.0999999999999863</v>
      </c>
      <c r="AE386" s="69">
        <f t="shared" si="329"/>
        <v>0.70000000000000007</v>
      </c>
      <c r="AF386" s="69">
        <f t="shared" si="329"/>
        <v>1.4000000000000001</v>
      </c>
      <c r="AG386" s="78">
        <f t="shared" si="329"/>
        <v>200</v>
      </c>
      <c r="AH386" s="60">
        <f t="shared" si="329"/>
        <v>50</v>
      </c>
      <c r="AI386" s="60">
        <f t="shared" si="329"/>
        <v>70</v>
      </c>
      <c r="AJ386" s="60">
        <f t="shared" si="329"/>
        <v>10070</v>
      </c>
      <c r="AK386" s="60">
        <f t="shared" si="329"/>
        <v>185</v>
      </c>
      <c r="AL386" s="60">
        <f t="shared" si="329"/>
        <v>3.7</v>
      </c>
      <c r="AM386" s="60">
        <f t="shared" ca="1" si="329"/>
        <v>-281</v>
      </c>
      <c r="AN386" s="60">
        <f t="shared" ca="1" si="329"/>
        <v>-281</v>
      </c>
      <c r="AO386" s="60">
        <f t="shared" ca="1" si="329"/>
        <v>281</v>
      </c>
      <c r="AP386" s="63">
        <f t="shared" si="286"/>
        <v>35</v>
      </c>
      <c r="AQ386" s="62">
        <f t="shared" si="314"/>
        <v>2.4193548387096837</v>
      </c>
      <c r="AR386" s="62">
        <f t="shared" si="315"/>
        <v>120.96774193548418</v>
      </c>
      <c r="AS386" s="62">
        <f t="shared" si="316"/>
        <v>241.93548387096837</v>
      </c>
      <c r="AT386" s="62">
        <f t="shared" si="290"/>
        <v>-120.96774193548418</v>
      </c>
      <c r="AU386" s="62">
        <f t="shared" si="317"/>
        <v>362.90322580645255</v>
      </c>
      <c r="AV386" s="62">
        <f t="shared" si="318"/>
        <v>-483.87096774193674</v>
      </c>
      <c r="AW386" s="63">
        <f t="shared" si="303"/>
        <v>-120.96774193548418</v>
      </c>
      <c r="AX386" s="61" t="str">
        <f t="shared" ca="1" si="319"/>
        <v/>
      </c>
      <c r="AY386" s="69">
        <f t="shared" ca="1" si="327"/>
        <v>9789</v>
      </c>
      <c r="AZ386" s="51">
        <f t="shared" si="320"/>
        <v>846.77419354838935</v>
      </c>
      <c r="BA386" s="55">
        <f t="shared" ca="1" si="321"/>
        <v>8.596692320288217E-2</v>
      </c>
      <c r="BB386" s="55">
        <f t="shared" ca="1" si="305"/>
        <v>-0.80645161290322787</v>
      </c>
      <c r="BC386" s="64">
        <f t="shared" ca="1" si="322"/>
        <v>-270.96774193548418</v>
      </c>
      <c r="BE386" s="52">
        <f t="shared" ca="1" si="323"/>
        <v>3.0999999999999863</v>
      </c>
      <c r="BF386" s="52" t="str">
        <f t="shared" ca="1" si="324"/>
        <v/>
      </c>
      <c r="BG386" s="52">
        <f t="shared" ca="1" si="306"/>
        <v>3.0999999999999863</v>
      </c>
      <c r="BH386" s="52" t="str">
        <f t="shared" ca="1" si="307"/>
        <v/>
      </c>
    </row>
    <row r="387" spans="19:60">
      <c r="S387" s="68">
        <f t="shared" si="328"/>
        <v>7</v>
      </c>
      <c r="T387" s="69">
        <f t="shared" si="328"/>
        <v>2</v>
      </c>
      <c r="U387" s="70">
        <f t="shared" si="299"/>
        <v>3</v>
      </c>
      <c r="V387" s="68">
        <f t="shared" si="325"/>
        <v>4</v>
      </c>
      <c r="W387" s="70">
        <f t="shared" si="325"/>
        <v>7</v>
      </c>
      <c r="X387" s="71">
        <f t="shared" si="325"/>
        <v>0.42857142857142855</v>
      </c>
      <c r="Y387" s="71">
        <f t="shared" si="325"/>
        <v>0.5</v>
      </c>
      <c r="Z387" s="69">
        <f t="shared" si="325"/>
        <v>10000</v>
      </c>
      <c r="AA387" s="69">
        <f t="shared" ca="1" si="325"/>
        <v>9850</v>
      </c>
      <c r="AB387" s="69">
        <f t="shared" ca="1" si="301"/>
        <v>-150</v>
      </c>
      <c r="AC387" s="69">
        <f t="shared" ca="1" si="326"/>
        <v>50</v>
      </c>
      <c r="AD387" s="73">
        <f t="shared" si="309"/>
        <v>2.9999999999999862</v>
      </c>
      <c r="AE387" s="69">
        <f t="shared" si="329"/>
        <v>0.70000000000000007</v>
      </c>
      <c r="AF387" s="69">
        <f t="shared" si="329"/>
        <v>1.4000000000000001</v>
      </c>
      <c r="AG387" s="78">
        <f t="shared" si="329"/>
        <v>200</v>
      </c>
      <c r="AH387" s="60">
        <f t="shared" si="329"/>
        <v>50</v>
      </c>
      <c r="AI387" s="60">
        <f t="shared" si="329"/>
        <v>70</v>
      </c>
      <c r="AJ387" s="60">
        <f t="shared" si="329"/>
        <v>10070</v>
      </c>
      <c r="AK387" s="60">
        <f t="shared" si="329"/>
        <v>185</v>
      </c>
      <c r="AL387" s="60">
        <f t="shared" si="329"/>
        <v>3.7</v>
      </c>
      <c r="AM387" s="60">
        <f t="shared" ca="1" si="329"/>
        <v>-281</v>
      </c>
      <c r="AN387" s="60">
        <f t="shared" ca="1" si="329"/>
        <v>-281</v>
      </c>
      <c r="AO387" s="60">
        <f t="shared" ca="1" si="329"/>
        <v>281</v>
      </c>
      <c r="AP387" s="63">
        <f t="shared" si="286"/>
        <v>35</v>
      </c>
      <c r="AQ387" s="62">
        <f t="shared" si="314"/>
        <v>2.4666666666666734</v>
      </c>
      <c r="AR387" s="62">
        <f t="shared" si="315"/>
        <v>123.33333333333367</v>
      </c>
      <c r="AS387" s="62">
        <f t="shared" si="316"/>
        <v>246.66666666666734</v>
      </c>
      <c r="AT387" s="62">
        <f t="shared" si="290"/>
        <v>-123.33333333333367</v>
      </c>
      <c r="AU387" s="62">
        <f t="shared" si="317"/>
        <v>370.00000000000102</v>
      </c>
      <c r="AV387" s="62">
        <f t="shared" si="318"/>
        <v>-493.33333333333468</v>
      </c>
      <c r="AW387" s="63">
        <f t="shared" si="303"/>
        <v>-123.33333333333366</v>
      </c>
      <c r="AX387" s="61" t="str">
        <f t="shared" ca="1" si="319"/>
        <v/>
      </c>
      <c r="AY387" s="69">
        <f t="shared" ca="1" si="327"/>
        <v>9789</v>
      </c>
      <c r="AZ387" s="51">
        <f t="shared" si="320"/>
        <v>863.33333333333564</v>
      </c>
      <c r="BA387" s="55">
        <f t="shared" ca="1" si="321"/>
        <v>8.764805414551631E-2</v>
      </c>
      <c r="BB387" s="55">
        <f t="shared" ca="1" si="305"/>
        <v>-0.82222222222222441</v>
      </c>
      <c r="BC387" s="64">
        <f t="shared" ca="1" si="322"/>
        <v>-273.33333333333366</v>
      </c>
      <c r="BE387" s="52">
        <f t="shared" ca="1" si="323"/>
        <v>2.9999999999999862</v>
      </c>
      <c r="BF387" s="52" t="str">
        <f t="shared" ca="1" si="324"/>
        <v/>
      </c>
      <c r="BG387" s="52">
        <f t="shared" ca="1" si="306"/>
        <v>2.9999999999999862</v>
      </c>
      <c r="BH387" s="52" t="str">
        <f t="shared" ca="1" si="307"/>
        <v/>
      </c>
    </row>
    <row r="388" spans="19:60">
      <c r="S388" s="68">
        <f t="shared" si="328"/>
        <v>7</v>
      </c>
      <c r="T388" s="69">
        <f t="shared" si="328"/>
        <v>2</v>
      </c>
      <c r="U388" s="70">
        <f t="shared" si="299"/>
        <v>3</v>
      </c>
      <c r="V388" s="68">
        <f t="shared" si="325"/>
        <v>4</v>
      </c>
      <c r="W388" s="70">
        <f t="shared" si="325"/>
        <v>7</v>
      </c>
      <c r="X388" s="71">
        <f t="shared" si="325"/>
        <v>0.42857142857142855</v>
      </c>
      <c r="Y388" s="71">
        <f t="shared" si="325"/>
        <v>0.5</v>
      </c>
      <c r="Z388" s="69">
        <f t="shared" si="325"/>
        <v>10000</v>
      </c>
      <c r="AA388" s="69">
        <f t="shared" ca="1" si="325"/>
        <v>9850</v>
      </c>
      <c r="AB388" s="69">
        <f t="shared" ca="1" si="301"/>
        <v>-150</v>
      </c>
      <c r="AC388" s="69">
        <f t="shared" ca="1" si="326"/>
        <v>50</v>
      </c>
      <c r="AD388" s="73">
        <f t="shared" si="309"/>
        <v>2.8999999999999861</v>
      </c>
      <c r="AE388" s="69">
        <f t="shared" si="329"/>
        <v>0.70000000000000007</v>
      </c>
      <c r="AF388" s="69">
        <f t="shared" si="329"/>
        <v>1.4000000000000001</v>
      </c>
      <c r="AG388" s="78">
        <f t="shared" si="329"/>
        <v>200</v>
      </c>
      <c r="AH388" s="60">
        <f t="shared" si="329"/>
        <v>50</v>
      </c>
      <c r="AI388" s="60">
        <f t="shared" si="329"/>
        <v>70</v>
      </c>
      <c r="AJ388" s="60">
        <f t="shared" si="329"/>
        <v>10070</v>
      </c>
      <c r="AK388" s="60">
        <f t="shared" si="329"/>
        <v>185</v>
      </c>
      <c r="AL388" s="60">
        <f t="shared" si="329"/>
        <v>3.7</v>
      </c>
      <c r="AM388" s="60">
        <f t="shared" ca="1" si="329"/>
        <v>-281</v>
      </c>
      <c r="AN388" s="60">
        <f t="shared" ca="1" si="329"/>
        <v>-281</v>
      </c>
      <c r="AO388" s="60">
        <f t="shared" ca="1" si="329"/>
        <v>281</v>
      </c>
      <c r="AP388" s="63">
        <f t="shared" si="286"/>
        <v>35</v>
      </c>
      <c r="AQ388" s="62">
        <f t="shared" si="314"/>
        <v>2.5172413793103523</v>
      </c>
      <c r="AR388" s="62">
        <f t="shared" si="315"/>
        <v>125.86206896551761</v>
      </c>
      <c r="AS388" s="62">
        <f t="shared" si="316"/>
        <v>251.72413793103522</v>
      </c>
      <c r="AT388" s="62">
        <f t="shared" si="290"/>
        <v>-125.86206896551761</v>
      </c>
      <c r="AU388" s="62">
        <f t="shared" si="317"/>
        <v>377.58620689655282</v>
      </c>
      <c r="AV388" s="62">
        <f t="shared" si="318"/>
        <v>-503.44827586207043</v>
      </c>
      <c r="AW388" s="63">
        <f t="shared" si="303"/>
        <v>-125.86206896551761</v>
      </c>
      <c r="AX388" s="61" t="str">
        <f t="shared" ca="1" si="319"/>
        <v/>
      </c>
      <c r="AY388" s="69">
        <f t="shared" ca="1" si="327"/>
        <v>9789</v>
      </c>
      <c r="AZ388" s="51">
        <f t="shared" si="320"/>
        <v>881.0344827586232</v>
      </c>
      <c r="BA388" s="55">
        <f t="shared" ca="1" si="321"/>
        <v>8.9445125153159721E-2</v>
      </c>
      <c r="BB388" s="55">
        <f t="shared" ca="1" si="305"/>
        <v>-0.83908045977011736</v>
      </c>
      <c r="BC388" s="64">
        <f t="shared" ca="1" si="322"/>
        <v>-275.86206896551761</v>
      </c>
      <c r="BE388" s="52">
        <f t="shared" ca="1" si="323"/>
        <v>2.8999999999999861</v>
      </c>
      <c r="BF388" s="52" t="str">
        <f t="shared" ca="1" si="324"/>
        <v/>
      </c>
      <c r="BG388" s="52">
        <f t="shared" ca="1" si="306"/>
        <v>2.8999999999999861</v>
      </c>
      <c r="BH388" s="52" t="str">
        <f t="shared" ca="1" si="307"/>
        <v/>
      </c>
    </row>
    <row r="389" spans="19:60">
      <c r="S389" s="68">
        <f t="shared" si="328"/>
        <v>7</v>
      </c>
      <c r="T389" s="69">
        <f t="shared" si="328"/>
        <v>2</v>
      </c>
      <c r="U389" s="70">
        <f t="shared" si="299"/>
        <v>3</v>
      </c>
      <c r="V389" s="68">
        <f t="shared" si="325"/>
        <v>4</v>
      </c>
      <c r="W389" s="70">
        <f t="shared" si="325"/>
        <v>7</v>
      </c>
      <c r="X389" s="71">
        <f t="shared" si="325"/>
        <v>0.42857142857142855</v>
      </c>
      <c r="Y389" s="71">
        <f t="shared" si="325"/>
        <v>0.5</v>
      </c>
      <c r="Z389" s="69">
        <f t="shared" si="325"/>
        <v>10000</v>
      </c>
      <c r="AA389" s="69">
        <f t="shared" ca="1" si="325"/>
        <v>9850</v>
      </c>
      <c r="AB389" s="69">
        <f t="shared" ca="1" si="301"/>
        <v>-150</v>
      </c>
      <c r="AC389" s="69">
        <f t="shared" ca="1" si="326"/>
        <v>50</v>
      </c>
      <c r="AD389" s="73">
        <f t="shared" si="309"/>
        <v>2.7999999999999861</v>
      </c>
      <c r="AE389" s="69">
        <f t="shared" si="329"/>
        <v>0.70000000000000007</v>
      </c>
      <c r="AF389" s="69">
        <f t="shared" si="329"/>
        <v>1.4000000000000001</v>
      </c>
      <c r="AG389" s="78">
        <f t="shared" si="329"/>
        <v>200</v>
      </c>
      <c r="AH389" s="60">
        <f t="shared" si="329"/>
        <v>50</v>
      </c>
      <c r="AI389" s="60">
        <f t="shared" si="329"/>
        <v>70</v>
      </c>
      <c r="AJ389" s="60">
        <f t="shared" si="329"/>
        <v>10070</v>
      </c>
      <c r="AK389" s="60">
        <f t="shared" si="329"/>
        <v>185</v>
      </c>
      <c r="AL389" s="60">
        <f t="shared" si="329"/>
        <v>3.7</v>
      </c>
      <c r="AM389" s="60">
        <f t="shared" ca="1" si="329"/>
        <v>-281</v>
      </c>
      <c r="AN389" s="60">
        <f t="shared" ca="1" si="329"/>
        <v>-281</v>
      </c>
      <c r="AO389" s="60">
        <f t="shared" ca="1" si="329"/>
        <v>281</v>
      </c>
      <c r="AP389" s="63">
        <f t="shared" si="286"/>
        <v>35</v>
      </c>
      <c r="AQ389" s="62">
        <f t="shared" si="314"/>
        <v>2.5714285714285792</v>
      </c>
      <c r="AR389" s="62">
        <f t="shared" si="315"/>
        <v>128.57142857142895</v>
      </c>
      <c r="AS389" s="62">
        <f t="shared" si="316"/>
        <v>257.14285714285791</v>
      </c>
      <c r="AT389" s="62">
        <f t="shared" si="290"/>
        <v>-128.57142857142895</v>
      </c>
      <c r="AU389" s="62">
        <f t="shared" si="317"/>
        <v>385.71428571428686</v>
      </c>
      <c r="AV389" s="62">
        <f t="shared" si="318"/>
        <v>-514.28571428571581</v>
      </c>
      <c r="AW389" s="63">
        <f t="shared" si="303"/>
        <v>-128.57142857142895</v>
      </c>
      <c r="AX389" s="61" t="str">
        <f t="shared" ca="1" si="319"/>
        <v/>
      </c>
      <c r="AY389" s="69">
        <f t="shared" ca="1" si="327"/>
        <v>9789</v>
      </c>
      <c r="AZ389" s="51">
        <f t="shared" si="320"/>
        <v>900.00000000000273</v>
      </c>
      <c r="BA389" s="55">
        <f t="shared" ca="1" si="321"/>
        <v>9.1370558375634792E-2</v>
      </c>
      <c r="BB389" s="55">
        <f t="shared" ca="1" si="305"/>
        <v>-0.85714285714285965</v>
      </c>
      <c r="BC389" s="64">
        <f t="shared" ca="1" si="322"/>
        <v>-278.57142857142895</v>
      </c>
      <c r="BE389" s="52">
        <f t="shared" ca="1" si="323"/>
        <v>2.7999999999999861</v>
      </c>
      <c r="BF389" s="52" t="str">
        <f t="shared" ca="1" si="324"/>
        <v/>
      </c>
      <c r="BG389" s="52">
        <f t="shared" ca="1" si="306"/>
        <v>2.7999999999999861</v>
      </c>
      <c r="BH389" s="52" t="str">
        <f t="shared" ca="1" si="307"/>
        <v/>
      </c>
    </row>
    <row r="390" spans="19:60">
      <c r="S390" s="68">
        <f t="shared" si="328"/>
        <v>7</v>
      </c>
      <c r="T390" s="69">
        <f t="shared" si="328"/>
        <v>2</v>
      </c>
      <c r="U390" s="70">
        <f t="shared" si="299"/>
        <v>3</v>
      </c>
      <c r="V390" s="68">
        <f t="shared" si="325"/>
        <v>4</v>
      </c>
      <c r="W390" s="70">
        <f t="shared" si="325"/>
        <v>7</v>
      </c>
      <c r="X390" s="71">
        <f t="shared" si="325"/>
        <v>0.42857142857142855</v>
      </c>
      <c r="Y390" s="71">
        <f t="shared" si="325"/>
        <v>0.5</v>
      </c>
      <c r="Z390" s="69">
        <f t="shared" si="325"/>
        <v>10000</v>
      </c>
      <c r="AA390" s="69">
        <f t="shared" ca="1" si="325"/>
        <v>9850</v>
      </c>
      <c r="AB390" s="69">
        <f t="shared" ca="1" si="301"/>
        <v>-150</v>
      </c>
      <c r="AC390" s="69">
        <f t="shared" ca="1" si="326"/>
        <v>50</v>
      </c>
      <c r="AD390" s="73">
        <f t="shared" si="309"/>
        <v>2.699999999999986</v>
      </c>
      <c r="AE390" s="69">
        <f t="shared" si="329"/>
        <v>0.70000000000000007</v>
      </c>
      <c r="AF390" s="69">
        <f t="shared" si="329"/>
        <v>1.4000000000000001</v>
      </c>
      <c r="AG390" s="78">
        <f t="shared" si="329"/>
        <v>200</v>
      </c>
      <c r="AH390" s="60">
        <f t="shared" si="329"/>
        <v>50</v>
      </c>
      <c r="AI390" s="60">
        <f t="shared" si="329"/>
        <v>70</v>
      </c>
      <c r="AJ390" s="60">
        <f t="shared" si="329"/>
        <v>10070</v>
      </c>
      <c r="AK390" s="60">
        <f t="shared" si="329"/>
        <v>185</v>
      </c>
      <c r="AL390" s="60">
        <f t="shared" si="329"/>
        <v>3.7</v>
      </c>
      <c r="AM390" s="60">
        <f t="shared" ca="1" si="329"/>
        <v>-281</v>
      </c>
      <c r="AN390" s="60">
        <f t="shared" ca="1" si="329"/>
        <v>-281</v>
      </c>
      <c r="AO390" s="60">
        <f t="shared" ca="1" si="329"/>
        <v>281</v>
      </c>
      <c r="AP390" s="63">
        <f t="shared" si="286"/>
        <v>35</v>
      </c>
      <c r="AQ390" s="62">
        <f t="shared" si="314"/>
        <v>2.6296296296296382</v>
      </c>
      <c r="AR390" s="62">
        <f t="shared" si="315"/>
        <v>131.48148148148192</v>
      </c>
      <c r="AS390" s="62">
        <f t="shared" si="316"/>
        <v>262.96296296296384</v>
      </c>
      <c r="AT390" s="62">
        <f t="shared" si="290"/>
        <v>-131.48148148148192</v>
      </c>
      <c r="AU390" s="62">
        <f t="shared" si="317"/>
        <v>394.44444444444576</v>
      </c>
      <c r="AV390" s="62">
        <f t="shared" si="318"/>
        <v>-525.92592592592769</v>
      </c>
      <c r="AW390" s="63">
        <f t="shared" si="303"/>
        <v>-131.48148148148192</v>
      </c>
      <c r="AX390" s="61" t="str">
        <f t="shared" ca="1" si="319"/>
        <v/>
      </c>
      <c r="AY390" s="69">
        <f t="shared" ca="1" si="327"/>
        <v>9789</v>
      </c>
      <c r="AZ390" s="51">
        <f t="shared" si="320"/>
        <v>920.37037037037339</v>
      </c>
      <c r="BA390" s="55">
        <f t="shared" ca="1" si="321"/>
        <v>9.3438616281256187E-2</v>
      </c>
      <c r="BB390" s="55">
        <f t="shared" ca="1" si="305"/>
        <v>-0.8765432098765461</v>
      </c>
      <c r="BC390" s="64">
        <f t="shared" ca="1" si="322"/>
        <v>-281.48148148148192</v>
      </c>
      <c r="BE390" s="52">
        <f t="shared" ca="1" si="323"/>
        <v>2.699999999999986</v>
      </c>
      <c r="BF390" s="52" t="str">
        <f t="shared" ca="1" si="324"/>
        <v/>
      </c>
      <c r="BG390" s="52">
        <f t="shared" ca="1" si="306"/>
        <v>2.699999999999986</v>
      </c>
      <c r="BH390" s="52" t="str">
        <f t="shared" ca="1" si="307"/>
        <v/>
      </c>
    </row>
    <row r="391" spans="19:60">
      <c r="S391" s="68">
        <f t="shared" si="328"/>
        <v>7</v>
      </c>
      <c r="T391" s="69">
        <f t="shared" si="328"/>
        <v>2</v>
      </c>
      <c r="U391" s="70">
        <f t="shared" si="299"/>
        <v>3</v>
      </c>
      <c r="V391" s="68">
        <f t="shared" si="325"/>
        <v>4</v>
      </c>
      <c r="W391" s="70">
        <f t="shared" si="325"/>
        <v>7</v>
      </c>
      <c r="X391" s="71">
        <f t="shared" si="325"/>
        <v>0.42857142857142855</v>
      </c>
      <c r="Y391" s="71">
        <f t="shared" si="325"/>
        <v>0.5</v>
      </c>
      <c r="Z391" s="69">
        <f t="shared" si="325"/>
        <v>10000</v>
      </c>
      <c r="AA391" s="69">
        <f t="shared" ca="1" si="325"/>
        <v>9850</v>
      </c>
      <c r="AB391" s="69">
        <f t="shared" ca="1" si="301"/>
        <v>-150</v>
      </c>
      <c r="AC391" s="69">
        <f t="shared" ca="1" si="326"/>
        <v>50</v>
      </c>
      <c r="AD391" s="73">
        <f t="shared" si="309"/>
        <v>2.5999999999999859</v>
      </c>
      <c r="AE391" s="69">
        <f t="shared" si="329"/>
        <v>0.70000000000000007</v>
      </c>
      <c r="AF391" s="69">
        <f t="shared" si="329"/>
        <v>1.4000000000000001</v>
      </c>
      <c r="AG391" s="78">
        <f t="shared" si="329"/>
        <v>200</v>
      </c>
      <c r="AH391" s="60">
        <f t="shared" si="329"/>
        <v>50</v>
      </c>
      <c r="AI391" s="60">
        <f t="shared" si="329"/>
        <v>70</v>
      </c>
      <c r="AJ391" s="60">
        <f t="shared" si="329"/>
        <v>10070</v>
      </c>
      <c r="AK391" s="60">
        <f t="shared" si="329"/>
        <v>185</v>
      </c>
      <c r="AL391" s="60">
        <f t="shared" si="329"/>
        <v>3.7</v>
      </c>
      <c r="AM391" s="60">
        <f t="shared" ca="1" si="329"/>
        <v>-281</v>
      </c>
      <c r="AN391" s="60">
        <f t="shared" ca="1" si="329"/>
        <v>-281</v>
      </c>
      <c r="AO391" s="60">
        <f t="shared" ca="1" si="329"/>
        <v>281</v>
      </c>
      <c r="AP391" s="63">
        <f t="shared" si="286"/>
        <v>35</v>
      </c>
      <c r="AQ391" s="62">
        <f t="shared" si="314"/>
        <v>2.6923076923077014</v>
      </c>
      <c r="AR391" s="62">
        <f t="shared" si="315"/>
        <v>134.61538461538507</v>
      </c>
      <c r="AS391" s="62">
        <f t="shared" si="316"/>
        <v>269.23076923077014</v>
      </c>
      <c r="AT391" s="62">
        <f t="shared" si="290"/>
        <v>-134.61538461538507</v>
      </c>
      <c r="AU391" s="62">
        <f t="shared" si="317"/>
        <v>403.84615384615518</v>
      </c>
      <c r="AV391" s="62">
        <f t="shared" si="318"/>
        <v>-538.46153846154027</v>
      </c>
      <c r="AW391" s="63">
        <f t="shared" si="303"/>
        <v>-134.6153846153851</v>
      </c>
      <c r="AX391" s="61" t="str">
        <f t="shared" ca="1" si="319"/>
        <v/>
      </c>
      <c r="AY391" s="69">
        <f t="shared" ca="1" si="327"/>
        <v>9789</v>
      </c>
      <c r="AZ391" s="51">
        <f t="shared" si="320"/>
        <v>942.30769230769545</v>
      </c>
      <c r="BA391" s="55">
        <f t="shared" ca="1" si="321"/>
        <v>9.566575556423304E-2</v>
      </c>
      <c r="BB391" s="55">
        <f t="shared" ca="1" si="305"/>
        <v>-0.89743589743590069</v>
      </c>
      <c r="BC391" s="64">
        <f t="shared" ca="1" si="322"/>
        <v>-284.6153846153851</v>
      </c>
      <c r="BE391" s="52">
        <f t="shared" ca="1" si="323"/>
        <v>2.5999999999999859</v>
      </c>
      <c r="BF391" s="52" t="str">
        <f t="shared" ca="1" si="324"/>
        <v/>
      </c>
      <c r="BG391" s="52">
        <f t="shared" ca="1" si="306"/>
        <v>2.5999999999999859</v>
      </c>
      <c r="BH391" s="52" t="str">
        <f t="shared" ca="1" si="307"/>
        <v/>
      </c>
    </row>
    <row r="392" spans="19:60">
      <c r="S392" s="68">
        <f t="shared" si="328"/>
        <v>7</v>
      </c>
      <c r="T392" s="69">
        <f t="shared" si="328"/>
        <v>2</v>
      </c>
      <c r="U392" s="70">
        <f t="shared" si="299"/>
        <v>3</v>
      </c>
      <c r="V392" s="68">
        <f t="shared" si="325"/>
        <v>4</v>
      </c>
      <c r="W392" s="70">
        <f t="shared" si="325"/>
        <v>7</v>
      </c>
      <c r="X392" s="71">
        <f t="shared" si="325"/>
        <v>0.42857142857142855</v>
      </c>
      <c r="Y392" s="71">
        <f t="shared" si="325"/>
        <v>0.5</v>
      </c>
      <c r="Z392" s="69">
        <f t="shared" si="325"/>
        <v>10000</v>
      </c>
      <c r="AA392" s="69">
        <f t="shared" ca="1" si="325"/>
        <v>9850</v>
      </c>
      <c r="AB392" s="69">
        <f t="shared" ca="1" si="301"/>
        <v>-150</v>
      </c>
      <c r="AC392" s="69">
        <f t="shared" ca="1" si="326"/>
        <v>50</v>
      </c>
      <c r="AD392" s="73">
        <f t="shared" si="309"/>
        <v>2.4999999999999858</v>
      </c>
      <c r="AE392" s="69">
        <f t="shared" si="329"/>
        <v>0.70000000000000007</v>
      </c>
      <c r="AF392" s="69">
        <f t="shared" si="329"/>
        <v>1.4000000000000001</v>
      </c>
      <c r="AG392" s="78">
        <f t="shared" si="329"/>
        <v>200</v>
      </c>
      <c r="AH392" s="60">
        <f t="shared" si="329"/>
        <v>50</v>
      </c>
      <c r="AI392" s="60">
        <f t="shared" si="329"/>
        <v>70</v>
      </c>
      <c r="AJ392" s="60">
        <f t="shared" si="329"/>
        <v>10070</v>
      </c>
      <c r="AK392" s="60">
        <f t="shared" si="329"/>
        <v>185</v>
      </c>
      <c r="AL392" s="60">
        <f t="shared" si="329"/>
        <v>3.7</v>
      </c>
      <c r="AM392" s="60">
        <f t="shared" ca="1" si="329"/>
        <v>-281</v>
      </c>
      <c r="AN392" s="60">
        <f t="shared" ca="1" si="329"/>
        <v>-281</v>
      </c>
      <c r="AO392" s="60">
        <f t="shared" ca="1" si="329"/>
        <v>281</v>
      </c>
      <c r="AP392" s="63">
        <f t="shared" si="286"/>
        <v>35</v>
      </c>
      <c r="AQ392" s="62">
        <f t="shared" si="314"/>
        <v>2.7600000000000104</v>
      </c>
      <c r="AR392" s="62">
        <f t="shared" si="315"/>
        <v>138.00000000000051</v>
      </c>
      <c r="AS392" s="62">
        <f t="shared" si="316"/>
        <v>276.00000000000102</v>
      </c>
      <c r="AT392" s="62">
        <f t="shared" si="290"/>
        <v>-138.00000000000051</v>
      </c>
      <c r="AU392" s="62">
        <f t="shared" si="317"/>
        <v>414.00000000000153</v>
      </c>
      <c r="AV392" s="62">
        <f t="shared" si="318"/>
        <v>-552.00000000000205</v>
      </c>
      <c r="AW392" s="63">
        <f t="shared" si="303"/>
        <v>-138.00000000000051</v>
      </c>
      <c r="AX392" s="61" t="str">
        <f t="shared" ca="1" si="319"/>
        <v/>
      </c>
      <c r="AY392" s="69">
        <f t="shared" ca="1" si="327"/>
        <v>9789</v>
      </c>
      <c r="AZ392" s="51">
        <f t="shared" si="320"/>
        <v>966.00000000000364</v>
      </c>
      <c r="BA392" s="55">
        <f t="shared" ca="1" si="321"/>
        <v>9.8071065989848091E-2</v>
      </c>
      <c r="BB392" s="55">
        <f t="shared" ca="1" si="305"/>
        <v>-0.92000000000000337</v>
      </c>
      <c r="BC392" s="64">
        <f t="shared" ca="1" si="322"/>
        <v>-288.00000000000051</v>
      </c>
      <c r="BE392" s="52">
        <f t="shared" ca="1" si="323"/>
        <v>2.4999999999999858</v>
      </c>
      <c r="BF392" s="52" t="str">
        <f t="shared" ca="1" si="324"/>
        <v/>
      </c>
      <c r="BG392" s="52">
        <f t="shared" ca="1" si="306"/>
        <v>2.4999999999999858</v>
      </c>
      <c r="BH392" s="52" t="str">
        <f t="shared" ca="1" si="307"/>
        <v/>
      </c>
    </row>
    <row r="393" spans="19:60">
      <c r="S393" s="68">
        <f t="shared" si="328"/>
        <v>7</v>
      </c>
      <c r="T393" s="69">
        <f t="shared" si="328"/>
        <v>2</v>
      </c>
      <c r="U393" s="70">
        <f t="shared" si="299"/>
        <v>3</v>
      </c>
      <c r="V393" s="68">
        <f t="shared" si="325"/>
        <v>4</v>
      </c>
      <c r="W393" s="70">
        <f t="shared" si="325"/>
        <v>7</v>
      </c>
      <c r="X393" s="71">
        <f t="shared" si="325"/>
        <v>0.42857142857142855</v>
      </c>
      <c r="Y393" s="71">
        <f t="shared" si="325"/>
        <v>0.5</v>
      </c>
      <c r="Z393" s="69">
        <f t="shared" si="325"/>
        <v>10000</v>
      </c>
      <c r="AA393" s="69">
        <f t="shared" ca="1" si="325"/>
        <v>9850</v>
      </c>
      <c r="AB393" s="69">
        <f t="shared" ca="1" si="301"/>
        <v>-150</v>
      </c>
      <c r="AC393" s="69">
        <f t="shared" ca="1" si="326"/>
        <v>50</v>
      </c>
      <c r="AD393" s="73">
        <f t="shared" si="309"/>
        <v>2.3999999999999857</v>
      </c>
      <c r="AE393" s="69">
        <f t="shared" si="329"/>
        <v>0.70000000000000007</v>
      </c>
      <c r="AF393" s="69">
        <f t="shared" si="329"/>
        <v>1.4000000000000001</v>
      </c>
      <c r="AG393" s="78">
        <f t="shared" si="329"/>
        <v>200</v>
      </c>
      <c r="AH393" s="60">
        <f t="shared" si="329"/>
        <v>50</v>
      </c>
      <c r="AI393" s="60">
        <f t="shared" si="329"/>
        <v>70</v>
      </c>
      <c r="AJ393" s="60">
        <f t="shared" si="329"/>
        <v>10070</v>
      </c>
      <c r="AK393" s="60">
        <f t="shared" si="329"/>
        <v>185</v>
      </c>
      <c r="AL393" s="60">
        <f t="shared" si="329"/>
        <v>3.7</v>
      </c>
      <c r="AM393" s="60">
        <f t="shared" ca="1" si="329"/>
        <v>-281</v>
      </c>
      <c r="AN393" s="60">
        <f t="shared" ca="1" si="329"/>
        <v>-281</v>
      </c>
      <c r="AO393" s="60">
        <f t="shared" ca="1" si="329"/>
        <v>281</v>
      </c>
      <c r="AP393" s="63">
        <f t="shared" si="286"/>
        <v>35</v>
      </c>
      <c r="AQ393" s="62">
        <f t="shared" si="314"/>
        <v>2.8333333333333446</v>
      </c>
      <c r="AR393" s="62">
        <f t="shared" si="315"/>
        <v>141.66666666666723</v>
      </c>
      <c r="AS393" s="62">
        <f t="shared" si="316"/>
        <v>283.33333333333445</v>
      </c>
      <c r="AT393" s="62">
        <f t="shared" si="290"/>
        <v>-141.66666666666723</v>
      </c>
      <c r="AU393" s="62">
        <f t="shared" si="317"/>
        <v>425.00000000000171</v>
      </c>
      <c r="AV393" s="62">
        <f t="shared" si="318"/>
        <v>-566.6666666666689</v>
      </c>
      <c r="AW393" s="63">
        <f t="shared" si="303"/>
        <v>-141.6666666666672</v>
      </c>
      <c r="AX393" s="61" t="str">
        <f t="shared" ca="1" si="319"/>
        <v/>
      </c>
      <c r="AY393" s="69">
        <f t="shared" ca="1" si="327"/>
        <v>9789</v>
      </c>
      <c r="AZ393" s="51">
        <f t="shared" si="320"/>
        <v>991.66666666667061</v>
      </c>
      <c r="BA393" s="55">
        <f t="shared" ca="1" si="321"/>
        <v>0.10067681895093103</v>
      </c>
      <c r="BB393" s="55">
        <f t="shared" ca="1" si="305"/>
        <v>-0.94444444444444797</v>
      </c>
      <c r="BC393" s="64">
        <f t="shared" ca="1" si="322"/>
        <v>-291.6666666666672</v>
      </c>
      <c r="BE393" s="52">
        <f t="shared" ca="1" si="323"/>
        <v>2.3999999999999857</v>
      </c>
      <c r="BF393" s="52" t="str">
        <f t="shared" ca="1" si="324"/>
        <v/>
      </c>
      <c r="BG393" s="52">
        <f t="shared" ca="1" si="306"/>
        <v>2.3999999999999857</v>
      </c>
      <c r="BH393" s="52" t="str">
        <f t="shared" ca="1" si="307"/>
        <v/>
      </c>
    </row>
    <row r="394" spans="19:60">
      <c r="S394" s="68">
        <f t="shared" si="328"/>
        <v>7</v>
      </c>
      <c r="T394" s="69">
        <f t="shared" si="328"/>
        <v>2</v>
      </c>
      <c r="U394" s="70">
        <f t="shared" si="299"/>
        <v>3</v>
      </c>
      <c r="V394" s="68">
        <f t="shared" ref="V394:AA409" si="330">V393</f>
        <v>4</v>
      </c>
      <c r="W394" s="70">
        <f t="shared" si="330"/>
        <v>7</v>
      </c>
      <c r="X394" s="71">
        <f t="shared" si="330"/>
        <v>0.42857142857142855</v>
      </c>
      <c r="Y394" s="71">
        <f t="shared" si="330"/>
        <v>0.5</v>
      </c>
      <c r="Z394" s="69">
        <f t="shared" si="330"/>
        <v>10000</v>
      </c>
      <c r="AA394" s="69">
        <f t="shared" ca="1" si="330"/>
        <v>9850</v>
      </c>
      <c r="AB394" s="69">
        <f t="shared" ca="1" si="301"/>
        <v>-150</v>
      </c>
      <c r="AC394" s="69">
        <f t="shared" ca="1" si="326"/>
        <v>50</v>
      </c>
      <c r="AD394" s="73">
        <f t="shared" si="309"/>
        <v>2.2999999999999856</v>
      </c>
      <c r="AE394" s="69">
        <f t="shared" si="329"/>
        <v>0.70000000000000007</v>
      </c>
      <c r="AF394" s="69">
        <f t="shared" si="329"/>
        <v>1.4000000000000001</v>
      </c>
      <c r="AG394" s="78">
        <f t="shared" si="329"/>
        <v>200</v>
      </c>
      <c r="AH394" s="60">
        <f t="shared" si="329"/>
        <v>50</v>
      </c>
      <c r="AI394" s="60">
        <f t="shared" si="329"/>
        <v>70</v>
      </c>
      <c r="AJ394" s="60">
        <f t="shared" si="329"/>
        <v>10070</v>
      </c>
      <c r="AK394" s="60">
        <f t="shared" si="329"/>
        <v>185</v>
      </c>
      <c r="AL394" s="60">
        <f t="shared" si="329"/>
        <v>3.7</v>
      </c>
      <c r="AM394" s="60">
        <f t="shared" ca="1" si="329"/>
        <v>-281</v>
      </c>
      <c r="AN394" s="60">
        <f t="shared" ca="1" si="329"/>
        <v>-281</v>
      </c>
      <c r="AO394" s="60">
        <f t="shared" ca="1" si="329"/>
        <v>281</v>
      </c>
      <c r="AP394" s="63">
        <f t="shared" si="286"/>
        <v>35</v>
      </c>
      <c r="AQ394" s="62">
        <f t="shared" si="314"/>
        <v>2.9130434782608816</v>
      </c>
      <c r="AR394" s="62">
        <f t="shared" si="315"/>
        <v>145.65217391304407</v>
      </c>
      <c r="AS394" s="62">
        <f t="shared" si="316"/>
        <v>291.30434782608813</v>
      </c>
      <c r="AT394" s="62">
        <f t="shared" si="290"/>
        <v>-145.65217391304407</v>
      </c>
      <c r="AU394" s="62">
        <f t="shared" si="317"/>
        <v>436.9565217391322</v>
      </c>
      <c r="AV394" s="62">
        <f t="shared" si="318"/>
        <v>-582.60869565217627</v>
      </c>
      <c r="AW394" s="63">
        <f t="shared" si="303"/>
        <v>-145.65217391304407</v>
      </c>
      <c r="AX394" s="61" t="str">
        <f t="shared" ca="1" si="319"/>
        <v/>
      </c>
      <c r="AY394" s="69">
        <f t="shared" ca="1" si="327"/>
        <v>9789</v>
      </c>
      <c r="AZ394" s="51">
        <f t="shared" si="320"/>
        <v>1019.5652173913085</v>
      </c>
      <c r="BA394" s="55">
        <f t="shared" ca="1" si="321"/>
        <v>0.10350915912602117</v>
      </c>
      <c r="BB394" s="55">
        <f t="shared" ca="1" si="305"/>
        <v>-0.97101449275362706</v>
      </c>
      <c r="BC394" s="64">
        <f t="shared" ca="1" si="322"/>
        <v>-295.65217391304407</v>
      </c>
      <c r="BE394" s="52">
        <f t="shared" ca="1" si="323"/>
        <v>2.2999999999999856</v>
      </c>
      <c r="BF394" s="52" t="str">
        <f t="shared" ca="1" si="324"/>
        <v/>
      </c>
      <c r="BG394" s="52">
        <f t="shared" ca="1" si="306"/>
        <v>2.2999999999999856</v>
      </c>
      <c r="BH394" s="52" t="str">
        <f t="shared" ca="1" si="307"/>
        <v/>
      </c>
    </row>
    <row r="395" spans="19:60">
      <c r="S395" s="68">
        <f t="shared" ref="S395:T410" si="331">S394</f>
        <v>7</v>
      </c>
      <c r="T395" s="69">
        <f t="shared" si="331"/>
        <v>2</v>
      </c>
      <c r="U395" s="70">
        <f t="shared" si="299"/>
        <v>3</v>
      </c>
      <c r="V395" s="68">
        <f t="shared" si="330"/>
        <v>4</v>
      </c>
      <c r="W395" s="70">
        <f t="shared" si="330"/>
        <v>7</v>
      </c>
      <c r="X395" s="71">
        <f t="shared" si="330"/>
        <v>0.42857142857142855</v>
      </c>
      <c r="Y395" s="71">
        <f t="shared" si="330"/>
        <v>0.5</v>
      </c>
      <c r="Z395" s="69">
        <f t="shared" si="330"/>
        <v>10000</v>
      </c>
      <c r="AA395" s="69">
        <f t="shared" ca="1" si="330"/>
        <v>9850</v>
      </c>
      <c r="AB395" s="69">
        <f t="shared" ca="1" si="301"/>
        <v>-150</v>
      </c>
      <c r="AC395" s="69">
        <f t="shared" ca="1" si="326"/>
        <v>50</v>
      </c>
      <c r="AD395" s="73">
        <f t="shared" si="309"/>
        <v>2.1999999999999855</v>
      </c>
      <c r="AE395" s="69">
        <f t="shared" ref="AE395:AO410" si="332">AE394</f>
        <v>0.70000000000000007</v>
      </c>
      <c r="AF395" s="69">
        <f t="shared" si="332"/>
        <v>1.4000000000000001</v>
      </c>
      <c r="AG395" s="78">
        <f t="shared" si="332"/>
        <v>200</v>
      </c>
      <c r="AH395" s="60">
        <f t="shared" si="332"/>
        <v>50</v>
      </c>
      <c r="AI395" s="60">
        <f t="shared" si="332"/>
        <v>70</v>
      </c>
      <c r="AJ395" s="60">
        <f t="shared" si="332"/>
        <v>10070</v>
      </c>
      <c r="AK395" s="60">
        <f t="shared" si="332"/>
        <v>185</v>
      </c>
      <c r="AL395" s="60">
        <f t="shared" si="332"/>
        <v>3.7</v>
      </c>
      <c r="AM395" s="60">
        <f t="shared" ca="1" si="332"/>
        <v>-281</v>
      </c>
      <c r="AN395" s="60">
        <f t="shared" ca="1" si="332"/>
        <v>-281</v>
      </c>
      <c r="AO395" s="60">
        <f t="shared" ca="1" si="332"/>
        <v>281</v>
      </c>
      <c r="AP395" s="63">
        <f t="shared" si="286"/>
        <v>35</v>
      </c>
      <c r="AQ395" s="62">
        <f t="shared" si="314"/>
        <v>3.0000000000000133</v>
      </c>
      <c r="AR395" s="62">
        <f t="shared" si="315"/>
        <v>150.00000000000065</v>
      </c>
      <c r="AS395" s="62">
        <f t="shared" si="316"/>
        <v>300.00000000000131</v>
      </c>
      <c r="AT395" s="62">
        <f t="shared" si="290"/>
        <v>-150.00000000000065</v>
      </c>
      <c r="AU395" s="62">
        <f t="shared" si="317"/>
        <v>450.00000000000193</v>
      </c>
      <c r="AV395" s="62">
        <f t="shared" si="318"/>
        <v>-600.00000000000261</v>
      </c>
      <c r="AW395" s="63">
        <f t="shared" si="303"/>
        <v>-150.00000000000068</v>
      </c>
      <c r="AX395" s="61" t="str">
        <f t="shared" ca="1" si="319"/>
        <v/>
      </c>
      <c r="AY395" s="69">
        <f t="shared" ca="1" si="327"/>
        <v>9789</v>
      </c>
      <c r="AZ395" s="51">
        <f t="shared" si="320"/>
        <v>1050.0000000000045</v>
      </c>
      <c r="BA395" s="55">
        <f t="shared" ca="1" si="321"/>
        <v>0.10659898477157406</v>
      </c>
      <c r="BB395" s="55">
        <f t="shared" ca="1" si="305"/>
        <v>-1.0000000000000044</v>
      </c>
      <c r="BC395" s="64">
        <f t="shared" ca="1" si="322"/>
        <v>-300.00000000000068</v>
      </c>
      <c r="BE395" s="52">
        <f t="shared" ca="1" si="323"/>
        <v>2.1999999999999855</v>
      </c>
      <c r="BF395" s="52" t="str">
        <f t="shared" ca="1" si="324"/>
        <v/>
      </c>
      <c r="BG395" s="52">
        <f t="shared" ca="1" si="306"/>
        <v>2.1999999999999855</v>
      </c>
      <c r="BH395" s="52" t="str">
        <f t="shared" ca="1" si="307"/>
        <v/>
      </c>
    </row>
    <row r="396" spans="19:60">
      <c r="S396" s="68">
        <f t="shared" si="331"/>
        <v>7</v>
      </c>
      <c r="T396" s="69">
        <f t="shared" si="331"/>
        <v>2</v>
      </c>
      <c r="U396" s="70">
        <f t="shared" si="299"/>
        <v>3</v>
      </c>
      <c r="V396" s="68">
        <f t="shared" si="330"/>
        <v>4</v>
      </c>
      <c r="W396" s="70">
        <f t="shared" si="330"/>
        <v>7</v>
      </c>
      <c r="X396" s="71">
        <f t="shared" si="330"/>
        <v>0.42857142857142855</v>
      </c>
      <c r="Y396" s="71">
        <f t="shared" si="330"/>
        <v>0.5</v>
      </c>
      <c r="Z396" s="69">
        <f t="shared" si="330"/>
        <v>10000</v>
      </c>
      <c r="AA396" s="69">
        <f t="shared" ca="1" si="330"/>
        <v>9850</v>
      </c>
      <c r="AB396" s="69">
        <f t="shared" ca="1" si="301"/>
        <v>-150</v>
      </c>
      <c r="AC396" s="69">
        <f t="shared" ca="1" si="326"/>
        <v>50</v>
      </c>
      <c r="AD396" s="73">
        <f t="shared" si="309"/>
        <v>2.0999999999999854</v>
      </c>
      <c r="AE396" s="69">
        <f t="shared" si="332"/>
        <v>0.70000000000000007</v>
      </c>
      <c r="AF396" s="69">
        <f t="shared" si="332"/>
        <v>1.4000000000000001</v>
      </c>
      <c r="AG396" s="78">
        <f t="shared" si="332"/>
        <v>200</v>
      </c>
      <c r="AH396" s="60">
        <f t="shared" si="332"/>
        <v>50</v>
      </c>
      <c r="AI396" s="60">
        <f t="shared" si="332"/>
        <v>70</v>
      </c>
      <c r="AJ396" s="60">
        <f t="shared" si="332"/>
        <v>10070</v>
      </c>
      <c r="AK396" s="60">
        <f t="shared" si="332"/>
        <v>185</v>
      </c>
      <c r="AL396" s="60">
        <f t="shared" si="332"/>
        <v>3.7</v>
      </c>
      <c r="AM396" s="60">
        <f t="shared" ca="1" si="332"/>
        <v>-281</v>
      </c>
      <c r="AN396" s="60">
        <f t="shared" ca="1" si="332"/>
        <v>-281</v>
      </c>
      <c r="AO396" s="60">
        <f t="shared" ca="1" si="332"/>
        <v>281</v>
      </c>
      <c r="AP396" s="63">
        <f t="shared" si="286"/>
        <v>35</v>
      </c>
      <c r="AQ396" s="62">
        <f t="shared" si="314"/>
        <v>3.09523809523811</v>
      </c>
      <c r="AR396" s="62">
        <f t="shared" si="315"/>
        <v>154.7619047619055</v>
      </c>
      <c r="AS396" s="62">
        <f t="shared" si="316"/>
        <v>309.523809523811</v>
      </c>
      <c r="AT396" s="62">
        <f t="shared" si="290"/>
        <v>-154.7619047619055</v>
      </c>
      <c r="AU396" s="62">
        <f t="shared" si="317"/>
        <v>464.28571428571649</v>
      </c>
      <c r="AV396" s="62">
        <f t="shared" si="318"/>
        <v>-619.04761904762199</v>
      </c>
      <c r="AW396" s="63">
        <f t="shared" si="303"/>
        <v>-154.7619047619055</v>
      </c>
      <c r="AX396" s="61" t="str">
        <f t="shared" ca="1" si="319"/>
        <v/>
      </c>
      <c r="AY396" s="69">
        <f t="shared" ca="1" si="327"/>
        <v>9789</v>
      </c>
      <c r="AZ396" s="51">
        <f t="shared" si="320"/>
        <v>1083.3333333333385</v>
      </c>
      <c r="BA396" s="55">
        <f t="shared" ca="1" si="321"/>
        <v>0.10998307952622725</v>
      </c>
      <c r="BB396" s="55">
        <f t="shared" ca="1" si="305"/>
        <v>-1.0317460317460367</v>
      </c>
      <c r="BC396" s="64">
        <f t="shared" ca="1" si="322"/>
        <v>-304.7619047619055</v>
      </c>
      <c r="BE396" s="52">
        <f t="shared" ca="1" si="323"/>
        <v>2.0999999999999854</v>
      </c>
      <c r="BF396" s="52" t="str">
        <f t="shared" ca="1" si="324"/>
        <v/>
      </c>
      <c r="BG396" s="52">
        <f t="shared" ca="1" si="306"/>
        <v>2.0999999999999854</v>
      </c>
      <c r="BH396" s="52" t="str">
        <f t="shared" ca="1" si="307"/>
        <v/>
      </c>
    </row>
    <row r="397" spans="19:60">
      <c r="S397" s="68">
        <f t="shared" si="331"/>
        <v>7</v>
      </c>
      <c r="T397" s="69">
        <f t="shared" si="331"/>
        <v>2</v>
      </c>
      <c r="U397" s="70">
        <f t="shared" si="299"/>
        <v>3</v>
      </c>
      <c r="V397" s="68">
        <f t="shared" si="330"/>
        <v>4</v>
      </c>
      <c r="W397" s="70">
        <f t="shared" si="330"/>
        <v>7</v>
      </c>
      <c r="X397" s="71">
        <f t="shared" si="330"/>
        <v>0.42857142857142855</v>
      </c>
      <c r="Y397" s="71">
        <f t="shared" si="330"/>
        <v>0.5</v>
      </c>
      <c r="Z397" s="69">
        <f t="shared" si="330"/>
        <v>10000</v>
      </c>
      <c r="AA397" s="69">
        <f t="shared" ca="1" si="330"/>
        <v>9850</v>
      </c>
      <c r="AB397" s="69">
        <f t="shared" ca="1" si="301"/>
        <v>-150</v>
      </c>
      <c r="AC397" s="69">
        <f t="shared" ca="1" si="326"/>
        <v>50</v>
      </c>
      <c r="AD397" s="73">
        <f t="shared" si="309"/>
        <v>1.9999999999999853</v>
      </c>
      <c r="AE397" s="69">
        <f t="shared" si="332"/>
        <v>0.70000000000000007</v>
      </c>
      <c r="AF397" s="69">
        <f t="shared" si="332"/>
        <v>1.4000000000000001</v>
      </c>
      <c r="AG397" s="78">
        <f t="shared" si="332"/>
        <v>200</v>
      </c>
      <c r="AH397" s="60">
        <f t="shared" si="332"/>
        <v>50</v>
      </c>
      <c r="AI397" s="60">
        <f t="shared" si="332"/>
        <v>70</v>
      </c>
      <c r="AJ397" s="60">
        <f t="shared" si="332"/>
        <v>10070</v>
      </c>
      <c r="AK397" s="60">
        <f t="shared" si="332"/>
        <v>185</v>
      </c>
      <c r="AL397" s="60">
        <f t="shared" si="332"/>
        <v>3.7</v>
      </c>
      <c r="AM397" s="60">
        <f t="shared" ca="1" si="332"/>
        <v>-281</v>
      </c>
      <c r="AN397" s="60">
        <f t="shared" ca="1" si="332"/>
        <v>-281</v>
      </c>
      <c r="AO397" s="60">
        <f t="shared" ca="1" si="332"/>
        <v>281</v>
      </c>
      <c r="AP397" s="63">
        <f t="shared" si="286"/>
        <v>35</v>
      </c>
      <c r="AQ397" s="62">
        <f t="shared" si="314"/>
        <v>3.2000000000000162</v>
      </c>
      <c r="AR397" s="62">
        <f t="shared" si="315"/>
        <v>160.0000000000008</v>
      </c>
      <c r="AS397" s="62">
        <f t="shared" si="316"/>
        <v>320.00000000000159</v>
      </c>
      <c r="AT397" s="62">
        <f t="shared" si="290"/>
        <v>-160.0000000000008</v>
      </c>
      <c r="AU397" s="62">
        <f t="shared" si="317"/>
        <v>480.00000000000239</v>
      </c>
      <c r="AV397" s="62">
        <f t="shared" si="318"/>
        <v>-640.00000000000318</v>
      </c>
      <c r="AW397" s="63">
        <f t="shared" si="303"/>
        <v>-160.0000000000008</v>
      </c>
      <c r="AX397" s="61" t="str">
        <f t="shared" ca="1" si="319"/>
        <v/>
      </c>
      <c r="AY397" s="69">
        <f t="shared" ca="1" si="327"/>
        <v>9789</v>
      </c>
      <c r="AZ397" s="51">
        <f t="shared" si="320"/>
        <v>1120.0000000000055</v>
      </c>
      <c r="BA397" s="55">
        <f t="shared" ca="1" si="321"/>
        <v>0.11370558375634574</v>
      </c>
      <c r="BB397" s="55">
        <f t="shared" ca="1" si="305"/>
        <v>-1.066666666666672</v>
      </c>
      <c r="BC397" s="64">
        <f t="shared" ca="1" si="322"/>
        <v>-310.0000000000008</v>
      </c>
      <c r="BE397" s="52">
        <f t="shared" ca="1" si="323"/>
        <v>1.9999999999999853</v>
      </c>
      <c r="BF397" s="52" t="str">
        <f t="shared" ca="1" si="324"/>
        <v/>
      </c>
      <c r="BG397" s="52">
        <f t="shared" ca="1" si="306"/>
        <v>1.9999999999999853</v>
      </c>
      <c r="BH397" s="52" t="str">
        <f t="shared" ca="1" si="307"/>
        <v/>
      </c>
    </row>
    <row r="398" spans="19:60">
      <c r="S398" s="68">
        <f t="shared" si="331"/>
        <v>7</v>
      </c>
      <c r="T398" s="69">
        <f t="shared" si="331"/>
        <v>2</v>
      </c>
      <c r="U398" s="70">
        <f t="shared" si="299"/>
        <v>3</v>
      </c>
      <c r="V398" s="68">
        <f t="shared" si="330"/>
        <v>4</v>
      </c>
      <c r="W398" s="70">
        <f t="shared" si="330"/>
        <v>7</v>
      </c>
      <c r="X398" s="71">
        <f t="shared" si="330"/>
        <v>0.42857142857142855</v>
      </c>
      <c r="Y398" s="71">
        <f t="shared" si="330"/>
        <v>0.5</v>
      </c>
      <c r="Z398" s="69">
        <f t="shared" si="330"/>
        <v>10000</v>
      </c>
      <c r="AA398" s="69">
        <f t="shared" ca="1" si="330"/>
        <v>9850</v>
      </c>
      <c r="AB398" s="69">
        <f t="shared" ca="1" si="301"/>
        <v>-150</v>
      </c>
      <c r="AC398" s="69">
        <f t="shared" ca="1" si="326"/>
        <v>50</v>
      </c>
      <c r="AD398" s="73">
        <f t="shared" si="309"/>
        <v>1.8999999999999853</v>
      </c>
      <c r="AE398" s="69">
        <f t="shared" si="332"/>
        <v>0.70000000000000007</v>
      </c>
      <c r="AF398" s="69">
        <f t="shared" si="332"/>
        <v>1.4000000000000001</v>
      </c>
      <c r="AG398" s="78">
        <f t="shared" si="332"/>
        <v>200</v>
      </c>
      <c r="AH398" s="60">
        <f t="shared" si="332"/>
        <v>50</v>
      </c>
      <c r="AI398" s="60">
        <f t="shared" si="332"/>
        <v>70</v>
      </c>
      <c r="AJ398" s="60">
        <f t="shared" si="332"/>
        <v>10070</v>
      </c>
      <c r="AK398" s="60">
        <f t="shared" si="332"/>
        <v>185</v>
      </c>
      <c r="AL398" s="60">
        <f t="shared" si="332"/>
        <v>3.7</v>
      </c>
      <c r="AM398" s="60">
        <f t="shared" ca="1" si="332"/>
        <v>-281</v>
      </c>
      <c r="AN398" s="60">
        <f t="shared" ca="1" si="332"/>
        <v>-281</v>
      </c>
      <c r="AO398" s="60">
        <f t="shared" ca="1" si="332"/>
        <v>281</v>
      </c>
      <c r="AP398" s="63">
        <f t="shared" si="286"/>
        <v>35</v>
      </c>
      <c r="AQ398" s="62">
        <f t="shared" si="314"/>
        <v>3.3157894736842288</v>
      </c>
      <c r="AR398" s="62">
        <f t="shared" si="315"/>
        <v>165.78947368421143</v>
      </c>
      <c r="AS398" s="62">
        <f t="shared" si="316"/>
        <v>331.57894736842286</v>
      </c>
      <c r="AT398" s="62">
        <f t="shared" si="290"/>
        <v>-165.78947368421143</v>
      </c>
      <c r="AU398" s="62">
        <f t="shared" si="317"/>
        <v>497.36842105263429</v>
      </c>
      <c r="AV398" s="62">
        <f t="shared" si="318"/>
        <v>-663.15789473684572</v>
      </c>
      <c r="AW398" s="63">
        <f t="shared" si="303"/>
        <v>-165.78947368421143</v>
      </c>
      <c r="AX398" s="61" t="str">
        <f t="shared" ca="1" si="319"/>
        <v/>
      </c>
      <c r="AY398" s="69">
        <f t="shared" ca="1" si="327"/>
        <v>9789</v>
      </c>
      <c r="AZ398" s="51">
        <f t="shared" si="320"/>
        <v>1160.5263157894801</v>
      </c>
      <c r="BA398" s="55">
        <f t="shared" ca="1" si="321"/>
        <v>0.11781993053700306</v>
      </c>
      <c r="BB398" s="55">
        <f t="shared" ca="1" si="305"/>
        <v>-1.1052631578947429</v>
      </c>
      <c r="BC398" s="64">
        <f t="shared" ca="1" si="322"/>
        <v>-315.78947368421143</v>
      </c>
      <c r="BE398" s="52">
        <f t="shared" ca="1" si="323"/>
        <v>1.8999999999999853</v>
      </c>
      <c r="BF398" s="52" t="str">
        <f t="shared" ca="1" si="324"/>
        <v/>
      </c>
      <c r="BG398" s="52">
        <f t="shared" ca="1" si="306"/>
        <v>1.8999999999999853</v>
      </c>
      <c r="BH398" s="52" t="str">
        <f t="shared" ca="1" si="307"/>
        <v/>
      </c>
    </row>
    <row r="399" spans="19:60">
      <c r="S399" s="68">
        <f t="shared" si="331"/>
        <v>7</v>
      </c>
      <c r="T399" s="69">
        <f t="shared" si="331"/>
        <v>2</v>
      </c>
      <c r="U399" s="70">
        <f t="shared" si="299"/>
        <v>3</v>
      </c>
      <c r="V399" s="68">
        <f t="shared" si="330"/>
        <v>4</v>
      </c>
      <c r="W399" s="70">
        <f t="shared" si="330"/>
        <v>7</v>
      </c>
      <c r="X399" s="71">
        <f t="shared" si="330"/>
        <v>0.42857142857142855</v>
      </c>
      <c r="Y399" s="71">
        <f t="shared" si="330"/>
        <v>0.5</v>
      </c>
      <c r="Z399" s="69">
        <f t="shared" si="330"/>
        <v>10000</v>
      </c>
      <c r="AA399" s="69">
        <f t="shared" ca="1" si="330"/>
        <v>9850</v>
      </c>
      <c r="AB399" s="69">
        <f t="shared" ca="1" si="301"/>
        <v>-150</v>
      </c>
      <c r="AC399" s="69">
        <f t="shared" ca="1" si="326"/>
        <v>50</v>
      </c>
      <c r="AD399" s="73">
        <f t="shared" si="309"/>
        <v>1.7999999999999852</v>
      </c>
      <c r="AE399" s="69">
        <f t="shared" si="332"/>
        <v>0.70000000000000007</v>
      </c>
      <c r="AF399" s="69">
        <f t="shared" si="332"/>
        <v>1.4000000000000001</v>
      </c>
      <c r="AG399" s="78">
        <f t="shared" si="332"/>
        <v>200</v>
      </c>
      <c r="AH399" s="60">
        <f t="shared" si="332"/>
        <v>50</v>
      </c>
      <c r="AI399" s="60">
        <f t="shared" si="332"/>
        <v>70</v>
      </c>
      <c r="AJ399" s="60">
        <f t="shared" si="332"/>
        <v>10070</v>
      </c>
      <c r="AK399" s="60">
        <f t="shared" si="332"/>
        <v>185</v>
      </c>
      <c r="AL399" s="60">
        <f t="shared" si="332"/>
        <v>3.7</v>
      </c>
      <c r="AM399" s="60">
        <f t="shared" ca="1" si="332"/>
        <v>-281</v>
      </c>
      <c r="AN399" s="60">
        <f t="shared" ca="1" si="332"/>
        <v>-281</v>
      </c>
      <c r="AO399" s="60">
        <f t="shared" ca="1" si="332"/>
        <v>281</v>
      </c>
      <c r="AP399" s="63">
        <f t="shared" si="286"/>
        <v>35</v>
      </c>
      <c r="AQ399" s="62">
        <f t="shared" si="314"/>
        <v>3.4444444444444646</v>
      </c>
      <c r="AR399" s="62">
        <f t="shared" si="315"/>
        <v>172.22222222222322</v>
      </c>
      <c r="AS399" s="62">
        <f t="shared" si="316"/>
        <v>344.44444444444645</v>
      </c>
      <c r="AT399" s="62">
        <f t="shared" si="290"/>
        <v>-172.22222222222322</v>
      </c>
      <c r="AU399" s="62">
        <f t="shared" si="317"/>
        <v>516.6666666666697</v>
      </c>
      <c r="AV399" s="62">
        <f t="shared" si="318"/>
        <v>-688.88888888889289</v>
      </c>
      <c r="AW399" s="63">
        <f t="shared" si="303"/>
        <v>-172.22222222222319</v>
      </c>
      <c r="AX399" s="61" t="str">
        <f t="shared" ca="1" si="319"/>
        <v/>
      </c>
      <c r="AY399" s="69">
        <f t="shared" ca="1" si="327"/>
        <v>9789</v>
      </c>
      <c r="AZ399" s="51">
        <f t="shared" si="320"/>
        <v>1205.5555555555625</v>
      </c>
      <c r="BA399" s="55">
        <f t="shared" ca="1" si="321"/>
        <v>0.12239142695995558</v>
      </c>
      <c r="BB399" s="55">
        <f t="shared" ca="1" si="305"/>
        <v>-1.1481481481481546</v>
      </c>
      <c r="BC399" s="64">
        <f t="shared" ca="1" si="322"/>
        <v>-322.22222222222319</v>
      </c>
      <c r="BE399" s="52">
        <f t="shared" ca="1" si="323"/>
        <v>1.7999999999999852</v>
      </c>
      <c r="BF399" s="52" t="str">
        <f t="shared" ca="1" si="324"/>
        <v/>
      </c>
      <c r="BG399" s="52">
        <f t="shared" ca="1" si="306"/>
        <v>1.7999999999999852</v>
      </c>
      <c r="BH399" s="52" t="str">
        <f t="shared" ca="1" si="307"/>
        <v/>
      </c>
    </row>
    <row r="400" spans="19:60">
      <c r="S400" s="68">
        <f t="shared" si="331"/>
        <v>7</v>
      </c>
      <c r="T400" s="69">
        <f t="shared" si="331"/>
        <v>2</v>
      </c>
      <c r="U400" s="70">
        <f t="shared" si="299"/>
        <v>3</v>
      </c>
      <c r="V400" s="68">
        <f t="shared" si="330"/>
        <v>4</v>
      </c>
      <c r="W400" s="70">
        <f t="shared" si="330"/>
        <v>7</v>
      </c>
      <c r="X400" s="71">
        <f t="shared" si="330"/>
        <v>0.42857142857142855</v>
      </c>
      <c r="Y400" s="71">
        <f t="shared" si="330"/>
        <v>0.5</v>
      </c>
      <c r="Z400" s="69">
        <f t="shared" si="330"/>
        <v>10000</v>
      </c>
      <c r="AA400" s="69">
        <f t="shared" ca="1" si="330"/>
        <v>9850</v>
      </c>
      <c r="AB400" s="69">
        <f t="shared" ca="1" si="301"/>
        <v>-150</v>
      </c>
      <c r="AC400" s="69">
        <f t="shared" ca="1" si="326"/>
        <v>50</v>
      </c>
      <c r="AD400" s="73">
        <f t="shared" si="309"/>
        <v>1.6999999999999851</v>
      </c>
      <c r="AE400" s="69">
        <f t="shared" si="332"/>
        <v>0.70000000000000007</v>
      </c>
      <c r="AF400" s="69">
        <f t="shared" si="332"/>
        <v>1.4000000000000001</v>
      </c>
      <c r="AG400" s="78">
        <f t="shared" si="332"/>
        <v>200</v>
      </c>
      <c r="AH400" s="60">
        <f t="shared" si="332"/>
        <v>50</v>
      </c>
      <c r="AI400" s="60">
        <f t="shared" si="332"/>
        <v>70</v>
      </c>
      <c r="AJ400" s="60">
        <f t="shared" si="332"/>
        <v>10070</v>
      </c>
      <c r="AK400" s="60">
        <f t="shared" si="332"/>
        <v>185</v>
      </c>
      <c r="AL400" s="60">
        <f t="shared" si="332"/>
        <v>3.7</v>
      </c>
      <c r="AM400" s="60">
        <f t="shared" ca="1" si="332"/>
        <v>-281</v>
      </c>
      <c r="AN400" s="60">
        <f t="shared" ca="1" si="332"/>
        <v>-281</v>
      </c>
      <c r="AO400" s="60">
        <f t="shared" ca="1" si="332"/>
        <v>281</v>
      </c>
      <c r="AP400" s="63">
        <f t="shared" si="286"/>
        <v>35</v>
      </c>
      <c r="AQ400" s="62">
        <f t="shared" si="314"/>
        <v>3.5882352941176698</v>
      </c>
      <c r="AR400" s="62">
        <f t="shared" si="315"/>
        <v>179.41176470588348</v>
      </c>
      <c r="AS400" s="62">
        <f t="shared" si="316"/>
        <v>358.82352941176697</v>
      </c>
      <c r="AT400" s="62">
        <f t="shared" si="290"/>
        <v>-179.41176470588348</v>
      </c>
      <c r="AU400" s="62">
        <f t="shared" si="317"/>
        <v>538.23529411765048</v>
      </c>
      <c r="AV400" s="62">
        <f t="shared" si="318"/>
        <v>-717.64705882353394</v>
      </c>
      <c r="AW400" s="63">
        <f t="shared" si="303"/>
        <v>-179.41176470588346</v>
      </c>
      <c r="AX400" s="61" t="str">
        <f t="shared" ca="1" si="319"/>
        <v/>
      </c>
      <c r="AY400" s="69">
        <f t="shared" ca="1" si="327"/>
        <v>9789</v>
      </c>
      <c r="AZ400" s="51">
        <f t="shared" si="320"/>
        <v>1255.8823529411843</v>
      </c>
      <c r="BA400" s="55">
        <f t="shared" ca="1" si="321"/>
        <v>0.12750074649149079</v>
      </c>
      <c r="BB400" s="55">
        <f t="shared" ca="1" si="305"/>
        <v>-1.1960784313725563</v>
      </c>
      <c r="BC400" s="64">
        <f t="shared" ca="1" si="322"/>
        <v>-329.41176470588346</v>
      </c>
      <c r="BE400" s="52">
        <f t="shared" ca="1" si="323"/>
        <v>1.6999999999999851</v>
      </c>
      <c r="BF400" s="52" t="str">
        <f t="shared" ca="1" si="324"/>
        <v/>
      </c>
      <c r="BG400" s="52">
        <f t="shared" ca="1" si="306"/>
        <v>1.6999999999999851</v>
      </c>
      <c r="BH400" s="52" t="str">
        <f t="shared" ca="1" si="307"/>
        <v/>
      </c>
    </row>
    <row r="401" spans="19:60">
      <c r="S401" s="68">
        <f t="shared" si="331"/>
        <v>7</v>
      </c>
      <c r="T401" s="69">
        <f t="shared" si="331"/>
        <v>2</v>
      </c>
      <c r="U401" s="70">
        <f t="shared" si="299"/>
        <v>3</v>
      </c>
      <c r="V401" s="68">
        <f t="shared" si="330"/>
        <v>4</v>
      </c>
      <c r="W401" s="70">
        <f t="shared" si="330"/>
        <v>7</v>
      </c>
      <c r="X401" s="71">
        <f t="shared" si="330"/>
        <v>0.42857142857142855</v>
      </c>
      <c r="Y401" s="71">
        <f t="shared" si="330"/>
        <v>0.5</v>
      </c>
      <c r="Z401" s="69">
        <f t="shared" si="330"/>
        <v>10000</v>
      </c>
      <c r="AA401" s="69">
        <f t="shared" ca="1" si="330"/>
        <v>9850</v>
      </c>
      <c r="AB401" s="69">
        <f t="shared" ca="1" si="301"/>
        <v>-150</v>
      </c>
      <c r="AC401" s="69">
        <f t="shared" ca="1" si="326"/>
        <v>50</v>
      </c>
      <c r="AD401" s="73">
        <f t="shared" si="309"/>
        <v>1.599999999999985</v>
      </c>
      <c r="AE401" s="69">
        <f t="shared" si="332"/>
        <v>0.70000000000000007</v>
      </c>
      <c r="AF401" s="69">
        <f t="shared" si="332"/>
        <v>1.4000000000000001</v>
      </c>
      <c r="AG401" s="78">
        <f t="shared" si="332"/>
        <v>200</v>
      </c>
      <c r="AH401" s="60">
        <f t="shared" si="332"/>
        <v>50</v>
      </c>
      <c r="AI401" s="60">
        <f t="shared" si="332"/>
        <v>70</v>
      </c>
      <c r="AJ401" s="60">
        <f t="shared" si="332"/>
        <v>10070</v>
      </c>
      <c r="AK401" s="60">
        <f t="shared" si="332"/>
        <v>185</v>
      </c>
      <c r="AL401" s="60">
        <f t="shared" si="332"/>
        <v>3.7</v>
      </c>
      <c r="AM401" s="60">
        <f t="shared" ca="1" si="332"/>
        <v>-281</v>
      </c>
      <c r="AN401" s="60">
        <f t="shared" ca="1" si="332"/>
        <v>-281</v>
      </c>
      <c r="AO401" s="60">
        <f t="shared" ca="1" si="332"/>
        <v>281</v>
      </c>
      <c r="AP401" s="63">
        <f t="shared" si="286"/>
        <v>35</v>
      </c>
      <c r="AQ401" s="62">
        <f t="shared" si="314"/>
        <v>3.7500000000000262</v>
      </c>
      <c r="AR401" s="62">
        <f t="shared" si="315"/>
        <v>187.50000000000131</v>
      </c>
      <c r="AS401" s="62">
        <f t="shared" si="316"/>
        <v>375.00000000000261</v>
      </c>
      <c r="AT401" s="62">
        <f t="shared" si="290"/>
        <v>-187.50000000000131</v>
      </c>
      <c r="AU401" s="62">
        <f t="shared" si="317"/>
        <v>562.50000000000387</v>
      </c>
      <c r="AV401" s="62">
        <f t="shared" si="318"/>
        <v>-750.00000000000523</v>
      </c>
      <c r="AW401" s="63">
        <f t="shared" si="303"/>
        <v>-187.50000000000136</v>
      </c>
      <c r="AX401" s="61" t="str">
        <f t="shared" ca="1" si="319"/>
        <v/>
      </c>
      <c r="AY401" s="69">
        <f t="shared" ca="1" si="327"/>
        <v>9789</v>
      </c>
      <c r="AZ401" s="51">
        <f t="shared" si="320"/>
        <v>1312.5000000000091</v>
      </c>
      <c r="BA401" s="55">
        <f t="shared" ca="1" si="321"/>
        <v>0.13324873096446793</v>
      </c>
      <c r="BB401" s="55">
        <f t="shared" ca="1" si="305"/>
        <v>-1.2500000000000091</v>
      </c>
      <c r="BC401" s="64">
        <f t="shared" ca="1" si="322"/>
        <v>-337.50000000000136</v>
      </c>
      <c r="BE401" s="52">
        <f t="shared" ca="1" si="323"/>
        <v>1.599999999999985</v>
      </c>
      <c r="BF401" s="52" t="str">
        <f t="shared" ca="1" si="324"/>
        <v/>
      </c>
      <c r="BG401" s="52">
        <f t="shared" ca="1" si="306"/>
        <v>1.599999999999985</v>
      </c>
      <c r="BH401" s="52" t="str">
        <f t="shared" ca="1" si="307"/>
        <v/>
      </c>
    </row>
    <row r="402" spans="19:60">
      <c r="S402" s="68">
        <f t="shared" si="331"/>
        <v>7</v>
      </c>
      <c r="T402" s="69">
        <f t="shared" si="331"/>
        <v>2</v>
      </c>
      <c r="U402" s="70">
        <f t="shared" si="299"/>
        <v>3</v>
      </c>
      <c r="V402" s="68">
        <f t="shared" si="330"/>
        <v>4</v>
      </c>
      <c r="W402" s="70">
        <f t="shared" si="330"/>
        <v>7</v>
      </c>
      <c r="X402" s="71">
        <f t="shared" si="330"/>
        <v>0.42857142857142855</v>
      </c>
      <c r="Y402" s="71">
        <f t="shared" si="330"/>
        <v>0.5</v>
      </c>
      <c r="Z402" s="69">
        <f t="shared" si="330"/>
        <v>10000</v>
      </c>
      <c r="AA402" s="69">
        <f t="shared" ca="1" si="330"/>
        <v>9850</v>
      </c>
      <c r="AB402" s="69">
        <f t="shared" ca="1" si="301"/>
        <v>-150</v>
      </c>
      <c r="AC402" s="69">
        <f t="shared" ca="1" si="326"/>
        <v>50</v>
      </c>
      <c r="AD402" s="73">
        <f t="shared" si="309"/>
        <v>1.4999999999999849</v>
      </c>
      <c r="AE402" s="69">
        <f t="shared" si="332"/>
        <v>0.70000000000000007</v>
      </c>
      <c r="AF402" s="69">
        <f t="shared" si="332"/>
        <v>1.4000000000000001</v>
      </c>
      <c r="AG402" s="78">
        <f t="shared" si="332"/>
        <v>200</v>
      </c>
      <c r="AH402" s="60">
        <f t="shared" si="332"/>
        <v>50</v>
      </c>
      <c r="AI402" s="60">
        <f t="shared" si="332"/>
        <v>70</v>
      </c>
      <c r="AJ402" s="60">
        <f t="shared" si="332"/>
        <v>10070</v>
      </c>
      <c r="AK402" s="60">
        <f t="shared" si="332"/>
        <v>185</v>
      </c>
      <c r="AL402" s="60">
        <f t="shared" si="332"/>
        <v>3.7</v>
      </c>
      <c r="AM402" s="60">
        <f t="shared" ca="1" si="332"/>
        <v>-281</v>
      </c>
      <c r="AN402" s="60">
        <f t="shared" ca="1" si="332"/>
        <v>-281</v>
      </c>
      <c r="AO402" s="60">
        <f t="shared" ca="1" si="332"/>
        <v>281</v>
      </c>
      <c r="AP402" s="63">
        <f t="shared" si="286"/>
        <v>35</v>
      </c>
      <c r="AQ402" s="62">
        <f t="shared" si="314"/>
        <v>3.9333333333333629</v>
      </c>
      <c r="AR402" s="62">
        <f t="shared" si="315"/>
        <v>196.66666666666814</v>
      </c>
      <c r="AS402" s="62">
        <f t="shared" si="316"/>
        <v>393.33333333333627</v>
      </c>
      <c r="AT402" s="62">
        <f t="shared" si="290"/>
        <v>-196.66666666666814</v>
      </c>
      <c r="AU402" s="62">
        <f t="shared" si="317"/>
        <v>590.00000000000443</v>
      </c>
      <c r="AV402" s="62">
        <f t="shared" si="318"/>
        <v>-786.66666666667254</v>
      </c>
      <c r="AW402" s="63">
        <f t="shared" si="303"/>
        <v>-196.66666666666811</v>
      </c>
      <c r="AX402" s="61" t="str">
        <f t="shared" ca="1" si="319"/>
        <v/>
      </c>
      <c r="AY402" s="69">
        <f t="shared" ca="1" si="327"/>
        <v>9789</v>
      </c>
      <c r="AZ402" s="51">
        <f t="shared" si="320"/>
        <v>1376.666666666677</v>
      </c>
      <c r="BA402" s="55">
        <f t="shared" ca="1" si="321"/>
        <v>0.13976311336717534</v>
      </c>
      <c r="BB402" s="55">
        <f t="shared" ca="1" si="305"/>
        <v>-1.3111111111111207</v>
      </c>
      <c r="BC402" s="64">
        <f t="shared" ca="1" si="322"/>
        <v>-346.66666666666811</v>
      </c>
      <c r="BE402" s="52">
        <f t="shared" ca="1" si="323"/>
        <v>1.4999999999999849</v>
      </c>
      <c r="BF402" s="52" t="str">
        <f t="shared" ca="1" si="324"/>
        <v/>
      </c>
      <c r="BG402" s="52">
        <f t="shared" ca="1" si="306"/>
        <v>1.4999999999999849</v>
      </c>
      <c r="BH402" s="52" t="str">
        <f t="shared" ca="1" si="307"/>
        <v/>
      </c>
    </row>
    <row r="403" spans="19:60">
      <c r="S403" s="68">
        <f t="shared" si="331"/>
        <v>7</v>
      </c>
      <c r="T403" s="69">
        <f t="shared" si="331"/>
        <v>2</v>
      </c>
      <c r="U403" s="70">
        <f t="shared" si="299"/>
        <v>3</v>
      </c>
      <c r="V403" s="68">
        <f t="shared" si="330"/>
        <v>4</v>
      </c>
      <c r="W403" s="70">
        <f t="shared" si="330"/>
        <v>7</v>
      </c>
      <c r="X403" s="71">
        <f t="shared" si="330"/>
        <v>0.42857142857142855</v>
      </c>
      <c r="Y403" s="71">
        <f t="shared" si="330"/>
        <v>0.5</v>
      </c>
      <c r="Z403" s="69">
        <f t="shared" si="330"/>
        <v>10000</v>
      </c>
      <c r="AA403" s="69">
        <f t="shared" ca="1" si="330"/>
        <v>9850</v>
      </c>
      <c r="AB403" s="69">
        <f t="shared" ca="1" si="301"/>
        <v>-150</v>
      </c>
      <c r="AC403" s="69">
        <f t="shared" ca="1" si="326"/>
        <v>50</v>
      </c>
      <c r="AD403" s="73">
        <f t="shared" si="309"/>
        <v>1.3999999999999848</v>
      </c>
      <c r="AE403" s="69">
        <f t="shared" si="332"/>
        <v>0.70000000000000007</v>
      </c>
      <c r="AF403" s="69">
        <f t="shared" si="332"/>
        <v>1.4000000000000001</v>
      </c>
      <c r="AG403" s="78">
        <f t="shared" si="332"/>
        <v>200</v>
      </c>
      <c r="AH403" s="60">
        <f t="shared" si="332"/>
        <v>50</v>
      </c>
      <c r="AI403" s="60">
        <f t="shared" si="332"/>
        <v>70</v>
      </c>
      <c r="AJ403" s="60">
        <f t="shared" si="332"/>
        <v>10070</v>
      </c>
      <c r="AK403" s="60">
        <f t="shared" si="332"/>
        <v>185</v>
      </c>
      <c r="AL403" s="60">
        <f t="shared" si="332"/>
        <v>3.7</v>
      </c>
      <c r="AM403" s="60">
        <f t="shared" ca="1" si="332"/>
        <v>-281</v>
      </c>
      <c r="AN403" s="60">
        <f t="shared" ca="1" si="332"/>
        <v>-281</v>
      </c>
      <c r="AO403" s="60">
        <f t="shared" ca="1" si="332"/>
        <v>281</v>
      </c>
      <c r="AP403" s="63">
        <f t="shared" si="286"/>
        <v>35</v>
      </c>
      <c r="AQ403" s="62">
        <f t="shared" si="314"/>
        <v>4.142857142857177</v>
      </c>
      <c r="AR403" s="62">
        <f t="shared" si="315"/>
        <v>207.14285714285884</v>
      </c>
      <c r="AS403" s="62">
        <f t="shared" si="316"/>
        <v>414.28571428571769</v>
      </c>
      <c r="AT403" s="62">
        <f t="shared" si="290"/>
        <v>-207.14285714285884</v>
      </c>
      <c r="AU403" s="62">
        <f t="shared" si="317"/>
        <v>621.42857142857656</v>
      </c>
      <c r="AV403" s="62">
        <f t="shared" si="318"/>
        <v>-828.57142857143538</v>
      </c>
      <c r="AW403" s="63">
        <f t="shared" si="303"/>
        <v>-207.14285714285882</v>
      </c>
      <c r="AX403" s="61" t="str">
        <f t="shared" ca="1" si="319"/>
        <v/>
      </c>
      <c r="AY403" s="69">
        <f t="shared" ca="1" si="327"/>
        <v>9789</v>
      </c>
      <c r="AZ403" s="51">
        <f t="shared" si="320"/>
        <v>1450.0000000000118</v>
      </c>
      <c r="BA403" s="55">
        <f t="shared" ca="1" si="321"/>
        <v>0.14720812182741236</v>
      </c>
      <c r="BB403" s="55">
        <f t="shared" ca="1" si="305"/>
        <v>-1.380952380952392</v>
      </c>
      <c r="BC403" s="64">
        <f t="shared" ca="1" si="322"/>
        <v>-357.14285714285882</v>
      </c>
      <c r="BE403" s="52">
        <f t="shared" ca="1" si="323"/>
        <v>1.3999999999999848</v>
      </c>
      <c r="BF403" s="52" t="str">
        <f t="shared" ca="1" si="324"/>
        <v/>
      </c>
      <c r="BG403" s="52">
        <f t="shared" ca="1" si="306"/>
        <v>1.3999999999999848</v>
      </c>
      <c r="BH403" s="52" t="str">
        <f t="shared" ca="1" si="307"/>
        <v/>
      </c>
    </row>
    <row r="404" spans="19:60">
      <c r="S404" s="68">
        <f t="shared" si="331"/>
        <v>7</v>
      </c>
      <c r="T404" s="69">
        <f t="shared" si="331"/>
        <v>2</v>
      </c>
      <c r="U404" s="70">
        <f t="shared" si="299"/>
        <v>3</v>
      </c>
      <c r="V404" s="68">
        <f t="shared" si="330"/>
        <v>4</v>
      </c>
      <c r="W404" s="70">
        <f t="shared" si="330"/>
        <v>7</v>
      </c>
      <c r="X404" s="71">
        <f t="shared" si="330"/>
        <v>0.42857142857142855</v>
      </c>
      <c r="Y404" s="71">
        <f t="shared" si="330"/>
        <v>0.5</v>
      </c>
      <c r="Z404" s="69">
        <f t="shared" si="330"/>
        <v>10000</v>
      </c>
      <c r="AA404" s="69">
        <f t="shared" ca="1" si="330"/>
        <v>9850</v>
      </c>
      <c r="AB404" s="69">
        <f t="shared" ca="1" si="301"/>
        <v>-150</v>
      </c>
      <c r="AC404" s="69">
        <f t="shared" ca="1" si="326"/>
        <v>50</v>
      </c>
      <c r="AD404" s="73">
        <f t="shared" si="309"/>
        <v>1.2999999999999847</v>
      </c>
      <c r="AE404" s="69">
        <f t="shared" si="332"/>
        <v>0.70000000000000007</v>
      </c>
      <c r="AF404" s="69">
        <f t="shared" si="332"/>
        <v>1.4000000000000001</v>
      </c>
      <c r="AG404" s="78">
        <f t="shared" si="332"/>
        <v>200</v>
      </c>
      <c r="AH404" s="60">
        <f t="shared" si="332"/>
        <v>50</v>
      </c>
      <c r="AI404" s="60">
        <f t="shared" si="332"/>
        <v>70</v>
      </c>
      <c r="AJ404" s="60">
        <f t="shared" si="332"/>
        <v>10070</v>
      </c>
      <c r="AK404" s="60">
        <f t="shared" si="332"/>
        <v>185</v>
      </c>
      <c r="AL404" s="60">
        <f t="shared" si="332"/>
        <v>3.7</v>
      </c>
      <c r="AM404" s="60">
        <f t="shared" ca="1" si="332"/>
        <v>-281</v>
      </c>
      <c r="AN404" s="60">
        <f t="shared" ca="1" si="332"/>
        <v>-281</v>
      </c>
      <c r="AO404" s="60">
        <f t="shared" ca="1" si="332"/>
        <v>281</v>
      </c>
      <c r="AP404" s="63">
        <f t="shared" si="286"/>
        <v>35</v>
      </c>
      <c r="AQ404" s="62">
        <f t="shared" si="314"/>
        <v>4.3846153846154241</v>
      </c>
      <c r="AR404" s="62">
        <f t="shared" si="315"/>
        <v>219.23076923077122</v>
      </c>
      <c r="AS404" s="62">
        <f t="shared" si="316"/>
        <v>438.46153846154243</v>
      </c>
      <c r="AT404" s="62">
        <f t="shared" si="290"/>
        <v>-219.23076923077122</v>
      </c>
      <c r="AU404" s="62">
        <f t="shared" si="317"/>
        <v>657.69230769231365</v>
      </c>
      <c r="AV404" s="62">
        <f t="shared" si="318"/>
        <v>-876.92307692308486</v>
      </c>
      <c r="AW404" s="63">
        <f t="shared" si="303"/>
        <v>-219.23076923077122</v>
      </c>
      <c r="AX404" s="61" t="str">
        <f t="shared" ca="1" si="319"/>
        <v/>
      </c>
      <c r="AY404" s="69">
        <f t="shared" ca="1" si="327"/>
        <v>9789</v>
      </c>
      <c r="AZ404" s="51">
        <f t="shared" si="320"/>
        <v>1534.6153846153984</v>
      </c>
      <c r="BA404" s="55">
        <f t="shared" ca="1" si="321"/>
        <v>0.15579851620460897</v>
      </c>
      <c r="BB404" s="55">
        <f t="shared" ca="1" si="305"/>
        <v>-1.4615384615384748</v>
      </c>
      <c r="BC404" s="64">
        <f t="shared" ca="1" si="322"/>
        <v>-369.23076923077122</v>
      </c>
      <c r="BE404" s="52">
        <f t="shared" ca="1" si="323"/>
        <v>1.2999999999999847</v>
      </c>
      <c r="BF404" s="52" t="str">
        <f t="shared" ca="1" si="324"/>
        <v/>
      </c>
      <c r="BG404" s="52">
        <f t="shared" ca="1" si="306"/>
        <v>1.2999999999999847</v>
      </c>
      <c r="BH404" s="52" t="str">
        <f t="shared" ca="1" si="307"/>
        <v/>
      </c>
    </row>
    <row r="405" spans="19:60">
      <c r="S405" s="68">
        <f t="shared" si="331"/>
        <v>7</v>
      </c>
      <c r="T405" s="69">
        <f t="shared" si="331"/>
        <v>2</v>
      </c>
      <c r="U405" s="70">
        <f t="shared" si="299"/>
        <v>3</v>
      </c>
      <c r="V405" s="68">
        <f t="shared" si="330"/>
        <v>4</v>
      </c>
      <c r="W405" s="70">
        <f t="shared" si="330"/>
        <v>7</v>
      </c>
      <c r="X405" s="71">
        <f t="shared" si="330"/>
        <v>0.42857142857142855</v>
      </c>
      <c r="Y405" s="71">
        <f t="shared" si="330"/>
        <v>0.5</v>
      </c>
      <c r="Z405" s="69">
        <f t="shared" si="330"/>
        <v>10000</v>
      </c>
      <c r="AA405" s="69">
        <f t="shared" ca="1" si="330"/>
        <v>9850</v>
      </c>
      <c r="AB405" s="69">
        <f t="shared" ca="1" si="301"/>
        <v>-150</v>
      </c>
      <c r="AC405" s="69">
        <f t="shared" ca="1" si="326"/>
        <v>50</v>
      </c>
      <c r="AD405" s="73">
        <f t="shared" si="309"/>
        <v>1.1999999999999846</v>
      </c>
      <c r="AE405" s="69">
        <f t="shared" si="332"/>
        <v>0.70000000000000007</v>
      </c>
      <c r="AF405" s="69">
        <f t="shared" si="332"/>
        <v>1.4000000000000001</v>
      </c>
      <c r="AG405" s="78">
        <f t="shared" si="332"/>
        <v>200</v>
      </c>
      <c r="AH405" s="60">
        <f t="shared" si="332"/>
        <v>50</v>
      </c>
      <c r="AI405" s="60">
        <f t="shared" si="332"/>
        <v>70</v>
      </c>
      <c r="AJ405" s="60">
        <f t="shared" si="332"/>
        <v>10070</v>
      </c>
      <c r="AK405" s="60">
        <f t="shared" si="332"/>
        <v>185</v>
      </c>
      <c r="AL405" s="60">
        <f t="shared" si="332"/>
        <v>3.7</v>
      </c>
      <c r="AM405" s="60">
        <f t="shared" ca="1" si="332"/>
        <v>-281</v>
      </c>
      <c r="AN405" s="60">
        <f t="shared" ca="1" si="332"/>
        <v>-281</v>
      </c>
      <c r="AO405" s="60">
        <f t="shared" ca="1" si="332"/>
        <v>281</v>
      </c>
      <c r="AP405" s="63">
        <f t="shared" si="286"/>
        <v>35</v>
      </c>
      <c r="AQ405" s="62">
        <f t="shared" si="314"/>
        <v>4.666666666666714</v>
      </c>
      <c r="AR405" s="62">
        <f t="shared" si="315"/>
        <v>233.3333333333357</v>
      </c>
      <c r="AS405" s="62">
        <f t="shared" si="316"/>
        <v>466.6666666666714</v>
      </c>
      <c r="AT405" s="62">
        <f t="shared" si="290"/>
        <v>-233.3333333333357</v>
      </c>
      <c r="AU405" s="62">
        <f t="shared" si="317"/>
        <v>700.00000000000705</v>
      </c>
      <c r="AV405" s="62">
        <f t="shared" si="318"/>
        <v>-933.33333333334281</v>
      </c>
      <c r="AW405" s="63">
        <f t="shared" si="303"/>
        <v>-233.33333333333576</v>
      </c>
      <c r="AX405" s="61" t="str">
        <f t="shared" ca="1" si="319"/>
        <v/>
      </c>
      <c r="AY405" s="69">
        <f t="shared" ca="1" si="327"/>
        <v>9789</v>
      </c>
      <c r="AZ405" s="51">
        <f t="shared" si="320"/>
        <v>1633.3333333333499</v>
      </c>
      <c r="BA405" s="55">
        <f t="shared" ca="1" si="321"/>
        <v>0.16582064297800506</v>
      </c>
      <c r="BB405" s="55">
        <f t="shared" ca="1" si="305"/>
        <v>-1.5555555555555718</v>
      </c>
      <c r="BC405" s="64">
        <f t="shared" ca="1" si="322"/>
        <v>-383.33333333333576</v>
      </c>
      <c r="BE405" s="52">
        <f t="shared" ca="1" si="323"/>
        <v>1.1999999999999846</v>
      </c>
      <c r="BF405" s="52" t="str">
        <f t="shared" ca="1" si="324"/>
        <v/>
      </c>
      <c r="BG405" s="52">
        <f t="shared" ca="1" si="306"/>
        <v>1.1999999999999846</v>
      </c>
      <c r="BH405" s="52" t="str">
        <f t="shared" ca="1" si="307"/>
        <v/>
      </c>
    </row>
    <row r="406" spans="19:60">
      <c r="S406" s="68">
        <f t="shared" si="331"/>
        <v>7</v>
      </c>
      <c r="T406" s="69">
        <f t="shared" si="331"/>
        <v>2</v>
      </c>
      <c r="U406" s="70">
        <f t="shared" si="299"/>
        <v>3</v>
      </c>
      <c r="V406" s="68">
        <f t="shared" si="330"/>
        <v>4</v>
      </c>
      <c r="W406" s="70">
        <f t="shared" si="330"/>
        <v>7</v>
      </c>
      <c r="X406" s="71">
        <f t="shared" si="330"/>
        <v>0.42857142857142855</v>
      </c>
      <c r="Y406" s="71">
        <f t="shared" si="330"/>
        <v>0.5</v>
      </c>
      <c r="Z406" s="69">
        <f t="shared" si="330"/>
        <v>10000</v>
      </c>
      <c r="AA406" s="69">
        <f t="shared" ca="1" si="330"/>
        <v>9850</v>
      </c>
      <c r="AB406" s="69">
        <f t="shared" ca="1" si="301"/>
        <v>-150</v>
      </c>
      <c r="AC406" s="69">
        <f t="shared" ca="1" si="326"/>
        <v>50</v>
      </c>
      <c r="AD406" s="73">
        <f t="shared" si="309"/>
        <v>1.0999999999999845</v>
      </c>
      <c r="AE406" s="69">
        <f t="shared" si="332"/>
        <v>0.70000000000000007</v>
      </c>
      <c r="AF406" s="69">
        <f t="shared" si="332"/>
        <v>1.4000000000000001</v>
      </c>
      <c r="AG406" s="78">
        <f t="shared" si="332"/>
        <v>200</v>
      </c>
      <c r="AH406" s="60">
        <f t="shared" si="332"/>
        <v>50</v>
      </c>
      <c r="AI406" s="60">
        <f t="shared" si="332"/>
        <v>70</v>
      </c>
      <c r="AJ406" s="60">
        <f t="shared" si="332"/>
        <v>10070</v>
      </c>
      <c r="AK406" s="60">
        <f t="shared" si="332"/>
        <v>185</v>
      </c>
      <c r="AL406" s="60">
        <f t="shared" si="332"/>
        <v>3.7</v>
      </c>
      <c r="AM406" s="60">
        <f t="shared" ca="1" si="332"/>
        <v>-281</v>
      </c>
      <c r="AN406" s="60">
        <f t="shared" ca="1" si="332"/>
        <v>-281</v>
      </c>
      <c r="AO406" s="60">
        <f t="shared" ca="1" si="332"/>
        <v>281</v>
      </c>
      <c r="AP406" s="63">
        <f t="shared" si="286"/>
        <v>35</v>
      </c>
      <c r="AQ406" s="62">
        <f t="shared" si="314"/>
        <v>5.0000000000000568</v>
      </c>
      <c r="AR406" s="62">
        <f t="shared" si="315"/>
        <v>250.00000000000284</v>
      </c>
      <c r="AS406" s="62">
        <f t="shared" si="316"/>
        <v>500.00000000000568</v>
      </c>
      <c r="AT406" s="62">
        <f t="shared" si="290"/>
        <v>-250.00000000000284</v>
      </c>
      <c r="AU406" s="62">
        <f t="shared" si="317"/>
        <v>750.00000000000853</v>
      </c>
      <c r="AV406" s="62">
        <f t="shared" si="318"/>
        <v>-1000.0000000000114</v>
      </c>
      <c r="AW406" s="63">
        <f t="shared" si="303"/>
        <v>-250.00000000000284</v>
      </c>
      <c r="AX406" s="61" t="str">
        <f t="shared" ca="1" si="319"/>
        <v/>
      </c>
      <c r="AY406" s="69">
        <f t="shared" ca="1" si="327"/>
        <v>9789</v>
      </c>
      <c r="AZ406" s="51">
        <f t="shared" si="320"/>
        <v>1750.00000000002</v>
      </c>
      <c r="BA406" s="55">
        <f t="shared" ca="1" si="321"/>
        <v>0.17766497461929137</v>
      </c>
      <c r="BB406" s="55">
        <f t="shared" ca="1" si="305"/>
        <v>-1.6666666666666856</v>
      </c>
      <c r="BC406" s="64">
        <f t="shared" ca="1" si="322"/>
        <v>-400.00000000000284</v>
      </c>
      <c r="BE406" s="52">
        <f t="shared" ca="1" si="323"/>
        <v>1.0999999999999845</v>
      </c>
      <c r="BF406" s="52" t="str">
        <f t="shared" ca="1" si="324"/>
        <v/>
      </c>
      <c r="BG406" s="52">
        <f t="shared" ca="1" si="306"/>
        <v>1.0999999999999845</v>
      </c>
      <c r="BH406" s="52" t="str">
        <f t="shared" ca="1" si="307"/>
        <v/>
      </c>
    </row>
    <row r="407" spans="19:60">
      <c r="S407" s="68">
        <f t="shared" si="331"/>
        <v>7</v>
      </c>
      <c r="T407" s="69">
        <f t="shared" si="331"/>
        <v>2</v>
      </c>
      <c r="U407" s="70">
        <f t="shared" si="299"/>
        <v>3</v>
      </c>
      <c r="V407" s="68">
        <f t="shared" si="330"/>
        <v>4</v>
      </c>
      <c r="W407" s="70">
        <f t="shared" si="330"/>
        <v>7</v>
      </c>
      <c r="X407" s="71">
        <f t="shared" si="330"/>
        <v>0.42857142857142855</v>
      </c>
      <c r="Y407" s="71">
        <f t="shared" si="330"/>
        <v>0.5</v>
      </c>
      <c r="Z407" s="69">
        <f t="shared" si="330"/>
        <v>10000</v>
      </c>
      <c r="AA407" s="69">
        <f t="shared" ca="1" si="330"/>
        <v>9850</v>
      </c>
      <c r="AB407" s="69">
        <f t="shared" ca="1" si="301"/>
        <v>-150</v>
      </c>
      <c r="AC407" s="69">
        <f t="shared" ca="1" si="326"/>
        <v>50</v>
      </c>
      <c r="AD407" s="73">
        <f t="shared" si="309"/>
        <v>0.99999999999998457</v>
      </c>
      <c r="AE407" s="69">
        <f t="shared" si="332"/>
        <v>0.70000000000000007</v>
      </c>
      <c r="AF407" s="69">
        <f t="shared" si="332"/>
        <v>1.4000000000000001</v>
      </c>
      <c r="AG407" s="78">
        <f t="shared" si="332"/>
        <v>200</v>
      </c>
      <c r="AH407" s="60">
        <f t="shared" si="332"/>
        <v>50</v>
      </c>
      <c r="AI407" s="60">
        <f t="shared" si="332"/>
        <v>70</v>
      </c>
      <c r="AJ407" s="60">
        <f t="shared" si="332"/>
        <v>10070</v>
      </c>
      <c r="AK407" s="60">
        <f t="shared" si="332"/>
        <v>185</v>
      </c>
      <c r="AL407" s="60">
        <f t="shared" si="332"/>
        <v>3.7</v>
      </c>
      <c r="AM407" s="60">
        <f t="shared" ca="1" si="332"/>
        <v>-281</v>
      </c>
      <c r="AN407" s="60">
        <f t="shared" ca="1" si="332"/>
        <v>-281</v>
      </c>
      <c r="AO407" s="60">
        <f t="shared" ca="1" si="332"/>
        <v>281</v>
      </c>
      <c r="AP407" s="63">
        <f t="shared" si="286"/>
        <v>35</v>
      </c>
      <c r="AQ407" s="62">
        <f t="shared" si="314"/>
        <v>5.4000000000000679</v>
      </c>
      <c r="AR407" s="62">
        <f t="shared" si="315"/>
        <v>270.00000000000341</v>
      </c>
      <c r="AS407" s="62">
        <f t="shared" si="316"/>
        <v>540.00000000000682</v>
      </c>
      <c r="AT407" s="62">
        <f t="shared" si="290"/>
        <v>-270.00000000000341</v>
      </c>
      <c r="AU407" s="62">
        <f t="shared" si="317"/>
        <v>810.00000000001023</v>
      </c>
      <c r="AV407" s="62">
        <f t="shared" si="318"/>
        <v>-1080.0000000000136</v>
      </c>
      <c r="AW407" s="63">
        <f t="shared" si="303"/>
        <v>-270.00000000000341</v>
      </c>
      <c r="AX407" s="61" t="str">
        <f t="shared" ca="1" si="319"/>
        <v/>
      </c>
      <c r="AY407" s="69">
        <f t="shared" ca="1" si="327"/>
        <v>9789</v>
      </c>
      <c r="AZ407" s="51">
        <f t="shared" si="320"/>
        <v>1890.0000000000239</v>
      </c>
      <c r="BA407" s="55">
        <f t="shared" ca="1" si="321"/>
        <v>0.19187817258883491</v>
      </c>
      <c r="BB407" s="55">
        <f t="shared" ca="1" si="305"/>
        <v>-1.8000000000000227</v>
      </c>
      <c r="BC407" s="64">
        <f t="shared" ca="1" si="322"/>
        <v>-420.00000000000341</v>
      </c>
      <c r="BE407" s="52">
        <f t="shared" ca="1" si="323"/>
        <v>0.99999999999998457</v>
      </c>
      <c r="BF407" s="52" t="str">
        <f t="shared" ca="1" si="324"/>
        <v/>
      </c>
      <c r="BG407" s="52">
        <f t="shared" ca="1" si="306"/>
        <v>0.99999999999998457</v>
      </c>
      <c r="BH407" s="52" t="str">
        <f t="shared" ca="1" si="307"/>
        <v/>
      </c>
    </row>
    <row r="408" spans="19:60">
      <c r="S408" s="68">
        <f t="shared" si="331"/>
        <v>7</v>
      </c>
      <c r="T408" s="69">
        <f t="shared" si="331"/>
        <v>2</v>
      </c>
      <c r="U408" s="70">
        <f t="shared" si="299"/>
        <v>3</v>
      </c>
      <c r="V408" s="68">
        <f t="shared" si="330"/>
        <v>4</v>
      </c>
      <c r="W408" s="70">
        <f t="shared" si="330"/>
        <v>7</v>
      </c>
      <c r="X408" s="71">
        <f t="shared" si="330"/>
        <v>0.42857142857142855</v>
      </c>
      <c r="Y408" s="71">
        <f t="shared" si="330"/>
        <v>0.5</v>
      </c>
      <c r="Z408" s="69">
        <f t="shared" si="330"/>
        <v>10000</v>
      </c>
      <c r="AA408" s="69">
        <f t="shared" ca="1" si="330"/>
        <v>9850</v>
      </c>
      <c r="AB408" s="69">
        <f t="shared" ca="1" si="301"/>
        <v>-150</v>
      </c>
      <c r="AC408" s="69">
        <f t="shared" ca="1" si="326"/>
        <v>50</v>
      </c>
      <c r="AD408" s="73">
        <f t="shared" si="309"/>
        <v>0.89999999999998459</v>
      </c>
      <c r="AE408" s="69">
        <f t="shared" si="332"/>
        <v>0.70000000000000007</v>
      </c>
      <c r="AF408" s="69">
        <f t="shared" si="332"/>
        <v>1.4000000000000001</v>
      </c>
      <c r="AG408" s="78">
        <f t="shared" si="332"/>
        <v>200</v>
      </c>
      <c r="AH408" s="60">
        <f t="shared" si="332"/>
        <v>50</v>
      </c>
      <c r="AI408" s="60">
        <f t="shared" si="332"/>
        <v>70</v>
      </c>
      <c r="AJ408" s="60">
        <f t="shared" si="332"/>
        <v>10070</v>
      </c>
      <c r="AK408" s="60">
        <f t="shared" si="332"/>
        <v>185</v>
      </c>
      <c r="AL408" s="60">
        <f t="shared" si="332"/>
        <v>3.7</v>
      </c>
      <c r="AM408" s="60">
        <f t="shared" ca="1" si="332"/>
        <v>-281</v>
      </c>
      <c r="AN408" s="60">
        <f t="shared" ca="1" si="332"/>
        <v>-281</v>
      </c>
      <c r="AO408" s="60">
        <f t="shared" ca="1" si="332"/>
        <v>281</v>
      </c>
      <c r="AP408" s="63">
        <f t="shared" si="286"/>
        <v>35</v>
      </c>
      <c r="AQ408" s="62">
        <f t="shared" si="314"/>
        <v>5.8888888888889728</v>
      </c>
      <c r="AR408" s="62">
        <f t="shared" si="315"/>
        <v>294.44444444444866</v>
      </c>
      <c r="AS408" s="62">
        <f t="shared" si="316"/>
        <v>588.88888888889733</v>
      </c>
      <c r="AT408" s="62">
        <f t="shared" si="290"/>
        <v>-294.44444444444866</v>
      </c>
      <c r="AU408" s="62">
        <f t="shared" si="317"/>
        <v>883.33333333334599</v>
      </c>
      <c r="AV408" s="62">
        <f t="shared" si="318"/>
        <v>-1177.7777777777947</v>
      </c>
      <c r="AW408" s="63">
        <f t="shared" si="303"/>
        <v>-294.44444444444866</v>
      </c>
      <c r="AX408" s="61" t="str">
        <f t="shared" ca="1" si="319"/>
        <v/>
      </c>
      <c r="AY408" s="69">
        <f t="shared" ca="1" si="327"/>
        <v>9789</v>
      </c>
      <c r="AZ408" s="51">
        <f t="shared" si="320"/>
        <v>2061.1111111111404</v>
      </c>
      <c r="BA408" s="55">
        <f t="shared" ca="1" si="321"/>
        <v>0.20924985899605486</v>
      </c>
      <c r="BB408" s="55">
        <f t="shared" ca="1" si="305"/>
        <v>-1.962962962962991</v>
      </c>
      <c r="BC408" s="64">
        <f t="shared" ca="1" si="322"/>
        <v>-444.44444444444866</v>
      </c>
      <c r="BE408" s="52">
        <f t="shared" ca="1" si="323"/>
        <v>0.89999999999998459</v>
      </c>
      <c r="BF408" s="52" t="str">
        <f t="shared" ca="1" si="324"/>
        <v/>
      </c>
      <c r="BG408" s="52">
        <f t="shared" ca="1" si="306"/>
        <v>0.89999999999998459</v>
      </c>
      <c r="BH408" s="52" t="str">
        <f t="shared" ca="1" si="307"/>
        <v/>
      </c>
    </row>
    <row r="409" spans="19:60">
      <c r="S409" s="68">
        <f t="shared" si="331"/>
        <v>7</v>
      </c>
      <c r="T409" s="69">
        <f t="shared" si="331"/>
        <v>2</v>
      </c>
      <c r="U409" s="70">
        <f t="shared" si="299"/>
        <v>3</v>
      </c>
      <c r="V409" s="68">
        <f t="shared" si="330"/>
        <v>4</v>
      </c>
      <c r="W409" s="70">
        <f t="shared" si="330"/>
        <v>7</v>
      </c>
      <c r="X409" s="71">
        <f t="shared" si="330"/>
        <v>0.42857142857142855</v>
      </c>
      <c r="Y409" s="71">
        <f t="shared" si="330"/>
        <v>0.5</v>
      </c>
      <c r="Z409" s="69">
        <f t="shared" si="330"/>
        <v>10000</v>
      </c>
      <c r="AA409" s="69">
        <f t="shared" ca="1" si="330"/>
        <v>9850</v>
      </c>
      <c r="AB409" s="69">
        <f t="shared" ca="1" si="301"/>
        <v>-150</v>
      </c>
      <c r="AC409" s="69">
        <f t="shared" ca="1" si="326"/>
        <v>50</v>
      </c>
      <c r="AD409" s="73">
        <f t="shared" si="309"/>
        <v>0.79999999999998461</v>
      </c>
      <c r="AE409" s="69">
        <f t="shared" si="332"/>
        <v>0.70000000000000007</v>
      </c>
      <c r="AF409" s="69">
        <f t="shared" si="332"/>
        <v>1.4000000000000001</v>
      </c>
      <c r="AG409" s="78">
        <f t="shared" si="332"/>
        <v>200</v>
      </c>
      <c r="AH409" s="60">
        <f t="shared" si="332"/>
        <v>50</v>
      </c>
      <c r="AI409" s="60">
        <f t="shared" si="332"/>
        <v>70</v>
      </c>
      <c r="AJ409" s="60">
        <f t="shared" si="332"/>
        <v>10070</v>
      </c>
      <c r="AK409" s="60">
        <f t="shared" si="332"/>
        <v>185</v>
      </c>
      <c r="AL409" s="60">
        <f t="shared" si="332"/>
        <v>3.7</v>
      </c>
      <c r="AM409" s="60">
        <f t="shared" ca="1" si="332"/>
        <v>-281</v>
      </c>
      <c r="AN409" s="60">
        <f t="shared" ca="1" si="332"/>
        <v>-281</v>
      </c>
      <c r="AO409" s="60">
        <f t="shared" ca="1" si="332"/>
        <v>281</v>
      </c>
      <c r="AP409" s="63">
        <f t="shared" ref="AP409:AP416" si="333">AE409*AH409</f>
        <v>35</v>
      </c>
      <c r="AQ409" s="62">
        <f t="shared" ref="AQ409:AQ416" si="334">IF(AL409=0,1,(1+(AL409+AE409)/(AD409*(T409-1))))</f>
        <v>6.5000000000001066</v>
      </c>
      <c r="AR409" s="62">
        <f t="shared" ref="AR409:AR416" si="335">IF(AQ409&lt;=0,AH409,AQ409*AH409)</f>
        <v>325.00000000000534</v>
      </c>
      <c r="AS409" s="62">
        <f t="shared" ref="AS409:AS416" si="336">(T409*AR409)</f>
        <v>650.00000000001069</v>
      </c>
      <c r="AT409" s="62">
        <f t="shared" ref="AT409:AT416" si="337">-AR409</f>
        <v>-325.00000000000534</v>
      </c>
      <c r="AU409" s="62">
        <f t="shared" ref="AU409:AU416" si="338">(AS409+AT409)*U409</f>
        <v>975.00000000001603</v>
      </c>
      <c r="AV409" s="62">
        <f t="shared" ref="AV409:AV416" si="339">AT409*V409</f>
        <v>-1300.0000000000214</v>
      </c>
      <c r="AW409" s="63">
        <f t="shared" si="303"/>
        <v>-325.00000000000534</v>
      </c>
      <c r="AX409" s="61" t="str">
        <f t="shared" ref="AX409:AX416" ca="1" si="340">IF(AY409+AW409&gt;AJ409,"VINTO","")</f>
        <v/>
      </c>
      <c r="AY409" s="69">
        <f t="shared" ca="1" si="327"/>
        <v>9789</v>
      </c>
      <c r="AZ409" s="51">
        <f t="shared" ref="AZ409:AZ416" si="341">AR409*W409</f>
        <v>2275.0000000000373</v>
      </c>
      <c r="BA409" s="55">
        <f t="shared" ref="BA409:BA416" ca="1" si="342">IFERROR(AZ409/AA409,0)</f>
        <v>0.23096446700507992</v>
      </c>
      <c r="BB409" s="55">
        <f t="shared" ca="1" si="305"/>
        <v>-2.1666666666667025</v>
      </c>
      <c r="BC409" s="64">
        <f t="shared" ref="BC409:BC416" ca="1" si="343">AW409+AB409</f>
        <v>-475.00000000000534</v>
      </c>
      <c r="BE409" s="52">
        <f t="shared" ref="BE409:BE416" ca="1" si="344">IF(((AR409-AC409)/AC409)&gt;=BE$4,AD409,"")</f>
        <v>0.79999999999998461</v>
      </c>
      <c r="BF409" s="52" t="str">
        <f t="shared" ref="BF409:BF416" ca="1" si="345">IF(AX409="","",AD409)</f>
        <v/>
      </c>
      <c r="BG409" s="52">
        <f t="shared" ca="1" si="306"/>
        <v>0.79999999999998461</v>
      </c>
      <c r="BH409" s="52" t="str">
        <f t="shared" ca="1" si="307"/>
        <v/>
      </c>
    </row>
    <row r="410" spans="19:60">
      <c r="S410" s="68">
        <f t="shared" si="331"/>
        <v>7</v>
      </c>
      <c r="T410" s="69">
        <f t="shared" si="331"/>
        <v>2</v>
      </c>
      <c r="U410" s="70">
        <f t="shared" ref="U410:U416" si="346">ROUND((1/T410)*S410,0)-1</f>
        <v>3</v>
      </c>
      <c r="V410" s="68">
        <f t="shared" ref="V410:AA416" si="347">V409</f>
        <v>4</v>
      </c>
      <c r="W410" s="70">
        <f t="shared" si="347"/>
        <v>7</v>
      </c>
      <c r="X410" s="71">
        <f t="shared" si="347"/>
        <v>0.42857142857142855</v>
      </c>
      <c r="Y410" s="71">
        <f t="shared" si="347"/>
        <v>0.5</v>
      </c>
      <c r="Z410" s="69">
        <f t="shared" si="347"/>
        <v>10000</v>
      </c>
      <c r="AA410" s="69">
        <f t="shared" ca="1" si="347"/>
        <v>9850</v>
      </c>
      <c r="AB410" s="69">
        <f t="shared" ref="AB410:AB416" ca="1" si="348">AA410-Z410</f>
        <v>-150</v>
      </c>
      <c r="AC410" s="69">
        <f t="shared" ref="AC410:AC416" ca="1" si="349">AC409</f>
        <v>50</v>
      </c>
      <c r="AD410" s="73">
        <f t="shared" si="309"/>
        <v>0.69999999999998463</v>
      </c>
      <c r="AE410" s="69">
        <f t="shared" si="332"/>
        <v>0.70000000000000007</v>
      </c>
      <c r="AF410" s="69">
        <f t="shared" si="332"/>
        <v>1.4000000000000001</v>
      </c>
      <c r="AG410" s="78">
        <f t="shared" si="332"/>
        <v>200</v>
      </c>
      <c r="AH410" s="60">
        <f t="shared" si="332"/>
        <v>50</v>
      </c>
      <c r="AI410" s="60">
        <f t="shared" si="332"/>
        <v>70</v>
      </c>
      <c r="AJ410" s="60">
        <f t="shared" si="332"/>
        <v>10070</v>
      </c>
      <c r="AK410" s="60">
        <f t="shared" si="332"/>
        <v>185</v>
      </c>
      <c r="AL410" s="60">
        <f t="shared" si="332"/>
        <v>3.7</v>
      </c>
      <c r="AM410" s="60">
        <f t="shared" ca="1" si="332"/>
        <v>-281</v>
      </c>
      <c r="AN410" s="60">
        <f t="shared" ca="1" si="332"/>
        <v>-281</v>
      </c>
      <c r="AO410" s="60">
        <f t="shared" ca="1" si="332"/>
        <v>281</v>
      </c>
      <c r="AP410" s="63">
        <f t="shared" si="333"/>
        <v>35</v>
      </c>
      <c r="AQ410" s="62">
        <f t="shared" si="334"/>
        <v>7.2857142857144241</v>
      </c>
      <c r="AR410" s="62">
        <f t="shared" si="335"/>
        <v>364.28571428572121</v>
      </c>
      <c r="AS410" s="62">
        <f t="shared" si="336"/>
        <v>728.57142857144242</v>
      </c>
      <c r="AT410" s="62">
        <f t="shared" si="337"/>
        <v>-364.28571428572121</v>
      </c>
      <c r="AU410" s="62">
        <f t="shared" si="338"/>
        <v>1092.8571428571636</v>
      </c>
      <c r="AV410" s="62">
        <f t="shared" si="339"/>
        <v>-1457.1428571428848</v>
      </c>
      <c r="AW410" s="63">
        <f t="shared" ref="AW410:AW416" si="350">SUM(AU410:AV410)</f>
        <v>-364.28571428572127</v>
      </c>
      <c r="AX410" s="61" t="str">
        <f t="shared" ca="1" si="340"/>
        <v/>
      </c>
      <c r="AY410" s="69">
        <f t="shared" ref="AY410:AY416" ca="1" si="351">AY409</f>
        <v>9789</v>
      </c>
      <c r="AZ410" s="51">
        <f t="shared" si="341"/>
        <v>2550.0000000000487</v>
      </c>
      <c r="BA410" s="55">
        <f t="shared" ca="1" si="342"/>
        <v>0.25888324873096941</v>
      </c>
      <c r="BB410" s="55">
        <f t="shared" ref="BB410:BB416" ca="1" si="352">IFERROR(AW410/ABS(AB410),0)</f>
        <v>-2.428571428571475</v>
      </c>
      <c r="BC410" s="64">
        <f t="shared" ca="1" si="343"/>
        <v>-514.28571428572127</v>
      </c>
      <c r="BE410" s="52">
        <f t="shared" ca="1" si="344"/>
        <v>0.69999999999998463</v>
      </c>
      <c r="BF410" s="52" t="str">
        <f t="shared" ca="1" si="345"/>
        <v/>
      </c>
      <c r="BG410" s="52" t="str">
        <f t="shared" ref="BG410:BG416" ca="1" si="353">IF(BA410&lt;=BG$213,AD410,"")</f>
        <v/>
      </c>
      <c r="BH410" s="52" t="str">
        <f t="shared" ref="BH410:BH416" ca="1" si="354">IF(BB410&gt;=BH$213,AD410,"")</f>
        <v/>
      </c>
    </row>
    <row r="411" spans="19:60">
      <c r="S411" s="68">
        <f t="shared" ref="S411:T416" si="355">S410</f>
        <v>7</v>
      </c>
      <c r="T411" s="69">
        <f t="shared" si="355"/>
        <v>2</v>
      </c>
      <c r="U411" s="70">
        <f t="shared" si="346"/>
        <v>3</v>
      </c>
      <c r="V411" s="68">
        <f t="shared" si="347"/>
        <v>4</v>
      </c>
      <c r="W411" s="70">
        <f t="shared" si="347"/>
        <v>7</v>
      </c>
      <c r="X411" s="71">
        <f t="shared" si="347"/>
        <v>0.42857142857142855</v>
      </c>
      <c r="Y411" s="71">
        <f t="shared" si="347"/>
        <v>0.5</v>
      </c>
      <c r="Z411" s="69">
        <f t="shared" si="347"/>
        <v>10000</v>
      </c>
      <c r="AA411" s="69">
        <f t="shared" ca="1" si="347"/>
        <v>9850</v>
      </c>
      <c r="AB411" s="69">
        <f t="shared" ca="1" si="348"/>
        <v>-150</v>
      </c>
      <c r="AC411" s="69">
        <f t="shared" ca="1" si="349"/>
        <v>50</v>
      </c>
      <c r="AD411" s="73">
        <f t="shared" ref="AD411:AD416" si="356">AD410-0.1</f>
        <v>0.59999999999998466</v>
      </c>
      <c r="AE411" s="69">
        <f t="shared" ref="AE411:AO416" si="357">AE410</f>
        <v>0.70000000000000007</v>
      </c>
      <c r="AF411" s="69">
        <f t="shared" si="357"/>
        <v>1.4000000000000001</v>
      </c>
      <c r="AG411" s="78">
        <f t="shared" si="357"/>
        <v>200</v>
      </c>
      <c r="AH411" s="60">
        <f t="shared" si="357"/>
        <v>50</v>
      </c>
      <c r="AI411" s="60">
        <f t="shared" si="357"/>
        <v>70</v>
      </c>
      <c r="AJ411" s="60">
        <f t="shared" si="357"/>
        <v>10070</v>
      </c>
      <c r="AK411" s="60">
        <f t="shared" si="357"/>
        <v>185</v>
      </c>
      <c r="AL411" s="60">
        <f t="shared" si="357"/>
        <v>3.7</v>
      </c>
      <c r="AM411" s="60">
        <f t="shared" ca="1" si="357"/>
        <v>-281</v>
      </c>
      <c r="AN411" s="60">
        <f t="shared" ca="1" si="357"/>
        <v>-281</v>
      </c>
      <c r="AO411" s="60">
        <f t="shared" ca="1" si="357"/>
        <v>281</v>
      </c>
      <c r="AP411" s="63">
        <f t="shared" si="333"/>
        <v>35</v>
      </c>
      <c r="AQ411" s="62">
        <f t="shared" si="334"/>
        <v>8.3333333333335204</v>
      </c>
      <c r="AR411" s="62">
        <f t="shared" si="335"/>
        <v>416.66666666667601</v>
      </c>
      <c r="AS411" s="62">
        <f t="shared" si="336"/>
        <v>833.33333333335202</v>
      </c>
      <c r="AT411" s="62">
        <f t="shared" si="337"/>
        <v>-416.66666666667601</v>
      </c>
      <c r="AU411" s="62">
        <f t="shared" si="338"/>
        <v>1250.000000000028</v>
      </c>
      <c r="AV411" s="62">
        <f t="shared" si="339"/>
        <v>-1666.666666666704</v>
      </c>
      <c r="AW411" s="63">
        <f t="shared" si="350"/>
        <v>-416.66666666667606</v>
      </c>
      <c r="AX411" s="61" t="str">
        <f t="shared" ca="1" si="340"/>
        <v/>
      </c>
      <c r="AY411" s="69">
        <f t="shared" ca="1" si="351"/>
        <v>9789</v>
      </c>
      <c r="AZ411" s="51">
        <f t="shared" si="341"/>
        <v>2916.666666666732</v>
      </c>
      <c r="BA411" s="55">
        <f t="shared" ca="1" si="342"/>
        <v>0.29610829103215552</v>
      </c>
      <c r="BB411" s="55">
        <f t="shared" ca="1" si="352"/>
        <v>-2.7777777777778403</v>
      </c>
      <c r="BC411" s="64">
        <f t="shared" ca="1" si="343"/>
        <v>-566.66666666667606</v>
      </c>
      <c r="BE411" s="52">
        <f t="shared" ca="1" si="344"/>
        <v>0.59999999999998466</v>
      </c>
      <c r="BF411" s="52" t="str">
        <f t="shared" ca="1" si="345"/>
        <v/>
      </c>
      <c r="BG411" s="52" t="str">
        <f t="shared" ca="1" si="353"/>
        <v/>
      </c>
      <c r="BH411" s="52" t="str">
        <f t="shared" ca="1" si="354"/>
        <v/>
      </c>
    </row>
    <row r="412" spans="19:60">
      <c r="S412" s="68">
        <f t="shared" si="355"/>
        <v>7</v>
      </c>
      <c r="T412" s="69">
        <f t="shared" si="355"/>
        <v>2</v>
      </c>
      <c r="U412" s="70">
        <f t="shared" si="346"/>
        <v>3</v>
      </c>
      <c r="V412" s="68">
        <f t="shared" si="347"/>
        <v>4</v>
      </c>
      <c r="W412" s="70">
        <f t="shared" si="347"/>
        <v>7</v>
      </c>
      <c r="X412" s="71">
        <f t="shared" si="347"/>
        <v>0.42857142857142855</v>
      </c>
      <c r="Y412" s="71">
        <f t="shared" si="347"/>
        <v>0.5</v>
      </c>
      <c r="Z412" s="69">
        <f t="shared" si="347"/>
        <v>10000</v>
      </c>
      <c r="AA412" s="69">
        <f t="shared" ca="1" si="347"/>
        <v>9850</v>
      </c>
      <c r="AB412" s="69">
        <f t="shared" ca="1" si="348"/>
        <v>-150</v>
      </c>
      <c r="AC412" s="69">
        <f t="shared" ca="1" si="349"/>
        <v>50</v>
      </c>
      <c r="AD412" s="73">
        <f t="shared" si="356"/>
        <v>0.49999999999998468</v>
      </c>
      <c r="AE412" s="69">
        <f t="shared" si="357"/>
        <v>0.70000000000000007</v>
      </c>
      <c r="AF412" s="69">
        <f t="shared" si="357"/>
        <v>1.4000000000000001</v>
      </c>
      <c r="AG412" s="78">
        <f t="shared" si="357"/>
        <v>200</v>
      </c>
      <c r="AH412" s="60">
        <f t="shared" si="357"/>
        <v>50</v>
      </c>
      <c r="AI412" s="60">
        <f t="shared" si="357"/>
        <v>70</v>
      </c>
      <c r="AJ412" s="60">
        <f t="shared" si="357"/>
        <v>10070</v>
      </c>
      <c r="AK412" s="60">
        <f t="shared" si="357"/>
        <v>185</v>
      </c>
      <c r="AL412" s="60">
        <f t="shared" si="357"/>
        <v>3.7</v>
      </c>
      <c r="AM412" s="60">
        <f t="shared" ca="1" si="357"/>
        <v>-281</v>
      </c>
      <c r="AN412" s="60">
        <f t="shared" ca="1" si="357"/>
        <v>-281</v>
      </c>
      <c r="AO412" s="60">
        <f t="shared" ca="1" si="357"/>
        <v>281</v>
      </c>
      <c r="AP412" s="63">
        <f t="shared" si="333"/>
        <v>35</v>
      </c>
      <c r="AQ412" s="62">
        <f t="shared" si="334"/>
        <v>9.8000000000002707</v>
      </c>
      <c r="AR412" s="62">
        <f t="shared" si="335"/>
        <v>490.00000000001353</v>
      </c>
      <c r="AS412" s="62">
        <f t="shared" si="336"/>
        <v>980.00000000002706</v>
      </c>
      <c r="AT412" s="62">
        <f t="shared" si="337"/>
        <v>-490.00000000001353</v>
      </c>
      <c r="AU412" s="62">
        <f t="shared" si="338"/>
        <v>1470.0000000000405</v>
      </c>
      <c r="AV412" s="62">
        <f t="shared" si="339"/>
        <v>-1960.0000000000541</v>
      </c>
      <c r="AW412" s="63">
        <f t="shared" si="350"/>
        <v>-490.00000000001364</v>
      </c>
      <c r="AX412" s="61" t="str">
        <f t="shared" ca="1" si="340"/>
        <v/>
      </c>
      <c r="AY412" s="69">
        <f t="shared" ca="1" si="351"/>
        <v>9789</v>
      </c>
      <c r="AZ412" s="51">
        <f t="shared" si="341"/>
        <v>3430.0000000000946</v>
      </c>
      <c r="BA412" s="55">
        <f t="shared" ca="1" si="342"/>
        <v>0.34822335025381673</v>
      </c>
      <c r="BB412" s="55">
        <f t="shared" ca="1" si="352"/>
        <v>-3.2666666666667576</v>
      </c>
      <c r="BC412" s="64">
        <f t="shared" ca="1" si="343"/>
        <v>-640.00000000001364</v>
      </c>
      <c r="BE412" s="52">
        <f t="shared" ca="1" si="344"/>
        <v>0.49999999999998468</v>
      </c>
      <c r="BF412" s="52" t="str">
        <f t="shared" ca="1" si="345"/>
        <v/>
      </c>
      <c r="BG412" s="52" t="str">
        <f t="shared" ca="1" si="353"/>
        <v/>
      </c>
      <c r="BH412" s="52" t="str">
        <f t="shared" ca="1" si="354"/>
        <v/>
      </c>
    </row>
    <row r="413" spans="19:60">
      <c r="S413" s="68">
        <f t="shared" si="355"/>
        <v>7</v>
      </c>
      <c r="T413" s="69">
        <f t="shared" si="355"/>
        <v>2</v>
      </c>
      <c r="U413" s="70">
        <f t="shared" si="346"/>
        <v>3</v>
      </c>
      <c r="V413" s="68">
        <f t="shared" si="347"/>
        <v>4</v>
      </c>
      <c r="W413" s="70">
        <f t="shared" si="347"/>
        <v>7</v>
      </c>
      <c r="X413" s="71">
        <f t="shared" si="347"/>
        <v>0.42857142857142855</v>
      </c>
      <c r="Y413" s="71">
        <f t="shared" si="347"/>
        <v>0.5</v>
      </c>
      <c r="Z413" s="69">
        <f t="shared" si="347"/>
        <v>10000</v>
      </c>
      <c r="AA413" s="69">
        <f t="shared" ca="1" si="347"/>
        <v>9850</v>
      </c>
      <c r="AB413" s="69">
        <f t="shared" ca="1" si="348"/>
        <v>-150</v>
      </c>
      <c r="AC413" s="69">
        <f t="shared" ca="1" si="349"/>
        <v>50</v>
      </c>
      <c r="AD413" s="73">
        <f t="shared" si="356"/>
        <v>0.3999999999999847</v>
      </c>
      <c r="AE413" s="69">
        <f t="shared" si="357"/>
        <v>0.70000000000000007</v>
      </c>
      <c r="AF413" s="69">
        <f t="shared" si="357"/>
        <v>1.4000000000000001</v>
      </c>
      <c r="AG413" s="78">
        <f t="shared" si="357"/>
        <v>200</v>
      </c>
      <c r="AH413" s="60">
        <f t="shared" si="357"/>
        <v>50</v>
      </c>
      <c r="AI413" s="60">
        <f t="shared" si="357"/>
        <v>70</v>
      </c>
      <c r="AJ413" s="60">
        <f t="shared" si="357"/>
        <v>10070</v>
      </c>
      <c r="AK413" s="60">
        <f t="shared" si="357"/>
        <v>185</v>
      </c>
      <c r="AL413" s="60">
        <f t="shared" si="357"/>
        <v>3.7</v>
      </c>
      <c r="AM413" s="60">
        <f t="shared" ca="1" si="357"/>
        <v>-281</v>
      </c>
      <c r="AN413" s="60">
        <f t="shared" ca="1" si="357"/>
        <v>-281</v>
      </c>
      <c r="AO413" s="60">
        <f t="shared" ca="1" si="357"/>
        <v>281</v>
      </c>
      <c r="AP413" s="63">
        <f t="shared" si="333"/>
        <v>35</v>
      </c>
      <c r="AQ413" s="62">
        <f t="shared" si="334"/>
        <v>12.000000000000421</v>
      </c>
      <c r="AR413" s="62">
        <f t="shared" si="335"/>
        <v>600.00000000002103</v>
      </c>
      <c r="AS413" s="62">
        <f t="shared" si="336"/>
        <v>1200.0000000000421</v>
      </c>
      <c r="AT413" s="62">
        <f t="shared" si="337"/>
        <v>-600.00000000002103</v>
      </c>
      <c r="AU413" s="62">
        <f t="shared" si="338"/>
        <v>1800.0000000000632</v>
      </c>
      <c r="AV413" s="62">
        <f t="shared" si="339"/>
        <v>-2400.0000000000841</v>
      </c>
      <c r="AW413" s="63">
        <f t="shared" si="350"/>
        <v>-600.00000000002092</v>
      </c>
      <c r="AX413" s="61" t="str">
        <f t="shared" ca="1" si="340"/>
        <v/>
      </c>
      <c r="AY413" s="69">
        <f t="shared" ca="1" si="351"/>
        <v>9789</v>
      </c>
      <c r="AZ413" s="51">
        <f t="shared" si="341"/>
        <v>4200.0000000001473</v>
      </c>
      <c r="BA413" s="55">
        <f t="shared" ca="1" si="342"/>
        <v>0.42639593908630935</v>
      </c>
      <c r="BB413" s="55">
        <f t="shared" ca="1" si="352"/>
        <v>-4.0000000000001394</v>
      </c>
      <c r="BC413" s="64">
        <f t="shared" ca="1" si="343"/>
        <v>-750.00000000002092</v>
      </c>
      <c r="BE413" s="52">
        <f t="shared" ca="1" si="344"/>
        <v>0.3999999999999847</v>
      </c>
      <c r="BF413" s="52" t="str">
        <f t="shared" ca="1" si="345"/>
        <v/>
      </c>
      <c r="BG413" s="52" t="str">
        <f t="shared" ca="1" si="353"/>
        <v/>
      </c>
      <c r="BH413" s="52" t="str">
        <f t="shared" ca="1" si="354"/>
        <v/>
      </c>
    </row>
    <row r="414" spans="19:60">
      <c r="S414" s="68">
        <f t="shared" si="355"/>
        <v>7</v>
      </c>
      <c r="T414" s="69">
        <f t="shared" si="355"/>
        <v>2</v>
      </c>
      <c r="U414" s="70">
        <f t="shared" si="346"/>
        <v>3</v>
      </c>
      <c r="V414" s="68">
        <f t="shared" si="347"/>
        <v>4</v>
      </c>
      <c r="W414" s="70">
        <f t="shared" si="347"/>
        <v>7</v>
      </c>
      <c r="X414" s="71">
        <f t="shared" si="347"/>
        <v>0.42857142857142855</v>
      </c>
      <c r="Y414" s="71">
        <f t="shared" si="347"/>
        <v>0.5</v>
      </c>
      <c r="Z414" s="69">
        <f t="shared" si="347"/>
        <v>10000</v>
      </c>
      <c r="AA414" s="69">
        <f t="shared" ca="1" si="347"/>
        <v>9850</v>
      </c>
      <c r="AB414" s="69">
        <f t="shared" ca="1" si="348"/>
        <v>-150</v>
      </c>
      <c r="AC414" s="69">
        <f t="shared" ca="1" si="349"/>
        <v>50</v>
      </c>
      <c r="AD414" s="73">
        <f t="shared" si="356"/>
        <v>0.29999999999998472</v>
      </c>
      <c r="AE414" s="69">
        <f t="shared" si="357"/>
        <v>0.70000000000000007</v>
      </c>
      <c r="AF414" s="69">
        <f t="shared" si="357"/>
        <v>1.4000000000000001</v>
      </c>
      <c r="AG414" s="78">
        <f t="shared" si="357"/>
        <v>200</v>
      </c>
      <c r="AH414" s="60">
        <f t="shared" si="357"/>
        <v>50</v>
      </c>
      <c r="AI414" s="60">
        <f t="shared" si="357"/>
        <v>70</v>
      </c>
      <c r="AJ414" s="60">
        <f t="shared" si="357"/>
        <v>10070</v>
      </c>
      <c r="AK414" s="60">
        <f t="shared" si="357"/>
        <v>185</v>
      </c>
      <c r="AL414" s="60">
        <f t="shared" si="357"/>
        <v>3.7</v>
      </c>
      <c r="AM414" s="60">
        <f t="shared" ca="1" si="357"/>
        <v>-281</v>
      </c>
      <c r="AN414" s="60">
        <f t="shared" ca="1" si="357"/>
        <v>-281</v>
      </c>
      <c r="AO414" s="60">
        <f t="shared" ca="1" si="357"/>
        <v>281</v>
      </c>
      <c r="AP414" s="63">
        <f t="shared" si="333"/>
        <v>35</v>
      </c>
      <c r="AQ414" s="62">
        <f t="shared" si="334"/>
        <v>15.666666666667414</v>
      </c>
      <c r="AR414" s="62">
        <f t="shared" si="335"/>
        <v>783.33333333337066</v>
      </c>
      <c r="AS414" s="62">
        <f t="shared" si="336"/>
        <v>1566.6666666667413</v>
      </c>
      <c r="AT414" s="62">
        <f t="shared" si="337"/>
        <v>-783.33333333337066</v>
      </c>
      <c r="AU414" s="62">
        <f t="shared" si="338"/>
        <v>2350.0000000001119</v>
      </c>
      <c r="AV414" s="62">
        <f t="shared" si="339"/>
        <v>-3133.3333333334826</v>
      </c>
      <c r="AW414" s="63">
        <f t="shared" si="350"/>
        <v>-783.33333333337077</v>
      </c>
      <c r="AX414" s="61" t="str">
        <f t="shared" ca="1" si="340"/>
        <v/>
      </c>
      <c r="AY414" s="69">
        <f t="shared" ca="1" si="351"/>
        <v>9789</v>
      </c>
      <c r="AZ414" s="51">
        <f t="shared" si="341"/>
        <v>5483.333333333595</v>
      </c>
      <c r="BA414" s="55">
        <f t="shared" ca="1" si="342"/>
        <v>0.55668358714046651</v>
      </c>
      <c r="BB414" s="55">
        <f t="shared" ca="1" si="352"/>
        <v>-5.2222222222224719</v>
      </c>
      <c r="BC414" s="64">
        <f t="shared" ca="1" si="343"/>
        <v>-933.33333333337077</v>
      </c>
      <c r="BE414" s="52">
        <f t="shared" ca="1" si="344"/>
        <v>0.29999999999998472</v>
      </c>
      <c r="BF414" s="52" t="str">
        <f t="shared" ca="1" si="345"/>
        <v/>
      </c>
      <c r="BG414" s="52" t="str">
        <f t="shared" ca="1" si="353"/>
        <v/>
      </c>
      <c r="BH414" s="52" t="str">
        <f t="shared" ca="1" si="354"/>
        <v/>
      </c>
    </row>
    <row r="415" spans="19:60">
      <c r="S415" s="68">
        <f t="shared" si="355"/>
        <v>7</v>
      </c>
      <c r="T415" s="69">
        <f t="shared" si="355"/>
        <v>2</v>
      </c>
      <c r="U415" s="70">
        <f t="shared" si="346"/>
        <v>3</v>
      </c>
      <c r="V415" s="68">
        <f t="shared" si="347"/>
        <v>4</v>
      </c>
      <c r="W415" s="70">
        <f t="shared" si="347"/>
        <v>7</v>
      </c>
      <c r="X415" s="71">
        <f t="shared" si="347"/>
        <v>0.42857142857142855</v>
      </c>
      <c r="Y415" s="71">
        <f t="shared" si="347"/>
        <v>0.5</v>
      </c>
      <c r="Z415" s="69">
        <f t="shared" si="347"/>
        <v>10000</v>
      </c>
      <c r="AA415" s="69">
        <f t="shared" ca="1" si="347"/>
        <v>9850</v>
      </c>
      <c r="AB415" s="69">
        <f t="shared" ca="1" si="348"/>
        <v>-150</v>
      </c>
      <c r="AC415" s="69">
        <f t="shared" ca="1" si="349"/>
        <v>50</v>
      </c>
      <c r="AD415" s="73">
        <f t="shared" si="356"/>
        <v>0.19999999999998472</v>
      </c>
      <c r="AE415" s="69">
        <f t="shared" si="357"/>
        <v>0.70000000000000007</v>
      </c>
      <c r="AF415" s="69">
        <f t="shared" si="357"/>
        <v>1.4000000000000001</v>
      </c>
      <c r="AG415" s="78">
        <f t="shared" si="357"/>
        <v>200</v>
      </c>
      <c r="AH415" s="60">
        <f t="shared" si="357"/>
        <v>50</v>
      </c>
      <c r="AI415" s="60">
        <f t="shared" si="357"/>
        <v>70</v>
      </c>
      <c r="AJ415" s="60">
        <f t="shared" si="357"/>
        <v>10070</v>
      </c>
      <c r="AK415" s="60">
        <f t="shared" si="357"/>
        <v>185</v>
      </c>
      <c r="AL415" s="60">
        <f t="shared" si="357"/>
        <v>3.7</v>
      </c>
      <c r="AM415" s="60">
        <f t="shared" ca="1" si="357"/>
        <v>-281</v>
      </c>
      <c r="AN415" s="60">
        <f t="shared" ca="1" si="357"/>
        <v>-281</v>
      </c>
      <c r="AO415" s="60">
        <f t="shared" ca="1" si="357"/>
        <v>281</v>
      </c>
      <c r="AP415" s="63">
        <f t="shared" si="333"/>
        <v>35</v>
      </c>
      <c r="AQ415" s="62">
        <f t="shared" si="334"/>
        <v>23.000000000001684</v>
      </c>
      <c r="AR415" s="62">
        <f t="shared" si="335"/>
        <v>1150.0000000000841</v>
      </c>
      <c r="AS415" s="62">
        <f t="shared" si="336"/>
        <v>2300.0000000001683</v>
      </c>
      <c r="AT415" s="62">
        <f t="shared" si="337"/>
        <v>-1150.0000000000841</v>
      </c>
      <c r="AU415" s="62">
        <f t="shared" si="338"/>
        <v>3450.0000000002524</v>
      </c>
      <c r="AV415" s="62">
        <f t="shared" si="339"/>
        <v>-4600.0000000003365</v>
      </c>
      <c r="AW415" s="63">
        <f t="shared" si="350"/>
        <v>-1150.0000000000841</v>
      </c>
      <c r="AX415" s="61" t="str">
        <f t="shared" ca="1" si="340"/>
        <v/>
      </c>
      <c r="AY415" s="69">
        <f t="shared" ca="1" si="351"/>
        <v>9789</v>
      </c>
      <c r="AZ415" s="51">
        <f t="shared" si="341"/>
        <v>8050.0000000005894</v>
      </c>
      <c r="BA415" s="55">
        <f t="shared" ca="1" si="342"/>
        <v>0.81725888324879081</v>
      </c>
      <c r="BB415" s="55">
        <f t="shared" ca="1" si="352"/>
        <v>-7.6666666666672274</v>
      </c>
      <c r="BC415" s="64">
        <f t="shared" ca="1" si="343"/>
        <v>-1300.0000000000841</v>
      </c>
      <c r="BE415" s="52">
        <f t="shared" ca="1" si="344"/>
        <v>0.19999999999998472</v>
      </c>
      <c r="BF415" s="52" t="str">
        <f t="shared" ca="1" si="345"/>
        <v/>
      </c>
      <c r="BG415" s="52" t="str">
        <f t="shared" ca="1" si="353"/>
        <v/>
      </c>
      <c r="BH415" s="52" t="str">
        <f t="shared" ca="1" si="354"/>
        <v/>
      </c>
    </row>
    <row r="416" spans="19:60">
      <c r="S416" s="68">
        <f t="shared" si="355"/>
        <v>7</v>
      </c>
      <c r="T416" s="69">
        <f t="shared" si="355"/>
        <v>2</v>
      </c>
      <c r="U416" s="70">
        <f t="shared" si="346"/>
        <v>3</v>
      </c>
      <c r="V416" s="68">
        <f t="shared" si="347"/>
        <v>4</v>
      </c>
      <c r="W416" s="70">
        <f t="shared" si="347"/>
        <v>7</v>
      </c>
      <c r="X416" s="71">
        <f t="shared" si="347"/>
        <v>0.42857142857142855</v>
      </c>
      <c r="Y416" s="71">
        <f t="shared" si="347"/>
        <v>0.5</v>
      </c>
      <c r="Z416" s="69">
        <f t="shared" si="347"/>
        <v>10000</v>
      </c>
      <c r="AA416" s="69">
        <f t="shared" ca="1" si="347"/>
        <v>9850</v>
      </c>
      <c r="AB416" s="69">
        <f t="shared" ca="1" si="348"/>
        <v>-150</v>
      </c>
      <c r="AC416" s="69">
        <f t="shared" ca="1" si="349"/>
        <v>50</v>
      </c>
      <c r="AD416" s="73">
        <f t="shared" si="356"/>
        <v>9.9999999999984712E-2</v>
      </c>
      <c r="AE416" s="69">
        <f t="shared" si="357"/>
        <v>0.70000000000000007</v>
      </c>
      <c r="AF416" s="69">
        <f t="shared" si="357"/>
        <v>1.4000000000000001</v>
      </c>
      <c r="AG416" s="78">
        <f t="shared" si="357"/>
        <v>200</v>
      </c>
      <c r="AH416" s="60">
        <f t="shared" si="357"/>
        <v>50</v>
      </c>
      <c r="AI416" s="60">
        <f t="shared" si="357"/>
        <v>70</v>
      </c>
      <c r="AJ416" s="60">
        <f t="shared" si="357"/>
        <v>10070</v>
      </c>
      <c r="AK416" s="60">
        <f t="shared" si="357"/>
        <v>185</v>
      </c>
      <c r="AL416" s="60">
        <f t="shared" si="357"/>
        <v>3.7</v>
      </c>
      <c r="AM416" s="60">
        <f t="shared" ca="1" si="357"/>
        <v>-281</v>
      </c>
      <c r="AN416" s="60">
        <f t="shared" ca="1" si="357"/>
        <v>-281</v>
      </c>
      <c r="AO416" s="60">
        <f t="shared" ca="1" si="357"/>
        <v>281</v>
      </c>
      <c r="AP416" s="63">
        <f t="shared" si="333"/>
        <v>35</v>
      </c>
      <c r="AQ416" s="62">
        <f t="shared" si="334"/>
        <v>45.000000000006729</v>
      </c>
      <c r="AR416" s="62">
        <f t="shared" si="335"/>
        <v>2250.0000000003365</v>
      </c>
      <c r="AS416" s="62">
        <f t="shared" si="336"/>
        <v>4500.000000000673</v>
      </c>
      <c r="AT416" s="62">
        <f t="shared" si="337"/>
        <v>-2250.0000000003365</v>
      </c>
      <c r="AU416" s="62">
        <f t="shared" si="338"/>
        <v>6750.0000000010095</v>
      </c>
      <c r="AV416" s="62">
        <f t="shared" si="339"/>
        <v>-9000.0000000013461</v>
      </c>
      <c r="AW416" s="63">
        <f t="shared" si="350"/>
        <v>-2250.0000000003365</v>
      </c>
      <c r="AX416" s="61" t="str">
        <f t="shared" ca="1" si="340"/>
        <v/>
      </c>
      <c r="AY416" s="69">
        <f t="shared" ca="1" si="351"/>
        <v>9789</v>
      </c>
      <c r="AZ416" s="51">
        <f t="shared" si="341"/>
        <v>15750.000000002356</v>
      </c>
      <c r="BA416" s="55">
        <f t="shared" ca="1" si="342"/>
        <v>1.5989847715738432</v>
      </c>
      <c r="BB416" s="55">
        <f t="shared" ca="1" si="352"/>
        <v>-15.000000000002244</v>
      </c>
      <c r="BC416" s="64">
        <f t="shared" ca="1" si="343"/>
        <v>-2400.0000000003365</v>
      </c>
      <c r="BE416" s="52">
        <f t="shared" ca="1" si="344"/>
        <v>9.9999999999984712E-2</v>
      </c>
      <c r="BF416" s="52" t="str">
        <f t="shared" ca="1" si="345"/>
        <v/>
      </c>
      <c r="BG416" s="52" t="str">
        <f t="shared" ca="1" si="353"/>
        <v/>
      </c>
      <c r="BH416" s="52" t="str">
        <f t="shared" ca="1" si="354"/>
        <v/>
      </c>
    </row>
  </sheetData>
  <conditionalFormatting sqref="M8:M28 H4">
    <cfRule type="cellIs" dxfId="456" priority="49" operator="lessThan">
      <formula>0</formula>
    </cfRule>
    <cfRule type="cellIs" dxfId="455" priority="50" operator="greaterThan">
      <formula>0</formula>
    </cfRule>
  </conditionalFormatting>
  <conditionalFormatting sqref="F8:F13 E8:E27">
    <cfRule type="cellIs" dxfId="454" priority="47" operator="equal">
      <formula>"LOSS"</formula>
    </cfRule>
    <cfRule type="cellIs" dxfId="453" priority="48" operator="equal">
      <formula>"WIN"</formula>
    </cfRule>
  </conditionalFormatting>
  <conditionalFormatting sqref="AY208:AZ212">
    <cfRule type="cellIs" dxfId="452" priority="31" operator="lessThan">
      <formula>0</formula>
    </cfRule>
    <cfRule type="cellIs" dxfId="451" priority="32" operator="greaterThan">
      <formula>0</formula>
    </cfRule>
  </conditionalFormatting>
  <conditionalFormatting sqref="BC208:BD212 S208:BA212">
    <cfRule type="expression" dxfId="450" priority="30">
      <formula>$X208=1</formula>
    </cfRule>
  </conditionalFormatting>
  <conditionalFormatting sqref="BB208:BB212">
    <cfRule type="expression" dxfId="449" priority="24">
      <formula>$X208=1</formula>
    </cfRule>
  </conditionalFormatting>
  <conditionalFormatting sqref="BD9:BD207 S6 S8:AY207 BB8:BB207">
    <cfRule type="expression" dxfId="448" priority="64">
      <formula>$Y6=1</formula>
    </cfRule>
  </conditionalFormatting>
  <conditionalFormatting sqref="BC8:BC207 AV208:AY212 AW8:AW207">
    <cfRule type="cellIs" dxfId="447" priority="18" operator="lessThan">
      <formula>0</formula>
    </cfRule>
    <cfRule type="cellIs" dxfId="446" priority="19" operator="greaterThan">
      <formula>0</formula>
    </cfRule>
  </conditionalFormatting>
  <conditionalFormatting sqref="AW8:AY207 BC8:BC207 S6 S8:AU207">
    <cfRule type="expression" dxfId="445" priority="17">
      <formula>$X6=1</formula>
    </cfRule>
  </conditionalFormatting>
  <conditionalFormatting sqref="BB208:BC212 S208:AZ212">
    <cfRule type="expression" dxfId="444" priority="16">
      <formula>$W208=1</formula>
    </cfRule>
  </conditionalFormatting>
  <conditionalFormatting sqref="BA208:BA212">
    <cfRule type="expression" dxfId="443" priority="15">
      <formula>$W208=1</formula>
    </cfRule>
  </conditionalFormatting>
  <conditionalFormatting sqref="BB9:BB207">
    <cfRule type="expression" dxfId="442" priority="14">
      <formula>$X9=1</formula>
    </cfRule>
  </conditionalFormatting>
  <conditionalFormatting sqref="BC8:BC207 AV208:AZ212 AW8:AW207 BC217:BC416 AW217:AW416">
    <cfRule type="cellIs" dxfId="441" priority="12" operator="lessThan">
      <formula>0</formula>
    </cfRule>
    <cfRule type="cellIs" dxfId="440" priority="13" operator="greaterThan">
      <formula>0</formula>
    </cfRule>
  </conditionalFormatting>
  <conditionalFormatting sqref="BC9:BC207 S6 S8:AX207">
    <cfRule type="expression" dxfId="439" priority="11">
      <formula>$Y6=1</formula>
    </cfRule>
  </conditionalFormatting>
  <conditionalFormatting sqref="S208:BA212 BB208:BB210 BC208:BD212">
    <cfRule type="expression" dxfId="438" priority="10">
      <formula>$X208=1</formula>
    </cfRule>
  </conditionalFormatting>
  <conditionalFormatting sqref="BD9:BD207 S6 BB8:BB207 S8:AX207">
    <cfRule type="expression" dxfId="437" priority="9">
      <formula>$Y6=1</formula>
    </cfRule>
  </conditionalFormatting>
  <conditionalFormatting sqref="S8:AU207 BC8:BC207 S6 AW8:AX207">
    <cfRule type="expression" dxfId="436" priority="8">
      <formula>$X6=1</formula>
    </cfRule>
  </conditionalFormatting>
  <conditionalFormatting sqref="S208:AZ212 BB208:BB210 BC208:BC212">
    <cfRule type="expression" dxfId="435" priority="7">
      <formula>$W208=1</formula>
    </cfRule>
  </conditionalFormatting>
  <conditionalFormatting sqref="BA208:BA212">
    <cfRule type="expression" dxfId="434" priority="6">
      <formula>$W208=1</formula>
    </cfRule>
  </conditionalFormatting>
  <conditionalFormatting sqref="BB9:BB207">
    <cfRule type="expression" dxfId="433" priority="5">
      <formula>$X9=1</formula>
    </cfRule>
  </conditionalFormatting>
  <conditionalFormatting sqref="BC218:BC416 S215 S217:AX416">
    <cfRule type="expression" dxfId="432" priority="4">
      <formula>$Y215=1</formula>
    </cfRule>
  </conditionalFormatting>
  <conditionalFormatting sqref="BD218:BD416 S215 BB217:BB416 S217:AX416">
    <cfRule type="expression" dxfId="431" priority="3">
      <formula>$Y215=1</formula>
    </cfRule>
  </conditionalFormatting>
  <conditionalFormatting sqref="BC217:BC416 S215 AW217:AX416 S217:AU416">
    <cfRule type="expression" dxfId="430" priority="2">
      <formula>$X215=1</formula>
    </cfRule>
  </conditionalFormatting>
  <conditionalFormatting sqref="BB218:BB416">
    <cfRule type="expression" dxfId="429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H416"/>
  <sheetViews>
    <sheetView topLeftCell="D1" workbookViewId="0">
      <selection activeCell="AD1" sqref="AD1"/>
    </sheetView>
  </sheetViews>
  <sheetFormatPr defaultRowHeight="15"/>
  <cols>
    <col min="3" max="3" width="17.7109375" customWidth="1"/>
    <col min="4" max="4" width="9.7109375" bestFit="1" customWidth="1"/>
    <col min="5" max="5" width="9.7109375" customWidth="1"/>
    <col min="7" max="7" width="0.140625" customWidth="1"/>
    <col min="8" max="8" width="10.140625" customWidth="1"/>
    <col min="9" max="10" width="10.28515625" hidden="1" customWidth="1"/>
    <col min="11" max="11" width="10.140625" hidden="1" customWidth="1"/>
    <col min="12" max="12" width="10" hidden="1" customWidth="1"/>
    <col min="13" max="13" width="14.5703125" customWidth="1"/>
    <col min="14" max="14" width="9.85546875" customWidth="1"/>
    <col min="15" max="15" width="9.28515625" customWidth="1"/>
    <col min="16" max="16" width="14.710937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22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10"/>
      <c r="Q2" s="4" t="s">
        <v>154</v>
      </c>
      <c r="S2" s="80" t="s">
        <v>152</v>
      </c>
      <c r="BC2" s="4" t="s">
        <v>106</v>
      </c>
    </row>
    <row r="3" spans="1:60">
      <c r="B3" s="14" t="s">
        <v>0</v>
      </c>
      <c r="C3" s="13">
        <f>COUNTIF((E8:E27),"WIN")</f>
        <v>2</v>
      </c>
      <c r="D3" s="13">
        <f>COUNT(F8:F28)</f>
        <v>7</v>
      </c>
      <c r="E3" s="13">
        <f>D3+'2°TRANCE'!E3</f>
        <v>21</v>
      </c>
      <c r="F3" s="13">
        <f>C3+'2°TRANCE'!F3</f>
        <v>6</v>
      </c>
      <c r="G3" s="10">
        <f>'1°TRANCE'!G3</f>
        <v>10000</v>
      </c>
      <c r="H3" s="6">
        <f>'2°TRANCE'!H3+'3°TRANCE'!M28</f>
        <v>9350.6862150320194</v>
      </c>
      <c r="I3" s="6">
        <f>2/20*D3</f>
        <v>0.70000000000000007</v>
      </c>
      <c r="J3" s="6">
        <f>'2°TRANCE'!J3+'3°TRANCE'!I3</f>
        <v>2.1</v>
      </c>
      <c r="K3" s="6">
        <f>'2°TRANCE'!O28</f>
        <v>428.66666666666669</v>
      </c>
      <c r="L3" s="6"/>
      <c r="M3" s="17">
        <v>9.89</v>
      </c>
      <c r="N3" s="10">
        <f>G3/'1°TRANCE'!Q3</f>
        <v>50</v>
      </c>
      <c r="P3" s="81" t="s">
        <v>155</v>
      </c>
      <c r="Q3" s="54">
        <f ca="1">BC3</f>
        <v>14.23</v>
      </c>
      <c r="W3" s="44" t="s">
        <v>115</v>
      </c>
      <c r="X3" s="1">
        <f>'1°TRANCE'!Q3</f>
        <v>200</v>
      </c>
      <c r="BC3" s="2">
        <f ca="1">ROUND(AVERAGE(BE6:BH6),2)</f>
        <v>14.23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</v>
      </c>
      <c r="C4" s="13">
        <f>COUNTIF((E8:E27),"LOSS")</f>
        <v>5</v>
      </c>
      <c r="D4" s="13"/>
      <c r="E4" s="13"/>
      <c r="F4" s="13">
        <f>C4+'2°TRANCE'!F4</f>
        <v>15</v>
      </c>
      <c r="G4" s="10"/>
      <c r="H4" s="6">
        <f>H3-'1°TRANCE'!G3</f>
        <v>-649.31378496798061</v>
      </c>
      <c r="I4" s="6">
        <f>J3*N3</f>
        <v>105</v>
      </c>
      <c r="J4" s="6">
        <f>G3+I4</f>
        <v>10105</v>
      </c>
      <c r="K4" s="6">
        <f>K3/'1°TRANCE'!H8</f>
        <v>8.5733333333333341</v>
      </c>
      <c r="L4" s="6"/>
      <c r="M4" s="11" t="s">
        <v>25</v>
      </c>
      <c r="N4" s="10"/>
      <c r="P4" s="81" t="s">
        <v>156</v>
      </c>
      <c r="Q4" s="54">
        <f ca="1">BC212</f>
        <v>5.55</v>
      </c>
      <c r="T4" s="44" t="s">
        <v>132</v>
      </c>
      <c r="U4" s="1">
        <v>3</v>
      </c>
      <c r="W4" s="44" t="s">
        <v>124</v>
      </c>
      <c r="X4" s="54">
        <f ca="1">INDIRECT(CONCATENATE("'",U5,"'!H8"))</f>
        <v>69.555555555555557</v>
      </c>
      <c r="BE4" s="82">
        <v>0.3</v>
      </c>
      <c r="BG4" s="82">
        <v>0.25</v>
      </c>
      <c r="BH4" s="82">
        <v>0.6</v>
      </c>
    </row>
    <row r="5" spans="1:60" ht="13.5" customHeight="1">
      <c r="P5" s="81" t="s">
        <v>106</v>
      </c>
      <c r="Q5" s="2">
        <f ca="1">ROUND(AVERAGE(Q3:Q4),2)</f>
        <v>9.89</v>
      </c>
      <c r="T5" s="44" t="s">
        <v>133</v>
      </c>
      <c r="U5" s="77" t="str">
        <f>CONCATENATE(U4-1,"°TRANCE")</f>
        <v>2°TRANCE</v>
      </c>
      <c r="W5" s="44" t="s">
        <v>136</v>
      </c>
      <c r="X5" s="54">
        <f ca="1">INDIRECT(CONCATENATE("'",U5,"'!H3"))</f>
        <v>9641.3333333333339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11.399999999999961</v>
      </c>
      <c r="BF6" s="52">
        <f ca="1">MAX(BF8:BF207)</f>
        <v>14.69999999999995</v>
      </c>
      <c r="BG6" s="52">
        <f ca="1">AVERAGE(MAX(BG8:BG207),MIN(BG8:BG207))</f>
        <v>10.799999999999992</v>
      </c>
      <c r="BH6" s="52">
        <f ca="1">MAX(BH8:BH207)</f>
        <v>20</v>
      </c>
    </row>
    <row r="7" spans="1:60" ht="75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/>
      <c r="O7" s="10"/>
      <c r="P7" s="10"/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1.9376474553420964</v>
      </c>
      <c r="H8" s="27">
        <f>IF(F8="","",G8*$N$3)</f>
        <v>96.882372767104812</v>
      </c>
      <c r="I8" s="27">
        <f>IF(E8="WIN",(F8*H8),-H8)</f>
        <v>193.76474553420962</v>
      </c>
      <c r="J8" s="27">
        <f>-H8</f>
        <v>-96.882372767104812</v>
      </c>
      <c r="K8" s="27">
        <f>IF(F8&lt;&gt;"",($I$3/$D$3),"")</f>
        <v>0.1</v>
      </c>
      <c r="L8" s="27">
        <f>IF(I8&lt;0,J8,(I8+J8))</f>
        <v>96.882372767104812</v>
      </c>
      <c r="M8" s="27">
        <f>IF(F8&lt;&gt;"",L8,"")</f>
        <v>96.882372767104812</v>
      </c>
      <c r="N8" s="6"/>
      <c r="O8" s="6"/>
      <c r="P8" s="6"/>
      <c r="Q8" s="54">
        <f ca="1">Q5</f>
        <v>9.89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9641.3333333333339</v>
      </c>
      <c r="AB8" s="69">
        <f ca="1">AA8-Z8</f>
        <v>-358.66666666666606</v>
      </c>
      <c r="AC8" s="69">
        <f ca="1">X$4</f>
        <v>69.555555555555557</v>
      </c>
      <c r="AD8" s="79">
        <v>20</v>
      </c>
      <c r="AE8" s="69">
        <f>2/20*W8</f>
        <v>0.70000000000000007</v>
      </c>
      <c r="AF8" s="69">
        <f>J$3</f>
        <v>2.1</v>
      </c>
      <c r="AG8" s="72">
        <f>X$3</f>
        <v>200</v>
      </c>
      <c r="AH8" s="60">
        <f>Z8/AG8</f>
        <v>50</v>
      </c>
      <c r="AI8" s="60">
        <f>AF8*AH8</f>
        <v>105</v>
      </c>
      <c r="AJ8" s="60">
        <f>Z8+AI8</f>
        <v>10105</v>
      </c>
      <c r="AK8" s="60">
        <f>K$3</f>
        <v>428.66666666666669</v>
      </c>
      <c r="AL8" s="60">
        <f>AK8/AH8</f>
        <v>8.5733333333333341</v>
      </c>
      <c r="AM8" s="60">
        <f ca="1">IF(AY8&gt;AJ8,"VINTO",AW8-AP8-AK8)</f>
        <v>-244.11666666666667</v>
      </c>
      <c r="AN8" s="60">
        <f t="shared" ref="AN8" ca="1" si="1">AM8</f>
        <v>-244.11666666666667</v>
      </c>
      <c r="AO8" s="60">
        <f t="shared" ref="AO8" ca="1" si="2">IFERROR(-AN8,"")</f>
        <v>244.11666666666667</v>
      </c>
      <c r="AP8" s="63">
        <f t="shared" ref="AP8:AP71" si="3">AE8*AH8</f>
        <v>35</v>
      </c>
      <c r="AQ8" s="62">
        <f t="shared" ref="AQ8:AQ71" si="4">IF(AL8=0,1,(1+(AL8+AE8)/(AD8*(T8-1))))</f>
        <v>1.4636666666666667</v>
      </c>
      <c r="AR8" s="62">
        <f t="shared" ref="AR8:AR71" si="5">IF(AQ8&lt;=0,AH8,AQ8*AH8)</f>
        <v>73.183333333333337</v>
      </c>
      <c r="AS8" s="62">
        <f t="shared" ref="AS8:AS71" si="6">(T8*AR8)</f>
        <v>146.36666666666667</v>
      </c>
      <c r="AT8" s="62">
        <f t="shared" ref="AT8:AT71" si="7">-AR8</f>
        <v>-73.183333333333337</v>
      </c>
      <c r="AU8" s="62">
        <f t="shared" ref="AU8:AU71" si="8">(AS8+AT8)*U8</f>
        <v>365.91666666666669</v>
      </c>
      <c r="AV8" s="62">
        <f t="shared" ref="AV8:AV71" si="9">AT8*V8</f>
        <v>-146.36666666666667</v>
      </c>
      <c r="AW8" s="63">
        <f t="shared" ref="AW8" si="10">SUM(AU8:AV8)</f>
        <v>219.55</v>
      </c>
      <c r="AX8" s="61" t="str">
        <f t="shared" ref="AX8:AX71" ca="1" si="11">IF(AY8+AW8&gt;AJ8,"VINTO","")</f>
        <v/>
      </c>
      <c r="AY8" s="69">
        <f ca="1">AA8+AW8</f>
        <v>9860.8833333333332</v>
      </c>
      <c r="AZ8" s="51">
        <f t="shared" ref="AZ8:AZ71" si="12">AR8*W8</f>
        <v>512.2833333333333</v>
      </c>
      <c r="BA8" s="55">
        <f t="shared" ref="BA8:BA71" ca="1" si="13">IFERROR(AZ8/AA8,0)</f>
        <v>5.3134075508228455E-2</v>
      </c>
      <c r="BB8" s="55">
        <f ca="1">IFERROR(AW8/ABS(AB8),0)</f>
        <v>0.61212825278810512</v>
      </c>
      <c r="BC8" s="64">
        <f t="shared" ref="BC8:BC71" ca="1" si="14">AW8+AB8</f>
        <v>-139.11666666666605</v>
      </c>
      <c r="BE8" s="52" t="str">
        <f t="shared" ref="BE8:BE71" ca="1" si="15">IF(((AR8-AC8)/AC8)&gt;=BE$4,AD8,"")</f>
        <v/>
      </c>
      <c r="BF8" s="52" t="str">
        <f t="shared" ref="BF8:BF71" ca="1" si="16">IF(AX8="","",AD8)</f>
        <v/>
      </c>
      <c r="BG8" s="52">
        <f t="shared" ref="BG8:BG71" ca="1" si="17">IF(BA8&lt;=BG$4,AD8,"")</f>
        <v>20</v>
      </c>
      <c r="BH8" s="52">
        <f t="shared" ref="BH8:BH71" ca="1" si="18">IF(BB8&gt;=BH$4,AD8,"")</f>
        <v>20</v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1.9376474553420964</v>
      </c>
      <c r="H9" s="27">
        <f t="shared" ref="H9:H27" si="20">IF(F9="","",G9*$N$3)</f>
        <v>96.882372767104812</v>
      </c>
      <c r="I9" s="27">
        <f t="shared" ref="I9:I27" si="21">IF(E9="WIN",(F9*H9),-H9)</f>
        <v>193.76474553420962</v>
      </c>
      <c r="J9" s="27">
        <f t="shared" ref="J9:J27" si="22">-H9</f>
        <v>-96.882372767104812</v>
      </c>
      <c r="K9" s="27">
        <f t="shared" ref="K9:K27" si="23">IF(F9&lt;&gt;"",($I$3/$D$3),"")</f>
        <v>0.1</v>
      </c>
      <c r="L9" s="27">
        <f t="shared" ref="L9:L27" si="24">IF(I9&lt;0,J9,(I9+J9))</f>
        <v>96.882372767104812</v>
      </c>
      <c r="M9" s="27">
        <f t="shared" ref="M9:M27" si="25">IF(F9&lt;&gt;"",L9,"")</f>
        <v>96.882372767104812</v>
      </c>
      <c r="N9" s="6"/>
      <c r="O9" s="6"/>
      <c r="P9" s="6"/>
      <c r="Q9" s="1">
        <f ca="1">Q8</f>
        <v>9.89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9641.3333333333339</v>
      </c>
      <c r="AB9" s="69">
        <f t="shared" ref="AB9:AB72" ca="1" si="27">AA9-Z9</f>
        <v>-358.66666666666606</v>
      </c>
      <c r="AC9" s="69">
        <f t="shared" ref="AC9:AC40" ca="1" si="28">AC8</f>
        <v>69.555555555555557</v>
      </c>
      <c r="AD9" s="73">
        <f>AD8-0.1</f>
        <v>19.899999999999999</v>
      </c>
      <c r="AE9" s="69">
        <f>AE8</f>
        <v>0.70000000000000007</v>
      </c>
      <c r="AF9" s="69">
        <f>AF8</f>
        <v>2.1</v>
      </c>
      <c r="AG9" s="78">
        <f>AG8</f>
        <v>200</v>
      </c>
      <c r="AH9" s="60">
        <f>AH8</f>
        <v>50</v>
      </c>
      <c r="AI9" s="60">
        <f>AI8</f>
        <v>105</v>
      </c>
      <c r="AJ9" s="60">
        <f t="shared" ref="AJ9:AO24" si="29">AJ8</f>
        <v>10105</v>
      </c>
      <c r="AK9" s="60">
        <f t="shared" si="29"/>
        <v>428.66666666666669</v>
      </c>
      <c r="AL9" s="60">
        <f>AL8</f>
        <v>8.5733333333333341</v>
      </c>
      <c r="AM9" s="60">
        <f t="shared" ca="1" si="29"/>
        <v>-244.11666666666667</v>
      </c>
      <c r="AN9" s="60">
        <f t="shared" ca="1" si="29"/>
        <v>-244.11666666666667</v>
      </c>
      <c r="AO9" s="60">
        <f t="shared" ca="1" si="29"/>
        <v>244.11666666666667</v>
      </c>
      <c r="AP9" s="63">
        <f t="shared" si="3"/>
        <v>35</v>
      </c>
      <c r="AQ9" s="62">
        <f t="shared" si="4"/>
        <v>1.465996649916248</v>
      </c>
      <c r="AR9" s="62">
        <f t="shared" si="5"/>
        <v>73.299832495812396</v>
      </c>
      <c r="AS9" s="62">
        <f t="shared" si="6"/>
        <v>146.59966499162479</v>
      </c>
      <c r="AT9" s="62">
        <f t="shared" si="7"/>
        <v>-73.299832495812396</v>
      </c>
      <c r="AU9" s="62">
        <f t="shared" si="8"/>
        <v>366.49916247906197</v>
      </c>
      <c r="AV9" s="62">
        <f t="shared" si="9"/>
        <v>-146.59966499162479</v>
      </c>
      <c r="AW9" s="63">
        <f t="shared" ref="AW9:AW72" si="30">SUM(AU9:AV9)</f>
        <v>219.89949748743717</v>
      </c>
      <c r="AX9" s="61" t="str">
        <f t="shared" ca="1" si="11"/>
        <v/>
      </c>
      <c r="AY9" s="69">
        <f t="shared" ref="AY9:AY72" ca="1" si="31">AY8</f>
        <v>9860.8833333333332</v>
      </c>
      <c r="AZ9" s="51">
        <f t="shared" si="12"/>
        <v>513.09882747068673</v>
      </c>
      <c r="BA9" s="55">
        <f t="shared" ca="1" si="13"/>
        <v>5.3218658636843455E-2</v>
      </c>
      <c r="BB9" s="55">
        <f t="shared" ref="BB9:BB72" ca="1" si="32">IFERROR(AW9/ABS(AB9),0)</f>
        <v>0.61310268816200064</v>
      </c>
      <c r="BC9" s="64">
        <f t="shared" ca="1" si="14"/>
        <v>-138.76716917922889</v>
      </c>
      <c r="BE9" s="52" t="str">
        <f t="shared" ca="1" si="15"/>
        <v/>
      </c>
      <c r="BF9" s="52" t="str">
        <f t="shared" ca="1" si="16"/>
        <v/>
      </c>
      <c r="BG9" s="52">
        <f t="shared" ca="1" si="17"/>
        <v>19.899999999999999</v>
      </c>
      <c r="BH9" s="52">
        <f t="shared" ca="1" si="18"/>
        <v>19.899999999999999</v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19"/>
        <v>1.9376474553420964</v>
      </c>
      <c r="H10" s="27">
        <f t="shared" si="20"/>
        <v>96.882372767104812</v>
      </c>
      <c r="I10" s="27">
        <f t="shared" si="21"/>
        <v>-96.882372767104812</v>
      </c>
      <c r="J10" s="27">
        <f t="shared" si="22"/>
        <v>-96.882372767104812</v>
      </c>
      <c r="K10" s="27">
        <f t="shared" si="23"/>
        <v>0.1</v>
      </c>
      <c r="L10" s="27">
        <f t="shared" si="24"/>
        <v>-96.882372767104812</v>
      </c>
      <c r="M10" s="27">
        <f t="shared" si="25"/>
        <v>-96.882372767104812</v>
      </c>
      <c r="N10" s="6"/>
      <c r="O10" s="6"/>
      <c r="P10" s="6"/>
      <c r="Q10" s="1">
        <f t="shared" ref="Q10:Q28" ca="1" si="33">Q9</f>
        <v>9.89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9641.3333333333339</v>
      </c>
      <c r="AB10" s="69">
        <f t="shared" ca="1" si="27"/>
        <v>-358.66666666666606</v>
      </c>
      <c r="AC10" s="69">
        <f t="shared" ca="1" si="28"/>
        <v>69.555555555555557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2.1</v>
      </c>
      <c r="AG10" s="78">
        <f t="shared" si="36"/>
        <v>200</v>
      </c>
      <c r="AH10" s="60">
        <f t="shared" si="36"/>
        <v>50</v>
      </c>
      <c r="AI10" s="60">
        <f t="shared" si="36"/>
        <v>105</v>
      </c>
      <c r="AJ10" s="60">
        <f t="shared" si="29"/>
        <v>10105</v>
      </c>
      <c r="AK10" s="60">
        <f t="shared" si="29"/>
        <v>428.66666666666669</v>
      </c>
      <c r="AL10" s="60">
        <f t="shared" si="29"/>
        <v>8.5733333333333341</v>
      </c>
      <c r="AM10" s="60">
        <f t="shared" ca="1" si="29"/>
        <v>-244.11666666666667</v>
      </c>
      <c r="AN10" s="60">
        <f t="shared" ca="1" si="29"/>
        <v>-244.11666666666667</v>
      </c>
      <c r="AO10" s="60">
        <f t="shared" ca="1" si="29"/>
        <v>244.11666666666667</v>
      </c>
      <c r="AP10" s="63">
        <f t="shared" si="3"/>
        <v>35</v>
      </c>
      <c r="AQ10" s="62">
        <f t="shared" si="4"/>
        <v>1.4683501683501685</v>
      </c>
      <c r="AR10" s="62">
        <f t="shared" si="5"/>
        <v>73.417508417508429</v>
      </c>
      <c r="AS10" s="62">
        <f t="shared" si="6"/>
        <v>146.83501683501686</v>
      </c>
      <c r="AT10" s="62">
        <f t="shared" si="7"/>
        <v>-73.417508417508429</v>
      </c>
      <c r="AU10" s="62">
        <f t="shared" si="8"/>
        <v>367.08754208754215</v>
      </c>
      <c r="AV10" s="62">
        <f t="shared" si="9"/>
        <v>-146.83501683501686</v>
      </c>
      <c r="AW10" s="63">
        <f t="shared" si="30"/>
        <v>220.25252525252529</v>
      </c>
      <c r="AX10" s="61" t="str">
        <f t="shared" ca="1" si="11"/>
        <v/>
      </c>
      <c r="AY10" s="69">
        <f t="shared" ca="1" si="31"/>
        <v>9860.8833333333332</v>
      </c>
      <c r="AZ10" s="51">
        <f t="shared" si="12"/>
        <v>513.92255892255901</v>
      </c>
      <c r="BA10" s="55">
        <f t="shared" ca="1" si="13"/>
        <v>5.3304096140494986E-2</v>
      </c>
      <c r="BB10" s="55">
        <f t="shared" ca="1" si="32"/>
        <v>0.61408696631745074</v>
      </c>
      <c r="BC10" s="64">
        <f t="shared" ca="1" si="14"/>
        <v>-138.41414141414077</v>
      </c>
      <c r="BE10" s="52" t="str">
        <f t="shared" ca="1" si="15"/>
        <v/>
      </c>
      <c r="BF10" s="52" t="str">
        <f t="shared" ca="1" si="16"/>
        <v/>
      </c>
      <c r="BG10" s="52">
        <f t="shared" ca="1" si="17"/>
        <v>19.799999999999997</v>
      </c>
      <c r="BH10" s="52">
        <f t="shared" ca="1" si="18"/>
        <v>19.799999999999997</v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19"/>
        <v>1.9376474553420964</v>
      </c>
      <c r="H11" s="27">
        <f t="shared" si="20"/>
        <v>96.882372767104812</v>
      </c>
      <c r="I11" s="27">
        <f t="shared" si="21"/>
        <v>-96.882372767104812</v>
      </c>
      <c r="J11" s="27">
        <f t="shared" si="22"/>
        <v>-96.882372767104812</v>
      </c>
      <c r="K11" s="27">
        <f t="shared" si="23"/>
        <v>0.1</v>
      </c>
      <c r="L11" s="27">
        <f t="shared" si="24"/>
        <v>-96.882372767104812</v>
      </c>
      <c r="M11" s="27">
        <f t="shared" si="25"/>
        <v>-96.882372767104812</v>
      </c>
      <c r="N11" s="6"/>
      <c r="O11" s="6"/>
      <c r="P11" s="6"/>
      <c r="Q11" s="1">
        <f t="shared" ca="1" si="33"/>
        <v>9.89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9641.3333333333339</v>
      </c>
      <c r="AB11" s="69">
        <f t="shared" ca="1" si="27"/>
        <v>-358.66666666666606</v>
      </c>
      <c r="AC11" s="69">
        <f t="shared" ca="1" si="28"/>
        <v>69.555555555555557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2.1</v>
      </c>
      <c r="AG11" s="78">
        <f t="shared" si="36"/>
        <v>200</v>
      </c>
      <c r="AH11" s="60">
        <f t="shared" si="36"/>
        <v>50</v>
      </c>
      <c r="AI11" s="60">
        <f t="shared" si="36"/>
        <v>105</v>
      </c>
      <c r="AJ11" s="60">
        <f t="shared" si="29"/>
        <v>10105</v>
      </c>
      <c r="AK11" s="60">
        <f t="shared" si="29"/>
        <v>428.66666666666669</v>
      </c>
      <c r="AL11" s="60">
        <f t="shared" si="29"/>
        <v>8.5733333333333341</v>
      </c>
      <c r="AM11" s="60">
        <f t="shared" ca="1" si="29"/>
        <v>-244.11666666666667</v>
      </c>
      <c r="AN11" s="60">
        <f t="shared" ca="1" si="29"/>
        <v>-244.11666666666667</v>
      </c>
      <c r="AO11" s="60">
        <f t="shared" ca="1" si="29"/>
        <v>244.11666666666667</v>
      </c>
      <c r="AP11" s="63">
        <f t="shared" si="3"/>
        <v>35</v>
      </c>
      <c r="AQ11" s="62">
        <f t="shared" si="4"/>
        <v>1.4707275803722506</v>
      </c>
      <c r="AR11" s="62">
        <f t="shared" si="5"/>
        <v>73.536379018612536</v>
      </c>
      <c r="AS11" s="62">
        <f t="shared" si="6"/>
        <v>147.07275803722507</v>
      </c>
      <c r="AT11" s="62">
        <f t="shared" si="7"/>
        <v>-73.536379018612536</v>
      </c>
      <c r="AU11" s="62">
        <f t="shared" si="8"/>
        <v>367.68189509306268</v>
      </c>
      <c r="AV11" s="62">
        <f t="shared" si="9"/>
        <v>-147.07275803722507</v>
      </c>
      <c r="AW11" s="63">
        <f t="shared" si="30"/>
        <v>220.60913705583761</v>
      </c>
      <c r="AX11" s="61" t="str">
        <f t="shared" ca="1" si="11"/>
        <v/>
      </c>
      <c r="AY11" s="69">
        <f t="shared" ca="1" si="31"/>
        <v>9860.8833333333332</v>
      </c>
      <c r="AZ11" s="51">
        <f t="shared" si="12"/>
        <v>514.75465313028781</v>
      </c>
      <c r="BA11" s="55">
        <f t="shared" ca="1" si="13"/>
        <v>5.3390401029970384E-2</v>
      </c>
      <c r="BB11" s="55">
        <f t="shared" ca="1" si="32"/>
        <v>0.61508123714452967</v>
      </c>
      <c r="BC11" s="64">
        <f t="shared" ca="1" si="14"/>
        <v>-138.05752961082845</v>
      </c>
      <c r="BE11" s="52" t="str">
        <f t="shared" ca="1" si="15"/>
        <v/>
      </c>
      <c r="BF11" s="52" t="str">
        <f t="shared" ca="1" si="16"/>
        <v/>
      </c>
      <c r="BG11" s="52">
        <f t="shared" ca="1" si="17"/>
        <v>19.699999999999996</v>
      </c>
      <c r="BH11" s="52">
        <f t="shared" ca="1" si="18"/>
        <v>19.699999999999996</v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19"/>
        <v>1.9376474553420964</v>
      </c>
      <c r="H12" s="27">
        <f t="shared" si="20"/>
        <v>96.882372767104812</v>
      </c>
      <c r="I12" s="27">
        <f t="shared" si="21"/>
        <v>-96.882372767104812</v>
      </c>
      <c r="J12" s="27">
        <f t="shared" si="22"/>
        <v>-96.882372767104812</v>
      </c>
      <c r="K12" s="27">
        <f t="shared" si="23"/>
        <v>0.1</v>
      </c>
      <c r="L12" s="27">
        <f t="shared" si="24"/>
        <v>-96.882372767104812</v>
      </c>
      <c r="M12" s="27">
        <f t="shared" si="25"/>
        <v>-96.882372767104812</v>
      </c>
      <c r="N12" s="6"/>
      <c r="O12" s="6"/>
      <c r="P12" s="6"/>
      <c r="Q12" s="1">
        <f t="shared" ca="1" si="33"/>
        <v>9.89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9641.3333333333339</v>
      </c>
      <c r="AB12" s="69">
        <f t="shared" ca="1" si="27"/>
        <v>-358.66666666666606</v>
      </c>
      <c r="AC12" s="69">
        <f t="shared" ca="1" si="28"/>
        <v>69.555555555555557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2.1</v>
      </c>
      <c r="AG12" s="78">
        <f t="shared" si="36"/>
        <v>200</v>
      </c>
      <c r="AH12" s="60">
        <f t="shared" si="36"/>
        <v>50</v>
      </c>
      <c r="AI12" s="60">
        <f t="shared" si="36"/>
        <v>105</v>
      </c>
      <c r="AJ12" s="60">
        <f t="shared" si="29"/>
        <v>10105</v>
      </c>
      <c r="AK12" s="60">
        <f t="shared" si="29"/>
        <v>428.66666666666669</v>
      </c>
      <c r="AL12" s="60">
        <f t="shared" si="29"/>
        <v>8.5733333333333341</v>
      </c>
      <c r="AM12" s="60">
        <f t="shared" ca="1" si="29"/>
        <v>-244.11666666666667</v>
      </c>
      <c r="AN12" s="60">
        <f t="shared" ca="1" si="29"/>
        <v>-244.11666666666667</v>
      </c>
      <c r="AO12" s="60">
        <f t="shared" ca="1" si="29"/>
        <v>244.11666666666667</v>
      </c>
      <c r="AP12" s="63">
        <f t="shared" si="3"/>
        <v>35</v>
      </c>
      <c r="AQ12" s="62">
        <f t="shared" si="4"/>
        <v>1.4731292517006804</v>
      </c>
      <c r="AR12" s="62">
        <f t="shared" si="5"/>
        <v>73.656462585034021</v>
      </c>
      <c r="AS12" s="62">
        <f t="shared" si="6"/>
        <v>147.31292517006804</v>
      </c>
      <c r="AT12" s="62">
        <f t="shared" si="7"/>
        <v>-73.656462585034021</v>
      </c>
      <c r="AU12" s="62">
        <f t="shared" si="8"/>
        <v>368.28231292517012</v>
      </c>
      <c r="AV12" s="62">
        <f t="shared" si="9"/>
        <v>-147.31292517006804</v>
      </c>
      <c r="AW12" s="63">
        <f t="shared" si="30"/>
        <v>220.96938775510208</v>
      </c>
      <c r="AX12" s="61" t="str">
        <f t="shared" ca="1" si="11"/>
        <v/>
      </c>
      <c r="AY12" s="69">
        <f t="shared" ca="1" si="31"/>
        <v>9860.8833333333332</v>
      </c>
      <c r="AZ12" s="51">
        <f t="shared" si="12"/>
        <v>515.59523809523819</v>
      </c>
      <c r="BA12" s="55">
        <f t="shared" ca="1" si="13"/>
        <v>5.3477586581583268E-2</v>
      </c>
      <c r="BB12" s="55">
        <f t="shared" ca="1" si="32"/>
        <v>0.61608565359229306</v>
      </c>
      <c r="BC12" s="64">
        <f t="shared" ca="1" si="14"/>
        <v>-137.69727891156398</v>
      </c>
      <c r="BE12" s="52" t="str">
        <f t="shared" ca="1" si="15"/>
        <v/>
      </c>
      <c r="BF12" s="52" t="str">
        <f t="shared" ca="1" si="16"/>
        <v/>
      </c>
      <c r="BG12" s="52">
        <f t="shared" ca="1" si="17"/>
        <v>19.599999999999994</v>
      </c>
      <c r="BH12" s="52">
        <f t="shared" ca="1" si="18"/>
        <v>19.599999999999994</v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1.9376474553420964</v>
      </c>
      <c r="H13" s="27">
        <f t="shared" si="20"/>
        <v>96.882372767104812</v>
      </c>
      <c r="I13" s="27">
        <f t="shared" si="21"/>
        <v>-96.882372767104812</v>
      </c>
      <c r="J13" s="27">
        <f t="shared" si="22"/>
        <v>-96.882372767104812</v>
      </c>
      <c r="K13" s="27">
        <f t="shared" si="23"/>
        <v>0.1</v>
      </c>
      <c r="L13" s="27">
        <f t="shared" si="24"/>
        <v>-96.882372767104812</v>
      </c>
      <c r="M13" s="27">
        <f t="shared" si="25"/>
        <v>-96.882372767104812</v>
      </c>
      <c r="N13" s="6"/>
      <c r="O13" s="6"/>
      <c r="P13" s="6"/>
      <c r="Q13" s="1">
        <f t="shared" ca="1" si="33"/>
        <v>9.89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9641.3333333333339</v>
      </c>
      <c r="AB13" s="69">
        <f t="shared" ca="1" si="27"/>
        <v>-358.66666666666606</v>
      </c>
      <c r="AC13" s="69">
        <f t="shared" ca="1" si="28"/>
        <v>69.555555555555557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2.1</v>
      </c>
      <c r="AG13" s="78">
        <f t="shared" si="36"/>
        <v>200</v>
      </c>
      <c r="AH13" s="60">
        <f t="shared" si="36"/>
        <v>50</v>
      </c>
      <c r="AI13" s="60">
        <f t="shared" si="36"/>
        <v>105</v>
      </c>
      <c r="AJ13" s="60">
        <f t="shared" si="29"/>
        <v>10105</v>
      </c>
      <c r="AK13" s="60">
        <f t="shared" si="29"/>
        <v>428.66666666666669</v>
      </c>
      <c r="AL13" s="60">
        <f t="shared" si="29"/>
        <v>8.5733333333333341</v>
      </c>
      <c r="AM13" s="60">
        <f t="shared" ca="1" si="29"/>
        <v>-244.11666666666667</v>
      </c>
      <c r="AN13" s="60">
        <f t="shared" ca="1" si="29"/>
        <v>-244.11666666666667</v>
      </c>
      <c r="AO13" s="60">
        <f t="shared" ca="1" si="29"/>
        <v>244.11666666666667</v>
      </c>
      <c r="AP13" s="63">
        <f t="shared" si="3"/>
        <v>35</v>
      </c>
      <c r="AQ13" s="62">
        <f t="shared" si="4"/>
        <v>1.4755555555555557</v>
      </c>
      <c r="AR13" s="62">
        <f t="shared" si="5"/>
        <v>73.777777777777786</v>
      </c>
      <c r="AS13" s="62">
        <f t="shared" si="6"/>
        <v>147.55555555555557</v>
      </c>
      <c r="AT13" s="62">
        <f t="shared" si="7"/>
        <v>-73.777777777777786</v>
      </c>
      <c r="AU13" s="62">
        <f t="shared" si="8"/>
        <v>368.88888888888891</v>
      </c>
      <c r="AV13" s="62">
        <f t="shared" si="9"/>
        <v>-147.55555555555557</v>
      </c>
      <c r="AW13" s="63">
        <f t="shared" si="30"/>
        <v>221.33333333333334</v>
      </c>
      <c r="AX13" s="61" t="str">
        <f t="shared" ca="1" si="11"/>
        <v/>
      </c>
      <c r="AY13" s="69">
        <f t="shared" ca="1" si="31"/>
        <v>9860.8833333333332</v>
      </c>
      <c r="AZ13" s="51">
        <f t="shared" si="12"/>
        <v>516.44444444444446</v>
      </c>
      <c r="BA13" s="55">
        <f t="shared" ca="1" si="13"/>
        <v>5.3565666343981924E-2</v>
      </c>
      <c r="BB13" s="55">
        <f t="shared" ca="1" si="32"/>
        <v>0.61710037174721299</v>
      </c>
      <c r="BC13" s="64">
        <f t="shared" ca="1" si="14"/>
        <v>-137.33333333333272</v>
      </c>
      <c r="BE13" s="52" t="str">
        <f t="shared" ca="1" si="15"/>
        <v/>
      </c>
      <c r="BF13" s="52" t="str">
        <f t="shared" ca="1" si="16"/>
        <v/>
      </c>
      <c r="BG13" s="52">
        <f t="shared" ca="1" si="17"/>
        <v>19.499999999999993</v>
      </c>
      <c r="BH13" s="52">
        <f t="shared" ca="1" si="18"/>
        <v>19.499999999999993</v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1.9376474553420964</v>
      </c>
      <c r="H14" s="27">
        <f t="shared" si="20"/>
        <v>96.882372767104812</v>
      </c>
      <c r="I14" s="27">
        <f t="shared" si="21"/>
        <v>-96.882372767104812</v>
      </c>
      <c r="J14" s="27">
        <f t="shared" si="22"/>
        <v>-96.882372767104812</v>
      </c>
      <c r="K14" s="27">
        <f t="shared" si="23"/>
        <v>0.1</v>
      </c>
      <c r="L14" s="27">
        <f t="shared" si="24"/>
        <v>-96.882372767104812</v>
      </c>
      <c r="M14" s="27">
        <f t="shared" si="25"/>
        <v>-96.882372767104812</v>
      </c>
      <c r="N14" s="6"/>
      <c r="O14" s="6"/>
      <c r="P14" s="6"/>
      <c r="Q14" s="1">
        <f t="shared" ca="1" si="33"/>
        <v>9.89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9641.3333333333339</v>
      </c>
      <c r="AB14" s="69">
        <f t="shared" ca="1" si="27"/>
        <v>-358.66666666666606</v>
      </c>
      <c r="AC14" s="69">
        <f t="shared" ca="1" si="28"/>
        <v>69.555555555555557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2.1</v>
      </c>
      <c r="AG14" s="78">
        <f t="shared" si="36"/>
        <v>200</v>
      </c>
      <c r="AH14" s="60">
        <f t="shared" si="36"/>
        <v>50</v>
      </c>
      <c r="AI14" s="60">
        <f t="shared" si="36"/>
        <v>105</v>
      </c>
      <c r="AJ14" s="60">
        <f t="shared" si="29"/>
        <v>10105</v>
      </c>
      <c r="AK14" s="60">
        <f t="shared" si="29"/>
        <v>428.66666666666669</v>
      </c>
      <c r="AL14" s="60">
        <f t="shared" si="29"/>
        <v>8.5733333333333341</v>
      </c>
      <c r="AM14" s="60">
        <f t="shared" ca="1" si="29"/>
        <v>-244.11666666666667</v>
      </c>
      <c r="AN14" s="60">
        <f t="shared" ca="1" si="29"/>
        <v>-244.11666666666667</v>
      </c>
      <c r="AO14" s="60">
        <f t="shared" ca="1" si="29"/>
        <v>244.11666666666667</v>
      </c>
      <c r="AP14" s="63">
        <f t="shared" si="3"/>
        <v>35</v>
      </c>
      <c r="AQ14" s="62">
        <f t="shared" si="4"/>
        <v>1.4780068728522338</v>
      </c>
      <c r="AR14" s="62">
        <f t="shared" si="5"/>
        <v>73.900343642611688</v>
      </c>
      <c r="AS14" s="62">
        <f t="shared" si="6"/>
        <v>147.80068728522338</v>
      </c>
      <c r="AT14" s="62">
        <f t="shared" si="7"/>
        <v>-73.900343642611688</v>
      </c>
      <c r="AU14" s="62">
        <f t="shared" si="8"/>
        <v>369.50171821305844</v>
      </c>
      <c r="AV14" s="62">
        <f t="shared" si="9"/>
        <v>-147.80068728522338</v>
      </c>
      <c r="AW14" s="63">
        <f t="shared" si="30"/>
        <v>221.70103092783506</v>
      </c>
      <c r="AX14" s="61" t="str">
        <f t="shared" ca="1" si="11"/>
        <v/>
      </c>
      <c r="AY14" s="69">
        <f t="shared" ca="1" si="31"/>
        <v>9860.8833333333332</v>
      </c>
      <c r="AZ14" s="51">
        <f t="shared" si="12"/>
        <v>517.30240549828181</v>
      </c>
      <c r="BA14" s="55">
        <f t="shared" ca="1" si="13"/>
        <v>5.3654654145168214E-2</v>
      </c>
      <c r="BB14" s="55">
        <f t="shared" ca="1" si="32"/>
        <v>0.61812555091403931</v>
      </c>
      <c r="BC14" s="64">
        <f t="shared" ca="1" si="14"/>
        <v>-136.965635738831</v>
      </c>
      <c r="BE14" s="52" t="str">
        <f t="shared" ca="1" si="15"/>
        <v/>
      </c>
      <c r="BF14" s="52" t="str">
        <f t="shared" ca="1" si="16"/>
        <v/>
      </c>
      <c r="BG14" s="52">
        <f t="shared" ca="1" si="17"/>
        <v>19.399999999999991</v>
      </c>
      <c r="BH14" s="52">
        <f t="shared" ca="1" si="18"/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19"/>
        <v>6.235254465790363E-2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6"/>
      <c r="P15" s="6"/>
      <c r="Q15" s="1">
        <f t="shared" ca="1" si="33"/>
        <v>9.89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9641.3333333333339</v>
      </c>
      <c r="AB15" s="69">
        <f t="shared" ca="1" si="27"/>
        <v>-358.66666666666606</v>
      </c>
      <c r="AC15" s="69">
        <f t="shared" ca="1" si="28"/>
        <v>69.555555555555557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2.1</v>
      </c>
      <c r="AG15" s="78">
        <f t="shared" si="36"/>
        <v>200</v>
      </c>
      <c r="AH15" s="60">
        <f t="shared" si="36"/>
        <v>50</v>
      </c>
      <c r="AI15" s="60">
        <f t="shared" si="36"/>
        <v>105</v>
      </c>
      <c r="AJ15" s="60">
        <f t="shared" si="29"/>
        <v>10105</v>
      </c>
      <c r="AK15" s="60">
        <f t="shared" si="29"/>
        <v>428.66666666666669</v>
      </c>
      <c r="AL15" s="60">
        <f t="shared" si="29"/>
        <v>8.5733333333333341</v>
      </c>
      <c r="AM15" s="60">
        <f t="shared" ca="1" si="29"/>
        <v>-244.11666666666667</v>
      </c>
      <c r="AN15" s="60">
        <f t="shared" ca="1" si="29"/>
        <v>-244.11666666666667</v>
      </c>
      <c r="AO15" s="60">
        <f t="shared" ca="1" si="29"/>
        <v>244.11666666666667</v>
      </c>
      <c r="AP15" s="63">
        <f t="shared" si="3"/>
        <v>35</v>
      </c>
      <c r="AQ15" s="62">
        <f t="shared" si="4"/>
        <v>1.4804835924006912</v>
      </c>
      <c r="AR15" s="62">
        <f t="shared" si="5"/>
        <v>74.024179620034559</v>
      </c>
      <c r="AS15" s="62">
        <f t="shared" si="6"/>
        <v>148.04835924006912</v>
      </c>
      <c r="AT15" s="62">
        <f t="shared" si="7"/>
        <v>-74.024179620034559</v>
      </c>
      <c r="AU15" s="62">
        <f t="shared" si="8"/>
        <v>370.12089810017278</v>
      </c>
      <c r="AV15" s="62">
        <f t="shared" si="9"/>
        <v>-148.04835924006912</v>
      </c>
      <c r="AW15" s="63">
        <f t="shared" si="30"/>
        <v>222.07253886010366</v>
      </c>
      <c r="AX15" s="61" t="str">
        <f t="shared" ca="1" si="11"/>
        <v/>
      </c>
      <c r="AY15" s="69">
        <f t="shared" ca="1" si="31"/>
        <v>9860.8833333333332</v>
      </c>
      <c r="AZ15" s="51">
        <f t="shared" si="12"/>
        <v>518.16925734024187</v>
      </c>
      <c r="BA15" s="55">
        <f t="shared" ca="1" si="13"/>
        <v>5.3744564099734667E-2</v>
      </c>
      <c r="BB15" s="55">
        <f t="shared" ca="1" si="32"/>
        <v>0.6191613536991748</v>
      </c>
      <c r="BC15" s="64">
        <f t="shared" ca="1" si="14"/>
        <v>-136.5941278065624</v>
      </c>
      <c r="BE15" s="52" t="str">
        <f t="shared" ca="1" si="15"/>
        <v/>
      </c>
      <c r="BF15" s="52" t="str">
        <f t="shared" ca="1" si="16"/>
        <v/>
      </c>
      <c r="BG15" s="52">
        <f t="shared" ca="1" si="17"/>
        <v>19.29999999999999</v>
      </c>
      <c r="BH15" s="52">
        <f t="shared" ca="1" si="18"/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19"/>
        <v>6.235254465790363E-2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6"/>
      <c r="P16" s="6"/>
      <c r="Q16" s="1">
        <f t="shared" ca="1" si="33"/>
        <v>9.89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9641.3333333333339</v>
      </c>
      <c r="AB16" s="69">
        <f t="shared" ca="1" si="27"/>
        <v>-358.66666666666606</v>
      </c>
      <c r="AC16" s="69">
        <f t="shared" ca="1" si="28"/>
        <v>69.555555555555557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2.1</v>
      </c>
      <c r="AG16" s="78">
        <f t="shared" si="36"/>
        <v>200</v>
      </c>
      <c r="AH16" s="60">
        <f t="shared" si="36"/>
        <v>50</v>
      </c>
      <c r="AI16" s="60">
        <f t="shared" si="36"/>
        <v>105</v>
      </c>
      <c r="AJ16" s="60">
        <f t="shared" si="29"/>
        <v>10105</v>
      </c>
      <c r="AK16" s="60">
        <f t="shared" si="29"/>
        <v>428.66666666666669</v>
      </c>
      <c r="AL16" s="60">
        <f t="shared" si="29"/>
        <v>8.5733333333333341</v>
      </c>
      <c r="AM16" s="60">
        <f t="shared" ca="1" si="29"/>
        <v>-244.11666666666667</v>
      </c>
      <c r="AN16" s="60">
        <f t="shared" ca="1" si="29"/>
        <v>-244.11666666666667</v>
      </c>
      <c r="AO16" s="60">
        <f t="shared" ca="1" si="29"/>
        <v>244.11666666666667</v>
      </c>
      <c r="AP16" s="63">
        <f t="shared" si="3"/>
        <v>35</v>
      </c>
      <c r="AQ16" s="62">
        <f t="shared" si="4"/>
        <v>1.4829861111111113</v>
      </c>
      <c r="AR16" s="62">
        <f t="shared" si="5"/>
        <v>74.149305555555571</v>
      </c>
      <c r="AS16" s="62">
        <f t="shared" si="6"/>
        <v>148.29861111111114</v>
      </c>
      <c r="AT16" s="62">
        <f t="shared" si="7"/>
        <v>-74.149305555555571</v>
      </c>
      <c r="AU16" s="62">
        <f t="shared" si="8"/>
        <v>370.74652777777783</v>
      </c>
      <c r="AV16" s="62">
        <f t="shared" si="9"/>
        <v>-148.29861111111114</v>
      </c>
      <c r="AW16" s="63">
        <f t="shared" si="30"/>
        <v>222.44791666666669</v>
      </c>
      <c r="AX16" s="61" t="str">
        <f t="shared" ca="1" si="11"/>
        <v/>
      </c>
      <c r="AY16" s="69">
        <f t="shared" ca="1" si="31"/>
        <v>9860.8833333333332</v>
      </c>
      <c r="AZ16" s="51">
        <f t="shared" si="12"/>
        <v>519.04513888888903</v>
      </c>
      <c r="BA16" s="55">
        <f t="shared" ca="1" si="13"/>
        <v>5.3835410616327857E-2</v>
      </c>
      <c r="BB16" s="55">
        <f t="shared" ca="1" si="32"/>
        <v>0.62020794609665542</v>
      </c>
      <c r="BC16" s="64">
        <f t="shared" ca="1" si="14"/>
        <v>-136.21874999999937</v>
      </c>
      <c r="BE16" s="52" t="str">
        <f t="shared" ca="1" si="15"/>
        <v/>
      </c>
      <c r="BF16" s="52" t="str">
        <f t="shared" ca="1" si="16"/>
        <v/>
      </c>
      <c r="BG16" s="52">
        <f t="shared" ca="1" si="17"/>
        <v>19.199999999999989</v>
      </c>
      <c r="BH16" s="52">
        <f t="shared" ca="1" si="18"/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19"/>
        <v>6.235254465790363E-2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6"/>
      <c r="P17" s="6"/>
      <c r="Q17" s="1">
        <f t="shared" ca="1" si="33"/>
        <v>9.89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9641.3333333333339</v>
      </c>
      <c r="AB17" s="69">
        <f t="shared" ca="1" si="27"/>
        <v>-358.66666666666606</v>
      </c>
      <c r="AC17" s="69">
        <f t="shared" ca="1" si="28"/>
        <v>69.555555555555557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2.1</v>
      </c>
      <c r="AG17" s="78">
        <f t="shared" si="36"/>
        <v>200</v>
      </c>
      <c r="AH17" s="60">
        <f t="shared" si="36"/>
        <v>50</v>
      </c>
      <c r="AI17" s="60">
        <f t="shared" si="36"/>
        <v>105</v>
      </c>
      <c r="AJ17" s="60">
        <f t="shared" si="29"/>
        <v>10105</v>
      </c>
      <c r="AK17" s="60">
        <f t="shared" si="29"/>
        <v>428.66666666666669</v>
      </c>
      <c r="AL17" s="60">
        <f t="shared" si="29"/>
        <v>8.5733333333333341</v>
      </c>
      <c r="AM17" s="60">
        <f t="shared" ca="1" si="29"/>
        <v>-244.11666666666667</v>
      </c>
      <c r="AN17" s="60">
        <f t="shared" ca="1" si="29"/>
        <v>-244.11666666666667</v>
      </c>
      <c r="AO17" s="60">
        <f t="shared" ca="1" si="29"/>
        <v>244.11666666666667</v>
      </c>
      <c r="AP17" s="63">
        <f t="shared" si="3"/>
        <v>35</v>
      </c>
      <c r="AQ17" s="62">
        <f t="shared" si="4"/>
        <v>1.4855148342059339</v>
      </c>
      <c r="AR17" s="62">
        <f t="shared" si="5"/>
        <v>74.2757417102967</v>
      </c>
      <c r="AS17" s="62">
        <f t="shared" si="6"/>
        <v>148.5514834205934</v>
      </c>
      <c r="AT17" s="62">
        <f t="shared" si="7"/>
        <v>-74.2757417102967</v>
      </c>
      <c r="AU17" s="62">
        <f t="shared" si="8"/>
        <v>371.3787085514835</v>
      </c>
      <c r="AV17" s="62">
        <f t="shared" si="9"/>
        <v>-148.5514834205934</v>
      </c>
      <c r="AW17" s="63">
        <f t="shared" si="30"/>
        <v>222.8272251308901</v>
      </c>
      <c r="AX17" s="61" t="str">
        <f t="shared" ca="1" si="11"/>
        <v/>
      </c>
      <c r="AY17" s="69">
        <f t="shared" ca="1" si="31"/>
        <v>9860.8833333333332</v>
      </c>
      <c r="AZ17" s="51">
        <f t="shared" si="12"/>
        <v>519.93019197207695</v>
      </c>
      <c r="BA17" s="55">
        <f t="shared" ca="1" si="13"/>
        <v>5.3927208405346108E-2</v>
      </c>
      <c r="BB17" s="55">
        <f t="shared" ca="1" si="32"/>
        <v>0.62126549757683214</v>
      </c>
      <c r="BC17" s="64">
        <f t="shared" ca="1" si="14"/>
        <v>-135.83944153577596</v>
      </c>
      <c r="BE17" s="52" t="str">
        <f t="shared" ca="1" si="15"/>
        <v/>
      </c>
      <c r="BF17" s="52" t="str">
        <f t="shared" ca="1" si="16"/>
        <v/>
      </c>
      <c r="BG17" s="52">
        <f t="shared" ca="1" si="17"/>
        <v>19.099999999999987</v>
      </c>
      <c r="BH17" s="52">
        <f t="shared" ca="1" si="18"/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19"/>
        <v>6.235254465790363E-2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6"/>
      <c r="P18" s="6"/>
      <c r="Q18" s="1">
        <f t="shared" ca="1" si="33"/>
        <v>9.89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9641.3333333333339</v>
      </c>
      <c r="AB18" s="69">
        <f t="shared" ca="1" si="27"/>
        <v>-358.66666666666606</v>
      </c>
      <c r="AC18" s="69">
        <f t="shared" ca="1" si="28"/>
        <v>69.555555555555557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2.1</v>
      </c>
      <c r="AG18" s="78">
        <f t="shared" si="36"/>
        <v>200</v>
      </c>
      <c r="AH18" s="60">
        <f t="shared" si="36"/>
        <v>50</v>
      </c>
      <c r="AI18" s="60">
        <f t="shared" si="36"/>
        <v>105</v>
      </c>
      <c r="AJ18" s="60">
        <f t="shared" si="29"/>
        <v>10105</v>
      </c>
      <c r="AK18" s="60">
        <f t="shared" si="29"/>
        <v>428.66666666666669</v>
      </c>
      <c r="AL18" s="60">
        <f t="shared" si="29"/>
        <v>8.5733333333333341</v>
      </c>
      <c r="AM18" s="60">
        <f t="shared" ca="1" si="29"/>
        <v>-244.11666666666667</v>
      </c>
      <c r="AN18" s="60">
        <f t="shared" ca="1" si="29"/>
        <v>-244.11666666666667</v>
      </c>
      <c r="AO18" s="60">
        <f t="shared" ca="1" si="29"/>
        <v>244.11666666666667</v>
      </c>
      <c r="AP18" s="63">
        <f t="shared" si="3"/>
        <v>35</v>
      </c>
      <c r="AQ18" s="62">
        <f t="shared" si="4"/>
        <v>1.488070175438597</v>
      </c>
      <c r="AR18" s="62">
        <f t="shared" si="5"/>
        <v>74.40350877192985</v>
      </c>
      <c r="AS18" s="62">
        <f t="shared" si="6"/>
        <v>148.8070175438597</v>
      </c>
      <c r="AT18" s="62">
        <f t="shared" si="7"/>
        <v>-74.40350877192985</v>
      </c>
      <c r="AU18" s="62">
        <f t="shared" si="8"/>
        <v>372.01754385964927</v>
      </c>
      <c r="AV18" s="62">
        <f t="shared" si="9"/>
        <v>-148.8070175438597</v>
      </c>
      <c r="AW18" s="63">
        <f t="shared" si="30"/>
        <v>223.21052631578956</v>
      </c>
      <c r="AX18" s="61" t="str">
        <f t="shared" ca="1" si="11"/>
        <v/>
      </c>
      <c r="AY18" s="69">
        <f t="shared" ca="1" si="31"/>
        <v>9860.8833333333332</v>
      </c>
      <c r="AZ18" s="51">
        <f t="shared" si="12"/>
        <v>520.82456140350894</v>
      </c>
      <c r="BA18" s="55">
        <f t="shared" ca="1" si="13"/>
        <v>5.4019972486880334E-2</v>
      </c>
      <c r="BB18" s="55">
        <f t="shared" ca="1" si="32"/>
        <v>0.622334181177853</v>
      </c>
      <c r="BC18" s="64">
        <f t="shared" ca="1" si="14"/>
        <v>-135.4561403508765</v>
      </c>
      <c r="BE18" s="52" t="str">
        <f t="shared" ca="1" si="15"/>
        <v/>
      </c>
      <c r="BF18" s="52" t="str">
        <f t="shared" ca="1" si="16"/>
        <v/>
      </c>
      <c r="BG18" s="52">
        <f t="shared" ca="1" si="17"/>
        <v>18.999999999999986</v>
      </c>
      <c r="BH18" s="52">
        <f t="shared" ca="1" si="18"/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19"/>
        <v>6.235254465790363E-2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6"/>
      <c r="P19" s="6"/>
      <c r="Q19" s="1">
        <f t="shared" ca="1" si="33"/>
        <v>9.89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9641.3333333333339</v>
      </c>
      <c r="AB19" s="69">
        <f t="shared" ca="1" si="27"/>
        <v>-358.66666666666606</v>
      </c>
      <c r="AC19" s="69">
        <f t="shared" ca="1" si="28"/>
        <v>69.555555555555557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2.1</v>
      </c>
      <c r="AG19" s="78">
        <f t="shared" si="36"/>
        <v>200</v>
      </c>
      <c r="AH19" s="60">
        <f t="shared" si="36"/>
        <v>50</v>
      </c>
      <c r="AI19" s="60">
        <f t="shared" si="36"/>
        <v>105</v>
      </c>
      <c r="AJ19" s="60">
        <f t="shared" si="29"/>
        <v>10105</v>
      </c>
      <c r="AK19" s="60">
        <f t="shared" si="29"/>
        <v>428.66666666666669</v>
      </c>
      <c r="AL19" s="60">
        <f t="shared" si="29"/>
        <v>8.5733333333333341</v>
      </c>
      <c r="AM19" s="60">
        <f t="shared" ca="1" si="29"/>
        <v>-244.11666666666667</v>
      </c>
      <c r="AN19" s="60">
        <f t="shared" ca="1" si="29"/>
        <v>-244.11666666666667</v>
      </c>
      <c r="AO19" s="60">
        <f t="shared" ca="1" si="29"/>
        <v>244.11666666666667</v>
      </c>
      <c r="AP19" s="63">
        <f t="shared" si="3"/>
        <v>35</v>
      </c>
      <c r="AQ19" s="62">
        <f t="shared" si="4"/>
        <v>1.4906525573192244</v>
      </c>
      <c r="AR19" s="62">
        <f t="shared" si="5"/>
        <v>74.532627865961217</v>
      </c>
      <c r="AS19" s="62">
        <f t="shared" si="6"/>
        <v>149.06525573192243</v>
      </c>
      <c r="AT19" s="62">
        <f t="shared" si="7"/>
        <v>-74.532627865961217</v>
      </c>
      <c r="AU19" s="62">
        <f t="shared" si="8"/>
        <v>372.66313932980609</v>
      </c>
      <c r="AV19" s="62">
        <f t="shared" si="9"/>
        <v>-149.06525573192243</v>
      </c>
      <c r="AW19" s="63">
        <f t="shared" si="30"/>
        <v>223.59788359788365</v>
      </c>
      <c r="AX19" s="61" t="str">
        <f t="shared" ca="1" si="11"/>
        <v/>
      </c>
      <c r="AY19" s="69">
        <f t="shared" ca="1" si="31"/>
        <v>9860.8833333333332</v>
      </c>
      <c r="AZ19" s="51">
        <f t="shared" si="12"/>
        <v>521.72839506172852</v>
      </c>
      <c r="BA19" s="55">
        <f t="shared" ca="1" si="13"/>
        <v>5.4113718198906979E-2</v>
      </c>
      <c r="BB19" s="55">
        <f t="shared" ca="1" si="32"/>
        <v>0.62341417360004836</v>
      </c>
      <c r="BC19" s="64">
        <f t="shared" ca="1" si="14"/>
        <v>-135.06878306878241</v>
      </c>
      <c r="BE19" s="52" t="str">
        <f t="shared" ca="1" si="15"/>
        <v/>
      </c>
      <c r="BF19" s="52" t="str">
        <f t="shared" ca="1" si="16"/>
        <v/>
      </c>
      <c r="BG19" s="52">
        <f t="shared" ca="1" si="17"/>
        <v>18.899999999999984</v>
      </c>
      <c r="BH19" s="52">
        <f t="shared" ca="1" si="18"/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19"/>
        <v>6.235254465790363E-2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6"/>
      <c r="P20" s="6"/>
      <c r="Q20" s="1">
        <f t="shared" ca="1" si="33"/>
        <v>9.89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9641.3333333333339</v>
      </c>
      <c r="AB20" s="69">
        <f t="shared" ca="1" si="27"/>
        <v>-358.66666666666606</v>
      </c>
      <c r="AC20" s="69">
        <f t="shared" ca="1" si="28"/>
        <v>69.555555555555557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2.1</v>
      </c>
      <c r="AG20" s="78">
        <f t="shared" si="36"/>
        <v>200</v>
      </c>
      <c r="AH20" s="60">
        <f t="shared" si="36"/>
        <v>50</v>
      </c>
      <c r="AI20" s="60">
        <f t="shared" si="36"/>
        <v>105</v>
      </c>
      <c r="AJ20" s="60">
        <f t="shared" si="29"/>
        <v>10105</v>
      </c>
      <c r="AK20" s="60">
        <f t="shared" si="29"/>
        <v>428.66666666666669</v>
      </c>
      <c r="AL20" s="60">
        <f t="shared" si="29"/>
        <v>8.5733333333333341</v>
      </c>
      <c r="AM20" s="60">
        <f t="shared" ca="1" si="29"/>
        <v>-244.11666666666667</v>
      </c>
      <c r="AN20" s="60">
        <f t="shared" ca="1" si="29"/>
        <v>-244.11666666666667</v>
      </c>
      <c r="AO20" s="60">
        <f t="shared" ca="1" si="29"/>
        <v>244.11666666666667</v>
      </c>
      <c r="AP20" s="63">
        <f t="shared" si="3"/>
        <v>35</v>
      </c>
      <c r="AQ20" s="62">
        <f t="shared" si="4"/>
        <v>1.4932624113475181</v>
      </c>
      <c r="AR20" s="62">
        <f t="shared" si="5"/>
        <v>74.663120567375913</v>
      </c>
      <c r="AS20" s="62">
        <f t="shared" si="6"/>
        <v>149.32624113475183</v>
      </c>
      <c r="AT20" s="62">
        <f t="shared" si="7"/>
        <v>-74.663120567375913</v>
      </c>
      <c r="AU20" s="62">
        <f t="shared" si="8"/>
        <v>373.31560283687958</v>
      </c>
      <c r="AV20" s="62">
        <f t="shared" si="9"/>
        <v>-149.32624113475183</v>
      </c>
      <c r="AW20" s="63">
        <f t="shared" si="30"/>
        <v>223.98936170212775</v>
      </c>
      <c r="AX20" s="61" t="str">
        <f t="shared" ca="1" si="11"/>
        <v/>
      </c>
      <c r="AY20" s="69">
        <f t="shared" ca="1" si="31"/>
        <v>9860.8833333333332</v>
      </c>
      <c r="AZ20" s="51">
        <f t="shared" si="12"/>
        <v>522.64184397163137</v>
      </c>
      <c r="BA20" s="55">
        <f t="shared" ca="1" si="13"/>
        <v>5.4208461205742429E-2</v>
      </c>
      <c r="BB20" s="55">
        <f t="shared" ca="1" si="32"/>
        <v>0.62450565530333124</v>
      </c>
      <c r="BC20" s="64">
        <f t="shared" ca="1" si="14"/>
        <v>-134.67730496453831</v>
      </c>
      <c r="BE20" s="52" t="str">
        <f t="shared" ca="1" si="15"/>
        <v/>
      </c>
      <c r="BF20" s="52" t="str">
        <f t="shared" ca="1" si="16"/>
        <v/>
      </c>
      <c r="BG20" s="52">
        <f t="shared" ca="1" si="17"/>
        <v>18.799999999999983</v>
      </c>
      <c r="BH20" s="52">
        <f t="shared" ca="1" si="18"/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19"/>
        <v>6.235254465790363E-2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6"/>
      <c r="P21" s="6"/>
      <c r="Q21" s="1">
        <f t="shared" ca="1" si="33"/>
        <v>9.89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9641.3333333333339</v>
      </c>
      <c r="AB21" s="69">
        <f t="shared" ca="1" si="27"/>
        <v>-358.66666666666606</v>
      </c>
      <c r="AC21" s="69">
        <f t="shared" ca="1" si="28"/>
        <v>69.555555555555557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2.1</v>
      </c>
      <c r="AG21" s="78">
        <f t="shared" si="36"/>
        <v>200</v>
      </c>
      <c r="AH21" s="60">
        <f t="shared" si="36"/>
        <v>50</v>
      </c>
      <c r="AI21" s="60">
        <f t="shared" si="36"/>
        <v>105</v>
      </c>
      <c r="AJ21" s="60">
        <f t="shared" si="29"/>
        <v>10105</v>
      </c>
      <c r="AK21" s="60">
        <f t="shared" si="29"/>
        <v>428.66666666666669</v>
      </c>
      <c r="AL21" s="60">
        <f t="shared" si="29"/>
        <v>8.5733333333333341</v>
      </c>
      <c r="AM21" s="60">
        <f t="shared" ca="1" si="29"/>
        <v>-244.11666666666667</v>
      </c>
      <c r="AN21" s="60">
        <f t="shared" ca="1" si="29"/>
        <v>-244.11666666666667</v>
      </c>
      <c r="AO21" s="60">
        <f t="shared" ca="1" si="29"/>
        <v>244.11666666666667</v>
      </c>
      <c r="AP21" s="63">
        <f t="shared" si="3"/>
        <v>35</v>
      </c>
      <c r="AQ21" s="62">
        <f t="shared" si="4"/>
        <v>1.49590017825312</v>
      </c>
      <c r="AR21" s="62">
        <f t="shared" si="5"/>
        <v>74.795008912656002</v>
      </c>
      <c r="AS21" s="62">
        <f t="shared" si="6"/>
        <v>149.590017825312</v>
      </c>
      <c r="AT21" s="62">
        <f t="shared" si="7"/>
        <v>-74.795008912656002</v>
      </c>
      <c r="AU21" s="62">
        <f t="shared" si="8"/>
        <v>373.97504456327999</v>
      </c>
      <c r="AV21" s="62">
        <f t="shared" si="9"/>
        <v>-149.590017825312</v>
      </c>
      <c r="AW21" s="63">
        <f t="shared" si="30"/>
        <v>224.38502673796799</v>
      </c>
      <c r="AX21" s="61" t="str">
        <f t="shared" ca="1" si="11"/>
        <v/>
      </c>
      <c r="AY21" s="69">
        <f t="shared" ca="1" si="31"/>
        <v>9860.8833333333332</v>
      </c>
      <c r="AZ21" s="51">
        <f t="shared" si="12"/>
        <v>523.56506238859197</v>
      </c>
      <c r="BA21" s="55">
        <f t="shared" ca="1" si="13"/>
        <v>5.4304217506768629E-2</v>
      </c>
      <c r="BB21" s="55">
        <f t="shared" ca="1" si="32"/>
        <v>0.62560881060771856</v>
      </c>
      <c r="BC21" s="64">
        <f t="shared" ca="1" si="14"/>
        <v>-134.28163992869807</v>
      </c>
      <c r="BE21" s="52" t="str">
        <f t="shared" ca="1" si="15"/>
        <v/>
      </c>
      <c r="BF21" s="52" t="str">
        <f t="shared" ca="1" si="16"/>
        <v/>
      </c>
      <c r="BG21" s="52">
        <f t="shared" ca="1" si="17"/>
        <v>18.699999999999982</v>
      </c>
      <c r="BH21" s="52">
        <f t="shared" ca="1" si="18"/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19"/>
        <v>6.235254465790363E-2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6"/>
      <c r="P22" s="6"/>
      <c r="Q22" s="1">
        <f t="shared" ca="1" si="33"/>
        <v>9.89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9641.3333333333339</v>
      </c>
      <c r="AB22" s="69">
        <f t="shared" ca="1" si="27"/>
        <v>-358.66666666666606</v>
      </c>
      <c r="AC22" s="69">
        <f t="shared" ca="1" si="28"/>
        <v>69.555555555555557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2.1</v>
      </c>
      <c r="AG22" s="78">
        <f t="shared" si="36"/>
        <v>200</v>
      </c>
      <c r="AH22" s="60">
        <f t="shared" si="36"/>
        <v>50</v>
      </c>
      <c r="AI22" s="60">
        <f t="shared" si="36"/>
        <v>105</v>
      </c>
      <c r="AJ22" s="60">
        <f t="shared" si="29"/>
        <v>10105</v>
      </c>
      <c r="AK22" s="60">
        <f t="shared" si="29"/>
        <v>428.66666666666669</v>
      </c>
      <c r="AL22" s="60">
        <f t="shared" si="29"/>
        <v>8.5733333333333341</v>
      </c>
      <c r="AM22" s="60">
        <f t="shared" ca="1" si="29"/>
        <v>-244.11666666666667</v>
      </c>
      <c r="AN22" s="60">
        <f t="shared" ca="1" si="29"/>
        <v>-244.11666666666667</v>
      </c>
      <c r="AO22" s="60">
        <f t="shared" ca="1" si="29"/>
        <v>244.11666666666667</v>
      </c>
      <c r="AP22" s="63">
        <f t="shared" si="3"/>
        <v>35</v>
      </c>
      <c r="AQ22" s="62">
        <f t="shared" si="4"/>
        <v>1.4985663082437282</v>
      </c>
      <c r="AR22" s="62">
        <f t="shared" si="5"/>
        <v>74.928315412186407</v>
      </c>
      <c r="AS22" s="62">
        <f t="shared" si="6"/>
        <v>149.85663082437281</v>
      </c>
      <c r="AT22" s="62">
        <f t="shared" si="7"/>
        <v>-74.928315412186407</v>
      </c>
      <c r="AU22" s="62">
        <f t="shared" si="8"/>
        <v>374.64157706093204</v>
      </c>
      <c r="AV22" s="62">
        <f t="shared" si="9"/>
        <v>-149.85663082437281</v>
      </c>
      <c r="AW22" s="63">
        <f t="shared" si="30"/>
        <v>224.78494623655922</v>
      </c>
      <c r="AX22" s="61" t="str">
        <f t="shared" ca="1" si="11"/>
        <v/>
      </c>
      <c r="AY22" s="69">
        <f t="shared" ca="1" si="31"/>
        <v>9860.8833333333332</v>
      </c>
      <c r="AZ22" s="51">
        <f t="shared" si="12"/>
        <v>524.49820788530485</v>
      </c>
      <c r="BA22" s="55">
        <f t="shared" ca="1" si="13"/>
        <v>5.4401003445440271E-2</v>
      </c>
      <c r="BB22" s="55">
        <f t="shared" ca="1" si="32"/>
        <v>0.62672382779709923</v>
      </c>
      <c r="BC22" s="64">
        <f t="shared" ca="1" si="14"/>
        <v>-133.88172043010684</v>
      </c>
      <c r="BE22" s="52" t="str">
        <f t="shared" ca="1" si="15"/>
        <v/>
      </c>
      <c r="BF22" s="52" t="str">
        <f t="shared" ca="1" si="16"/>
        <v/>
      </c>
      <c r="BG22" s="52">
        <f t="shared" ca="1" si="17"/>
        <v>18.59999999999998</v>
      </c>
      <c r="BH22" s="52">
        <f t="shared" ca="1" si="18"/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19"/>
        <v>6.235254465790363E-2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6"/>
      <c r="P23" s="6"/>
      <c r="Q23" s="1">
        <f t="shared" ca="1" si="33"/>
        <v>9.89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9641.3333333333339</v>
      </c>
      <c r="AB23" s="69">
        <f t="shared" ca="1" si="27"/>
        <v>-358.66666666666606</v>
      </c>
      <c r="AC23" s="69">
        <f t="shared" ca="1" si="28"/>
        <v>69.555555555555557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2.1</v>
      </c>
      <c r="AG23" s="78">
        <f t="shared" si="36"/>
        <v>200</v>
      </c>
      <c r="AH23" s="60">
        <f t="shared" si="36"/>
        <v>50</v>
      </c>
      <c r="AI23" s="60">
        <f t="shared" si="36"/>
        <v>105</v>
      </c>
      <c r="AJ23" s="60">
        <f t="shared" si="29"/>
        <v>10105</v>
      </c>
      <c r="AK23" s="60">
        <f t="shared" si="29"/>
        <v>428.66666666666669</v>
      </c>
      <c r="AL23" s="60">
        <f t="shared" si="29"/>
        <v>8.5733333333333341</v>
      </c>
      <c r="AM23" s="60">
        <f t="shared" ca="1" si="29"/>
        <v>-244.11666666666667</v>
      </c>
      <c r="AN23" s="60">
        <f t="shared" ca="1" si="29"/>
        <v>-244.11666666666667</v>
      </c>
      <c r="AO23" s="60">
        <f t="shared" ca="1" si="29"/>
        <v>244.11666666666667</v>
      </c>
      <c r="AP23" s="63">
        <f t="shared" si="3"/>
        <v>35</v>
      </c>
      <c r="AQ23" s="62">
        <f t="shared" si="4"/>
        <v>1.5012612612612619</v>
      </c>
      <c r="AR23" s="62">
        <f t="shared" si="5"/>
        <v>75.063063063063098</v>
      </c>
      <c r="AS23" s="62">
        <f t="shared" si="6"/>
        <v>150.1261261261262</v>
      </c>
      <c r="AT23" s="62">
        <f t="shared" si="7"/>
        <v>-75.063063063063098</v>
      </c>
      <c r="AU23" s="62">
        <f t="shared" si="8"/>
        <v>375.3153153153155</v>
      </c>
      <c r="AV23" s="62">
        <f t="shared" si="9"/>
        <v>-150.1261261261262</v>
      </c>
      <c r="AW23" s="63">
        <f t="shared" si="30"/>
        <v>225.18918918918931</v>
      </c>
      <c r="AX23" s="61" t="str">
        <f t="shared" ca="1" si="11"/>
        <v/>
      </c>
      <c r="AY23" s="69">
        <f t="shared" ca="1" si="31"/>
        <v>9860.8833333333332</v>
      </c>
      <c r="AZ23" s="51">
        <f t="shared" si="12"/>
        <v>525.44144144144173</v>
      </c>
      <c r="BA23" s="55">
        <f t="shared" ca="1" si="13"/>
        <v>5.4498835718584049E-2</v>
      </c>
      <c r="BB23" s="55">
        <f t="shared" ca="1" si="32"/>
        <v>0.62785089922636528</v>
      </c>
      <c r="BC23" s="64">
        <f t="shared" ca="1" si="14"/>
        <v>-133.47747747747675</v>
      </c>
      <c r="BE23" s="52" t="str">
        <f t="shared" ca="1" si="15"/>
        <v/>
      </c>
      <c r="BF23" s="52" t="str">
        <f t="shared" ca="1" si="16"/>
        <v/>
      </c>
      <c r="BG23" s="52">
        <f t="shared" ca="1" si="17"/>
        <v>18.499999999999979</v>
      </c>
      <c r="BH23" s="52">
        <f t="shared" ca="1" si="18"/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19"/>
        <v>6.235254465790363E-2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6"/>
      <c r="P24" s="6"/>
      <c r="Q24" s="1">
        <f t="shared" ca="1" si="33"/>
        <v>9.89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9641.3333333333339</v>
      </c>
      <c r="AB24" s="69">
        <f t="shared" ca="1" si="27"/>
        <v>-358.66666666666606</v>
      </c>
      <c r="AC24" s="69">
        <f t="shared" ca="1" si="28"/>
        <v>69.555555555555557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2.1</v>
      </c>
      <c r="AG24" s="78">
        <f t="shared" si="36"/>
        <v>200</v>
      </c>
      <c r="AH24" s="60">
        <f t="shared" si="36"/>
        <v>50</v>
      </c>
      <c r="AI24" s="60">
        <f t="shared" si="36"/>
        <v>105</v>
      </c>
      <c r="AJ24" s="60">
        <f t="shared" si="29"/>
        <v>10105</v>
      </c>
      <c r="AK24" s="60">
        <f t="shared" si="29"/>
        <v>428.66666666666669</v>
      </c>
      <c r="AL24" s="60">
        <f t="shared" si="29"/>
        <v>8.5733333333333341</v>
      </c>
      <c r="AM24" s="60">
        <f t="shared" ca="1" si="29"/>
        <v>-244.11666666666667</v>
      </c>
      <c r="AN24" s="60">
        <f t="shared" ca="1" si="29"/>
        <v>-244.11666666666667</v>
      </c>
      <c r="AO24" s="60">
        <f t="shared" ca="1" si="29"/>
        <v>244.11666666666667</v>
      </c>
      <c r="AP24" s="63">
        <f t="shared" si="3"/>
        <v>35</v>
      </c>
      <c r="AQ24" s="62">
        <f t="shared" si="4"/>
        <v>1.5039855072463775</v>
      </c>
      <c r="AR24" s="62">
        <f t="shared" si="5"/>
        <v>75.199275362318872</v>
      </c>
      <c r="AS24" s="62">
        <f t="shared" si="6"/>
        <v>150.39855072463774</v>
      </c>
      <c r="AT24" s="62">
        <f t="shared" si="7"/>
        <v>-75.199275362318872</v>
      </c>
      <c r="AU24" s="62">
        <f t="shared" si="8"/>
        <v>375.99637681159436</v>
      </c>
      <c r="AV24" s="62">
        <f t="shared" si="9"/>
        <v>-150.39855072463774</v>
      </c>
      <c r="AW24" s="63">
        <f t="shared" si="30"/>
        <v>225.59782608695662</v>
      </c>
      <c r="AX24" s="61" t="str">
        <f t="shared" ca="1" si="11"/>
        <v/>
      </c>
      <c r="AY24" s="69">
        <f t="shared" ca="1" si="31"/>
        <v>9860.8833333333332</v>
      </c>
      <c r="AZ24" s="51">
        <f t="shared" si="12"/>
        <v>526.3949275362321</v>
      </c>
      <c r="BA24" s="55">
        <f t="shared" ca="1" si="13"/>
        <v>5.4597731386001117E-2</v>
      </c>
      <c r="BB24" s="55">
        <f t="shared" ca="1" si="32"/>
        <v>0.6289902214320362</v>
      </c>
      <c r="BC24" s="64">
        <f t="shared" ca="1" si="14"/>
        <v>-133.06884057970944</v>
      </c>
      <c r="BE24" s="52" t="str">
        <f t="shared" ca="1" si="15"/>
        <v/>
      </c>
      <c r="BF24" s="52" t="str">
        <f t="shared" ca="1" si="16"/>
        <v/>
      </c>
      <c r="BG24" s="52">
        <f t="shared" ca="1" si="17"/>
        <v>18.399999999999977</v>
      </c>
      <c r="BH24" s="52">
        <f t="shared" ca="1" si="18"/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19"/>
        <v>6.235254465790363E-2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6"/>
      <c r="P25" s="6"/>
      <c r="Q25" s="1">
        <f t="shared" ca="1" si="33"/>
        <v>9.89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9641.3333333333339</v>
      </c>
      <c r="AB25" s="69">
        <f t="shared" ca="1" si="27"/>
        <v>-358.66666666666606</v>
      </c>
      <c r="AC25" s="69">
        <f t="shared" ca="1" si="28"/>
        <v>69.555555555555557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2.1</v>
      </c>
      <c r="AG25" s="78">
        <f t="shared" si="36"/>
        <v>200</v>
      </c>
      <c r="AH25" s="60">
        <f t="shared" si="36"/>
        <v>50</v>
      </c>
      <c r="AI25" s="60">
        <f t="shared" si="36"/>
        <v>105</v>
      </c>
      <c r="AJ25" s="60">
        <f t="shared" si="36"/>
        <v>10105</v>
      </c>
      <c r="AK25" s="60">
        <f t="shared" si="36"/>
        <v>428.66666666666669</v>
      </c>
      <c r="AL25" s="60">
        <f t="shared" si="36"/>
        <v>8.5733333333333341</v>
      </c>
      <c r="AM25" s="60">
        <f t="shared" ca="1" si="36"/>
        <v>-244.11666666666667</v>
      </c>
      <c r="AN25" s="60">
        <f t="shared" ca="1" si="36"/>
        <v>-244.11666666666667</v>
      </c>
      <c r="AO25" s="60">
        <f t="shared" ca="1" si="36"/>
        <v>244.11666666666667</v>
      </c>
      <c r="AP25" s="63">
        <f t="shared" si="3"/>
        <v>35</v>
      </c>
      <c r="AQ25" s="62">
        <f t="shared" si="4"/>
        <v>1.5067395264116583</v>
      </c>
      <c r="AR25" s="62">
        <f t="shared" si="5"/>
        <v>75.33697632058292</v>
      </c>
      <c r="AS25" s="62">
        <f t="shared" si="6"/>
        <v>150.67395264116584</v>
      </c>
      <c r="AT25" s="62">
        <f t="shared" si="7"/>
        <v>-75.33697632058292</v>
      </c>
      <c r="AU25" s="62">
        <f t="shared" si="8"/>
        <v>376.68488160291463</v>
      </c>
      <c r="AV25" s="62">
        <f t="shared" si="9"/>
        <v>-150.67395264116584</v>
      </c>
      <c r="AW25" s="63">
        <f t="shared" si="30"/>
        <v>226.01092896174879</v>
      </c>
      <c r="AX25" s="61" t="str">
        <f t="shared" ca="1" si="11"/>
        <v/>
      </c>
      <c r="AY25" s="69">
        <f t="shared" ca="1" si="31"/>
        <v>9860.8833333333332</v>
      </c>
      <c r="AZ25" s="51">
        <f t="shared" si="12"/>
        <v>527.35883424408041</v>
      </c>
      <c r="BA25" s="55">
        <f t="shared" ca="1" si="13"/>
        <v>5.4697707880384493E-2</v>
      </c>
      <c r="BB25" s="55">
        <f t="shared" ca="1" si="32"/>
        <v>0.6301419952465126</v>
      </c>
      <c r="BC25" s="64">
        <f t="shared" ca="1" si="14"/>
        <v>-132.65573770491727</v>
      </c>
      <c r="BE25" s="52" t="str">
        <f t="shared" ca="1" si="15"/>
        <v/>
      </c>
      <c r="BF25" s="52" t="str">
        <f t="shared" ca="1" si="16"/>
        <v/>
      </c>
      <c r="BG25" s="52">
        <f t="shared" ca="1" si="17"/>
        <v>18.299999999999976</v>
      </c>
      <c r="BH25" s="52">
        <f t="shared" ca="1" si="18"/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19"/>
        <v>6.235254465790363E-2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6"/>
      <c r="P26" s="6"/>
      <c r="Q26" s="1">
        <f t="shared" ca="1" si="33"/>
        <v>9.89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9641.3333333333339</v>
      </c>
      <c r="AB26" s="69">
        <f t="shared" ca="1" si="27"/>
        <v>-358.66666666666606</v>
      </c>
      <c r="AC26" s="69">
        <f t="shared" ca="1" si="28"/>
        <v>69.555555555555557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2.1</v>
      </c>
      <c r="AG26" s="78">
        <f t="shared" si="39"/>
        <v>200</v>
      </c>
      <c r="AH26" s="60">
        <f t="shared" si="39"/>
        <v>50</v>
      </c>
      <c r="AI26" s="60">
        <f t="shared" si="39"/>
        <v>105</v>
      </c>
      <c r="AJ26" s="60">
        <f t="shared" si="39"/>
        <v>10105</v>
      </c>
      <c r="AK26" s="60">
        <f t="shared" si="39"/>
        <v>428.66666666666669</v>
      </c>
      <c r="AL26" s="60">
        <f t="shared" si="39"/>
        <v>8.5733333333333341</v>
      </c>
      <c r="AM26" s="60">
        <f t="shared" ca="1" si="39"/>
        <v>-244.11666666666667</v>
      </c>
      <c r="AN26" s="60">
        <f t="shared" ca="1" si="39"/>
        <v>-244.11666666666667</v>
      </c>
      <c r="AO26" s="60">
        <f t="shared" ca="1" si="39"/>
        <v>244.11666666666667</v>
      </c>
      <c r="AP26" s="63">
        <f t="shared" si="3"/>
        <v>35</v>
      </c>
      <c r="AQ26" s="62">
        <f t="shared" si="4"/>
        <v>1.5095238095238104</v>
      </c>
      <c r="AR26" s="62">
        <f t="shared" si="5"/>
        <v>75.476190476190524</v>
      </c>
      <c r="AS26" s="62">
        <f t="shared" si="6"/>
        <v>150.95238095238105</v>
      </c>
      <c r="AT26" s="62">
        <f t="shared" si="7"/>
        <v>-75.476190476190524</v>
      </c>
      <c r="AU26" s="62">
        <f t="shared" si="8"/>
        <v>377.38095238095264</v>
      </c>
      <c r="AV26" s="62">
        <f t="shared" si="9"/>
        <v>-150.95238095238105</v>
      </c>
      <c r="AW26" s="63">
        <f t="shared" si="30"/>
        <v>226.42857142857159</v>
      </c>
      <c r="AX26" s="61" t="str">
        <f t="shared" ca="1" si="11"/>
        <v/>
      </c>
      <c r="AY26" s="69">
        <f t="shared" ca="1" si="31"/>
        <v>9860.8833333333332</v>
      </c>
      <c r="AZ26" s="51">
        <f t="shared" si="12"/>
        <v>528.33333333333371</v>
      </c>
      <c r="BA26" s="55">
        <f t="shared" ca="1" si="13"/>
        <v>5.4798783017563302E-2</v>
      </c>
      <c r="BB26" s="55">
        <f t="shared" ca="1" si="32"/>
        <v>0.63130642591609287</v>
      </c>
      <c r="BC26" s="64">
        <f t="shared" ca="1" si="14"/>
        <v>-132.23809523809447</v>
      </c>
      <c r="BE26" s="52" t="str">
        <f t="shared" ca="1" si="15"/>
        <v/>
      </c>
      <c r="BF26" s="52" t="str">
        <f t="shared" ca="1" si="16"/>
        <v/>
      </c>
      <c r="BG26" s="52">
        <f t="shared" ca="1" si="17"/>
        <v>18.199999999999974</v>
      </c>
      <c r="BH26" s="52">
        <f t="shared" ca="1" si="18"/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19"/>
        <v>6.235254465790363E-2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6"/>
      <c r="P27" s="6"/>
      <c r="Q27" s="1">
        <f t="shared" ca="1" si="33"/>
        <v>9.89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9641.3333333333339</v>
      </c>
      <c r="AB27" s="69">
        <f t="shared" ca="1" si="27"/>
        <v>-358.66666666666606</v>
      </c>
      <c r="AC27" s="69">
        <f t="shared" ca="1" si="28"/>
        <v>69.555555555555557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2.1</v>
      </c>
      <c r="AG27" s="78">
        <f t="shared" si="39"/>
        <v>200</v>
      </c>
      <c r="AH27" s="60">
        <f t="shared" si="39"/>
        <v>50</v>
      </c>
      <c r="AI27" s="60">
        <f t="shared" si="39"/>
        <v>105</v>
      </c>
      <c r="AJ27" s="60">
        <f t="shared" si="39"/>
        <v>10105</v>
      </c>
      <c r="AK27" s="60">
        <f t="shared" si="39"/>
        <v>428.66666666666669</v>
      </c>
      <c r="AL27" s="60">
        <f t="shared" si="39"/>
        <v>8.5733333333333341</v>
      </c>
      <c r="AM27" s="60">
        <f t="shared" ca="1" si="39"/>
        <v>-244.11666666666667</v>
      </c>
      <c r="AN27" s="60">
        <f t="shared" ca="1" si="39"/>
        <v>-244.11666666666667</v>
      </c>
      <c r="AO27" s="60">
        <f t="shared" ca="1" si="39"/>
        <v>244.11666666666667</v>
      </c>
      <c r="AP27" s="63">
        <f t="shared" si="3"/>
        <v>35</v>
      </c>
      <c r="AQ27" s="62">
        <f t="shared" si="4"/>
        <v>1.5123388581952124</v>
      </c>
      <c r="AR27" s="62">
        <f t="shared" si="5"/>
        <v>75.616942909760624</v>
      </c>
      <c r="AS27" s="62">
        <f t="shared" si="6"/>
        <v>151.23388581952125</v>
      </c>
      <c r="AT27" s="62">
        <f t="shared" si="7"/>
        <v>-75.616942909760624</v>
      </c>
      <c r="AU27" s="62">
        <f t="shared" si="8"/>
        <v>378.08471454880311</v>
      </c>
      <c r="AV27" s="62">
        <f t="shared" si="9"/>
        <v>-151.23388581952125</v>
      </c>
      <c r="AW27" s="63">
        <f t="shared" si="30"/>
        <v>226.85082872928186</v>
      </c>
      <c r="AX27" s="61" t="str">
        <f t="shared" ca="1" si="11"/>
        <v/>
      </c>
      <c r="AY27" s="69">
        <f t="shared" ca="1" si="31"/>
        <v>9860.8833333333332</v>
      </c>
      <c r="AZ27" s="51">
        <f t="shared" si="12"/>
        <v>529.31860036832438</v>
      </c>
      <c r="BA27" s="55">
        <f t="shared" ca="1" si="13"/>
        <v>5.4900975007086607E-2</v>
      </c>
      <c r="BB27" s="55">
        <f t="shared" ca="1" si="32"/>
        <v>0.63248372322290591</v>
      </c>
      <c r="BC27" s="64">
        <f t="shared" ca="1" si="14"/>
        <v>-131.8158379373842</v>
      </c>
      <c r="BE27" s="52" t="str">
        <f t="shared" ca="1" si="15"/>
        <v/>
      </c>
      <c r="BF27" s="52" t="str">
        <f t="shared" ca="1" si="16"/>
        <v/>
      </c>
      <c r="BG27" s="52">
        <f t="shared" ca="1" si="17"/>
        <v>18.099999999999973</v>
      </c>
      <c r="BH27" s="52">
        <f t="shared" ca="1" si="18"/>
        <v>18.099999999999973</v>
      </c>
    </row>
    <row r="28" spans="2:60">
      <c r="B28" s="13"/>
      <c r="C28" s="13" t="s">
        <v>47</v>
      </c>
      <c r="D28" s="36" t="str">
        <f>IF(N28="VINTO","VINTO","")</f>
        <v/>
      </c>
      <c r="E28" s="13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-290.64711830131444</v>
      </c>
      <c r="N28" s="6">
        <f>IF(H3&gt;J4,"VINTO",M28-L28-K3)</f>
        <v>-754.31378496798106</v>
      </c>
      <c r="O28" s="6">
        <f>N28</f>
        <v>-754.31378496798106</v>
      </c>
      <c r="P28" s="6">
        <f>-O28</f>
        <v>754.31378496798106</v>
      </c>
      <c r="Q28" s="1">
        <f t="shared" ca="1" si="33"/>
        <v>9.89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9641.3333333333339</v>
      </c>
      <c r="AB28" s="69">
        <f t="shared" ca="1" si="27"/>
        <v>-358.66666666666606</v>
      </c>
      <c r="AC28" s="69">
        <f t="shared" ca="1" si="28"/>
        <v>69.555555555555557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2.1</v>
      </c>
      <c r="AG28" s="78">
        <f t="shared" si="39"/>
        <v>200</v>
      </c>
      <c r="AH28" s="60">
        <f t="shared" si="39"/>
        <v>50</v>
      </c>
      <c r="AI28" s="60">
        <f t="shared" si="39"/>
        <v>105</v>
      </c>
      <c r="AJ28" s="60">
        <f t="shared" si="39"/>
        <v>10105</v>
      </c>
      <c r="AK28" s="60">
        <f t="shared" si="39"/>
        <v>428.66666666666669</v>
      </c>
      <c r="AL28" s="60">
        <f t="shared" si="39"/>
        <v>8.5733333333333341</v>
      </c>
      <c r="AM28" s="60">
        <f t="shared" ca="1" si="39"/>
        <v>-244.11666666666667</v>
      </c>
      <c r="AN28" s="60">
        <f t="shared" ca="1" si="39"/>
        <v>-244.11666666666667</v>
      </c>
      <c r="AO28" s="60">
        <f t="shared" ca="1" si="39"/>
        <v>244.11666666666667</v>
      </c>
      <c r="AP28" s="63">
        <f t="shared" si="3"/>
        <v>35</v>
      </c>
      <c r="AQ28" s="62">
        <f t="shared" si="4"/>
        <v>1.5151851851851861</v>
      </c>
      <c r="AR28" s="62">
        <f t="shared" si="5"/>
        <v>75.759259259259309</v>
      </c>
      <c r="AS28" s="62">
        <f t="shared" si="6"/>
        <v>151.51851851851862</v>
      </c>
      <c r="AT28" s="62">
        <f t="shared" si="7"/>
        <v>-75.759259259259309</v>
      </c>
      <c r="AU28" s="62">
        <f t="shared" si="8"/>
        <v>378.79629629629653</v>
      </c>
      <c r="AV28" s="62">
        <f t="shared" si="9"/>
        <v>-151.51851851851862</v>
      </c>
      <c r="AW28" s="63">
        <f t="shared" si="30"/>
        <v>227.27777777777791</v>
      </c>
      <c r="AX28" s="61" t="str">
        <f t="shared" ca="1" si="11"/>
        <v/>
      </c>
      <c r="AY28" s="69">
        <f t="shared" ca="1" si="31"/>
        <v>9860.8833333333332</v>
      </c>
      <c r="AZ28" s="51">
        <f t="shared" si="12"/>
        <v>530.31481481481512</v>
      </c>
      <c r="BA28" s="55">
        <f t="shared" ca="1" si="13"/>
        <v>5.5004302463160189E-2</v>
      </c>
      <c r="BB28" s="55">
        <f t="shared" ca="1" si="32"/>
        <v>0.63367410161090598</v>
      </c>
      <c r="BC28" s="64">
        <f t="shared" ca="1" si="14"/>
        <v>-131.38888888888815</v>
      </c>
      <c r="BE28" s="52" t="str">
        <f t="shared" ca="1" si="15"/>
        <v/>
      </c>
      <c r="BF28" s="52" t="str">
        <f t="shared" ca="1" si="16"/>
        <v/>
      </c>
      <c r="BG28" s="52">
        <f t="shared" ca="1" si="17"/>
        <v>17.999999999999972</v>
      </c>
      <c r="BH28" s="52">
        <f t="shared" ca="1" si="18"/>
        <v>17.999999999999972</v>
      </c>
    </row>
    <row r="29" spans="2:60">
      <c r="B29" s="10"/>
      <c r="C29" s="10"/>
      <c r="D29" s="10"/>
      <c r="E29" s="10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9641.3333333333339</v>
      </c>
      <c r="AB29" s="69">
        <f t="shared" ca="1" si="27"/>
        <v>-358.66666666666606</v>
      </c>
      <c r="AC29" s="69">
        <f t="shared" ca="1" si="28"/>
        <v>69.555555555555557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2.1</v>
      </c>
      <c r="AG29" s="78">
        <f t="shared" si="39"/>
        <v>200</v>
      </c>
      <c r="AH29" s="60">
        <f t="shared" si="39"/>
        <v>50</v>
      </c>
      <c r="AI29" s="60">
        <f t="shared" si="39"/>
        <v>105</v>
      </c>
      <c r="AJ29" s="60">
        <f t="shared" si="39"/>
        <v>10105</v>
      </c>
      <c r="AK29" s="60">
        <f t="shared" si="39"/>
        <v>428.66666666666669</v>
      </c>
      <c r="AL29" s="60">
        <f t="shared" si="39"/>
        <v>8.5733333333333341</v>
      </c>
      <c r="AM29" s="60">
        <f t="shared" ca="1" si="39"/>
        <v>-244.11666666666667</v>
      </c>
      <c r="AN29" s="60">
        <f t="shared" ca="1" si="39"/>
        <v>-244.11666666666667</v>
      </c>
      <c r="AO29" s="60">
        <f t="shared" ca="1" si="39"/>
        <v>244.11666666666667</v>
      </c>
      <c r="AP29" s="63">
        <f t="shared" si="3"/>
        <v>35</v>
      </c>
      <c r="AQ29" s="62">
        <f t="shared" si="4"/>
        <v>1.5180633147113602</v>
      </c>
      <c r="AR29" s="62">
        <f t="shared" si="5"/>
        <v>75.90316573556801</v>
      </c>
      <c r="AS29" s="62">
        <f t="shared" si="6"/>
        <v>151.80633147113602</v>
      </c>
      <c r="AT29" s="62">
        <f t="shared" si="7"/>
        <v>-75.90316573556801</v>
      </c>
      <c r="AU29" s="62">
        <f t="shared" si="8"/>
        <v>379.51582867784003</v>
      </c>
      <c r="AV29" s="62">
        <f t="shared" si="9"/>
        <v>-151.80633147113602</v>
      </c>
      <c r="AW29" s="63">
        <f t="shared" si="30"/>
        <v>227.70949720670401</v>
      </c>
      <c r="AX29" s="61" t="str">
        <f t="shared" ca="1" si="11"/>
        <v/>
      </c>
      <c r="AY29" s="69">
        <f t="shared" ca="1" si="31"/>
        <v>9860.8833333333332</v>
      </c>
      <c r="AZ29" s="51">
        <f t="shared" si="12"/>
        <v>531.32216014897608</v>
      </c>
      <c r="BA29" s="55">
        <f t="shared" ca="1" si="13"/>
        <v>5.5108784415949665E-2</v>
      </c>
      <c r="BB29" s="55">
        <f t="shared" ca="1" si="32"/>
        <v>0.63487778031609032</v>
      </c>
      <c r="BC29" s="64">
        <f t="shared" ca="1" si="14"/>
        <v>-130.95716945996205</v>
      </c>
      <c r="BE29" s="52" t="str">
        <f t="shared" ca="1" si="15"/>
        <v/>
      </c>
      <c r="BF29" s="52" t="str">
        <f t="shared" ca="1" si="16"/>
        <v/>
      </c>
      <c r="BG29" s="52">
        <f t="shared" ca="1" si="17"/>
        <v>17.89999999999997</v>
      </c>
      <c r="BH29" s="52">
        <f t="shared" ca="1" si="18"/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9641.3333333333339</v>
      </c>
      <c r="AB30" s="69">
        <f t="shared" ca="1" si="27"/>
        <v>-358.66666666666606</v>
      </c>
      <c r="AC30" s="69">
        <f t="shared" ca="1" si="28"/>
        <v>69.555555555555557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2.1</v>
      </c>
      <c r="AG30" s="78">
        <f t="shared" si="39"/>
        <v>200</v>
      </c>
      <c r="AH30" s="60">
        <f t="shared" si="39"/>
        <v>50</v>
      </c>
      <c r="AI30" s="60">
        <f t="shared" si="39"/>
        <v>105</v>
      </c>
      <c r="AJ30" s="60">
        <f t="shared" si="39"/>
        <v>10105</v>
      </c>
      <c r="AK30" s="60">
        <f t="shared" si="39"/>
        <v>428.66666666666669</v>
      </c>
      <c r="AL30" s="60">
        <f t="shared" si="39"/>
        <v>8.5733333333333341</v>
      </c>
      <c r="AM30" s="60">
        <f t="shared" ca="1" si="39"/>
        <v>-244.11666666666667</v>
      </c>
      <c r="AN30" s="60">
        <f t="shared" ca="1" si="39"/>
        <v>-244.11666666666667</v>
      </c>
      <c r="AO30" s="60">
        <f t="shared" ca="1" si="39"/>
        <v>244.11666666666667</v>
      </c>
      <c r="AP30" s="63">
        <f t="shared" si="3"/>
        <v>35</v>
      </c>
      <c r="AQ30" s="62">
        <f t="shared" si="4"/>
        <v>1.5209737827715366</v>
      </c>
      <c r="AR30" s="62">
        <f t="shared" si="5"/>
        <v>76.048689138576833</v>
      </c>
      <c r="AS30" s="62">
        <f t="shared" si="6"/>
        <v>152.09737827715367</v>
      </c>
      <c r="AT30" s="62">
        <f t="shared" si="7"/>
        <v>-76.048689138576833</v>
      </c>
      <c r="AU30" s="62">
        <f t="shared" si="8"/>
        <v>380.24344569288417</v>
      </c>
      <c r="AV30" s="62">
        <f t="shared" si="9"/>
        <v>-152.09737827715367</v>
      </c>
      <c r="AW30" s="63">
        <f t="shared" si="30"/>
        <v>228.1460674157305</v>
      </c>
      <c r="AX30" s="61" t="str">
        <f t="shared" ca="1" si="11"/>
        <v/>
      </c>
      <c r="AY30" s="69">
        <f t="shared" ca="1" si="31"/>
        <v>9860.8833333333332</v>
      </c>
      <c r="AZ30" s="51">
        <f t="shared" si="12"/>
        <v>532.34082397003783</v>
      </c>
      <c r="BA30" s="55">
        <f t="shared" ca="1" si="13"/>
        <v>5.5214440323264884E-2</v>
      </c>
      <c r="BB30" s="55">
        <f t="shared" ca="1" si="32"/>
        <v>0.63609498350110838</v>
      </c>
      <c r="BC30" s="64">
        <f t="shared" ca="1" si="14"/>
        <v>-130.52059925093556</v>
      </c>
      <c r="BE30" s="52" t="str">
        <f t="shared" ca="1" si="15"/>
        <v/>
      </c>
      <c r="BF30" s="52" t="str">
        <f t="shared" ca="1" si="16"/>
        <v/>
      </c>
      <c r="BG30" s="52">
        <f t="shared" ca="1" si="17"/>
        <v>17.799999999999969</v>
      </c>
      <c r="BH30" s="52">
        <f t="shared" ca="1" si="18"/>
        <v>17.799999999999969</v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9641.3333333333339</v>
      </c>
      <c r="AB31" s="69">
        <f t="shared" ca="1" si="27"/>
        <v>-358.66666666666606</v>
      </c>
      <c r="AC31" s="69">
        <f t="shared" ca="1" si="28"/>
        <v>69.555555555555557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2.1</v>
      </c>
      <c r="AG31" s="78">
        <f t="shared" si="39"/>
        <v>200</v>
      </c>
      <c r="AH31" s="60">
        <f t="shared" si="39"/>
        <v>50</v>
      </c>
      <c r="AI31" s="60">
        <f t="shared" si="39"/>
        <v>105</v>
      </c>
      <c r="AJ31" s="60">
        <f t="shared" si="39"/>
        <v>10105</v>
      </c>
      <c r="AK31" s="60">
        <f t="shared" si="39"/>
        <v>428.66666666666669</v>
      </c>
      <c r="AL31" s="60">
        <f t="shared" si="39"/>
        <v>8.5733333333333341</v>
      </c>
      <c r="AM31" s="60">
        <f t="shared" ca="1" si="39"/>
        <v>-244.11666666666667</v>
      </c>
      <c r="AN31" s="60">
        <f t="shared" ca="1" si="39"/>
        <v>-244.11666666666667</v>
      </c>
      <c r="AO31" s="60">
        <f t="shared" ca="1" si="39"/>
        <v>244.11666666666667</v>
      </c>
      <c r="AP31" s="63">
        <f t="shared" si="3"/>
        <v>35</v>
      </c>
      <c r="AQ31" s="62">
        <f t="shared" si="4"/>
        <v>1.5239171374764604</v>
      </c>
      <c r="AR31" s="62">
        <f t="shared" si="5"/>
        <v>76.195856873823018</v>
      </c>
      <c r="AS31" s="62">
        <f t="shared" si="6"/>
        <v>152.39171374764604</v>
      </c>
      <c r="AT31" s="62">
        <f t="shared" si="7"/>
        <v>-76.195856873823018</v>
      </c>
      <c r="AU31" s="62">
        <f t="shared" si="8"/>
        <v>380.97928436911508</v>
      </c>
      <c r="AV31" s="62">
        <f t="shared" si="9"/>
        <v>-152.39171374764604</v>
      </c>
      <c r="AW31" s="63">
        <f t="shared" si="30"/>
        <v>228.58757062146904</v>
      </c>
      <c r="AX31" s="61" t="str">
        <f t="shared" ca="1" si="11"/>
        <v/>
      </c>
      <c r="AY31" s="69">
        <f t="shared" ca="1" si="31"/>
        <v>9860.8833333333332</v>
      </c>
      <c r="AZ31" s="51">
        <f t="shared" si="12"/>
        <v>533.37099811676114</v>
      </c>
      <c r="BA31" s="55">
        <f t="shared" ca="1" si="13"/>
        <v>5.532129008264014E-2</v>
      </c>
      <c r="BB31" s="55">
        <f t="shared" ca="1" si="32"/>
        <v>0.63732594039443147</v>
      </c>
      <c r="BC31" s="64">
        <f t="shared" ca="1" si="14"/>
        <v>-130.07909604519702</v>
      </c>
      <c r="BE31" s="52" t="str">
        <f t="shared" ca="1" si="15"/>
        <v/>
      </c>
      <c r="BF31" s="52" t="str">
        <f t="shared" ca="1" si="16"/>
        <v/>
      </c>
      <c r="BG31" s="52">
        <f t="shared" ca="1" si="17"/>
        <v>17.699999999999967</v>
      </c>
      <c r="BH31" s="52">
        <f t="shared" ca="1" si="18"/>
        <v>17.699999999999967</v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9641.3333333333339</v>
      </c>
      <c r="AB32" s="69">
        <f t="shared" ca="1" si="27"/>
        <v>-358.66666666666606</v>
      </c>
      <c r="AC32" s="69">
        <f t="shared" ca="1" si="28"/>
        <v>69.555555555555557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2.1</v>
      </c>
      <c r="AG32" s="78">
        <f t="shared" si="39"/>
        <v>200</v>
      </c>
      <c r="AH32" s="60">
        <f t="shared" si="39"/>
        <v>50</v>
      </c>
      <c r="AI32" s="60">
        <f t="shared" si="39"/>
        <v>105</v>
      </c>
      <c r="AJ32" s="60">
        <f t="shared" si="39"/>
        <v>10105</v>
      </c>
      <c r="AK32" s="60">
        <f t="shared" si="39"/>
        <v>428.66666666666669</v>
      </c>
      <c r="AL32" s="60">
        <f t="shared" si="39"/>
        <v>8.5733333333333341</v>
      </c>
      <c r="AM32" s="60">
        <f t="shared" ca="1" si="39"/>
        <v>-244.11666666666667</v>
      </c>
      <c r="AN32" s="60">
        <f t="shared" ca="1" si="39"/>
        <v>-244.11666666666667</v>
      </c>
      <c r="AO32" s="60">
        <f t="shared" ca="1" si="39"/>
        <v>244.11666666666667</v>
      </c>
      <c r="AP32" s="63">
        <f t="shared" si="3"/>
        <v>35</v>
      </c>
      <c r="AQ32" s="62">
        <f t="shared" si="4"/>
        <v>1.5268939393939405</v>
      </c>
      <c r="AR32" s="62">
        <f t="shared" si="5"/>
        <v>76.344696969697026</v>
      </c>
      <c r="AS32" s="62">
        <f t="shared" si="6"/>
        <v>152.68939393939405</v>
      </c>
      <c r="AT32" s="62">
        <f t="shared" si="7"/>
        <v>-76.344696969697026</v>
      </c>
      <c r="AU32" s="62">
        <f t="shared" si="8"/>
        <v>381.7234848484851</v>
      </c>
      <c r="AV32" s="62">
        <f t="shared" si="9"/>
        <v>-152.68939393939405</v>
      </c>
      <c r="AW32" s="63">
        <f t="shared" si="30"/>
        <v>229.03409090909105</v>
      </c>
      <c r="AX32" s="61" t="str">
        <f t="shared" ca="1" si="11"/>
        <v/>
      </c>
      <c r="AY32" s="69">
        <f t="shared" ca="1" si="31"/>
        <v>9860.8833333333332</v>
      </c>
      <c r="AZ32" s="51">
        <f t="shared" si="12"/>
        <v>534.41287878787921</v>
      </c>
      <c r="BA32" s="55">
        <f t="shared" ca="1" si="13"/>
        <v>5.5429354043826491E-2</v>
      </c>
      <c r="BB32" s="55">
        <f t="shared" ca="1" si="32"/>
        <v>0.63857088543426976</v>
      </c>
      <c r="BC32" s="64">
        <f t="shared" ca="1" si="14"/>
        <v>-129.63257575757501</v>
      </c>
      <c r="BE32" s="52" t="str">
        <f t="shared" ca="1" si="15"/>
        <v/>
      </c>
      <c r="BF32" s="52" t="str">
        <f t="shared" ca="1" si="16"/>
        <v/>
      </c>
      <c r="BG32" s="52">
        <f t="shared" ca="1" si="17"/>
        <v>17.599999999999966</v>
      </c>
      <c r="BH32" s="52">
        <f t="shared" ca="1" si="18"/>
        <v>17.599999999999966</v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9641.3333333333339</v>
      </c>
      <c r="AB33" s="69">
        <f t="shared" ca="1" si="27"/>
        <v>-358.66666666666606</v>
      </c>
      <c r="AC33" s="69">
        <f t="shared" ca="1" si="28"/>
        <v>69.555555555555557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2.1</v>
      </c>
      <c r="AG33" s="78">
        <f t="shared" si="39"/>
        <v>200</v>
      </c>
      <c r="AH33" s="60">
        <f t="shared" si="39"/>
        <v>50</v>
      </c>
      <c r="AI33" s="60">
        <f t="shared" si="39"/>
        <v>105</v>
      </c>
      <c r="AJ33" s="60">
        <f t="shared" si="39"/>
        <v>10105</v>
      </c>
      <c r="AK33" s="60">
        <f t="shared" si="39"/>
        <v>428.66666666666669</v>
      </c>
      <c r="AL33" s="60">
        <f t="shared" si="39"/>
        <v>8.5733333333333341</v>
      </c>
      <c r="AM33" s="60">
        <f t="shared" ca="1" si="39"/>
        <v>-244.11666666666667</v>
      </c>
      <c r="AN33" s="60">
        <f t="shared" ca="1" si="39"/>
        <v>-244.11666666666667</v>
      </c>
      <c r="AO33" s="60">
        <f t="shared" ca="1" si="39"/>
        <v>244.11666666666667</v>
      </c>
      <c r="AP33" s="63">
        <f t="shared" si="3"/>
        <v>35</v>
      </c>
      <c r="AQ33" s="62">
        <f t="shared" si="4"/>
        <v>1.529904761904763</v>
      </c>
      <c r="AR33" s="62">
        <f t="shared" si="5"/>
        <v>76.49523809523815</v>
      </c>
      <c r="AS33" s="62">
        <f t="shared" si="6"/>
        <v>152.9904761904763</v>
      </c>
      <c r="AT33" s="62">
        <f t="shared" si="7"/>
        <v>-76.49523809523815</v>
      </c>
      <c r="AU33" s="62">
        <f t="shared" si="8"/>
        <v>382.47619047619077</v>
      </c>
      <c r="AV33" s="62">
        <f t="shared" si="9"/>
        <v>-152.9904761904763</v>
      </c>
      <c r="AW33" s="63">
        <f t="shared" si="30"/>
        <v>229.48571428571447</v>
      </c>
      <c r="AX33" s="61" t="str">
        <f t="shared" ca="1" si="11"/>
        <v/>
      </c>
      <c r="AY33" s="69">
        <f t="shared" ca="1" si="31"/>
        <v>9860.8833333333332</v>
      </c>
      <c r="AZ33" s="51">
        <f t="shared" si="12"/>
        <v>535.46666666666704</v>
      </c>
      <c r="BA33" s="55">
        <f t="shared" ca="1" si="13"/>
        <v>5.5538653021712105E-2</v>
      </c>
      <c r="BB33" s="55">
        <f t="shared" ca="1" si="32"/>
        <v>0.63983005841742058</v>
      </c>
      <c r="BC33" s="64">
        <f t="shared" ca="1" si="14"/>
        <v>-129.1809523809516</v>
      </c>
      <c r="BE33" s="52" t="str">
        <f t="shared" ca="1" si="15"/>
        <v/>
      </c>
      <c r="BF33" s="52" t="str">
        <f t="shared" ca="1" si="16"/>
        <v/>
      </c>
      <c r="BG33" s="52">
        <f t="shared" ca="1" si="17"/>
        <v>17.499999999999964</v>
      </c>
      <c r="BH33" s="52">
        <f t="shared" ca="1" si="18"/>
        <v>17.499999999999964</v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9641.3333333333339</v>
      </c>
      <c r="AB34" s="69">
        <f t="shared" ca="1" si="27"/>
        <v>-358.66666666666606</v>
      </c>
      <c r="AC34" s="69">
        <f t="shared" ca="1" si="28"/>
        <v>69.555555555555557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2.1</v>
      </c>
      <c r="AG34" s="78">
        <f t="shared" si="39"/>
        <v>200</v>
      </c>
      <c r="AH34" s="60">
        <f t="shared" si="39"/>
        <v>50</v>
      </c>
      <c r="AI34" s="60">
        <f t="shared" si="39"/>
        <v>105</v>
      </c>
      <c r="AJ34" s="60">
        <f t="shared" si="39"/>
        <v>10105</v>
      </c>
      <c r="AK34" s="60">
        <f t="shared" si="39"/>
        <v>428.66666666666669</v>
      </c>
      <c r="AL34" s="60">
        <f t="shared" si="39"/>
        <v>8.5733333333333341</v>
      </c>
      <c r="AM34" s="60">
        <f t="shared" ca="1" si="39"/>
        <v>-244.11666666666667</v>
      </c>
      <c r="AN34" s="60">
        <f t="shared" ca="1" si="39"/>
        <v>-244.11666666666667</v>
      </c>
      <c r="AO34" s="60">
        <f t="shared" ca="1" si="39"/>
        <v>244.11666666666667</v>
      </c>
      <c r="AP34" s="63">
        <f t="shared" si="3"/>
        <v>35</v>
      </c>
      <c r="AQ34" s="62">
        <f t="shared" si="4"/>
        <v>1.5329501915708823</v>
      </c>
      <c r="AR34" s="62">
        <f t="shared" si="5"/>
        <v>76.647509578544117</v>
      </c>
      <c r="AS34" s="62">
        <f t="shared" si="6"/>
        <v>153.29501915708823</v>
      </c>
      <c r="AT34" s="62">
        <f t="shared" si="7"/>
        <v>-76.647509578544117</v>
      </c>
      <c r="AU34" s="62">
        <f t="shared" si="8"/>
        <v>383.23754789272061</v>
      </c>
      <c r="AV34" s="62">
        <f t="shared" si="9"/>
        <v>-153.29501915708823</v>
      </c>
      <c r="AW34" s="63">
        <f t="shared" si="30"/>
        <v>229.94252873563238</v>
      </c>
      <c r="AX34" s="61" t="str">
        <f t="shared" ca="1" si="11"/>
        <v/>
      </c>
      <c r="AY34" s="69">
        <f t="shared" ca="1" si="31"/>
        <v>9860.8833333333332</v>
      </c>
      <c r="AZ34" s="51">
        <f t="shared" si="12"/>
        <v>536.53256704980879</v>
      </c>
      <c r="BA34" s="55">
        <f t="shared" ca="1" si="13"/>
        <v>5.5649208309688364E-2</v>
      </c>
      <c r="BB34" s="55">
        <f t="shared" ca="1" si="32"/>
        <v>0.64110370465325117</v>
      </c>
      <c r="BC34" s="64">
        <f t="shared" ca="1" si="14"/>
        <v>-128.72413793103368</v>
      </c>
      <c r="BE34" s="52" t="str">
        <f t="shared" ca="1" si="15"/>
        <v/>
      </c>
      <c r="BF34" s="52" t="str">
        <f t="shared" ca="1" si="16"/>
        <v/>
      </c>
      <c r="BG34" s="52">
        <f t="shared" ca="1" si="17"/>
        <v>17.399999999999963</v>
      </c>
      <c r="BH34" s="52">
        <f t="shared" ca="1" si="18"/>
        <v>17.399999999999963</v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9641.3333333333339</v>
      </c>
      <c r="AB35" s="69">
        <f t="shared" ca="1" si="27"/>
        <v>-358.66666666666606</v>
      </c>
      <c r="AC35" s="69">
        <f t="shared" ca="1" si="28"/>
        <v>69.555555555555557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2.1</v>
      </c>
      <c r="AG35" s="78">
        <f t="shared" si="39"/>
        <v>200</v>
      </c>
      <c r="AH35" s="60">
        <f t="shared" si="39"/>
        <v>50</v>
      </c>
      <c r="AI35" s="60">
        <f t="shared" si="39"/>
        <v>105</v>
      </c>
      <c r="AJ35" s="60">
        <f t="shared" si="39"/>
        <v>10105</v>
      </c>
      <c r="AK35" s="60">
        <f t="shared" si="39"/>
        <v>428.66666666666669</v>
      </c>
      <c r="AL35" s="60">
        <f t="shared" si="39"/>
        <v>8.5733333333333341</v>
      </c>
      <c r="AM35" s="60">
        <f t="shared" ca="1" si="39"/>
        <v>-244.11666666666667</v>
      </c>
      <c r="AN35" s="60">
        <f t="shared" ca="1" si="39"/>
        <v>-244.11666666666667</v>
      </c>
      <c r="AO35" s="60">
        <f t="shared" ca="1" si="39"/>
        <v>244.11666666666667</v>
      </c>
      <c r="AP35" s="63">
        <f t="shared" si="3"/>
        <v>35</v>
      </c>
      <c r="AQ35" s="62">
        <f t="shared" si="4"/>
        <v>1.5360308285163788</v>
      </c>
      <c r="AR35" s="62">
        <f t="shared" si="5"/>
        <v>76.80154142581894</v>
      </c>
      <c r="AS35" s="62">
        <f t="shared" si="6"/>
        <v>153.60308285163788</v>
      </c>
      <c r="AT35" s="62">
        <f t="shared" si="7"/>
        <v>-76.80154142581894</v>
      </c>
      <c r="AU35" s="62">
        <f t="shared" si="8"/>
        <v>384.00770712909468</v>
      </c>
      <c r="AV35" s="62">
        <f t="shared" si="9"/>
        <v>-153.60308285163788</v>
      </c>
      <c r="AW35" s="63">
        <f t="shared" si="30"/>
        <v>230.4046242774568</v>
      </c>
      <c r="AX35" s="61" t="str">
        <f t="shared" ca="1" si="11"/>
        <v/>
      </c>
      <c r="AY35" s="69">
        <f t="shared" ca="1" si="31"/>
        <v>9860.8833333333332</v>
      </c>
      <c r="AZ35" s="51">
        <f t="shared" si="12"/>
        <v>537.61078998073253</v>
      </c>
      <c r="BA35" s="55">
        <f t="shared" ca="1" si="13"/>
        <v>5.5761041693479375E-2</v>
      </c>
      <c r="BB35" s="55">
        <f t="shared" ca="1" si="32"/>
        <v>0.64239207512302188</v>
      </c>
      <c r="BC35" s="64">
        <f t="shared" ca="1" si="14"/>
        <v>-128.26204238920926</v>
      </c>
      <c r="BE35" s="52" t="str">
        <f t="shared" ca="1" si="15"/>
        <v/>
      </c>
      <c r="BF35" s="52" t="str">
        <f t="shared" ca="1" si="16"/>
        <v/>
      </c>
      <c r="BG35" s="52">
        <f t="shared" ca="1" si="17"/>
        <v>17.299999999999962</v>
      </c>
      <c r="BH35" s="52">
        <f t="shared" ca="1" si="18"/>
        <v>17.299999999999962</v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9641.3333333333339</v>
      </c>
      <c r="AB36" s="69">
        <f t="shared" ca="1" si="27"/>
        <v>-358.66666666666606</v>
      </c>
      <c r="AC36" s="69">
        <f t="shared" ca="1" si="28"/>
        <v>69.555555555555557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2.1</v>
      </c>
      <c r="AG36" s="78">
        <f t="shared" si="39"/>
        <v>200</v>
      </c>
      <c r="AH36" s="60">
        <f t="shared" si="39"/>
        <v>50</v>
      </c>
      <c r="AI36" s="60">
        <f t="shared" si="39"/>
        <v>105</v>
      </c>
      <c r="AJ36" s="60">
        <f t="shared" si="39"/>
        <v>10105</v>
      </c>
      <c r="AK36" s="60">
        <f t="shared" si="39"/>
        <v>428.66666666666669</v>
      </c>
      <c r="AL36" s="60">
        <f t="shared" si="39"/>
        <v>8.5733333333333341</v>
      </c>
      <c r="AM36" s="60">
        <f t="shared" ca="1" si="39"/>
        <v>-244.11666666666667</v>
      </c>
      <c r="AN36" s="60">
        <f t="shared" ca="1" si="39"/>
        <v>-244.11666666666667</v>
      </c>
      <c r="AO36" s="60">
        <f t="shared" ca="1" si="39"/>
        <v>244.11666666666667</v>
      </c>
      <c r="AP36" s="63">
        <f t="shared" si="3"/>
        <v>35</v>
      </c>
      <c r="AQ36" s="62">
        <f t="shared" si="4"/>
        <v>1.5391472868217067</v>
      </c>
      <c r="AR36" s="62">
        <f t="shared" si="5"/>
        <v>76.957364341085338</v>
      </c>
      <c r="AS36" s="62">
        <f t="shared" si="6"/>
        <v>153.91472868217068</v>
      </c>
      <c r="AT36" s="62">
        <f t="shared" si="7"/>
        <v>-76.957364341085338</v>
      </c>
      <c r="AU36" s="62">
        <f t="shared" si="8"/>
        <v>384.78682170542669</v>
      </c>
      <c r="AV36" s="62">
        <f t="shared" si="9"/>
        <v>-153.91472868217068</v>
      </c>
      <c r="AW36" s="63">
        <f t="shared" si="30"/>
        <v>230.87209302325601</v>
      </c>
      <c r="AX36" s="61" t="str">
        <f t="shared" ca="1" si="11"/>
        <v/>
      </c>
      <c r="AY36" s="69">
        <f t="shared" ca="1" si="31"/>
        <v>9860.8833333333332</v>
      </c>
      <c r="AZ36" s="51">
        <f t="shared" si="12"/>
        <v>538.70155038759731</v>
      </c>
      <c r="BA36" s="55">
        <f t="shared" ca="1" si="13"/>
        <v>5.5874175465454014E-2</v>
      </c>
      <c r="BB36" s="55">
        <f t="shared" ca="1" si="32"/>
        <v>0.64369542664476698</v>
      </c>
      <c r="BC36" s="64">
        <f t="shared" ca="1" si="14"/>
        <v>-127.79457364341005</v>
      </c>
      <c r="BE36" s="52" t="str">
        <f t="shared" ca="1" si="15"/>
        <v/>
      </c>
      <c r="BF36" s="52" t="str">
        <f t="shared" ca="1" si="16"/>
        <v/>
      </c>
      <c r="BG36" s="52">
        <f t="shared" ca="1" si="17"/>
        <v>17.19999999999996</v>
      </c>
      <c r="BH36" s="52">
        <f t="shared" ca="1" si="18"/>
        <v>17.19999999999996</v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9641.3333333333339</v>
      </c>
      <c r="AB37" s="69">
        <f t="shared" ca="1" si="27"/>
        <v>-358.66666666666606</v>
      </c>
      <c r="AC37" s="69">
        <f t="shared" ca="1" si="28"/>
        <v>69.555555555555557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2.1</v>
      </c>
      <c r="AG37" s="78">
        <f t="shared" si="39"/>
        <v>200</v>
      </c>
      <c r="AH37" s="60">
        <f t="shared" si="39"/>
        <v>50</v>
      </c>
      <c r="AI37" s="60">
        <f t="shared" si="39"/>
        <v>105</v>
      </c>
      <c r="AJ37" s="60">
        <f t="shared" si="39"/>
        <v>10105</v>
      </c>
      <c r="AK37" s="60">
        <f t="shared" si="39"/>
        <v>428.66666666666669</v>
      </c>
      <c r="AL37" s="60">
        <f t="shared" si="39"/>
        <v>8.5733333333333341</v>
      </c>
      <c r="AM37" s="60">
        <f t="shared" ca="1" si="39"/>
        <v>-244.11666666666667</v>
      </c>
      <c r="AN37" s="60">
        <f t="shared" ca="1" si="39"/>
        <v>-244.11666666666667</v>
      </c>
      <c r="AO37" s="60">
        <f t="shared" ca="1" si="39"/>
        <v>244.11666666666667</v>
      </c>
      <c r="AP37" s="63">
        <f t="shared" si="3"/>
        <v>35</v>
      </c>
      <c r="AQ37" s="62">
        <f t="shared" si="4"/>
        <v>1.5423001949317752</v>
      </c>
      <c r="AR37" s="62">
        <f t="shared" si="5"/>
        <v>77.115009746588754</v>
      </c>
      <c r="AS37" s="62">
        <f t="shared" si="6"/>
        <v>154.23001949317751</v>
      </c>
      <c r="AT37" s="62">
        <f t="shared" si="7"/>
        <v>-77.115009746588754</v>
      </c>
      <c r="AU37" s="62">
        <f t="shared" si="8"/>
        <v>385.57504873294374</v>
      </c>
      <c r="AV37" s="62">
        <f t="shared" si="9"/>
        <v>-154.23001949317751</v>
      </c>
      <c r="AW37" s="63">
        <f t="shared" si="30"/>
        <v>231.34502923976623</v>
      </c>
      <c r="AX37" s="61" t="str">
        <f t="shared" ca="1" si="11"/>
        <v/>
      </c>
      <c r="AY37" s="69">
        <f t="shared" ca="1" si="31"/>
        <v>9860.8833333333332</v>
      </c>
      <c r="AZ37" s="51">
        <f t="shared" si="12"/>
        <v>539.80506822612131</v>
      </c>
      <c r="BA37" s="55">
        <f t="shared" ca="1" si="13"/>
        <v>5.5988632439440043E-2</v>
      </c>
      <c r="BB37" s="55">
        <f t="shared" ca="1" si="32"/>
        <v>0.64501402204395897</v>
      </c>
      <c r="BC37" s="64">
        <f t="shared" ca="1" si="14"/>
        <v>-127.32163742689983</v>
      </c>
      <c r="BE37" s="52" t="str">
        <f t="shared" ca="1" si="15"/>
        <v/>
      </c>
      <c r="BF37" s="52" t="str">
        <f t="shared" ca="1" si="16"/>
        <v/>
      </c>
      <c r="BG37" s="52">
        <f t="shared" ca="1" si="17"/>
        <v>17.099999999999959</v>
      </c>
      <c r="BH37" s="52">
        <f t="shared" ca="1" si="18"/>
        <v>17.099999999999959</v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9641.3333333333339</v>
      </c>
      <c r="AB38" s="69">
        <f t="shared" ca="1" si="27"/>
        <v>-358.66666666666606</v>
      </c>
      <c r="AC38" s="69">
        <f t="shared" ca="1" si="28"/>
        <v>69.555555555555557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2.1</v>
      </c>
      <c r="AG38" s="78">
        <f t="shared" si="39"/>
        <v>200</v>
      </c>
      <c r="AH38" s="60">
        <f t="shared" si="39"/>
        <v>50</v>
      </c>
      <c r="AI38" s="60">
        <f t="shared" si="39"/>
        <v>105</v>
      </c>
      <c r="AJ38" s="60">
        <f t="shared" si="39"/>
        <v>10105</v>
      </c>
      <c r="AK38" s="60">
        <f t="shared" si="39"/>
        <v>428.66666666666669</v>
      </c>
      <c r="AL38" s="60">
        <f t="shared" si="39"/>
        <v>8.5733333333333341</v>
      </c>
      <c r="AM38" s="60">
        <f t="shared" ca="1" si="39"/>
        <v>-244.11666666666667</v>
      </c>
      <c r="AN38" s="60">
        <f t="shared" ca="1" si="39"/>
        <v>-244.11666666666667</v>
      </c>
      <c r="AO38" s="60">
        <f t="shared" ca="1" si="39"/>
        <v>244.11666666666667</v>
      </c>
      <c r="AP38" s="63">
        <f t="shared" si="3"/>
        <v>35</v>
      </c>
      <c r="AQ38" s="62">
        <f t="shared" si="4"/>
        <v>1.5454901960784326</v>
      </c>
      <c r="AR38" s="62">
        <f t="shared" si="5"/>
        <v>77.274509803921632</v>
      </c>
      <c r="AS38" s="62">
        <f t="shared" si="6"/>
        <v>154.54901960784326</v>
      </c>
      <c r="AT38" s="62">
        <f t="shared" si="7"/>
        <v>-77.274509803921632</v>
      </c>
      <c r="AU38" s="62">
        <f t="shared" si="8"/>
        <v>386.37254901960819</v>
      </c>
      <c r="AV38" s="62">
        <f t="shared" si="9"/>
        <v>-154.54901960784326</v>
      </c>
      <c r="AW38" s="63">
        <f t="shared" si="30"/>
        <v>231.82352941176492</v>
      </c>
      <c r="AX38" s="61" t="str">
        <f t="shared" ca="1" si="11"/>
        <v/>
      </c>
      <c r="AY38" s="69">
        <f t="shared" ca="1" si="31"/>
        <v>9860.8833333333332</v>
      </c>
      <c r="AZ38" s="51">
        <f t="shared" si="12"/>
        <v>540.92156862745139</v>
      </c>
      <c r="BA38" s="55">
        <f t="shared" ca="1" si="13"/>
        <v>5.6104435966061197E-2</v>
      </c>
      <c r="BB38" s="55">
        <f t="shared" ca="1" si="32"/>
        <v>0.64634813033020067</v>
      </c>
      <c r="BC38" s="64">
        <f t="shared" ca="1" si="14"/>
        <v>-126.84313725490114</v>
      </c>
      <c r="BE38" s="52" t="str">
        <f t="shared" ca="1" si="15"/>
        <v/>
      </c>
      <c r="BF38" s="52" t="str">
        <f t="shared" ca="1" si="16"/>
        <v/>
      </c>
      <c r="BG38" s="52">
        <f t="shared" ca="1" si="17"/>
        <v>16.999999999999957</v>
      </c>
      <c r="BH38" s="52">
        <f t="shared" ca="1" si="18"/>
        <v>16.999999999999957</v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9641.3333333333339</v>
      </c>
      <c r="AB39" s="69">
        <f t="shared" ca="1" si="27"/>
        <v>-358.66666666666606</v>
      </c>
      <c r="AC39" s="69">
        <f t="shared" ca="1" si="28"/>
        <v>69.555555555555557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2.1</v>
      </c>
      <c r="AG39" s="78">
        <f t="shared" si="39"/>
        <v>200</v>
      </c>
      <c r="AH39" s="60">
        <f t="shared" si="39"/>
        <v>50</v>
      </c>
      <c r="AI39" s="60">
        <f t="shared" si="39"/>
        <v>105</v>
      </c>
      <c r="AJ39" s="60">
        <f t="shared" si="39"/>
        <v>10105</v>
      </c>
      <c r="AK39" s="60">
        <f t="shared" si="39"/>
        <v>428.66666666666669</v>
      </c>
      <c r="AL39" s="60">
        <f t="shared" si="39"/>
        <v>8.5733333333333341</v>
      </c>
      <c r="AM39" s="60">
        <f t="shared" ca="1" si="39"/>
        <v>-244.11666666666667</v>
      </c>
      <c r="AN39" s="60">
        <f t="shared" ca="1" si="39"/>
        <v>-244.11666666666667</v>
      </c>
      <c r="AO39" s="60">
        <f t="shared" ca="1" si="39"/>
        <v>244.11666666666667</v>
      </c>
      <c r="AP39" s="63">
        <f t="shared" si="3"/>
        <v>35</v>
      </c>
      <c r="AQ39" s="62">
        <f t="shared" si="4"/>
        <v>1.5487179487179501</v>
      </c>
      <c r="AR39" s="62">
        <f t="shared" si="5"/>
        <v>77.435897435897502</v>
      </c>
      <c r="AS39" s="62">
        <f t="shared" si="6"/>
        <v>154.871794871795</v>
      </c>
      <c r="AT39" s="62">
        <f t="shared" si="7"/>
        <v>-77.435897435897502</v>
      </c>
      <c r="AU39" s="62">
        <f t="shared" si="8"/>
        <v>387.17948717948752</v>
      </c>
      <c r="AV39" s="62">
        <f t="shared" si="9"/>
        <v>-154.871794871795</v>
      </c>
      <c r="AW39" s="63">
        <f t="shared" si="30"/>
        <v>232.30769230769252</v>
      </c>
      <c r="AX39" s="61" t="str">
        <f t="shared" ca="1" si="11"/>
        <v/>
      </c>
      <c r="AY39" s="69">
        <f t="shared" ca="1" si="31"/>
        <v>9860.8833333333332</v>
      </c>
      <c r="AZ39" s="51">
        <f t="shared" si="12"/>
        <v>542.05128205128256</v>
      </c>
      <c r="BA39" s="55">
        <f t="shared" ca="1" si="13"/>
        <v>5.622160994861871E-2</v>
      </c>
      <c r="BB39" s="55">
        <f t="shared" ca="1" si="32"/>
        <v>0.64769802688018474</v>
      </c>
      <c r="BC39" s="64">
        <f t="shared" ca="1" si="14"/>
        <v>-126.35897435897354</v>
      </c>
      <c r="BE39" s="52" t="str">
        <f t="shared" ca="1" si="15"/>
        <v/>
      </c>
      <c r="BF39" s="52" t="str">
        <f t="shared" ca="1" si="16"/>
        <v/>
      </c>
      <c r="BG39" s="52">
        <f t="shared" ca="1" si="17"/>
        <v>16.899999999999956</v>
      </c>
      <c r="BH39" s="52">
        <f t="shared" ca="1" si="18"/>
        <v>16.899999999999956</v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9641.3333333333339</v>
      </c>
      <c r="AB40" s="69">
        <f t="shared" ca="1" si="27"/>
        <v>-358.66666666666606</v>
      </c>
      <c r="AC40" s="69">
        <f t="shared" ca="1" si="28"/>
        <v>69.555555555555557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2.1</v>
      </c>
      <c r="AG40" s="78">
        <f t="shared" si="39"/>
        <v>200</v>
      </c>
      <c r="AH40" s="60">
        <f t="shared" si="39"/>
        <v>50</v>
      </c>
      <c r="AI40" s="60">
        <f t="shared" si="39"/>
        <v>105</v>
      </c>
      <c r="AJ40" s="60">
        <f t="shared" si="39"/>
        <v>10105</v>
      </c>
      <c r="AK40" s="60">
        <f t="shared" si="39"/>
        <v>428.66666666666669</v>
      </c>
      <c r="AL40" s="60">
        <f t="shared" si="39"/>
        <v>8.5733333333333341</v>
      </c>
      <c r="AM40" s="60">
        <f t="shared" ca="1" si="39"/>
        <v>-244.11666666666667</v>
      </c>
      <c r="AN40" s="60">
        <f t="shared" ca="1" si="39"/>
        <v>-244.11666666666667</v>
      </c>
      <c r="AO40" s="60">
        <f t="shared" ca="1" si="39"/>
        <v>244.11666666666667</v>
      </c>
      <c r="AP40" s="63">
        <f t="shared" si="3"/>
        <v>35</v>
      </c>
      <c r="AQ40" s="62">
        <f t="shared" si="4"/>
        <v>1.5519841269841286</v>
      </c>
      <c r="AR40" s="62">
        <f t="shared" si="5"/>
        <v>77.599206349206426</v>
      </c>
      <c r="AS40" s="62">
        <f t="shared" si="6"/>
        <v>155.19841269841285</v>
      </c>
      <c r="AT40" s="62">
        <f t="shared" si="7"/>
        <v>-77.599206349206426</v>
      </c>
      <c r="AU40" s="62">
        <f t="shared" si="8"/>
        <v>387.99603174603214</v>
      </c>
      <c r="AV40" s="62">
        <f t="shared" si="9"/>
        <v>-155.19841269841285</v>
      </c>
      <c r="AW40" s="63">
        <f t="shared" si="30"/>
        <v>232.79761904761929</v>
      </c>
      <c r="AX40" s="61" t="str">
        <f t="shared" ca="1" si="11"/>
        <v/>
      </c>
      <c r="AY40" s="69">
        <f t="shared" ca="1" si="31"/>
        <v>9860.8833333333332</v>
      </c>
      <c r="AZ40" s="51">
        <f t="shared" si="12"/>
        <v>543.19444444444503</v>
      </c>
      <c r="BA40" s="55">
        <f t="shared" ca="1" si="13"/>
        <v>5.6340178859539999E-2</v>
      </c>
      <c r="BB40" s="55">
        <f t="shared" ca="1" si="32"/>
        <v>0.64906399362719247</v>
      </c>
      <c r="BC40" s="64">
        <f t="shared" ca="1" si="14"/>
        <v>-125.86904761904677</v>
      </c>
      <c r="BE40" s="52" t="str">
        <f t="shared" ca="1" si="15"/>
        <v/>
      </c>
      <c r="BF40" s="52" t="str">
        <f t="shared" ca="1" si="16"/>
        <v/>
      </c>
      <c r="BG40" s="52">
        <f t="shared" ca="1" si="17"/>
        <v>16.799999999999955</v>
      </c>
      <c r="BH40" s="52">
        <f t="shared" ca="1" si="18"/>
        <v>16.799999999999955</v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41">V40</f>
        <v>2</v>
      </c>
      <c r="W41" s="70">
        <f t="shared" si="41"/>
        <v>7</v>
      </c>
      <c r="X41" s="71">
        <f t="shared" si="41"/>
        <v>0.7142857142857143</v>
      </c>
      <c r="Y41" s="71">
        <f t="shared" si="41"/>
        <v>0.5</v>
      </c>
      <c r="Z41" s="69">
        <f t="shared" si="41"/>
        <v>10000</v>
      </c>
      <c r="AA41" s="69">
        <f t="shared" ca="1" si="41"/>
        <v>9641.3333333333339</v>
      </c>
      <c r="AB41" s="69">
        <f t="shared" ca="1" si="27"/>
        <v>-358.66666666666606</v>
      </c>
      <c r="AC41" s="69">
        <f t="shared" ref="AC41:AC72" ca="1" si="42">AC40</f>
        <v>69.555555555555557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2.1</v>
      </c>
      <c r="AG41" s="78">
        <f t="shared" si="39"/>
        <v>200</v>
      </c>
      <c r="AH41" s="60">
        <f t="shared" si="39"/>
        <v>50</v>
      </c>
      <c r="AI41" s="60">
        <f t="shared" si="39"/>
        <v>105</v>
      </c>
      <c r="AJ41" s="60">
        <f t="shared" si="39"/>
        <v>10105</v>
      </c>
      <c r="AK41" s="60">
        <f t="shared" si="39"/>
        <v>428.66666666666669</v>
      </c>
      <c r="AL41" s="60">
        <f t="shared" si="39"/>
        <v>8.5733333333333341</v>
      </c>
      <c r="AM41" s="60">
        <f t="shared" ca="1" si="39"/>
        <v>-244.11666666666667</v>
      </c>
      <c r="AN41" s="60">
        <f t="shared" ca="1" si="39"/>
        <v>-244.11666666666667</v>
      </c>
      <c r="AO41" s="60">
        <f t="shared" ca="1" si="39"/>
        <v>244.11666666666667</v>
      </c>
      <c r="AP41" s="63">
        <f t="shared" si="3"/>
        <v>35</v>
      </c>
      <c r="AQ41" s="62">
        <f t="shared" si="4"/>
        <v>1.5552894211576862</v>
      </c>
      <c r="AR41" s="62">
        <f t="shared" si="5"/>
        <v>77.764471057884307</v>
      </c>
      <c r="AS41" s="62">
        <f t="shared" si="6"/>
        <v>155.52894211576861</v>
      </c>
      <c r="AT41" s="62">
        <f t="shared" si="7"/>
        <v>-77.764471057884307</v>
      </c>
      <c r="AU41" s="62">
        <f t="shared" si="8"/>
        <v>388.82235528942152</v>
      </c>
      <c r="AV41" s="62">
        <f t="shared" si="9"/>
        <v>-155.52894211576861</v>
      </c>
      <c r="AW41" s="63">
        <f t="shared" si="30"/>
        <v>233.29341317365291</v>
      </c>
      <c r="AX41" s="61" t="str">
        <f t="shared" ca="1" si="11"/>
        <v/>
      </c>
      <c r="AY41" s="69">
        <f t="shared" ca="1" si="31"/>
        <v>9860.8833333333332</v>
      </c>
      <c r="AZ41" s="51">
        <f t="shared" si="12"/>
        <v>544.35129740519017</v>
      </c>
      <c r="BA41" s="55">
        <f t="shared" ca="1" si="13"/>
        <v>5.6460167757418418E-2</v>
      </c>
      <c r="BB41" s="55">
        <f t="shared" ca="1" si="32"/>
        <v>0.65044631925739771</v>
      </c>
      <c r="BC41" s="64">
        <f t="shared" ca="1" si="14"/>
        <v>-125.37325349301315</v>
      </c>
      <c r="BE41" s="52" t="str">
        <f t="shared" ca="1" si="15"/>
        <v/>
      </c>
      <c r="BF41" s="52" t="str">
        <f t="shared" ca="1" si="16"/>
        <v/>
      </c>
      <c r="BG41" s="52">
        <f t="shared" ca="1" si="17"/>
        <v>16.699999999999953</v>
      </c>
      <c r="BH41" s="52">
        <f t="shared" ca="1" si="18"/>
        <v>16.699999999999953</v>
      </c>
    </row>
    <row r="42" spans="19:60">
      <c r="S42" s="68">
        <f t="shared" ref="S42:T57" si="43">S41</f>
        <v>7</v>
      </c>
      <c r="T42" s="69">
        <f t="shared" si="43"/>
        <v>2</v>
      </c>
      <c r="U42" s="70">
        <f t="shared" si="40"/>
        <v>5</v>
      </c>
      <c r="V42" s="68">
        <f t="shared" si="41"/>
        <v>2</v>
      </c>
      <c r="W42" s="70">
        <f t="shared" si="41"/>
        <v>7</v>
      </c>
      <c r="X42" s="71">
        <f t="shared" si="41"/>
        <v>0.7142857142857143</v>
      </c>
      <c r="Y42" s="71">
        <f t="shared" si="41"/>
        <v>0.5</v>
      </c>
      <c r="Z42" s="69">
        <f t="shared" si="41"/>
        <v>10000</v>
      </c>
      <c r="AA42" s="69">
        <f t="shared" ca="1" si="41"/>
        <v>9641.3333333333339</v>
      </c>
      <c r="AB42" s="69">
        <f t="shared" ca="1" si="27"/>
        <v>-358.66666666666606</v>
      </c>
      <c r="AC42" s="69">
        <f t="shared" ca="1" si="42"/>
        <v>69.555555555555557</v>
      </c>
      <c r="AD42" s="73">
        <f t="shared" si="35"/>
        <v>16.599999999999952</v>
      </c>
      <c r="AE42" s="69">
        <f t="shared" ref="AE42:AO57" si="44">AE41</f>
        <v>0.70000000000000007</v>
      </c>
      <c r="AF42" s="69">
        <f t="shared" si="44"/>
        <v>2.1</v>
      </c>
      <c r="AG42" s="78">
        <f t="shared" si="44"/>
        <v>200</v>
      </c>
      <c r="AH42" s="60">
        <f t="shared" si="44"/>
        <v>50</v>
      </c>
      <c r="AI42" s="60">
        <f t="shared" si="44"/>
        <v>105</v>
      </c>
      <c r="AJ42" s="60">
        <f t="shared" si="44"/>
        <v>10105</v>
      </c>
      <c r="AK42" s="60">
        <f t="shared" si="44"/>
        <v>428.66666666666669</v>
      </c>
      <c r="AL42" s="60">
        <f t="shared" si="44"/>
        <v>8.5733333333333341</v>
      </c>
      <c r="AM42" s="60">
        <f t="shared" ca="1" si="44"/>
        <v>-244.11666666666667</v>
      </c>
      <c r="AN42" s="60">
        <f t="shared" ca="1" si="44"/>
        <v>-244.11666666666667</v>
      </c>
      <c r="AO42" s="60">
        <f t="shared" ca="1" si="44"/>
        <v>244.11666666666667</v>
      </c>
      <c r="AP42" s="63">
        <f t="shared" si="3"/>
        <v>35</v>
      </c>
      <c r="AQ42" s="62">
        <f t="shared" si="4"/>
        <v>1.5586345381526121</v>
      </c>
      <c r="AR42" s="62">
        <f t="shared" si="5"/>
        <v>77.931726907630605</v>
      </c>
      <c r="AS42" s="62">
        <f t="shared" si="6"/>
        <v>155.86345381526121</v>
      </c>
      <c r="AT42" s="62">
        <f t="shared" si="7"/>
        <v>-77.931726907630605</v>
      </c>
      <c r="AU42" s="62">
        <f t="shared" si="8"/>
        <v>389.65863453815302</v>
      </c>
      <c r="AV42" s="62">
        <f t="shared" si="9"/>
        <v>-155.86345381526121</v>
      </c>
      <c r="AW42" s="63">
        <f t="shared" si="30"/>
        <v>233.79518072289181</v>
      </c>
      <c r="AX42" s="61" t="str">
        <f t="shared" ca="1" si="11"/>
        <v/>
      </c>
      <c r="AY42" s="69">
        <f t="shared" ca="1" si="31"/>
        <v>9860.8833333333332</v>
      </c>
      <c r="AZ42" s="51">
        <f t="shared" si="12"/>
        <v>545.52208835341423</v>
      </c>
      <c r="BA42" s="55">
        <f t="shared" ca="1" si="13"/>
        <v>5.6581602304668875E-2</v>
      </c>
      <c r="BB42" s="55">
        <f t="shared" ca="1" si="32"/>
        <v>0.65184529941326819</v>
      </c>
      <c r="BC42" s="64">
        <f t="shared" ca="1" si="14"/>
        <v>-124.87148594377425</v>
      </c>
      <c r="BE42" s="52" t="str">
        <f t="shared" ca="1" si="15"/>
        <v/>
      </c>
      <c r="BF42" s="52" t="str">
        <f t="shared" ca="1" si="16"/>
        <v/>
      </c>
      <c r="BG42" s="52">
        <f t="shared" ca="1" si="17"/>
        <v>16.599999999999952</v>
      </c>
      <c r="BH42" s="52">
        <f t="shared" ca="1" si="18"/>
        <v>16.599999999999952</v>
      </c>
    </row>
    <row r="43" spans="19:60">
      <c r="S43" s="68">
        <f t="shared" si="43"/>
        <v>7</v>
      </c>
      <c r="T43" s="69">
        <f t="shared" si="43"/>
        <v>2</v>
      </c>
      <c r="U43" s="70">
        <f t="shared" si="40"/>
        <v>5</v>
      </c>
      <c r="V43" s="68">
        <f t="shared" si="41"/>
        <v>2</v>
      </c>
      <c r="W43" s="70">
        <f t="shared" si="41"/>
        <v>7</v>
      </c>
      <c r="X43" s="71">
        <f t="shared" si="41"/>
        <v>0.7142857142857143</v>
      </c>
      <c r="Y43" s="71">
        <f t="shared" si="41"/>
        <v>0.5</v>
      </c>
      <c r="Z43" s="69">
        <f t="shared" si="41"/>
        <v>10000</v>
      </c>
      <c r="AA43" s="69">
        <f t="shared" ca="1" si="41"/>
        <v>9641.3333333333339</v>
      </c>
      <c r="AB43" s="69">
        <f t="shared" ca="1" si="27"/>
        <v>-358.66666666666606</v>
      </c>
      <c r="AC43" s="69">
        <f t="shared" ca="1" si="42"/>
        <v>69.555555555555557</v>
      </c>
      <c r="AD43" s="73">
        <f t="shared" si="35"/>
        <v>16.49999999999995</v>
      </c>
      <c r="AE43" s="69">
        <f t="shared" si="44"/>
        <v>0.70000000000000007</v>
      </c>
      <c r="AF43" s="69">
        <f t="shared" si="44"/>
        <v>2.1</v>
      </c>
      <c r="AG43" s="78">
        <f t="shared" si="44"/>
        <v>200</v>
      </c>
      <c r="AH43" s="60">
        <f t="shared" si="44"/>
        <v>50</v>
      </c>
      <c r="AI43" s="60">
        <f t="shared" si="44"/>
        <v>105</v>
      </c>
      <c r="AJ43" s="60">
        <f t="shared" si="44"/>
        <v>10105</v>
      </c>
      <c r="AK43" s="60">
        <f t="shared" si="44"/>
        <v>428.66666666666669</v>
      </c>
      <c r="AL43" s="60">
        <f t="shared" si="44"/>
        <v>8.5733333333333341</v>
      </c>
      <c r="AM43" s="60">
        <f t="shared" ca="1" si="44"/>
        <v>-244.11666666666667</v>
      </c>
      <c r="AN43" s="60">
        <f t="shared" ca="1" si="44"/>
        <v>-244.11666666666667</v>
      </c>
      <c r="AO43" s="60">
        <f t="shared" ca="1" si="44"/>
        <v>244.11666666666667</v>
      </c>
      <c r="AP43" s="63">
        <f t="shared" si="3"/>
        <v>35</v>
      </c>
      <c r="AQ43" s="62">
        <f t="shared" si="4"/>
        <v>1.5620202020202036</v>
      </c>
      <c r="AR43" s="62">
        <f t="shared" si="5"/>
        <v>78.101010101010189</v>
      </c>
      <c r="AS43" s="62">
        <f t="shared" si="6"/>
        <v>156.20202020202038</v>
      </c>
      <c r="AT43" s="62">
        <f t="shared" si="7"/>
        <v>-78.101010101010189</v>
      </c>
      <c r="AU43" s="62">
        <f t="shared" si="8"/>
        <v>390.50505050505092</v>
      </c>
      <c r="AV43" s="62">
        <f t="shared" si="9"/>
        <v>-156.20202020202038</v>
      </c>
      <c r="AW43" s="63">
        <f t="shared" si="30"/>
        <v>234.30303030303054</v>
      </c>
      <c r="AX43" s="61" t="str">
        <f t="shared" ca="1" si="11"/>
        <v/>
      </c>
      <c r="AY43" s="69">
        <f t="shared" ca="1" si="31"/>
        <v>9860.8833333333332</v>
      </c>
      <c r="AZ43" s="51">
        <f t="shared" si="12"/>
        <v>546.70707070707135</v>
      </c>
      <c r="BA43" s="55">
        <f t="shared" ca="1" si="13"/>
        <v>5.6704508785825405E-2</v>
      </c>
      <c r="BB43" s="55">
        <f t="shared" ca="1" si="32"/>
        <v>0.65326123690436133</v>
      </c>
      <c r="BC43" s="64">
        <f t="shared" ca="1" si="14"/>
        <v>-124.36363636363552</v>
      </c>
      <c r="BE43" s="52" t="str">
        <f t="shared" ca="1" si="15"/>
        <v/>
      </c>
      <c r="BF43" s="52" t="str">
        <f t="shared" ca="1" si="16"/>
        <v/>
      </c>
      <c r="BG43" s="52">
        <f t="shared" ca="1" si="17"/>
        <v>16.49999999999995</v>
      </c>
      <c r="BH43" s="52">
        <f t="shared" ca="1" si="18"/>
        <v>16.49999999999995</v>
      </c>
    </row>
    <row r="44" spans="19:60">
      <c r="S44" s="68">
        <f t="shared" si="43"/>
        <v>7</v>
      </c>
      <c r="T44" s="69">
        <f t="shared" si="43"/>
        <v>2</v>
      </c>
      <c r="U44" s="70">
        <f t="shared" si="40"/>
        <v>5</v>
      </c>
      <c r="V44" s="68">
        <f t="shared" si="41"/>
        <v>2</v>
      </c>
      <c r="W44" s="70">
        <f t="shared" si="41"/>
        <v>7</v>
      </c>
      <c r="X44" s="71">
        <f t="shared" si="41"/>
        <v>0.7142857142857143</v>
      </c>
      <c r="Y44" s="71">
        <f t="shared" si="41"/>
        <v>0.5</v>
      </c>
      <c r="Z44" s="69">
        <f t="shared" si="41"/>
        <v>10000</v>
      </c>
      <c r="AA44" s="69">
        <f t="shared" ca="1" si="41"/>
        <v>9641.3333333333339</v>
      </c>
      <c r="AB44" s="69">
        <f t="shared" ca="1" si="27"/>
        <v>-358.66666666666606</v>
      </c>
      <c r="AC44" s="69">
        <f t="shared" ca="1" si="42"/>
        <v>69.555555555555557</v>
      </c>
      <c r="AD44" s="73">
        <f t="shared" si="35"/>
        <v>16.399999999999949</v>
      </c>
      <c r="AE44" s="69">
        <f t="shared" si="44"/>
        <v>0.70000000000000007</v>
      </c>
      <c r="AF44" s="69">
        <f t="shared" si="44"/>
        <v>2.1</v>
      </c>
      <c r="AG44" s="78">
        <f t="shared" si="44"/>
        <v>200</v>
      </c>
      <c r="AH44" s="60">
        <f t="shared" si="44"/>
        <v>50</v>
      </c>
      <c r="AI44" s="60">
        <f t="shared" si="44"/>
        <v>105</v>
      </c>
      <c r="AJ44" s="60">
        <f t="shared" si="44"/>
        <v>10105</v>
      </c>
      <c r="AK44" s="60">
        <f t="shared" si="44"/>
        <v>428.66666666666669</v>
      </c>
      <c r="AL44" s="60">
        <f t="shared" si="44"/>
        <v>8.5733333333333341</v>
      </c>
      <c r="AM44" s="60">
        <f t="shared" ca="1" si="44"/>
        <v>-244.11666666666667</v>
      </c>
      <c r="AN44" s="60">
        <f t="shared" ca="1" si="44"/>
        <v>-244.11666666666667</v>
      </c>
      <c r="AO44" s="60">
        <f t="shared" ca="1" si="44"/>
        <v>244.11666666666667</v>
      </c>
      <c r="AP44" s="63">
        <f t="shared" si="3"/>
        <v>35</v>
      </c>
      <c r="AQ44" s="62">
        <f t="shared" si="4"/>
        <v>1.5654471544715465</v>
      </c>
      <c r="AR44" s="62">
        <f t="shared" si="5"/>
        <v>78.272357723577329</v>
      </c>
      <c r="AS44" s="62">
        <f t="shared" si="6"/>
        <v>156.54471544715466</v>
      </c>
      <c r="AT44" s="62">
        <f t="shared" si="7"/>
        <v>-78.272357723577329</v>
      </c>
      <c r="AU44" s="62">
        <f t="shared" si="8"/>
        <v>391.36178861788665</v>
      </c>
      <c r="AV44" s="62">
        <f t="shared" si="9"/>
        <v>-156.54471544715466</v>
      </c>
      <c r="AW44" s="63">
        <f t="shared" si="30"/>
        <v>234.81707317073199</v>
      </c>
      <c r="AX44" s="61" t="str">
        <f t="shared" ca="1" si="11"/>
        <v/>
      </c>
      <c r="AY44" s="69">
        <f t="shared" ca="1" si="31"/>
        <v>9860.8833333333332</v>
      </c>
      <c r="AZ44" s="51">
        <f t="shared" si="12"/>
        <v>547.9065040650413</v>
      </c>
      <c r="BA44" s="55">
        <f t="shared" ca="1" si="13"/>
        <v>5.6828914126508222E-2</v>
      </c>
      <c r="BB44" s="55">
        <f t="shared" ca="1" si="32"/>
        <v>0.65469444192583381</v>
      </c>
      <c r="BC44" s="64">
        <f t="shared" ca="1" si="14"/>
        <v>-123.84959349593407</v>
      </c>
      <c r="BE44" s="52" t="str">
        <f t="shared" ca="1" si="15"/>
        <v/>
      </c>
      <c r="BF44" s="52" t="str">
        <f t="shared" ca="1" si="16"/>
        <v/>
      </c>
      <c r="BG44" s="52">
        <f t="shared" ca="1" si="17"/>
        <v>16.399999999999949</v>
      </c>
      <c r="BH44" s="52">
        <f t="shared" ca="1" si="18"/>
        <v>16.399999999999949</v>
      </c>
    </row>
    <row r="45" spans="19:60">
      <c r="S45" s="68">
        <f t="shared" si="43"/>
        <v>7</v>
      </c>
      <c r="T45" s="69">
        <f t="shared" si="43"/>
        <v>2</v>
      </c>
      <c r="U45" s="70">
        <f t="shared" si="40"/>
        <v>5</v>
      </c>
      <c r="V45" s="68">
        <f t="shared" si="41"/>
        <v>2</v>
      </c>
      <c r="W45" s="70">
        <f t="shared" si="41"/>
        <v>7</v>
      </c>
      <c r="X45" s="71">
        <f t="shared" si="41"/>
        <v>0.7142857142857143</v>
      </c>
      <c r="Y45" s="71">
        <f t="shared" si="41"/>
        <v>0.5</v>
      </c>
      <c r="Z45" s="69">
        <f t="shared" si="41"/>
        <v>10000</v>
      </c>
      <c r="AA45" s="69">
        <f t="shared" ca="1" si="41"/>
        <v>9641.3333333333339</v>
      </c>
      <c r="AB45" s="69">
        <f t="shared" ca="1" si="27"/>
        <v>-358.66666666666606</v>
      </c>
      <c r="AC45" s="69">
        <f t="shared" ca="1" si="42"/>
        <v>69.555555555555557</v>
      </c>
      <c r="AD45" s="73">
        <f t="shared" si="35"/>
        <v>16.299999999999947</v>
      </c>
      <c r="AE45" s="69">
        <f t="shared" si="44"/>
        <v>0.70000000000000007</v>
      </c>
      <c r="AF45" s="69">
        <f t="shared" si="44"/>
        <v>2.1</v>
      </c>
      <c r="AG45" s="78">
        <f t="shared" si="44"/>
        <v>200</v>
      </c>
      <c r="AH45" s="60">
        <f t="shared" si="44"/>
        <v>50</v>
      </c>
      <c r="AI45" s="60">
        <f t="shared" si="44"/>
        <v>105</v>
      </c>
      <c r="AJ45" s="60">
        <f t="shared" si="44"/>
        <v>10105</v>
      </c>
      <c r="AK45" s="60">
        <f t="shared" si="44"/>
        <v>428.66666666666669</v>
      </c>
      <c r="AL45" s="60">
        <f t="shared" si="44"/>
        <v>8.5733333333333341</v>
      </c>
      <c r="AM45" s="60">
        <f t="shared" ca="1" si="44"/>
        <v>-244.11666666666667</v>
      </c>
      <c r="AN45" s="60">
        <f t="shared" ca="1" si="44"/>
        <v>-244.11666666666667</v>
      </c>
      <c r="AO45" s="60">
        <f t="shared" ca="1" si="44"/>
        <v>244.11666666666667</v>
      </c>
      <c r="AP45" s="63">
        <f t="shared" si="3"/>
        <v>35</v>
      </c>
      <c r="AQ45" s="62">
        <f t="shared" si="4"/>
        <v>1.5689161554192248</v>
      </c>
      <c r="AR45" s="62">
        <f t="shared" si="5"/>
        <v>78.445807770961238</v>
      </c>
      <c r="AS45" s="62">
        <f t="shared" si="6"/>
        <v>156.89161554192248</v>
      </c>
      <c r="AT45" s="62">
        <f t="shared" si="7"/>
        <v>-78.445807770961238</v>
      </c>
      <c r="AU45" s="62">
        <f t="shared" si="8"/>
        <v>392.22903885480616</v>
      </c>
      <c r="AV45" s="62">
        <f t="shared" si="9"/>
        <v>-156.89161554192248</v>
      </c>
      <c r="AW45" s="63">
        <f t="shared" si="30"/>
        <v>235.33742331288369</v>
      </c>
      <c r="AX45" s="61" t="str">
        <f t="shared" ca="1" si="11"/>
        <v/>
      </c>
      <c r="AY45" s="69">
        <f t="shared" ca="1" si="31"/>
        <v>9860.8833333333332</v>
      </c>
      <c r="AZ45" s="51">
        <f t="shared" si="12"/>
        <v>549.1206543967287</v>
      </c>
      <c r="BA45" s="55">
        <f t="shared" ca="1" si="13"/>
        <v>5.695484591308899E-2</v>
      </c>
      <c r="BB45" s="55">
        <f t="shared" ca="1" si="32"/>
        <v>0.65614523228499277</v>
      </c>
      <c r="BC45" s="64">
        <f t="shared" ca="1" si="14"/>
        <v>-123.32924335378237</v>
      </c>
      <c r="BE45" s="52" t="str">
        <f t="shared" ca="1" si="15"/>
        <v/>
      </c>
      <c r="BF45" s="52" t="str">
        <f t="shared" ca="1" si="16"/>
        <v/>
      </c>
      <c r="BG45" s="52">
        <f t="shared" ca="1" si="17"/>
        <v>16.299999999999947</v>
      </c>
      <c r="BH45" s="52">
        <f t="shared" ca="1" si="18"/>
        <v>16.299999999999947</v>
      </c>
    </row>
    <row r="46" spans="19:60">
      <c r="S46" s="68">
        <f t="shared" si="43"/>
        <v>7</v>
      </c>
      <c r="T46" s="69">
        <f t="shared" si="43"/>
        <v>2</v>
      </c>
      <c r="U46" s="70">
        <f t="shared" si="40"/>
        <v>5</v>
      </c>
      <c r="V46" s="68">
        <f t="shared" si="41"/>
        <v>2</v>
      </c>
      <c r="W46" s="70">
        <f t="shared" si="41"/>
        <v>7</v>
      </c>
      <c r="X46" s="71">
        <f t="shared" si="41"/>
        <v>0.7142857142857143</v>
      </c>
      <c r="Y46" s="71">
        <f t="shared" si="41"/>
        <v>0.5</v>
      </c>
      <c r="Z46" s="69">
        <f t="shared" si="41"/>
        <v>10000</v>
      </c>
      <c r="AA46" s="69">
        <f t="shared" ca="1" si="41"/>
        <v>9641.3333333333339</v>
      </c>
      <c r="AB46" s="69">
        <f t="shared" ca="1" si="27"/>
        <v>-358.66666666666606</v>
      </c>
      <c r="AC46" s="69">
        <f t="shared" ca="1" si="42"/>
        <v>69.555555555555557</v>
      </c>
      <c r="AD46" s="73">
        <f t="shared" si="35"/>
        <v>16.199999999999946</v>
      </c>
      <c r="AE46" s="69">
        <f t="shared" si="44"/>
        <v>0.70000000000000007</v>
      </c>
      <c r="AF46" s="69">
        <f t="shared" si="44"/>
        <v>2.1</v>
      </c>
      <c r="AG46" s="78">
        <f t="shared" si="44"/>
        <v>200</v>
      </c>
      <c r="AH46" s="60">
        <f t="shared" si="44"/>
        <v>50</v>
      </c>
      <c r="AI46" s="60">
        <f t="shared" si="44"/>
        <v>105</v>
      </c>
      <c r="AJ46" s="60">
        <f t="shared" si="44"/>
        <v>10105</v>
      </c>
      <c r="AK46" s="60">
        <f t="shared" si="44"/>
        <v>428.66666666666669</v>
      </c>
      <c r="AL46" s="60">
        <f t="shared" si="44"/>
        <v>8.5733333333333341</v>
      </c>
      <c r="AM46" s="60">
        <f t="shared" ca="1" si="44"/>
        <v>-244.11666666666667</v>
      </c>
      <c r="AN46" s="60">
        <f t="shared" ca="1" si="44"/>
        <v>-244.11666666666667</v>
      </c>
      <c r="AO46" s="60">
        <f t="shared" ca="1" si="44"/>
        <v>244.11666666666667</v>
      </c>
      <c r="AP46" s="63">
        <f t="shared" si="3"/>
        <v>35</v>
      </c>
      <c r="AQ46" s="62">
        <f t="shared" si="4"/>
        <v>1.5724279835390966</v>
      </c>
      <c r="AR46" s="62">
        <f t="shared" si="5"/>
        <v>78.621399176954839</v>
      </c>
      <c r="AS46" s="62">
        <f t="shared" si="6"/>
        <v>157.24279835390968</v>
      </c>
      <c r="AT46" s="62">
        <f t="shared" si="7"/>
        <v>-78.621399176954839</v>
      </c>
      <c r="AU46" s="62">
        <f t="shared" si="8"/>
        <v>393.10699588477416</v>
      </c>
      <c r="AV46" s="62">
        <f t="shared" si="9"/>
        <v>-157.24279835390968</v>
      </c>
      <c r="AW46" s="63">
        <f t="shared" si="30"/>
        <v>235.86419753086449</v>
      </c>
      <c r="AX46" s="61" t="str">
        <f t="shared" ca="1" si="11"/>
        <v/>
      </c>
      <c r="AY46" s="69">
        <f t="shared" ca="1" si="31"/>
        <v>9860.8833333333332</v>
      </c>
      <c r="AZ46" s="51">
        <f t="shared" si="12"/>
        <v>550.3497942386839</v>
      </c>
      <c r="BA46" s="55">
        <f t="shared" ca="1" si="13"/>
        <v>5.7082332413084344E-2</v>
      </c>
      <c r="BB46" s="55">
        <f t="shared" ca="1" si="32"/>
        <v>0.65761393363624043</v>
      </c>
      <c r="BC46" s="64">
        <f t="shared" ca="1" si="14"/>
        <v>-122.80246913580157</v>
      </c>
      <c r="BE46" s="52" t="str">
        <f t="shared" ca="1" si="15"/>
        <v/>
      </c>
      <c r="BF46" s="52" t="str">
        <f t="shared" ca="1" si="16"/>
        <v/>
      </c>
      <c r="BG46" s="52">
        <f t="shared" ca="1" si="17"/>
        <v>16.199999999999946</v>
      </c>
      <c r="BH46" s="52">
        <f t="shared" ca="1" si="18"/>
        <v>16.199999999999946</v>
      </c>
    </row>
    <row r="47" spans="19:60">
      <c r="S47" s="68">
        <f t="shared" si="43"/>
        <v>7</v>
      </c>
      <c r="T47" s="69">
        <f t="shared" si="43"/>
        <v>2</v>
      </c>
      <c r="U47" s="70">
        <f t="shared" si="40"/>
        <v>5</v>
      </c>
      <c r="V47" s="68">
        <f t="shared" si="41"/>
        <v>2</v>
      </c>
      <c r="W47" s="70">
        <f t="shared" si="41"/>
        <v>7</v>
      </c>
      <c r="X47" s="71">
        <f t="shared" si="41"/>
        <v>0.7142857142857143</v>
      </c>
      <c r="Y47" s="71">
        <f t="shared" si="41"/>
        <v>0.5</v>
      </c>
      <c r="Z47" s="69">
        <f t="shared" si="41"/>
        <v>10000</v>
      </c>
      <c r="AA47" s="69">
        <f t="shared" ca="1" si="41"/>
        <v>9641.3333333333339</v>
      </c>
      <c r="AB47" s="69">
        <f t="shared" ca="1" si="27"/>
        <v>-358.66666666666606</v>
      </c>
      <c r="AC47" s="69">
        <f t="shared" ca="1" si="42"/>
        <v>69.555555555555557</v>
      </c>
      <c r="AD47" s="73">
        <f t="shared" si="35"/>
        <v>16.099999999999945</v>
      </c>
      <c r="AE47" s="69">
        <f t="shared" si="44"/>
        <v>0.70000000000000007</v>
      </c>
      <c r="AF47" s="69">
        <f t="shared" si="44"/>
        <v>2.1</v>
      </c>
      <c r="AG47" s="78">
        <f t="shared" si="44"/>
        <v>200</v>
      </c>
      <c r="AH47" s="60">
        <f t="shared" si="44"/>
        <v>50</v>
      </c>
      <c r="AI47" s="60">
        <f t="shared" si="44"/>
        <v>105</v>
      </c>
      <c r="AJ47" s="60">
        <f t="shared" si="44"/>
        <v>10105</v>
      </c>
      <c r="AK47" s="60">
        <f t="shared" si="44"/>
        <v>428.66666666666669</v>
      </c>
      <c r="AL47" s="60">
        <f t="shared" si="44"/>
        <v>8.5733333333333341</v>
      </c>
      <c r="AM47" s="60">
        <f t="shared" ca="1" si="44"/>
        <v>-244.11666666666667</v>
      </c>
      <c r="AN47" s="60">
        <f t="shared" ca="1" si="44"/>
        <v>-244.11666666666667</v>
      </c>
      <c r="AO47" s="60">
        <f t="shared" ca="1" si="44"/>
        <v>244.11666666666667</v>
      </c>
      <c r="AP47" s="63">
        <f t="shared" si="3"/>
        <v>35</v>
      </c>
      <c r="AQ47" s="62">
        <f t="shared" si="4"/>
        <v>1.5759834368530039</v>
      </c>
      <c r="AR47" s="62">
        <f t="shared" si="5"/>
        <v>78.799171842650196</v>
      </c>
      <c r="AS47" s="62">
        <f t="shared" si="6"/>
        <v>157.59834368530039</v>
      </c>
      <c r="AT47" s="62">
        <f t="shared" si="7"/>
        <v>-78.799171842650196</v>
      </c>
      <c r="AU47" s="62">
        <f t="shared" si="8"/>
        <v>393.99585921325098</v>
      </c>
      <c r="AV47" s="62">
        <f t="shared" si="9"/>
        <v>-157.59834368530039</v>
      </c>
      <c r="AW47" s="63">
        <f t="shared" si="30"/>
        <v>236.39751552795059</v>
      </c>
      <c r="AX47" s="61" t="str">
        <f t="shared" ca="1" si="11"/>
        <v/>
      </c>
      <c r="AY47" s="69">
        <f t="shared" ca="1" si="31"/>
        <v>9860.8833333333332</v>
      </c>
      <c r="AZ47" s="51">
        <f t="shared" si="12"/>
        <v>551.59420289855143</v>
      </c>
      <c r="BA47" s="55">
        <f t="shared" ca="1" si="13"/>
        <v>5.7211402596309441E-2</v>
      </c>
      <c r="BB47" s="55">
        <f t="shared" ca="1" si="32"/>
        <v>0.65910087972477038</v>
      </c>
      <c r="BC47" s="64">
        <f t="shared" ca="1" si="14"/>
        <v>-122.26915113871547</v>
      </c>
      <c r="BE47" s="52" t="str">
        <f t="shared" ca="1" si="15"/>
        <v/>
      </c>
      <c r="BF47" s="52" t="str">
        <f t="shared" ca="1" si="16"/>
        <v/>
      </c>
      <c r="BG47" s="52">
        <f t="shared" ca="1" si="17"/>
        <v>16.099999999999945</v>
      </c>
      <c r="BH47" s="52">
        <f t="shared" ca="1" si="18"/>
        <v>16.099999999999945</v>
      </c>
    </row>
    <row r="48" spans="19:60">
      <c r="S48" s="68">
        <f t="shared" si="43"/>
        <v>7</v>
      </c>
      <c r="T48" s="69">
        <f t="shared" si="43"/>
        <v>2</v>
      </c>
      <c r="U48" s="70">
        <f t="shared" si="40"/>
        <v>5</v>
      </c>
      <c r="V48" s="68">
        <f t="shared" si="41"/>
        <v>2</v>
      </c>
      <c r="W48" s="70">
        <f t="shared" si="41"/>
        <v>7</v>
      </c>
      <c r="X48" s="71">
        <f t="shared" si="41"/>
        <v>0.7142857142857143</v>
      </c>
      <c r="Y48" s="71">
        <f t="shared" si="41"/>
        <v>0.5</v>
      </c>
      <c r="Z48" s="69">
        <f t="shared" si="41"/>
        <v>10000</v>
      </c>
      <c r="AA48" s="69">
        <f t="shared" ca="1" si="41"/>
        <v>9641.3333333333339</v>
      </c>
      <c r="AB48" s="69">
        <f t="shared" ca="1" si="27"/>
        <v>-358.66666666666606</v>
      </c>
      <c r="AC48" s="69">
        <f t="shared" ca="1" si="42"/>
        <v>69.555555555555557</v>
      </c>
      <c r="AD48" s="73">
        <f t="shared" si="35"/>
        <v>15.999999999999945</v>
      </c>
      <c r="AE48" s="69">
        <f t="shared" si="44"/>
        <v>0.70000000000000007</v>
      </c>
      <c r="AF48" s="69">
        <f t="shared" si="44"/>
        <v>2.1</v>
      </c>
      <c r="AG48" s="78">
        <f t="shared" si="44"/>
        <v>200</v>
      </c>
      <c r="AH48" s="60">
        <f t="shared" si="44"/>
        <v>50</v>
      </c>
      <c r="AI48" s="60">
        <f t="shared" si="44"/>
        <v>105</v>
      </c>
      <c r="AJ48" s="60">
        <f t="shared" si="44"/>
        <v>10105</v>
      </c>
      <c r="AK48" s="60">
        <f t="shared" si="44"/>
        <v>428.66666666666669</v>
      </c>
      <c r="AL48" s="60">
        <f t="shared" si="44"/>
        <v>8.5733333333333341</v>
      </c>
      <c r="AM48" s="60">
        <f t="shared" ca="1" si="44"/>
        <v>-244.11666666666667</v>
      </c>
      <c r="AN48" s="60">
        <f t="shared" ca="1" si="44"/>
        <v>-244.11666666666667</v>
      </c>
      <c r="AO48" s="60">
        <f t="shared" ca="1" si="44"/>
        <v>244.11666666666667</v>
      </c>
      <c r="AP48" s="63">
        <f t="shared" si="3"/>
        <v>35</v>
      </c>
      <c r="AQ48" s="62">
        <f t="shared" si="4"/>
        <v>1.5795833333333353</v>
      </c>
      <c r="AR48" s="62">
        <f t="shared" si="5"/>
        <v>78.979166666666771</v>
      </c>
      <c r="AS48" s="62">
        <f t="shared" si="6"/>
        <v>157.95833333333354</v>
      </c>
      <c r="AT48" s="62">
        <f t="shared" si="7"/>
        <v>-78.979166666666771</v>
      </c>
      <c r="AU48" s="62">
        <f t="shared" si="8"/>
        <v>394.89583333333383</v>
      </c>
      <c r="AV48" s="62">
        <f t="shared" si="9"/>
        <v>-157.95833333333354</v>
      </c>
      <c r="AW48" s="63">
        <f t="shared" si="30"/>
        <v>236.93750000000028</v>
      </c>
      <c r="AX48" s="61" t="str">
        <f t="shared" ca="1" si="11"/>
        <v/>
      </c>
      <c r="AY48" s="69">
        <f t="shared" ca="1" si="31"/>
        <v>9860.8833333333332</v>
      </c>
      <c r="AZ48" s="51">
        <f t="shared" si="12"/>
        <v>552.85416666666742</v>
      </c>
      <c r="BA48" s="55">
        <f t="shared" ca="1" si="13"/>
        <v>5.7342086156824859E-2</v>
      </c>
      <c r="BB48" s="55">
        <f t="shared" ca="1" si="32"/>
        <v>0.66060641263940711</v>
      </c>
      <c r="BC48" s="64">
        <f t="shared" ca="1" si="14"/>
        <v>-121.72916666666578</v>
      </c>
      <c r="BE48" s="52" t="str">
        <f t="shared" ca="1" si="15"/>
        <v/>
      </c>
      <c r="BF48" s="52" t="str">
        <f t="shared" ca="1" si="16"/>
        <v/>
      </c>
      <c r="BG48" s="52">
        <f t="shared" ca="1" si="17"/>
        <v>15.999999999999945</v>
      </c>
      <c r="BH48" s="52">
        <f t="shared" ca="1" si="18"/>
        <v>15.999999999999945</v>
      </c>
    </row>
    <row r="49" spans="19:60">
      <c r="S49" s="68">
        <f t="shared" si="43"/>
        <v>7</v>
      </c>
      <c r="T49" s="69">
        <f t="shared" si="43"/>
        <v>2</v>
      </c>
      <c r="U49" s="70">
        <f t="shared" si="40"/>
        <v>5</v>
      </c>
      <c r="V49" s="68">
        <f t="shared" si="41"/>
        <v>2</v>
      </c>
      <c r="W49" s="70">
        <f t="shared" si="41"/>
        <v>7</v>
      </c>
      <c r="X49" s="71">
        <f t="shared" si="41"/>
        <v>0.7142857142857143</v>
      </c>
      <c r="Y49" s="71">
        <f t="shared" si="41"/>
        <v>0.5</v>
      </c>
      <c r="Z49" s="69">
        <f t="shared" si="41"/>
        <v>10000</v>
      </c>
      <c r="AA49" s="69">
        <f t="shared" ca="1" si="41"/>
        <v>9641.3333333333339</v>
      </c>
      <c r="AB49" s="69">
        <f t="shared" ca="1" si="27"/>
        <v>-358.66666666666606</v>
      </c>
      <c r="AC49" s="69">
        <f t="shared" ca="1" si="42"/>
        <v>69.555555555555557</v>
      </c>
      <c r="AD49" s="73">
        <f t="shared" si="35"/>
        <v>15.899999999999945</v>
      </c>
      <c r="AE49" s="69">
        <f t="shared" si="44"/>
        <v>0.70000000000000007</v>
      </c>
      <c r="AF49" s="69">
        <f t="shared" si="44"/>
        <v>2.1</v>
      </c>
      <c r="AG49" s="78">
        <f t="shared" si="44"/>
        <v>200</v>
      </c>
      <c r="AH49" s="60">
        <f t="shared" si="44"/>
        <v>50</v>
      </c>
      <c r="AI49" s="60">
        <f t="shared" si="44"/>
        <v>105</v>
      </c>
      <c r="AJ49" s="60">
        <f t="shared" si="44"/>
        <v>10105</v>
      </c>
      <c r="AK49" s="60">
        <f t="shared" si="44"/>
        <v>428.66666666666669</v>
      </c>
      <c r="AL49" s="60">
        <f t="shared" si="44"/>
        <v>8.5733333333333341</v>
      </c>
      <c r="AM49" s="60">
        <f t="shared" ca="1" si="44"/>
        <v>-244.11666666666667</v>
      </c>
      <c r="AN49" s="60">
        <f t="shared" ca="1" si="44"/>
        <v>-244.11666666666667</v>
      </c>
      <c r="AO49" s="60">
        <f t="shared" ca="1" si="44"/>
        <v>244.11666666666667</v>
      </c>
      <c r="AP49" s="63">
        <f t="shared" si="3"/>
        <v>35</v>
      </c>
      <c r="AQ49" s="62">
        <f t="shared" si="4"/>
        <v>1.5832285115304003</v>
      </c>
      <c r="AR49" s="62">
        <f t="shared" si="5"/>
        <v>79.161425576520017</v>
      </c>
      <c r="AS49" s="62">
        <f t="shared" si="6"/>
        <v>158.32285115304003</v>
      </c>
      <c r="AT49" s="62">
        <f t="shared" si="7"/>
        <v>-79.161425576520017</v>
      </c>
      <c r="AU49" s="62">
        <f t="shared" si="8"/>
        <v>395.80712788260007</v>
      </c>
      <c r="AV49" s="62">
        <f t="shared" si="9"/>
        <v>-158.32285115304003</v>
      </c>
      <c r="AW49" s="63">
        <f t="shared" si="30"/>
        <v>237.48427672956004</v>
      </c>
      <c r="AX49" s="61" t="str">
        <f t="shared" ca="1" si="11"/>
        <v/>
      </c>
      <c r="AY49" s="69">
        <f t="shared" ca="1" si="31"/>
        <v>9860.8833333333332</v>
      </c>
      <c r="AZ49" s="51">
        <f t="shared" si="12"/>
        <v>554.12997903564008</v>
      </c>
      <c r="BA49" s="55">
        <f t="shared" ca="1" si="13"/>
        <v>5.7474413535711526E-2</v>
      </c>
      <c r="BB49" s="55">
        <f t="shared" ca="1" si="32"/>
        <v>0.66213088307498258</v>
      </c>
      <c r="BC49" s="64">
        <f t="shared" ca="1" si="14"/>
        <v>-121.18238993710602</v>
      </c>
      <c r="BE49" s="52" t="str">
        <f t="shared" ca="1" si="15"/>
        <v/>
      </c>
      <c r="BF49" s="52" t="str">
        <f t="shared" ca="1" si="16"/>
        <v/>
      </c>
      <c r="BG49" s="52">
        <f t="shared" ca="1" si="17"/>
        <v>15.899999999999945</v>
      </c>
      <c r="BH49" s="52">
        <f t="shared" ca="1" si="18"/>
        <v>15.899999999999945</v>
      </c>
    </row>
    <row r="50" spans="19:60">
      <c r="S50" s="68">
        <f t="shared" si="43"/>
        <v>7</v>
      </c>
      <c r="T50" s="69">
        <f t="shared" si="43"/>
        <v>2</v>
      </c>
      <c r="U50" s="70">
        <f t="shared" si="40"/>
        <v>5</v>
      </c>
      <c r="V50" s="68">
        <f t="shared" si="41"/>
        <v>2</v>
      </c>
      <c r="W50" s="70">
        <f t="shared" si="41"/>
        <v>7</v>
      </c>
      <c r="X50" s="71">
        <f t="shared" si="41"/>
        <v>0.7142857142857143</v>
      </c>
      <c r="Y50" s="71">
        <f t="shared" si="41"/>
        <v>0.5</v>
      </c>
      <c r="Z50" s="69">
        <f t="shared" si="41"/>
        <v>10000</v>
      </c>
      <c r="AA50" s="69">
        <f t="shared" ca="1" si="41"/>
        <v>9641.3333333333339</v>
      </c>
      <c r="AB50" s="69">
        <f t="shared" ca="1" si="27"/>
        <v>-358.66666666666606</v>
      </c>
      <c r="AC50" s="69">
        <f t="shared" ca="1" si="42"/>
        <v>69.555555555555557</v>
      </c>
      <c r="AD50" s="73">
        <f t="shared" si="35"/>
        <v>15.799999999999946</v>
      </c>
      <c r="AE50" s="69">
        <f t="shared" si="44"/>
        <v>0.70000000000000007</v>
      </c>
      <c r="AF50" s="69">
        <f t="shared" si="44"/>
        <v>2.1</v>
      </c>
      <c r="AG50" s="78">
        <f t="shared" si="44"/>
        <v>200</v>
      </c>
      <c r="AH50" s="60">
        <f t="shared" si="44"/>
        <v>50</v>
      </c>
      <c r="AI50" s="60">
        <f t="shared" si="44"/>
        <v>105</v>
      </c>
      <c r="AJ50" s="60">
        <f t="shared" si="44"/>
        <v>10105</v>
      </c>
      <c r="AK50" s="60">
        <f t="shared" si="44"/>
        <v>428.66666666666669</v>
      </c>
      <c r="AL50" s="60">
        <f t="shared" si="44"/>
        <v>8.5733333333333341</v>
      </c>
      <c r="AM50" s="60">
        <f t="shared" ca="1" si="44"/>
        <v>-244.11666666666667</v>
      </c>
      <c r="AN50" s="60">
        <f t="shared" ca="1" si="44"/>
        <v>-244.11666666666667</v>
      </c>
      <c r="AO50" s="60">
        <f t="shared" ca="1" si="44"/>
        <v>244.11666666666667</v>
      </c>
      <c r="AP50" s="63">
        <f t="shared" si="3"/>
        <v>35</v>
      </c>
      <c r="AQ50" s="62">
        <f t="shared" si="4"/>
        <v>1.5869198312236308</v>
      </c>
      <c r="AR50" s="62">
        <f t="shared" si="5"/>
        <v>79.345991561181535</v>
      </c>
      <c r="AS50" s="62">
        <f t="shared" si="6"/>
        <v>158.69198312236307</v>
      </c>
      <c r="AT50" s="62">
        <f t="shared" si="7"/>
        <v>-79.345991561181535</v>
      </c>
      <c r="AU50" s="62">
        <f t="shared" si="8"/>
        <v>396.7299578059077</v>
      </c>
      <c r="AV50" s="62">
        <f t="shared" si="9"/>
        <v>-158.69198312236307</v>
      </c>
      <c r="AW50" s="63">
        <f t="shared" si="30"/>
        <v>238.03797468354463</v>
      </c>
      <c r="AX50" s="61" t="str">
        <f t="shared" ca="1" si="11"/>
        <v/>
      </c>
      <c r="AY50" s="69">
        <f t="shared" ca="1" si="31"/>
        <v>9860.8833333333332</v>
      </c>
      <c r="AZ50" s="51">
        <f t="shared" si="12"/>
        <v>555.42194092827071</v>
      </c>
      <c r="BA50" s="55">
        <f t="shared" ca="1" si="13"/>
        <v>5.7608415944710695E-2</v>
      </c>
      <c r="BB50" s="55">
        <f t="shared" ca="1" si="32"/>
        <v>0.66367465060467945</v>
      </c>
      <c r="BC50" s="64">
        <f t="shared" ca="1" si="14"/>
        <v>-120.62869198312143</v>
      </c>
      <c r="BE50" s="52" t="str">
        <f t="shared" ca="1" si="15"/>
        <v/>
      </c>
      <c r="BF50" s="52" t="str">
        <f t="shared" ca="1" si="16"/>
        <v/>
      </c>
      <c r="BG50" s="52">
        <f t="shared" ca="1" si="17"/>
        <v>15.799999999999946</v>
      </c>
      <c r="BH50" s="52">
        <f t="shared" ca="1" si="18"/>
        <v>15.799999999999946</v>
      </c>
    </row>
    <row r="51" spans="19:60">
      <c r="S51" s="68">
        <f t="shared" si="43"/>
        <v>7</v>
      </c>
      <c r="T51" s="69">
        <f t="shared" si="43"/>
        <v>2</v>
      </c>
      <c r="U51" s="70">
        <f t="shared" si="40"/>
        <v>5</v>
      </c>
      <c r="V51" s="68">
        <f t="shared" si="41"/>
        <v>2</v>
      </c>
      <c r="W51" s="70">
        <f t="shared" si="41"/>
        <v>7</v>
      </c>
      <c r="X51" s="71">
        <f t="shared" si="41"/>
        <v>0.7142857142857143</v>
      </c>
      <c r="Y51" s="71">
        <f t="shared" si="41"/>
        <v>0.5</v>
      </c>
      <c r="Z51" s="69">
        <f t="shared" si="41"/>
        <v>10000</v>
      </c>
      <c r="AA51" s="69">
        <f t="shared" ca="1" si="41"/>
        <v>9641.3333333333339</v>
      </c>
      <c r="AB51" s="69">
        <f t="shared" ca="1" si="27"/>
        <v>-358.66666666666606</v>
      </c>
      <c r="AC51" s="69">
        <f t="shared" ca="1" si="42"/>
        <v>69.555555555555557</v>
      </c>
      <c r="AD51" s="73">
        <f t="shared" si="35"/>
        <v>15.699999999999946</v>
      </c>
      <c r="AE51" s="69">
        <f t="shared" si="44"/>
        <v>0.70000000000000007</v>
      </c>
      <c r="AF51" s="69">
        <f t="shared" si="44"/>
        <v>2.1</v>
      </c>
      <c r="AG51" s="78">
        <f t="shared" si="44"/>
        <v>200</v>
      </c>
      <c r="AH51" s="60">
        <f t="shared" si="44"/>
        <v>50</v>
      </c>
      <c r="AI51" s="60">
        <f t="shared" si="44"/>
        <v>105</v>
      </c>
      <c r="AJ51" s="60">
        <f t="shared" si="44"/>
        <v>10105</v>
      </c>
      <c r="AK51" s="60">
        <f t="shared" si="44"/>
        <v>428.66666666666669</v>
      </c>
      <c r="AL51" s="60">
        <f t="shared" si="44"/>
        <v>8.5733333333333341</v>
      </c>
      <c r="AM51" s="60">
        <f t="shared" ca="1" si="44"/>
        <v>-244.11666666666667</v>
      </c>
      <c r="AN51" s="60">
        <f t="shared" ca="1" si="44"/>
        <v>-244.11666666666667</v>
      </c>
      <c r="AO51" s="60">
        <f t="shared" ca="1" si="44"/>
        <v>244.11666666666667</v>
      </c>
      <c r="AP51" s="63">
        <f t="shared" si="3"/>
        <v>35</v>
      </c>
      <c r="AQ51" s="62">
        <f t="shared" si="4"/>
        <v>1.5906581740976666</v>
      </c>
      <c r="AR51" s="62">
        <f t="shared" si="5"/>
        <v>79.532908704883326</v>
      </c>
      <c r="AS51" s="62">
        <f t="shared" si="6"/>
        <v>159.06581740976665</v>
      </c>
      <c r="AT51" s="62">
        <f t="shared" si="7"/>
        <v>-79.532908704883326</v>
      </c>
      <c r="AU51" s="62">
        <f t="shared" si="8"/>
        <v>397.66454352441662</v>
      </c>
      <c r="AV51" s="62">
        <f t="shared" si="9"/>
        <v>-159.06581740976665</v>
      </c>
      <c r="AW51" s="63">
        <f t="shared" si="30"/>
        <v>238.59872611464996</v>
      </c>
      <c r="AX51" s="61" t="str">
        <f t="shared" ca="1" si="11"/>
        <v/>
      </c>
      <c r="AY51" s="69">
        <f t="shared" ca="1" si="31"/>
        <v>9860.8833333333332</v>
      </c>
      <c r="AZ51" s="51">
        <f t="shared" si="12"/>
        <v>556.7303609341833</v>
      </c>
      <c r="BA51" s="55">
        <f t="shared" ca="1" si="13"/>
        <v>5.7744125390767176E-2</v>
      </c>
      <c r="BB51" s="55">
        <f t="shared" ca="1" si="32"/>
        <v>0.66523808396277984</v>
      </c>
      <c r="BC51" s="64">
        <f t="shared" ca="1" si="14"/>
        <v>-120.0679405520161</v>
      </c>
      <c r="BE51" s="52" t="str">
        <f t="shared" ca="1" si="15"/>
        <v/>
      </c>
      <c r="BF51" s="52" t="str">
        <f t="shared" ca="1" si="16"/>
        <v/>
      </c>
      <c r="BG51" s="52">
        <f t="shared" ca="1" si="17"/>
        <v>15.699999999999946</v>
      </c>
      <c r="BH51" s="52">
        <f t="shared" ca="1" si="18"/>
        <v>15.699999999999946</v>
      </c>
    </row>
    <row r="52" spans="19:60">
      <c r="S52" s="68">
        <f t="shared" si="43"/>
        <v>7</v>
      </c>
      <c r="T52" s="69">
        <f t="shared" si="43"/>
        <v>2</v>
      </c>
      <c r="U52" s="70">
        <f t="shared" si="40"/>
        <v>5</v>
      </c>
      <c r="V52" s="68">
        <f t="shared" si="41"/>
        <v>2</v>
      </c>
      <c r="W52" s="70">
        <f t="shared" si="41"/>
        <v>7</v>
      </c>
      <c r="X52" s="71">
        <f t="shared" si="41"/>
        <v>0.7142857142857143</v>
      </c>
      <c r="Y52" s="71">
        <f t="shared" si="41"/>
        <v>0.5</v>
      </c>
      <c r="Z52" s="69">
        <f t="shared" si="41"/>
        <v>10000</v>
      </c>
      <c r="AA52" s="69">
        <f t="shared" ca="1" si="41"/>
        <v>9641.3333333333339</v>
      </c>
      <c r="AB52" s="69">
        <f t="shared" ca="1" si="27"/>
        <v>-358.66666666666606</v>
      </c>
      <c r="AC52" s="69">
        <f t="shared" ca="1" si="42"/>
        <v>69.555555555555557</v>
      </c>
      <c r="AD52" s="73">
        <f t="shared" si="35"/>
        <v>15.599999999999946</v>
      </c>
      <c r="AE52" s="69">
        <f t="shared" si="44"/>
        <v>0.70000000000000007</v>
      </c>
      <c r="AF52" s="69">
        <f t="shared" si="44"/>
        <v>2.1</v>
      </c>
      <c r="AG52" s="78">
        <f t="shared" si="44"/>
        <v>200</v>
      </c>
      <c r="AH52" s="60">
        <f t="shared" si="44"/>
        <v>50</v>
      </c>
      <c r="AI52" s="60">
        <f t="shared" si="44"/>
        <v>105</v>
      </c>
      <c r="AJ52" s="60">
        <f t="shared" si="44"/>
        <v>10105</v>
      </c>
      <c r="AK52" s="60">
        <f t="shared" si="44"/>
        <v>428.66666666666669</v>
      </c>
      <c r="AL52" s="60">
        <f t="shared" si="44"/>
        <v>8.5733333333333341</v>
      </c>
      <c r="AM52" s="60">
        <f t="shared" ca="1" si="44"/>
        <v>-244.11666666666667</v>
      </c>
      <c r="AN52" s="60">
        <f t="shared" ca="1" si="44"/>
        <v>-244.11666666666667</v>
      </c>
      <c r="AO52" s="60">
        <f t="shared" ca="1" si="44"/>
        <v>244.11666666666667</v>
      </c>
      <c r="AP52" s="63">
        <f t="shared" si="3"/>
        <v>35</v>
      </c>
      <c r="AQ52" s="62">
        <f t="shared" si="4"/>
        <v>1.5944444444444463</v>
      </c>
      <c r="AR52" s="62">
        <f t="shared" si="5"/>
        <v>79.722222222222314</v>
      </c>
      <c r="AS52" s="62">
        <f t="shared" si="6"/>
        <v>159.44444444444463</v>
      </c>
      <c r="AT52" s="62">
        <f t="shared" si="7"/>
        <v>-79.722222222222314</v>
      </c>
      <c r="AU52" s="62">
        <f t="shared" si="8"/>
        <v>398.61111111111154</v>
      </c>
      <c r="AV52" s="62">
        <f t="shared" si="9"/>
        <v>-159.44444444444463</v>
      </c>
      <c r="AW52" s="63">
        <f t="shared" si="30"/>
        <v>239.16666666666691</v>
      </c>
      <c r="AX52" s="61" t="str">
        <f t="shared" ca="1" si="11"/>
        <v/>
      </c>
      <c r="AY52" s="69">
        <f t="shared" ca="1" si="31"/>
        <v>9860.8833333333332</v>
      </c>
      <c r="AZ52" s="51">
        <f t="shared" si="12"/>
        <v>558.05555555555623</v>
      </c>
      <c r="BA52" s="55">
        <f t="shared" ca="1" si="13"/>
        <v>5.7881574701516683E-2</v>
      </c>
      <c r="BB52" s="55">
        <f t="shared" ca="1" si="32"/>
        <v>0.66682156133829174</v>
      </c>
      <c r="BC52" s="64">
        <f t="shared" ca="1" si="14"/>
        <v>-119.49999999999915</v>
      </c>
      <c r="BE52" s="52" t="str">
        <f t="shared" ca="1" si="15"/>
        <v/>
      </c>
      <c r="BF52" s="52" t="str">
        <f t="shared" ca="1" si="16"/>
        <v/>
      </c>
      <c r="BG52" s="52">
        <f t="shared" ca="1" si="17"/>
        <v>15.599999999999946</v>
      </c>
      <c r="BH52" s="52">
        <f t="shared" ca="1" si="18"/>
        <v>15.599999999999946</v>
      </c>
    </row>
    <row r="53" spans="19:60">
      <c r="S53" s="68">
        <f t="shared" si="43"/>
        <v>7</v>
      </c>
      <c r="T53" s="69">
        <f t="shared" si="43"/>
        <v>2</v>
      </c>
      <c r="U53" s="70">
        <f t="shared" si="40"/>
        <v>5</v>
      </c>
      <c r="V53" s="68">
        <f t="shared" si="41"/>
        <v>2</v>
      </c>
      <c r="W53" s="70">
        <f t="shared" si="41"/>
        <v>7</v>
      </c>
      <c r="X53" s="71">
        <f t="shared" si="41"/>
        <v>0.7142857142857143</v>
      </c>
      <c r="Y53" s="71">
        <f t="shared" si="41"/>
        <v>0.5</v>
      </c>
      <c r="Z53" s="69">
        <f t="shared" si="41"/>
        <v>10000</v>
      </c>
      <c r="AA53" s="69">
        <f t="shared" ca="1" si="41"/>
        <v>9641.3333333333339</v>
      </c>
      <c r="AB53" s="69">
        <f t="shared" ca="1" si="27"/>
        <v>-358.66666666666606</v>
      </c>
      <c r="AC53" s="69">
        <f t="shared" ca="1" si="42"/>
        <v>69.555555555555557</v>
      </c>
      <c r="AD53" s="73">
        <f t="shared" si="35"/>
        <v>15.499999999999947</v>
      </c>
      <c r="AE53" s="69">
        <f t="shared" si="44"/>
        <v>0.70000000000000007</v>
      </c>
      <c r="AF53" s="69">
        <f t="shared" si="44"/>
        <v>2.1</v>
      </c>
      <c r="AG53" s="78">
        <f t="shared" si="44"/>
        <v>200</v>
      </c>
      <c r="AH53" s="60">
        <f t="shared" si="44"/>
        <v>50</v>
      </c>
      <c r="AI53" s="60">
        <f t="shared" si="44"/>
        <v>105</v>
      </c>
      <c r="AJ53" s="60">
        <f t="shared" si="44"/>
        <v>10105</v>
      </c>
      <c r="AK53" s="60">
        <f t="shared" si="44"/>
        <v>428.66666666666669</v>
      </c>
      <c r="AL53" s="60">
        <f t="shared" si="44"/>
        <v>8.5733333333333341</v>
      </c>
      <c r="AM53" s="60">
        <f t="shared" ca="1" si="44"/>
        <v>-244.11666666666667</v>
      </c>
      <c r="AN53" s="60">
        <f t="shared" ca="1" si="44"/>
        <v>-244.11666666666667</v>
      </c>
      <c r="AO53" s="60">
        <f t="shared" ca="1" si="44"/>
        <v>244.11666666666667</v>
      </c>
      <c r="AP53" s="63">
        <f t="shared" si="3"/>
        <v>35</v>
      </c>
      <c r="AQ53" s="62">
        <f t="shared" si="4"/>
        <v>1.5982795698924752</v>
      </c>
      <c r="AR53" s="62">
        <f t="shared" si="5"/>
        <v>79.913978494623763</v>
      </c>
      <c r="AS53" s="62">
        <f t="shared" si="6"/>
        <v>159.82795698924753</v>
      </c>
      <c r="AT53" s="62">
        <f t="shared" si="7"/>
        <v>-79.913978494623763</v>
      </c>
      <c r="AU53" s="62">
        <f t="shared" si="8"/>
        <v>399.56989247311878</v>
      </c>
      <c r="AV53" s="62">
        <f t="shared" si="9"/>
        <v>-159.82795698924753</v>
      </c>
      <c r="AW53" s="63">
        <f t="shared" si="30"/>
        <v>239.74193548387126</v>
      </c>
      <c r="AX53" s="61" t="str">
        <f t="shared" ca="1" si="11"/>
        <v/>
      </c>
      <c r="AY53" s="69">
        <f t="shared" ca="1" si="31"/>
        <v>9860.8833333333332</v>
      </c>
      <c r="AZ53" s="51">
        <f t="shared" si="12"/>
        <v>559.39784946236637</v>
      </c>
      <c r="BA53" s="55">
        <f t="shared" ca="1" si="13"/>
        <v>5.8020797551759748E-2</v>
      </c>
      <c r="BB53" s="55">
        <f t="shared" ca="1" si="32"/>
        <v>0.66842547067993963</v>
      </c>
      <c r="BC53" s="64">
        <f t="shared" ca="1" si="14"/>
        <v>-118.9247311827948</v>
      </c>
      <c r="BE53" s="52" t="str">
        <f t="shared" ca="1" si="15"/>
        <v/>
      </c>
      <c r="BF53" s="52" t="str">
        <f t="shared" ca="1" si="16"/>
        <v/>
      </c>
      <c r="BG53" s="52">
        <f t="shared" ca="1" si="17"/>
        <v>15.499999999999947</v>
      </c>
      <c r="BH53" s="52">
        <f t="shared" ca="1" si="18"/>
        <v>15.499999999999947</v>
      </c>
    </row>
    <row r="54" spans="19:60">
      <c r="S54" s="68">
        <f t="shared" si="43"/>
        <v>7</v>
      </c>
      <c r="T54" s="69">
        <f t="shared" si="43"/>
        <v>2</v>
      </c>
      <c r="U54" s="70">
        <f t="shared" si="40"/>
        <v>5</v>
      </c>
      <c r="V54" s="68">
        <f t="shared" si="41"/>
        <v>2</v>
      </c>
      <c r="W54" s="70">
        <f t="shared" si="41"/>
        <v>7</v>
      </c>
      <c r="X54" s="71">
        <f t="shared" si="41"/>
        <v>0.7142857142857143</v>
      </c>
      <c r="Y54" s="71">
        <f t="shared" si="41"/>
        <v>0.5</v>
      </c>
      <c r="Z54" s="69">
        <f t="shared" si="41"/>
        <v>10000</v>
      </c>
      <c r="AA54" s="69">
        <f t="shared" ca="1" si="41"/>
        <v>9641.3333333333339</v>
      </c>
      <c r="AB54" s="69">
        <f t="shared" ca="1" si="27"/>
        <v>-358.66666666666606</v>
      </c>
      <c r="AC54" s="69">
        <f t="shared" ca="1" si="42"/>
        <v>69.555555555555557</v>
      </c>
      <c r="AD54" s="73">
        <f t="shared" si="35"/>
        <v>15.399999999999947</v>
      </c>
      <c r="AE54" s="69">
        <f t="shared" si="44"/>
        <v>0.70000000000000007</v>
      </c>
      <c r="AF54" s="69">
        <f t="shared" si="44"/>
        <v>2.1</v>
      </c>
      <c r="AG54" s="78">
        <f t="shared" si="44"/>
        <v>200</v>
      </c>
      <c r="AH54" s="60">
        <f t="shared" si="44"/>
        <v>50</v>
      </c>
      <c r="AI54" s="60">
        <f t="shared" si="44"/>
        <v>105</v>
      </c>
      <c r="AJ54" s="60">
        <f t="shared" si="44"/>
        <v>10105</v>
      </c>
      <c r="AK54" s="60">
        <f t="shared" si="44"/>
        <v>428.66666666666669</v>
      </c>
      <c r="AL54" s="60">
        <f t="shared" si="44"/>
        <v>8.5733333333333341</v>
      </c>
      <c r="AM54" s="60">
        <f t="shared" ca="1" si="44"/>
        <v>-244.11666666666667</v>
      </c>
      <c r="AN54" s="60">
        <f t="shared" ca="1" si="44"/>
        <v>-244.11666666666667</v>
      </c>
      <c r="AO54" s="60">
        <f t="shared" ca="1" si="44"/>
        <v>244.11666666666667</v>
      </c>
      <c r="AP54" s="63">
        <f t="shared" si="3"/>
        <v>35</v>
      </c>
      <c r="AQ54" s="62">
        <f t="shared" si="4"/>
        <v>1.6021645021645043</v>
      </c>
      <c r="AR54" s="62">
        <f t="shared" si="5"/>
        <v>80.108225108225213</v>
      </c>
      <c r="AS54" s="62">
        <f t="shared" si="6"/>
        <v>160.21645021645043</v>
      </c>
      <c r="AT54" s="62">
        <f t="shared" si="7"/>
        <v>-80.108225108225213</v>
      </c>
      <c r="AU54" s="62">
        <f t="shared" si="8"/>
        <v>400.54112554112606</v>
      </c>
      <c r="AV54" s="62">
        <f t="shared" si="9"/>
        <v>-160.21645021645043</v>
      </c>
      <c r="AW54" s="63">
        <f t="shared" si="30"/>
        <v>240.32467532467564</v>
      </c>
      <c r="AX54" s="61" t="str">
        <f t="shared" ca="1" si="11"/>
        <v/>
      </c>
      <c r="AY54" s="69">
        <f t="shared" ca="1" si="31"/>
        <v>9860.8833333333332</v>
      </c>
      <c r="AZ54" s="51">
        <f t="shared" si="12"/>
        <v>560.75757575757643</v>
      </c>
      <c r="BA54" s="55">
        <f t="shared" ca="1" si="13"/>
        <v>5.8161828490966988E-2</v>
      </c>
      <c r="BB54" s="55">
        <f t="shared" ca="1" si="32"/>
        <v>0.67005021001303733</v>
      </c>
      <c r="BC54" s="64">
        <f t="shared" ca="1" si="14"/>
        <v>-118.34199134199042</v>
      </c>
      <c r="BE54" s="52" t="str">
        <f t="shared" ca="1" si="15"/>
        <v/>
      </c>
      <c r="BF54" s="52" t="str">
        <f t="shared" ca="1" si="16"/>
        <v/>
      </c>
      <c r="BG54" s="52">
        <f t="shared" ca="1" si="17"/>
        <v>15.399999999999947</v>
      </c>
      <c r="BH54" s="52">
        <f t="shared" ca="1" si="18"/>
        <v>15.399999999999947</v>
      </c>
    </row>
    <row r="55" spans="19:60">
      <c r="S55" s="68">
        <f t="shared" si="43"/>
        <v>7</v>
      </c>
      <c r="T55" s="69">
        <f t="shared" si="43"/>
        <v>2</v>
      </c>
      <c r="U55" s="70">
        <f t="shared" si="40"/>
        <v>5</v>
      </c>
      <c r="V55" s="68">
        <f t="shared" si="41"/>
        <v>2</v>
      </c>
      <c r="W55" s="70">
        <f t="shared" si="41"/>
        <v>7</v>
      </c>
      <c r="X55" s="71">
        <f t="shared" si="41"/>
        <v>0.7142857142857143</v>
      </c>
      <c r="Y55" s="71">
        <f t="shared" si="41"/>
        <v>0.5</v>
      </c>
      <c r="Z55" s="69">
        <f t="shared" si="41"/>
        <v>10000</v>
      </c>
      <c r="AA55" s="69">
        <f t="shared" ca="1" si="41"/>
        <v>9641.3333333333339</v>
      </c>
      <c r="AB55" s="69">
        <f t="shared" ca="1" si="27"/>
        <v>-358.66666666666606</v>
      </c>
      <c r="AC55" s="69">
        <f t="shared" ca="1" si="42"/>
        <v>69.555555555555557</v>
      </c>
      <c r="AD55" s="73">
        <f t="shared" si="35"/>
        <v>15.299999999999947</v>
      </c>
      <c r="AE55" s="69">
        <f t="shared" si="44"/>
        <v>0.70000000000000007</v>
      </c>
      <c r="AF55" s="69">
        <f t="shared" si="44"/>
        <v>2.1</v>
      </c>
      <c r="AG55" s="78">
        <f t="shared" si="44"/>
        <v>200</v>
      </c>
      <c r="AH55" s="60">
        <f t="shared" si="44"/>
        <v>50</v>
      </c>
      <c r="AI55" s="60">
        <f t="shared" si="44"/>
        <v>105</v>
      </c>
      <c r="AJ55" s="60">
        <f t="shared" si="44"/>
        <v>10105</v>
      </c>
      <c r="AK55" s="60">
        <f t="shared" si="44"/>
        <v>428.66666666666669</v>
      </c>
      <c r="AL55" s="60">
        <f t="shared" si="44"/>
        <v>8.5733333333333341</v>
      </c>
      <c r="AM55" s="60">
        <f t="shared" ca="1" si="44"/>
        <v>-244.11666666666667</v>
      </c>
      <c r="AN55" s="60">
        <f t="shared" ca="1" si="44"/>
        <v>-244.11666666666667</v>
      </c>
      <c r="AO55" s="60">
        <f t="shared" ca="1" si="44"/>
        <v>244.11666666666667</v>
      </c>
      <c r="AP55" s="63">
        <f t="shared" si="3"/>
        <v>35</v>
      </c>
      <c r="AQ55" s="62">
        <f t="shared" si="4"/>
        <v>1.6061002178649257</v>
      </c>
      <c r="AR55" s="62">
        <f t="shared" si="5"/>
        <v>80.30501089324629</v>
      </c>
      <c r="AS55" s="62">
        <f t="shared" si="6"/>
        <v>160.61002178649258</v>
      </c>
      <c r="AT55" s="62">
        <f t="shared" si="7"/>
        <v>-80.30501089324629</v>
      </c>
      <c r="AU55" s="62">
        <f t="shared" si="8"/>
        <v>401.52505446623144</v>
      </c>
      <c r="AV55" s="62">
        <f t="shared" si="9"/>
        <v>-160.61002178649258</v>
      </c>
      <c r="AW55" s="63">
        <f t="shared" si="30"/>
        <v>240.91503267973886</v>
      </c>
      <c r="AX55" s="61" t="str">
        <f t="shared" ca="1" si="11"/>
        <v/>
      </c>
      <c r="AY55" s="69">
        <f t="shared" ca="1" si="31"/>
        <v>9860.8833333333332</v>
      </c>
      <c r="AZ55" s="51">
        <f t="shared" si="12"/>
        <v>562.13507625272405</v>
      </c>
      <c r="BA55" s="55">
        <f t="shared" ca="1" si="13"/>
        <v>5.8304702971863229E-2</v>
      </c>
      <c r="BB55" s="55">
        <f t="shared" ca="1" si="32"/>
        <v>0.67169618776878981</v>
      </c>
      <c r="BC55" s="64">
        <f t="shared" ca="1" si="14"/>
        <v>-117.7516339869272</v>
      </c>
      <c r="BE55" s="52" t="str">
        <f t="shared" ca="1" si="15"/>
        <v/>
      </c>
      <c r="BF55" s="52" t="str">
        <f t="shared" ca="1" si="16"/>
        <v/>
      </c>
      <c r="BG55" s="52">
        <f t="shared" ca="1" si="17"/>
        <v>15.299999999999947</v>
      </c>
      <c r="BH55" s="52">
        <f t="shared" ca="1" si="18"/>
        <v>15.299999999999947</v>
      </c>
    </row>
    <row r="56" spans="19:60">
      <c r="S56" s="68">
        <f t="shared" si="43"/>
        <v>7</v>
      </c>
      <c r="T56" s="69">
        <f t="shared" si="43"/>
        <v>2</v>
      </c>
      <c r="U56" s="70">
        <f t="shared" si="40"/>
        <v>5</v>
      </c>
      <c r="V56" s="68">
        <f t="shared" si="41"/>
        <v>2</v>
      </c>
      <c r="W56" s="70">
        <f t="shared" si="41"/>
        <v>7</v>
      </c>
      <c r="X56" s="71">
        <f t="shared" si="41"/>
        <v>0.7142857142857143</v>
      </c>
      <c r="Y56" s="71">
        <f t="shared" si="41"/>
        <v>0.5</v>
      </c>
      <c r="Z56" s="69">
        <f t="shared" si="41"/>
        <v>10000</v>
      </c>
      <c r="AA56" s="69">
        <f t="shared" ca="1" si="41"/>
        <v>9641.3333333333339</v>
      </c>
      <c r="AB56" s="69">
        <f t="shared" ca="1" si="27"/>
        <v>-358.66666666666606</v>
      </c>
      <c r="AC56" s="69">
        <f t="shared" ca="1" si="42"/>
        <v>69.555555555555557</v>
      </c>
      <c r="AD56" s="73">
        <f t="shared" si="35"/>
        <v>15.199999999999948</v>
      </c>
      <c r="AE56" s="69">
        <f t="shared" si="44"/>
        <v>0.70000000000000007</v>
      </c>
      <c r="AF56" s="69">
        <f t="shared" si="44"/>
        <v>2.1</v>
      </c>
      <c r="AG56" s="78">
        <f t="shared" si="44"/>
        <v>200</v>
      </c>
      <c r="AH56" s="60">
        <f t="shared" si="44"/>
        <v>50</v>
      </c>
      <c r="AI56" s="60">
        <f t="shared" si="44"/>
        <v>105</v>
      </c>
      <c r="AJ56" s="60">
        <f t="shared" si="44"/>
        <v>10105</v>
      </c>
      <c r="AK56" s="60">
        <f t="shared" si="44"/>
        <v>428.66666666666669</v>
      </c>
      <c r="AL56" s="60">
        <f t="shared" si="44"/>
        <v>8.5733333333333341</v>
      </c>
      <c r="AM56" s="60">
        <f t="shared" ca="1" si="44"/>
        <v>-244.11666666666667</v>
      </c>
      <c r="AN56" s="60">
        <f t="shared" ca="1" si="44"/>
        <v>-244.11666666666667</v>
      </c>
      <c r="AO56" s="60">
        <f t="shared" ca="1" si="44"/>
        <v>244.11666666666667</v>
      </c>
      <c r="AP56" s="63">
        <f t="shared" si="3"/>
        <v>35</v>
      </c>
      <c r="AQ56" s="62">
        <f t="shared" si="4"/>
        <v>1.6100877192982477</v>
      </c>
      <c r="AR56" s="62">
        <f t="shared" si="5"/>
        <v>80.504385964912387</v>
      </c>
      <c r="AS56" s="62">
        <f t="shared" si="6"/>
        <v>161.00877192982477</v>
      </c>
      <c r="AT56" s="62">
        <f t="shared" si="7"/>
        <v>-80.504385964912387</v>
      </c>
      <c r="AU56" s="62">
        <f t="shared" si="8"/>
        <v>402.52192982456194</v>
      </c>
      <c r="AV56" s="62">
        <f t="shared" si="9"/>
        <v>-161.00877192982477</v>
      </c>
      <c r="AW56" s="63">
        <f t="shared" si="30"/>
        <v>241.51315789473716</v>
      </c>
      <c r="AX56" s="61" t="str">
        <f t="shared" ca="1" si="11"/>
        <v/>
      </c>
      <c r="AY56" s="69">
        <f t="shared" ca="1" si="31"/>
        <v>9860.8833333333332</v>
      </c>
      <c r="AZ56" s="51">
        <f t="shared" si="12"/>
        <v>563.53070175438666</v>
      </c>
      <c r="BA56" s="55">
        <f t="shared" ca="1" si="13"/>
        <v>5.8449457380139673E-2</v>
      </c>
      <c r="BB56" s="55">
        <f t="shared" ca="1" si="32"/>
        <v>0.67336382312659171</v>
      </c>
      <c r="BC56" s="64">
        <f t="shared" ca="1" si="14"/>
        <v>-117.1535087719289</v>
      </c>
      <c r="BE56" s="52" t="str">
        <f t="shared" ca="1" si="15"/>
        <v/>
      </c>
      <c r="BF56" s="52" t="str">
        <f t="shared" ca="1" si="16"/>
        <v/>
      </c>
      <c r="BG56" s="52">
        <f t="shared" ca="1" si="17"/>
        <v>15.199999999999948</v>
      </c>
      <c r="BH56" s="52">
        <f t="shared" ca="1" si="18"/>
        <v>15.199999999999948</v>
      </c>
    </row>
    <row r="57" spans="19:60">
      <c r="S57" s="68">
        <f t="shared" si="43"/>
        <v>7</v>
      </c>
      <c r="T57" s="69">
        <f t="shared" si="43"/>
        <v>2</v>
      </c>
      <c r="U57" s="70">
        <f t="shared" si="40"/>
        <v>5</v>
      </c>
      <c r="V57" s="68">
        <f t="shared" ref="V57:AA72" si="45">V56</f>
        <v>2</v>
      </c>
      <c r="W57" s="70">
        <f t="shared" si="45"/>
        <v>7</v>
      </c>
      <c r="X57" s="71">
        <f t="shared" si="45"/>
        <v>0.7142857142857143</v>
      </c>
      <c r="Y57" s="71">
        <f t="shared" si="45"/>
        <v>0.5</v>
      </c>
      <c r="Z57" s="69">
        <f t="shared" si="45"/>
        <v>10000</v>
      </c>
      <c r="AA57" s="69">
        <f t="shared" ca="1" si="45"/>
        <v>9641.3333333333339</v>
      </c>
      <c r="AB57" s="69">
        <f t="shared" ca="1" si="27"/>
        <v>-358.66666666666606</v>
      </c>
      <c r="AC57" s="69">
        <f t="shared" ca="1" si="42"/>
        <v>69.555555555555557</v>
      </c>
      <c r="AD57" s="73">
        <f t="shared" si="35"/>
        <v>15.099999999999948</v>
      </c>
      <c r="AE57" s="69">
        <f t="shared" si="44"/>
        <v>0.70000000000000007</v>
      </c>
      <c r="AF57" s="69">
        <f t="shared" si="44"/>
        <v>2.1</v>
      </c>
      <c r="AG57" s="78">
        <f t="shared" si="44"/>
        <v>200</v>
      </c>
      <c r="AH57" s="60">
        <f t="shared" si="44"/>
        <v>50</v>
      </c>
      <c r="AI57" s="60">
        <f t="shared" si="44"/>
        <v>105</v>
      </c>
      <c r="AJ57" s="60">
        <f t="shared" si="44"/>
        <v>10105</v>
      </c>
      <c r="AK57" s="60">
        <f t="shared" si="44"/>
        <v>428.66666666666669</v>
      </c>
      <c r="AL57" s="60">
        <f t="shared" si="44"/>
        <v>8.5733333333333341</v>
      </c>
      <c r="AM57" s="60">
        <f t="shared" ca="1" si="44"/>
        <v>-244.11666666666667</v>
      </c>
      <c r="AN57" s="60">
        <f t="shared" ca="1" si="44"/>
        <v>-244.11666666666667</v>
      </c>
      <c r="AO57" s="60">
        <f t="shared" ca="1" si="44"/>
        <v>244.11666666666667</v>
      </c>
      <c r="AP57" s="63">
        <f t="shared" si="3"/>
        <v>35</v>
      </c>
      <c r="AQ57" s="62">
        <f t="shared" si="4"/>
        <v>1.6141280353200904</v>
      </c>
      <c r="AR57" s="62">
        <f t="shared" si="5"/>
        <v>80.706401766004518</v>
      </c>
      <c r="AS57" s="62">
        <f t="shared" si="6"/>
        <v>161.41280353200904</v>
      </c>
      <c r="AT57" s="62">
        <f t="shared" si="7"/>
        <v>-80.706401766004518</v>
      </c>
      <c r="AU57" s="62">
        <f t="shared" si="8"/>
        <v>403.53200883002262</v>
      </c>
      <c r="AV57" s="62">
        <f t="shared" si="9"/>
        <v>-161.41280353200904</v>
      </c>
      <c r="AW57" s="63">
        <f t="shared" si="30"/>
        <v>242.11920529801358</v>
      </c>
      <c r="AX57" s="61" t="str">
        <f t="shared" ca="1" si="11"/>
        <v/>
      </c>
      <c r="AY57" s="69">
        <f t="shared" ca="1" si="31"/>
        <v>9860.8833333333332</v>
      </c>
      <c r="AZ57" s="51">
        <f t="shared" si="12"/>
        <v>564.9448123620316</v>
      </c>
      <c r="BA57" s="55">
        <f t="shared" ca="1" si="13"/>
        <v>5.8596129065346933E-2</v>
      </c>
      <c r="BB57" s="55">
        <f t="shared" ca="1" si="32"/>
        <v>0.67505354636992754</v>
      </c>
      <c r="BC57" s="64">
        <f t="shared" ca="1" si="14"/>
        <v>-116.54746136865248</v>
      </c>
      <c r="BE57" s="52" t="str">
        <f t="shared" ca="1" si="15"/>
        <v/>
      </c>
      <c r="BF57" s="52" t="str">
        <f t="shared" ca="1" si="16"/>
        <v/>
      </c>
      <c r="BG57" s="52">
        <f t="shared" ca="1" si="17"/>
        <v>15.099999999999948</v>
      </c>
      <c r="BH57" s="52">
        <f t="shared" ca="1" si="18"/>
        <v>15.099999999999948</v>
      </c>
    </row>
    <row r="58" spans="19:60">
      <c r="S58" s="68">
        <f t="shared" ref="S58:T73" si="46">S57</f>
        <v>7</v>
      </c>
      <c r="T58" s="69">
        <f t="shared" si="46"/>
        <v>2</v>
      </c>
      <c r="U58" s="70">
        <f t="shared" si="40"/>
        <v>5</v>
      </c>
      <c r="V58" s="68">
        <f t="shared" si="45"/>
        <v>2</v>
      </c>
      <c r="W58" s="70">
        <f t="shared" si="45"/>
        <v>7</v>
      </c>
      <c r="X58" s="71">
        <f t="shared" si="45"/>
        <v>0.7142857142857143</v>
      </c>
      <c r="Y58" s="71">
        <f t="shared" si="45"/>
        <v>0.5</v>
      </c>
      <c r="Z58" s="69">
        <f t="shared" si="45"/>
        <v>10000</v>
      </c>
      <c r="AA58" s="69">
        <f t="shared" ca="1" si="45"/>
        <v>9641.3333333333339</v>
      </c>
      <c r="AB58" s="69">
        <f t="shared" ca="1" si="27"/>
        <v>-358.66666666666606</v>
      </c>
      <c r="AC58" s="69">
        <f t="shared" ca="1" si="42"/>
        <v>69.555555555555557</v>
      </c>
      <c r="AD58" s="73">
        <f t="shared" si="35"/>
        <v>14.999999999999948</v>
      </c>
      <c r="AE58" s="69">
        <f t="shared" ref="AE58:AO73" si="47">AE57</f>
        <v>0.70000000000000007</v>
      </c>
      <c r="AF58" s="69">
        <f t="shared" si="47"/>
        <v>2.1</v>
      </c>
      <c r="AG58" s="78">
        <f t="shared" si="47"/>
        <v>200</v>
      </c>
      <c r="AH58" s="60">
        <f t="shared" si="47"/>
        <v>50</v>
      </c>
      <c r="AI58" s="60">
        <f t="shared" si="47"/>
        <v>105</v>
      </c>
      <c r="AJ58" s="60">
        <f t="shared" si="47"/>
        <v>10105</v>
      </c>
      <c r="AK58" s="60">
        <f t="shared" si="47"/>
        <v>428.66666666666669</v>
      </c>
      <c r="AL58" s="60">
        <f t="shared" si="47"/>
        <v>8.5733333333333341</v>
      </c>
      <c r="AM58" s="60">
        <f t="shared" ca="1" si="47"/>
        <v>-244.11666666666667</v>
      </c>
      <c r="AN58" s="60">
        <f t="shared" ca="1" si="47"/>
        <v>-244.11666666666667</v>
      </c>
      <c r="AO58" s="60">
        <f t="shared" ca="1" si="47"/>
        <v>244.11666666666667</v>
      </c>
      <c r="AP58" s="63">
        <f t="shared" si="3"/>
        <v>35</v>
      </c>
      <c r="AQ58" s="62">
        <f t="shared" si="4"/>
        <v>1.6182222222222244</v>
      </c>
      <c r="AR58" s="62">
        <f t="shared" si="5"/>
        <v>80.911111111111225</v>
      </c>
      <c r="AS58" s="62">
        <f t="shared" si="6"/>
        <v>161.82222222222245</v>
      </c>
      <c r="AT58" s="62">
        <f t="shared" si="7"/>
        <v>-80.911111111111225</v>
      </c>
      <c r="AU58" s="62">
        <f t="shared" si="8"/>
        <v>404.55555555555611</v>
      </c>
      <c r="AV58" s="62">
        <f t="shared" si="9"/>
        <v>-161.82222222222245</v>
      </c>
      <c r="AW58" s="63">
        <f t="shared" si="30"/>
        <v>242.73333333333366</v>
      </c>
      <c r="AX58" s="61" t="str">
        <f t="shared" ca="1" si="11"/>
        <v/>
      </c>
      <c r="AY58" s="69">
        <f t="shared" ca="1" si="31"/>
        <v>9860.8833333333332</v>
      </c>
      <c r="AZ58" s="51">
        <f t="shared" si="12"/>
        <v>566.37777777777853</v>
      </c>
      <c r="BA58" s="55">
        <f t="shared" ca="1" si="13"/>
        <v>5.8744756373023628E-2</v>
      </c>
      <c r="BB58" s="55">
        <f t="shared" ca="1" si="32"/>
        <v>0.67676579925650759</v>
      </c>
      <c r="BC58" s="64">
        <f t="shared" ca="1" si="14"/>
        <v>-115.9333333333324</v>
      </c>
      <c r="BE58" s="52" t="str">
        <f t="shared" ca="1" si="15"/>
        <v/>
      </c>
      <c r="BF58" s="52" t="str">
        <f t="shared" ca="1" si="16"/>
        <v/>
      </c>
      <c r="BG58" s="52">
        <f t="shared" ca="1" si="17"/>
        <v>14.999999999999948</v>
      </c>
      <c r="BH58" s="52">
        <f t="shared" ca="1" si="18"/>
        <v>14.999999999999948</v>
      </c>
    </row>
    <row r="59" spans="19:60">
      <c r="S59" s="68">
        <f t="shared" si="46"/>
        <v>7</v>
      </c>
      <c r="T59" s="69">
        <f t="shared" si="46"/>
        <v>2</v>
      </c>
      <c r="U59" s="70">
        <f t="shared" si="40"/>
        <v>5</v>
      </c>
      <c r="V59" s="68">
        <f t="shared" si="45"/>
        <v>2</v>
      </c>
      <c r="W59" s="70">
        <f t="shared" si="45"/>
        <v>7</v>
      </c>
      <c r="X59" s="71">
        <f t="shared" si="45"/>
        <v>0.7142857142857143</v>
      </c>
      <c r="Y59" s="71">
        <f t="shared" si="45"/>
        <v>0.5</v>
      </c>
      <c r="Z59" s="69">
        <f t="shared" si="45"/>
        <v>10000</v>
      </c>
      <c r="AA59" s="69">
        <f t="shared" ca="1" si="45"/>
        <v>9641.3333333333339</v>
      </c>
      <c r="AB59" s="69">
        <f t="shared" ca="1" si="27"/>
        <v>-358.66666666666606</v>
      </c>
      <c r="AC59" s="69">
        <f t="shared" ca="1" si="42"/>
        <v>69.555555555555557</v>
      </c>
      <c r="AD59" s="73">
        <f t="shared" si="35"/>
        <v>14.899999999999949</v>
      </c>
      <c r="AE59" s="69">
        <f t="shared" si="47"/>
        <v>0.70000000000000007</v>
      </c>
      <c r="AF59" s="69">
        <f t="shared" si="47"/>
        <v>2.1</v>
      </c>
      <c r="AG59" s="78">
        <f t="shared" si="47"/>
        <v>200</v>
      </c>
      <c r="AH59" s="60">
        <f t="shared" si="47"/>
        <v>50</v>
      </c>
      <c r="AI59" s="60">
        <f t="shared" si="47"/>
        <v>105</v>
      </c>
      <c r="AJ59" s="60">
        <f t="shared" si="47"/>
        <v>10105</v>
      </c>
      <c r="AK59" s="60">
        <f t="shared" si="47"/>
        <v>428.66666666666669</v>
      </c>
      <c r="AL59" s="60">
        <f t="shared" si="47"/>
        <v>8.5733333333333341</v>
      </c>
      <c r="AM59" s="60">
        <f t="shared" ca="1" si="47"/>
        <v>-244.11666666666667</v>
      </c>
      <c r="AN59" s="60">
        <f t="shared" ca="1" si="47"/>
        <v>-244.11666666666667</v>
      </c>
      <c r="AO59" s="60">
        <f t="shared" ca="1" si="47"/>
        <v>244.11666666666667</v>
      </c>
      <c r="AP59" s="63">
        <f t="shared" si="3"/>
        <v>35</v>
      </c>
      <c r="AQ59" s="62">
        <f t="shared" si="4"/>
        <v>1.6223713646532461</v>
      </c>
      <c r="AR59" s="62">
        <f t="shared" si="5"/>
        <v>81.118568232662298</v>
      </c>
      <c r="AS59" s="62">
        <f t="shared" si="6"/>
        <v>162.2371364653246</v>
      </c>
      <c r="AT59" s="62">
        <f t="shared" si="7"/>
        <v>-81.118568232662298</v>
      </c>
      <c r="AU59" s="62">
        <f t="shared" si="8"/>
        <v>405.5928411633115</v>
      </c>
      <c r="AV59" s="62">
        <f t="shared" si="9"/>
        <v>-162.2371364653246</v>
      </c>
      <c r="AW59" s="63">
        <f t="shared" si="30"/>
        <v>243.35570469798691</v>
      </c>
      <c r="AX59" s="61" t="str">
        <f t="shared" ca="1" si="11"/>
        <v/>
      </c>
      <c r="AY59" s="69">
        <f t="shared" ca="1" si="31"/>
        <v>9860.8833333333332</v>
      </c>
      <c r="AZ59" s="51">
        <f t="shared" si="12"/>
        <v>567.82997762863613</v>
      </c>
      <c r="BA59" s="55">
        <f t="shared" ca="1" si="13"/>
        <v>5.8895378678118802E-2</v>
      </c>
      <c r="BB59" s="55">
        <f t="shared" ca="1" si="32"/>
        <v>0.67850103540331042</v>
      </c>
      <c r="BC59" s="64">
        <f t="shared" ca="1" si="14"/>
        <v>-115.31096196867915</v>
      </c>
      <c r="BE59" s="52" t="str">
        <f t="shared" ca="1" si="15"/>
        <v/>
      </c>
      <c r="BF59" s="52" t="str">
        <f t="shared" ca="1" si="16"/>
        <v/>
      </c>
      <c r="BG59" s="52">
        <f t="shared" ca="1" si="17"/>
        <v>14.899999999999949</v>
      </c>
      <c r="BH59" s="52">
        <f t="shared" ca="1" si="18"/>
        <v>14.899999999999949</v>
      </c>
    </row>
    <row r="60" spans="19:60">
      <c r="S60" s="68">
        <f t="shared" si="46"/>
        <v>7</v>
      </c>
      <c r="T60" s="69">
        <f t="shared" si="46"/>
        <v>2</v>
      </c>
      <c r="U60" s="70">
        <f t="shared" si="40"/>
        <v>5</v>
      </c>
      <c r="V60" s="68">
        <f t="shared" si="45"/>
        <v>2</v>
      </c>
      <c r="W60" s="70">
        <f t="shared" si="45"/>
        <v>7</v>
      </c>
      <c r="X60" s="71">
        <f t="shared" si="45"/>
        <v>0.7142857142857143</v>
      </c>
      <c r="Y60" s="71">
        <f t="shared" si="45"/>
        <v>0.5</v>
      </c>
      <c r="Z60" s="69">
        <f t="shared" si="45"/>
        <v>10000</v>
      </c>
      <c r="AA60" s="69">
        <f t="shared" ca="1" si="45"/>
        <v>9641.3333333333339</v>
      </c>
      <c r="AB60" s="69">
        <f t="shared" ca="1" si="27"/>
        <v>-358.66666666666606</v>
      </c>
      <c r="AC60" s="69">
        <f t="shared" ca="1" si="42"/>
        <v>69.555555555555557</v>
      </c>
      <c r="AD60" s="73">
        <f t="shared" si="35"/>
        <v>14.799999999999949</v>
      </c>
      <c r="AE60" s="69">
        <f t="shared" si="47"/>
        <v>0.70000000000000007</v>
      </c>
      <c r="AF60" s="69">
        <f t="shared" si="47"/>
        <v>2.1</v>
      </c>
      <c r="AG60" s="78">
        <f t="shared" si="47"/>
        <v>200</v>
      </c>
      <c r="AH60" s="60">
        <f t="shared" si="47"/>
        <v>50</v>
      </c>
      <c r="AI60" s="60">
        <f t="shared" si="47"/>
        <v>105</v>
      </c>
      <c r="AJ60" s="60">
        <f t="shared" si="47"/>
        <v>10105</v>
      </c>
      <c r="AK60" s="60">
        <f t="shared" si="47"/>
        <v>428.66666666666669</v>
      </c>
      <c r="AL60" s="60">
        <f t="shared" si="47"/>
        <v>8.5733333333333341</v>
      </c>
      <c r="AM60" s="60">
        <f t="shared" ca="1" si="47"/>
        <v>-244.11666666666667</v>
      </c>
      <c r="AN60" s="60">
        <f t="shared" ca="1" si="47"/>
        <v>-244.11666666666667</v>
      </c>
      <c r="AO60" s="60">
        <f t="shared" ca="1" si="47"/>
        <v>244.11666666666667</v>
      </c>
      <c r="AP60" s="63">
        <f t="shared" si="3"/>
        <v>35</v>
      </c>
      <c r="AQ60" s="62">
        <f t="shared" si="4"/>
        <v>1.6265765765765787</v>
      </c>
      <c r="AR60" s="62">
        <f t="shared" si="5"/>
        <v>81.328828828828932</v>
      </c>
      <c r="AS60" s="62">
        <f t="shared" si="6"/>
        <v>162.65765765765786</v>
      </c>
      <c r="AT60" s="62">
        <f t="shared" si="7"/>
        <v>-81.328828828828932</v>
      </c>
      <c r="AU60" s="62">
        <f t="shared" si="8"/>
        <v>406.64414414414466</v>
      </c>
      <c r="AV60" s="62">
        <f t="shared" si="9"/>
        <v>-162.65765765765786</v>
      </c>
      <c r="AW60" s="63">
        <f t="shared" si="30"/>
        <v>243.9864864864868</v>
      </c>
      <c r="AX60" s="61" t="str">
        <f t="shared" ca="1" si="11"/>
        <v/>
      </c>
      <c r="AY60" s="69">
        <f t="shared" ca="1" si="31"/>
        <v>9860.8833333333332</v>
      </c>
      <c r="AZ60" s="51">
        <f t="shared" si="12"/>
        <v>569.30180180180253</v>
      </c>
      <c r="BA60" s="55">
        <f t="shared" ca="1" si="13"/>
        <v>5.9048036419769308E-2</v>
      </c>
      <c r="BB60" s="55">
        <f t="shared" ca="1" si="32"/>
        <v>0.68025972068723195</v>
      </c>
      <c r="BC60" s="64">
        <f t="shared" ca="1" si="14"/>
        <v>-114.68018018017926</v>
      </c>
      <c r="BE60" s="52" t="str">
        <f t="shared" ca="1" si="15"/>
        <v/>
      </c>
      <c r="BF60" s="52" t="str">
        <f t="shared" ca="1" si="16"/>
        <v/>
      </c>
      <c r="BG60" s="52">
        <f t="shared" ca="1" si="17"/>
        <v>14.799999999999949</v>
      </c>
      <c r="BH60" s="52">
        <f t="shared" ca="1" si="18"/>
        <v>14.799999999999949</v>
      </c>
    </row>
    <row r="61" spans="19:60">
      <c r="S61" s="68">
        <f t="shared" si="46"/>
        <v>7</v>
      </c>
      <c r="T61" s="69">
        <f t="shared" si="46"/>
        <v>2</v>
      </c>
      <c r="U61" s="70">
        <f t="shared" si="40"/>
        <v>5</v>
      </c>
      <c r="V61" s="68">
        <f t="shared" si="45"/>
        <v>2</v>
      </c>
      <c r="W61" s="70">
        <f t="shared" si="45"/>
        <v>7</v>
      </c>
      <c r="X61" s="71">
        <f t="shared" si="45"/>
        <v>0.7142857142857143</v>
      </c>
      <c r="Y61" s="71">
        <f t="shared" si="45"/>
        <v>0.5</v>
      </c>
      <c r="Z61" s="69">
        <f t="shared" si="45"/>
        <v>10000</v>
      </c>
      <c r="AA61" s="69">
        <f t="shared" ca="1" si="45"/>
        <v>9641.3333333333339</v>
      </c>
      <c r="AB61" s="69">
        <f t="shared" ca="1" si="27"/>
        <v>-358.66666666666606</v>
      </c>
      <c r="AC61" s="69">
        <f t="shared" ca="1" si="42"/>
        <v>69.555555555555557</v>
      </c>
      <c r="AD61" s="73">
        <f t="shared" si="35"/>
        <v>14.69999999999995</v>
      </c>
      <c r="AE61" s="69">
        <f t="shared" si="47"/>
        <v>0.70000000000000007</v>
      </c>
      <c r="AF61" s="69">
        <f t="shared" si="47"/>
        <v>2.1</v>
      </c>
      <c r="AG61" s="78">
        <f t="shared" si="47"/>
        <v>200</v>
      </c>
      <c r="AH61" s="60">
        <f t="shared" si="47"/>
        <v>50</v>
      </c>
      <c r="AI61" s="60">
        <f t="shared" si="47"/>
        <v>105</v>
      </c>
      <c r="AJ61" s="60">
        <f t="shared" si="47"/>
        <v>10105</v>
      </c>
      <c r="AK61" s="60">
        <f t="shared" si="47"/>
        <v>428.66666666666669</v>
      </c>
      <c r="AL61" s="60">
        <f t="shared" si="47"/>
        <v>8.5733333333333341</v>
      </c>
      <c r="AM61" s="60">
        <f t="shared" ca="1" si="47"/>
        <v>-244.11666666666667</v>
      </c>
      <c r="AN61" s="60">
        <f t="shared" ca="1" si="47"/>
        <v>-244.11666666666667</v>
      </c>
      <c r="AO61" s="60">
        <f t="shared" ca="1" si="47"/>
        <v>244.11666666666667</v>
      </c>
      <c r="AP61" s="63">
        <f t="shared" si="3"/>
        <v>35</v>
      </c>
      <c r="AQ61" s="62">
        <f t="shared" si="4"/>
        <v>1.6308390022675758</v>
      </c>
      <c r="AR61" s="62">
        <f t="shared" si="5"/>
        <v>81.541950113378789</v>
      </c>
      <c r="AS61" s="62">
        <f t="shared" si="6"/>
        <v>163.08390022675758</v>
      </c>
      <c r="AT61" s="62">
        <f t="shared" si="7"/>
        <v>-81.541950113378789</v>
      </c>
      <c r="AU61" s="62">
        <f t="shared" si="8"/>
        <v>407.70975056689394</v>
      </c>
      <c r="AV61" s="62">
        <f t="shared" si="9"/>
        <v>-163.08390022675758</v>
      </c>
      <c r="AW61" s="63">
        <f t="shared" si="30"/>
        <v>244.62585034013637</v>
      </c>
      <c r="AX61" s="61" t="str">
        <f t="shared" ca="1" si="11"/>
        <v>VINTO</v>
      </c>
      <c r="AY61" s="69">
        <f t="shared" ca="1" si="31"/>
        <v>9860.8833333333332</v>
      </c>
      <c r="AZ61" s="51">
        <f t="shared" si="12"/>
        <v>570.79365079365152</v>
      </c>
      <c r="BA61" s="55">
        <f t="shared" ca="1" si="13"/>
        <v>5.9202771137496696E-2</v>
      </c>
      <c r="BB61" s="55">
        <f t="shared" ca="1" si="32"/>
        <v>0.68204233366209144</v>
      </c>
      <c r="BC61" s="64">
        <f t="shared" ca="1" si="14"/>
        <v>-114.04081632652969</v>
      </c>
      <c r="BE61" s="52" t="str">
        <f t="shared" ca="1" si="15"/>
        <v/>
      </c>
      <c r="BF61" s="52">
        <f t="shared" ca="1" si="16"/>
        <v>14.69999999999995</v>
      </c>
      <c r="BG61" s="52">
        <f t="shared" ca="1" si="17"/>
        <v>14.69999999999995</v>
      </c>
      <c r="BH61" s="52">
        <f t="shared" ca="1" si="18"/>
        <v>14.69999999999995</v>
      </c>
    </row>
    <row r="62" spans="19:60">
      <c r="S62" s="68">
        <f t="shared" si="46"/>
        <v>7</v>
      </c>
      <c r="T62" s="69">
        <f t="shared" si="46"/>
        <v>2</v>
      </c>
      <c r="U62" s="70">
        <f t="shared" si="40"/>
        <v>5</v>
      </c>
      <c r="V62" s="68">
        <f t="shared" si="45"/>
        <v>2</v>
      </c>
      <c r="W62" s="70">
        <f t="shared" si="45"/>
        <v>7</v>
      </c>
      <c r="X62" s="71">
        <f t="shared" si="45"/>
        <v>0.7142857142857143</v>
      </c>
      <c r="Y62" s="71">
        <f t="shared" si="45"/>
        <v>0.5</v>
      </c>
      <c r="Z62" s="69">
        <f t="shared" si="45"/>
        <v>10000</v>
      </c>
      <c r="AA62" s="69">
        <f t="shared" ca="1" si="45"/>
        <v>9641.3333333333339</v>
      </c>
      <c r="AB62" s="69">
        <f t="shared" ca="1" si="27"/>
        <v>-358.66666666666606</v>
      </c>
      <c r="AC62" s="69">
        <f t="shared" ca="1" si="42"/>
        <v>69.555555555555557</v>
      </c>
      <c r="AD62" s="73">
        <f t="shared" si="35"/>
        <v>14.59999999999995</v>
      </c>
      <c r="AE62" s="69">
        <f t="shared" si="47"/>
        <v>0.70000000000000007</v>
      </c>
      <c r="AF62" s="69">
        <f t="shared" si="47"/>
        <v>2.1</v>
      </c>
      <c r="AG62" s="78">
        <f t="shared" si="47"/>
        <v>200</v>
      </c>
      <c r="AH62" s="60">
        <f t="shared" si="47"/>
        <v>50</v>
      </c>
      <c r="AI62" s="60">
        <f t="shared" si="47"/>
        <v>105</v>
      </c>
      <c r="AJ62" s="60">
        <f t="shared" si="47"/>
        <v>10105</v>
      </c>
      <c r="AK62" s="60">
        <f t="shared" si="47"/>
        <v>428.66666666666669</v>
      </c>
      <c r="AL62" s="60">
        <f t="shared" si="47"/>
        <v>8.5733333333333341</v>
      </c>
      <c r="AM62" s="60">
        <f t="shared" ca="1" si="47"/>
        <v>-244.11666666666667</v>
      </c>
      <c r="AN62" s="60">
        <f t="shared" ca="1" si="47"/>
        <v>-244.11666666666667</v>
      </c>
      <c r="AO62" s="60">
        <f t="shared" ca="1" si="47"/>
        <v>244.11666666666667</v>
      </c>
      <c r="AP62" s="63">
        <f t="shared" si="3"/>
        <v>35</v>
      </c>
      <c r="AQ62" s="62">
        <f t="shared" si="4"/>
        <v>1.6351598173516004</v>
      </c>
      <c r="AR62" s="62">
        <f t="shared" si="5"/>
        <v>81.75799086758002</v>
      </c>
      <c r="AS62" s="62">
        <f t="shared" si="6"/>
        <v>163.51598173516004</v>
      </c>
      <c r="AT62" s="62">
        <f t="shared" si="7"/>
        <v>-81.75799086758002</v>
      </c>
      <c r="AU62" s="62">
        <f t="shared" si="8"/>
        <v>408.7899543379001</v>
      </c>
      <c r="AV62" s="62">
        <f t="shared" si="9"/>
        <v>-163.51598173516004</v>
      </c>
      <c r="AW62" s="63">
        <f t="shared" si="30"/>
        <v>245.27397260274006</v>
      </c>
      <c r="AX62" s="61" t="str">
        <f t="shared" ca="1" si="11"/>
        <v>VINTO</v>
      </c>
      <c r="AY62" s="69">
        <f t="shared" ca="1" si="31"/>
        <v>9860.8833333333332</v>
      </c>
      <c r="AZ62" s="51">
        <f t="shared" si="12"/>
        <v>572.30593607306014</v>
      </c>
      <c r="BA62" s="55">
        <f t="shared" ca="1" si="13"/>
        <v>5.9359625508891588E-2</v>
      </c>
      <c r="BB62" s="55">
        <f t="shared" ca="1" si="32"/>
        <v>0.6838493659927708</v>
      </c>
      <c r="BC62" s="64">
        <f t="shared" ca="1" si="14"/>
        <v>-113.392694063926</v>
      </c>
      <c r="BE62" s="52" t="str">
        <f t="shared" ca="1" si="15"/>
        <v/>
      </c>
      <c r="BF62" s="52">
        <f t="shared" ca="1" si="16"/>
        <v>14.59999999999995</v>
      </c>
      <c r="BG62" s="52">
        <f t="shared" ca="1" si="17"/>
        <v>14.59999999999995</v>
      </c>
      <c r="BH62" s="52">
        <f t="shared" ca="1" si="18"/>
        <v>14.59999999999995</v>
      </c>
    </row>
    <row r="63" spans="19:60">
      <c r="S63" s="68">
        <f t="shared" si="46"/>
        <v>7</v>
      </c>
      <c r="T63" s="69">
        <f t="shared" si="46"/>
        <v>2</v>
      </c>
      <c r="U63" s="70">
        <f t="shared" si="40"/>
        <v>5</v>
      </c>
      <c r="V63" s="68">
        <f t="shared" si="45"/>
        <v>2</v>
      </c>
      <c r="W63" s="70">
        <f t="shared" si="45"/>
        <v>7</v>
      </c>
      <c r="X63" s="71">
        <f t="shared" si="45"/>
        <v>0.7142857142857143</v>
      </c>
      <c r="Y63" s="71">
        <f t="shared" si="45"/>
        <v>0.5</v>
      </c>
      <c r="Z63" s="69">
        <f t="shared" si="45"/>
        <v>10000</v>
      </c>
      <c r="AA63" s="69">
        <f t="shared" ca="1" si="45"/>
        <v>9641.3333333333339</v>
      </c>
      <c r="AB63" s="69">
        <f t="shared" ca="1" si="27"/>
        <v>-358.66666666666606</v>
      </c>
      <c r="AC63" s="69">
        <f t="shared" ca="1" si="42"/>
        <v>69.555555555555557</v>
      </c>
      <c r="AD63" s="73">
        <f t="shared" si="35"/>
        <v>14.49999999999995</v>
      </c>
      <c r="AE63" s="69">
        <f t="shared" si="47"/>
        <v>0.70000000000000007</v>
      </c>
      <c r="AF63" s="69">
        <f t="shared" si="47"/>
        <v>2.1</v>
      </c>
      <c r="AG63" s="78">
        <f t="shared" si="47"/>
        <v>200</v>
      </c>
      <c r="AH63" s="60">
        <f t="shared" si="47"/>
        <v>50</v>
      </c>
      <c r="AI63" s="60">
        <f t="shared" si="47"/>
        <v>105</v>
      </c>
      <c r="AJ63" s="60">
        <f t="shared" si="47"/>
        <v>10105</v>
      </c>
      <c r="AK63" s="60">
        <f t="shared" si="47"/>
        <v>428.66666666666669</v>
      </c>
      <c r="AL63" s="60">
        <f t="shared" si="47"/>
        <v>8.5733333333333341</v>
      </c>
      <c r="AM63" s="60">
        <f t="shared" ca="1" si="47"/>
        <v>-244.11666666666667</v>
      </c>
      <c r="AN63" s="60">
        <f t="shared" ca="1" si="47"/>
        <v>-244.11666666666667</v>
      </c>
      <c r="AO63" s="60">
        <f t="shared" ca="1" si="47"/>
        <v>244.11666666666667</v>
      </c>
      <c r="AP63" s="63">
        <f t="shared" si="3"/>
        <v>35</v>
      </c>
      <c r="AQ63" s="62">
        <f t="shared" si="4"/>
        <v>1.6395402298850597</v>
      </c>
      <c r="AR63" s="62">
        <f t="shared" si="5"/>
        <v>81.977011494252977</v>
      </c>
      <c r="AS63" s="62">
        <f t="shared" si="6"/>
        <v>163.95402298850595</v>
      </c>
      <c r="AT63" s="62">
        <f t="shared" si="7"/>
        <v>-81.977011494252977</v>
      </c>
      <c r="AU63" s="62">
        <f t="shared" si="8"/>
        <v>409.88505747126487</v>
      </c>
      <c r="AV63" s="62">
        <f t="shared" si="9"/>
        <v>-163.95402298850595</v>
      </c>
      <c r="AW63" s="63">
        <f t="shared" si="30"/>
        <v>245.93103448275892</v>
      </c>
      <c r="AX63" s="61" t="str">
        <f t="shared" ca="1" si="11"/>
        <v>VINTO</v>
      </c>
      <c r="AY63" s="69">
        <f t="shared" ca="1" si="31"/>
        <v>9860.8833333333332</v>
      </c>
      <c r="AZ63" s="51">
        <f t="shared" si="12"/>
        <v>573.8390804597708</v>
      </c>
      <c r="BA63" s="55">
        <f t="shared" ca="1" si="13"/>
        <v>5.9518643388857428E-2</v>
      </c>
      <c r="BB63" s="55">
        <f t="shared" ca="1" si="32"/>
        <v>0.68568132290732153</v>
      </c>
      <c r="BC63" s="64">
        <f t="shared" ca="1" si="14"/>
        <v>-112.73563218390714</v>
      </c>
      <c r="BE63" s="52" t="str">
        <f t="shared" ca="1" si="15"/>
        <v/>
      </c>
      <c r="BF63" s="52">
        <f t="shared" ca="1" si="16"/>
        <v>14.49999999999995</v>
      </c>
      <c r="BG63" s="52">
        <f t="shared" ca="1" si="17"/>
        <v>14.49999999999995</v>
      </c>
      <c r="BH63" s="52">
        <f t="shared" ca="1" si="18"/>
        <v>14.49999999999995</v>
      </c>
    </row>
    <row r="64" spans="19:60">
      <c r="S64" s="68">
        <f t="shared" si="46"/>
        <v>7</v>
      </c>
      <c r="T64" s="69">
        <f t="shared" si="46"/>
        <v>2</v>
      </c>
      <c r="U64" s="70">
        <f t="shared" si="40"/>
        <v>5</v>
      </c>
      <c r="V64" s="68">
        <f t="shared" si="45"/>
        <v>2</v>
      </c>
      <c r="W64" s="70">
        <f t="shared" si="45"/>
        <v>7</v>
      </c>
      <c r="X64" s="71">
        <f t="shared" si="45"/>
        <v>0.7142857142857143</v>
      </c>
      <c r="Y64" s="71">
        <f t="shared" si="45"/>
        <v>0.5</v>
      </c>
      <c r="Z64" s="69">
        <f t="shared" si="45"/>
        <v>10000</v>
      </c>
      <c r="AA64" s="69">
        <f t="shared" ca="1" si="45"/>
        <v>9641.3333333333339</v>
      </c>
      <c r="AB64" s="69">
        <f t="shared" ca="1" si="27"/>
        <v>-358.66666666666606</v>
      </c>
      <c r="AC64" s="69">
        <f t="shared" ca="1" si="42"/>
        <v>69.555555555555557</v>
      </c>
      <c r="AD64" s="73">
        <f t="shared" si="35"/>
        <v>14.399999999999951</v>
      </c>
      <c r="AE64" s="69">
        <f t="shared" si="47"/>
        <v>0.70000000000000007</v>
      </c>
      <c r="AF64" s="69">
        <f t="shared" si="47"/>
        <v>2.1</v>
      </c>
      <c r="AG64" s="78">
        <f t="shared" si="47"/>
        <v>200</v>
      </c>
      <c r="AH64" s="60">
        <f t="shared" si="47"/>
        <v>50</v>
      </c>
      <c r="AI64" s="60">
        <f t="shared" si="47"/>
        <v>105</v>
      </c>
      <c r="AJ64" s="60">
        <f t="shared" si="47"/>
        <v>10105</v>
      </c>
      <c r="AK64" s="60">
        <f t="shared" si="47"/>
        <v>428.66666666666669</v>
      </c>
      <c r="AL64" s="60">
        <f t="shared" si="47"/>
        <v>8.5733333333333341</v>
      </c>
      <c r="AM64" s="60">
        <f t="shared" ca="1" si="47"/>
        <v>-244.11666666666667</v>
      </c>
      <c r="AN64" s="60">
        <f t="shared" ca="1" si="47"/>
        <v>-244.11666666666667</v>
      </c>
      <c r="AO64" s="60">
        <f t="shared" ca="1" si="47"/>
        <v>244.11666666666667</v>
      </c>
      <c r="AP64" s="63">
        <f t="shared" si="3"/>
        <v>35</v>
      </c>
      <c r="AQ64" s="62">
        <f t="shared" si="4"/>
        <v>1.6439814814814837</v>
      </c>
      <c r="AR64" s="62">
        <f t="shared" si="5"/>
        <v>82.19907407407419</v>
      </c>
      <c r="AS64" s="62">
        <f t="shared" si="6"/>
        <v>164.39814814814838</v>
      </c>
      <c r="AT64" s="62">
        <f t="shared" si="7"/>
        <v>-82.19907407407419</v>
      </c>
      <c r="AU64" s="62">
        <f t="shared" si="8"/>
        <v>410.99537037037095</v>
      </c>
      <c r="AV64" s="62">
        <f t="shared" si="9"/>
        <v>-164.39814814814838</v>
      </c>
      <c r="AW64" s="63">
        <f t="shared" si="30"/>
        <v>246.59722222222257</v>
      </c>
      <c r="AX64" s="61" t="str">
        <f t="shared" ca="1" si="11"/>
        <v>VINTO</v>
      </c>
      <c r="AY64" s="69">
        <f t="shared" ca="1" si="31"/>
        <v>9860.8833333333332</v>
      </c>
      <c r="AZ64" s="51">
        <f t="shared" si="12"/>
        <v>575.39351851851939</v>
      </c>
      <c r="BA64" s="55">
        <f t="shared" ca="1" si="13"/>
        <v>5.9679869850489495E-2</v>
      </c>
      <c r="BB64" s="55">
        <f t="shared" ca="1" si="32"/>
        <v>0.68753872366790791</v>
      </c>
      <c r="BC64" s="64">
        <f t="shared" ca="1" si="14"/>
        <v>-112.06944444444349</v>
      </c>
      <c r="BE64" s="52" t="str">
        <f t="shared" ca="1" si="15"/>
        <v/>
      </c>
      <c r="BF64" s="52">
        <f t="shared" ca="1" si="16"/>
        <v>14.399999999999951</v>
      </c>
      <c r="BG64" s="52">
        <f t="shared" ca="1" si="17"/>
        <v>14.399999999999951</v>
      </c>
      <c r="BH64" s="52">
        <f t="shared" ca="1" si="18"/>
        <v>14.399999999999951</v>
      </c>
    </row>
    <row r="65" spans="19:60">
      <c r="S65" s="68">
        <f t="shared" si="46"/>
        <v>7</v>
      </c>
      <c r="T65" s="69">
        <f t="shared" si="46"/>
        <v>2</v>
      </c>
      <c r="U65" s="70">
        <f t="shared" si="40"/>
        <v>5</v>
      </c>
      <c r="V65" s="68">
        <f t="shared" si="45"/>
        <v>2</v>
      </c>
      <c r="W65" s="70">
        <f t="shared" si="45"/>
        <v>7</v>
      </c>
      <c r="X65" s="71">
        <f t="shared" si="45"/>
        <v>0.7142857142857143</v>
      </c>
      <c r="Y65" s="71">
        <f t="shared" si="45"/>
        <v>0.5</v>
      </c>
      <c r="Z65" s="69">
        <f t="shared" si="45"/>
        <v>10000</v>
      </c>
      <c r="AA65" s="69">
        <f t="shared" ca="1" si="45"/>
        <v>9641.3333333333339</v>
      </c>
      <c r="AB65" s="69">
        <f t="shared" ca="1" si="27"/>
        <v>-358.66666666666606</v>
      </c>
      <c r="AC65" s="69">
        <f t="shared" ca="1" si="42"/>
        <v>69.555555555555557</v>
      </c>
      <c r="AD65" s="73">
        <f t="shared" si="35"/>
        <v>14.299999999999951</v>
      </c>
      <c r="AE65" s="69">
        <f t="shared" si="47"/>
        <v>0.70000000000000007</v>
      </c>
      <c r="AF65" s="69">
        <f t="shared" si="47"/>
        <v>2.1</v>
      </c>
      <c r="AG65" s="78">
        <f t="shared" si="47"/>
        <v>200</v>
      </c>
      <c r="AH65" s="60">
        <f t="shared" si="47"/>
        <v>50</v>
      </c>
      <c r="AI65" s="60">
        <f t="shared" si="47"/>
        <v>105</v>
      </c>
      <c r="AJ65" s="60">
        <f t="shared" si="47"/>
        <v>10105</v>
      </c>
      <c r="AK65" s="60">
        <f t="shared" si="47"/>
        <v>428.66666666666669</v>
      </c>
      <c r="AL65" s="60">
        <f t="shared" si="47"/>
        <v>8.5733333333333341</v>
      </c>
      <c r="AM65" s="60">
        <f t="shared" ca="1" si="47"/>
        <v>-244.11666666666667</v>
      </c>
      <c r="AN65" s="60">
        <f t="shared" ca="1" si="47"/>
        <v>-244.11666666666667</v>
      </c>
      <c r="AO65" s="60">
        <f t="shared" ca="1" si="47"/>
        <v>244.11666666666667</v>
      </c>
      <c r="AP65" s="63">
        <f t="shared" si="3"/>
        <v>35</v>
      </c>
      <c r="AQ65" s="62">
        <f t="shared" si="4"/>
        <v>1.6484848484848507</v>
      </c>
      <c r="AR65" s="62">
        <f t="shared" si="5"/>
        <v>82.424242424242536</v>
      </c>
      <c r="AS65" s="62">
        <f t="shared" si="6"/>
        <v>164.84848484848507</v>
      </c>
      <c r="AT65" s="62">
        <f t="shared" si="7"/>
        <v>-82.424242424242536</v>
      </c>
      <c r="AU65" s="62">
        <f t="shared" si="8"/>
        <v>412.12121212121269</v>
      </c>
      <c r="AV65" s="62">
        <f t="shared" si="9"/>
        <v>-164.84848484848507</v>
      </c>
      <c r="AW65" s="63">
        <f t="shared" si="30"/>
        <v>247.27272727272762</v>
      </c>
      <c r="AX65" s="61" t="str">
        <f t="shared" ca="1" si="11"/>
        <v>VINTO</v>
      </c>
      <c r="AY65" s="69">
        <f t="shared" ca="1" si="31"/>
        <v>9860.8833333333332</v>
      </c>
      <c r="AZ65" s="51">
        <f t="shared" si="12"/>
        <v>576.96969696969779</v>
      </c>
      <c r="BA65" s="55">
        <f t="shared" ca="1" si="13"/>
        <v>5.9843351227668831E-2</v>
      </c>
      <c r="BB65" s="55">
        <f t="shared" ca="1" si="32"/>
        <v>0.68942210206150945</v>
      </c>
      <c r="BC65" s="64">
        <f t="shared" ca="1" si="14"/>
        <v>-111.39393939393844</v>
      </c>
      <c r="BE65" s="52" t="str">
        <f t="shared" ca="1" si="15"/>
        <v/>
      </c>
      <c r="BF65" s="52">
        <f t="shared" ca="1" si="16"/>
        <v>14.299999999999951</v>
      </c>
      <c r="BG65" s="52">
        <f t="shared" ca="1" si="17"/>
        <v>14.299999999999951</v>
      </c>
      <c r="BH65" s="52">
        <f t="shared" ca="1" si="18"/>
        <v>14.299999999999951</v>
      </c>
    </row>
    <row r="66" spans="19:60">
      <c r="S66" s="68">
        <f t="shared" si="46"/>
        <v>7</v>
      </c>
      <c r="T66" s="69">
        <f t="shared" si="46"/>
        <v>2</v>
      </c>
      <c r="U66" s="70">
        <f t="shared" si="40"/>
        <v>5</v>
      </c>
      <c r="V66" s="68">
        <f t="shared" si="45"/>
        <v>2</v>
      </c>
      <c r="W66" s="70">
        <f t="shared" si="45"/>
        <v>7</v>
      </c>
      <c r="X66" s="71">
        <f t="shared" si="45"/>
        <v>0.7142857142857143</v>
      </c>
      <c r="Y66" s="71">
        <f t="shared" si="45"/>
        <v>0.5</v>
      </c>
      <c r="Z66" s="69">
        <f t="shared" si="45"/>
        <v>10000</v>
      </c>
      <c r="AA66" s="69">
        <f t="shared" ca="1" si="45"/>
        <v>9641.3333333333339</v>
      </c>
      <c r="AB66" s="69">
        <f t="shared" ca="1" si="27"/>
        <v>-358.66666666666606</v>
      </c>
      <c r="AC66" s="69">
        <f t="shared" ca="1" si="42"/>
        <v>69.555555555555557</v>
      </c>
      <c r="AD66" s="73">
        <f t="shared" si="35"/>
        <v>14.199999999999951</v>
      </c>
      <c r="AE66" s="69">
        <f t="shared" si="47"/>
        <v>0.70000000000000007</v>
      </c>
      <c r="AF66" s="69">
        <f t="shared" si="47"/>
        <v>2.1</v>
      </c>
      <c r="AG66" s="78">
        <f t="shared" si="47"/>
        <v>200</v>
      </c>
      <c r="AH66" s="60">
        <f t="shared" si="47"/>
        <v>50</v>
      </c>
      <c r="AI66" s="60">
        <f t="shared" si="47"/>
        <v>105</v>
      </c>
      <c r="AJ66" s="60">
        <f t="shared" si="47"/>
        <v>10105</v>
      </c>
      <c r="AK66" s="60">
        <f t="shared" si="47"/>
        <v>428.66666666666669</v>
      </c>
      <c r="AL66" s="60">
        <f t="shared" si="47"/>
        <v>8.5733333333333341</v>
      </c>
      <c r="AM66" s="60">
        <f t="shared" ca="1" si="47"/>
        <v>-244.11666666666667</v>
      </c>
      <c r="AN66" s="60">
        <f t="shared" ca="1" si="47"/>
        <v>-244.11666666666667</v>
      </c>
      <c r="AO66" s="60">
        <f t="shared" ca="1" si="47"/>
        <v>244.11666666666667</v>
      </c>
      <c r="AP66" s="63">
        <f t="shared" si="3"/>
        <v>35</v>
      </c>
      <c r="AQ66" s="62">
        <f t="shared" si="4"/>
        <v>1.6530516431924904</v>
      </c>
      <c r="AR66" s="62">
        <f t="shared" si="5"/>
        <v>82.652582159624515</v>
      </c>
      <c r="AS66" s="62">
        <f t="shared" si="6"/>
        <v>165.30516431924903</v>
      </c>
      <c r="AT66" s="62">
        <f t="shared" si="7"/>
        <v>-82.652582159624515</v>
      </c>
      <c r="AU66" s="62">
        <f t="shared" si="8"/>
        <v>413.26291079812256</v>
      </c>
      <c r="AV66" s="62">
        <f t="shared" si="9"/>
        <v>-165.30516431924903</v>
      </c>
      <c r="AW66" s="63">
        <f t="shared" si="30"/>
        <v>247.95774647887353</v>
      </c>
      <c r="AX66" s="61" t="str">
        <f t="shared" ca="1" si="11"/>
        <v>VINTO</v>
      </c>
      <c r="AY66" s="69">
        <f t="shared" ca="1" si="31"/>
        <v>9860.8833333333332</v>
      </c>
      <c r="AZ66" s="51">
        <f t="shared" si="12"/>
        <v>578.56807511737156</v>
      </c>
      <c r="BA66" s="55">
        <f t="shared" ca="1" si="13"/>
        <v>6.0009135159456321E-2</v>
      </c>
      <c r="BB66" s="55">
        <f t="shared" ca="1" si="32"/>
        <v>0.69133200691135854</v>
      </c>
      <c r="BC66" s="64">
        <f t="shared" ca="1" si="14"/>
        <v>-110.70892018779253</v>
      </c>
      <c r="BE66" s="52" t="str">
        <f t="shared" ca="1" si="15"/>
        <v/>
      </c>
      <c r="BF66" s="52">
        <f t="shared" ca="1" si="16"/>
        <v>14.199999999999951</v>
      </c>
      <c r="BG66" s="52">
        <f t="shared" ca="1" si="17"/>
        <v>14.199999999999951</v>
      </c>
      <c r="BH66" s="52">
        <f t="shared" ca="1" si="18"/>
        <v>14.199999999999951</v>
      </c>
    </row>
    <row r="67" spans="19:60">
      <c r="S67" s="68">
        <f t="shared" si="46"/>
        <v>7</v>
      </c>
      <c r="T67" s="69">
        <f t="shared" si="46"/>
        <v>2</v>
      </c>
      <c r="U67" s="70">
        <f t="shared" si="40"/>
        <v>5</v>
      </c>
      <c r="V67" s="68">
        <f t="shared" si="45"/>
        <v>2</v>
      </c>
      <c r="W67" s="70">
        <f t="shared" si="45"/>
        <v>7</v>
      </c>
      <c r="X67" s="71">
        <f t="shared" si="45"/>
        <v>0.7142857142857143</v>
      </c>
      <c r="Y67" s="71">
        <f t="shared" si="45"/>
        <v>0.5</v>
      </c>
      <c r="Z67" s="69">
        <f t="shared" si="45"/>
        <v>10000</v>
      </c>
      <c r="AA67" s="69">
        <f t="shared" ca="1" si="45"/>
        <v>9641.3333333333339</v>
      </c>
      <c r="AB67" s="69">
        <f t="shared" ca="1" si="27"/>
        <v>-358.66666666666606</v>
      </c>
      <c r="AC67" s="69">
        <f t="shared" ca="1" si="42"/>
        <v>69.555555555555557</v>
      </c>
      <c r="AD67" s="73">
        <f t="shared" si="35"/>
        <v>14.099999999999952</v>
      </c>
      <c r="AE67" s="69">
        <f t="shared" si="47"/>
        <v>0.70000000000000007</v>
      </c>
      <c r="AF67" s="69">
        <f t="shared" si="47"/>
        <v>2.1</v>
      </c>
      <c r="AG67" s="78">
        <f t="shared" si="47"/>
        <v>200</v>
      </c>
      <c r="AH67" s="60">
        <f t="shared" si="47"/>
        <v>50</v>
      </c>
      <c r="AI67" s="60">
        <f t="shared" si="47"/>
        <v>105</v>
      </c>
      <c r="AJ67" s="60">
        <f t="shared" si="47"/>
        <v>10105</v>
      </c>
      <c r="AK67" s="60">
        <f t="shared" si="47"/>
        <v>428.66666666666669</v>
      </c>
      <c r="AL67" s="60">
        <f t="shared" si="47"/>
        <v>8.5733333333333341</v>
      </c>
      <c r="AM67" s="60">
        <f t="shared" ca="1" si="47"/>
        <v>-244.11666666666667</v>
      </c>
      <c r="AN67" s="60">
        <f t="shared" ca="1" si="47"/>
        <v>-244.11666666666667</v>
      </c>
      <c r="AO67" s="60">
        <f t="shared" ca="1" si="47"/>
        <v>244.11666666666667</v>
      </c>
      <c r="AP67" s="63">
        <f t="shared" si="3"/>
        <v>35</v>
      </c>
      <c r="AQ67" s="62">
        <f t="shared" si="4"/>
        <v>1.6576832151300258</v>
      </c>
      <c r="AR67" s="62">
        <f t="shared" si="5"/>
        <v>82.884160756501288</v>
      </c>
      <c r="AS67" s="62">
        <f t="shared" si="6"/>
        <v>165.76832151300258</v>
      </c>
      <c r="AT67" s="62">
        <f t="shared" si="7"/>
        <v>-82.884160756501288</v>
      </c>
      <c r="AU67" s="62">
        <f t="shared" si="8"/>
        <v>414.42080378250643</v>
      </c>
      <c r="AV67" s="62">
        <f t="shared" si="9"/>
        <v>-165.76832151300258</v>
      </c>
      <c r="AW67" s="63">
        <f t="shared" si="30"/>
        <v>248.65248226950385</v>
      </c>
      <c r="AX67" s="61" t="str">
        <f t="shared" ca="1" si="11"/>
        <v>VINTO</v>
      </c>
      <c r="AY67" s="69">
        <f t="shared" ca="1" si="31"/>
        <v>9860.8833333333332</v>
      </c>
      <c r="AZ67" s="51">
        <f t="shared" si="12"/>
        <v>580.18912529550903</v>
      </c>
      <c r="BA67" s="55">
        <f t="shared" ca="1" si="13"/>
        <v>6.0177270636375568E-2</v>
      </c>
      <c r="BB67" s="55">
        <f t="shared" ca="1" si="32"/>
        <v>0.69326900261014202</v>
      </c>
      <c r="BC67" s="64">
        <f t="shared" ca="1" si="14"/>
        <v>-110.01418439716221</v>
      </c>
      <c r="BE67" s="52" t="str">
        <f t="shared" ca="1" si="15"/>
        <v/>
      </c>
      <c r="BF67" s="52">
        <f t="shared" ca="1" si="16"/>
        <v>14.099999999999952</v>
      </c>
      <c r="BG67" s="52">
        <f t="shared" ca="1" si="17"/>
        <v>14.099999999999952</v>
      </c>
      <c r="BH67" s="52">
        <f t="shared" ca="1" si="18"/>
        <v>14.099999999999952</v>
      </c>
    </row>
    <row r="68" spans="19:60">
      <c r="S68" s="68">
        <f t="shared" si="46"/>
        <v>7</v>
      </c>
      <c r="T68" s="69">
        <f t="shared" si="46"/>
        <v>2</v>
      </c>
      <c r="U68" s="70">
        <f t="shared" si="40"/>
        <v>5</v>
      </c>
      <c r="V68" s="68">
        <f t="shared" si="45"/>
        <v>2</v>
      </c>
      <c r="W68" s="70">
        <f t="shared" si="45"/>
        <v>7</v>
      </c>
      <c r="X68" s="71">
        <f t="shared" si="45"/>
        <v>0.7142857142857143</v>
      </c>
      <c r="Y68" s="71">
        <f t="shared" si="45"/>
        <v>0.5</v>
      </c>
      <c r="Z68" s="69">
        <f t="shared" si="45"/>
        <v>10000</v>
      </c>
      <c r="AA68" s="69">
        <f t="shared" ca="1" si="45"/>
        <v>9641.3333333333339</v>
      </c>
      <c r="AB68" s="69">
        <f t="shared" ca="1" si="27"/>
        <v>-358.66666666666606</v>
      </c>
      <c r="AC68" s="69">
        <f t="shared" ca="1" si="42"/>
        <v>69.555555555555557</v>
      </c>
      <c r="AD68" s="73">
        <f t="shared" si="35"/>
        <v>13.999999999999952</v>
      </c>
      <c r="AE68" s="69">
        <f t="shared" si="47"/>
        <v>0.70000000000000007</v>
      </c>
      <c r="AF68" s="69">
        <f t="shared" si="47"/>
        <v>2.1</v>
      </c>
      <c r="AG68" s="78">
        <f t="shared" si="47"/>
        <v>200</v>
      </c>
      <c r="AH68" s="60">
        <f t="shared" si="47"/>
        <v>50</v>
      </c>
      <c r="AI68" s="60">
        <f t="shared" si="47"/>
        <v>105</v>
      </c>
      <c r="AJ68" s="60">
        <f t="shared" si="47"/>
        <v>10105</v>
      </c>
      <c r="AK68" s="60">
        <f t="shared" si="47"/>
        <v>428.66666666666669</v>
      </c>
      <c r="AL68" s="60">
        <f t="shared" si="47"/>
        <v>8.5733333333333341</v>
      </c>
      <c r="AM68" s="60">
        <f t="shared" ca="1" si="47"/>
        <v>-244.11666666666667</v>
      </c>
      <c r="AN68" s="60">
        <f t="shared" ca="1" si="47"/>
        <v>-244.11666666666667</v>
      </c>
      <c r="AO68" s="60">
        <f t="shared" ca="1" si="47"/>
        <v>244.11666666666667</v>
      </c>
      <c r="AP68" s="63">
        <f t="shared" si="3"/>
        <v>35</v>
      </c>
      <c r="AQ68" s="62">
        <f t="shared" si="4"/>
        <v>1.6623809523809547</v>
      </c>
      <c r="AR68" s="62">
        <f t="shared" si="5"/>
        <v>83.119047619047734</v>
      </c>
      <c r="AS68" s="62">
        <f t="shared" si="6"/>
        <v>166.23809523809547</v>
      </c>
      <c r="AT68" s="62">
        <f t="shared" si="7"/>
        <v>-83.119047619047734</v>
      </c>
      <c r="AU68" s="62">
        <f t="shared" si="8"/>
        <v>415.59523809523864</v>
      </c>
      <c r="AV68" s="62">
        <f t="shared" si="9"/>
        <v>-166.23809523809547</v>
      </c>
      <c r="AW68" s="63">
        <f t="shared" si="30"/>
        <v>249.35714285714317</v>
      </c>
      <c r="AX68" s="61" t="str">
        <f t="shared" ca="1" si="11"/>
        <v>VINTO</v>
      </c>
      <c r="AY68" s="69">
        <f t="shared" ca="1" si="31"/>
        <v>9860.8833333333332</v>
      </c>
      <c r="AZ68" s="51">
        <f t="shared" si="12"/>
        <v>581.83333333333417</v>
      </c>
      <c r="BA68" s="55">
        <f t="shared" ca="1" si="13"/>
        <v>6.0347808048679383E-2</v>
      </c>
      <c r="BB68" s="55">
        <f t="shared" ca="1" si="32"/>
        <v>0.69523366967605094</v>
      </c>
      <c r="BC68" s="64">
        <f t="shared" ca="1" si="14"/>
        <v>-109.30952380952289</v>
      </c>
      <c r="BE68" s="52" t="str">
        <f t="shared" ca="1" si="15"/>
        <v/>
      </c>
      <c r="BF68" s="52">
        <f t="shared" ca="1" si="16"/>
        <v>13.999999999999952</v>
      </c>
      <c r="BG68" s="52">
        <f t="shared" ca="1" si="17"/>
        <v>13.999999999999952</v>
      </c>
      <c r="BH68" s="52">
        <f t="shared" ca="1" si="18"/>
        <v>13.999999999999952</v>
      </c>
    </row>
    <row r="69" spans="19:60">
      <c r="S69" s="68">
        <f t="shared" si="46"/>
        <v>7</v>
      </c>
      <c r="T69" s="69">
        <f t="shared" si="46"/>
        <v>2</v>
      </c>
      <c r="U69" s="70">
        <f t="shared" si="40"/>
        <v>5</v>
      </c>
      <c r="V69" s="68">
        <f t="shared" si="45"/>
        <v>2</v>
      </c>
      <c r="W69" s="70">
        <f t="shared" si="45"/>
        <v>7</v>
      </c>
      <c r="X69" s="71">
        <f t="shared" si="45"/>
        <v>0.7142857142857143</v>
      </c>
      <c r="Y69" s="71">
        <f t="shared" si="45"/>
        <v>0.5</v>
      </c>
      <c r="Z69" s="69">
        <f t="shared" si="45"/>
        <v>10000</v>
      </c>
      <c r="AA69" s="69">
        <f t="shared" ca="1" si="45"/>
        <v>9641.3333333333339</v>
      </c>
      <c r="AB69" s="69">
        <f t="shared" ca="1" si="27"/>
        <v>-358.66666666666606</v>
      </c>
      <c r="AC69" s="69">
        <f t="shared" ca="1" si="42"/>
        <v>69.555555555555557</v>
      </c>
      <c r="AD69" s="73">
        <f t="shared" si="35"/>
        <v>13.899999999999952</v>
      </c>
      <c r="AE69" s="69">
        <f t="shared" si="47"/>
        <v>0.70000000000000007</v>
      </c>
      <c r="AF69" s="69">
        <f t="shared" si="47"/>
        <v>2.1</v>
      </c>
      <c r="AG69" s="78">
        <f t="shared" si="47"/>
        <v>200</v>
      </c>
      <c r="AH69" s="60">
        <f t="shared" si="47"/>
        <v>50</v>
      </c>
      <c r="AI69" s="60">
        <f t="shared" si="47"/>
        <v>105</v>
      </c>
      <c r="AJ69" s="60">
        <f t="shared" si="47"/>
        <v>10105</v>
      </c>
      <c r="AK69" s="60">
        <f t="shared" si="47"/>
        <v>428.66666666666669</v>
      </c>
      <c r="AL69" s="60">
        <f t="shared" si="47"/>
        <v>8.5733333333333341</v>
      </c>
      <c r="AM69" s="60">
        <f t="shared" ca="1" si="47"/>
        <v>-244.11666666666667</v>
      </c>
      <c r="AN69" s="60">
        <f t="shared" ca="1" si="47"/>
        <v>-244.11666666666667</v>
      </c>
      <c r="AO69" s="60">
        <f t="shared" ca="1" si="47"/>
        <v>244.11666666666667</v>
      </c>
      <c r="AP69" s="63">
        <f t="shared" si="3"/>
        <v>35</v>
      </c>
      <c r="AQ69" s="62">
        <f t="shared" si="4"/>
        <v>1.6671462829736234</v>
      </c>
      <c r="AR69" s="62">
        <f t="shared" si="5"/>
        <v>83.357314148681169</v>
      </c>
      <c r="AS69" s="62">
        <f t="shared" si="6"/>
        <v>166.71462829736234</v>
      </c>
      <c r="AT69" s="62">
        <f t="shared" si="7"/>
        <v>-83.357314148681169</v>
      </c>
      <c r="AU69" s="62">
        <f t="shared" si="8"/>
        <v>416.78657074340583</v>
      </c>
      <c r="AV69" s="62">
        <f t="shared" si="9"/>
        <v>-166.71462829736234</v>
      </c>
      <c r="AW69" s="63">
        <f t="shared" si="30"/>
        <v>250.07194244604349</v>
      </c>
      <c r="AX69" s="61" t="str">
        <f t="shared" ca="1" si="11"/>
        <v>VINTO</v>
      </c>
      <c r="AY69" s="69">
        <f t="shared" ca="1" si="31"/>
        <v>9860.8833333333332</v>
      </c>
      <c r="AZ69" s="51">
        <f t="shared" si="12"/>
        <v>583.50119904076814</v>
      </c>
      <c r="BA69" s="55">
        <f t="shared" ca="1" si="13"/>
        <v>6.0520799236699778E-2</v>
      </c>
      <c r="BB69" s="55">
        <f t="shared" ca="1" si="32"/>
        <v>0.6972266053328362</v>
      </c>
      <c r="BC69" s="64">
        <f t="shared" ca="1" si="14"/>
        <v>-108.59472422062257</v>
      </c>
      <c r="BE69" s="52" t="str">
        <f t="shared" ca="1" si="15"/>
        <v/>
      </c>
      <c r="BF69" s="52">
        <f t="shared" ca="1" si="16"/>
        <v>13.899999999999952</v>
      </c>
      <c r="BG69" s="52">
        <f t="shared" ca="1" si="17"/>
        <v>13.899999999999952</v>
      </c>
      <c r="BH69" s="52">
        <f t="shared" ca="1" si="18"/>
        <v>13.899999999999952</v>
      </c>
    </row>
    <row r="70" spans="19:60">
      <c r="S70" s="68">
        <f t="shared" si="46"/>
        <v>7</v>
      </c>
      <c r="T70" s="69">
        <f t="shared" si="46"/>
        <v>2</v>
      </c>
      <c r="U70" s="70">
        <f t="shared" si="40"/>
        <v>5</v>
      </c>
      <c r="V70" s="68">
        <f t="shared" si="45"/>
        <v>2</v>
      </c>
      <c r="W70" s="70">
        <f t="shared" si="45"/>
        <v>7</v>
      </c>
      <c r="X70" s="71">
        <f t="shared" si="45"/>
        <v>0.7142857142857143</v>
      </c>
      <c r="Y70" s="71">
        <f t="shared" si="45"/>
        <v>0.5</v>
      </c>
      <c r="Z70" s="69">
        <f t="shared" si="45"/>
        <v>10000</v>
      </c>
      <c r="AA70" s="69">
        <f t="shared" ca="1" si="45"/>
        <v>9641.3333333333339</v>
      </c>
      <c r="AB70" s="69">
        <f t="shared" ca="1" si="27"/>
        <v>-358.66666666666606</v>
      </c>
      <c r="AC70" s="69">
        <f t="shared" ca="1" si="42"/>
        <v>69.555555555555557</v>
      </c>
      <c r="AD70" s="73">
        <f t="shared" si="35"/>
        <v>13.799999999999953</v>
      </c>
      <c r="AE70" s="69">
        <f t="shared" si="47"/>
        <v>0.70000000000000007</v>
      </c>
      <c r="AF70" s="69">
        <f t="shared" si="47"/>
        <v>2.1</v>
      </c>
      <c r="AG70" s="78">
        <f t="shared" si="47"/>
        <v>200</v>
      </c>
      <c r="AH70" s="60">
        <f t="shared" si="47"/>
        <v>50</v>
      </c>
      <c r="AI70" s="60">
        <f t="shared" si="47"/>
        <v>105</v>
      </c>
      <c r="AJ70" s="60">
        <f t="shared" si="47"/>
        <v>10105</v>
      </c>
      <c r="AK70" s="60">
        <f t="shared" si="47"/>
        <v>428.66666666666669</v>
      </c>
      <c r="AL70" s="60">
        <f t="shared" si="47"/>
        <v>8.5733333333333341</v>
      </c>
      <c r="AM70" s="60">
        <f t="shared" ca="1" si="47"/>
        <v>-244.11666666666667</v>
      </c>
      <c r="AN70" s="60">
        <f t="shared" ca="1" si="47"/>
        <v>-244.11666666666667</v>
      </c>
      <c r="AO70" s="60">
        <f t="shared" ca="1" si="47"/>
        <v>244.11666666666667</v>
      </c>
      <c r="AP70" s="63">
        <f t="shared" si="3"/>
        <v>35</v>
      </c>
      <c r="AQ70" s="62">
        <f t="shared" si="4"/>
        <v>1.6719806763285048</v>
      </c>
      <c r="AR70" s="62">
        <f t="shared" si="5"/>
        <v>83.599033816425234</v>
      </c>
      <c r="AS70" s="62">
        <f t="shared" si="6"/>
        <v>167.19806763285047</v>
      </c>
      <c r="AT70" s="62">
        <f t="shared" si="7"/>
        <v>-83.599033816425234</v>
      </c>
      <c r="AU70" s="62">
        <f t="shared" si="8"/>
        <v>417.99516908212615</v>
      </c>
      <c r="AV70" s="62">
        <f t="shared" si="9"/>
        <v>-167.19806763285047</v>
      </c>
      <c r="AW70" s="63">
        <f t="shared" si="30"/>
        <v>250.79710144927569</v>
      </c>
      <c r="AX70" s="61" t="str">
        <f t="shared" ca="1" si="11"/>
        <v>VINTO</v>
      </c>
      <c r="AY70" s="69">
        <f t="shared" ca="1" si="31"/>
        <v>9860.8833333333332</v>
      </c>
      <c r="AZ70" s="51">
        <f t="shared" si="12"/>
        <v>585.19323671497659</v>
      </c>
      <c r="BA70" s="55">
        <f t="shared" ca="1" si="13"/>
        <v>6.0696297543387144E-2</v>
      </c>
      <c r="BB70" s="55">
        <f t="shared" ca="1" si="32"/>
        <v>0.69924842411508215</v>
      </c>
      <c r="BC70" s="64">
        <f t="shared" ca="1" si="14"/>
        <v>-107.86956521739037</v>
      </c>
      <c r="BE70" s="52" t="str">
        <f t="shared" ca="1" si="15"/>
        <v/>
      </c>
      <c r="BF70" s="52">
        <f t="shared" ca="1" si="16"/>
        <v>13.799999999999953</v>
      </c>
      <c r="BG70" s="52">
        <f t="shared" ca="1" si="17"/>
        <v>13.799999999999953</v>
      </c>
      <c r="BH70" s="52">
        <f t="shared" ca="1" si="18"/>
        <v>13.799999999999953</v>
      </c>
    </row>
    <row r="71" spans="19:60">
      <c r="S71" s="68">
        <f t="shared" si="46"/>
        <v>7</v>
      </c>
      <c r="T71" s="69">
        <f t="shared" si="46"/>
        <v>2</v>
      </c>
      <c r="U71" s="70">
        <f t="shared" si="40"/>
        <v>5</v>
      </c>
      <c r="V71" s="68">
        <f t="shared" si="45"/>
        <v>2</v>
      </c>
      <c r="W71" s="70">
        <f t="shared" si="45"/>
        <v>7</v>
      </c>
      <c r="X71" s="71">
        <f t="shared" si="45"/>
        <v>0.7142857142857143</v>
      </c>
      <c r="Y71" s="71">
        <f t="shared" si="45"/>
        <v>0.5</v>
      </c>
      <c r="Z71" s="69">
        <f t="shared" si="45"/>
        <v>10000</v>
      </c>
      <c r="AA71" s="69">
        <f t="shared" ca="1" si="45"/>
        <v>9641.3333333333339</v>
      </c>
      <c r="AB71" s="69">
        <f t="shared" ca="1" si="27"/>
        <v>-358.66666666666606</v>
      </c>
      <c r="AC71" s="69">
        <f t="shared" ca="1" si="42"/>
        <v>69.555555555555557</v>
      </c>
      <c r="AD71" s="73">
        <f t="shared" si="35"/>
        <v>13.699999999999953</v>
      </c>
      <c r="AE71" s="69">
        <f t="shared" si="47"/>
        <v>0.70000000000000007</v>
      </c>
      <c r="AF71" s="69">
        <f t="shared" si="47"/>
        <v>2.1</v>
      </c>
      <c r="AG71" s="78">
        <f t="shared" si="47"/>
        <v>200</v>
      </c>
      <c r="AH71" s="60">
        <f t="shared" si="47"/>
        <v>50</v>
      </c>
      <c r="AI71" s="60">
        <f t="shared" si="47"/>
        <v>105</v>
      </c>
      <c r="AJ71" s="60">
        <f t="shared" si="47"/>
        <v>10105</v>
      </c>
      <c r="AK71" s="60">
        <f t="shared" si="47"/>
        <v>428.66666666666669</v>
      </c>
      <c r="AL71" s="60">
        <f t="shared" si="47"/>
        <v>8.5733333333333341</v>
      </c>
      <c r="AM71" s="60">
        <f t="shared" ca="1" si="47"/>
        <v>-244.11666666666667</v>
      </c>
      <c r="AN71" s="60">
        <f t="shared" ca="1" si="47"/>
        <v>-244.11666666666667</v>
      </c>
      <c r="AO71" s="60">
        <f t="shared" ca="1" si="47"/>
        <v>244.11666666666667</v>
      </c>
      <c r="AP71" s="63">
        <f t="shared" si="3"/>
        <v>35</v>
      </c>
      <c r="AQ71" s="62">
        <f t="shared" si="4"/>
        <v>1.6768856447688587</v>
      </c>
      <c r="AR71" s="62">
        <f t="shared" si="5"/>
        <v>83.844282238442929</v>
      </c>
      <c r="AS71" s="62">
        <f t="shared" si="6"/>
        <v>167.68856447688586</v>
      </c>
      <c r="AT71" s="62">
        <f t="shared" si="7"/>
        <v>-83.844282238442929</v>
      </c>
      <c r="AU71" s="62">
        <f t="shared" si="8"/>
        <v>419.22141119221465</v>
      </c>
      <c r="AV71" s="62">
        <f t="shared" si="9"/>
        <v>-167.68856447688586</v>
      </c>
      <c r="AW71" s="63">
        <f t="shared" si="30"/>
        <v>251.53284671532879</v>
      </c>
      <c r="AX71" s="61" t="str">
        <f t="shared" ca="1" si="11"/>
        <v>VINTO</v>
      </c>
      <c r="AY71" s="69">
        <f t="shared" ca="1" si="31"/>
        <v>9860.8833333333332</v>
      </c>
      <c r="AZ71" s="51">
        <f t="shared" si="12"/>
        <v>586.9099756691005</v>
      </c>
      <c r="BA71" s="55">
        <f t="shared" ca="1" si="13"/>
        <v>6.0874357869150235E-2</v>
      </c>
      <c r="BB71" s="55">
        <f t="shared" ca="1" si="32"/>
        <v>0.70129975849998849</v>
      </c>
      <c r="BC71" s="64">
        <f t="shared" ca="1" si="14"/>
        <v>-107.13381995133727</v>
      </c>
      <c r="BE71" s="52" t="str">
        <f t="shared" ca="1" si="15"/>
        <v/>
      </c>
      <c r="BF71" s="52">
        <f t="shared" ca="1" si="16"/>
        <v>13.699999999999953</v>
      </c>
      <c r="BG71" s="52">
        <f t="shared" ca="1" si="17"/>
        <v>13.699999999999953</v>
      </c>
      <c r="BH71" s="52">
        <f t="shared" ca="1" si="18"/>
        <v>13.699999999999953</v>
      </c>
    </row>
    <row r="72" spans="19:60">
      <c r="S72" s="68">
        <f t="shared" si="46"/>
        <v>7</v>
      </c>
      <c r="T72" s="69">
        <f t="shared" si="46"/>
        <v>2</v>
      </c>
      <c r="U72" s="70">
        <f t="shared" ref="U72:U103" si="48">ROUND((1/T72)*S72,0)+1</f>
        <v>5</v>
      </c>
      <c r="V72" s="68">
        <f t="shared" si="45"/>
        <v>2</v>
      </c>
      <c r="W72" s="70">
        <f t="shared" si="45"/>
        <v>7</v>
      </c>
      <c r="X72" s="71">
        <f t="shared" si="45"/>
        <v>0.7142857142857143</v>
      </c>
      <c r="Y72" s="71">
        <f t="shared" si="45"/>
        <v>0.5</v>
      </c>
      <c r="Z72" s="69">
        <f t="shared" si="45"/>
        <v>10000</v>
      </c>
      <c r="AA72" s="69">
        <f t="shared" ca="1" si="45"/>
        <v>9641.3333333333339</v>
      </c>
      <c r="AB72" s="69">
        <f t="shared" ca="1" si="27"/>
        <v>-358.66666666666606</v>
      </c>
      <c r="AC72" s="69">
        <f t="shared" ca="1" si="42"/>
        <v>69.555555555555557</v>
      </c>
      <c r="AD72" s="73">
        <f t="shared" si="35"/>
        <v>13.599999999999953</v>
      </c>
      <c r="AE72" s="69">
        <f t="shared" si="47"/>
        <v>0.70000000000000007</v>
      </c>
      <c r="AF72" s="69">
        <f t="shared" si="47"/>
        <v>2.1</v>
      </c>
      <c r="AG72" s="78">
        <f t="shared" si="47"/>
        <v>200</v>
      </c>
      <c r="AH72" s="60">
        <f t="shared" si="47"/>
        <v>50</v>
      </c>
      <c r="AI72" s="60">
        <f t="shared" si="47"/>
        <v>105</v>
      </c>
      <c r="AJ72" s="60">
        <f t="shared" si="47"/>
        <v>10105</v>
      </c>
      <c r="AK72" s="60">
        <f t="shared" si="47"/>
        <v>428.66666666666669</v>
      </c>
      <c r="AL72" s="60">
        <f t="shared" si="47"/>
        <v>8.5733333333333341</v>
      </c>
      <c r="AM72" s="60">
        <f t="shared" ca="1" si="47"/>
        <v>-244.11666666666667</v>
      </c>
      <c r="AN72" s="60">
        <f t="shared" ca="1" si="47"/>
        <v>-244.11666666666667</v>
      </c>
      <c r="AO72" s="60">
        <f t="shared" ca="1" si="47"/>
        <v>244.11666666666667</v>
      </c>
      <c r="AP72" s="63">
        <f t="shared" ref="AP72:AP135" si="49">AE72*AH72</f>
        <v>35</v>
      </c>
      <c r="AQ72" s="62">
        <f t="shared" ref="AQ72:AQ135" si="50">IF(AL72=0,1,(1+(AL72+AE72)/(AD72*(T72-1))))</f>
        <v>1.6818627450980417</v>
      </c>
      <c r="AR72" s="62">
        <f t="shared" ref="AR72:AR135" si="51">IF(AQ72&lt;=0,AH72,AQ72*AH72)</f>
        <v>84.093137254902089</v>
      </c>
      <c r="AS72" s="62">
        <f t="shared" ref="AS72:AS135" si="52">(T72*AR72)</f>
        <v>168.18627450980418</v>
      </c>
      <c r="AT72" s="62">
        <f t="shared" ref="AT72:AT135" si="53">-AR72</f>
        <v>-84.093137254902089</v>
      </c>
      <c r="AU72" s="62">
        <f t="shared" ref="AU72:AU135" si="54">(AS72+AT72)*U72</f>
        <v>420.46568627451046</v>
      </c>
      <c r="AV72" s="62">
        <f t="shared" ref="AV72:AV135" si="55">AT72*V72</f>
        <v>-168.18627450980418</v>
      </c>
      <c r="AW72" s="63">
        <f t="shared" si="30"/>
        <v>252.27941176470628</v>
      </c>
      <c r="AX72" s="61" t="str">
        <f t="shared" ref="AX72:AX135" ca="1" si="56">IF(AY72+AW72&gt;AJ72,"VINTO","")</f>
        <v>VINTO</v>
      </c>
      <c r="AY72" s="69">
        <f t="shared" ca="1" si="31"/>
        <v>9860.8833333333332</v>
      </c>
      <c r="AZ72" s="51">
        <f t="shared" ref="AZ72:AZ135" si="57">AR72*W72</f>
        <v>588.65196078431461</v>
      </c>
      <c r="BA72" s="55">
        <f t="shared" ref="BA72:BA135" ca="1" si="58">IFERROR(AZ72/AA72,0)</f>
        <v>6.105503672911574E-2</v>
      </c>
      <c r="BB72" s="55">
        <f t="shared" ca="1" si="32"/>
        <v>0.70338125956702613</v>
      </c>
      <c r="BC72" s="64">
        <f t="shared" ref="BC72:BC135" ca="1" si="59">AW72+AB72</f>
        <v>-106.38725490195978</v>
      </c>
      <c r="BE72" s="52" t="str">
        <f t="shared" ref="BE72:BE135" ca="1" si="60">IF(((AR72-AC72)/AC72)&gt;=BE$4,AD72,"")</f>
        <v/>
      </c>
      <c r="BF72" s="52">
        <f t="shared" ref="BF72:BF135" ca="1" si="61">IF(AX72="","",AD72)</f>
        <v>13.599999999999953</v>
      </c>
      <c r="BG72" s="52">
        <f t="shared" ref="BG72:BG135" ca="1" si="62">IF(BA72&lt;=BG$4,AD72,"")</f>
        <v>13.599999999999953</v>
      </c>
      <c r="BH72" s="52">
        <f t="shared" ref="BH72:BH135" ca="1" si="63">IF(BB72&gt;=BH$4,AD72,"")</f>
        <v>13.599999999999953</v>
      </c>
    </row>
    <row r="73" spans="19:60">
      <c r="S73" s="68">
        <f t="shared" si="46"/>
        <v>7</v>
      </c>
      <c r="T73" s="69">
        <f t="shared" si="46"/>
        <v>2</v>
      </c>
      <c r="U73" s="70">
        <f t="shared" si="48"/>
        <v>5</v>
      </c>
      <c r="V73" s="68">
        <f t="shared" ref="V73:AA88" si="64">V72</f>
        <v>2</v>
      </c>
      <c r="W73" s="70">
        <f t="shared" si="64"/>
        <v>7</v>
      </c>
      <c r="X73" s="71">
        <f t="shared" si="64"/>
        <v>0.7142857142857143</v>
      </c>
      <c r="Y73" s="71">
        <f t="shared" si="64"/>
        <v>0.5</v>
      </c>
      <c r="Z73" s="69">
        <f t="shared" si="64"/>
        <v>10000</v>
      </c>
      <c r="AA73" s="69">
        <f t="shared" ca="1" si="64"/>
        <v>9641.3333333333339</v>
      </c>
      <c r="AB73" s="69">
        <f t="shared" ref="AB73:AB136" ca="1" si="65">AA73-Z73</f>
        <v>-358.66666666666606</v>
      </c>
      <c r="AC73" s="69">
        <f t="shared" ref="AC73:AC104" ca="1" si="66">AC72</f>
        <v>69.555555555555557</v>
      </c>
      <c r="AD73" s="73">
        <f t="shared" si="35"/>
        <v>13.499999999999954</v>
      </c>
      <c r="AE73" s="69">
        <f t="shared" si="47"/>
        <v>0.70000000000000007</v>
      </c>
      <c r="AF73" s="69">
        <f t="shared" si="47"/>
        <v>2.1</v>
      </c>
      <c r="AG73" s="78">
        <f t="shared" si="47"/>
        <v>200</v>
      </c>
      <c r="AH73" s="60">
        <f t="shared" si="47"/>
        <v>50</v>
      </c>
      <c r="AI73" s="60">
        <f t="shared" si="47"/>
        <v>105</v>
      </c>
      <c r="AJ73" s="60">
        <f t="shared" si="47"/>
        <v>10105</v>
      </c>
      <c r="AK73" s="60">
        <f t="shared" si="47"/>
        <v>428.66666666666669</v>
      </c>
      <c r="AL73" s="60">
        <f t="shared" si="47"/>
        <v>8.5733333333333341</v>
      </c>
      <c r="AM73" s="60">
        <f t="shared" ca="1" si="47"/>
        <v>-244.11666666666667</v>
      </c>
      <c r="AN73" s="60">
        <f t="shared" ca="1" si="47"/>
        <v>-244.11666666666667</v>
      </c>
      <c r="AO73" s="60">
        <f t="shared" ca="1" si="47"/>
        <v>244.11666666666667</v>
      </c>
      <c r="AP73" s="63">
        <f t="shared" si="49"/>
        <v>35</v>
      </c>
      <c r="AQ73" s="62">
        <f t="shared" si="50"/>
        <v>1.686913580246916</v>
      </c>
      <c r="AR73" s="62">
        <f t="shared" si="51"/>
        <v>84.345679012345798</v>
      </c>
      <c r="AS73" s="62">
        <f t="shared" si="52"/>
        <v>168.6913580246916</v>
      </c>
      <c r="AT73" s="62">
        <f t="shared" si="53"/>
        <v>-84.345679012345798</v>
      </c>
      <c r="AU73" s="62">
        <f t="shared" si="54"/>
        <v>421.72839506172897</v>
      </c>
      <c r="AV73" s="62">
        <f t="shared" si="55"/>
        <v>-168.6913580246916</v>
      </c>
      <c r="AW73" s="63">
        <f t="shared" ref="AW73:AW136" si="67">SUM(AU73:AV73)</f>
        <v>253.03703703703738</v>
      </c>
      <c r="AX73" s="61" t="str">
        <f t="shared" ca="1" si="56"/>
        <v>VINTO</v>
      </c>
      <c r="AY73" s="69">
        <f t="shared" ref="AY73:AY136" ca="1" si="68">AY72</f>
        <v>9860.8833333333332</v>
      </c>
      <c r="AZ73" s="51">
        <f t="shared" si="57"/>
        <v>590.41975308642054</v>
      </c>
      <c r="BA73" s="55">
        <f t="shared" ca="1" si="58"/>
        <v>6.1238392312932564E-2</v>
      </c>
      <c r="BB73" s="55">
        <f t="shared" ref="BB73:BB136" ca="1" si="69">IFERROR(AW73/ABS(AB73),0)</f>
        <v>0.70549359768690834</v>
      </c>
      <c r="BC73" s="64">
        <f t="shared" ca="1" si="59"/>
        <v>-105.62962962962868</v>
      </c>
      <c r="BE73" s="52" t="str">
        <f t="shared" ca="1" si="60"/>
        <v/>
      </c>
      <c r="BF73" s="52">
        <f t="shared" ca="1" si="61"/>
        <v>13.499999999999954</v>
      </c>
      <c r="BG73" s="52">
        <f t="shared" ca="1" si="62"/>
        <v>13.499999999999954</v>
      </c>
      <c r="BH73" s="52">
        <f t="shared" ca="1" si="63"/>
        <v>13.499999999999954</v>
      </c>
    </row>
    <row r="74" spans="19:60">
      <c r="S74" s="68">
        <f t="shared" ref="S74:T89" si="70">S73</f>
        <v>7</v>
      </c>
      <c r="T74" s="69">
        <f t="shared" si="70"/>
        <v>2</v>
      </c>
      <c r="U74" s="70">
        <f t="shared" si="48"/>
        <v>5</v>
      </c>
      <c r="V74" s="68">
        <f t="shared" si="64"/>
        <v>2</v>
      </c>
      <c r="W74" s="70">
        <f t="shared" si="64"/>
        <v>7</v>
      </c>
      <c r="X74" s="71">
        <f t="shared" si="64"/>
        <v>0.7142857142857143</v>
      </c>
      <c r="Y74" s="71">
        <f t="shared" si="64"/>
        <v>0.5</v>
      </c>
      <c r="Z74" s="69">
        <f t="shared" si="64"/>
        <v>10000</v>
      </c>
      <c r="AA74" s="69">
        <f t="shared" ca="1" si="64"/>
        <v>9641.3333333333339</v>
      </c>
      <c r="AB74" s="69">
        <f t="shared" ca="1" si="65"/>
        <v>-358.66666666666606</v>
      </c>
      <c r="AC74" s="69">
        <f t="shared" ca="1" si="66"/>
        <v>69.555555555555557</v>
      </c>
      <c r="AD74" s="73">
        <f t="shared" ref="AD74:AD137" si="71">AD73-0.1</f>
        <v>13.399999999999954</v>
      </c>
      <c r="AE74" s="69">
        <f t="shared" ref="AE74:AO89" si="72">AE73</f>
        <v>0.70000000000000007</v>
      </c>
      <c r="AF74" s="69">
        <f t="shared" si="72"/>
        <v>2.1</v>
      </c>
      <c r="AG74" s="78">
        <f t="shared" si="72"/>
        <v>200</v>
      </c>
      <c r="AH74" s="60">
        <f t="shared" si="72"/>
        <v>50</v>
      </c>
      <c r="AI74" s="60">
        <f t="shared" si="72"/>
        <v>105</v>
      </c>
      <c r="AJ74" s="60">
        <f t="shared" si="72"/>
        <v>10105</v>
      </c>
      <c r="AK74" s="60">
        <f t="shared" si="72"/>
        <v>428.66666666666669</v>
      </c>
      <c r="AL74" s="60">
        <f t="shared" si="72"/>
        <v>8.5733333333333341</v>
      </c>
      <c r="AM74" s="60">
        <f t="shared" ca="1" si="72"/>
        <v>-244.11666666666667</v>
      </c>
      <c r="AN74" s="60">
        <f t="shared" ca="1" si="72"/>
        <v>-244.11666666666667</v>
      </c>
      <c r="AO74" s="60">
        <f t="shared" ca="1" si="72"/>
        <v>244.11666666666667</v>
      </c>
      <c r="AP74" s="63">
        <f t="shared" si="49"/>
        <v>35</v>
      </c>
      <c r="AQ74" s="62">
        <f t="shared" si="50"/>
        <v>1.6920398009950273</v>
      </c>
      <c r="AR74" s="62">
        <f t="shared" si="51"/>
        <v>84.601990049751365</v>
      </c>
      <c r="AS74" s="62">
        <f t="shared" si="52"/>
        <v>169.20398009950273</v>
      </c>
      <c r="AT74" s="62">
        <f t="shared" si="53"/>
        <v>-84.601990049751365</v>
      </c>
      <c r="AU74" s="62">
        <f t="shared" si="54"/>
        <v>423.00995024875681</v>
      </c>
      <c r="AV74" s="62">
        <f t="shared" si="55"/>
        <v>-169.20398009950273</v>
      </c>
      <c r="AW74" s="63">
        <f t="shared" si="67"/>
        <v>253.80597014925408</v>
      </c>
      <c r="AX74" s="61" t="str">
        <f t="shared" ca="1" si="56"/>
        <v>VINTO</v>
      </c>
      <c r="AY74" s="69">
        <f t="shared" ca="1" si="68"/>
        <v>9860.8833333333332</v>
      </c>
      <c r="AZ74" s="51">
        <f t="shared" si="57"/>
        <v>592.21393034825951</v>
      </c>
      <c r="BA74" s="55">
        <f t="shared" ca="1" si="58"/>
        <v>6.1424484547254125E-2</v>
      </c>
      <c r="BB74" s="55">
        <f t="shared" ca="1" si="69"/>
        <v>0.70763746324141596</v>
      </c>
      <c r="BC74" s="64">
        <f t="shared" ca="1" si="59"/>
        <v>-104.86069651741198</v>
      </c>
      <c r="BE74" s="52" t="str">
        <f t="shared" ca="1" si="60"/>
        <v/>
      </c>
      <c r="BF74" s="52">
        <f t="shared" ca="1" si="61"/>
        <v>13.399999999999954</v>
      </c>
      <c r="BG74" s="52">
        <f t="shared" ca="1" si="62"/>
        <v>13.399999999999954</v>
      </c>
      <c r="BH74" s="52">
        <f t="shared" ca="1" si="63"/>
        <v>13.399999999999954</v>
      </c>
    </row>
    <row r="75" spans="19:60">
      <c r="S75" s="68">
        <f t="shared" si="70"/>
        <v>7</v>
      </c>
      <c r="T75" s="69">
        <f t="shared" si="70"/>
        <v>2</v>
      </c>
      <c r="U75" s="70">
        <f t="shared" si="48"/>
        <v>5</v>
      </c>
      <c r="V75" s="68">
        <f t="shared" si="64"/>
        <v>2</v>
      </c>
      <c r="W75" s="70">
        <f t="shared" si="64"/>
        <v>7</v>
      </c>
      <c r="X75" s="71">
        <f t="shared" si="64"/>
        <v>0.7142857142857143</v>
      </c>
      <c r="Y75" s="71">
        <f t="shared" si="64"/>
        <v>0.5</v>
      </c>
      <c r="Z75" s="69">
        <f t="shared" si="64"/>
        <v>10000</v>
      </c>
      <c r="AA75" s="69">
        <f t="shared" ca="1" si="64"/>
        <v>9641.3333333333339</v>
      </c>
      <c r="AB75" s="69">
        <f t="shared" ca="1" si="65"/>
        <v>-358.66666666666606</v>
      </c>
      <c r="AC75" s="69">
        <f t="shared" ca="1" si="66"/>
        <v>69.555555555555557</v>
      </c>
      <c r="AD75" s="73">
        <f t="shared" si="71"/>
        <v>13.299999999999955</v>
      </c>
      <c r="AE75" s="69">
        <f t="shared" si="72"/>
        <v>0.70000000000000007</v>
      </c>
      <c r="AF75" s="69">
        <f t="shared" si="72"/>
        <v>2.1</v>
      </c>
      <c r="AG75" s="78">
        <f t="shared" si="72"/>
        <v>200</v>
      </c>
      <c r="AH75" s="60">
        <f t="shared" si="72"/>
        <v>50</v>
      </c>
      <c r="AI75" s="60">
        <f t="shared" si="72"/>
        <v>105</v>
      </c>
      <c r="AJ75" s="60">
        <f t="shared" si="72"/>
        <v>10105</v>
      </c>
      <c r="AK75" s="60">
        <f t="shared" si="72"/>
        <v>428.66666666666669</v>
      </c>
      <c r="AL75" s="60">
        <f t="shared" si="72"/>
        <v>8.5733333333333341</v>
      </c>
      <c r="AM75" s="60">
        <f t="shared" ca="1" si="72"/>
        <v>-244.11666666666667</v>
      </c>
      <c r="AN75" s="60">
        <f t="shared" ca="1" si="72"/>
        <v>-244.11666666666667</v>
      </c>
      <c r="AO75" s="60">
        <f t="shared" ca="1" si="72"/>
        <v>244.11666666666667</v>
      </c>
      <c r="AP75" s="63">
        <f t="shared" si="49"/>
        <v>35</v>
      </c>
      <c r="AQ75" s="62">
        <f t="shared" si="50"/>
        <v>1.6972431077694261</v>
      </c>
      <c r="AR75" s="62">
        <f t="shared" si="51"/>
        <v>84.862155388471308</v>
      </c>
      <c r="AS75" s="62">
        <f t="shared" si="52"/>
        <v>169.72431077694262</v>
      </c>
      <c r="AT75" s="62">
        <f t="shared" si="53"/>
        <v>-84.862155388471308</v>
      </c>
      <c r="AU75" s="62">
        <f t="shared" si="54"/>
        <v>424.31077694235654</v>
      </c>
      <c r="AV75" s="62">
        <f t="shared" si="55"/>
        <v>-169.72431077694262</v>
      </c>
      <c r="AW75" s="63">
        <f t="shared" si="67"/>
        <v>254.58646616541392</v>
      </c>
      <c r="AX75" s="61" t="str">
        <f t="shared" ca="1" si="56"/>
        <v>VINTO</v>
      </c>
      <c r="AY75" s="69">
        <f t="shared" ca="1" si="68"/>
        <v>9860.8833333333332</v>
      </c>
      <c r="AZ75" s="51">
        <f t="shared" si="57"/>
        <v>594.0350877192991</v>
      </c>
      <c r="BA75" s="55">
        <f t="shared" ca="1" si="58"/>
        <v>6.161337516103918E-2</v>
      </c>
      <c r="BB75" s="55">
        <f t="shared" ca="1" si="69"/>
        <v>0.70981356737569057</v>
      </c>
      <c r="BC75" s="64">
        <f t="shared" ca="1" si="59"/>
        <v>-104.08020050125214</v>
      </c>
      <c r="BE75" s="52" t="str">
        <f t="shared" ca="1" si="60"/>
        <v/>
      </c>
      <c r="BF75" s="52">
        <f t="shared" ca="1" si="61"/>
        <v>13.299999999999955</v>
      </c>
      <c r="BG75" s="52">
        <f t="shared" ca="1" si="62"/>
        <v>13.299999999999955</v>
      </c>
      <c r="BH75" s="52">
        <f t="shared" ca="1" si="63"/>
        <v>13.299999999999955</v>
      </c>
    </row>
    <row r="76" spans="19:60">
      <c r="S76" s="68">
        <f t="shared" si="70"/>
        <v>7</v>
      </c>
      <c r="T76" s="69">
        <f t="shared" si="70"/>
        <v>2</v>
      </c>
      <c r="U76" s="70">
        <f t="shared" si="48"/>
        <v>5</v>
      </c>
      <c r="V76" s="68">
        <f t="shared" si="64"/>
        <v>2</v>
      </c>
      <c r="W76" s="70">
        <f t="shared" si="64"/>
        <v>7</v>
      </c>
      <c r="X76" s="71">
        <f t="shared" si="64"/>
        <v>0.7142857142857143</v>
      </c>
      <c r="Y76" s="71">
        <f t="shared" si="64"/>
        <v>0.5</v>
      </c>
      <c r="Z76" s="69">
        <f t="shared" si="64"/>
        <v>10000</v>
      </c>
      <c r="AA76" s="69">
        <f t="shared" ca="1" si="64"/>
        <v>9641.3333333333339</v>
      </c>
      <c r="AB76" s="69">
        <f t="shared" ca="1" si="65"/>
        <v>-358.66666666666606</v>
      </c>
      <c r="AC76" s="69">
        <f t="shared" ca="1" si="66"/>
        <v>69.555555555555557</v>
      </c>
      <c r="AD76" s="73">
        <f t="shared" si="71"/>
        <v>13.199999999999955</v>
      </c>
      <c r="AE76" s="69">
        <f t="shared" si="72"/>
        <v>0.70000000000000007</v>
      </c>
      <c r="AF76" s="69">
        <f t="shared" si="72"/>
        <v>2.1</v>
      </c>
      <c r="AG76" s="78">
        <f t="shared" si="72"/>
        <v>200</v>
      </c>
      <c r="AH76" s="60">
        <f t="shared" si="72"/>
        <v>50</v>
      </c>
      <c r="AI76" s="60">
        <f t="shared" si="72"/>
        <v>105</v>
      </c>
      <c r="AJ76" s="60">
        <f t="shared" si="72"/>
        <v>10105</v>
      </c>
      <c r="AK76" s="60">
        <f t="shared" si="72"/>
        <v>428.66666666666669</v>
      </c>
      <c r="AL76" s="60">
        <f t="shared" si="72"/>
        <v>8.5733333333333341</v>
      </c>
      <c r="AM76" s="60">
        <f t="shared" ca="1" si="72"/>
        <v>-244.11666666666667</v>
      </c>
      <c r="AN76" s="60">
        <f t="shared" ca="1" si="72"/>
        <v>-244.11666666666667</v>
      </c>
      <c r="AO76" s="60">
        <f t="shared" ca="1" si="72"/>
        <v>244.11666666666667</v>
      </c>
      <c r="AP76" s="63">
        <f t="shared" si="49"/>
        <v>35</v>
      </c>
      <c r="AQ76" s="62">
        <f t="shared" si="50"/>
        <v>1.702525252525255</v>
      </c>
      <c r="AR76" s="62">
        <f t="shared" si="51"/>
        <v>85.126262626262744</v>
      </c>
      <c r="AS76" s="62">
        <f t="shared" si="52"/>
        <v>170.25252525252549</v>
      </c>
      <c r="AT76" s="62">
        <f t="shared" si="53"/>
        <v>-85.126262626262744</v>
      </c>
      <c r="AU76" s="62">
        <f t="shared" si="54"/>
        <v>425.63131313131373</v>
      </c>
      <c r="AV76" s="62">
        <f t="shared" si="55"/>
        <v>-170.25252525252549</v>
      </c>
      <c r="AW76" s="63">
        <f t="shared" si="67"/>
        <v>255.37878787878824</v>
      </c>
      <c r="AX76" s="61" t="str">
        <f t="shared" ca="1" si="56"/>
        <v>VINTO</v>
      </c>
      <c r="AY76" s="69">
        <f t="shared" ca="1" si="68"/>
        <v>9860.8833333333332</v>
      </c>
      <c r="AZ76" s="51">
        <f t="shared" si="57"/>
        <v>595.88383838383925</v>
      </c>
      <c r="BA76" s="55">
        <f t="shared" ca="1" si="58"/>
        <v>6.1805127753820965E-2</v>
      </c>
      <c r="BB76" s="55">
        <f t="shared" ca="1" si="69"/>
        <v>0.71202264278472682</v>
      </c>
      <c r="BC76" s="64">
        <f t="shared" ca="1" si="59"/>
        <v>-103.28787878787782</v>
      </c>
      <c r="BE76" s="52" t="str">
        <f t="shared" ca="1" si="60"/>
        <v/>
      </c>
      <c r="BF76" s="52">
        <f t="shared" ca="1" si="61"/>
        <v>13.199999999999955</v>
      </c>
      <c r="BG76" s="52">
        <f t="shared" ca="1" si="62"/>
        <v>13.199999999999955</v>
      </c>
      <c r="BH76" s="52">
        <f t="shared" ca="1" si="63"/>
        <v>13.199999999999955</v>
      </c>
    </row>
    <row r="77" spans="19:60">
      <c r="S77" s="68">
        <f t="shared" si="70"/>
        <v>7</v>
      </c>
      <c r="T77" s="69">
        <f t="shared" si="70"/>
        <v>2</v>
      </c>
      <c r="U77" s="70">
        <f t="shared" si="48"/>
        <v>5</v>
      </c>
      <c r="V77" s="68">
        <f t="shared" si="64"/>
        <v>2</v>
      </c>
      <c r="W77" s="70">
        <f t="shared" si="64"/>
        <v>7</v>
      </c>
      <c r="X77" s="71">
        <f t="shared" si="64"/>
        <v>0.7142857142857143</v>
      </c>
      <c r="Y77" s="71">
        <f t="shared" si="64"/>
        <v>0.5</v>
      </c>
      <c r="Z77" s="69">
        <f t="shared" si="64"/>
        <v>10000</v>
      </c>
      <c r="AA77" s="69">
        <f t="shared" ca="1" si="64"/>
        <v>9641.3333333333339</v>
      </c>
      <c r="AB77" s="69">
        <f t="shared" ca="1" si="65"/>
        <v>-358.66666666666606</v>
      </c>
      <c r="AC77" s="69">
        <f t="shared" ca="1" si="66"/>
        <v>69.555555555555557</v>
      </c>
      <c r="AD77" s="73">
        <f t="shared" si="71"/>
        <v>13.099999999999955</v>
      </c>
      <c r="AE77" s="69">
        <f t="shared" si="72"/>
        <v>0.70000000000000007</v>
      </c>
      <c r="AF77" s="69">
        <f t="shared" si="72"/>
        <v>2.1</v>
      </c>
      <c r="AG77" s="78">
        <f t="shared" si="72"/>
        <v>200</v>
      </c>
      <c r="AH77" s="60">
        <f t="shared" si="72"/>
        <v>50</v>
      </c>
      <c r="AI77" s="60">
        <f t="shared" si="72"/>
        <v>105</v>
      </c>
      <c r="AJ77" s="60">
        <f t="shared" si="72"/>
        <v>10105</v>
      </c>
      <c r="AK77" s="60">
        <f t="shared" si="72"/>
        <v>428.66666666666669</v>
      </c>
      <c r="AL77" s="60">
        <f t="shared" si="72"/>
        <v>8.5733333333333341</v>
      </c>
      <c r="AM77" s="60">
        <f t="shared" ca="1" si="72"/>
        <v>-244.11666666666667</v>
      </c>
      <c r="AN77" s="60">
        <f t="shared" ca="1" si="72"/>
        <v>-244.11666666666667</v>
      </c>
      <c r="AO77" s="60">
        <f t="shared" ca="1" si="72"/>
        <v>244.11666666666667</v>
      </c>
      <c r="AP77" s="63">
        <f t="shared" si="49"/>
        <v>35</v>
      </c>
      <c r="AQ77" s="62">
        <f t="shared" si="50"/>
        <v>1.7078880407124706</v>
      </c>
      <c r="AR77" s="62">
        <f t="shared" si="51"/>
        <v>85.394402035623528</v>
      </c>
      <c r="AS77" s="62">
        <f t="shared" si="52"/>
        <v>170.78880407124706</v>
      </c>
      <c r="AT77" s="62">
        <f t="shared" si="53"/>
        <v>-85.394402035623528</v>
      </c>
      <c r="AU77" s="62">
        <f t="shared" si="54"/>
        <v>426.97201017811767</v>
      </c>
      <c r="AV77" s="62">
        <f t="shared" si="55"/>
        <v>-170.78880407124706</v>
      </c>
      <c r="AW77" s="63">
        <f t="shared" si="67"/>
        <v>256.18320610687061</v>
      </c>
      <c r="AX77" s="61" t="str">
        <f t="shared" ca="1" si="56"/>
        <v>VINTO</v>
      </c>
      <c r="AY77" s="69">
        <f t="shared" ca="1" si="68"/>
        <v>9860.8833333333332</v>
      </c>
      <c r="AZ77" s="51">
        <f t="shared" si="57"/>
        <v>597.76081424936467</v>
      </c>
      <c r="BA77" s="55">
        <f t="shared" ca="1" si="58"/>
        <v>6.1999807867103233E-2</v>
      </c>
      <c r="BB77" s="55">
        <f t="shared" ca="1" si="69"/>
        <v>0.71426544453588581</v>
      </c>
      <c r="BC77" s="64">
        <f t="shared" ca="1" si="59"/>
        <v>-102.48346055979545</v>
      </c>
      <c r="BE77" s="52" t="str">
        <f t="shared" ca="1" si="60"/>
        <v/>
      </c>
      <c r="BF77" s="52">
        <f t="shared" ca="1" si="61"/>
        <v>13.099999999999955</v>
      </c>
      <c r="BG77" s="52">
        <f t="shared" ca="1" si="62"/>
        <v>13.099999999999955</v>
      </c>
      <c r="BH77" s="52">
        <f t="shared" ca="1" si="63"/>
        <v>13.099999999999955</v>
      </c>
    </row>
    <row r="78" spans="19:60">
      <c r="S78" s="68">
        <f t="shared" si="70"/>
        <v>7</v>
      </c>
      <c r="T78" s="69">
        <f t="shared" si="70"/>
        <v>2</v>
      </c>
      <c r="U78" s="70">
        <f t="shared" si="48"/>
        <v>5</v>
      </c>
      <c r="V78" s="68">
        <f t="shared" si="64"/>
        <v>2</v>
      </c>
      <c r="W78" s="70">
        <f t="shared" si="64"/>
        <v>7</v>
      </c>
      <c r="X78" s="71">
        <f t="shared" si="64"/>
        <v>0.7142857142857143</v>
      </c>
      <c r="Y78" s="71">
        <f t="shared" si="64"/>
        <v>0.5</v>
      </c>
      <c r="Z78" s="69">
        <f t="shared" si="64"/>
        <v>10000</v>
      </c>
      <c r="AA78" s="69">
        <f t="shared" ca="1" si="64"/>
        <v>9641.3333333333339</v>
      </c>
      <c r="AB78" s="69">
        <f t="shared" ca="1" si="65"/>
        <v>-358.66666666666606</v>
      </c>
      <c r="AC78" s="69">
        <f t="shared" ca="1" si="66"/>
        <v>69.555555555555557</v>
      </c>
      <c r="AD78" s="73">
        <f t="shared" si="71"/>
        <v>12.999999999999956</v>
      </c>
      <c r="AE78" s="69">
        <f t="shared" si="72"/>
        <v>0.70000000000000007</v>
      </c>
      <c r="AF78" s="69">
        <f t="shared" si="72"/>
        <v>2.1</v>
      </c>
      <c r="AG78" s="78">
        <f t="shared" si="72"/>
        <v>200</v>
      </c>
      <c r="AH78" s="60">
        <f t="shared" si="72"/>
        <v>50</v>
      </c>
      <c r="AI78" s="60">
        <f t="shared" si="72"/>
        <v>105</v>
      </c>
      <c r="AJ78" s="60">
        <f t="shared" si="72"/>
        <v>10105</v>
      </c>
      <c r="AK78" s="60">
        <f t="shared" si="72"/>
        <v>428.66666666666669</v>
      </c>
      <c r="AL78" s="60">
        <f t="shared" si="72"/>
        <v>8.5733333333333341</v>
      </c>
      <c r="AM78" s="60">
        <f t="shared" ca="1" si="72"/>
        <v>-244.11666666666667</v>
      </c>
      <c r="AN78" s="60">
        <f t="shared" ca="1" si="72"/>
        <v>-244.11666666666667</v>
      </c>
      <c r="AO78" s="60">
        <f t="shared" ca="1" si="72"/>
        <v>244.11666666666667</v>
      </c>
      <c r="AP78" s="63">
        <f t="shared" si="49"/>
        <v>35</v>
      </c>
      <c r="AQ78" s="62">
        <f t="shared" si="50"/>
        <v>1.7133333333333358</v>
      </c>
      <c r="AR78" s="62">
        <f t="shared" si="51"/>
        <v>85.666666666666785</v>
      </c>
      <c r="AS78" s="62">
        <f t="shared" si="52"/>
        <v>171.33333333333357</v>
      </c>
      <c r="AT78" s="62">
        <f t="shared" si="53"/>
        <v>-85.666666666666785</v>
      </c>
      <c r="AU78" s="62">
        <f t="shared" si="54"/>
        <v>428.33333333333394</v>
      </c>
      <c r="AV78" s="62">
        <f t="shared" si="55"/>
        <v>-171.33333333333357</v>
      </c>
      <c r="AW78" s="63">
        <f t="shared" si="67"/>
        <v>257.00000000000034</v>
      </c>
      <c r="AX78" s="61" t="str">
        <f t="shared" ca="1" si="56"/>
        <v>VINTO</v>
      </c>
      <c r="AY78" s="69">
        <f t="shared" ca="1" si="68"/>
        <v>9860.8833333333332</v>
      </c>
      <c r="AZ78" s="51">
        <f t="shared" si="57"/>
        <v>599.66666666666754</v>
      </c>
      <c r="BA78" s="55">
        <f t="shared" ca="1" si="58"/>
        <v>6.2197483059051394E-2</v>
      </c>
      <c r="BB78" s="55">
        <f t="shared" ca="1" si="69"/>
        <v>0.71654275092937014</v>
      </c>
      <c r="BC78" s="64">
        <f t="shared" ca="1" si="59"/>
        <v>-101.66666666666572</v>
      </c>
      <c r="BE78" s="52" t="str">
        <f t="shared" ca="1" si="60"/>
        <v/>
      </c>
      <c r="BF78" s="52">
        <f t="shared" ca="1" si="61"/>
        <v>12.999999999999956</v>
      </c>
      <c r="BG78" s="52">
        <f t="shared" ca="1" si="62"/>
        <v>12.999999999999956</v>
      </c>
      <c r="BH78" s="52">
        <f t="shared" ca="1" si="63"/>
        <v>12.999999999999956</v>
      </c>
    </row>
    <row r="79" spans="19:60">
      <c r="S79" s="68">
        <f t="shared" si="70"/>
        <v>7</v>
      </c>
      <c r="T79" s="69">
        <f t="shared" si="70"/>
        <v>2</v>
      </c>
      <c r="U79" s="70">
        <f t="shared" si="48"/>
        <v>5</v>
      </c>
      <c r="V79" s="68">
        <f t="shared" si="64"/>
        <v>2</v>
      </c>
      <c r="W79" s="70">
        <f t="shared" si="64"/>
        <v>7</v>
      </c>
      <c r="X79" s="71">
        <f t="shared" si="64"/>
        <v>0.7142857142857143</v>
      </c>
      <c r="Y79" s="71">
        <f t="shared" si="64"/>
        <v>0.5</v>
      </c>
      <c r="Z79" s="69">
        <f t="shared" si="64"/>
        <v>10000</v>
      </c>
      <c r="AA79" s="69">
        <f t="shared" ca="1" si="64"/>
        <v>9641.3333333333339</v>
      </c>
      <c r="AB79" s="69">
        <f t="shared" ca="1" si="65"/>
        <v>-358.66666666666606</v>
      </c>
      <c r="AC79" s="69">
        <f t="shared" ca="1" si="66"/>
        <v>69.555555555555557</v>
      </c>
      <c r="AD79" s="73">
        <f t="shared" si="71"/>
        <v>12.899999999999956</v>
      </c>
      <c r="AE79" s="69">
        <f t="shared" si="72"/>
        <v>0.70000000000000007</v>
      </c>
      <c r="AF79" s="69">
        <f t="shared" si="72"/>
        <v>2.1</v>
      </c>
      <c r="AG79" s="78">
        <f t="shared" si="72"/>
        <v>200</v>
      </c>
      <c r="AH79" s="60">
        <f t="shared" si="72"/>
        <v>50</v>
      </c>
      <c r="AI79" s="60">
        <f t="shared" si="72"/>
        <v>105</v>
      </c>
      <c r="AJ79" s="60">
        <f t="shared" si="72"/>
        <v>10105</v>
      </c>
      <c r="AK79" s="60">
        <f t="shared" si="72"/>
        <v>428.66666666666669</v>
      </c>
      <c r="AL79" s="60">
        <f t="shared" si="72"/>
        <v>8.5733333333333341</v>
      </c>
      <c r="AM79" s="60">
        <f t="shared" ca="1" si="72"/>
        <v>-244.11666666666667</v>
      </c>
      <c r="AN79" s="60">
        <f t="shared" ca="1" si="72"/>
        <v>-244.11666666666667</v>
      </c>
      <c r="AO79" s="60">
        <f t="shared" ca="1" si="72"/>
        <v>244.11666666666667</v>
      </c>
      <c r="AP79" s="63">
        <f t="shared" si="49"/>
        <v>35</v>
      </c>
      <c r="AQ79" s="62">
        <f t="shared" si="50"/>
        <v>1.7188630490956096</v>
      </c>
      <c r="AR79" s="62">
        <f t="shared" si="51"/>
        <v>85.943152454780474</v>
      </c>
      <c r="AS79" s="62">
        <f t="shared" si="52"/>
        <v>171.88630490956095</v>
      </c>
      <c r="AT79" s="62">
        <f t="shared" si="53"/>
        <v>-85.943152454780474</v>
      </c>
      <c r="AU79" s="62">
        <f t="shared" si="54"/>
        <v>429.71576227390239</v>
      </c>
      <c r="AV79" s="62">
        <f t="shared" si="55"/>
        <v>-171.88630490956095</v>
      </c>
      <c r="AW79" s="63">
        <f t="shared" si="67"/>
        <v>257.82945736434147</v>
      </c>
      <c r="AX79" s="61" t="str">
        <f t="shared" ca="1" si="56"/>
        <v>VINTO</v>
      </c>
      <c r="AY79" s="69">
        <f t="shared" ca="1" si="68"/>
        <v>9860.8833333333332</v>
      </c>
      <c r="AZ79" s="51">
        <f t="shared" si="57"/>
        <v>601.6020671834633</v>
      </c>
      <c r="BA79" s="55">
        <f t="shared" ca="1" si="58"/>
        <v>6.2398222982657646E-2</v>
      </c>
      <c r="BB79" s="55">
        <f t="shared" ca="1" si="69"/>
        <v>0.71885536439872277</v>
      </c>
      <c r="BC79" s="64">
        <f t="shared" ca="1" si="59"/>
        <v>-100.8372093023246</v>
      </c>
      <c r="BE79" s="52" t="str">
        <f t="shared" ca="1" si="60"/>
        <v/>
      </c>
      <c r="BF79" s="52">
        <f t="shared" ca="1" si="61"/>
        <v>12.899999999999956</v>
      </c>
      <c r="BG79" s="52">
        <f t="shared" ca="1" si="62"/>
        <v>12.899999999999956</v>
      </c>
      <c r="BH79" s="52">
        <f t="shared" ca="1" si="63"/>
        <v>12.899999999999956</v>
      </c>
    </row>
    <row r="80" spans="19:60">
      <c r="S80" s="68">
        <f t="shared" si="70"/>
        <v>7</v>
      </c>
      <c r="T80" s="69">
        <f t="shared" si="70"/>
        <v>2</v>
      </c>
      <c r="U80" s="70">
        <f t="shared" si="48"/>
        <v>5</v>
      </c>
      <c r="V80" s="68">
        <f t="shared" si="64"/>
        <v>2</v>
      </c>
      <c r="W80" s="70">
        <f t="shared" si="64"/>
        <v>7</v>
      </c>
      <c r="X80" s="71">
        <f t="shared" si="64"/>
        <v>0.7142857142857143</v>
      </c>
      <c r="Y80" s="71">
        <f t="shared" si="64"/>
        <v>0.5</v>
      </c>
      <c r="Z80" s="69">
        <f t="shared" si="64"/>
        <v>10000</v>
      </c>
      <c r="AA80" s="69">
        <f t="shared" ca="1" si="64"/>
        <v>9641.3333333333339</v>
      </c>
      <c r="AB80" s="69">
        <f t="shared" ca="1" si="65"/>
        <v>-358.66666666666606</v>
      </c>
      <c r="AC80" s="69">
        <f t="shared" ca="1" si="66"/>
        <v>69.555555555555557</v>
      </c>
      <c r="AD80" s="73">
        <f t="shared" si="71"/>
        <v>12.799999999999956</v>
      </c>
      <c r="AE80" s="69">
        <f t="shared" si="72"/>
        <v>0.70000000000000007</v>
      </c>
      <c r="AF80" s="69">
        <f t="shared" si="72"/>
        <v>2.1</v>
      </c>
      <c r="AG80" s="78">
        <f t="shared" si="72"/>
        <v>200</v>
      </c>
      <c r="AH80" s="60">
        <f t="shared" si="72"/>
        <v>50</v>
      </c>
      <c r="AI80" s="60">
        <f t="shared" si="72"/>
        <v>105</v>
      </c>
      <c r="AJ80" s="60">
        <f t="shared" si="72"/>
        <v>10105</v>
      </c>
      <c r="AK80" s="60">
        <f t="shared" si="72"/>
        <v>428.66666666666669</v>
      </c>
      <c r="AL80" s="60">
        <f t="shared" si="72"/>
        <v>8.5733333333333341</v>
      </c>
      <c r="AM80" s="60">
        <f t="shared" ca="1" si="72"/>
        <v>-244.11666666666667</v>
      </c>
      <c r="AN80" s="60">
        <f t="shared" ca="1" si="72"/>
        <v>-244.11666666666667</v>
      </c>
      <c r="AO80" s="60">
        <f t="shared" ca="1" si="72"/>
        <v>244.11666666666667</v>
      </c>
      <c r="AP80" s="63">
        <f t="shared" si="49"/>
        <v>35</v>
      </c>
      <c r="AQ80" s="62">
        <f t="shared" si="50"/>
        <v>1.724479166666669</v>
      </c>
      <c r="AR80" s="62">
        <f t="shared" si="51"/>
        <v>86.223958333333456</v>
      </c>
      <c r="AS80" s="62">
        <f t="shared" si="52"/>
        <v>172.44791666666691</v>
      </c>
      <c r="AT80" s="62">
        <f t="shared" si="53"/>
        <v>-86.223958333333456</v>
      </c>
      <c r="AU80" s="62">
        <f t="shared" si="54"/>
        <v>431.11979166666731</v>
      </c>
      <c r="AV80" s="62">
        <f t="shared" si="55"/>
        <v>-172.44791666666691</v>
      </c>
      <c r="AW80" s="63">
        <f t="shared" si="67"/>
        <v>258.6718750000004</v>
      </c>
      <c r="AX80" s="61" t="str">
        <f t="shared" ca="1" si="56"/>
        <v>VINTO</v>
      </c>
      <c r="AY80" s="69">
        <f t="shared" ca="1" si="68"/>
        <v>9860.8833333333332</v>
      </c>
      <c r="AZ80" s="51">
        <f t="shared" si="57"/>
        <v>603.56770833333417</v>
      </c>
      <c r="BA80" s="55">
        <f t="shared" ca="1" si="58"/>
        <v>6.2602099467570269E-2</v>
      </c>
      <c r="BB80" s="55">
        <f t="shared" ca="1" si="69"/>
        <v>0.72120411245353389</v>
      </c>
      <c r="BC80" s="64">
        <f t="shared" ca="1" si="59"/>
        <v>-99.994791666665662</v>
      </c>
      <c r="BE80" s="52" t="str">
        <f t="shared" ca="1" si="60"/>
        <v/>
      </c>
      <c r="BF80" s="52">
        <f t="shared" ca="1" si="61"/>
        <v>12.799999999999956</v>
      </c>
      <c r="BG80" s="52">
        <f t="shared" ca="1" si="62"/>
        <v>12.799999999999956</v>
      </c>
      <c r="BH80" s="52">
        <f t="shared" ca="1" si="63"/>
        <v>12.799999999999956</v>
      </c>
    </row>
    <row r="81" spans="19:60">
      <c r="S81" s="68">
        <f t="shared" si="70"/>
        <v>7</v>
      </c>
      <c r="T81" s="69">
        <f t="shared" si="70"/>
        <v>2</v>
      </c>
      <c r="U81" s="70">
        <f t="shared" si="48"/>
        <v>5</v>
      </c>
      <c r="V81" s="68">
        <f t="shared" si="64"/>
        <v>2</v>
      </c>
      <c r="W81" s="70">
        <f t="shared" si="64"/>
        <v>7</v>
      </c>
      <c r="X81" s="71">
        <f t="shared" si="64"/>
        <v>0.7142857142857143</v>
      </c>
      <c r="Y81" s="71">
        <f t="shared" si="64"/>
        <v>0.5</v>
      </c>
      <c r="Z81" s="69">
        <f t="shared" si="64"/>
        <v>10000</v>
      </c>
      <c r="AA81" s="69">
        <f t="shared" ca="1" si="64"/>
        <v>9641.3333333333339</v>
      </c>
      <c r="AB81" s="69">
        <f t="shared" ca="1" si="65"/>
        <v>-358.66666666666606</v>
      </c>
      <c r="AC81" s="69">
        <f t="shared" ca="1" si="66"/>
        <v>69.555555555555557</v>
      </c>
      <c r="AD81" s="73">
        <f t="shared" si="71"/>
        <v>12.699999999999957</v>
      </c>
      <c r="AE81" s="69">
        <f t="shared" si="72"/>
        <v>0.70000000000000007</v>
      </c>
      <c r="AF81" s="69">
        <f t="shared" si="72"/>
        <v>2.1</v>
      </c>
      <c r="AG81" s="78">
        <f t="shared" si="72"/>
        <v>200</v>
      </c>
      <c r="AH81" s="60">
        <f t="shared" si="72"/>
        <v>50</v>
      </c>
      <c r="AI81" s="60">
        <f t="shared" si="72"/>
        <v>105</v>
      </c>
      <c r="AJ81" s="60">
        <f t="shared" si="72"/>
        <v>10105</v>
      </c>
      <c r="AK81" s="60">
        <f t="shared" si="72"/>
        <v>428.66666666666669</v>
      </c>
      <c r="AL81" s="60">
        <f t="shared" si="72"/>
        <v>8.5733333333333341</v>
      </c>
      <c r="AM81" s="60">
        <f t="shared" ca="1" si="72"/>
        <v>-244.11666666666667</v>
      </c>
      <c r="AN81" s="60">
        <f t="shared" ca="1" si="72"/>
        <v>-244.11666666666667</v>
      </c>
      <c r="AO81" s="60">
        <f t="shared" ca="1" si="72"/>
        <v>244.11666666666667</v>
      </c>
      <c r="AP81" s="63">
        <f t="shared" si="49"/>
        <v>35</v>
      </c>
      <c r="AQ81" s="62">
        <f t="shared" si="50"/>
        <v>1.7301837270341234</v>
      </c>
      <c r="AR81" s="62">
        <f t="shared" si="51"/>
        <v>86.509186351706163</v>
      </c>
      <c r="AS81" s="62">
        <f t="shared" si="52"/>
        <v>173.01837270341233</v>
      </c>
      <c r="AT81" s="62">
        <f t="shared" si="53"/>
        <v>-86.509186351706163</v>
      </c>
      <c r="AU81" s="62">
        <f t="shared" si="54"/>
        <v>432.5459317585308</v>
      </c>
      <c r="AV81" s="62">
        <f t="shared" si="55"/>
        <v>-173.01837270341233</v>
      </c>
      <c r="AW81" s="63">
        <f t="shared" si="67"/>
        <v>259.52755905511845</v>
      </c>
      <c r="AX81" s="61" t="str">
        <f t="shared" ca="1" si="56"/>
        <v>VINTO</v>
      </c>
      <c r="AY81" s="69">
        <f t="shared" ca="1" si="68"/>
        <v>9860.8833333333332</v>
      </c>
      <c r="AZ81" s="51">
        <f t="shared" si="57"/>
        <v>605.56430446194315</v>
      </c>
      <c r="BA81" s="55">
        <f t="shared" ca="1" si="58"/>
        <v>6.2809186605788589E-2</v>
      </c>
      <c r="BB81" s="55">
        <f t="shared" ca="1" si="69"/>
        <v>0.7235898486666883</v>
      </c>
      <c r="BC81" s="64">
        <f t="shared" ca="1" si="59"/>
        <v>-99.139107611547615</v>
      </c>
      <c r="BE81" s="52" t="str">
        <f t="shared" ca="1" si="60"/>
        <v/>
      </c>
      <c r="BF81" s="52">
        <f t="shared" ca="1" si="61"/>
        <v>12.699999999999957</v>
      </c>
      <c r="BG81" s="52">
        <f t="shared" ca="1" si="62"/>
        <v>12.699999999999957</v>
      </c>
      <c r="BH81" s="52">
        <f t="shared" ca="1" si="63"/>
        <v>12.699999999999957</v>
      </c>
    </row>
    <row r="82" spans="19:60">
      <c r="S82" s="68">
        <f t="shared" si="70"/>
        <v>7</v>
      </c>
      <c r="T82" s="69">
        <f t="shared" si="70"/>
        <v>2</v>
      </c>
      <c r="U82" s="70">
        <f t="shared" si="48"/>
        <v>5</v>
      </c>
      <c r="V82" s="68">
        <f t="shared" si="64"/>
        <v>2</v>
      </c>
      <c r="W82" s="70">
        <f t="shared" si="64"/>
        <v>7</v>
      </c>
      <c r="X82" s="71">
        <f t="shared" si="64"/>
        <v>0.7142857142857143</v>
      </c>
      <c r="Y82" s="71">
        <f t="shared" si="64"/>
        <v>0.5</v>
      </c>
      <c r="Z82" s="69">
        <f t="shared" si="64"/>
        <v>10000</v>
      </c>
      <c r="AA82" s="69">
        <f t="shared" ca="1" si="64"/>
        <v>9641.3333333333339</v>
      </c>
      <c r="AB82" s="69">
        <f t="shared" ca="1" si="65"/>
        <v>-358.66666666666606</v>
      </c>
      <c r="AC82" s="69">
        <f t="shared" ca="1" si="66"/>
        <v>69.555555555555557</v>
      </c>
      <c r="AD82" s="73">
        <f t="shared" si="71"/>
        <v>12.599999999999957</v>
      </c>
      <c r="AE82" s="69">
        <f t="shared" si="72"/>
        <v>0.70000000000000007</v>
      </c>
      <c r="AF82" s="69">
        <f t="shared" si="72"/>
        <v>2.1</v>
      </c>
      <c r="AG82" s="78">
        <f t="shared" si="72"/>
        <v>200</v>
      </c>
      <c r="AH82" s="60">
        <f t="shared" si="72"/>
        <v>50</v>
      </c>
      <c r="AI82" s="60">
        <f t="shared" si="72"/>
        <v>105</v>
      </c>
      <c r="AJ82" s="60">
        <f t="shared" si="72"/>
        <v>10105</v>
      </c>
      <c r="AK82" s="60">
        <f t="shared" si="72"/>
        <v>428.66666666666669</v>
      </c>
      <c r="AL82" s="60">
        <f t="shared" si="72"/>
        <v>8.5733333333333341</v>
      </c>
      <c r="AM82" s="60">
        <f t="shared" ca="1" si="72"/>
        <v>-244.11666666666667</v>
      </c>
      <c r="AN82" s="60">
        <f t="shared" ca="1" si="72"/>
        <v>-244.11666666666667</v>
      </c>
      <c r="AO82" s="60">
        <f t="shared" ca="1" si="72"/>
        <v>244.11666666666667</v>
      </c>
      <c r="AP82" s="63">
        <f t="shared" si="49"/>
        <v>35</v>
      </c>
      <c r="AQ82" s="62">
        <f t="shared" si="50"/>
        <v>1.7359788359788384</v>
      </c>
      <c r="AR82" s="62">
        <f t="shared" si="51"/>
        <v>86.798941798941925</v>
      </c>
      <c r="AS82" s="62">
        <f t="shared" si="52"/>
        <v>173.59788359788385</v>
      </c>
      <c r="AT82" s="62">
        <f t="shared" si="53"/>
        <v>-86.798941798941925</v>
      </c>
      <c r="AU82" s="62">
        <f t="shared" si="54"/>
        <v>433.99470899470964</v>
      </c>
      <c r="AV82" s="62">
        <f t="shared" si="55"/>
        <v>-173.59788359788385</v>
      </c>
      <c r="AW82" s="63">
        <f t="shared" si="67"/>
        <v>260.39682539682576</v>
      </c>
      <c r="AX82" s="61" t="str">
        <f t="shared" ca="1" si="56"/>
        <v>VINTO</v>
      </c>
      <c r="AY82" s="69">
        <f t="shared" ca="1" si="68"/>
        <v>9860.8833333333332</v>
      </c>
      <c r="AZ82" s="51">
        <f t="shared" si="57"/>
        <v>607.59259259259352</v>
      </c>
      <c r="BA82" s="55">
        <f t="shared" ca="1" si="58"/>
        <v>6.3019560841438962E-2</v>
      </c>
      <c r="BB82" s="55">
        <f t="shared" ca="1" si="69"/>
        <v>0.72601345370862325</v>
      </c>
      <c r="BC82" s="64">
        <f t="shared" ca="1" si="59"/>
        <v>-98.269841269840299</v>
      </c>
      <c r="BE82" s="52" t="str">
        <f t="shared" ca="1" si="60"/>
        <v/>
      </c>
      <c r="BF82" s="52">
        <f t="shared" ca="1" si="61"/>
        <v>12.599999999999957</v>
      </c>
      <c r="BG82" s="52">
        <f t="shared" ca="1" si="62"/>
        <v>12.599999999999957</v>
      </c>
      <c r="BH82" s="52">
        <f t="shared" ca="1" si="63"/>
        <v>12.599999999999957</v>
      </c>
    </row>
    <row r="83" spans="19:60">
      <c r="S83" s="68">
        <f t="shared" si="70"/>
        <v>7</v>
      </c>
      <c r="T83" s="69">
        <f t="shared" si="70"/>
        <v>2</v>
      </c>
      <c r="U83" s="70">
        <f t="shared" si="48"/>
        <v>5</v>
      </c>
      <c r="V83" s="68">
        <f t="shared" si="64"/>
        <v>2</v>
      </c>
      <c r="W83" s="70">
        <f t="shared" si="64"/>
        <v>7</v>
      </c>
      <c r="X83" s="71">
        <f t="shared" si="64"/>
        <v>0.7142857142857143</v>
      </c>
      <c r="Y83" s="71">
        <f t="shared" si="64"/>
        <v>0.5</v>
      </c>
      <c r="Z83" s="69">
        <f t="shared" si="64"/>
        <v>10000</v>
      </c>
      <c r="AA83" s="69">
        <f t="shared" ca="1" si="64"/>
        <v>9641.3333333333339</v>
      </c>
      <c r="AB83" s="69">
        <f t="shared" ca="1" si="65"/>
        <v>-358.66666666666606</v>
      </c>
      <c r="AC83" s="69">
        <f t="shared" ca="1" si="66"/>
        <v>69.555555555555557</v>
      </c>
      <c r="AD83" s="73">
        <f t="shared" si="71"/>
        <v>12.499999999999957</v>
      </c>
      <c r="AE83" s="69">
        <f t="shared" si="72"/>
        <v>0.70000000000000007</v>
      </c>
      <c r="AF83" s="69">
        <f t="shared" si="72"/>
        <v>2.1</v>
      </c>
      <c r="AG83" s="78">
        <f t="shared" si="72"/>
        <v>200</v>
      </c>
      <c r="AH83" s="60">
        <f t="shared" si="72"/>
        <v>50</v>
      </c>
      <c r="AI83" s="60">
        <f t="shared" si="72"/>
        <v>105</v>
      </c>
      <c r="AJ83" s="60">
        <f t="shared" si="72"/>
        <v>10105</v>
      </c>
      <c r="AK83" s="60">
        <f t="shared" si="72"/>
        <v>428.66666666666669</v>
      </c>
      <c r="AL83" s="60">
        <f t="shared" si="72"/>
        <v>8.5733333333333341</v>
      </c>
      <c r="AM83" s="60">
        <f t="shared" ca="1" si="72"/>
        <v>-244.11666666666667</v>
      </c>
      <c r="AN83" s="60">
        <f t="shared" ca="1" si="72"/>
        <v>-244.11666666666667</v>
      </c>
      <c r="AO83" s="60">
        <f t="shared" ca="1" si="72"/>
        <v>244.11666666666667</v>
      </c>
      <c r="AP83" s="63">
        <f t="shared" si="49"/>
        <v>35</v>
      </c>
      <c r="AQ83" s="62">
        <f t="shared" si="50"/>
        <v>1.7418666666666693</v>
      </c>
      <c r="AR83" s="62">
        <f t="shared" si="51"/>
        <v>87.093333333333462</v>
      </c>
      <c r="AS83" s="62">
        <f t="shared" si="52"/>
        <v>174.18666666666692</v>
      </c>
      <c r="AT83" s="62">
        <f t="shared" si="53"/>
        <v>-87.093333333333462</v>
      </c>
      <c r="AU83" s="62">
        <f t="shared" si="54"/>
        <v>435.46666666666732</v>
      </c>
      <c r="AV83" s="62">
        <f t="shared" si="55"/>
        <v>-174.18666666666692</v>
      </c>
      <c r="AW83" s="63">
        <f t="shared" si="67"/>
        <v>261.28000000000043</v>
      </c>
      <c r="AX83" s="61" t="str">
        <f t="shared" ca="1" si="56"/>
        <v>VINTO</v>
      </c>
      <c r="AY83" s="69">
        <f t="shared" ca="1" si="68"/>
        <v>9860.8833333333332</v>
      </c>
      <c r="AZ83" s="51">
        <f t="shared" si="57"/>
        <v>609.65333333333422</v>
      </c>
      <c r="BA83" s="55">
        <f t="shared" ca="1" si="58"/>
        <v>6.323330106485972E-2</v>
      </c>
      <c r="BB83" s="55">
        <f t="shared" ca="1" si="69"/>
        <v>0.72847583643122915</v>
      </c>
      <c r="BC83" s="64">
        <f t="shared" ca="1" si="59"/>
        <v>-97.386666666665633</v>
      </c>
      <c r="BE83" s="52" t="str">
        <f t="shared" ca="1" si="60"/>
        <v/>
      </c>
      <c r="BF83" s="52">
        <f t="shared" ca="1" si="61"/>
        <v>12.499999999999957</v>
      </c>
      <c r="BG83" s="52">
        <f t="shared" ca="1" si="62"/>
        <v>12.499999999999957</v>
      </c>
      <c r="BH83" s="52">
        <f t="shared" ca="1" si="63"/>
        <v>12.499999999999957</v>
      </c>
    </row>
    <row r="84" spans="19:60">
      <c r="S84" s="68">
        <f t="shared" si="70"/>
        <v>7</v>
      </c>
      <c r="T84" s="69">
        <f t="shared" si="70"/>
        <v>2</v>
      </c>
      <c r="U84" s="70">
        <f t="shared" si="48"/>
        <v>5</v>
      </c>
      <c r="V84" s="68">
        <f t="shared" si="64"/>
        <v>2</v>
      </c>
      <c r="W84" s="70">
        <f t="shared" si="64"/>
        <v>7</v>
      </c>
      <c r="X84" s="71">
        <f t="shared" si="64"/>
        <v>0.7142857142857143</v>
      </c>
      <c r="Y84" s="71">
        <f t="shared" si="64"/>
        <v>0.5</v>
      </c>
      <c r="Z84" s="69">
        <f t="shared" si="64"/>
        <v>10000</v>
      </c>
      <c r="AA84" s="69">
        <f t="shared" ca="1" si="64"/>
        <v>9641.3333333333339</v>
      </c>
      <c r="AB84" s="69">
        <f t="shared" ca="1" si="65"/>
        <v>-358.66666666666606</v>
      </c>
      <c r="AC84" s="69">
        <f t="shared" ca="1" si="66"/>
        <v>69.555555555555557</v>
      </c>
      <c r="AD84" s="73">
        <f t="shared" si="71"/>
        <v>12.399999999999958</v>
      </c>
      <c r="AE84" s="69">
        <f t="shared" si="72"/>
        <v>0.70000000000000007</v>
      </c>
      <c r="AF84" s="69">
        <f t="shared" si="72"/>
        <v>2.1</v>
      </c>
      <c r="AG84" s="78">
        <f t="shared" si="72"/>
        <v>200</v>
      </c>
      <c r="AH84" s="60">
        <f t="shared" si="72"/>
        <v>50</v>
      </c>
      <c r="AI84" s="60">
        <f t="shared" si="72"/>
        <v>105</v>
      </c>
      <c r="AJ84" s="60">
        <f t="shared" si="72"/>
        <v>10105</v>
      </c>
      <c r="AK84" s="60">
        <f t="shared" si="72"/>
        <v>428.66666666666669</v>
      </c>
      <c r="AL84" s="60">
        <f t="shared" si="72"/>
        <v>8.5733333333333341</v>
      </c>
      <c r="AM84" s="60">
        <f t="shared" ca="1" si="72"/>
        <v>-244.11666666666667</v>
      </c>
      <c r="AN84" s="60">
        <f t="shared" ca="1" si="72"/>
        <v>-244.11666666666667</v>
      </c>
      <c r="AO84" s="60">
        <f t="shared" ca="1" si="72"/>
        <v>244.11666666666667</v>
      </c>
      <c r="AP84" s="63">
        <f t="shared" si="49"/>
        <v>35</v>
      </c>
      <c r="AQ84" s="62">
        <f t="shared" si="50"/>
        <v>1.7478494623655938</v>
      </c>
      <c r="AR84" s="62">
        <f t="shared" si="51"/>
        <v>87.392473118279696</v>
      </c>
      <c r="AS84" s="62">
        <f t="shared" si="52"/>
        <v>174.78494623655939</v>
      </c>
      <c r="AT84" s="62">
        <f t="shared" si="53"/>
        <v>-87.392473118279696</v>
      </c>
      <c r="AU84" s="62">
        <f t="shared" si="54"/>
        <v>436.96236559139845</v>
      </c>
      <c r="AV84" s="62">
        <f t="shared" si="55"/>
        <v>-174.78494623655939</v>
      </c>
      <c r="AW84" s="63">
        <f t="shared" si="67"/>
        <v>262.17741935483906</v>
      </c>
      <c r="AX84" s="61" t="str">
        <f t="shared" ca="1" si="56"/>
        <v>VINTO</v>
      </c>
      <c r="AY84" s="69">
        <f t="shared" ca="1" si="68"/>
        <v>9860.8833333333332</v>
      </c>
      <c r="AZ84" s="51">
        <f t="shared" si="57"/>
        <v>611.7473118279579</v>
      </c>
      <c r="BA84" s="55">
        <f t="shared" ca="1" si="58"/>
        <v>6.3450488711238887E-2</v>
      </c>
      <c r="BB84" s="55">
        <f t="shared" ca="1" si="69"/>
        <v>0.73097793500419939</v>
      </c>
      <c r="BC84" s="64">
        <f t="shared" ca="1" si="59"/>
        <v>-96.489247311827</v>
      </c>
      <c r="BE84" s="52" t="str">
        <f t="shared" ca="1" si="60"/>
        <v/>
      </c>
      <c r="BF84" s="52">
        <f t="shared" ca="1" si="61"/>
        <v>12.399999999999958</v>
      </c>
      <c r="BG84" s="52">
        <f t="shared" ca="1" si="62"/>
        <v>12.399999999999958</v>
      </c>
      <c r="BH84" s="52">
        <f t="shared" ca="1" si="63"/>
        <v>12.399999999999958</v>
      </c>
    </row>
    <row r="85" spans="19:60">
      <c r="S85" s="68">
        <f t="shared" si="70"/>
        <v>7</v>
      </c>
      <c r="T85" s="69">
        <f t="shared" si="70"/>
        <v>2</v>
      </c>
      <c r="U85" s="70">
        <f t="shared" si="48"/>
        <v>5</v>
      </c>
      <c r="V85" s="68">
        <f t="shared" si="64"/>
        <v>2</v>
      </c>
      <c r="W85" s="70">
        <f t="shared" si="64"/>
        <v>7</v>
      </c>
      <c r="X85" s="71">
        <f t="shared" si="64"/>
        <v>0.7142857142857143</v>
      </c>
      <c r="Y85" s="71">
        <f t="shared" si="64"/>
        <v>0.5</v>
      </c>
      <c r="Z85" s="69">
        <f t="shared" si="64"/>
        <v>10000</v>
      </c>
      <c r="AA85" s="69">
        <f t="shared" ca="1" si="64"/>
        <v>9641.3333333333339</v>
      </c>
      <c r="AB85" s="69">
        <f t="shared" ca="1" si="65"/>
        <v>-358.66666666666606</v>
      </c>
      <c r="AC85" s="69">
        <f t="shared" ca="1" si="66"/>
        <v>69.555555555555557</v>
      </c>
      <c r="AD85" s="73">
        <f t="shared" si="71"/>
        <v>12.299999999999958</v>
      </c>
      <c r="AE85" s="69">
        <f t="shared" si="72"/>
        <v>0.70000000000000007</v>
      </c>
      <c r="AF85" s="69">
        <f t="shared" si="72"/>
        <v>2.1</v>
      </c>
      <c r="AG85" s="78">
        <f t="shared" si="72"/>
        <v>200</v>
      </c>
      <c r="AH85" s="60">
        <f t="shared" si="72"/>
        <v>50</v>
      </c>
      <c r="AI85" s="60">
        <f t="shared" si="72"/>
        <v>105</v>
      </c>
      <c r="AJ85" s="60">
        <f t="shared" si="72"/>
        <v>10105</v>
      </c>
      <c r="AK85" s="60">
        <f t="shared" si="72"/>
        <v>428.66666666666669</v>
      </c>
      <c r="AL85" s="60">
        <f t="shared" si="72"/>
        <v>8.5733333333333341</v>
      </c>
      <c r="AM85" s="60">
        <f t="shared" ca="1" si="72"/>
        <v>-244.11666666666667</v>
      </c>
      <c r="AN85" s="60">
        <f t="shared" ca="1" si="72"/>
        <v>-244.11666666666667</v>
      </c>
      <c r="AO85" s="60">
        <f t="shared" ca="1" si="72"/>
        <v>244.11666666666667</v>
      </c>
      <c r="AP85" s="63">
        <f t="shared" si="49"/>
        <v>35</v>
      </c>
      <c r="AQ85" s="62">
        <f t="shared" si="50"/>
        <v>1.7539295392953955</v>
      </c>
      <c r="AR85" s="62">
        <f t="shared" si="51"/>
        <v>87.696476964769772</v>
      </c>
      <c r="AS85" s="62">
        <f t="shared" si="52"/>
        <v>175.39295392953954</v>
      </c>
      <c r="AT85" s="62">
        <f t="shared" si="53"/>
        <v>-87.696476964769772</v>
      </c>
      <c r="AU85" s="62">
        <f t="shared" si="54"/>
        <v>438.48238482384886</v>
      </c>
      <c r="AV85" s="62">
        <f t="shared" si="55"/>
        <v>-175.39295392953954</v>
      </c>
      <c r="AW85" s="63">
        <f t="shared" si="67"/>
        <v>263.08943089430932</v>
      </c>
      <c r="AX85" s="61" t="str">
        <f t="shared" ca="1" si="56"/>
        <v>VINTO</v>
      </c>
      <c r="AY85" s="69">
        <f t="shared" ca="1" si="68"/>
        <v>9860.8833333333332</v>
      </c>
      <c r="AZ85" s="51">
        <f t="shared" si="57"/>
        <v>613.87533875338841</v>
      </c>
      <c r="BA85" s="55">
        <f t="shared" ca="1" si="58"/>
        <v>6.3671207864063245E-2</v>
      </c>
      <c r="BB85" s="55">
        <f t="shared" ca="1" si="69"/>
        <v>0.73352071810681163</v>
      </c>
      <c r="BC85" s="64">
        <f t="shared" ca="1" si="59"/>
        <v>-95.577235772356744</v>
      </c>
      <c r="BE85" s="52" t="str">
        <f t="shared" ca="1" si="60"/>
        <v/>
      </c>
      <c r="BF85" s="52">
        <f t="shared" ca="1" si="61"/>
        <v>12.299999999999958</v>
      </c>
      <c r="BG85" s="52">
        <f t="shared" ca="1" si="62"/>
        <v>12.299999999999958</v>
      </c>
      <c r="BH85" s="52">
        <f t="shared" ca="1" si="63"/>
        <v>12.299999999999958</v>
      </c>
    </row>
    <row r="86" spans="19:60">
      <c r="S86" s="68">
        <f t="shared" si="70"/>
        <v>7</v>
      </c>
      <c r="T86" s="69">
        <f t="shared" si="70"/>
        <v>2</v>
      </c>
      <c r="U86" s="70">
        <f t="shared" si="48"/>
        <v>5</v>
      </c>
      <c r="V86" s="68">
        <f t="shared" si="64"/>
        <v>2</v>
      </c>
      <c r="W86" s="70">
        <f t="shared" si="64"/>
        <v>7</v>
      </c>
      <c r="X86" s="71">
        <f t="shared" si="64"/>
        <v>0.7142857142857143</v>
      </c>
      <c r="Y86" s="71">
        <f t="shared" si="64"/>
        <v>0.5</v>
      </c>
      <c r="Z86" s="69">
        <f t="shared" si="64"/>
        <v>10000</v>
      </c>
      <c r="AA86" s="69">
        <f t="shared" ca="1" si="64"/>
        <v>9641.3333333333339</v>
      </c>
      <c r="AB86" s="69">
        <f t="shared" ca="1" si="65"/>
        <v>-358.66666666666606</v>
      </c>
      <c r="AC86" s="69">
        <f t="shared" ca="1" si="66"/>
        <v>69.555555555555557</v>
      </c>
      <c r="AD86" s="73">
        <f t="shared" si="71"/>
        <v>12.199999999999958</v>
      </c>
      <c r="AE86" s="69">
        <f t="shared" si="72"/>
        <v>0.70000000000000007</v>
      </c>
      <c r="AF86" s="69">
        <f t="shared" si="72"/>
        <v>2.1</v>
      </c>
      <c r="AG86" s="78">
        <f t="shared" si="72"/>
        <v>200</v>
      </c>
      <c r="AH86" s="60">
        <f t="shared" si="72"/>
        <v>50</v>
      </c>
      <c r="AI86" s="60">
        <f t="shared" si="72"/>
        <v>105</v>
      </c>
      <c r="AJ86" s="60">
        <f t="shared" si="72"/>
        <v>10105</v>
      </c>
      <c r="AK86" s="60">
        <f t="shared" si="72"/>
        <v>428.66666666666669</v>
      </c>
      <c r="AL86" s="60">
        <f t="shared" si="72"/>
        <v>8.5733333333333341</v>
      </c>
      <c r="AM86" s="60">
        <f t="shared" ca="1" si="72"/>
        <v>-244.11666666666667</v>
      </c>
      <c r="AN86" s="60">
        <f t="shared" ca="1" si="72"/>
        <v>-244.11666666666667</v>
      </c>
      <c r="AO86" s="60">
        <f t="shared" ca="1" si="72"/>
        <v>244.11666666666667</v>
      </c>
      <c r="AP86" s="63">
        <f t="shared" si="49"/>
        <v>35</v>
      </c>
      <c r="AQ86" s="62">
        <f t="shared" si="50"/>
        <v>1.760109289617489</v>
      </c>
      <c r="AR86" s="62">
        <f t="shared" si="51"/>
        <v>88.005464480874451</v>
      </c>
      <c r="AS86" s="62">
        <f t="shared" si="52"/>
        <v>176.0109289617489</v>
      </c>
      <c r="AT86" s="62">
        <f t="shared" si="53"/>
        <v>-88.005464480874451</v>
      </c>
      <c r="AU86" s="62">
        <f t="shared" si="54"/>
        <v>440.02732240437228</v>
      </c>
      <c r="AV86" s="62">
        <f t="shared" si="55"/>
        <v>-176.0109289617489</v>
      </c>
      <c r="AW86" s="63">
        <f t="shared" si="67"/>
        <v>264.01639344262338</v>
      </c>
      <c r="AX86" s="61" t="str">
        <f t="shared" ca="1" si="56"/>
        <v>VINTO</v>
      </c>
      <c r="AY86" s="69">
        <f t="shared" ca="1" si="68"/>
        <v>9860.8833333333332</v>
      </c>
      <c r="AZ86" s="51">
        <f t="shared" si="57"/>
        <v>616.03825136612113</v>
      </c>
      <c r="BA86" s="55">
        <f t="shared" ca="1" si="58"/>
        <v>6.3895545363655215E-2</v>
      </c>
      <c r="BB86" s="55">
        <f t="shared" ca="1" si="69"/>
        <v>0.73610518617831922</v>
      </c>
      <c r="BC86" s="64">
        <f t="shared" ca="1" si="59"/>
        <v>-94.650273224042678</v>
      </c>
      <c r="BE86" s="52" t="str">
        <f t="shared" ca="1" si="60"/>
        <v/>
      </c>
      <c r="BF86" s="52">
        <f t="shared" ca="1" si="61"/>
        <v>12.199999999999958</v>
      </c>
      <c r="BG86" s="52">
        <f t="shared" ca="1" si="62"/>
        <v>12.199999999999958</v>
      </c>
      <c r="BH86" s="52">
        <f t="shared" ca="1" si="63"/>
        <v>12.199999999999958</v>
      </c>
    </row>
    <row r="87" spans="19:60">
      <c r="S87" s="68">
        <f t="shared" si="70"/>
        <v>7</v>
      </c>
      <c r="T87" s="69">
        <f t="shared" si="70"/>
        <v>2</v>
      </c>
      <c r="U87" s="70">
        <f t="shared" si="48"/>
        <v>5</v>
      </c>
      <c r="V87" s="68">
        <f t="shared" si="64"/>
        <v>2</v>
      </c>
      <c r="W87" s="70">
        <f t="shared" si="64"/>
        <v>7</v>
      </c>
      <c r="X87" s="71">
        <f t="shared" si="64"/>
        <v>0.7142857142857143</v>
      </c>
      <c r="Y87" s="71">
        <f t="shared" si="64"/>
        <v>0.5</v>
      </c>
      <c r="Z87" s="69">
        <f t="shared" si="64"/>
        <v>10000</v>
      </c>
      <c r="AA87" s="69">
        <f t="shared" ca="1" si="64"/>
        <v>9641.3333333333339</v>
      </c>
      <c r="AB87" s="69">
        <f t="shared" ca="1" si="65"/>
        <v>-358.66666666666606</v>
      </c>
      <c r="AC87" s="69">
        <f t="shared" ca="1" si="66"/>
        <v>69.555555555555557</v>
      </c>
      <c r="AD87" s="73">
        <f t="shared" si="71"/>
        <v>12.099999999999959</v>
      </c>
      <c r="AE87" s="69">
        <f t="shared" si="72"/>
        <v>0.70000000000000007</v>
      </c>
      <c r="AF87" s="69">
        <f t="shared" si="72"/>
        <v>2.1</v>
      </c>
      <c r="AG87" s="78">
        <f t="shared" si="72"/>
        <v>200</v>
      </c>
      <c r="AH87" s="60">
        <f t="shared" si="72"/>
        <v>50</v>
      </c>
      <c r="AI87" s="60">
        <f t="shared" si="72"/>
        <v>105</v>
      </c>
      <c r="AJ87" s="60">
        <f t="shared" si="72"/>
        <v>10105</v>
      </c>
      <c r="AK87" s="60">
        <f t="shared" si="72"/>
        <v>428.66666666666669</v>
      </c>
      <c r="AL87" s="60">
        <f t="shared" si="72"/>
        <v>8.5733333333333341</v>
      </c>
      <c r="AM87" s="60">
        <f t="shared" ca="1" si="72"/>
        <v>-244.11666666666667</v>
      </c>
      <c r="AN87" s="60">
        <f t="shared" ca="1" si="72"/>
        <v>-244.11666666666667</v>
      </c>
      <c r="AO87" s="60">
        <f t="shared" ca="1" si="72"/>
        <v>244.11666666666667</v>
      </c>
      <c r="AP87" s="63">
        <f t="shared" si="49"/>
        <v>35</v>
      </c>
      <c r="AQ87" s="62">
        <f t="shared" si="50"/>
        <v>1.7663911845730054</v>
      </c>
      <c r="AR87" s="62">
        <f t="shared" si="51"/>
        <v>88.319559228650263</v>
      </c>
      <c r="AS87" s="62">
        <f t="shared" si="52"/>
        <v>176.63911845730053</v>
      </c>
      <c r="AT87" s="62">
        <f t="shared" si="53"/>
        <v>-88.319559228650263</v>
      </c>
      <c r="AU87" s="62">
        <f t="shared" si="54"/>
        <v>441.59779614325134</v>
      </c>
      <c r="AV87" s="62">
        <f t="shared" si="55"/>
        <v>-176.63911845730053</v>
      </c>
      <c r="AW87" s="63">
        <f t="shared" si="67"/>
        <v>264.95867768595082</v>
      </c>
      <c r="AX87" s="61" t="str">
        <f t="shared" ca="1" si="56"/>
        <v>VINTO</v>
      </c>
      <c r="AY87" s="69">
        <f t="shared" ca="1" si="68"/>
        <v>9860.8833333333332</v>
      </c>
      <c r="AZ87" s="51">
        <f t="shared" si="57"/>
        <v>618.23691460055181</v>
      </c>
      <c r="BA87" s="55">
        <f t="shared" ca="1" si="58"/>
        <v>6.4123590921091669E-2</v>
      </c>
      <c r="BB87" s="55">
        <f t="shared" ca="1" si="69"/>
        <v>0.73873237273034742</v>
      </c>
      <c r="BC87" s="64">
        <f t="shared" ca="1" si="59"/>
        <v>-93.707988980715243</v>
      </c>
      <c r="BE87" s="52" t="str">
        <f t="shared" ca="1" si="60"/>
        <v/>
      </c>
      <c r="BF87" s="52">
        <f t="shared" ca="1" si="61"/>
        <v>12.099999999999959</v>
      </c>
      <c r="BG87" s="52">
        <f t="shared" ca="1" si="62"/>
        <v>12.099999999999959</v>
      </c>
      <c r="BH87" s="52">
        <f t="shared" ca="1" si="63"/>
        <v>12.099999999999959</v>
      </c>
    </row>
    <row r="88" spans="19:60">
      <c r="S88" s="68">
        <f t="shared" si="70"/>
        <v>7</v>
      </c>
      <c r="T88" s="69">
        <f t="shared" si="70"/>
        <v>2</v>
      </c>
      <c r="U88" s="70">
        <f t="shared" si="48"/>
        <v>5</v>
      </c>
      <c r="V88" s="68">
        <f t="shared" si="64"/>
        <v>2</v>
      </c>
      <c r="W88" s="70">
        <f t="shared" si="64"/>
        <v>7</v>
      </c>
      <c r="X88" s="71">
        <f t="shared" si="64"/>
        <v>0.7142857142857143</v>
      </c>
      <c r="Y88" s="71">
        <f t="shared" si="64"/>
        <v>0.5</v>
      </c>
      <c r="Z88" s="69">
        <f t="shared" si="64"/>
        <v>10000</v>
      </c>
      <c r="AA88" s="69">
        <f t="shared" ca="1" si="64"/>
        <v>9641.3333333333339</v>
      </c>
      <c r="AB88" s="69">
        <f t="shared" ca="1" si="65"/>
        <v>-358.66666666666606</v>
      </c>
      <c r="AC88" s="69">
        <f t="shared" ca="1" si="66"/>
        <v>69.555555555555557</v>
      </c>
      <c r="AD88" s="73">
        <f t="shared" si="71"/>
        <v>11.999999999999959</v>
      </c>
      <c r="AE88" s="69">
        <f t="shared" si="72"/>
        <v>0.70000000000000007</v>
      </c>
      <c r="AF88" s="69">
        <f t="shared" si="72"/>
        <v>2.1</v>
      </c>
      <c r="AG88" s="78">
        <f t="shared" si="72"/>
        <v>200</v>
      </c>
      <c r="AH88" s="60">
        <f t="shared" si="72"/>
        <v>50</v>
      </c>
      <c r="AI88" s="60">
        <f t="shared" si="72"/>
        <v>105</v>
      </c>
      <c r="AJ88" s="60">
        <f t="shared" si="72"/>
        <v>10105</v>
      </c>
      <c r="AK88" s="60">
        <f t="shared" si="72"/>
        <v>428.66666666666669</v>
      </c>
      <c r="AL88" s="60">
        <f t="shared" si="72"/>
        <v>8.5733333333333341</v>
      </c>
      <c r="AM88" s="60">
        <f t="shared" ca="1" si="72"/>
        <v>-244.11666666666667</v>
      </c>
      <c r="AN88" s="60">
        <f t="shared" ca="1" si="72"/>
        <v>-244.11666666666667</v>
      </c>
      <c r="AO88" s="60">
        <f t="shared" ca="1" si="72"/>
        <v>244.11666666666667</v>
      </c>
      <c r="AP88" s="63">
        <f t="shared" si="49"/>
        <v>35</v>
      </c>
      <c r="AQ88" s="62">
        <f t="shared" si="50"/>
        <v>1.7727777777777805</v>
      </c>
      <c r="AR88" s="62">
        <f t="shared" si="51"/>
        <v>88.638888888889028</v>
      </c>
      <c r="AS88" s="62">
        <f t="shared" si="52"/>
        <v>177.27777777777806</v>
      </c>
      <c r="AT88" s="62">
        <f t="shared" si="53"/>
        <v>-88.638888888889028</v>
      </c>
      <c r="AU88" s="62">
        <f t="shared" si="54"/>
        <v>443.19444444444514</v>
      </c>
      <c r="AV88" s="62">
        <f t="shared" si="55"/>
        <v>-177.27777777777806</v>
      </c>
      <c r="AW88" s="63">
        <f t="shared" si="67"/>
        <v>265.91666666666708</v>
      </c>
      <c r="AX88" s="61" t="str">
        <f t="shared" ca="1" si="56"/>
        <v>VINTO</v>
      </c>
      <c r="AY88" s="69">
        <f t="shared" ca="1" si="68"/>
        <v>9860.8833333333332</v>
      </c>
      <c r="AZ88" s="51">
        <f t="shared" si="57"/>
        <v>620.47222222222319</v>
      </c>
      <c r="BA88" s="55">
        <f t="shared" ca="1" si="58"/>
        <v>6.4355437237818752E-2</v>
      </c>
      <c r="BB88" s="55">
        <f t="shared" ca="1" si="69"/>
        <v>0.74140334572490951</v>
      </c>
      <c r="BC88" s="64">
        <f t="shared" ca="1" si="59"/>
        <v>-92.749999999998977</v>
      </c>
      <c r="BE88" s="52" t="str">
        <f t="shared" ca="1" si="60"/>
        <v/>
      </c>
      <c r="BF88" s="52">
        <f t="shared" ca="1" si="61"/>
        <v>11.999999999999959</v>
      </c>
      <c r="BG88" s="52">
        <f t="shared" ca="1" si="62"/>
        <v>11.999999999999959</v>
      </c>
      <c r="BH88" s="52">
        <f t="shared" ca="1" si="63"/>
        <v>11.999999999999959</v>
      </c>
    </row>
    <row r="89" spans="19:60">
      <c r="S89" s="68">
        <f t="shared" si="70"/>
        <v>7</v>
      </c>
      <c r="T89" s="69">
        <f t="shared" si="70"/>
        <v>2</v>
      </c>
      <c r="U89" s="70">
        <f t="shared" si="48"/>
        <v>5</v>
      </c>
      <c r="V89" s="68">
        <f t="shared" ref="V89:AA104" si="73">V88</f>
        <v>2</v>
      </c>
      <c r="W89" s="70">
        <f t="shared" si="73"/>
        <v>7</v>
      </c>
      <c r="X89" s="71">
        <f t="shared" si="73"/>
        <v>0.7142857142857143</v>
      </c>
      <c r="Y89" s="71">
        <f t="shared" si="73"/>
        <v>0.5</v>
      </c>
      <c r="Z89" s="69">
        <f t="shared" si="73"/>
        <v>10000</v>
      </c>
      <c r="AA89" s="69">
        <f t="shared" ca="1" si="73"/>
        <v>9641.3333333333339</v>
      </c>
      <c r="AB89" s="69">
        <f t="shared" ca="1" si="65"/>
        <v>-358.66666666666606</v>
      </c>
      <c r="AC89" s="69">
        <f t="shared" ca="1" si="66"/>
        <v>69.555555555555557</v>
      </c>
      <c r="AD89" s="73">
        <f t="shared" si="71"/>
        <v>11.899999999999959</v>
      </c>
      <c r="AE89" s="69">
        <f t="shared" si="72"/>
        <v>0.70000000000000007</v>
      </c>
      <c r="AF89" s="69">
        <f t="shared" si="72"/>
        <v>2.1</v>
      </c>
      <c r="AG89" s="78">
        <f t="shared" si="72"/>
        <v>200</v>
      </c>
      <c r="AH89" s="60">
        <f t="shared" si="72"/>
        <v>50</v>
      </c>
      <c r="AI89" s="60">
        <f t="shared" si="72"/>
        <v>105</v>
      </c>
      <c r="AJ89" s="60">
        <f t="shared" si="72"/>
        <v>10105</v>
      </c>
      <c r="AK89" s="60">
        <f t="shared" si="72"/>
        <v>428.66666666666669</v>
      </c>
      <c r="AL89" s="60">
        <f t="shared" si="72"/>
        <v>8.5733333333333341</v>
      </c>
      <c r="AM89" s="60">
        <f t="shared" ca="1" si="72"/>
        <v>-244.11666666666667</v>
      </c>
      <c r="AN89" s="60">
        <f t="shared" ca="1" si="72"/>
        <v>-244.11666666666667</v>
      </c>
      <c r="AO89" s="60">
        <f t="shared" ca="1" si="72"/>
        <v>244.11666666666667</v>
      </c>
      <c r="AP89" s="63">
        <f t="shared" si="49"/>
        <v>35</v>
      </c>
      <c r="AQ89" s="62">
        <f t="shared" si="50"/>
        <v>1.7792717086834759</v>
      </c>
      <c r="AR89" s="62">
        <f t="shared" si="51"/>
        <v>88.963585434173794</v>
      </c>
      <c r="AS89" s="62">
        <f t="shared" si="52"/>
        <v>177.92717086834759</v>
      </c>
      <c r="AT89" s="62">
        <f t="shared" si="53"/>
        <v>-88.963585434173794</v>
      </c>
      <c r="AU89" s="62">
        <f t="shared" si="54"/>
        <v>444.81792717086898</v>
      </c>
      <c r="AV89" s="62">
        <f t="shared" si="55"/>
        <v>-177.92717086834759</v>
      </c>
      <c r="AW89" s="63">
        <f t="shared" si="67"/>
        <v>266.89075630252137</v>
      </c>
      <c r="AX89" s="61" t="str">
        <f t="shared" ca="1" si="56"/>
        <v>VINTO</v>
      </c>
      <c r="AY89" s="69">
        <f t="shared" ca="1" si="68"/>
        <v>9860.8833333333332</v>
      </c>
      <c r="AZ89" s="51">
        <f t="shared" si="57"/>
        <v>622.7450980392166</v>
      </c>
      <c r="BA89" s="55">
        <f t="shared" ca="1" si="58"/>
        <v>6.4591180131297526E-2</v>
      </c>
      <c r="BB89" s="55">
        <f t="shared" ca="1" si="69"/>
        <v>0.74411920902190098</v>
      </c>
      <c r="BC89" s="64">
        <f t="shared" ca="1" si="59"/>
        <v>-91.775910364144693</v>
      </c>
      <c r="BE89" s="52" t="str">
        <f t="shared" ca="1" si="60"/>
        <v/>
      </c>
      <c r="BF89" s="52">
        <f t="shared" ca="1" si="61"/>
        <v>11.899999999999959</v>
      </c>
      <c r="BG89" s="52">
        <f t="shared" ca="1" si="62"/>
        <v>11.899999999999959</v>
      </c>
      <c r="BH89" s="52">
        <f t="shared" ca="1" si="63"/>
        <v>11.899999999999959</v>
      </c>
    </row>
    <row r="90" spans="19:60">
      <c r="S90" s="68">
        <f t="shared" ref="S90:T105" si="74">S89</f>
        <v>7</v>
      </c>
      <c r="T90" s="69">
        <f t="shared" si="74"/>
        <v>2</v>
      </c>
      <c r="U90" s="70">
        <f t="shared" si="48"/>
        <v>5</v>
      </c>
      <c r="V90" s="68">
        <f t="shared" si="73"/>
        <v>2</v>
      </c>
      <c r="W90" s="70">
        <f t="shared" si="73"/>
        <v>7</v>
      </c>
      <c r="X90" s="71">
        <f t="shared" si="73"/>
        <v>0.7142857142857143</v>
      </c>
      <c r="Y90" s="71">
        <f t="shared" si="73"/>
        <v>0.5</v>
      </c>
      <c r="Z90" s="69">
        <f t="shared" si="73"/>
        <v>10000</v>
      </c>
      <c r="AA90" s="69">
        <f t="shared" ca="1" si="73"/>
        <v>9641.3333333333339</v>
      </c>
      <c r="AB90" s="69">
        <f t="shared" ca="1" si="65"/>
        <v>-358.66666666666606</v>
      </c>
      <c r="AC90" s="69">
        <f t="shared" ca="1" si="66"/>
        <v>69.555555555555557</v>
      </c>
      <c r="AD90" s="73">
        <f t="shared" si="71"/>
        <v>11.79999999999996</v>
      </c>
      <c r="AE90" s="69">
        <f t="shared" ref="AE90:AO105" si="75">AE89</f>
        <v>0.70000000000000007</v>
      </c>
      <c r="AF90" s="69">
        <f t="shared" si="75"/>
        <v>2.1</v>
      </c>
      <c r="AG90" s="78">
        <f t="shared" si="75"/>
        <v>200</v>
      </c>
      <c r="AH90" s="60">
        <f t="shared" si="75"/>
        <v>50</v>
      </c>
      <c r="AI90" s="60">
        <f t="shared" si="75"/>
        <v>105</v>
      </c>
      <c r="AJ90" s="60">
        <f t="shared" si="75"/>
        <v>10105</v>
      </c>
      <c r="AK90" s="60">
        <f t="shared" si="75"/>
        <v>428.66666666666669</v>
      </c>
      <c r="AL90" s="60">
        <f t="shared" si="75"/>
        <v>8.5733333333333341</v>
      </c>
      <c r="AM90" s="60">
        <f t="shared" ca="1" si="75"/>
        <v>-244.11666666666667</v>
      </c>
      <c r="AN90" s="60">
        <f t="shared" ca="1" si="75"/>
        <v>-244.11666666666667</v>
      </c>
      <c r="AO90" s="60">
        <f t="shared" ca="1" si="75"/>
        <v>244.11666666666667</v>
      </c>
      <c r="AP90" s="63">
        <f t="shared" si="49"/>
        <v>35</v>
      </c>
      <c r="AQ90" s="62">
        <f t="shared" si="50"/>
        <v>1.7858757062146919</v>
      </c>
      <c r="AR90" s="62">
        <f t="shared" si="51"/>
        <v>89.293785310734592</v>
      </c>
      <c r="AS90" s="62">
        <f t="shared" si="52"/>
        <v>178.58757062146918</v>
      </c>
      <c r="AT90" s="62">
        <f t="shared" si="53"/>
        <v>-89.293785310734592</v>
      </c>
      <c r="AU90" s="62">
        <f t="shared" si="54"/>
        <v>446.46892655367299</v>
      </c>
      <c r="AV90" s="62">
        <f t="shared" si="55"/>
        <v>-178.58757062146918</v>
      </c>
      <c r="AW90" s="63">
        <f t="shared" si="67"/>
        <v>267.8813559322038</v>
      </c>
      <c r="AX90" s="61" t="str">
        <f t="shared" ca="1" si="56"/>
        <v>VINTO</v>
      </c>
      <c r="AY90" s="69">
        <f t="shared" ca="1" si="68"/>
        <v>9860.8833333333332</v>
      </c>
      <c r="AZ90" s="51">
        <f t="shared" si="57"/>
        <v>625.05649717514211</v>
      </c>
      <c r="BA90" s="55">
        <f t="shared" ca="1" si="58"/>
        <v>6.4830918667038662E-2</v>
      </c>
      <c r="BB90" s="55">
        <f t="shared" ca="1" si="69"/>
        <v>0.74688110390019768</v>
      </c>
      <c r="BC90" s="64">
        <f t="shared" ca="1" si="59"/>
        <v>-90.785310734462257</v>
      </c>
      <c r="BE90" s="52" t="str">
        <f t="shared" ca="1" si="60"/>
        <v/>
      </c>
      <c r="BF90" s="52">
        <f t="shared" ca="1" si="61"/>
        <v>11.79999999999996</v>
      </c>
      <c r="BG90" s="52">
        <f t="shared" ca="1" si="62"/>
        <v>11.79999999999996</v>
      </c>
      <c r="BH90" s="52">
        <f t="shared" ca="1" si="63"/>
        <v>11.79999999999996</v>
      </c>
    </row>
    <row r="91" spans="19:60">
      <c r="S91" s="68">
        <f t="shared" si="74"/>
        <v>7</v>
      </c>
      <c r="T91" s="69">
        <f t="shared" si="74"/>
        <v>2</v>
      </c>
      <c r="U91" s="70">
        <f t="shared" si="48"/>
        <v>5</v>
      </c>
      <c r="V91" s="68">
        <f t="shared" si="73"/>
        <v>2</v>
      </c>
      <c r="W91" s="70">
        <f t="shared" si="73"/>
        <v>7</v>
      </c>
      <c r="X91" s="71">
        <f t="shared" si="73"/>
        <v>0.7142857142857143</v>
      </c>
      <c r="Y91" s="71">
        <f t="shared" si="73"/>
        <v>0.5</v>
      </c>
      <c r="Z91" s="69">
        <f t="shared" si="73"/>
        <v>10000</v>
      </c>
      <c r="AA91" s="69">
        <f t="shared" ca="1" si="73"/>
        <v>9641.3333333333339</v>
      </c>
      <c r="AB91" s="69">
        <f t="shared" ca="1" si="65"/>
        <v>-358.66666666666606</v>
      </c>
      <c r="AC91" s="69">
        <f t="shared" ca="1" si="66"/>
        <v>69.555555555555557</v>
      </c>
      <c r="AD91" s="73">
        <f t="shared" si="71"/>
        <v>11.69999999999996</v>
      </c>
      <c r="AE91" s="69">
        <f t="shared" si="75"/>
        <v>0.70000000000000007</v>
      </c>
      <c r="AF91" s="69">
        <f t="shared" si="75"/>
        <v>2.1</v>
      </c>
      <c r="AG91" s="78">
        <f t="shared" si="75"/>
        <v>200</v>
      </c>
      <c r="AH91" s="60">
        <f t="shared" si="75"/>
        <v>50</v>
      </c>
      <c r="AI91" s="60">
        <f t="shared" si="75"/>
        <v>105</v>
      </c>
      <c r="AJ91" s="60">
        <f t="shared" si="75"/>
        <v>10105</v>
      </c>
      <c r="AK91" s="60">
        <f t="shared" si="75"/>
        <v>428.66666666666669</v>
      </c>
      <c r="AL91" s="60">
        <f t="shared" si="75"/>
        <v>8.5733333333333341</v>
      </c>
      <c r="AM91" s="60">
        <f t="shared" ca="1" si="75"/>
        <v>-244.11666666666667</v>
      </c>
      <c r="AN91" s="60">
        <f t="shared" ca="1" si="75"/>
        <v>-244.11666666666667</v>
      </c>
      <c r="AO91" s="60">
        <f t="shared" ca="1" si="75"/>
        <v>244.11666666666667</v>
      </c>
      <c r="AP91" s="63">
        <f t="shared" si="49"/>
        <v>35</v>
      </c>
      <c r="AQ91" s="62">
        <f t="shared" si="50"/>
        <v>1.7925925925925954</v>
      </c>
      <c r="AR91" s="62">
        <f t="shared" si="51"/>
        <v>89.629629629629775</v>
      </c>
      <c r="AS91" s="62">
        <f t="shared" si="52"/>
        <v>179.25925925925955</v>
      </c>
      <c r="AT91" s="62">
        <f t="shared" si="53"/>
        <v>-89.629629629629775</v>
      </c>
      <c r="AU91" s="62">
        <f t="shared" si="54"/>
        <v>448.14814814814889</v>
      </c>
      <c r="AV91" s="62">
        <f t="shared" si="55"/>
        <v>-179.25925925925955</v>
      </c>
      <c r="AW91" s="63">
        <f t="shared" si="67"/>
        <v>268.88888888888937</v>
      </c>
      <c r="AX91" s="61" t="str">
        <f t="shared" ca="1" si="56"/>
        <v>VINTO</v>
      </c>
      <c r="AY91" s="69">
        <f t="shared" ca="1" si="68"/>
        <v>9860.8833333333332</v>
      </c>
      <c r="AZ91" s="51">
        <f t="shared" si="57"/>
        <v>627.40740740740841</v>
      </c>
      <c r="BA91" s="55">
        <f t="shared" ca="1" si="58"/>
        <v>6.507475529740786E-2</v>
      </c>
      <c r="BB91" s="55">
        <f t="shared" ca="1" si="69"/>
        <v>0.74969021065675601</v>
      </c>
      <c r="BC91" s="64">
        <f t="shared" ca="1" si="59"/>
        <v>-89.777777777776691</v>
      </c>
      <c r="BE91" s="52" t="str">
        <f t="shared" ca="1" si="60"/>
        <v/>
      </c>
      <c r="BF91" s="52">
        <f t="shared" ca="1" si="61"/>
        <v>11.69999999999996</v>
      </c>
      <c r="BG91" s="52">
        <f t="shared" ca="1" si="62"/>
        <v>11.69999999999996</v>
      </c>
      <c r="BH91" s="52">
        <f t="shared" ca="1" si="63"/>
        <v>11.69999999999996</v>
      </c>
    </row>
    <row r="92" spans="19:60">
      <c r="S92" s="68">
        <f t="shared" si="74"/>
        <v>7</v>
      </c>
      <c r="T92" s="69">
        <f t="shared" si="74"/>
        <v>2</v>
      </c>
      <c r="U92" s="70">
        <f t="shared" si="48"/>
        <v>5</v>
      </c>
      <c r="V92" s="68">
        <f t="shared" si="73"/>
        <v>2</v>
      </c>
      <c r="W92" s="70">
        <f t="shared" si="73"/>
        <v>7</v>
      </c>
      <c r="X92" s="71">
        <f t="shared" si="73"/>
        <v>0.7142857142857143</v>
      </c>
      <c r="Y92" s="71">
        <f t="shared" si="73"/>
        <v>0.5</v>
      </c>
      <c r="Z92" s="69">
        <f t="shared" si="73"/>
        <v>10000</v>
      </c>
      <c r="AA92" s="69">
        <f t="shared" ca="1" si="73"/>
        <v>9641.3333333333339</v>
      </c>
      <c r="AB92" s="69">
        <f t="shared" ca="1" si="65"/>
        <v>-358.66666666666606</v>
      </c>
      <c r="AC92" s="69">
        <f t="shared" ca="1" si="66"/>
        <v>69.555555555555557</v>
      </c>
      <c r="AD92" s="73">
        <f t="shared" si="71"/>
        <v>11.599999999999961</v>
      </c>
      <c r="AE92" s="69">
        <f t="shared" si="75"/>
        <v>0.70000000000000007</v>
      </c>
      <c r="AF92" s="69">
        <f t="shared" si="75"/>
        <v>2.1</v>
      </c>
      <c r="AG92" s="78">
        <f t="shared" si="75"/>
        <v>200</v>
      </c>
      <c r="AH92" s="60">
        <f t="shared" si="75"/>
        <v>50</v>
      </c>
      <c r="AI92" s="60">
        <f t="shared" si="75"/>
        <v>105</v>
      </c>
      <c r="AJ92" s="60">
        <f t="shared" si="75"/>
        <v>10105</v>
      </c>
      <c r="AK92" s="60">
        <f t="shared" si="75"/>
        <v>428.66666666666669</v>
      </c>
      <c r="AL92" s="60">
        <f t="shared" si="75"/>
        <v>8.5733333333333341</v>
      </c>
      <c r="AM92" s="60">
        <f t="shared" ca="1" si="75"/>
        <v>-244.11666666666667</v>
      </c>
      <c r="AN92" s="60">
        <f t="shared" ca="1" si="75"/>
        <v>-244.11666666666667</v>
      </c>
      <c r="AO92" s="60">
        <f t="shared" ca="1" si="75"/>
        <v>244.11666666666667</v>
      </c>
      <c r="AP92" s="63">
        <f t="shared" si="49"/>
        <v>35</v>
      </c>
      <c r="AQ92" s="62">
        <f t="shared" si="50"/>
        <v>1.7994252873563246</v>
      </c>
      <c r="AR92" s="62">
        <f t="shared" si="51"/>
        <v>89.971264367816232</v>
      </c>
      <c r="AS92" s="62">
        <f t="shared" si="52"/>
        <v>179.94252873563246</v>
      </c>
      <c r="AT92" s="62">
        <f t="shared" si="53"/>
        <v>-89.971264367816232</v>
      </c>
      <c r="AU92" s="62">
        <f t="shared" si="54"/>
        <v>449.85632183908115</v>
      </c>
      <c r="AV92" s="62">
        <f t="shared" si="55"/>
        <v>-179.94252873563246</v>
      </c>
      <c r="AW92" s="63">
        <f t="shared" si="67"/>
        <v>269.91379310344871</v>
      </c>
      <c r="AX92" s="61" t="str">
        <f t="shared" ca="1" si="56"/>
        <v>VINTO</v>
      </c>
      <c r="AY92" s="69">
        <f t="shared" ca="1" si="68"/>
        <v>9860.8833333333332</v>
      </c>
      <c r="AZ92" s="51">
        <f t="shared" si="57"/>
        <v>629.79885057471358</v>
      </c>
      <c r="BA92" s="55">
        <f t="shared" ca="1" si="58"/>
        <v>6.5322796007610998E-2</v>
      </c>
      <c r="BB92" s="55">
        <f t="shared" ca="1" si="69"/>
        <v>0.75254775028842702</v>
      </c>
      <c r="BC92" s="64">
        <f t="shared" ca="1" si="59"/>
        <v>-88.752873563217349</v>
      </c>
      <c r="BE92" s="52" t="str">
        <f t="shared" ca="1" si="60"/>
        <v/>
      </c>
      <c r="BF92" s="52">
        <f t="shared" ca="1" si="61"/>
        <v>11.599999999999961</v>
      </c>
      <c r="BG92" s="52">
        <f t="shared" ca="1" si="62"/>
        <v>11.599999999999961</v>
      </c>
      <c r="BH92" s="52">
        <f t="shared" ca="1" si="63"/>
        <v>11.599999999999961</v>
      </c>
    </row>
    <row r="93" spans="19:60">
      <c r="S93" s="68">
        <f t="shared" si="74"/>
        <v>7</v>
      </c>
      <c r="T93" s="69">
        <f t="shared" si="74"/>
        <v>2</v>
      </c>
      <c r="U93" s="70">
        <f t="shared" si="48"/>
        <v>5</v>
      </c>
      <c r="V93" s="68">
        <f t="shared" si="73"/>
        <v>2</v>
      </c>
      <c r="W93" s="70">
        <f t="shared" si="73"/>
        <v>7</v>
      </c>
      <c r="X93" s="71">
        <f t="shared" si="73"/>
        <v>0.7142857142857143</v>
      </c>
      <c r="Y93" s="71">
        <f t="shared" si="73"/>
        <v>0.5</v>
      </c>
      <c r="Z93" s="69">
        <f t="shared" si="73"/>
        <v>10000</v>
      </c>
      <c r="AA93" s="69">
        <f t="shared" ca="1" si="73"/>
        <v>9641.3333333333339</v>
      </c>
      <c r="AB93" s="69">
        <f t="shared" ca="1" si="65"/>
        <v>-358.66666666666606</v>
      </c>
      <c r="AC93" s="69">
        <f t="shared" ca="1" si="66"/>
        <v>69.555555555555557</v>
      </c>
      <c r="AD93" s="73">
        <f t="shared" si="71"/>
        <v>11.499999999999961</v>
      </c>
      <c r="AE93" s="69">
        <f t="shared" si="75"/>
        <v>0.70000000000000007</v>
      </c>
      <c r="AF93" s="69">
        <f t="shared" si="75"/>
        <v>2.1</v>
      </c>
      <c r="AG93" s="78">
        <f t="shared" si="75"/>
        <v>200</v>
      </c>
      <c r="AH93" s="60">
        <f t="shared" si="75"/>
        <v>50</v>
      </c>
      <c r="AI93" s="60">
        <f t="shared" si="75"/>
        <v>105</v>
      </c>
      <c r="AJ93" s="60">
        <f t="shared" si="75"/>
        <v>10105</v>
      </c>
      <c r="AK93" s="60">
        <f t="shared" si="75"/>
        <v>428.66666666666669</v>
      </c>
      <c r="AL93" s="60">
        <f t="shared" si="75"/>
        <v>8.5733333333333341</v>
      </c>
      <c r="AM93" s="60">
        <f t="shared" ca="1" si="75"/>
        <v>-244.11666666666667</v>
      </c>
      <c r="AN93" s="60">
        <f t="shared" ca="1" si="75"/>
        <v>-244.11666666666667</v>
      </c>
      <c r="AO93" s="60">
        <f t="shared" ca="1" si="75"/>
        <v>244.11666666666667</v>
      </c>
      <c r="AP93" s="63">
        <f t="shared" si="49"/>
        <v>35</v>
      </c>
      <c r="AQ93" s="62">
        <f t="shared" si="50"/>
        <v>1.8063768115942056</v>
      </c>
      <c r="AR93" s="62">
        <f t="shared" si="51"/>
        <v>90.318840579710283</v>
      </c>
      <c r="AS93" s="62">
        <f t="shared" si="52"/>
        <v>180.63768115942057</v>
      </c>
      <c r="AT93" s="62">
        <f t="shared" si="53"/>
        <v>-90.318840579710283</v>
      </c>
      <c r="AU93" s="62">
        <f t="shared" si="54"/>
        <v>451.59420289855143</v>
      </c>
      <c r="AV93" s="62">
        <f t="shared" si="55"/>
        <v>-180.63768115942057</v>
      </c>
      <c r="AW93" s="63">
        <f t="shared" si="67"/>
        <v>270.95652173913084</v>
      </c>
      <c r="AX93" s="61" t="str">
        <f t="shared" ca="1" si="56"/>
        <v>VINTO</v>
      </c>
      <c r="AY93" s="69">
        <f t="shared" ca="1" si="68"/>
        <v>9860.8833333333332</v>
      </c>
      <c r="AZ93" s="51">
        <f t="shared" si="57"/>
        <v>632.23188405797202</v>
      </c>
      <c r="BA93" s="55">
        <f t="shared" ca="1" si="58"/>
        <v>6.5575150469295948E-2</v>
      </c>
      <c r="BB93" s="55">
        <f t="shared" ca="1" si="69"/>
        <v>0.75545498626151852</v>
      </c>
      <c r="BC93" s="64">
        <f t="shared" ca="1" si="59"/>
        <v>-87.710144927535225</v>
      </c>
      <c r="BE93" s="52" t="str">
        <f t="shared" ca="1" si="60"/>
        <v/>
      </c>
      <c r="BF93" s="52">
        <f t="shared" ca="1" si="61"/>
        <v>11.499999999999961</v>
      </c>
      <c r="BG93" s="52">
        <f t="shared" ca="1" si="62"/>
        <v>11.499999999999961</v>
      </c>
      <c r="BH93" s="52">
        <f t="shared" ca="1" si="63"/>
        <v>11.499999999999961</v>
      </c>
    </row>
    <row r="94" spans="19:60">
      <c r="S94" s="68">
        <f t="shared" si="74"/>
        <v>7</v>
      </c>
      <c r="T94" s="69">
        <f t="shared" si="74"/>
        <v>2</v>
      </c>
      <c r="U94" s="70">
        <f t="shared" si="48"/>
        <v>5</v>
      </c>
      <c r="V94" s="68">
        <f t="shared" si="73"/>
        <v>2</v>
      </c>
      <c r="W94" s="70">
        <f t="shared" si="73"/>
        <v>7</v>
      </c>
      <c r="X94" s="71">
        <f t="shared" si="73"/>
        <v>0.7142857142857143</v>
      </c>
      <c r="Y94" s="71">
        <f t="shared" si="73"/>
        <v>0.5</v>
      </c>
      <c r="Z94" s="69">
        <f t="shared" si="73"/>
        <v>10000</v>
      </c>
      <c r="AA94" s="69">
        <f t="shared" ca="1" si="73"/>
        <v>9641.3333333333339</v>
      </c>
      <c r="AB94" s="69">
        <f t="shared" ca="1" si="65"/>
        <v>-358.66666666666606</v>
      </c>
      <c r="AC94" s="69">
        <f t="shared" ca="1" si="66"/>
        <v>69.555555555555557</v>
      </c>
      <c r="AD94" s="73">
        <f t="shared" si="71"/>
        <v>11.399999999999961</v>
      </c>
      <c r="AE94" s="69">
        <f t="shared" si="75"/>
        <v>0.70000000000000007</v>
      </c>
      <c r="AF94" s="69">
        <f t="shared" si="75"/>
        <v>2.1</v>
      </c>
      <c r="AG94" s="78">
        <f t="shared" si="75"/>
        <v>200</v>
      </c>
      <c r="AH94" s="60">
        <f t="shared" si="75"/>
        <v>50</v>
      </c>
      <c r="AI94" s="60">
        <f t="shared" si="75"/>
        <v>105</v>
      </c>
      <c r="AJ94" s="60">
        <f t="shared" si="75"/>
        <v>10105</v>
      </c>
      <c r="AK94" s="60">
        <f t="shared" si="75"/>
        <v>428.66666666666669</v>
      </c>
      <c r="AL94" s="60">
        <f t="shared" si="75"/>
        <v>8.5733333333333341</v>
      </c>
      <c r="AM94" s="60">
        <f t="shared" ca="1" si="75"/>
        <v>-244.11666666666667</v>
      </c>
      <c r="AN94" s="60">
        <f t="shared" ca="1" si="75"/>
        <v>-244.11666666666667</v>
      </c>
      <c r="AO94" s="60">
        <f t="shared" ca="1" si="75"/>
        <v>244.11666666666667</v>
      </c>
      <c r="AP94" s="63">
        <f t="shared" si="49"/>
        <v>35</v>
      </c>
      <c r="AQ94" s="62">
        <f t="shared" si="50"/>
        <v>1.8134502923976636</v>
      </c>
      <c r="AR94" s="62">
        <f t="shared" si="51"/>
        <v>90.672514619883188</v>
      </c>
      <c r="AS94" s="62">
        <f t="shared" si="52"/>
        <v>181.34502923976638</v>
      </c>
      <c r="AT94" s="62">
        <f t="shared" si="53"/>
        <v>-90.672514619883188</v>
      </c>
      <c r="AU94" s="62">
        <f t="shared" si="54"/>
        <v>453.36257309941595</v>
      </c>
      <c r="AV94" s="62">
        <f t="shared" si="55"/>
        <v>-181.34502923976638</v>
      </c>
      <c r="AW94" s="63">
        <f t="shared" si="67"/>
        <v>272.01754385964955</v>
      </c>
      <c r="AX94" s="61" t="str">
        <f t="shared" ca="1" si="56"/>
        <v>VINTO</v>
      </c>
      <c r="AY94" s="69">
        <f t="shared" ca="1" si="68"/>
        <v>9860.8833333333332</v>
      </c>
      <c r="AZ94" s="51">
        <f t="shared" si="57"/>
        <v>634.70760233918236</v>
      </c>
      <c r="BA94" s="55">
        <f t="shared" ca="1" si="58"/>
        <v>6.5831932202238513E-2</v>
      </c>
      <c r="BB94" s="55">
        <f t="shared" ca="1" si="69"/>
        <v>0.75841322637448882</v>
      </c>
      <c r="BC94" s="64">
        <f t="shared" ca="1" si="59"/>
        <v>-86.649122807016511</v>
      </c>
      <c r="BE94" s="52">
        <f t="shared" ca="1" si="60"/>
        <v>11.399999999999961</v>
      </c>
      <c r="BF94" s="52">
        <f t="shared" ca="1" si="61"/>
        <v>11.399999999999961</v>
      </c>
      <c r="BG94" s="52">
        <f t="shared" ca="1" si="62"/>
        <v>11.399999999999961</v>
      </c>
      <c r="BH94" s="52">
        <f t="shared" ca="1" si="63"/>
        <v>11.399999999999961</v>
      </c>
    </row>
    <row r="95" spans="19:60">
      <c r="S95" s="68">
        <f t="shared" si="74"/>
        <v>7</v>
      </c>
      <c r="T95" s="69">
        <f t="shared" si="74"/>
        <v>2</v>
      </c>
      <c r="U95" s="70">
        <f t="shared" si="48"/>
        <v>5</v>
      </c>
      <c r="V95" s="68">
        <f t="shared" si="73"/>
        <v>2</v>
      </c>
      <c r="W95" s="70">
        <f t="shared" si="73"/>
        <v>7</v>
      </c>
      <c r="X95" s="71">
        <f t="shared" si="73"/>
        <v>0.7142857142857143</v>
      </c>
      <c r="Y95" s="71">
        <f t="shared" si="73"/>
        <v>0.5</v>
      </c>
      <c r="Z95" s="69">
        <f t="shared" si="73"/>
        <v>10000</v>
      </c>
      <c r="AA95" s="69">
        <f t="shared" ca="1" si="73"/>
        <v>9641.3333333333339</v>
      </c>
      <c r="AB95" s="69">
        <f t="shared" ca="1" si="65"/>
        <v>-358.66666666666606</v>
      </c>
      <c r="AC95" s="69">
        <f t="shared" ca="1" si="66"/>
        <v>69.555555555555557</v>
      </c>
      <c r="AD95" s="73">
        <f t="shared" si="71"/>
        <v>11.299999999999962</v>
      </c>
      <c r="AE95" s="69">
        <f t="shared" si="75"/>
        <v>0.70000000000000007</v>
      </c>
      <c r="AF95" s="69">
        <f t="shared" si="75"/>
        <v>2.1</v>
      </c>
      <c r="AG95" s="78">
        <f t="shared" si="75"/>
        <v>200</v>
      </c>
      <c r="AH95" s="60">
        <f t="shared" si="75"/>
        <v>50</v>
      </c>
      <c r="AI95" s="60">
        <f t="shared" si="75"/>
        <v>105</v>
      </c>
      <c r="AJ95" s="60">
        <f t="shared" si="75"/>
        <v>10105</v>
      </c>
      <c r="AK95" s="60">
        <f t="shared" si="75"/>
        <v>428.66666666666669</v>
      </c>
      <c r="AL95" s="60">
        <f t="shared" si="75"/>
        <v>8.5733333333333341</v>
      </c>
      <c r="AM95" s="60">
        <f t="shared" ca="1" si="75"/>
        <v>-244.11666666666667</v>
      </c>
      <c r="AN95" s="60">
        <f t="shared" ca="1" si="75"/>
        <v>-244.11666666666667</v>
      </c>
      <c r="AO95" s="60">
        <f t="shared" ca="1" si="75"/>
        <v>244.11666666666667</v>
      </c>
      <c r="AP95" s="63">
        <f t="shared" si="49"/>
        <v>35</v>
      </c>
      <c r="AQ95" s="62">
        <f t="shared" si="50"/>
        <v>1.8206489675516253</v>
      </c>
      <c r="AR95" s="62">
        <f t="shared" si="51"/>
        <v>91.032448377581261</v>
      </c>
      <c r="AS95" s="62">
        <f t="shared" si="52"/>
        <v>182.06489675516252</v>
      </c>
      <c r="AT95" s="62">
        <f t="shared" si="53"/>
        <v>-91.032448377581261</v>
      </c>
      <c r="AU95" s="62">
        <f t="shared" si="54"/>
        <v>455.1622418879063</v>
      </c>
      <c r="AV95" s="62">
        <f t="shared" si="55"/>
        <v>-182.06489675516252</v>
      </c>
      <c r="AW95" s="63">
        <f t="shared" si="67"/>
        <v>273.09734513274378</v>
      </c>
      <c r="AX95" s="61" t="str">
        <f t="shared" ca="1" si="56"/>
        <v>VINTO</v>
      </c>
      <c r="AY95" s="69">
        <f t="shared" ca="1" si="68"/>
        <v>9860.8833333333332</v>
      </c>
      <c r="AZ95" s="51">
        <f t="shared" si="57"/>
        <v>637.22713864306888</v>
      </c>
      <c r="BA95" s="55">
        <f t="shared" ca="1" si="58"/>
        <v>6.6093258744613692E-2</v>
      </c>
      <c r="BB95" s="55">
        <f t="shared" ca="1" si="69"/>
        <v>0.76142382471954717</v>
      </c>
      <c r="BC95" s="64">
        <f t="shared" ca="1" si="59"/>
        <v>-85.569321533922277</v>
      </c>
      <c r="BE95" s="52">
        <f t="shared" ca="1" si="60"/>
        <v>11.299999999999962</v>
      </c>
      <c r="BF95" s="52">
        <f t="shared" ca="1" si="61"/>
        <v>11.299999999999962</v>
      </c>
      <c r="BG95" s="52">
        <f t="shared" ca="1" si="62"/>
        <v>11.299999999999962</v>
      </c>
      <c r="BH95" s="52">
        <f t="shared" ca="1" si="63"/>
        <v>11.299999999999962</v>
      </c>
    </row>
    <row r="96" spans="19:60">
      <c r="S96" s="68">
        <f t="shared" si="74"/>
        <v>7</v>
      </c>
      <c r="T96" s="69">
        <f t="shared" si="74"/>
        <v>2</v>
      </c>
      <c r="U96" s="70">
        <f t="shared" si="48"/>
        <v>5</v>
      </c>
      <c r="V96" s="68">
        <f t="shared" si="73"/>
        <v>2</v>
      </c>
      <c r="W96" s="70">
        <f t="shared" si="73"/>
        <v>7</v>
      </c>
      <c r="X96" s="71">
        <f t="shared" si="73"/>
        <v>0.7142857142857143</v>
      </c>
      <c r="Y96" s="71">
        <f t="shared" si="73"/>
        <v>0.5</v>
      </c>
      <c r="Z96" s="69">
        <f t="shared" si="73"/>
        <v>10000</v>
      </c>
      <c r="AA96" s="69">
        <f t="shared" ca="1" si="73"/>
        <v>9641.3333333333339</v>
      </c>
      <c r="AB96" s="69">
        <f t="shared" ca="1" si="65"/>
        <v>-358.66666666666606</v>
      </c>
      <c r="AC96" s="69">
        <f t="shared" ca="1" si="66"/>
        <v>69.555555555555557</v>
      </c>
      <c r="AD96" s="73">
        <f t="shared" si="71"/>
        <v>11.199999999999962</v>
      </c>
      <c r="AE96" s="69">
        <f t="shared" si="75"/>
        <v>0.70000000000000007</v>
      </c>
      <c r="AF96" s="69">
        <f t="shared" si="75"/>
        <v>2.1</v>
      </c>
      <c r="AG96" s="78">
        <f t="shared" si="75"/>
        <v>200</v>
      </c>
      <c r="AH96" s="60">
        <f t="shared" si="75"/>
        <v>50</v>
      </c>
      <c r="AI96" s="60">
        <f t="shared" si="75"/>
        <v>105</v>
      </c>
      <c r="AJ96" s="60">
        <f t="shared" si="75"/>
        <v>10105</v>
      </c>
      <c r="AK96" s="60">
        <f t="shared" si="75"/>
        <v>428.66666666666669</v>
      </c>
      <c r="AL96" s="60">
        <f t="shared" si="75"/>
        <v>8.5733333333333341</v>
      </c>
      <c r="AM96" s="60">
        <f t="shared" ca="1" si="75"/>
        <v>-244.11666666666667</v>
      </c>
      <c r="AN96" s="60">
        <f t="shared" ca="1" si="75"/>
        <v>-244.11666666666667</v>
      </c>
      <c r="AO96" s="60">
        <f t="shared" ca="1" si="75"/>
        <v>244.11666666666667</v>
      </c>
      <c r="AP96" s="63">
        <f t="shared" si="49"/>
        <v>35</v>
      </c>
      <c r="AQ96" s="62">
        <f t="shared" si="50"/>
        <v>1.8279761904761933</v>
      </c>
      <c r="AR96" s="62">
        <f t="shared" si="51"/>
        <v>91.398809523809661</v>
      </c>
      <c r="AS96" s="62">
        <f t="shared" si="52"/>
        <v>182.79761904761932</v>
      </c>
      <c r="AT96" s="62">
        <f t="shared" si="53"/>
        <v>-91.398809523809661</v>
      </c>
      <c r="AU96" s="62">
        <f t="shared" si="54"/>
        <v>456.99404761904827</v>
      </c>
      <c r="AV96" s="62">
        <f t="shared" si="55"/>
        <v>-182.79761904761932</v>
      </c>
      <c r="AW96" s="63">
        <f t="shared" si="67"/>
        <v>274.19642857142895</v>
      </c>
      <c r="AX96" s="61" t="str">
        <f t="shared" ca="1" si="56"/>
        <v>VINTO</v>
      </c>
      <c r="AY96" s="69">
        <f t="shared" ca="1" si="68"/>
        <v>9860.8833333333332</v>
      </c>
      <c r="AZ96" s="51">
        <f t="shared" si="57"/>
        <v>639.79166666666765</v>
      </c>
      <c r="BA96" s="55">
        <f t="shared" ca="1" si="58"/>
        <v>6.635925183238843E-2</v>
      </c>
      <c r="BB96" s="55">
        <f t="shared" ca="1" si="69"/>
        <v>0.76448818374933847</v>
      </c>
      <c r="BC96" s="64">
        <f t="shared" ca="1" si="59"/>
        <v>-84.470238095237107</v>
      </c>
      <c r="BE96" s="52">
        <f t="shared" ca="1" si="60"/>
        <v>11.199999999999962</v>
      </c>
      <c r="BF96" s="52">
        <f t="shared" ca="1" si="61"/>
        <v>11.199999999999962</v>
      </c>
      <c r="BG96" s="52">
        <f t="shared" ca="1" si="62"/>
        <v>11.199999999999962</v>
      </c>
      <c r="BH96" s="52">
        <f t="shared" ca="1" si="63"/>
        <v>11.199999999999962</v>
      </c>
    </row>
    <row r="97" spans="19:60">
      <c r="S97" s="68">
        <f t="shared" si="74"/>
        <v>7</v>
      </c>
      <c r="T97" s="69">
        <f t="shared" si="74"/>
        <v>2</v>
      </c>
      <c r="U97" s="70">
        <f t="shared" si="48"/>
        <v>5</v>
      </c>
      <c r="V97" s="68">
        <f t="shared" si="73"/>
        <v>2</v>
      </c>
      <c r="W97" s="70">
        <f t="shared" si="73"/>
        <v>7</v>
      </c>
      <c r="X97" s="71">
        <f t="shared" si="73"/>
        <v>0.7142857142857143</v>
      </c>
      <c r="Y97" s="71">
        <f t="shared" si="73"/>
        <v>0.5</v>
      </c>
      <c r="Z97" s="69">
        <f t="shared" si="73"/>
        <v>10000</v>
      </c>
      <c r="AA97" s="69">
        <f t="shared" ca="1" si="73"/>
        <v>9641.3333333333339</v>
      </c>
      <c r="AB97" s="69">
        <f t="shared" ca="1" si="65"/>
        <v>-358.66666666666606</v>
      </c>
      <c r="AC97" s="69">
        <f t="shared" ca="1" si="66"/>
        <v>69.555555555555557</v>
      </c>
      <c r="AD97" s="73">
        <f t="shared" si="71"/>
        <v>11.099999999999962</v>
      </c>
      <c r="AE97" s="69">
        <f t="shared" si="75"/>
        <v>0.70000000000000007</v>
      </c>
      <c r="AF97" s="69">
        <f t="shared" si="75"/>
        <v>2.1</v>
      </c>
      <c r="AG97" s="78">
        <f t="shared" si="75"/>
        <v>200</v>
      </c>
      <c r="AH97" s="60">
        <f t="shared" si="75"/>
        <v>50</v>
      </c>
      <c r="AI97" s="60">
        <f t="shared" si="75"/>
        <v>105</v>
      </c>
      <c r="AJ97" s="60">
        <f t="shared" si="75"/>
        <v>10105</v>
      </c>
      <c r="AK97" s="60">
        <f t="shared" si="75"/>
        <v>428.66666666666669</v>
      </c>
      <c r="AL97" s="60">
        <f t="shared" si="75"/>
        <v>8.5733333333333341</v>
      </c>
      <c r="AM97" s="60">
        <f t="shared" ca="1" si="75"/>
        <v>-244.11666666666667</v>
      </c>
      <c r="AN97" s="60">
        <f t="shared" ca="1" si="75"/>
        <v>-244.11666666666667</v>
      </c>
      <c r="AO97" s="60">
        <f t="shared" ca="1" si="75"/>
        <v>244.11666666666667</v>
      </c>
      <c r="AP97" s="63">
        <f t="shared" si="49"/>
        <v>35</v>
      </c>
      <c r="AQ97" s="62">
        <f t="shared" si="50"/>
        <v>1.8354354354354383</v>
      </c>
      <c r="AR97" s="62">
        <f t="shared" si="51"/>
        <v>91.77177177177191</v>
      </c>
      <c r="AS97" s="62">
        <f t="shared" si="52"/>
        <v>183.54354354354382</v>
      </c>
      <c r="AT97" s="62">
        <f t="shared" si="53"/>
        <v>-91.77177177177191</v>
      </c>
      <c r="AU97" s="62">
        <f t="shared" si="54"/>
        <v>458.85885885885955</v>
      </c>
      <c r="AV97" s="62">
        <f t="shared" si="55"/>
        <v>-183.54354354354382</v>
      </c>
      <c r="AW97" s="63">
        <f t="shared" si="67"/>
        <v>275.31531531531573</v>
      </c>
      <c r="AX97" s="61" t="str">
        <f t="shared" ca="1" si="56"/>
        <v>VINTO</v>
      </c>
      <c r="AY97" s="69">
        <f t="shared" ca="1" si="68"/>
        <v>9860.8833333333332</v>
      </c>
      <c r="AZ97" s="51">
        <f t="shared" si="57"/>
        <v>642.40240240240337</v>
      </c>
      <c r="BA97" s="55">
        <f t="shared" ca="1" si="58"/>
        <v>6.663003758841135E-2</v>
      </c>
      <c r="BB97" s="55">
        <f t="shared" ca="1" si="69"/>
        <v>0.76760775645534252</v>
      </c>
      <c r="BC97" s="64">
        <f t="shared" ca="1" si="59"/>
        <v>-83.351351351350331</v>
      </c>
      <c r="BE97" s="52">
        <f t="shared" ca="1" si="60"/>
        <v>11.099999999999962</v>
      </c>
      <c r="BF97" s="52">
        <f t="shared" ca="1" si="61"/>
        <v>11.099999999999962</v>
      </c>
      <c r="BG97" s="52">
        <f t="shared" ca="1" si="62"/>
        <v>11.099999999999962</v>
      </c>
      <c r="BH97" s="52">
        <f t="shared" ca="1" si="63"/>
        <v>11.099999999999962</v>
      </c>
    </row>
    <row r="98" spans="19:60">
      <c r="S98" s="68">
        <f t="shared" si="74"/>
        <v>7</v>
      </c>
      <c r="T98" s="69">
        <f t="shared" si="74"/>
        <v>2</v>
      </c>
      <c r="U98" s="70">
        <f t="shared" si="48"/>
        <v>5</v>
      </c>
      <c r="V98" s="68">
        <f t="shared" si="73"/>
        <v>2</v>
      </c>
      <c r="W98" s="70">
        <f t="shared" si="73"/>
        <v>7</v>
      </c>
      <c r="X98" s="71">
        <f t="shared" si="73"/>
        <v>0.7142857142857143</v>
      </c>
      <c r="Y98" s="71">
        <f t="shared" si="73"/>
        <v>0.5</v>
      </c>
      <c r="Z98" s="69">
        <f t="shared" si="73"/>
        <v>10000</v>
      </c>
      <c r="AA98" s="69">
        <f t="shared" ca="1" si="73"/>
        <v>9641.3333333333339</v>
      </c>
      <c r="AB98" s="69">
        <f t="shared" ca="1" si="65"/>
        <v>-358.66666666666606</v>
      </c>
      <c r="AC98" s="69">
        <f t="shared" ca="1" si="66"/>
        <v>69.555555555555557</v>
      </c>
      <c r="AD98" s="73">
        <f t="shared" si="71"/>
        <v>10.999999999999963</v>
      </c>
      <c r="AE98" s="69">
        <f t="shared" si="75"/>
        <v>0.70000000000000007</v>
      </c>
      <c r="AF98" s="69">
        <f t="shared" si="75"/>
        <v>2.1</v>
      </c>
      <c r="AG98" s="78">
        <f t="shared" si="75"/>
        <v>200</v>
      </c>
      <c r="AH98" s="60">
        <f t="shared" si="75"/>
        <v>50</v>
      </c>
      <c r="AI98" s="60">
        <f t="shared" si="75"/>
        <v>105</v>
      </c>
      <c r="AJ98" s="60">
        <f t="shared" si="75"/>
        <v>10105</v>
      </c>
      <c r="AK98" s="60">
        <f t="shared" si="75"/>
        <v>428.66666666666669</v>
      </c>
      <c r="AL98" s="60">
        <f t="shared" si="75"/>
        <v>8.5733333333333341</v>
      </c>
      <c r="AM98" s="60">
        <f t="shared" ca="1" si="75"/>
        <v>-244.11666666666667</v>
      </c>
      <c r="AN98" s="60">
        <f t="shared" ca="1" si="75"/>
        <v>-244.11666666666667</v>
      </c>
      <c r="AO98" s="60">
        <f t="shared" ca="1" si="75"/>
        <v>244.11666666666667</v>
      </c>
      <c r="AP98" s="63">
        <f t="shared" si="49"/>
        <v>35</v>
      </c>
      <c r="AQ98" s="62">
        <f t="shared" si="50"/>
        <v>1.8430303030303059</v>
      </c>
      <c r="AR98" s="62">
        <f t="shared" si="51"/>
        <v>92.151515151515298</v>
      </c>
      <c r="AS98" s="62">
        <f t="shared" si="52"/>
        <v>184.3030303030306</v>
      </c>
      <c r="AT98" s="62">
        <f t="shared" si="53"/>
        <v>-92.151515151515298</v>
      </c>
      <c r="AU98" s="62">
        <f t="shared" si="54"/>
        <v>460.75757575757649</v>
      </c>
      <c r="AV98" s="62">
        <f t="shared" si="55"/>
        <v>-184.3030303030306</v>
      </c>
      <c r="AW98" s="63">
        <f t="shared" si="67"/>
        <v>276.45454545454589</v>
      </c>
      <c r="AX98" s="61" t="str">
        <f t="shared" ca="1" si="56"/>
        <v>VINTO</v>
      </c>
      <c r="AY98" s="69">
        <f t="shared" ca="1" si="68"/>
        <v>9860.8833333333332</v>
      </c>
      <c r="AZ98" s="51">
        <f t="shared" si="57"/>
        <v>645.06060606060714</v>
      </c>
      <c r="BA98" s="55">
        <f t="shared" ca="1" si="58"/>
        <v>6.6905746721816525E-2</v>
      </c>
      <c r="BB98" s="55">
        <f t="shared" ca="1" si="69"/>
        <v>0.77078404866509209</v>
      </c>
      <c r="BC98" s="64">
        <f t="shared" ca="1" si="59"/>
        <v>-82.212121212120167</v>
      </c>
      <c r="BE98" s="52">
        <f t="shared" ca="1" si="60"/>
        <v>10.999999999999963</v>
      </c>
      <c r="BF98" s="52">
        <f t="shared" ca="1" si="61"/>
        <v>10.999999999999963</v>
      </c>
      <c r="BG98" s="52">
        <f t="shared" ca="1" si="62"/>
        <v>10.999999999999963</v>
      </c>
      <c r="BH98" s="52">
        <f t="shared" ca="1" si="63"/>
        <v>10.999999999999963</v>
      </c>
    </row>
    <row r="99" spans="19:60">
      <c r="S99" s="68">
        <f t="shared" si="74"/>
        <v>7</v>
      </c>
      <c r="T99" s="69">
        <f t="shared" si="74"/>
        <v>2</v>
      </c>
      <c r="U99" s="70">
        <f t="shared" si="48"/>
        <v>5</v>
      </c>
      <c r="V99" s="68">
        <f t="shared" si="73"/>
        <v>2</v>
      </c>
      <c r="W99" s="70">
        <f t="shared" si="73"/>
        <v>7</v>
      </c>
      <c r="X99" s="71">
        <f t="shared" si="73"/>
        <v>0.7142857142857143</v>
      </c>
      <c r="Y99" s="71">
        <f t="shared" si="73"/>
        <v>0.5</v>
      </c>
      <c r="Z99" s="69">
        <f t="shared" si="73"/>
        <v>10000</v>
      </c>
      <c r="AA99" s="69">
        <f t="shared" ca="1" si="73"/>
        <v>9641.3333333333339</v>
      </c>
      <c r="AB99" s="69">
        <f t="shared" ca="1" si="65"/>
        <v>-358.66666666666606</v>
      </c>
      <c r="AC99" s="69">
        <f t="shared" ca="1" si="66"/>
        <v>69.555555555555557</v>
      </c>
      <c r="AD99" s="73">
        <f t="shared" si="71"/>
        <v>10.899999999999963</v>
      </c>
      <c r="AE99" s="69">
        <f t="shared" si="75"/>
        <v>0.70000000000000007</v>
      </c>
      <c r="AF99" s="69">
        <f t="shared" si="75"/>
        <v>2.1</v>
      </c>
      <c r="AG99" s="78">
        <f t="shared" si="75"/>
        <v>200</v>
      </c>
      <c r="AH99" s="60">
        <f t="shared" si="75"/>
        <v>50</v>
      </c>
      <c r="AI99" s="60">
        <f t="shared" si="75"/>
        <v>105</v>
      </c>
      <c r="AJ99" s="60">
        <f t="shared" si="75"/>
        <v>10105</v>
      </c>
      <c r="AK99" s="60">
        <f t="shared" si="75"/>
        <v>428.66666666666669</v>
      </c>
      <c r="AL99" s="60">
        <f t="shared" si="75"/>
        <v>8.5733333333333341</v>
      </c>
      <c r="AM99" s="60">
        <f t="shared" ca="1" si="75"/>
        <v>-244.11666666666667</v>
      </c>
      <c r="AN99" s="60">
        <f t="shared" ca="1" si="75"/>
        <v>-244.11666666666667</v>
      </c>
      <c r="AO99" s="60">
        <f t="shared" ca="1" si="75"/>
        <v>244.11666666666667</v>
      </c>
      <c r="AP99" s="63">
        <f t="shared" si="49"/>
        <v>35</v>
      </c>
      <c r="AQ99" s="62">
        <f t="shared" si="50"/>
        <v>1.8507645259938865</v>
      </c>
      <c r="AR99" s="62">
        <f t="shared" si="51"/>
        <v>92.53822629969433</v>
      </c>
      <c r="AS99" s="62">
        <f t="shared" si="52"/>
        <v>185.07645259938866</v>
      </c>
      <c r="AT99" s="62">
        <f t="shared" si="53"/>
        <v>-92.53822629969433</v>
      </c>
      <c r="AU99" s="62">
        <f t="shared" si="54"/>
        <v>462.69113149847163</v>
      </c>
      <c r="AV99" s="62">
        <f t="shared" si="55"/>
        <v>-185.07645259938866</v>
      </c>
      <c r="AW99" s="63">
        <f t="shared" si="67"/>
        <v>277.61467889908295</v>
      </c>
      <c r="AX99" s="61" t="str">
        <f t="shared" ca="1" si="56"/>
        <v>VINTO</v>
      </c>
      <c r="AY99" s="69">
        <f t="shared" ca="1" si="68"/>
        <v>9860.8833333333332</v>
      </c>
      <c r="AZ99" s="51">
        <f t="shared" si="57"/>
        <v>647.76758409786032</v>
      </c>
      <c r="BA99" s="55">
        <f t="shared" ca="1" si="58"/>
        <v>6.7186514738403424E-2</v>
      </c>
      <c r="BB99" s="55">
        <f t="shared" ca="1" si="69"/>
        <v>0.77401862146584599</v>
      </c>
      <c r="BC99" s="64">
        <f t="shared" ca="1" si="59"/>
        <v>-81.051987767583114</v>
      </c>
      <c r="BE99" s="52">
        <f t="shared" ca="1" si="60"/>
        <v>10.899999999999963</v>
      </c>
      <c r="BF99" s="52">
        <f t="shared" ca="1" si="61"/>
        <v>10.899999999999963</v>
      </c>
      <c r="BG99" s="52">
        <f t="shared" ca="1" si="62"/>
        <v>10.899999999999963</v>
      </c>
      <c r="BH99" s="52">
        <f t="shared" ca="1" si="63"/>
        <v>10.899999999999963</v>
      </c>
    </row>
    <row r="100" spans="19:60">
      <c r="S100" s="68">
        <f t="shared" si="74"/>
        <v>7</v>
      </c>
      <c r="T100" s="69">
        <f t="shared" si="74"/>
        <v>2</v>
      </c>
      <c r="U100" s="70">
        <f t="shared" si="48"/>
        <v>5</v>
      </c>
      <c r="V100" s="68">
        <f t="shared" si="73"/>
        <v>2</v>
      </c>
      <c r="W100" s="70">
        <f t="shared" si="73"/>
        <v>7</v>
      </c>
      <c r="X100" s="71">
        <f t="shared" si="73"/>
        <v>0.7142857142857143</v>
      </c>
      <c r="Y100" s="71">
        <f t="shared" si="73"/>
        <v>0.5</v>
      </c>
      <c r="Z100" s="69">
        <f t="shared" si="73"/>
        <v>10000</v>
      </c>
      <c r="AA100" s="69">
        <f t="shared" ca="1" si="73"/>
        <v>9641.3333333333339</v>
      </c>
      <c r="AB100" s="69">
        <f t="shared" ca="1" si="65"/>
        <v>-358.66666666666606</v>
      </c>
      <c r="AC100" s="69">
        <f t="shared" ca="1" si="66"/>
        <v>69.555555555555557</v>
      </c>
      <c r="AD100" s="73">
        <f t="shared" si="71"/>
        <v>10.799999999999963</v>
      </c>
      <c r="AE100" s="69">
        <f t="shared" si="75"/>
        <v>0.70000000000000007</v>
      </c>
      <c r="AF100" s="69">
        <f t="shared" si="75"/>
        <v>2.1</v>
      </c>
      <c r="AG100" s="78">
        <f t="shared" si="75"/>
        <v>200</v>
      </c>
      <c r="AH100" s="60">
        <f t="shared" si="75"/>
        <v>50</v>
      </c>
      <c r="AI100" s="60">
        <f t="shared" si="75"/>
        <v>105</v>
      </c>
      <c r="AJ100" s="60">
        <f t="shared" si="75"/>
        <v>10105</v>
      </c>
      <c r="AK100" s="60">
        <f t="shared" si="75"/>
        <v>428.66666666666669</v>
      </c>
      <c r="AL100" s="60">
        <f t="shared" si="75"/>
        <v>8.5733333333333341</v>
      </c>
      <c r="AM100" s="60">
        <f t="shared" ca="1" si="75"/>
        <v>-244.11666666666667</v>
      </c>
      <c r="AN100" s="60">
        <f t="shared" ca="1" si="75"/>
        <v>-244.11666666666667</v>
      </c>
      <c r="AO100" s="60">
        <f t="shared" ca="1" si="75"/>
        <v>244.11666666666667</v>
      </c>
      <c r="AP100" s="63">
        <f t="shared" si="49"/>
        <v>35</v>
      </c>
      <c r="AQ100" s="62">
        <f t="shared" si="50"/>
        <v>1.8586419753086449</v>
      </c>
      <c r="AR100" s="62">
        <f t="shared" si="51"/>
        <v>92.932098765432244</v>
      </c>
      <c r="AS100" s="62">
        <f t="shared" si="52"/>
        <v>185.86419753086449</v>
      </c>
      <c r="AT100" s="62">
        <f t="shared" si="53"/>
        <v>-92.932098765432244</v>
      </c>
      <c r="AU100" s="62">
        <f t="shared" si="54"/>
        <v>464.66049382716119</v>
      </c>
      <c r="AV100" s="62">
        <f t="shared" si="55"/>
        <v>-185.86419753086449</v>
      </c>
      <c r="AW100" s="63">
        <f t="shared" si="67"/>
        <v>278.7962962962967</v>
      </c>
      <c r="AX100" s="61" t="str">
        <f t="shared" ca="1" si="56"/>
        <v>VINTO</v>
      </c>
      <c r="AY100" s="69">
        <f t="shared" ca="1" si="68"/>
        <v>9860.8833333333332</v>
      </c>
      <c r="AZ100" s="51">
        <f t="shared" si="57"/>
        <v>650.52469135802573</v>
      </c>
      <c r="BA100" s="55">
        <f t="shared" ca="1" si="58"/>
        <v>6.7472482162704919E-2</v>
      </c>
      <c r="BB100" s="55">
        <f t="shared" ca="1" si="69"/>
        <v>0.77731309376291036</v>
      </c>
      <c r="BC100" s="64">
        <f t="shared" ca="1" si="59"/>
        <v>-79.870370370369358</v>
      </c>
      <c r="BE100" s="52">
        <f t="shared" ca="1" si="60"/>
        <v>10.799999999999963</v>
      </c>
      <c r="BF100" s="52">
        <f t="shared" ca="1" si="61"/>
        <v>10.799999999999963</v>
      </c>
      <c r="BG100" s="52">
        <f t="shared" ca="1" si="62"/>
        <v>10.799999999999963</v>
      </c>
      <c r="BH100" s="52">
        <f t="shared" ca="1" si="63"/>
        <v>10.799999999999963</v>
      </c>
    </row>
    <row r="101" spans="19:60">
      <c r="S101" s="68">
        <f t="shared" si="74"/>
        <v>7</v>
      </c>
      <c r="T101" s="69">
        <f t="shared" si="74"/>
        <v>2</v>
      </c>
      <c r="U101" s="70">
        <f t="shared" si="48"/>
        <v>5</v>
      </c>
      <c r="V101" s="68">
        <f t="shared" si="73"/>
        <v>2</v>
      </c>
      <c r="W101" s="70">
        <f t="shared" si="73"/>
        <v>7</v>
      </c>
      <c r="X101" s="71">
        <f t="shared" si="73"/>
        <v>0.7142857142857143</v>
      </c>
      <c r="Y101" s="71">
        <f t="shared" si="73"/>
        <v>0.5</v>
      </c>
      <c r="Z101" s="69">
        <f t="shared" si="73"/>
        <v>10000</v>
      </c>
      <c r="AA101" s="69">
        <f t="shared" ca="1" si="73"/>
        <v>9641.3333333333339</v>
      </c>
      <c r="AB101" s="69">
        <f t="shared" ca="1" si="65"/>
        <v>-358.66666666666606</v>
      </c>
      <c r="AC101" s="69">
        <f t="shared" ca="1" si="66"/>
        <v>69.555555555555557</v>
      </c>
      <c r="AD101" s="73">
        <f t="shared" si="71"/>
        <v>10.699999999999964</v>
      </c>
      <c r="AE101" s="69">
        <f t="shared" si="75"/>
        <v>0.70000000000000007</v>
      </c>
      <c r="AF101" s="69">
        <f t="shared" si="75"/>
        <v>2.1</v>
      </c>
      <c r="AG101" s="78">
        <f t="shared" si="75"/>
        <v>200</v>
      </c>
      <c r="AH101" s="60">
        <f t="shared" si="75"/>
        <v>50</v>
      </c>
      <c r="AI101" s="60">
        <f t="shared" si="75"/>
        <v>105</v>
      </c>
      <c r="AJ101" s="60">
        <f t="shared" si="75"/>
        <v>10105</v>
      </c>
      <c r="AK101" s="60">
        <f t="shared" si="75"/>
        <v>428.66666666666669</v>
      </c>
      <c r="AL101" s="60">
        <f t="shared" si="75"/>
        <v>8.5733333333333341</v>
      </c>
      <c r="AM101" s="60">
        <f t="shared" ca="1" si="75"/>
        <v>-244.11666666666667</v>
      </c>
      <c r="AN101" s="60">
        <f t="shared" ca="1" si="75"/>
        <v>-244.11666666666667</v>
      </c>
      <c r="AO101" s="60">
        <f t="shared" ca="1" si="75"/>
        <v>244.11666666666667</v>
      </c>
      <c r="AP101" s="63">
        <f t="shared" si="49"/>
        <v>35</v>
      </c>
      <c r="AQ101" s="62">
        <f t="shared" si="50"/>
        <v>1.8666666666666696</v>
      </c>
      <c r="AR101" s="62">
        <f t="shared" si="51"/>
        <v>93.333333333333485</v>
      </c>
      <c r="AS101" s="62">
        <f t="shared" si="52"/>
        <v>186.66666666666697</v>
      </c>
      <c r="AT101" s="62">
        <f t="shared" si="53"/>
        <v>-93.333333333333485</v>
      </c>
      <c r="AU101" s="62">
        <f t="shared" si="54"/>
        <v>466.66666666666742</v>
      </c>
      <c r="AV101" s="62">
        <f t="shared" si="55"/>
        <v>-186.66666666666697</v>
      </c>
      <c r="AW101" s="63">
        <f t="shared" si="67"/>
        <v>280.00000000000045</v>
      </c>
      <c r="AX101" s="61" t="str">
        <f t="shared" ca="1" si="56"/>
        <v>VINTO</v>
      </c>
      <c r="AY101" s="69">
        <f t="shared" ca="1" si="68"/>
        <v>9860.8833333333332</v>
      </c>
      <c r="AZ101" s="51">
        <f t="shared" si="57"/>
        <v>653.33333333333439</v>
      </c>
      <c r="BA101" s="55">
        <f t="shared" ca="1" si="58"/>
        <v>6.7763794772507366E-2</v>
      </c>
      <c r="BB101" s="55">
        <f t="shared" ca="1" si="69"/>
        <v>0.78066914498141526</v>
      </c>
      <c r="BC101" s="64">
        <f t="shared" ca="1" si="59"/>
        <v>-78.666666666665606</v>
      </c>
      <c r="BE101" s="52">
        <f t="shared" ca="1" si="60"/>
        <v>10.699999999999964</v>
      </c>
      <c r="BF101" s="52">
        <f t="shared" ca="1" si="61"/>
        <v>10.699999999999964</v>
      </c>
      <c r="BG101" s="52">
        <f t="shared" ca="1" si="62"/>
        <v>10.699999999999964</v>
      </c>
      <c r="BH101" s="52">
        <f t="shared" ca="1" si="63"/>
        <v>10.699999999999964</v>
      </c>
    </row>
    <row r="102" spans="19:60">
      <c r="S102" s="68">
        <f t="shared" si="74"/>
        <v>7</v>
      </c>
      <c r="T102" s="69">
        <f t="shared" si="74"/>
        <v>2</v>
      </c>
      <c r="U102" s="70">
        <f t="shared" si="48"/>
        <v>5</v>
      </c>
      <c r="V102" s="68">
        <f t="shared" si="73"/>
        <v>2</v>
      </c>
      <c r="W102" s="70">
        <f t="shared" si="73"/>
        <v>7</v>
      </c>
      <c r="X102" s="71">
        <f t="shared" si="73"/>
        <v>0.7142857142857143</v>
      </c>
      <c r="Y102" s="71">
        <f t="shared" si="73"/>
        <v>0.5</v>
      </c>
      <c r="Z102" s="69">
        <f t="shared" si="73"/>
        <v>10000</v>
      </c>
      <c r="AA102" s="69">
        <f t="shared" ca="1" si="73"/>
        <v>9641.3333333333339</v>
      </c>
      <c r="AB102" s="69">
        <f t="shared" ca="1" si="65"/>
        <v>-358.66666666666606</v>
      </c>
      <c r="AC102" s="69">
        <f t="shared" ca="1" si="66"/>
        <v>69.555555555555557</v>
      </c>
      <c r="AD102" s="73">
        <f t="shared" si="71"/>
        <v>10.599999999999964</v>
      </c>
      <c r="AE102" s="69">
        <f t="shared" si="75"/>
        <v>0.70000000000000007</v>
      </c>
      <c r="AF102" s="69">
        <f t="shared" si="75"/>
        <v>2.1</v>
      </c>
      <c r="AG102" s="78">
        <f t="shared" si="75"/>
        <v>200</v>
      </c>
      <c r="AH102" s="60">
        <f t="shared" si="75"/>
        <v>50</v>
      </c>
      <c r="AI102" s="60">
        <f t="shared" si="75"/>
        <v>105</v>
      </c>
      <c r="AJ102" s="60">
        <f t="shared" si="75"/>
        <v>10105</v>
      </c>
      <c r="AK102" s="60">
        <f t="shared" si="75"/>
        <v>428.66666666666669</v>
      </c>
      <c r="AL102" s="60">
        <f t="shared" si="75"/>
        <v>8.5733333333333341</v>
      </c>
      <c r="AM102" s="60">
        <f t="shared" ca="1" si="75"/>
        <v>-244.11666666666667</v>
      </c>
      <c r="AN102" s="60">
        <f t="shared" ca="1" si="75"/>
        <v>-244.11666666666667</v>
      </c>
      <c r="AO102" s="60">
        <f t="shared" ca="1" si="75"/>
        <v>244.11666666666667</v>
      </c>
      <c r="AP102" s="63">
        <f t="shared" si="49"/>
        <v>35</v>
      </c>
      <c r="AQ102" s="62">
        <f t="shared" si="50"/>
        <v>1.8748427672956005</v>
      </c>
      <c r="AR102" s="62">
        <f t="shared" si="51"/>
        <v>93.742138364780033</v>
      </c>
      <c r="AS102" s="62">
        <f t="shared" si="52"/>
        <v>187.48427672956007</v>
      </c>
      <c r="AT102" s="62">
        <f t="shared" si="53"/>
        <v>-93.742138364780033</v>
      </c>
      <c r="AU102" s="62">
        <f t="shared" si="54"/>
        <v>468.71069182390016</v>
      </c>
      <c r="AV102" s="62">
        <f t="shared" si="55"/>
        <v>-187.48427672956007</v>
      </c>
      <c r="AW102" s="63">
        <f t="shared" si="67"/>
        <v>281.2264150943401</v>
      </c>
      <c r="AX102" s="61" t="str">
        <f t="shared" ca="1" si="56"/>
        <v>VINTO</v>
      </c>
      <c r="AY102" s="69">
        <f t="shared" ca="1" si="68"/>
        <v>9860.8833333333332</v>
      </c>
      <c r="AZ102" s="51">
        <f t="shared" si="57"/>
        <v>656.19496855346028</v>
      </c>
      <c r="BA102" s="55">
        <f t="shared" ca="1" si="58"/>
        <v>6.8060603846645723E-2</v>
      </c>
      <c r="BB102" s="55">
        <f t="shared" ca="1" si="69"/>
        <v>0.78408851792102385</v>
      </c>
      <c r="BC102" s="64">
        <f t="shared" ca="1" si="59"/>
        <v>-77.440251572325963</v>
      </c>
      <c r="BE102" s="52">
        <f t="shared" ca="1" si="60"/>
        <v>10.599999999999964</v>
      </c>
      <c r="BF102" s="52">
        <f t="shared" ca="1" si="61"/>
        <v>10.599999999999964</v>
      </c>
      <c r="BG102" s="52">
        <f t="shared" ca="1" si="62"/>
        <v>10.599999999999964</v>
      </c>
      <c r="BH102" s="52">
        <f t="shared" ca="1" si="63"/>
        <v>10.599999999999964</v>
      </c>
    </row>
    <row r="103" spans="19:60">
      <c r="S103" s="68">
        <f t="shared" si="74"/>
        <v>7</v>
      </c>
      <c r="T103" s="69">
        <f t="shared" si="74"/>
        <v>2</v>
      </c>
      <c r="U103" s="70">
        <f t="shared" si="48"/>
        <v>5</v>
      </c>
      <c r="V103" s="68">
        <f t="shared" si="73"/>
        <v>2</v>
      </c>
      <c r="W103" s="70">
        <f t="shared" si="73"/>
        <v>7</v>
      </c>
      <c r="X103" s="71">
        <f t="shared" si="73"/>
        <v>0.7142857142857143</v>
      </c>
      <c r="Y103" s="71">
        <f t="shared" si="73"/>
        <v>0.5</v>
      </c>
      <c r="Z103" s="69">
        <f t="shared" si="73"/>
        <v>10000</v>
      </c>
      <c r="AA103" s="69">
        <f t="shared" ca="1" si="73"/>
        <v>9641.3333333333339</v>
      </c>
      <c r="AB103" s="69">
        <f t="shared" ca="1" si="65"/>
        <v>-358.66666666666606</v>
      </c>
      <c r="AC103" s="69">
        <f t="shared" ca="1" si="66"/>
        <v>69.555555555555557</v>
      </c>
      <c r="AD103" s="73">
        <f t="shared" si="71"/>
        <v>10.499999999999964</v>
      </c>
      <c r="AE103" s="69">
        <f t="shared" si="75"/>
        <v>0.70000000000000007</v>
      </c>
      <c r="AF103" s="69">
        <f t="shared" si="75"/>
        <v>2.1</v>
      </c>
      <c r="AG103" s="78">
        <f t="shared" si="75"/>
        <v>200</v>
      </c>
      <c r="AH103" s="60">
        <f t="shared" si="75"/>
        <v>50</v>
      </c>
      <c r="AI103" s="60">
        <f t="shared" si="75"/>
        <v>105</v>
      </c>
      <c r="AJ103" s="60">
        <f t="shared" si="75"/>
        <v>10105</v>
      </c>
      <c r="AK103" s="60">
        <f t="shared" si="75"/>
        <v>428.66666666666669</v>
      </c>
      <c r="AL103" s="60">
        <f t="shared" si="75"/>
        <v>8.5733333333333341</v>
      </c>
      <c r="AM103" s="60">
        <f t="shared" ca="1" si="75"/>
        <v>-244.11666666666667</v>
      </c>
      <c r="AN103" s="60">
        <f t="shared" ca="1" si="75"/>
        <v>-244.11666666666667</v>
      </c>
      <c r="AO103" s="60">
        <f t="shared" ca="1" si="75"/>
        <v>244.11666666666667</v>
      </c>
      <c r="AP103" s="63">
        <f t="shared" si="49"/>
        <v>35</v>
      </c>
      <c r="AQ103" s="62">
        <f t="shared" si="50"/>
        <v>1.8831746031746062</v>
      </c>
      <c r="AR103" s="62">
        <f t="shared" si="51"/>
        <v>94.158730158730307</v>
      </c>
      <c r="AS103" s="62">
        <f t="shared" si="52"/>
        <v>188.31746031746061</v>
      </c>
      <c r="AT103" s="62">
        <f t="shared" si="53"/>
        <v>-94.158730158730307</v>
      </c>
      <c r="AU103" s="62">
        <f t="shared" si="54"/>
        <v>470.79365079365152</v>
      </c>
      <c r="AV103" s="62">
        <f t="shared" si="55"/>
        <v>-188.31746031746061</v>
      </c>
      <c r="AW103" s="63">
        <f t="shared" si="67"/>
        <v>282.47619047619094</v>
      </c>
      <c r="AX103" s="61" t="str">
        <f t="shared" ca="1" si="56"/>
        <v>VINTO</v>
      </c>
      <c r="AY103" s="69">
        <f t="shared" ca="1" si="68"/>
        <v>9860.8833333333332</v>
      </c>
      <c r="AZ103" s="51">
        <f t="shared" si="57"/>
        <v>659.11111111111211</v>
      </c>
      <c r="BA103" s="55">
        <f t="shared" ca="1" si="58"/>
        <v>6.8363066426958108E-2</v>
      </c>
      <c r="BB103" s="55">
        <f t="shared" ca="1" si="69"/>
        <v>0.78757302177376787</v>
      </c>
      <c r="BC103" s="64">
        <f t="shared" ca="1" si="59"/>
        <v>-76.190476190475124</v>
      </c>
      <c r="BE103" s="52">
        <f t="shared" ca="1" si="60"/>
        <v>10.499999999999964</v>
      </c>
      <c r="BF103" s="52">
        <f t="shared" ca="1" si="61"/>
        <v>10.499999999999964</v>
      </c>
      <c r="BG103" s="52">
        <f t="shared" ca="1" si="62"/>
        <v>10.499999999999964</v>
      </c>
      <c r="BH103" s="52">
        <f t="shared" ca="1" si="63"/>
        <v>10.499999999999964</v>
      </c>
    </row>
    <row r="104" spans="19:60">
      <c r="S104" s="68">
        <f t="shared" si="74"/>
        <v>7</v>
      </c>
      <c r="T104" s="69">
        <f t="shared" si="74"/>
        <v>2</v>
      </c>
      <c r="U104" s="70">
        <f t="shared" ref="U104:U135" si="76">ROUND((1/T104)*S104,0)+1</f>
        <v>5</v>
      </c>
      <c r="V104" s="68">
        <f t="shared" si="73"/>
        <v>2</v>
      </c>
      <c r="W104" s="70">
        <f t="shared" si="73"/>
        <v>7</v>
      </c>
      <c r="X104" s="71">
        <f t="shared" si="73"/>
        <v>0.7142857142857143</v>
      </c>
      <c r="Y104" s="71">
        <f t="shared" si="73"/>
        <v>0.5</v>
      </c>
      <c r="Z104" s="69">
        <f t="shared" si="73"/>
        <v>10000</v>
      </c>
      <c r="AA104" s="69">
        <f t="shared" ca="1" si="73"/>
        <v>9641.3333333333339</v>
      </c>
      <c r="AB104" s="69">
        <f t="shared" ca="1" si="65"/>
        <v>-358.66666666666606</v>
      </c>
      <c r="AC104" s="69">
        <f t="shared" ca="1" si="66"/>
        <v>69.555555555555557</v>
      </c>
      <c r="AD104" s="73">
        <f t="shared" si="71"/>
        <v>10.399999999999965</v>
      </c>
      <c r="AE104" s="69">
        <f t="shared" si="75"/>
        <v>0.70000000000000007</v>
      </c>
      <c r="AF104" s="69">
        <f t="shared" si="75"/>
        <v>2.1</v>
      </c>
      <c r="AG104" s="78">
        <f t="shared" si="75"/>
        <v>200</v>
      </c>
      <c r="AH104" s="60">
        <f t="shared" si="75"/>
        <v>50</v>
      </c>
      <c r="AI104" s="60">
        <f t="shared" si="75"/>
        <v>105</v>
      </c>
      <c r="AJ104" s="60">
        <f t="shared" si="75"/>
        <v>10105</v>
      </c>
      <c r="AK104" s="60">
        <f t="shared" si="75"/>
        <v>428.66666666666669</v>
      </c>
      <c r="AL104" s="60">
        <f t="shared" si="75"/>
        <v>8.5733333333333341</v>
      </c>
      <c r="AM104" s="60">
        <f t="shared" ca="1" si="75"/>
        <v>-244.11666666666667</v>
      </c>
      <c r="AN104" s="60">
        <f t="shared" ca="1" si="75"/>
        <v>-244.11666666666667</v>
      </c>
      <c r="AO104" s="60">
        <f t="shared" ca="1" si="75"/>
        <v>244.11666666666667</v>
      </c>
      <c r="AP104" s="63">
        <f t="shared" si="49"/>
        <v>35</v>
      </c>
      <c r="AQ104" s="62">
        <f t="shared" si="50"/>
        <v>1.8916666666666697</v>
      </c>
      <c r="AR104" s="62">
        <f t="shared" si="51"/>
        <v>94.583333333333485</v>
      </c>
      <c r="AS104" s="62">
        <f t="shared" si="52"/>
        <v>189.16666666666697</v>
      </c>
      <c r="AT104" s="62">
        <f t="shared" si="53"/>
        <v>-94.583333333333485</v>
      </c>
      <c r="AU104" s="62">
        <f t="shared" si="54"/>
        <v>472.91666666666742</v>
      </c>
      <c r="AV104" s="62">
        <f t="shared" si="55"/>
        <v>-189.16666666666697</v>
      </c>
      <c r="AW104" s="63">
        <f t="shared" si="67"/>
        <v>283.75000000000045</v>
      </c>
      <c r="AX104" s="61" t="str">
        <f t="shared" ca="1" si="56"/>
        <v>VINTO</v>
      </c>
      <c r="AY104" s="69">
        <f t="shared" ca="1" si="68"/>
        <v>9860.8833333333332</v>
      </c>
      <c r="AZ104" s="51">
        <f t="shared" si="57"/>
        <v>662.08333333333439</v>
      </c>
      <c r="BA104" s="55">
        <f t="shared" ca="1" si="58"/>
        <v>6.8671345595353442E-2</v>
      </c>
      <c r="BB104" s="55">
        <f t="shared" ca="1" si="69"/>
        <v>0.7911245353159877</v>
      </c>
      <c r="BC104" s="64">
        <f t="shared" ca="1" si="59"/>
        <v>-74.916666666665606</v>
      </c>
      <c r="BE104" s="52">
        <f t="shared" ca="1" si="60"/>
        <v>10.399999999999965</v>
      </c>
      <c r="BF104" s="52">
        <f t="shared" ca="1" si="61"/>
        <v>10.399999999999965</v>
      </c>
      <c r="BG104" s="52">
        <f t="shared" ca="1" si="62"/>
        <v>10.399999999999965</v>
      </c>
      <c r="BH104" s="52">
        <f t="shared" ca="1" si="63"/>
        <v>10.399999999999965</v>
      </c>
    </row>
    <row r="105" spans="19:60">
      <c r="S105" s="68">
        <f t="shared" si="74"/>
        <v>7</v>
      </c>
      <c r="T105" s="69">
        <f t="shared" si="74"/>
        <v>2</v>
      </c>
      <c r="U105" s="70">
        <f t="shared" si="76"/>
        <v>5</v>
      </c>
      <c r="V105" s="68">
        <f t="shared" ref="V105:AA120" si="77">V104</f>
        <v>2</v>
      </c>
      <c r="W105" s="70">
        <f t="shared" si="77"/>
        <v>7</v>
      </c>
      <c r="X105" s="71">
        <f t="shared" si="77"/>
        <v>0.7142857142857143</v>
      </c>
      <c r="Y105" s="71">
        <f t="shared" si="77"/>
        <v>0.5</v>
      </c>
      <c r="Z105" s="69">
        <f t="shared" si="77"/>
        <v>10000</v>
      </c>
      <c r="AA105" s="69">
        <f t="shared" ca="1" si="77"/>
        <v>9641.3333333333339</v>
      </c>
      <c r="AB105" s="69">
        <f t="shared" ca="1" si="65"/>
        <v>-358.66666666666606</v>
      </c>
      <c r="AC105" s="69">
        <f t="shared" ref="AC105:AC136" ca="1" si="78">AC104</f>
        <v>69.555555555555557</v>
      </c>
      <c r="AD105" s="73">
        <f t="shared" si="71"/>
        <v>10.299999999999965</v>
      </c>
      <c r="AE105" s="69">
        <f t="shared" si="75"/>
        <v>0.70000000000000007</v>
      </c>
      <c r="AF105" s="69">
        <f t="shared" si="75"/>
        <v>2.1</v>
      </c>
      <c r="AG105" s="78">
        <f t="shared" si="75"/>
        <v>200</v>
      </c>
      <c r="AH105" s="60">
        <f t="shared" si="75"/>
        <v>50</v>
      </c>
      <c r="AI105" s="60">
        <f t="shared" si="75"/>
        <v>105</v>
      </c>
      <c r="AJ105" s="60">
        <f t="shared" si="75"/>
        <v>10105</v>
      </c>
      <c r="AK105" s="60">
        <f t="shared" si="75"/>
        <v>428.66666666666669</v>
      </c>
      <c r="AL105" s="60">
        <f t="shared" si="75"/>
        <v>8.5733333333333341</v>
      </c>
      <c r="AM105" s="60">
        <f t="shared" ca="1" si="75"/>
        <v>-244.11666666666667</v>
      </c>
      <c r="AN105" s="60">
        <f t="shared" ca="1" si="75"/>
        <v>-244.11666666666667</v>
      </c>
      <c r="AO105" s="60">
        <f t="shared" ca="1" si="75"/>
        <v>244.11666666666667</v>
      </c>
      <c r="AP105" s="63">
        <f t="shared" si="49"/>
        <v>35</v>
      </c>
      <c r="AQ105" s="62">
        <f t="shared" si="50"/>
        <v>1.9003236245954724</v>
      </c>
      <c r="AR105" s="62">
        <f t="shared" si="51"/>
        <v>95.016181229773622</v>
      </c>
      <c r="AS105" s="62">
        <f t="shared" si="52"/>
        <v>190.03236245954724</v>
      </c>
      <c r="AT105" s="62">
        <f t="shared" si="53"/>
        <v>-95.016181229773622</v>
      </c>
      <c r="AU105" s="62">
        <f t="shared" si="54"/>
        <v>475.08090614886811</v>
      </c>
      <c r="AV105" s="62">
        <f t="shared" si="55"/>
        <v>-190.03236245954724</v>
      </c>
      <c r="AW105" s="63">
        <f t="shared" si="67"/>
        <v>285.04854368932087</v>
      </c>
      <c r="AX105" s="61" t="str">
        <f t="shared" ca="1" si="56"/>
        <v>VINTO</v>
      </c>
      <c r="AY105" s="69">
        <f t="shared" ca="1" si="68"/>
        <v>9860.8833333333332</v>
      </c>
      <c r="AZ105" s="51">
        <f t="shared" si="57"/>
        <v>665.11326860841541</v>
      </c>
      <c r="BA105" s="55">
        <f t="shared" ca="1" si="58"/>
        <v>6.8985610767018604E-2</v>
      </c>
      <c r="BB105" s="55">
        <f t="shared" ca="1" si="69"/>
        <v>0.79474501028621192</v>
      </c>
      <c r="BC105" s="64">
        <f t="shared" ca="1" si="59"/>
        <v>-73.618122977345195</v>
      </c>
      <c r="BE105" s="52">
        <f t="shared" ca="1" si="60"/>
        <v>10.299999999999965</v>
      </c>
      <c r="BF105" s="52">
        <f t="shared" ca="1" si="61"/>
        <v>10.299999999999965</v>
      </c>
      <c r="BG105" s="52">
        <f t="shared" ca="1" si="62"/>
        <v>10.299999999999965</v>
      </c>
      <c r="BH105" s="52">
        <f t="shared" ca="1" si="63"/>
        <v>10.299999999999965</v>
      </c>
    </row>
    <row r="106" spans="19:60">
      <c r="S106" s="68">
        <f t="shared" ref="S106:T121" si="79">S105</f>
        <v>7</v>
      </c>
      <c r="T106" s="69">
        <f t="shared" si="79"/>
        <v>2</v>
      </c>
      <c r="U106" s="70">
        <f t="shared" si="76"/>
        <v>5</v>
      </c>
      <c r="V106" s="68">
        <f t="shared" si="77"/>
        <v>2</v>
      </c>
      <c r="W106" s="70">
        <f t="shared" si="77"/>
        <v>7</v>
      </c>
      <c r="X106" s="71">
        <f t="shared" si="77"/>
        <v>0.7142857142857143</v>
      </c>
      <c r="Y106" s="71">
        <f t="shared" si="77"/>
        <v>0.5</v>
      </c>
      <c r="Z106" s="69">
        <f t="shared" si="77"/>
        <v>10000</v>
      </c>
      <c r="AA106" s="69">
        <f t="shared" ca="1" si="77"/>
        <v>9641.3333333333339</v>
      </c>
      <c r="AB106" s="69">
        <f t="shared" ca="1" si="65"/>
        <v>-358.66666666666606</v>
      </c>
      <c r="AC106" s="69">
        <f t="shared" ca="1" si="78"/>
        <v>69.555555555555557</v>
      </c>
      <c r="AD106" s="73">
        <f t="shared" si="71"/>
        <v>10.199999999999966</v>
      </c>
      <c r="AE106" s="69">
        <f t="shared" ref="AE106:AO121" si="80">AE105</f>
        <v>0.70000000000000007</v>
      </c>
      <c r="AF106" s="69">
        <f t="shared" si="80"/>
        <v>2.1</v>
      </c>
      <c r="AG106" s="78">
        <f t="shared" si="80"/>
        <v>200</v>
      </c>
      <c r="AH106" s="60">
        <f t="shared" si="80"/>
        <v>50</v>
      </c>
      <c r="AI106" s="60">
        <f t="shared" si="80"/>
        <v>105</v>
      </c>
      <c r="AJ106" s="60">
        <f t="shared" si="80"/>
        <v>10105</v>
      </c>
      <c r="AK106" s="60">
        <f t="shared" si="80"/>
        <v>428.66666666666669</v>
      </c>
      <c r="AL106" s="60">
        <f t="shared" si="80"/>
        <v>8.5733333333333341</v>
      </c>
      <c r="AM106" s="60">
        <f t="shared" ca="1" si="80"/>
        <v>-244.11666666666667</v>
      </c>
      <c r="AN106" s="60">
        <f t="shared" ca="1" si="80"/>
        <v>-244.11666666666667</v>
      </c>
      <c r="AO106" s="60">
        <f t="shared" ca="1" si="80"/>
        <v>244.11666666666667</v>
      </c>
      <c r="AP106" s="63">
        <f t="shared" si="49"/>
        <v>35</v>
      </c>
      <c r="AQ106" s="62">
        <f t="shared" si="50"/>
        <v>1.9091503267973886</v>
      </c>
      <c r="AR106" s="62">
        <f t="shared" si="51"/>
        <v>95.457516339869429</v>
      </c>
      <c r="AS106" s="62">
        <f t="shared" si="52"/>
        <v>190.91503267973886</v>
      </c>
      <c r="AT106" s="62">
        <f t="shared" si="53"/>
        <v>-95.457516339869429</v>
      </c>
      <c r="AU106" s="62">
        <f t="shared" si="54"/>
        <v>477.28758169934713</v>
      </c>
      <c r="AV106" s="62">
        <f t="shared" si="55"/>
        <v>-190.91503267973886</v>
      </c>
      <c r="AW106" s="63">
        <f t="shared" si="67"/>
        <v>286.3725490196083</v>
      </c>
      <c r="AX106" s="61" t="str">
        <f t="shared" ca="1" si="56"/>
        <v>VINTO</v>
      </c>
      <c r="AY106" s="69">
        <f t="shared" ca="1" si="68"/>
        <v>9860.8833333333332</v>
      </c>
      <c r="AZ106" s="51">
        <f t="shared" si="57"/>
        <v>668.20261437908596</v>
      </c>
      <c r="BA106" s="55">
        <f t="shared" ca="1" si="58"/>
        <v>6.9306038000873246E-2</v>
      </c>
      <c r="BB106" s="55">
        <f t="shared" ca="1" si="69"/>
        <v>0.79843647496173453</v>
      </c>
      <c r="BC106" s="64">
        <f t="shared" ca="1" si="59"/>
        <v>-72.29411764705776</v>
      </c>
      <c r="BE106" s="52">
        <f t="shared" ca="1" si="60"/>
        <v>10.199999999999966</v>
      </c>
      <c r="BF106" s="52">
        <f t="shared" ca="1" si="61"/>
        <v>10.199999999999966</v>
      </c>
      <c r="BG106" s="52">
        <f t="shared" ca="1" si="62"/>
        <v>10.199999999999966</v>
      </c>
      <c r="BH106" s="52">
        <f t="shared" ca="1" si="63"/>
        <v>10.199999999999966</v>
      </c>
    </row>
    <row r="107" spans="19:60">
      <c r="S107" s="68">
        <f t="shared" si="79"/>
        <v>7</v>
      </c>
      <c r="T107" s="69">
        <f t="shared" si="79"/>
        <v>2</v>
      </c>
      <c r="U107" s="70">
        <f t="shared" si="76"/>
        <v>5</v>
      </c>
      <c r="V107" s="68">
        <f t="shared" si="77"/>
        <v>2</v>
      </c>
      <c r="W107" s="70">
        <f t="shared" si="77"/>
        <v>7</v>
      </c>
      <c r="X107" s="71">
        <f t="shared" si="77"/>
        <v>0.7142857142857143</v>
      </c>
      <c r="Y107" s="71">
        <f t="shared" si="77"/>
        <v>0.5</v>
      </c>
      <c r="Z107" s="69">
        <f t="shared" si="77"/>
        <v>10000</v>
      </c>
      <c r="AA107" s="69">
        <f t="shared" ca="1" si="77"/>
        <v>9641.3333333333339</v>
      </c>
      <c r="AB107" s="69">
        <f t="shared" ca="1" si="65"/>
        <v>-358.66666666666606</v>
      </c>
      <c r="AC107" s="69">
        <f t="shared" ca="1" si="78"/>
        <v>69.555555555555557</v>
      </c>
      <c r="AD107" s="73">
        <f t="shared" si="71"/>
        <v>10.099999999999966</v>
      </c>
      <c r="AE107" s="69">
        <f t="shared" si="80"/>
        <v>0.70000000000000007</v>
      </c>
      <c r="AF107" s="69">
        <f t="shared" si="80"/>
        <v>2.1</v>
      </c>
      <c r="AG107" s="78">
        <f t="shared" si="80"/>
        <v>200</v>
      </c>
      <c r="AH107" s="60">
        <f t="shared" si="80"/>
        <v>50</v>
      </c>
      <c r="AI107" s="60">
        <f t="shared" si="80"/>
        <v>105</v>
      </c>
      <c r="AJ107" s="60">
        <f t="shared" si="80"/>
        <v>10105</v>
      </c>
      <c r="AK107" s="60">
        <f t="shared" si="80"/>
        <v>428.66666666666669</v>
      </c>
      <c r="AL107" s="60">
        <f t="shared" si="80"/>
        <v>8.5733333333333341</v>
      </c>
      <c r="AM107" s="60">
        <f t="shared" ca="1" si="80"/>
        <v>-244.11666666666667</v>
      </c>
      <c r="AN107" s="60">
        <f t="shared" ca="1" si="80"/>
        <v>-244.11666666666667</v>
      </c>
      <c r="AO107" s="60">
        <f t="shared" ca="1" si="80"/>
        <v>244.11666666666667</v>
      </c>
      <c r="AP107" s="63">
        <f t="shared" si="49"/>
        <v>35</v>
      </c>
      <c r="AQ107" s="62">
        <f t="shared" si="50"/>
        <v>1.9181518151815213</v>
      </c>
      <c r="AR107" s="62">
        <f t="shared" si="51"/>
        <v>95.907590759076072</v>
      </c>
      <c r="AS107" s="62">
        <f t="shared" si="52"/>
        <v>191.81518151815214</v>
      </c>
      <c r="AT107" s="62">
        <f t="shared" si="53"/>
        <v>-95.907590759076072</v>
      </c>
      <c r="AU107" s="62">
        <f t="shared" si="54"/>
        <v>479.53795379538036</v>
      </c>
      <c r="AV107" s="62">
        <f t="shared" si="55"/>
        <v>-191.81518151815214</v>
      </c>
      <c r="AW107" s="63">
        <f t="shared" si="67"/>
        <v>287.72277227722822</v>
      </c>
      <c r="AX107" s="61" t="str">
        <f t="shared" ca="1" si="56"/>
        <v>VINTO</v>
      </c>
      <c r="AY107" s="69">
        <f t="shared" ca="1" si="68"/>
        <v>9860.8833333333332</v>
      </c>
      <c r="AZ107" s="51">
        <f t="shared" si="57"/>
        <v>671.35313531353245</v>
      </c>
      <c r="BA107" s="55">
        <f t="shared" ca="1" si="58"/>
        <v>6.9632810328467618E-2</v>
      </c>
      <c r="BB107" s="55">
        <f t="shared" ca="1" si="69"/>
        <v>0.80220103794766362</v>
      </c>
      <c r="BC107" s="64">
        <f t="shared" ca="1" si="59"/>
        <v>-70.943894389437844</v>
      </c>
      <c r="BE107" s="52">
        <f t="shared" ca="1" si="60"/>
        <v>10.099999999999966</v>
      </c>
      <c r="BF107" s="52">
        <f t="shared" ca="1" si="61"/>
        <v>10.099999999999966</v>
      </c>
      <c r="BG107" s="52">
        <f t="shared" ca="1" si="62"/>
        <v>10.099999999999966</v>
      </c>
      <c r="BH107" s="52">
        <f t="shared" ca="1" si="63"/>
        <v>10.099999999999966</v>
      </c>
    </row>
    <row r="108" spans="19:60">
      <c r="S108" s="68">
        <f t="shared" si="79"/>
        <v>7</v>
      </c>
      <c r="T108" s="69">
        <f t="shared" si="79"/>
        <v>2</v>
      </c>
      <c r="U108" s="70">
        <f t="shared" si="76"/>
        <v>5</v>
      </c>
      <c r="V108" s="68">
        <f t="shared" si="77"/>
        <v>2</v>
      </c>
      <c r="W108" s="70">
        <f t="shared" si="77"/>
        <v>7</v>
      </c>
      <c r="X108" s="71">
        <f t="shared" si="77"/>
        <v>0.7142857142857143</v>
      </c>
      <c r="Y108" s="71">
        <f t="shared" si="77"/>
        <v>0.5</v>
      </c>
      <c r="Z108" s="69">
        <f t="shared" si="77"/>
        <v>10000</v>
      </c>
      <c r="AA108" s="69">
        <f t="shared" ca="1" si="77"/>
        <v>9641.3333333333339</v>
      </c>
      <c r="AB108" s="69">
        <f t="shared" ca="1" si="65"/>
        <v>-358.66666666666606</v>
      </c>
      <c r="AC108" s="69">
        <f t="shared" ca="1" si="78"/>
        <v>69.555555555555557</v>
      </c>
      <c r="AD108" s="73">
        <f t="shared" si="71"/>
        <v>9.9999999999999662</v>
      </c>
      <c r="AE108" s="69">
        <f t="shared" si="80"/>
        <v>0.70000000000000007</v>
      </c>
      <c r="AF108" s="69">
        <f t="shared" si="80"/>
        <v>2.1</v>
      </c>
      <c r="AG108" s="78">
        <f t="shared" si="80"/>
        <v>200</v>
      </c>
      <c r="AH108" s="60">
        <f t="shared" si="80"/>
        <v>50</v>
      </c>
      <c r="AI108" s="60">
        <f t="shared" si="80"/>
        <v>105</v>
      </c>
      <c r="AJ108" s="60">
        <f t="shared" si="80"/>
        <v>10105</v>
      </c>
      <c r="AK108" s="60">
        <f t="shared" si="80"/>
        <v>428.66666666666669</v>
      </c>
      <c r="AL108" s="60">
        <f t="shared" si="80"/>
        <v>8.5733333333333341</v>
      </c>
      <c r="AM108" s="60">
        <f t="shared" ca="1" si="80"/>
        <v>-244.11666666666667</v>
      </c>
      <c r="AN108" s="60">
        <f t="shared" ca="1" si="80"/>
        <v>-244.11666666666667</v>
      </c>
      <c r="AO108" s="60">
        <f t="shared" ca="1" si="80"/>
        <v>244.11666666666667</v>
      </c>
      <c r="AP108" s="63">
        <f t="shared" si="49"/>
        <v>35</v>
      </c>
      <c r="AQ108" s="62">
        <f t="shared" si="50"/>
        <v>1.9273333333333365</v>
      </c>
      <c r="AR108" s="62">
        <f t="shared" si="51"/>
        <v>96.366666666666816</v>
      </c>
      <c r="AS108" s="62">
        <f t="shared" si="52"/>
        <v>192.73333333333363</v>
      </c>
      <c r="AT108" s="62">
        <f t="shared" si="53"/>
        <v>-96.366666666666816</v>
      </c>
      <c r="AU108" s="62">
        <f t="shared" si="54"/>
        <v>481.83333333333405</v>
      </c>
      <c r="AV108" s="62">
        <f t="shared" si="55"/>
        <v>-192.73333333333363</v>
      </c>
      <c r="AW108" s="63">
        <f t="shared" si="67"/>
        <v>289.10000000000042</v>
      </c>
      <c r="AX108" s="61" t="str">
        <f t="shared" ca="1" si="56"/>
        <v>VINTO</v>
      </c>
      <c r="AY108" s="69">
        <f t="shared" ca="1" si="68"/>
        <v>9860.8833333333332</v>
      </c>
      <c r="AZ108" s="51">
        <f t="shared" si="57"/>
        <v>674.56666666666774</v>
      </c>
      <c r="BA108" s="55">
        <f t="shared" ca="1" si="58"/>
        <v>6.9966118102613856E-2</v>
      </c>
      <c r="BB108" s="55">
        <f t="shared" ca="1" si="69"/>
        <v>0.8060408921933111</v>
      </c>
      <c r="BC108" s="64">
        <f t="shared" ca="1" si="59"/>
        <v>-69.56666666666564</v>
      </c>
      <c r="BE108" s="52">
        <f t="shared" ca="1" si="60"/>
        <v>9.9999999999999662</v>
      </c>
      <c r="BF108" s="52">
        <f t="shared" ca="1" si="61"/>
        <v>9.9999999999999662</v>
      </c>
      <c r="BG108" s="52">
        <f t="shared" ca="1" si="62"/>
        <v>9.9999999999999662</v>
      </c>
      <c r="BH108" s="52">
        <f t="shared" ca="1" si="63"/>
        <v>9.9999999999999662</v>
      </c>
    </row>
    <row r="109" spans="19:60">
      <c r="S109" s="68">
        <f t="shared" si="79"/>
        <v>7</v>
      </c>
      <c r="T109" s="69">
        <f t="shared" si="79"/>
        <v>2</v>
      </c>
      <c r="U109" s="70">
        <f t="shared" si="76"/>
        <v>5</v>
      </c>
      <c r="V109" s="68">
        <f t="shared" si="77"/>
        <v>2</v>
      </c>
      <c r="W109" s="70">
        <f t="shared" si="77"/>
        <v>7</v>
      </c>
      <c r="X109" s="71">
        <f t="shared" si="77"/>
        <v>0.7142857142857143</v>
      </c>
      <c r="Y109" s="71">
        <f t="shared" si="77"/>
        <v>0.5</v>
      </c>
      <c r="Z109" s="69">
        <f t="shared" si="77"/>
        <v>10000</v>
      </c>
      <c r="AA109" s="69">
        <f t="shared" ca="1" si="77"/>
        <v>9641.3333333333339</v>
      </c>
      <c r="AB109" s="69">
        <f t="shared" ca="1" si="65"/>
        <v>-358.66666666666606</v>
      </c>
      <c r="AC109" s="69">
        <f t="shared" ca="1" si="78"/>
        <v>69.555555555555557</v>
      </c>
      <c r="AD109" s="73">
        <f t="shared" si="71"/>
        <v>9.8999999999999666</v>
      </c>
      <c r="AE109" s="69">
        <f t="shared" si="80"/>
        <v>0.70000000000000007</v>
      </c>
      <c r="AF109" s="69">
        <f t="shared" si="80"/>
        <v>2.1</v>
      </c>
      <c r="AG109" s="78">
        <f t="shared" si="80"/>
        <v>200</v>
      </c>
      <c r="AH109" s="60">
        <f t="shared" si="80"/>
        <v>50</v>
      </c>
      <c r="AI109" s="60">
        <f t="shared" si="80"/>
        <v>105</v>
      </c>
      <c r="AJ109" s="60">
        <f t="shared" si="80"/>
        <v>10105</v>
      </c>
      <c r="AK109" s="60">
        <f t="shared" si="80"/>
        <v>428.66666666666669</v>
      </c>
      <c r="AL109" s="60">
        <f t="shared" si="80"/>
        <v>8.5733333333333341</v>
      </c>
      <c r="AM109" s="60">
        <f t="shared" ca="1" si="80"/>
        <v>-244.11666666666667</v>
      </c>
      <c r="AN109" s="60">
        <f t="shared" ca="1" si="80"/>
        <v>-244.11666666666667</v>
      </c>
      <c r="AO109" s="60">
        <f t="shared" ca="1" si="80"/>
        <v>244.11666666666667</v>
      </c>
      <c r="AP109" s="63">
        <f t="shared" si="49"/>
        <v>35</v>
      </c>
      <c r="AQ109" s="62">
        <f t="shared" si="50"/>
        <v>1.9367003367003399</v>
      </c>
      <c r="AR109" s="62">
        <f t="shared" si="51"/>
        <v>96.835016835017001</v>
      </c>
      <c r="AS109" s="62">
        <f t="shared" si="52"/>
        <v>193.670033670034</v>
      </c>
      <c r="AT109" s="62">
        <f t="shared" si="53"/>
        <v>-96.835016835017001</v>
      </c>
      <c r="AU109" s="62">
        <f t="shared" si="54"/>
        <v>484.17508417508498</v>
      </c>
      <c r="AV109" s="62">
        <f t="shared" si="55"/>
        <v>-193.670033670034</v>
      </c>
      <c r="AW109" s="63">
        <f t="shared" si="67"/>
        <v>290.50505050505097</v>
      </c>
      <c r="AX109" s="61" t="str">
        <f t="shared" ca="1" si="56"/>
        <v>VINTO</v>
      </c>
      <c r="AY109" s="69">
        <f t="shared" ca="1" si="68"/>
        <v>9860.8833333333332</v>
      </c>
      <c r="AZ109" s="51">
        <f t="shared" si="57"/>
        <v>677.84511784511903</v>
      </c>
      <c r="BA109" s="55">
        <f t="shared" ca="1" si="58"/>
        <v>7.0306159367146903E-2</v>
      </c>
      <c r="BB109" s="55">
        <f t="shared" ca="1" si="69"/>
        <v>0.80995831925200223</v>
      </c>
      <c r="BC109" s="64">
        <f t="shared" ca="1" si="59"/>
        <v>-68.161616161615086</v>
      </c>
      <c r="BE109" s="52">
        <f t="shared" ca="1" si="60"/>
        <v>9.8999999999999666</v>
      </c>
      <c r="BF109" s="52">
        <f t="shared" ca="1" si="61"/>
        <v>9.8999999999999666</v>
      </c>
      <c r="BG109" s="52">
        <f t="shared" ca="1" si="62"/>
        <v>9.8999999999999666</v>
      </c>
      <c r="BH109" s="52">
        <f t="shared" ca="1" si="63"/>
        <v>9.8999999999999666</v>
      </c>
    </row>
    <row r="110" spans="19:60">
      <c r="S110" s="68">
        <f t="shared" si="79"/>
        <v>7</v>
      </c>
      <c r="T110" s="69">
        <f t="shared" si="79"/>
        <v>2</v>
      </c>
      <c r="U110" s="70">
        <f t="shared" si="76"/>
        <v>5</v>
      </c>
      <c r="V110" s="68">
        <f t="shared" si="77"/>
        <v>2</v>
      </c>
      <c r="W110" s="70">
        <f t="shared" si="77"/>
        <v>7</v>
      </c>
      <c r="X110" s="71">
        <f t="shared" si="77"/>
        <v>0.7142857142857143</v>
      </c>
      <c r="Y110" s="71">
        <f t="shared" si="77"/>
        <v>0.5</v>
      </c>
      <c r="Z110" s="69">
        <f t="shared" si="77"/>
        <v>10000</v>
      </c>
      <c r="AA110" s="69">
        <f t="shared" ca="1" si="77"/>
        <v>9641.3333333333339</v>
      </c>
      <c r="AB110" s="69">
        <f t="shared" ca="1" si="65"/>
        <v>-358.66666666666606</v>
      </c>
      <c r="AC110" s="69">
        <f t="shared" ca="1" si="78"/>
        <v>69.555555555555557</v>
      </c>
      <c r="AD110" s="73">
        <f t="shared" si="71"/>
        <v>9.799999999999967</v>
      </c>
      <c r="AE110" s="69">
        <f t="shared" si="80"/>
        <v>0.70000000000000007</v>
      </c>
      <c r="AF110" s="69">
        <f t="shared" si="80"/>
        <v>2.1</v>
      </c>
      <c r="AG110" s="78">
        <f t="shared" si="80"/>
        <v>200</v>
      </c>
      <c r="AH110" s="60">
        <f t="shared" si="80"/>
        <v>50</v>
      </c>
      <c r="AI110" s="60">
        <f t="shared" si="80"/>
        <v>105</v>
      </c>
      <c r="AJ110" s="60">
        <f t="shared" si="80"/>
        <v>10105</v>
      </c>
      <c r="AK110" s="60">
        <f t="shared" si="80"/>
        <v>428.66666666666669</v>
      </c>
      <c r="AL110" s="60">
        <f t="shared" si="80"/>
        <v>8.5733333333333341</v>
      </c>
      <c r="AM110" s="60">
        <f t="shared" ca="1" si="80"/>
        <v>-244.11666666666667</v>
      </c>
      <c r="AN110" s="60">
        <f t="shared" ca="1" si="80"/>
        <v>-244.11666666666667</v>
      </c>
      <c r="AO110" s="60">
        <f t="shared" ca="1" si="80"/>
        <v>244.11666666666667</v>
      </c>
      <c r="AP110" s="63">
        <f t="shared" si="49"/>
        <v>35</v>
      </c>
      <c r="AQ110" s="62">
        <f t="shared" si="50"/>
        <v>1.9462585034013637</v>
      </c>
      <c r="AR110" s="62">
        <f t="shared" si="51"/>
        <v>97.312925170068183</v>
      </c>
      <c r="AS110" s="62">
        <f t="shared" si="52"/>
        <v>194.62585034013637</v>
      </c>
      <c r="AT110" s="62">
        <f t="shared" si="53"/>
        <v>-97.312925170068183</v>
      </c>
      <c r="AU110" s="62">
        <f t="shared" si="54"/>
        <v>486.56462585034092</v>
      </c>
      <c r="AV110" s="62">
        <f t="shared" si="55"/>
        <v>-194.62585034013637</v>
      </c>
      <c r="AW110" s="63">
        <f t="shared" si="67"/>
        <v>291.93877551020455</v>
      </c>
      <c r="AX110" s="61" t="str">
        <f t="shared" ca="1" si="56"/>
        <v>VINTO</v>
      </c>
      <c r="AY110" s="69">
        <f t="shared" ca="1" si="68"/>
        <v>9860.8833333333332</v>
      </c>
      <c r="AZ110" s="51">
        <f t="shared" si="57"/>
        <v>681.19047619047728</v>
      </c>
      <c r="BA110" s="55">
        <f t="shared" ca="1" si="58"/>
        <v>7.0653140249323454E-2</v>
      </c>
      <c r="BB110" s="55">
        <f t="shared" ca="1" si="69"/>
        <v>0.81395569380168697</v>
      </c>
      <c r="BC110" s="64">
        <f t="shared" ca="1" si="59"/>
        <v>-66.72789115646151</v>
      </c>
      <c r="BE110" s="52">
        <f t="shared" ca="1" si="60"/>
        <v>9.799999999999967</v>
      </c>
      <c r="BF110" s="52">
        <f t="shared" ca="1" si="61"/>
        <v>9.799999999999967</v>
      </c>
      <c r="BG110" s="52">
        <f t="shared" ca="1" si="62"/>
        <v>9.799999999999967</v>
      </c>
      <c r="BH110" s="52">
        <f t="shared" ca="1" si="63"/>
        <v>9.799999999999967</v>
      </c>
    </row>
    <row r="111" spans="19:60">
      <c r="S111" s="68">
        <f t="shared" si="79"/>
        <v>7</v>
      </c>
      <c r="T111" s="69">
        <f t="shared" si="79"/>
        <v>2</v>
      </c>
      <c r="U111" s="70">
        <f t="shared" si="76"/>
        <v>5</v>
      </c>
      <c r="V111" s="68">
        <f t="shared" si="77"/>
        <v>2</v>
      </c>
      <c r="W111" s="70">
        <f t="shared" si="77"/>
        <v>7</v>
      </c>
      <c r="X111" s="71">
        <f t="shared" si="77"/>
        <v>0.7142857142857143</v>
      </c>
      <c r="Y111" s="71">
        <f t="shared" si="77"/>
        <v>0.5</v>
      </c>
      <c r="Z111" s="69">
        <f t="shared" si="77"/>
        <v>10000</v>
      </c>
      <c r="AA111" s="69">
        <f t="shared" ca="1" si="77"/>
        <v>9641.3333333333339</v>
      </c>
      <c r="AB111" s="69">
        <f t="shared" ca="1" si="65"/>
        <v>-358.66666666666606</v>
      </c>
      <c r="AC111" s="69">
        <f t="shared" ca="1" si="78"/>
        <v>69.555555555555557</v>
      </c>
      <c r="AD111" s="73">
        <f t="shared" si="71"/>
        <v>9.6999999999999673</v>
      </c>
      <c r="AE111" s="69">
        <f t="shared" si="80"/>
        <v>0.70000000000000007</v>
      </c>
      <c r="AF111" s="69">
        <f t="shared" si="80"/>
        <v>2.1</v>
      </c>
      <c r="AG111" s="78">
        <f t="shared" si="80"/>
        <v>200</v>
      </c>
      <c r="AH111" s="60">
        <f t="shared" si="80"/>
        <v>50</v>
      </c>
      <c r="AI111" s="60">
        <f t="shared" si="80"/>
        <v>105</v>
      </c>
      <c r="AJ111" s="60">
        <f t="shared" si="80"/>
        <v>10105</v>
      </c>
      <c r="AK111" s="60">
        <f t="shared" si="80"/>
        <v>428.66666666666669</v>
      </c>
      <c r="AL111" s="60">
        <f t="shared" si="80"/>
        <v>8.5733333333333341</v>
      </c>
      <c r="AM111" s="60">
        <f t="shared" ca="1" si="80"/>
        <v>-244.11666666666667</v>
      </c>
      <c r="AN111" s="60">
        <f t="shared" ca="1" si="80"/>
        <v>-244.11666666666667</v>
      </c>
      <c r="AO111" s="60">
        <f t="shared" ca="1" si="80"/>
        <v>244.11666666666667</v>
      </c>
      <c r="AP111" s="63">
        <f t="shared" si="49"/>
        <v>35</v>
      </c>
      <c r="AQ111" s="62">
        <f t="shared" si="50"/>
        <v>1.9560137457044706</v>
      </c>
      <c r="AR111" s="62">
        <f t="shared" si="51"/>
        <v>97.800687285223532</v>
      </c>
      <c r="AS111" s="62">
        <f t="shared" si="52"/>
        <v>195.60137457044706</v>
      </c>
      <c r="AT111" s="62">
        <f t="shared" si="53"/>
        <v>-97.800687285223532</v>
      </c>
      <c r="AU111" s="62">
        <f t="shared" si="54"/>
        <v>489.00343642611767</v>
      </c>
      <c r="AV111" s="62">
        <f t="shared" si="55"/>
        <v>-195.60137457044706</v>
      </c>
      <c r="AW111" s="63">
        <f t="shared" si="67"/>
        <v>293.40206185567058</v>
      </c>
      <c r="AX111" s="61" t="str">
        <f t="shared" ca="1" si="56"/>
        <v>VINTO</v>
      </c>
      <c r="AY111" s="69">
        <f t="shared" ca="1" si="68"/>
        <v>9860.8833333333332</v>
      </c>
      <c r="AZ111" s="51">
        <f t="shared" si="57"/>
        <v>684.60481099656477</v>
      </c>
      <c r="BA111" s="55">
        <f t="shared" ca="1" si="58"/>
        <v>7.1007275376493373E-2</v>
      </c>
      <c r="BB111" s="55">
        <f t="shared" ca="1" si="69"/>
        <v>0.81803548844517959</v>
      </c>
      <c r="BC111" s="64">
        <f t="shared" ca="1" si="59"/>
        <v>-65.264604810995479</v>
      </c>
      <c r="BE111" s="52">
        <f t="shared" ca="1" si="60"/>
        <v>9.6999999999999673</v>
      </c>
      <c r="BF111" s="52">
        <f t="shared" ca="1" si="61"/>
        <v>9.6999999999999673</v>
      </c>
      <c r="BG111" s="52">
        <f t="shared" ca="1" si="62"/>
        <v>9.6999999999999673</v>
      </c>
      <c r="BH111" s="52">
        <f t="shared" ca="1" si="63"/>
        <v>9.6999999999999673</v>
      </c>
    </row>
    <row r="112" spans="19:60">
      <c r="S112" s="68">
        <f t="shared" si="79"/>
        <v>7</v>
      </c>
      <c r="T112" s="69">
        <f t="shared" si="79"/>
        <v>2</v>
      </c>
      <c r="U112" s="70">
        <f t="shared" si="76"/>
        <v>5</v>
      </c>
      <c r="V112" s="68">
        <f t="shared" si="77"/>
        <v>2</v>
      </c>
      <c r="W112" s="70">
        <f t="shared" si="77"/>
        <v>7</v>
      </c>
      <c r="X112" s="71">
        <f t="shared" si="77"/>
        <v>0.7142857142857143</v>
      </c>
      <c r="Y112" s="71">
        <f t="shared" si="77"/>
        <v>0.5</v>
      </c>
      <c r="Z112" s="69">
        <f t="shared" si="77"/>
        <v>10000</v>
      </c>
      <c r="AA112" s="69">
        <f t="shared" ca="1" si="77"/>
        <v>9641.3333333333339</v>
      </c>
      <c r="AB112" s="69">
        <f t="shared" ca="1" si="65"/>
        <v>-358.66666666666606</v>
      </c>
      <c r="AC112" s="69">
        <f t="shared" ca="1" si="78"/>
        <v>69.555555555555557</v>
      </c>
      <c r="AD112" s="73">
        <f t="shared" si="71"/>
        <v>9.5999999999999677</v>
      </c>
      <c r="AE112" s="69">
        <f t="shared" si="80"/>
        <v>0.70000000000000007</v>
      </c>
      <c r="AF112" s="69">
        <f t="shared" si="80"/>
        <v>2.1</v>
      </c>
      <c r="AG112" s="78">
        <f t="shared" si="80"/>
        <v>200</v>
      </c>
      <c r="AH112" s="60">
        <f t="shared" si="80"/>
        <v>50</v>
      </c>
      <c r="AI112" s="60">
        <f t="shared" si="80"/>
        <v>105</v>
      </c>
      <c r="AJ112" s="60">
        <f t="shared" si="80"/>
        <v>10105</v>
      </c>
      <c r="AK112" s="60">
        <f t="shared" si="80"/>
        <v>428.66666666666669</v>
      </c>
      <c r="AL112" s="60">
        <f t="shared" si="80"/>
        <v>8.5733333333333341</v>
      </c>
      <c r="AM112" s="60">
        <f t="shared" ca="1" si="80"/>
        <v>-244.11666666666667</v>
      </c>
      <c r="AN112" s="60">
        <f t="shared" ca="1" si="80"/>
        <v>-244.11666666666667</v>
      </c>
      <c r="AO112" s="60">
        <f t="shared" ca="1" si="80"/>
        <v>244.11666666666667</v>
      </c>
      <c r="AP112" s="63">
        <f t="shared" si="49"/>
        <v>35</v>
      </c>
      <c r="AQ112" s="62">
        <f t="shared" si="50"/>
        <v>1.9659722222222253</v>
      </c>
      <c r="AR112" s="62">
        <f t="shared" si="51"/>
        <v>98.298611111111271</v>
      </c>
      <c r="AS112" s="62">
        <f t="shared" si="52"/>
        <v>196.59722222222254</v>
      </c>
      <c r="AT112" s="62">
        <f t="shared" si="53"/>
        <v>-98.298611111111271</v>
      </c>
      <c r="AU112" s="62">
        <f t="shared" si="54"/>
        <v>491.49305555555634</v>
      </c>
      <c r="AV112" s="62">
        <f t="shared" si="55"/>
        <v>-196.59722222222254</v>
      </c>
      <c r="AW112" s="63">
        <f t="shared" si="67"/>
        <v>294.89583333333383</v>
      </c>
      <c r="AX112" s="61" t="str">
        <f t="shared" ca="1" si="56"/>
        <v>VINTO</v>
      </c>
      <c r="AY112" s="69">
        <f t="shared" ca="1" si="68"/>
        <v>9860.8833333333332</v>
      </c>
      <c r="AZ112" s="51">
        <f t="shared" si="57"/>
        <v>688.09027777777885</v>
      </c>
      <c r="BA112" s="55">
        <f t="shared" ca="1" si="58"/>
        <v>7.1368788318812632E-2</v>
      </c>
      <c r="BB112" s="55">
        <f t="shared" ca="1" si="69"/>
        <v>0.82220027881041169</v>
      </c>
      <c r="BC112" s="64">
        <f t="shared" ca="1" si="59"/>
        <v>-63.770833333332234</v>
      </c>
      <c r="BE112" s="52">
        <f t="shared" ca="1" si="60"/>
        <v>9.5999999999999677</v>
      </c>
      <c r="BF112" s="52">
        <f t="shared" ca="1" si="61"/>
        <v>9.5999999999999677</v>
      </c>
      <c r="BG112" s="52">
        <f t="shared" ca="1" si="62"/>
        <v>9.5999999999999677</v>
      </c>
      <c r="BH112" s="52">
        <f t="shared" ca="1" si="63"/>
        <v>9.5999999999999677</v>
      </c>
    </row>
    <row r="113" spans="19:60">
      <c r="S113" s="68">
        <f t="shared" si="79"/>
        <v>7</v>
      </c>
      <c r="T113" s="69">
        <f t="shared" si="79"/>
        <v>2</v>
      </c>
      <c r="U113" s="70">
        <f t="shared" si="76"/>
        <v>5</v>
      </c>
      <c r="V113" s="68">
        <f t="shared" si="77"/>
        <v>2</v>
      </c>
      <c r="W113" s="70">
        <f t="shared" si="77"/>
        <v>7</v>
      </c>
      <c r="X113" s="71">
        <f t="shared" si="77"/>
        <v>0.7142857142857143</v>
      </c>
      <c r="Y113" s="71">
        <f t="shared" si="77"/>
        <v>0.5</v>
      </c>
      <c r="Z113" s="69">
        <f t="shared" si="77"/>
        <v>10000</v>
      </c>
      <c r="AA113" s="69">
        <f t="shared" ca="1" si="77"/>
        <v>9641.3333333333339</v>
      </c>
      <c r="AB113" s="69">
        <f t="shared" ca="1" si="65"/>
        <v>-358.66666666666606</v>
      </c>
      <c r="AC113" s="69">
        <f t="shared" ca="1" si="78"/>
        <v>69.555555555555557</v>
      </c>
      <c r="AD113" s="73">
        <f t="shared" si="71"/>
        <v>9.499999999999968</v>
      </c>
      <c r="AE113" s="69">
        <f t="shared" si="80"/>
        <v>0.70000000000000007</v>
      </c>
      <c r="AF113" s="69">
        <f t="shared" si="80"/>
        <v>2.1</v>
      </c>
      <c r="AG113" s="78">
        <f t="shared" si="80"/>
        <v>200</v>
      </c>
      <c r="AH113" s="60">
        <f t="shared" si="80"/>
        <v>50</v>
      </c>
      <c r="AI113" s="60">
        <f t="shared" si="80"/>
        <v>105</v>
      </c>
      <c r="AJ113" s="60">
        <f t="shared" si="80"/>
        <v>10105</v>
      </c>
      <c r="AK113" s="60">
        <f t="shared" si="80"/>
        <v>428.66666666666669</v>
      </c>
      <c r="AL113" s="60">
        <f t="shared" si="80"/>
        <v>8.5733333333333341</v>
      </c>
      <c r="AM113" s="60">
        <f t="shared" ca="1" si="80"/>
        <v>-244.11666666666667</v>
      </c>
      <c r="AN113" s="60">
        <f t="shared" ca="1" si="80"/>
        <v>-244.11666666666667</v>
      </c>
      <c r="AO113" s="60">
        <f t="shared" ca="1" si="80"/>
        <v>244.11666666666667</v>
      </c>
      <c r="AP113" s="63">
        <f t="shared" si="49"/>
        <v>35</v>
      </c>
      <c r="AQ113" s="62">
        <f t="shared" si="50"/>
        <v>1.9761403508771962</v>
      </c>
      <c r="AR113" s="62">
        <f t="shared" si="51"/>
        <v>98.807017543859814</v>
      </c>
      <c r="AS113" s="62">
        <f t="shared" si="52"/>
        <v>197.61403508771963</v>
      </c>
      <c r="AT113" s="62">
        <f t="shared" si="53"/>
        <v>-98.807017543859814</v>
      </c>
      <c r="AU113" s="62">
        <f t="shared" si="54"/>
        <v>494.0350877192991</v>
      </c>
      <c r="AV113" s="62">
        <f t="shared" si="55"/>
        <v>-197.61403508771963</v>
      </c>
      <c r="AW113" s="63">
        <f t="shared" si="67"/>
        <v>296.42105263157947</v>
      </c>
      <c r="AX113" s="61" t="str">
        <f t="shared" ca="1" si="56"/>
        <v>VINTO</v>
      </c>
      <c r="AY113" s="69">
        <f t="shared" ca="1" si="68"/>
        <v>9860.8833333333332</v>
      </c>
      <c r="AZ113" s="51">
        <f t="shared" si="57"/>
        <v>691.64912280701867</v>
      </c>
      <c r="BA113" s="55">
        <f t="shared" ca="1" si="58"/>
        <v>7.1737912059917572E-2</v>
      </c>
      <c r="BB113" s="55">
        <f t="shared" ca="1" si="69"/>
        <v>0.82645274897280663</v>
      </c>
      <c r="BC113" s="64">
        <f t="shared" ca="1" si="59"/>
        <v>-62.245614035086589</v>
      </c>
      <c r="BE113" s="52">
        <f t="shared" ca="1" si="60"/>
        <v>9.499999999999968</v>
      </c>
      <c r="BF113" s="52">
        <f t="shared" ca="1" si="61"/>
        <v>9.499999999999968</v>
      </c>
      <c r="BG113" s="52">
        <f t="shared" ca="1" si="62"/>
        <v>9.499999999999968</v>
      </c>
      <c r="BH113" s="52">
        <f t="shared" ca="1" si="63"/>
        <v>9.499999999999968</v>
      </c>
    </row>
    <row r="114" spans="19:60">
      <c r="S114" s="68">
        <f t="shared" si="79"/>
        <v>7</v>
      </c>
      <c r="T114" s="69">
        <f t="shared" si="79"/>
        <v>2</v>
      </c>
      <c r="U114" s="70">
        <f t="shared" si="76"/>
        <v>5</v>
      </c>
      <c r="V114" s="68">
        <f t="shared" si="77"/>
        <v>2</v>
      </c>
      <c r="W114" s="70">
        <f t="shared" si="77"/>
        <v>7</v>
      </c>
      <c r="X114" s="71">
        <f t="shared" si="77"/>
        <v>0.7142857142857143</v>
      </c>
      <c r="Y114" s="71">
        <f t="shared" si="77"/>
        <v>0.5</v>
      </c>
      <c r="Z114" s="69">
        <f t="shared" si="77"/>
        <v>10000</v>
      </c>
      <c r="AA114" s="69">
        <f t="shared" ca="1" si="77"/>
        <v>9641.3333333333339</v>
      </c>
      <c r="AB114" s="69">
        <f t="shared" ca="1" si="65"/>
        <v>-358.66666666666606</v>
      </c>
      <c r="AC114" s="69">
        <f t="shared" ca="1" si="78"/>
        <v>69.555555555555557</v>
      </c>
      <c r="AD114" s="73">
        <f t="shared" si="71"/>
        <v>9.3999999999999684</v>
      </c>
      <c r="AE114" s="69">
        <f t="shared" si="80"/>
        <v>0.70000000000000007</v>
      </c>
      <c r="AF114" s="69">
        <f t="shared" si="80"/>
        <v>2.1</v>
      </c>
      <c r="AG114" s="78">
        <f t="shared" si="80"/>
        <v>200</v>
      </c>
      <c r="AH114" s="60">
        <f t="shared" si="80"/>
        <v>50</v>
      </c>
      <c r="AI114" s="60">
        <f t="shared" si="80"/>
        <v>105</v>
      </c>
      <c r="AJ114" s="60">
        <f t="shared" si="80"/>
        <v>10105</v>
      </c>
      <c r="AK114" s="60">
        <f t="shared" si="80"/>
        <v>428.66666666666669</v>
      </c>
      <c r="AL114" s="60">
        <f t="shared" si="80"/>
        <v>8.5733333333333341</v>
      </c>
      <c r="AM114" s="60">
        <f t="shared" ca="1" si="80"/>
        <v>-244.11666666666667</v>
      </c>
      <c r="AN114" s="60">
        <f t="shared" ca="1" si="80"/>
        <v>-244.11666666666667</v>
      </c>
      <c r="AO114" s="60">
        <f t="shared" ca="1" si="80"/>
        <v>244.11666666666667</v>
      </c>
      <c r="AP114" s="63">
        <f t="shared" si="49"/>
        <v>35</v>
      </c>
      <c r="AQ114" s="62">
        <f t="shared" si="50"/>
        <v>1.9865248226950389</v>
      </c>
      <c r="AR114" s="62">
        <f t="shared" si="51"/>
        <v>99.326241134751953</v>
      </c>
      <c r="AS114" s="62">
        <f t="shared" si="52"/>
        <v>198.65248226950391</v>
      </c>
      <c r="AT114" s="62">
        <f t="shared" si="53"/>
        <v>-99.326241134751953</v>
      </c>
      <c r="AU114" s="62">
        <f t="shared" si="54"/>
        <v>496.63120567375978</v>
      </c>
      <c r="AV114" s="62">
        <f t="shared" si="55"/>
        <v>-198.65248226950391</v>
      </c>
      <c r="AW114" s="63">
        <f t="shared" si="67"/>
        <v>297.9787234042559</v>
      </c>
      <c r="AX114" s="61" t="str">
        <f t="shared" ca="1" si="56"/>
        <v>VINTO</v>
      </c>
      <c r="AY114" s="69">
        <f t="shared" ca="1" si="68"/>
        <v>9860.8833333333332</v>
      </c>
      <c r="AZ114" s="51">
        <f t="shared" si="57"/>
        <v>695.28368794326366</v>
      </c>
      <c r="BA114" s="55">
        <f t="shared" ca="1" si="58"/>
        <v>7.2114889497641776E-2</v>
      </c>
      <c r="BB114" s="55">
        <f t="shared" ca="1" si="69"/>
        <v>0.83079569722376323</v>
      </c>
      <c r="BC114" s="64">
        <f t="shared" ca="1" si="59"/>
        <v>-60.687943262410158</v>
      </c>
      <c r="BE114" s="52">
        <f t="shared" ca="1" si="60"/>
        <v>9.3999999999999684</v>
      </c>
      <c r="BF114" s="52">
        <f t="shared" ca="1" si="61"/>
        <v>9.3999999999999684</v>
      </c>
      <c r="BG114" s="52">
        <f t="shared" ca="1" si="62"/>
        <v>9.3999999999999684</v>
      </c>
      <c r="BH114" s="52">
        <f t="shared" ca="1" si="63"/>
        <v>9.3999999999999684</v>
      </c>
    </row>
    <row r="115" spans="19:60">
      <c r="S115" s="68">
        <f t="shared" si="79"/>
        <v>7</v>
      </c>
      <c r="T115" s="69">
        <f t="shared" si="79"/>
        <v>2</v>
      </c>
      <c r="U115" s="70">
        <f t="shared" si="76"/>
        <v>5</v>
      </c>
      <c r="V115" s="68">
        <f t="shared" si="77"/>
        <v>2</v>
      </c>
      <c r="W115" s="70">
        <f t="shared" si="77"/>
        <v>7</v>
      </c>
      <c r="X115" s="71">
        <f t="shared" si="77"/>
        <v>0.7142857142857143</v>
      </c>
      <c r="Y115" s="71">
        <f t="shared" si="77"/>
        <v>0.5</v>
      </c>
      <c r="Z115" s="69">
        <f t="shared" si="77"/>
        <v>10000</v>
      </c>
      <c r="AA115" s="69">
        <f t="shared" ca="1" si="77"/>
        <v>9641.3333333333339</v>
      </c>
      <c r="AB115" s="69">
        <f t="shared" ca="1" si="65"/>
        <v>-358.66666666666606</v>
      </c>
      <c r="AC115" s="69">
        <f t="shared" ca="1" si="78"/>
        <v>69.555555555555557</v>
      </c>
      <c r="AD115" s="73">
        <f t="shared" si="71"/>
        <v>9.2999999999999687</v>
      </c>
      <c r="AE115" s="69">
        <f t="shared" si="80"/>
        <v>0.70000000000000007</v>
      </c>
      <c r="AF115" s="69">
        <f t="shared" si="80"/>
        <v>2.1</v>
      </c>
      <c r="AG115" s="78">
        <f t="shared" si="80"/>
        <v>200</v>
      </c>
      <c r="AH115" s="60">
        <f t="shared" si="80"/>
        <v>50</v>
      </c>
      <c r="AI115" s="60">
        <f t="shared" si="80"/>
        <v>105</v>
      </c>
      <c r="AJ115" s="60">
        <f t="shared" si="80"/>
        <v>10105</v>
      </c>
      <c r="AK115" s="60">
        <f t="shared" si="80"/>
        <v>428.66666666666669</v>
      </c>
      <c r="AL115" s="60">
        <f t="shared" si="80"/>
        <v>8.5733333333333341</v>
      </c>
      <c r="AM115" s="60">
        <f t="shared" ca="1" si="80"/>
        <v>-244.11666666666667</v>
      </c>
      <c r="AN115" s="60">
        <f t="shared" ca="1" si="80"/>
        <v>-244.11666666666667</v>
      </c>
      <c r="AO115" s="60">
        <f t="shared" ca="1" si="80"/>
        <v>244.11666666666667</v>
      </c>
      <c r="AP115" s="63">
        <f t="shared" si="49"/>
        <v>35</v>
      </c>
      <c r="AQ115" s="62">
        <f t="shared" si="50"/>
        <v>1.9971326164874585</v>
      </c>
      <c r="AR115" s="62">
        <f t="shared" si="51"/>
        <v>99.856630824372928</v>
      </c>
      <c r="AS115" s="62">
        <f t="shared" si="52"/>
        <v>199.71326164874586</v>
      </c>
      <c r="AT115" s="62">
        <f t="shared" si="53"/>
        <v>-99.856630824372928</v>
      </c>
      <c r="AU115" s="62">
        <f t="shared" si="54"/>
        <v>499.28315412186464</v>
      </c>
      <c r="AV115" s="62">
        <f t="shared" si="55"/>
        <v>-199.71326164874586</v>
      </c>
      <c r="AW115" s="63">
        <f t="shared" si="67"/>
        <v>299.56989247311878</v>
      </c>
      <c r="AX115" s="61" t="str">
        <f t="shared" ca="1" si="56"/>
        <v>VINTO</v>
      </c>
      <c r="AY115" s="69">
        <f t="shared" ca="1" si="68"/>
        <v>9860.8833333333332</v>
      </c>
      <c r="AZ115" s="51">
        <f t="shared" si="57"/>
        <v>698.9964157706105</v>
      </c>
      <c r="BA115" s="55">
        <f t="shared" ca="1" si="58"/>
        <v>7.249997397703746E-2</v>
      </c>
      <c r="BB115" s="55">
        <f t="shared" ca="1" si="69"/>
        <v>0.8352320422112991</v>
      </c>
      <c r="BC115" s="64">
        <f t="shared" ca="1" si="59"/>
        <v>-59.096774193547276</v>
      </c>
      <c r="BE115" s="52">
        <f t="shared" ca="1" si="60"/>
        <v>9.2999999999999687</v>
      </c>
      <c r="BF115" s="52">
        <f t="shared" ca="1" si="61"/>
        <v>9.2999999999999687</v>
      </c>
      <c r="BG115" s="52">
        <f t="shared" ca="1" si="62"/>
        <v>9.2999999999999687</v>
      </c>
      <c r="BH115" s="52">
        <f t="shared" ca="1" si="63"/>
        <v>9.2999999999999687</v>
      </c>
    </row>
    <row r="116" spans="19:60">
      <c r="S116" s="68">
        <f t="shared" si="79"/>
        <v>7</v>
      </c>
      <c r="T116" s="69">
        <f t="shared" si="79"/>
        <v>2</v>
      </c>
      <c r="U116" s="70">
        <f t="shared" si="76"/>
        <v>5</v>
      </c>
      <c r="V116" s="68">
        <f t="shared" si="77"/>
        <v>2</v>
      </c>
      <c r="W116" s="70">
        <f t="shared" si="77"/>
        <v>7</v>
      </c>
      <c r="X116" s="71">
        <f t="shared" si="77"/>
        <v>0.7142857142857143</v>
      </c>
      <c r="Y116" s="71">
        <f t="shared" si="77"/>
        <v>0.5</v>
      </c>
      <c r="Z116" s="69">
        <f t="shared" si="77"/>
        <v>10000</v>
      </c>
      <c r="AA116" s="69">
        <f t="shared" ca="1" si="77"/>
        <v>9641.3333333333339</v>
      </c>
      <c r="AB116" s="69">
        <f t="shared" ca="1" si="65"/>
        <v>-358.66666666666606</v>
      </c>
      <c r="AC116" s="69">
        <f t="shared" ca="1" si="78"/>
        <v>69.555555555555557</v>
      </c>
      <c r="AD116" s="73">
        <f t="shared" si="71"/>
        <v>9.1999999999999691</v>
      </c>
      <c r="AE116" s="69">
        <f t="shared" si="80"/>
        <v>0.70000000000000007</v>
      </c>
      <c r="AF116" s="69">
        <f t="shared" si="80"/>
        <v>2.1</v>
      </c>
      <c r="AG116" s="78">
        <f t="shared" si="80"/>
        <v>200</v>
      </c>
      <c r="AH116" s="60">
        <f t="shared" si="80"/>
        <v>50</v>
      </c>
      <c r="AI116" s="60">
        <f t="shared" si="80"/>
        <v>105</v>
      </c>
      <c r="AJ116" s="60">
        <f t="shared" si="80"/>
        <v>10105</v>
      </c>
      <c r="AK116" s="60">
        <f t="shared" si="80"/>
        <v>428.66666666666669</v>
      </c>
      <c r="AL116" s="60">
        <f t="shared" si="80"/>
        <v>8.5733333333333341</v>
      </c>
      <c r="AM116" s="60">
        <f t="shared" ca="1" si="80"/>
        <v>-244.11666666666667</v>
      </c>
      <c r="AN116" s="60">
        <f t="shared" ca="1" si="80"/>
        <v>-244.11666666666667</v>
      </c>
      <c r="AO116" s="60">
        <f t="shared" ca="1" si="80"/>
        <v>244.11666666666667</v>
      </c>
      <c r="AP116" s="63">
        <f t="shared" si="49"/>
        <v>35</v>
      </c>
      <c r="AQ116" s="62">
        <f t="shared" si="50"/>
        <v>2.0079710144927567</v>
      </c>
      <c r="AR116" s="62">
        <f t="shared" si="51"/>
        <v>100.39855072463783</v>
      </c>
      <c r="AS116" s="62">
        <f t="shared" si="52"/>
        <v>200.79710144927566</v>
      </c>
      <c r="AT116" s="62">
        <f t="shared" si="53"/>
        <v>-100.39855072463783</v>
      </c>
      <c r="AU116" s="62">
        <f t="shared" si="54"/>
        <v>501.99275362318917</v>
      </c>
      <c r="AV116" s="62">
        <f t="shared" si="55"/>
        <v>-200.79710144927566</v>
      </c>
      <c r="AW116" s="63">
        <f t="shared" si="67"/>
        <v>301.19565217391352</v>
      </c>
      <c r="AX116" s="61" t="str">
        <f t="shared" ca="1" si="56"/>
        <v>VINTO</v>
      </c>
      <c r="AY116" s="69">
        <f t="shared" ca="1" si="68"/>
        <v>9860.8833333333332</v>
      </c>
      <c r="AZ116" s="51">
        <f t="shared" si="57"/>
        <v>702.78985507246477</v>
      </c>
      <c r="BA116" s="55">
        <f t="shared" ca="1" si="58"/>
        <v>7.2893429858159109E-2</v>
      </c>
      <c r="BB116" s="55">
        <f t="shared" ca="1" si="69"/>
        <v>0.83976482948117293</v>
      </c>
      <c r="BC116" s="64">
        <f t="shared" ca="1" si="59"/>
        <v>-57.471014492752545</v>
      </c>
      <c r="BE116" s="52">
        <f t="shared" ca="1" si="60"/>
        <v>9.1999999999999691</v>
      </c>
      <c r="BF116" s="52">
        <f t="shared" ca="1" si="61"/>
        <v>9.1999999999999691</v>
      </c>
      <c r="BG116" s="52">
        <f t="shared" ca="1" si="62"/>
        <v>9.1999999999999691</v>
      </c>
      <c r="BH116" s="52">
        <f t="shared" ca="1" si="63"/>
        <v>9.1999999999999691</v>
      </c>
    </row>
    <row r="117" spans="19:60">
      <c r="S117" s="68">
        <f t="shared" si="79"/>
        <v>7</v>
      </c>
      <c r="T117" s="69">
        <f t="shared" si="79"/>
        <v>2</v>
      </c>
      <c r="U117" s="70">
        <f t="shared" si="76"/>
        <v>5</v>
      </c>
      <c r="V117" s="68">
        <f t="shared" si="77"/>
        <v>2</v>
      </c>
      <c r="W117" s="70">
        <f t="shared" si="77"/>
        <v>7</v>
      </c>
      <c r="X117" s="71">
        <f t="shared" si="77"/>
        <v>0.7142857142857143</v>
      </c>
      <c r="Y117" s="71">
        <f t="shared" si="77"/>
        <v>0.5</v>
      </c>
      <c r="Z117" s="69">
        <f t="shared" si="77"/>
        <v>10000</v>
      </c>
      <c r="AA117" s="69">
        <f t="shared" ca="1" si="77"/>
        <v>9641.3333333333339</v>
      </c>
      <c r="AB117" s="69">
        <f t="shared" ca="1" si="65"/>
        <v>-358.66666666666606</v>
      </c>
      <c r="AC117" s="69">
        <f t="shared" ca="1" si="78"/>
        <v>69.555555555555557</v>
      </c>
      <c r="AD117" s="73">
        <f t="shared" si="71"/>
        <v>9.0999999999999694</v>
      </c>
      <c r="AE117" s="69">
        <f t="shared" si="80"/>
        <v>0.70000000000000007</v>
      </c>
      <c r="AF117" s="69">
        <f t="shared" si="80"/>
        <v>2.1</v>
      </c>
      <c r="AG117" s="78">
        <f t="shared" si="80"/>
        <v>200</v>
      </c>
      <c r="AH117" s="60">
        <f t="shared" si="80"/>
        <v>50</v>
      </c>
      <c r="AI117" s="60">
        <f t="shared" si="80"/>
        <v>105</v>
      </c>
      <c r="AJ117" s="60">
        <f t="shared" si="80"/>
        <v>10105</v>
      </c>
      <c r="AK117" s="60">
        <f t="shared" si="80"/>
        <v>428.66666666666669</v>
      </c>
      <c r="AL117" s="60">
        <f t="shared" si="80"/>
        <v>8.5733333333333341</v>
      </c>
      <c r="AM117" s="60">
        <f t="shared" ca="1" si="80"/>
        <v>-244.11666666666667</v>
      </c>
      <c r="AN117" s="60">
        <f t="shared" ca="1" si="80"/>
        <v>-244.11666666666667</v>
      </c>
      <c r="AO117" s="60">
        <f t="shared" ca="1" si="80"/>
        <v>244.11666666666667</v>
      </c>
      <c r="AP117" s="63">
        <f t="shared" si="49"/>
        <v>35</v>
      </c>
      <c r="AQ117" s="62">
        <f t="shared" si="50"/>
        <v>2.0190476190476225</v>
      </c>
      <c r="AR117" s="62">
        <f t="shared" si="51"/>
        <v>100.95238095238113</v>
      </c>
      <c r="AS117" s="62">
        <f t="shared" si="52"/>
        <v>201.90476190476227</v>
      </c>
      <c r="AT117" s="62">
        <f t="shared" si="53"/>
        <v>-100.95238095238113</v>
      </c>
      <c r="AU117" s="62">
        <f t="shared" si="54"/>
        <v>504.76190476190567</v>
      </c>
      <c r="AV117" s="62">
        <f t="shared" si="55"/>
        <v>-201.90476190476227</v>
      </c>
      <c r="AW117" s="63">
        <f t="shared" si="67"/>
        <v>302.8571428571434</v>
      </c>
      <c r="AX117" s="61" t="str">
        <f t="shared" ca="1" si="56"/>
        <v>VINTO</v>
      </c>
      <c r="AY117" s="69">
        <f t="shared" ca="1" si="68"/>
        <v>9860.8833333333332</v>
      </c>
      <c r="AZ117" s="51">
        <f t="shared" si="57"/>
        <v>706.66666666666788</v>
      </c>
      <c r="BA117" s="55">
        <f t="shared" ca="1" si="58"/>
        <v>7.3295533121283479E-2</v>
      </c>
      <c r="BB117" s="55">
        <f t="shared" ca="1" si="69"/>
        <v>0.84439723844928605</v>
      </c>
      <c r="BC117" s="64">
        <f t="shared" ca="1" si="59"/>
        <v>-55.809523809522659</v>
      </c>
      <c r="BE117" s="52">
        <f t="shared" ca="1" si="60"/>
        <v>9.0999999999999694</v>
      </c>
      <c r="BF117" s="52">
        <f t="shared" ca="1" si="61"/>
        <v>9.0999999999999694</v>
      </c>
      <c r="BG117" s="52">
        <f t="shared" ca="1" si="62"/>
        <v>9.0999999999999694</v>
      </c>
      <c r="BH117" s="52">
        <f t="shared" ca="1" si="63"/>
        <v>9.0999999999999694</v>
      </c>
    </row>
    <row r="118" spans="19:60">
      <c r="S118" s="68">
        <f t="shared" si="79"/>
        <v>7</v>
      </c>
      <c r="T118" s="69">
        <f t="shared" si="79"/>
        <v>2</v>
      </c>
      <c r="U118" s="70">
        <f t="shared" si="76"/>
        <v>5</v>
      </c>
      <c r="V118" s="68">
        <f t="shared" si="77"/>
        <v>2</v>
      </c>
      <c r="W118" s="70">
        <f t="shared" si="77"/>
        <v>7</v>
      </c>
      <c r="X118" s="71">
        <f t="shared" si="77"/>
        <v>0.7142857142857143</v>
      </c>
      <c r="Y118" s="71">
        <f t="shared" si="77"/>
        <v>0.5</v>
      </c>
      <c r="Z118" s="69">
        <f t="shared" si="77"/>
        <v>10000</v>
      </c>
      <c r="AA118" s="69">
        <f t="shared" ca="1" si="77"/>
        <v>9641.3333333333339</v>
      </c>
      <c r="AB118" s="69">
        <f t="shared" ca="1" si="65"/>
        <v>-358.66666666666606</v>
      </c>
      <c r="AC118" s="69">
        <f t="shared" ca="1" si="78"/>
        <v>69.555555555555557</v>
      </c>
      <c r="AD118" s="73">
        <f t="shared" si="71"/>
        <v>8.9999999999999698</v>
      </c>
      <c r="AE118" s="69">
        <f t="shared" si="80"/>
        <v>0.70000000000000007</v>
      </c>
      <c r="AF118" s="69">
        <f t="shared" si="80"/>
        <v>2.1</v>
      </c>
      <c r="AG118" s="78">
        <f t="shared" si="80"/>
        <v>200</v>
      </c>
      <c r="AH118" s="60">
        <f t="shared" si="80"/>
        <v>50</v>
      </c>
      <c r="AI118" s="60">
        <f t="shared" si="80"/>
        <v>105</v>
      </c>
      <c r="AJ118" s="60">
        <f t="shared" si="80"/>
        <v>10105</v>
      </c>
      <c r="AK118" s="60">
        <f t="shared" si="80"/>
        <v>428.66666666666669</v>
      </c>
      <c r="AL118" s="60">
        <f t="shared" si="80"/>
        <v>8.5733333333333341</v>
      </c>
      <c r="AM118" s="60">
        <f t="shared" ca="1" si="80"/>
        <v>-244.11666666666667</v>
      </c>
      <c r="AN118" s="60">
        <f t="shared" ca="1" si="80"/>
        <v>-244.11666666666667</v>
      </c>
      <c r="AO118" s="60">
        <f t="shared" ca="1" si="80"/>
        <v>244.11666666666667</v>
      </c>
      <c r="AP118" s="63">
        <f t="shared" si="49"/>
        <v>35</v>
      </c>
      <c r="AQ118" s="62">
        <f t="shared" si="50"/>
        <v>2.0303703703703739</v>
      </c>
      <c r="AR118" s="62">
        <f t="shared" si="51"/>
        <v>101.5185185185187</v>
      </c>
      <c r="AS118" s="62">
        <f t="shared" si="52"/>
        <v>203.03703703703741</v>
      </c>
      <c r="AT118" s="62">
        <f t="shared" si="53"/>
        <v>-101.5185185185187</v>
      </c>
      <c r="AU118" s="62">
        <f t="shared" si="54"/>
        <v>507.59259259259352</v>
      </c>
      <c r="AV118" s="62">
        <f t="shared" si="55"/>
        <v>-203.03703703703741</v>
      </c>
      <c r="AW118" s="63">
        <f t="shared" si="67"/>
        <v>304.55555555555611</v>
      </c>
      <c r="AX118" s="61" t="str">
        <f t="shared" ca="1" si="56"/>
        <v>VINTO</v>
      </c>
      <c r="AY118" s="69">
        <f t="shared" ca="1" si="68"/>
        <v>9860.8833333333332</v>
      </c>
      <c r="AZ118" s="51">
        <f t="shared" si="57"/>
        <v>710.62962962963093</v>
      </c>
      <c r="BA118" s="55">
        <f t="shared" ca="1" si="58"/>
        <v>7.3706572012477267E-2</v>
      </c>
      <c r="BB118" s="55">
        <f t="shared" ca="1" si="69"/>
        <v>0.84913258983891249</v>
      </c>
      <c r="BC118" s="64">
        <f t="shared" ca="1" si="59"/>
        <v>-54.111111111109949</v>
      </c>
      <c r="BE118" s="52">
        <f t="shared" ca="1" si="60"/>
        <v>8.9999999999999698</v>
      </c>
      <c r="BF118" s="52">
        <f t="shared" ca="1" si="61"/>
        <v>8.9999999999999698</v>
      </c>
      <c r="BG118" s="52">
        <f t="shared" ca="1" si="62"/>
        <v>8.9999999999999698</v>
      </c>
      <c r="BH118" s="52">
        <f t="shared" ca="1" si="63"/>
        <v>8.9999999999999698</v>
      </c>
    </row>
    <row r="119" spans="19:60">
      <c r="S119" s="68">
        <f t="shared" si="79"/>
        <v>7</v>
      </c>
      <c r="T119" s="69">
        <f t="shared" si="79"/>
        <v>2</v>
      </c>
      <c r="U119" s="70">
        <f t="shared" si="76"/>
        <v>5</v>
      </c>
      <c r="V119" s="68">
        <f t="shared" si="77"/>
        <v>2</v>
      </c>
      <c r="W119" s="70">
        <f t="shared" si="77"/>
        <v>7</v>
      </c>
      <c r="X119" s="71">
        <f t="shared" si="77"/>
        <v>0.7142857142857143</v>
      </c>
      <c r="Y119" s="71">
        <f t="shared" si="77"/>
        <v>0.5</v>
      </c>
      <c r="Z119" s="69">
        <f t="shared" si="77"/>
        <v>10000</v>
      </c>
      <c r="AA119" s="69">
        <f t="shared" ca="1" si="77"/>
        <v>9641.3333333333339</v>
      </c>
      <c r="AB119" s="69">
        <f t="shared" ca="1" si="65"/>
        <v>-358.66666666666606</v>
      </c>
      <c r="AC119" s="69">
        <f t="shared" ca="1" si="78"/>
        <v>69.555555555555557</v>
      </c>
      <c r="AD119" s="73">
        <f t="shared" si="71"/>
        <v>8.8999999999999702</v>
      </c>
      <c r="AE119" s="69">
        <f t="shared" si="80"/>
        <v>0.70000000000000007</v>
      </c>
      <c r="AF119" s="69">
        <f t="shared" si="80"/>
        <v>2.1</v>
      </c>
      <c r="AG119" s="78">
        <f t="shared" si="80"/>
        <v>200</v>
      </c>
      <c r="AH119" s="60">
        <f t="shared" si="80"/>
        <v>50</v>
      </c>
      <c r="AI119" s="60">
        <f t="shared" si="80"/>
        <v>105</v>
      </c>
      <c r="AJ119" s="60">
        <f t="shared" si="80"/>
        <v>10105</v>
      </c>
      <c r="AK119" s="60">
        <f t="shared" si="80"/>
        <v>428.66666666666669</v>
      </c>
      <c r="AL119" s="60">
        <f t="shared" si="80"/>
        <v>8.5733333333333341</v>
      </c>
      <c r="AM119" s="60">
        <f t="shared" ca="1" si="80"/>
        <v>-244.11666666666667</v>
      </c>
      <c r="AN119" s="60">
        <f t="shared" ca="1" si="80"/>
        <v>-244.11666666666667</v>
      </c>
      <c r="AO119" s="60">
        <f t="shared" ca="1" si="80"/>
        <v>244.11666666666667</v>
      </c>
      <c r="AP119" s="63">
        <f t="shared" si="49"/>
        <v>35</v>
      </c>
      <c r="AQ119" s="62">
        <f t="shared" si="50"/>
        <v>2.041947565543075</v>
      </c>
      <c r="AR119" s="62">
        <f t="shared" si="51"/>
        <v>102.09737827715375</v>
      </c>
      <c r="AS119" s="62">
        <f t="shared" si="52"/>
        <v>204.1947565543075</v>
      </c>
      <c r="AT119" s="62">
        <f t="shared" si="53"/>
        <v>-102.09737827715375</v>
      </c>
      <c r="AU119" s="62">
        <f t="shared" si="54"/>
        <v>510.48689138576879</v>
      </c>
      <c r="AV119" s="62">
        <f t="shared" si="55"/>
        <v>-204.1947565543075</v>
      </c>
      <c r="AW119" s="63">
        <f t="shared" si="67"/>
        <v>306.29213483146128</v>
      </c>
      <c r="AX119" s="61" t="str">
        <f t="shared" ca="1" si="56"/>
        <v>VINTO</v>
      </c>
      <c r="AY119" s="69">
        <f t="shared" ca="1" si="68"/>
        <v>9860.8833333333332</v>
      </c>
      <c r="AZ119" s="51">
        <f t="shared" si="57"/>
        <v>714.68164794007623</v>
      </c>
      <c r="BA119" s="55">
        <f t="shared" ca="1" si="58"/>
        <v>7.4126847732686643E-2</v>
      </c>
      <c r="BB119" s="55">
        <f t="shared" ca="1" si="69"/>
        <v>0.85397435361931728</v>
      </c>
      <c r="BC119" s="64">
        <f t="shared" ca="1" si="59"/>
        <v>-52.374531835204778</v>
      </c>
      <c r="BE119" s="52">
        <f t="shared" ca="1" si="60"/>
        <v>8.8999999999999702</v>
      </c>
      <c r="BF119" s="52">
        <f t="shared" ca="1" si="61"/>
        <v>8.8999999999999702</v>
      </c>
      <c r="BG119" s="52">
        <f t="shared" ca="1" si="62"/>
        <v>8.8999999999999702</v>
      </c>
      <c r="BH119" s="52">
        <f t="shared" ca="1" si="63"/>
        <v>8.8999999999999702</v>
      </c>
    </row>
    <row r="120" spans="19:60">
      <c r="S120" s="68">
        <f t="shared" si="79"/>
        <v>7</v>
      </c>
      <c r="T120" s="69">
        <f t="shared" si="79"/>
        <v>2</v>
      </c>
      <c r="U120" s="70">
        <f t="shared" si="76"/>
        <v>5</v>
      </c>
      <c r="V120" s="68">
        <f t="shared" si="77"/>
        <v>2</v>
      </c>
      <c r="W120" s="70">
        <f t="shared" si="77"/>
        <v>7</v>
      </c>
      <c r="X120" s="71">
        <f t="shared" si="77"/>
        <v>0.7142857142857143</v>
      </c>
      <c r="Y120" s="71">
        <f t="shared" si="77"/>
        <v>0.5</v>
      </c>
      <c r="Z120" s="69">
        <f t="shared" si="77"/>
        <v>10000</v>
      </c>
      <c r="AA120" s="69">
        <f t="shared" ca="1" si="77"/>
        <v>9641.3333333333339</v>
      </c>
      <c r="AB120" s="69">
        <f t="shared" ca="1" si="65"/>
        <v>-358.66666666666606</v>
      </c>
      <c r="AC120" s="69">
        <f t="shared" ca="1" si="78"/>
        <v>69.555555555555557</v>
      </c>
      <c r="AD120" s="73">
        <f t="shared" si="71"/>
        <v>8.7999999999999705</v>
      </c>
      <c r="AE120" s="69">
        <f t="shared" si="80"/>
        <v>0.70000000000000007</v>
      </c>
      <c r="AF120" s="69">
        <f t="shared" si="80"/>
        <v>2.1</v>
      </c>
      <c r="AG120" s="78">
        <f t="shared" si="80"/>
        <v>200</v>
      </c>
      <c r="AH120" s="60">
        <f t="shared" si="80"/>
        <v>50</v>
      </c>
      <c r="AI120" s="60">
        <f t="shared" si="80"/>
        <v>105</v>
      </c>
      <c r="AJ120" s="60">
        <f t="shared" si="80"/>
        <v>10105</v>
      </c>
      <c r="AK120" s="60">
        <f t="shared" si="80"/>
        <v>428.66666666666669</v>
      </c>
      <c r="AL120" s="60">
        <f t="shared" si="80"/>
        <v>8.5733333333333341</v>
      </c>
      <c r="AM120" s="60">
        <f t="shared" ca="1" si="80"/>
        <v>-244.11666666666667</v>
      </c>
      <c r="AN120" s="60">
        <f t="shared" ca="1" si="80"/>
        <v>-244.11666666666667</v>
      </c>
      <c r="AO120" s="60">
        <f t="shared" ca="1" si="80"/>
        <v>244.11666666666667</v>
      </c>
      <c r="AP120" s="63">
        <f t="shared" si="49"/>
        <v>35</v>
      </c>
      <c r="AQ120" s="62">
        <f t="shared" si="50"/>
        <v>2.0537878787878823</v>
      </c>
      <c r="AR120" s="62">
        <f t="shared" si="51"/>
        <v>102.68939393939411</v>
      </c>
      <c r="AS120" s="62">
        <f t="shared" si="52"/>
        <v>205.37878787878822</v>
      </c>
      <c r="AT120" s="62">
        <f t="shared" si="53"/>
        <v>-102.68939393939411</v>
      </c>
      <c r="AU120" s="62">
        <f t="shared" si="54"/>
        <v>513.44696969697054</v>
      </c>
      <c r="AV120" s="62">
        <f t="shared" si="55"/>
        <v>-205.37878787878822</v>
      </c>
      <c r="AW120" s="63">
        <f t="shared" si="67"/>
        <v>308.06818181818232</v>
      </c>
      <c r="AX120" s="61" t="str">
        <f t="shared" ca="1" si="56"/>
        <v>VINTO</v>
      </c>
      <c r="AY120" s="69">
        <f t="shared" ca="1" si="68"/>
        <v>9860.8833333333332</v>
      </c>
      <c r="AZ120" s="51">
        <f t="shared" si="57"/>
        <v>718.82575757575876</v>
      </c>
      <c r="BA120" s="55">
        <f t="shared" ca="1" si="58"/>
        <v>7.4556675173809844E-2</v>
      </c>
      <c r="BB120" s="55">
        <f t="shared" ca="1" si="69"/>
        <v>0.85892615748563994</v>
      </c>
      <c r="BC120" s="64">
        <f t="shared" ca="1" si="59"/>
        <v>-50.598484848483736</v>
      </c>
      <c r="BE120" s="52">
        <f t="shared" ca="1" si="60"/>
        <v>8.7999999999999705</v>
      </c>
      <c r="BF120" s="52">
        <f t="shared" ca="1" si="61"/>
        <v>8.7999999999999705</v>
      </c>
      <c r="BG120" s="52">
        <f t="shared" ca="1" si="62"/>
        <v>8.7999999999999705</v>
      </c>
      <c r="BH120" s="52">
        <f t="shared" ca="1" si="63"/>
        <v>8.7999999999999705</v>
      </c>
    </row>
    <row r="121" spans="19:60">
      <c r="S121" s="68">
        <f t="shared" si="79"/>
        <v>7</v>
      </c>
      <c r="T121" s="69">
        <f t="shared" si="79"/>
        <v>2</v>
      </c>
      <c r="U121" s="70">
        <f t="shared" si="76"/>
        <v>5</v>
      </c>
      <c r="V121" s="68">
        <f t="shared" ref="V121:AA136" si="81">V120</f>
        <v>2</v>
      </c>
      <c r="W121" s="70">
        <f t="shared" si="81"/>
        <v>7</v>
      </c>
      <c r="X121" s="71">
        <f t="shared" si="81"/>
        <v>0.7142857142857143</v>
      </c>
      <c r="Y121" s="71">
        <f t="shared" si="81"/>
        <v>0.5</v>
      </c>
      <c r="Z121" s="69">
        <f t="shared" si="81"/>
        <v>10000</v>
      </c>
      <c r="AA121" s="69">
        <f t="shared" ca="1" si="81"/>
        <v>9641.3333333333339</v>
      </c>
      <c r="AB121" s="69">
        <f t="shared" ca="1" si="65"/>
        <v>-358.66666666666606</v>
      </c>
      <c r="AC121" s="69">
        <f t="shared" ca="1" si="78"/>
        <v>69.555555555555557</v>
      </c>
      <c r="AD121" s="73">
        <f t="shared" si="71"/>
        <v>8.6999999999999709</v>
      </c>
      <c r="AE121" s="69">
        <f t="shared" si="80"/>
        <v>0.70000000000000007</v>
      </c>
      <c r="AF121" s="69">
        <f t="shared" si="80"/>
        <v>2.1</v>
      </c>
      <c r="AG121" s="78">
        <f t="shared" si="80"/>
        <v>200</v>
      </c>
      <c r="AH121" s="60">
        <f t="shared" si="80"/>
        <v>50</v>
      </c>
      <c r="AI121" s="60">
        <f t="shared" si="80"/>
        <v>105</v>
      </c>
      <c r="AJ121" s="60">
        <f t="shared" si="80"/>
        <v>10105</v>
      </c>
      <c r="AK121" s="60">
        <f t="shared" si="80"/>
        <v>428.66666666666669</v>
      </c>
      <c r="AL121" s="60">
        <f t="shared" si="80"/>
        <v>8.5733333333333341</v>
      </c>
      <c r="AM121" s="60">
        <f t="shared" ca="1" si="80"/>
        <v>-244.11666666666667</v>
      </c>
      <c r="AN121" s="60">
        <f t="shared" ca="1" si="80"/>
        <v>-244.11666666666667</v>
      </c>
      <c r="AO121" s="60">
        <f t="shared" ca="1" si="80"/>
        <v>244.11666666666667</v>
      </c>
      <c r="AP121" s="63">
        <f t="shared" si="49"/>
        <v>35</v>
      </c>
      <c r="AQ121" s="62">
        <f t="shared" si="50"/>
        <v>2.0659003831417659</v>
      </c>
      <c r="AR121" s="62">
        <f t="shared" si="51"/>
        <v>103.29501915708829</v>
      </c>
      <c r="AS121" s="62">
        <f t="shared" si="52"/>
        <v>206.59003831417658</v>
      </c>
      <c r="AT121" s="62">
        <f t="shared" si="53"/>
        <v>-103.29501915708829</v>
      </c>
      <c r="AU121" s="62">
        <f t="shared" si="54"/>
        <v>516.47509578544145</v>
      </c>
      <c r="AV121" s="62">
        <f t="shared" si="55"/>
        <v>-206.59003831417658</v>
      </c>
      <c r="AW121" s="63">
        <f t="shared" si="67"/>
        <v>309.88505747126487</v>
      </c>
      <c r="AX121" s="61" t="str">
        <f t="shared" ca="1" si="56"/>
        <v>VINTO</v>
      </c>
      <c r="AY121" s="69">
        <f t="shared" ca="1" si="68"/>
        <v>9860.8833333333332</v>
      </c>
      <c r="AZ121" s="51">
        <f t="shared" si="57"/>
        <v>723.06513409961804</v>
      </c>
      <c r="BA121" s="55">
        <f t="shared" ca="1" si="58"/>
        <v>7.4996383705533604E-2</v>
      </c>
      <c r="BB121" s="55">
        <f t="shared" ca="1" si="69"/>
        <v>0.86399179592360242</v>
      </c>
      <c r="BC121" s="64">
        <f t="shared" ca="1" si="59"/>
        <v>-48.781609195401188</v>
      </c>
      <c r="BE121" s="52">
        <f t="shared" ca="1" si="60"/>
        <v>8.6999999999999709</v>
      </c>
      <c r="BF121" s="52">
        <f t="shared" ca="1" si="61"/>
        <v>8.6999999999999709</v>
      </c>
      <c r="BG121" s="52">
        <f t="shared" ca="1" si="62"/>
        <v>8.6999999999999709</v>
      </c>
      <c r="BH121" s="52">
        <f t="shared" ca="1" si="63"/>
        <v>8.6999999999999709</v>
      </c>
    </row>
    <row r="122" spans="19:60">
      <c r="S122" s="68">
        <f t="shared" ref="S122:T137" si="82">S121</f>
        <v>7</v>
      </c>
      <c r="T122" s="69">
        <f t="shared" si="82"/>
        <v>2</v>
      </c>
      <c r="U122" s="70">
        <f t="shared" si="76"/>
        <v>5</v>
      </c>
      <c r="V122" s="68">
        <f t="shared" si="81"/>
        <v>2</v>
      </c>
      <c r="W122" s="70">
        <f t="shared" si="81"/>
        <v>7</v>
      </c>
      <c r="X122" s="71">
        <f t="shared" si="81"/>
        <v>0.7142857142857143</v>
      </c>
      <c r="Y122" s="71">
        <f t="shared" si="81"/>
        <v>0.5</v>
      </c>
      <c r="Z122" s="69">
        <f t="shared" si="81"/>
        <v>10000</v>
      </c>
      <c r="AA122" s="69">
        <f t="shared" ca="1" si="81"/>
        <v>9641.3333333333339</v>
      </c>
      <c r="AB122" s="69">
        <f t="shared" ca="1" si="65"/>
        <v>-358.66666666666606</v>
      </c>
      <c r="AC122" s="69">
        <f t="shared" ca="1" si="78"/>
        <v>69.555555555555557</v>
      </c>
      <c r="AD122" s="73">
        <f t="shared" si="71"/>
        <v>8.5999999999999712</v>
      </c>
      <c r="AE122" s="69">
        <f t="shared" ref="AE122:AO137" si="83">AE121</f>
        <v>0.70000000000000007</v>
      </c>
      <c r="AF122" s="69">
        <f t="shared" si="83"/>
        <v>2.1</v>
      </c>
      <c r="AG122" s="78">
        <f t="shared" si="83"/>
        <v>200</v>
      </c>
      <c r="AH122" s="60">
        <f t="shared" si="83"/>
        <v>50</v>
      </c>
      <c r="AI122" s="60">
        <f t="shared" si="83"/>
        <v>105</v>
      </c>
      <c r="AJ122" s="60">
        <f t="shared" si="83"/>
        <v>10105</v>
      </c>
      <c r="AK122" s="60">
        <f t="shared" si="83"/>
        <v>428.66666666666669</v>
      </c>
      <c r="AL122" s="60">
        <f t="shared" si="83"/>
        <v>8.5733333333333341</v>
      </c>
      <c r="AM122" s="60">
        <f t="shared" ca="1" si="83"/>
        <v>-244.11666666666667</v>
      </c>
      <c r="AN122" s="60">
        <f t="shared" ca="1" si="83"/>
        <v>-244.11666666666667</v>
      </c>
      <c r="AO122" s="60">
        <f t="shared" ca="1" si="83"/>
        <v>244.11666666666667</v>
      </c>
      <c r="AP122" s="63">
        <f t="shared" si="49"/>
        <v>35</v>
      </c>
      <c r="AQ122" s="62">
        <f t="shared" si="50"/>
        <v>2.0782945736434142</v>
      </c>
      <c r="AR122" s="62">
        <f t="shared" si="51"/>
        <v>103.9147286821707</v>
      </c>
      <c r="AS122" s="62">
        <f t="shared" si="52"/>
        <v>207.82945736434141</v>
      </c>
      <c r="AT122" s="62">
        <f t="shared" si="53"/>
        <v>-103.9147286821707</v>
      </c>
      <c r="AU122" s="62">
        <f t="shared" si="54"/>
        <v>519.57364341085349</v>
      </c>
      <c r="AV122" s="62">
        <f t="shared" si="55"/>
        <v>-207.82945736434141</v>
      </c>
      <c r="AW122" s="63">
        <f t="shared" si="67"/>
        <v>311.74418604651208</v>
      </c>
      <c r="AX122" s="61" t="str">
        <f t="shared" ca="1" si="56"/>
        <v>VINTO</v>
      </c>
      <c r="AY122" s="69">
        <f t="shared" ca="1" si="68"/>
        <v>9860.8833333333332</v>
      </c>
      <c r="AZ122" s="51">
        <f t="shared" si="57"/>
        <v>727.40310077519496</v>
      </c>
      <c r="BA122" s="55">
        <f t="shared" ca="1" si="58"/>
        <v>7.5446318017064889E-2</v>
      </c>
      <c r="BB122" s="55">
        <f t="shared" ca="1" si="69"/>
        <v>0.8691752399066337</v>
      </c>
      <c r="BC122" s="64">
        <f t="shared" ca="1" si="59"/>
        <v>-46.922480620153976</v>
      </c>
      <c r="BE122" s="52">
        <f t="shared" ca="1" si="60"/>
        <v>8.5999999999999712</v>
      </c>
      <c r="BF122" s="52">
        <f t="shared" ca="1" si="61"/>
        <v>8.5999999999999712</v>
      </c>
      <c r="BG122" s="52">
        <f t="shared" ca="1" si="62"/>
        <v>8.5999999999999712</v>
      </c>
      <c r="BH122" s="52">
        <f t="shared" ca="1" si="63"/>
        <v>8.5999999999999712</v>
      </c>
    </row>
    <row r="123" spans="19:60">
      <c r="S123" s="68">
        <f t="shared" si="82"/>
        <v>7</v>
      </c>
      <c r="T123" s="69">
        <f t="shared" si="82"/>
        <v>2</v>
      </c>
      <c r="U123" s="70">
        <f t="shared" si="76"/>
        <v>5</v>
      </c>
      <c r="V123" s="68">
        <f t="shared" si="81"/>
        <v>2</v>
      </c>
      <c r="W123" s="70">
        <f t="shared" si="81"/>
        <v>7</v>
      </c>
      <c r="X123" s="71">
        <f t="shared" si="81"/>
        <v>0.7142857142857143</v>
      </c>
      <c r="Y123" s="71">
        <f t="shared" si="81"/>
        <v>0.5</v>
      </c>
      <c r="Z123" s="69">
        <f t="shared" si="81"/>
        <v>10000</v>
      </c>
      <c r="AA123" s="69">
        <f t="shared" ca="1" si="81"/>
        <v>9641.3333333333339</v>
      </c>
      <c r="AB123" s="69">
        <f t="shared" ca="1" si="65"/>
        <v>-358.66666666666606</v>
      </c>
      <c r="AC123" s="69">
        <f t="shared" ca="1" si="78"/>
        <v>69.555555555555557</v>
      </c>
      <c r="AD123" s="73">
        <f t="shared" si="71"/>
        <v>8.4999999999999716</v>
      </c>
      <c r="AE123" s="69">
        <f t="shared" si="83"/>
        <v>0.70000000000000007</v>
      </c>
      <c r="AF123" s="69">
        <f t="shared" si="83"/>
        <v>2.1</v>
      </c>
      <c r="AG123" s="78">
        <f t="shared" si="83"/>
        <v>200</v>
      </c>
      <c r="AH123" s="60">
        <f t="shared" si="83"/>
        <v>50</v>
      </c>
      <c r="AI123" s="60">
        <f t="shared" si="83"/>
        <v>105</v>
      </c>
      <c r="AJ123" s="60">
        <f t="shared" si="83"/>
        <v>10105</v>
      </c>
      <c r="AK123" s="60">
        <f t="shared" si="83"/>
        <v>428.66666666666669</v>
      </c>
      <c r="AL123" s="60">
        <f t="shared" si="83"/>
        <v>8.5733333333333341</v>
      </c>
      <c r="AM123" s="60">
        <f t="shared" ca="1" si="83"/>
        <v>-244.11666666666667</v>
      </c>
      <c r="AN123" s="60">
        <f t="shared" ca="1" si="83"/>
        <v>-244.11666666666667</v>
      </c>
      <c r="AO123" s="60">
        <f t="shared" ca="1" si="83"/>
        <v>244.11666666666667</v>
      </c>
      <c r="AP123" s="63">
        <f t="shared" si="49"/>
        <v>35</v>
      </c>
      <c r="AQ123" s="62">
        <f t="shared" si="50"/>
        <v>2.0909803921568662</v>
      </c>
      <c r="AR123" s="62">
        <f t="shared" si="51"/>
        <v>104.54901960784331</v>
      </c>
      <c r="AS123" s="62">
        <f t="shared" si="52"/>
        <v>209.09803921568661</v>
      </c>
      <c r="AT123" s="62">
        <f t="shared" si="53"/>
        <v>-104.54901960784331</v>
      </c>
      <c r="AU123" s="62">
        <f t="shared" si="54"/>
        <v>522.74509803921649</v>
      </c>
      <c r="AV123" s="62">
        <f t="shared" si="55"/>
        <v>-209.09803921568661</v>
      </c>
      <c r="AW123" s="63">
        <f t="shared" si="67"/>
        <v>313.64705882352985</v>
      </c>
      <c r="AX123" s="61" t="str">
        <f t="shared" ca="1" si="56"/>
        <v>VINTO</v>
      </c>
      <c r="AY123" s="69">
        <f t="shared" ca="1" si="68"/>
        <v>9860.8833333333332</v>
      </c>
      <c r="AZ123" s="51">
        <f t="shared" si="57"/>
        <v>731.84313725490313</v>
      </c>
      <c r="BA123" s="55">
        <f t="shared" ca="1" si="58"/>
        <v>7.5906839018279257E-2</v>
      </c>
      <c r="BB123" s="55">
        <f t="shared" ca="1" si="69"/>
        <v>0.87448064727750108</v>
      </c>
      <c r="BC123" s="64">
        <f t="shared" ca="1" si="59"/>
        <v>-45.019607843136214</v>
      </c>
      <c r="BE123" s="52">
        <f t="shared" ca="1" si="60"/>
        <v>8.4999999999999716</v>
      </c>
      <c r="BF123" s="52">
        <f t="shared" ca="1" si="61"/>
        <v>8.4999999999999716</v>
      </c>
      <c r="BG123" s="52">
        <f t="shared" ca="1" si="62"/>
        <v>8.4999999999999716</v>
      </c>
      <c r="BH123" s="52">
        <f t="shared" ca="1" si="63"/>
        <v>8.4999999999999716</v>
      </c>
    </row>
    <row r="124" spans="19:60">
      <c r="S124" s="68">
        <f t="shared" si="82"/>
        <v>7</v>
      </c>
      <c r="T124" s="69">
        <f t="shared" si="82"/>
        <v>2</v>
      </c>
      <c r="U124" s="70">
        <f t="shared" si="76"/>
        <v>5</v>
      </c>
      <c r="V124" s="68">
        <f t="shared" si="81"/>
        <v>2</v>
      </c>
      <c r="W124" s="70">
        <f t="shared" si="81"/>
        <v>7</v>
      </c>
      <c r="X124" s="71">
        <f t="shared" si="81"/>
        <v>0.7142857142857143</v>
      </c>
      <c r="Y124" s="71">
        <f t="shared" si="81"/>
        <v>0.5</v>
      </c>
      <c r="Z124" s="69">
        <f t="shared" si="81"/>
        <v>10000</v>
      </c>
      <c r="AA124" s="69">
        <f t="shared" ca="1" si="81"/>
        <v>9641.3333333333339</v>
      </c>
      <c r="AB124" s="69">
        <f t="shared" ca="1" si="65"/>
        <v>-358.66666666666606</v>
      </c>
      <c r="AC124" s="69">
        <f t="shared" ca="1" si="78"/>
        <v>69.555555555555557</v>
      </c>
      <c r="AD124" s="73">
        <f t="shared" si="71"/>
        <v>8.3999999999999719</v>
      </c>
      <c r="AE124" s="69">
        <f t="shared" si="83"/>
        <v>0.70000000000000007</v>
      </c>
      <c r="AF124" s="69">
        <f t="shared" si="83"/>
        <v>2.1</v>
      </c>
      <c r="AG124" s="78">
        <f t="shared" si="83"/>
        <v>200</v>
      </c>
      <c r="AH124" s="60">
        <f t="shared" si="83"/>
        <v>50</v>
      </c>
      <c r="AI124" s="60">
        <f t="shared" si="83"/>
        <v>105</v>
      </c>
      <c r="AJ124" s="60">
        <f t="shared" si="83"/>
        <v>10105</v>
      </c>
      <c r="AK124" s="60">
        <f t="shared" si="83"/>
        <v>428.66666666666669</v>
      </c>
      <c r="AL124" s="60">
        <f t="shared" si="83"/>
        <v>8.5733333333333341</v>
      </c>
      <c r="AM124" s="60">
        <f t="shared" ca="1" si="83"/>
        <v>-244.11666666666667</v>
      </c>
      <c r="AN124" s="60">
        <f t="shared" ca="1" si="83"/>
        <v>-244.11666666666667</v>
      </c>
      <c r="AO124" s="60">
        <f t="shared" ca="1" si="83"/>
        <v>244.11666666666667</v>
      </c>
      <c r="AP124" s="63">
        <f t="shared" si="49"/>
        <v>35</v>
      </c>
      <c r="AQ124" s="62">
        <f t="shared" si="50"/>
        <v>2.1039682539682576</v>
      </c>
      <c r="AR124" s="62">
        <f t="shared" si="51"/>
        <v>105.19841269841288</v>
      </c>
      <c r="AS124" s="62">
        <f t="shared" si="52"/>
        <v>210.39682539682576</v>
      </c>
      <c r="AT124" s="62">
        <f t="shared" si="53"/>
        <v>-105.19841269841288</v>
      </c>
      <c r="AU124" s="62">
        <f t="shared" si="54"/>
        <v>525.9920634920644</v>
      </c>
      <c r="AV124" s="62">
        <f t="shared" si="55"/>
        <v>-210.39682539682576</v>
      </c>
      <c r="AW124" s="63">
        <f t="shared" si="67"/>
        <v>315.59523809523864</v>
      </c>
      <c r="AX124" s="61" t="str">
        <f t="shared" ca="1" si="56"/>
        <v>VINTO</v>
      </c>
      <c r="AY124" s="69">
        <f t="shared" ca="1" si="68"/>
        <v>9860.8833333333332</v>
      </c>
      <c r="AZ124" s="51">
        <f t="shared" si="57"/>
        <v>736.38888888889016</v>
      </c>
      <c r="BA124" s="55">
        <f t="shared" ca="1" si="58"/>
        <v>7.6378324805236833E-2</v>
      </c>
      <c r="BB124" s="55">
        <f t="shared" ca="1" si="69"/>
        <v>0.87991237387148469</v>
      </c>
      <c r="BC124" s="64">
        <f t="shared" ca="1" si="59"/>
        <v>-43.071428571427418</v>
      </c>
      <c r="BE124" s="52">
        <f t="shared" ca="1" si="60"/>
        <v>8.3999999999999719</v>
      </c>
      <c r="BF124" s="52">
        <f t="shared" ca="1" si="61"/>
        <v>8.3999999999999719</v>
      </c>
      <c r="BG124" s="52">
        <f t="shared" ca="1" si="62"/>
        <v>8.3999999999999719</v>
      </c>
      <c r="BH124" s="52">
        <f t="shared" ca="1" si="63"/>
        <v>8.3999999999999719</v>
      </c>
    </row>
    <row r="125" spans="19:60">
      <c r="S125" s="68">
        <f t="shared" si="82"/>
        <v>7</v>
      </c>
      <c r="T125" s="69">
        <f t="shared" si="82"/>
        <v>2</v>
      </c>
      <c r="U125" s="70">
        <f t="shared" si="76"/>
        <v>5</v>
      </c>
      <c r="V125" s="68">
        <f t="shared" si="81"/>
        <v>2</v>
      </c>
      <c r="W125" s="70">
        <f t="shared" si="81"/>
        <v>7</v>
      </c>
      <c r="X125" s="71">
        <f t="shared" si="81"/>
        <v>0.7142857142857143</v>
      </c>
      <c r="Y125" s="71">
        <f t="shared" si="81"/>
        <v>0.5</v>
      </c>
      <c r="Z125" s="69">
        <f t="shared" si="81"/>
        <v>10000</v>
      </c>
      <c r="AA125" s="69">
        <f t="shared" ca="1" si="81"/>
        <v>9641.3333333333339</v>
      </c>
      <c r="AB125" s="69">
        <f t="shared" ca="1" si="65"/>
        <v>-358.66666666666606</v>
      </c>
      <c r="AC125" s="69">
        <f t="shared" ca="1" si="78"/>
        <v>69.555555555555557</v>
      </c>
      <c r="AD125" s="73">
        <f t="shared" si="71"/>
        <v>8.2999999999999723</v>
      </c>
      <c r="AE125" s="69">
        <f t="shared" si="83"/>
        <v>0.70000000000000007</v>
      </c>
      <c r="AF125" s="69">
        <f t="shared" si="83"/>
        <v>2.1</v>
      </c>
      <c r="AG125" s="78">
        <f t="shared" si="83"/>
        <v>200</v>
      </c>
      <c r="AH125" s="60">
        <f t="shared" si="83"/>
        <v>50</v>
      </c>
      <c r="AI125" s="60">
        <f t="shared" si="83"/>
        <v>105</v>
      </c>
      <c r="AJ125" s="60">
        <f t="shared" si="83"/>
        <v>10105</v>
      </c>
      <c r="AK125" s="60">
        <f t="shared" si="83"/>
        <v>428.66666666666669</v>
      </c>
      <c r="AL125" s="60">
        <f t="shared" si="83"/>
        <v>8.5733333333333341</v>
      </c>
      <c r="AM125" s="60">
        <f t="shared" ca="1" si="83"/>
        <v>-244.11666666666667</v>
      </c>
      <c r="AN125" s="60">
        <f t="shared" ca="1" si="83"/>
        <v>-244.11666666666667</v>
      </c>
      <c r="AO125" s="60">
        <f t="shared" ca="1" si="83"/>
        <v>244.11666666666667</v>
      </c>
      <c r="AP125" s="63">
        <f t="shared" si="49"/>
        <v>35</v>
      </c>
      <c r="AQ125" s="62">
        <f t="shared" si="50"/>
        <v>2.1172690763052247</v>
      </c>
      <c r="AR125" s="62">
        <f t="shared" si="51"/>
        <v>105.86345381526124</v>
      </c>
      <c r="AS125" s="62">
        <f t="shared" si="52"/>
        <v>211.72690763052248</v>
      </c>
      <c r="AT125" s="62">
        <f t="shared" si="53"/>
        <v>-105.86345381526124</v>
      </c>
      <c r="AU125" s="62">
        <f t="shared" si="54"/>
        <v>529.31726907630616</v>
      </c>
      <c r="AV125" s="62">
        <f t="shared" si="55"/>
        <v>-211.72690763052248</v>
      </c>
      <c r="AW125" s="63">
        <f t="shared" si="67"/>
        <v>317.59036144578369</v>
      </c>
      <c r="AX125" s="61" t="str">
        <f t="shared" ca="1" si="56"/>
        <v>VINTO</v>
      </c>
      <c r="AY125" s="69">
        <f t="shared" ca="1" si="68"/>
        <v>9860.8833333333332</v>
      </c>
      <c r="AZ125" s="51">
        <f t="shared" si="57"/>
        <v>741.04417670682869</v>
      </c>
      <c r="BA125" s="55">
        <f t="shared" ca="1" si="58"/>
        <v>7.6861171695494598E-2</v>
      </c>
      <c r="BB125" s="55">
        <f t="shared" ca="1" si="69"/>
        <v>0.88547498544363634</v>
      </c>
      <c r="BC125" s="64">
        <f t="shared" ca="1" si="59"/>
        <v>-41.076305220882375</v>
      </c>
      <c r="BE125" s="52">
        <f t="shared" ca="1" si="60"/>
        <v>8.2999999999999723</v>
      </c>
      <c r="BF125" s="52">
        <f t="shared" ca="1" si="61"/>
        <v>8.2999999999999723</v>
      </c>
      <c r="BG125" s="52">
        <f t="shared" ca="1" si="62"/>
        <v>8.2999999999999723</v>
      </c>
      <c r="BH125" s="52">
        <f t="shared" ca="1" si="63"/>
        <v>8.2999999999999723</v>
      </c>
    </row>
    <row r="126" spans="19:60">
      <c r="S126" s="68">
        <f t="shared" si="82"/>
        <v>7</v>
      </c>
      <c r="T126" s="69">
        <f t="shared" si="82"/>
        <v>2</v>
      </c>
      <c r="U126" s="70">
        <f t="shared" si="76"/>
        <v>5</v>
      </c>
      <c r="V126" s="68">
        <f t="shared" si="81"/>
        <v>2</v>
      </c>
      <c r="W126" s="70">
        <f t="shared" si="81"/>
        <v>7</v>
      </c>
      <c r="X126" s="71">
        <f t="shared" si="81"/>
        <v>0.7142857142857143</v>
      </c>
      <c r="Y126" s="71">
        <f t="shared" si="81"/>
        <v>0.5</v>
      </c>
      <c r="Z126" s="69">
        <f t="shared" si="81"/>
        <v>10000</v>
      </c>
      <c r="AA126" s="69">
        <f t="shared" ca="1" si="81"/>
        <v>9641.3333333333339</v>
      </c>
      <c r="AB126" s="69">
        <f t="shared" ca="1" si="65"/>
        <v>-358.66666666666606</v>
      </c>
      <c r="AC126" s="69">
        <f t="shared" ca="1" si="78"/>
        <v>69.555555555555557</v>
      </c>
      <c r="AD126" s="73">
        <f t="shared" si="71"/>
        <v>8.1999999999999726</v>
      </c>
      <c r="AE126" s="69">
        <f t="shared" si="83"/>
        <v>0.70000000000000007</v>
      </c>
      <c r="AF126" s="69">
        <f t="shared" si="83"/>
        <v>2.1</v>
      </c>
      <c r="AG126" s="78">
        <f t="shared" si="83"/>
        <v>200</v>
      </c>
      <c r="AH126" s="60">
        <f t="shared" si="83"/>
        <v>50</v>
      </c>
      <c r="AI126" s="60">
        <f t="shared" si="83"/>
        <v>105</v>
      </c>
      <c r="AJ126" s="60">
        <f t="shared" si="83"/>
        <v>10105</v>
      </c>
      <c r="AK126" s="60">
        <f t="shared" si="83"/>
        <v>428.66666666666669</v>
      </c>
      <c r="AL126" s="60">
        <f t="shared" si="83"/>
        <v>8.5733333333333341</v>
      </c>
      <c r="AM126" s="60">
        <f t="shared" ca="1" si="83"/>
        <v>-244.11666666666667</v>
      </c>
      <c r="AN126" s="60">
        <f t="shared" ca="1" si="83"/>
        <v>-244.11666666666667</v>
      </c>
      <c r="AO126" s="60">
        <f t="shared" ca="1" si="83"/>
        <v>244.11666666666667</v>
      </c>
      <c r="AP126" s="63">
        <f t="shared" si="49"/>
        <v>35</v>
      </c>
      <c r="AQ126" s="62">
        <f t="shared" si="50"/>
        <v>2.130894308943093</v>
      </c>
      <c r="AR126" s="62">
        <f t="shared" si="51"/>
        <v>106.54471544715464</v>
      </c>
      <c r="AS126" s="62">
        <f t="shared" si="52"/>
        <v>213.08943089430929</v>
      </c>
      <c r="AT126" s="62">
        <f t="shared" si="53"/>
        <v>-106.54471544715464</v>
      </c>
      <c r="AU126" s="62">
        <f t="shared" si="54"/>
        <v>532.72357723577318</v>
      </c>
      <c r="AV126" s="62">
        <f t="shared" si="55"/>
        <v>-213.08943089430929</v>
      </c>
      <c r="AW126" s="63">
        <f t="shared" si="67"/>
        <v>319.63414634146386</v>
      </c>
      <c r="AX126" s="61" t="str">
        <f t="shared" ca="1" si="56"/>
        <v>VINTO</v>
      </c>
      <c r="AY126" s="69">
        <f t="shared" ca="1" si="68"/>
        <v>9860.8833333333332</v>
      </c>
      <c r="AZ126" s="51">
        <f t="shared" si="57"/>
        <v>745.81300813008249</v>
      </c>
      <c r="BA126" s="55">
        <f t="shared" ca="1" si="58"/>
        <v>7.7355795339173264E-2</v>
      </c>
      <c r="BB126" s="55">
        <f t="shared" ca="1" si="69"/>
        <v>0.89117327046876693</v>
      </c>
      <c r="BC126" s="64">
        <f t="shared" ca="1" si="59"/>
        <v>-39.032520325202199</v>
      </c>
      <c r="BE126" s="52">
        <f t="shared" ca="1" si="60"/>
        <v>8.1999999999999726</v>
      </c>
      <c r="BF126" s="52">
        <f t="shared" ca="1" si="61"/>
        <v>8.1999999999999726</v>
      </c>
      <c r="BG126" s="52">
        <f t="shared" ca="1" si="62"/>
        <v>8.1999999999999726</v>
      </c>
      <c r="BH126" s="52">
        <f t="shared" ca="1" si="63"/>
        <v>8.1999999999999726</v>
      </c>
    </row>
    <row r="127" spans="19:60">
      <c r="S127" s="68">
        <f t="shared" si="82"/>
        <v>7</v>
      </c>
      <c r="T127" s="69">
        <f t="shared" si="82"/>
        <v>2</v>
      </c>
      <c r="U127" s="70">
        <f t="shared" si="76"/>
        <v>5</v>
      </c>
      <c r="V127" s="68">
        <f t="shared" si="81"/>
        <v>2</v>
      </c>
      <c r="W127" s="70">
        <f t="shared" si="81"/>
        <v>7</v>
      </c>
      <c r="X127" s="71">
        <f t="shared" si="81"/>
        <v>0.7142857142857143</v>
      </c>
      <c r="Y127" s="71">
        <f t="shared" si="81"/>
        <v>0.5</v>
      </c>
      <c r="Z127" s="69">
        <f t="shared" si="81"/>
        <v>10000</v>
      </c>
      <c r="AA127" s="69">
        <f t="shared" ca="1" si="81"/>
        <v>9641.3333333333339</v>
      </c>
      <c r="AB127" s="69">
        <f t="shared" ca="1" si="65"/>
        <v>-358.66666666666606</v>
      </c>
      <c r="AC127" s="69">
        <f t="shared" ca="1" si="78"/>
        <v>69.555555555555557</v>
      </c>
      <c r="AD127" s="73">
        <f t="shared" si="71"/>
        <v>8.099999999999973</v>
      </c>
      <c r="AE127" s="69">
        <f t="shared" si="83"/>
        <v>0.70000000000000007</v>
      </c>
      <c r="AF127" s="69">
        <f t="shared" si="83"/>
        <v>2.1</v>
      </c>
      <c r="AG127" s="78">
        <f t="shared" si="83"/>
        <v>200</v>
      </c>
      <c r="AH127" s="60">
        <f t="shared" si="83"/>
        <v>50</v>
      </c>
      <c r="AI127" s="60">
        <f t="shared" si="83"/>
        <v>105</v>
      </c>
      <c r="AJ127" s="60">
        <f t="shared" si="83"/>
        <v>10105</v>
      </c>
      <c r="AK127" s="60">
        <f t="shared" si="83"/>
        <v>428.66666666666669</v>
      </c>
      <c r="AL127" s="60">
        <f t="shared" si="83"/>
        <v>8.5733333333333341</v>
      </c>
      <c r="AM127" s="60">
        <f t="shared" ca="1" si="83"/>
        <v>-244.11666666666667</v>
      </c>
      <c r="AN127" s="60">
        <f t="shared" ca="1" si="83"/>
        <v>-244.11666666666667</v>
      </c>
      <c r="AO127" s="60">
        <f t="shared" ca="1" si="83"/>
        <v>244.11666666666667</v>
      </c>
      <c r="AP127" s="63">
        <f t="shared" si="49"/>
        <v>35</v>
      </c>
      <c r="AQ127" s="62">
        <f t="shared" si="50"/>
        <v>2.1448559670781933</v>
      </c>
      <c r="AR127" s="62">
        <f t="shared" si="51"/>
        <v>107.24279835390966</v>
      </c>
      <c r="AS127" s="62">
        <f t="shared" si="52"/>
        <v>214.48559670781933</v>
      </c>
      <c r="AT127" s="62">
        <f t="shared" si="53"/>
        <v>-107.24279835390966</v>
      </c>
      <c r="AU127" s="62">
        <f t="shared" si="54"/>
        <v>536.21399176954833</v>
      </c>
      <c r="AV127" s="62">
        <f t="shared" si="55"/>
        <v>-214.48559670781933</v>
      </c>
      <c r="AW127" s="63">
        <f t="shared" si="67"/>
        <v>321.72839506172897</v>
      </c>
      <c r="AX127" s="61" t="str">
        <f t="shared" ca="1" si="56"/>
        <v>VINTO</v>
      </c>
      <c r="AY127" s="69">
        <f t="shared" ca="1" si="68"/>
        <v>9860.8833333333332</v>
      </c>
      <c r="AZ127" s="51">
        <f t="shared" si="57"/>
        <v>750.69958847736768</v>
      </c>
      <c r="BA127" s="55">
        <f t="shared" ca="1" si="58"/>
        <v>7.7862631912325508E-2</v>
      </c>
      <c r="BB127" s="55">
        <f t="shared" ca="1" si="69"/>
        <v>0.89701225388958039</v>
      </c>
      <c r="BC127" s="64">
        <f t="shared" ca="1" si="59"/>
        <v>-36.938271604937086</v>
      </c>
      <c r="BE127" s="52">
        <f t="shared" ca="1" si="60"/>
        <v>8.099999999999973</v>
      </c>
      <c r="BF127" s="52">
        <f t="shared" ca="1" si="61"/>
        <v>8.099999999999973</v>
      </c>
      <c r="BG127" s="52">
        <f t="shared" ca="1" si="62"/>
        <v>8.099999999999973</v>
      </c>
      <c r="BH127" s="52">
        <f t="shared" ca="1" si="63"/>
        <v>8.099999999999973</v>
      </c>
    </row>
    <row r="128" spans="19:60">
      <c r="S128" s="68">
        <f t="shared" si="82"/>
        <v>7</v>
      </c>
      <c r="T128" s="69">
        <f t="shared" si="82"/>
        <v>2</v>
      </c>
      <c r="U128" s="70">
        <f t="shared" si="76"/>
        <v>5</v>
      </c>
      <c r="V128" s="68">
        <f t="shared" si="81"/>
        <v>2</v>
      </c>
      <c r="W128" s="70">
        <f t="shared" si="81"/>
        <v>7</v>
      </c>
      <c r="X128" s="71">
        <f t="shared" si="81"/>
        <v>0.7142857142857143</v>
      </c>
      <c r="Y128" s="71">
        <f t="shared" si="81"/>
        <v>0.5</v>
      </c>
      <c r="Z128" s="69">
        <f t="shared" si="81"/>
        <v>10000</v>
      </c>
      <c r="AA128" s="69">
        <f t="shared" ca="1" si="81"/>
        <v>9641.3333333333339</v>
      </c>
      <c r="AB128" s="69">
        <f t="shared" ca="1" si="65"/>
        <v>-358.66666666666606</v>
      </c>
      <c r="AC128" s="69">
        <f t="shared" ca="1" si="78"/>
        <v>69.555555555555557</v>
      </c>
      <c r="AD128" s="73">
        <f t="shared" si="71"/>
        <v>7.9999999999999734</v>
      </c>
      <c r="AE128" s="69">
        <f t="shared" si="83"/>
        <v>0.70000000000000007</v>
      </c>
      <c r="AF128" s="69">
        <f t="shared" si="83"/>
        <v>2.1</v>
      </c>
      <c r="AG128" s="78">
        <f t="shared" si="83"/>
        <v>200</v>
      </c>
      <c r="AH128" s="60">
        <f t="shared" si="83"/>
        <v>50</v>
      </c>
      <c r="AI128" s="60">
        <f t="shared" si="83"/>
        <v>105</v>
      </c>
      <c r="AJ128" s="60">
        <f t="shared" si="83"/>
        <v>10105</v>
      </c>
      <c r="AK128" s="60">
        <f t="shared" si="83"/>
        <v>428.66666666666669</v>
      </c>
      <c r="AL128" s="60">
        <f t="shared" si="83"/>
        <v>8.5733333333333341</v>
      </c>
      <c r="AM128" s="60">
        <f t="shared" ca="1" si="83"/>
        <v>-244.11666666666667</v>
      </c>
      <c r="AN128" s="60">
        <f t="shared" ca="1" si="83"/>
        <v>-244.11666666666667</v>
      </c>
      <c r="AO128" s="60">
        <f t="shared" ca="1" si="83"/>
        <v>244.11666666666667</v>
      </c>
      <c r="AP128" s="63">
        <f t="shared" si="49"/>
        <v>35</v>
      </c>
      <c r="AQ128" s="62">
        <f t="shared" si="50"/>
        <v>2.1591666666666702</v>
      </c>
      <c r="AR128" s="62">
        <f t="shared" si="51"/>
        <v>107.95833333333351</v>
      </c>
      <c r="AS128" s="62">
        <f t="shared" si="52"/>
        <v>215.91666666666703</v>
      </c>
      <c r="AT128" s="62">
        <f t="shared" si="53"/>
        <v>-107.95833333333351</v>
      </c>
      <c r="AU128" s="62">
        <f t="shared" si="54"/>
        <v>539.79166666666754</v>
      </c>
      <c r="AV128" s="62">
        <f t="shared" si="55"/>
        <v>-215.91666666666703</v>
      </c>
      <c r="AW128" s="63">
        <f t="shared" si="67"/>
        <v>323.87500000000051</v>
      </c>
      <c r="AX128" s="61" t="str">
        <f t="shared" ca="1" si="56"/>
        <v>VINTO</v>
      </c>
      <c r="AY128" s="69">
        <f t="shared" ca="1" si="68"/>
        <v>9860.8833333333332</v>
      </c>
      <c r="AZ128" s="51">
        <f t="shared" si="57"/>
        <v>755.70833333333462</v>
      </c>
      <c r="BA128" s="55">
        <f t="shared" ca="1" si="58"/>
        <v>7.8382139399806525E-2</v>
      </c>
      <c r="BB128" s="55">
        <f t="shared" ca="1" si="69"/>
        <v>0.90299721189591375</v>
      </c>
      <c r="BC128" s="64">
        <f t="shared" ca="1" si="59"/>
        <v>-34.791666666665549</v>
      </c>
      <c r="BE128" s="52">
        <f t="shared" ca="1" si="60"/>
        <v>7.9999999999999734</v>
      </c>
      <c r="BF128" s="52">
        <f t="shared" ca="1" si="61"/>
        <v>7.9999999999999734</v>
      </c>
      <c r="BG128" s="52">
        <f t="shared" ca="1" si="62"/>
        <v>7.9999999999999734</v>
      </c>
      <c r="BH128" s="52">
        <f t="shared" ca="1" si="63"/>
        <v>7.9999999999999734</v>
      </c>
    </row>
    <row r="129" spans="19:60">
      <c r="S129" s="68">
        <f t="shared" si="82"/>
        <v>7</v>
      </c>
      <c r="T129" s="69">
        <f t="shared" si="82"/>
        <v>2</v>
      </c>
      <c r="U129" s="70">
        <f t="shared" si="76"/>
        <v>5</v>
      </c>
      <c r="V129" s="68">
        <f t="shared" si="81"/>
        <v>2</v>
      </c>
      <c r="W129" s="70">
        <f t="shared" si="81"/>
        <v>7</v>
      </c>
      <c r="X129" s="71">
        <f t="shared" si="81"/>
        <v>0.7142857142857143</v>
      </c>
      <c r="Y129" s="71">
        <f t="shared" si="81"/>
        <v>0.5</v>
      </c>
      <c r="Z129" s="69">
        <f t="shared" si="81"/>
        <v>10000</v>
      </c>
      <c r="AA129" s="69">
        <f t="shared" ca="1" si="81"/>
        <v>9641.3333333333339</v>
      </c>
      <c r="AB129" s="69">
        <f t="shared" ca="1" si="65"/>
        <v>-358.66666666666606</v>
      </c>
      <c r="AC129" s="69">
        <f t="shared" ca="1" si="78"/>
        <v>69.555555555555557</v>
      </c>
      <c r="AD129" s="73">
        <f t="shared" si="71"/>
        <v>7.8999999999999737</v>
      </c>
      <c r="AE129" s="69">
        <f t="shared" si="83"/>
        <v>0.70000000000000007</v>
      </c>
      <c r="AF129" s="69">
        <f t="shared" si="83"/>
        <v>2.1</v>
      </c>
      <c r="AG129" s="78">
        <f t="shared" si="83"/>
        <v>200</v>
      </c>
      <c r="AH129" s="60">
        <f t="shared" si="83"/>
        <v>50</v>
      </c>
      <c r="AI129" s="60">
        <f t="shared" si="83"/>
        <v>105</v>
      </c>
      <c r="AJ129" s="60">
        <f t="shared" si="83"/>
        <v>10105</v>
      </c>
      <c r="AK129" s="60">
        <f t="shared" si="83"/>
        <v>428.66666666666669</v>
      </c>
      <c r="AL129" s="60">
        <f t="shared" si="83"/>
        <v>8.5733333333333341</v>
      </c>
      <c r="AM129" s="60">
        <f t="shared" ca="1" si="83"/>
        <v>-244.11666666666667</v>
      </c>
      <c r="AN129" s="60">
        <f t="shared" ca="1" si="83"/>
        <v>-244.11666666666667</v>
      </c>
      <c r="AO129" s="60">
        <f t="shared" ca="1" si="83"/>
        <v>244.11666666666667</v>
      </c>
      <c r="AP129" s="63">
        <f t="shared" si="49"/>
        <v>35</v>
      </c>
      <c r="AQ129" s="62">
        <f t="shared" si="50"/>
        <v>2.1738396624472616</v>
      </c>
      <c r="AR129" s="62">
        <f t="shared" si="51"/>
        <v>108.69198312236308</v>
      </c>
      <c r="AS129" s="62">
        <f t="shared" si="52"/>
        <v>217.38396624472617</v>
      </c>
      <c r="AT129" s="62">
        <f t="shared" si="53"/>
        <v>-108.69198312236308</v>
      </c>
      <c r="AU129" s="62">
        <f t="shared" si="54"/>
        <v>543.4599156118154</v>
      </c>
      <c r="AV129" s="62">
        <f t="shared" si="55"/>
        <v>-217.38396624472617</v>
      </c>
      <c r="AW129" s="63">
        <f t="shared" si="67"/>
        <v>326.07594936708927</v>
      </c>
      <c r="AX129" s="61" t="str">
        <f t="shared" ca="1" si="56"/>
        <v>VINTO</v>
      </c>
      <c r="AY129" s="69">
        <f t="shared" ca="1" si="68"/>
        <v>9860.8833333333332</v>
      </c>
      <c r="AZ129" s="51">
        <f t="shared" si="57"/>
        <v>760.84388185654154</v>
      </c>
      <c r="BA129" s="55">
        <f t="shared" ca="1" si="58"/>
        <v>7.8914798975578224E-2</v>
      </c>
      <c r="BB129" s="55">
        <f t="shared" ca="1" si="69"/>
        <v>0.90913368782645865</v>
      </c>
      <c r="BC129" s="64">
        <f t="shared" ca="1" si="59"/>
        <v>-32.590717299576795</v>
      </c>
      <c r="BE129" s="52">
        <f t="shared" ca="1" si="60"/>
        <v>7.8999999999999737</v>
      </c>
      <c r="BF129" s="52">
        <f t="shared" ca="1" si="61"/>
        <v>7.8999999999999737</v>
      </c>
      <c r="BG129" s="52">
        <f t="shared" ca="1" si="62"/>
        <v>7.8999999999999737</v>
      </c>
      <c r="BH129" s="52">
        <f t="shared" ca="1" si="63"/>
        <v>7.8999999999999737</v>
      </c>
    </row>
    <row r="130" spans="19:60">
      <c r="S130" s="68">
        <f t="shared" si="82"/>
        <v>7</v>
      </c>
      <c r="T130" s="69">
        <f t="shared" si="82"/>
        <v>2</v>
      </c>
      <c r="U130" s="70">
        <f t="shared" si="76"/>
        <v>5</v>
      </c>
      <c r="V130" s="68">
        <f t="shared" si="81"/>
        <v>2</v>
      </c>
      <c r="W130" s="70">
        <f t="shared" si="81"/>
        <v>7</v>
      </c>
      <c r="X130" s="71">
        <f t="shared" si="81"/>
        <v>0.7142857142857143</v>
      </c>
      <c r="Y130" s="71">
        <f t="shared" si="81"/>
        <v>0.5</v>
      </c>
      <c r="Z130" s="69">
        <f t="shared" si="81"/>
        <v>10000</v>
      </c>
      <c r="AA130" s="69">
        <f t="shared" ca="1" si="81"/>
        <v>9641.3333333333339</v>
      </c>
      <c r="AB130" s="69">
        <f t="shared" ca="1" si="65"/>
        <v>-358.66666666666606</v>
      </c>
      <c r="AC130" s="69">
        <f t="shared" ca="1" si="78"/>
        <v>69.555555555555557</v>
      </c>
      <c r="AD130" s="73">
        <f t="shared" si="71"/>
        <v>7.7999999999999741</v>
      </c>
      <c r="AE130" s="69">
        <f t="shared" si="83"/>
        <v>0.70000000000000007</v>
      </c>
      <c r="AF130" s="69">
        <f t="shared" si="83"/>
        <v>2.1</v>
      </c>
      <c r="AG130" s="78">
        <f t="shared" si="83"/>
        <v>200</v>
      </c>
      <c r="AH130" s="60">
        <f t="shared" si="83"/>
        <v>50</v>
      </c>
      <c r="AI130" s="60">
        <f t="shared" si="83"/>
        <v>105</v>
      </c>
      <c r="AJ130" s="60">
        <f t="shared" si="83"/>
        <v>10105</v>
      </c>
      <c r="AK130" s="60">
        <f t="shared" si="83"/>
        <v>428.66666666666669</v>
      </c>
      <c r="AL130" s="60">
        <f t="shared" si="83"/>
        <v>8.5733333333333341</v>
      </c>
      <c r="AM130" s="60">
        <f t="shared" ca="1" si="83"/>
        <v>-244.11666666666667</v>
      </c>
      <c r="AN130" s="60">
        <f t="shared" ca="1" si="83"/>
        <v>-244.11666666666667</v>
      </c>
      <c r="AO130" s="60">
        <f t="shared" ca="1" si="83"/>
        <v>244.11666666666667</v>
      </c>
      <c r="AP130" s="63">
        <f t="shared" si="49"/>
        <v>35</v>
      </c>
      <c r="AQ130" s="62">
        <f t="shared" si="50"/>
        <v>2.1888888888888927</v>
      </c>
      <c r="AR130" s="62">
        <f t="shared" si="51"/>
        <v>109.44444444444463</v>
      </c>
      <c r="AS130" s="62">
        <f t="shared" si="52"/>
        <v>218.88888888888926</v>
      </c>
      <c r="AT130" s="62">
        <f t="shared" si="53"/>
        <v>-109.44444444444463</v>
      </c>
      <c r="AU130" s="62">
        <f t="shared" si="54"/>
        <v>547.22222222222308</v>
      </c>
      <c r="AV130" s="62">
        <f t="shared" si="55"/>
        <v>-218.88888888888926</v>
      </c>
      <c r="AW130" s="63">
        <f t="shared" si="67"/>
        <v>328.33333333333383</v>
      </c>
      <c r="AX130" s="61" t="str">
        <f t="shared" ca="1" si="56"/>
        <v>VINTO</v>
      </c>
      <c r="AY130" s="69">
        <f t="shared" ca="1" si="68"/>
        <v>9860.8833333333332</v>
      </c>
      <c r="AZ130" s="51">
        <f t="shared" si="57"/>
        <v>766.11111111111245</v>
      </c>
      <c r="BA130" s="55">
        <f t="shared" ca="1" si="58"/>
        <v>7.9461116489190201E-2</v>
      </c>
      <c r="BB130" s="55">
        <f t="shared" ca="1" si="69"/>
        <v>0.91542750929368322</v>
      </c>
      <c r="BC130" s="64">
        <f t="shared" ca="1" si="59"/>
        <v>-30.333333333332234</v>
      </c>
      <c r="BE130" s="52">
        <f t="shared" ca="1" si="60"/>
        <v>7.7999999999999741</v>
      </c>
      <c r="BF130" s="52">
        <f t="shared" ca="1" si="61"/>
        <v>7.7999999999999741</v>
      </c>
      <c r="BG130" s="52">
        <f t="shared" ca="1" si="62"/>
        <v>7.7999999999999741</v>
      </c>
      <c r="BH130" s="52">
        <f t="shared" ca="1" si="63"/>
        <v>7.7999999999999741</v>
      </c>
    </row>
    <row r="131" spans="19:60">
      <c r="S131" s="68">
        <f t="shared" si="82"/>
        <v>7</v>
      </c>
      <c r="T131" s="69">
        <f t="shared" si="82"/>
        <v>2</v>
      </c>
      <c r="U131" s="70">
        <f t="shared" si="76"/>
        <v>5</v>
      </c>
      <c r="V131" s="68">
        <f t="shared" si="81"/>
        <v>2</v>
      </c>
      <c r="W131" s="70">
        <f t="shared" si="81"/>
        <v>7</v>
      </c>
      <c r="X131" s="71">
        <f t="shared" si="81"/>
        <v>0.7142857142857143</v>
      </c>
      <c r="Y131" s="71">
        <f t="shared" si="81"/>
        <v>0.5</v>
      </c>
      <c r="Z131" s="69">
        <f t="shared" si="81"/>
        <v>10000</v>
      </c>
      <c r="AA131" s="69">
        <f t="shared" ca="1" si="81"/>
        <v>9641.3333333333339</v>
      </c>
      <c r="AB131" s="69">
        <f t="shared" ca="1" si="65"/>
        <v>-358.66666666666606</v>
      </c>
      <c r="AC131" s="69">
        <f t="shared" ca="1" si="78"/>
        <v>69.555555555555557</v>
      </c>
      <c r="AD131" s="73">
        <f t="shared" si="71"/>
        <v>7.6999999999999744</v>
      </c>
      <c r="AE131" s="69">
        <f t="shared" si="83"/>
        <v>0.70000000000000007</v>
      </c>
      <c r="AF131" s="69">
        <f t="shared" si="83"/>
        <v>2.1</v>
      </c>
      <c r="AG131" s="78">
        <f t="shared" si="83"/>
        <v>200</v>
      </c>
      <c r="AH131" s="60">
        <f t="shared" si="83"/>
        <v>50</v>
      </c>
      <c r="AI131" s="60">
        <f t="shared" si="83"/>
        <v>105</v>
      </c>
      <c r="AJ131" s="60">
        <f t="shared" si="83"/>
        <v>10105</v>
      </c>
      <c r="AK131" s="60">
        <f t="shared" si="83"/>
        <v>428.66666666666669</v>
      </c>
      <c r="AL131" s="60">
        <f t="shared" si="83"/>
        <v>8.5733333333333341</v>
      </c>
      <c r="AM131" s="60">
        <f t="shared" ca="1" si="83"/>
        <v>-244.11666666666667</v>
      </c>
      <c r="AN131" s="60">
        <f t="shared" ca="1" si="83"/>
        <v>-244.11666666666667</v>
      </c>
      <c r="AO131" s="60">
        <f t="shared" ca="1" si="83"/>
        <v>244.11666666666667</v>
      </c>
      <c r="AP131" s="63">
        <f t="shared" si="49"/>
        <v>35</v>
      </c>
      <c r="AQ131" s="62">
        <f t="shared" si="50"/>
        <v>2.2043290043290082</v>
      </c>
      <c r="AR131" s="62">
        <f t="shared" si="51"/>
        <v>110.21645021645041</v>
      </c>
      <c r="AS131" s="62">
        <f t="shared" si="52"/>
        <v>220.43290043290082</v>
      </c>
      <c r="AT131" s="62">
        <f t="shared" si="53"/>
        <v>-110.21645021645041</v>
      </c>
      <c r="AU131" s="62">
        <f t="shared" si="54"/>
        <v>551.08225108225201</v>
      </c>
      <c r="AV131" s="62">
        <f t="shared" si="55"/>
        <v>-220.43290043290082</v>
      </c>
      <c r="AW131" s="63">
        <f t="shared" si="67"/>
        <v>330.64935064935116</v>
      </c>
      <c r="AX131" s="61" t="str">
        <f t="shared" ca="1" si="56"/>
        <v>VINTO</v>
      </c>
      <c r="AY131" s="69">
        <f t="shared" ca="1" si="68"/>
        <v>9860.8833333333332</v>
      </c>
      <c r="AZ131" s="51">
        <f t="shared" si="57"/>
        <v>771.51515151515287</v>
      </c>
      <c r="BA131" s="55">
        <f t="shared" ca="1" si="58"/>
        <v>8.002162406809081E-2</v>
      </c>
      <c r="BB131" s="55">
        <f t="shared" ca="1" si="69"/>
        <v>0.92188480664317396</v>
      </c>
      <c r="BC131" s="64">
        <f t="shared" ca="1" si="59"/>
        <v>-28.017316017314897</v>
      </c>
      <c r="BE131" s="52">
        <f t="shared" ca="1" si="60"/>
        <v>7.6999999999999744</v>
      </c>
      <c r="BF131" s="52">
        <f t="shared" ca="1" si="61"/>
        <v>7.6999999999999744</v>
      </c>
      <c r="BG131" s="52">
        <f t="shared" ca="1" si="62"/>
        <v>7.6999999999999744</v>
      </c>
      <c r="BH131" s="52">
        <f t="shared" ca="1" si="63"/>
        <v>7.6999999999999744</v>
      </c>
    </row>
    <row r="132" spans="19:60">
      <c r="S132" s="68">
        <f t="shared" si="82"/>
        <v>7</v>
      </c>
      <c r="T132" s="69">
        <f t="shared" si="82"/>
        <v>2</v>
      </c>
      <c r="U132" s="70">
        <f t="shared" si="76"/>
        <v>5</v>
      </c>
      <c r="V132" s="68">
        <f t="shared" si="81"/>
        <v>2</v>
      </c>
      <c r="W132" s="70">
        <f t="shared" si="81"/>
        <v>7</v>
      </c>
      <c r="X132" s="71">
        <f t="shared" si="81"/>
        <v>0.7142857142857143</v>
      </c>
      <c r="Y132" s="71">
        <f t="shared" si="81"/>
        <v>0.5</v>
      </c>
      <c r="Z132" s="69">
        <f t="shared" si="81"/>
        <v>10000</v>
      </c>
      <c r="AA132" s="69">
        <f t="shared" ca="1" si="81"/>
        <v>9641.3333333333339</v>
      </c>
      <c r="AB132" s="69">
        <f t="shared" ca="1" si="65"/>
        <v>-358.66666666666606</v>
      </c>
      <c r="AC132" s="69">
        <f t="shared" ca="1" si="78"/>
        <v>69.555555555555557</v>
      </c>
      <c r="AD132" s="73">
        <f t="shared" si="71"/>
        <v>7.5999999999999748</v>
      </c>
      <c r="AE132" s="69">
        <f t="shared" si="83"/>
        <v>0.70000000000000007</v>
      </c>
      <c r="AF132" s="69">
        <f t="shared" si="83"/>
        <v>2.1</v>
      </c>
      <c r="AG132" s="78">
        <f t="shared" si="83"/>
        <v>200</v>
      </c>
      <c r="AH132" s="60">
        <f t="shared" si="83"/>
        <v>50</v>
      </c>
      <c r="AI132" s="60">
        <f t="shared" si="83"/>
        <v>105</v>
      </c>
      <c r="AJ132" s="60">
        <f t="shared" si="83"/>
        <v>10105</v>
      </c>
      <c r="AK132" s="60">
        <f t="shared" si="83"/>
        <v>428.66666666666669</v>
      </c>
      <c r="AL132" s="60">
        <f t="shared" si="83"/>
        <v>8.5733333333333341</v>
      </c>
      <c r="AM132" s="60">
        <f t="shared" ca="1" si="83"/>
        <v>-244.11666666666667</v>
      </c>
      <c r="AN132" s="60">
        <f t="shared" ca="1" si="83"/>
        <v>-244.11666666666667</v>
      </c>
      <c r="AO132" s="60">
        <f t="shared" ca="1" si="83"/>
        <v>244.11666666666667</v>
      </c>
      <c r="AP132" s="63">
        <f t="shared" si="49"/>
        <v>35</v>
      </c>
      <c r="AQ132" s="62">
        <f t="shared" si="50"/>
        <v>2.2201754385964954</v>
      </c>
      <c r="AR132" s="62">
        <f t="shared" si="51"/>
        <v>111.00877192982477</v>
      </c>
      <c r="AS132" s="62">
        <f t="shared" si="52"/>
        <v>222.01754385964955</v>
      </c>
      <c r="AT132" s="62">
        <f t="shared" si="53"/>
        <v>-111.00877192982477</v>
      </c>
      <c r="AU132" s="62">
        <f t="shared" si="54"/>
        <v>555.04385964912387</v>
      </c>
      <c r="AV132" s="62">
        <f t="shared" si="55"/>
        <v>-222.01754385964955</v>
      </c>
      <c r="AW132" s="63">
        <f t="shared" si="67"/>
        <v>333.02631578947432</v>
      </c>
      <c r="AX132" s="61" t="str">
        <f t="shared" ca="1" si="56"/>
        <v>VINTO</v>
      </c>
      <c r="AY132" s="69">
        <f t="shared" ca="1" si="68"/>
        <v>9860.8833333333332</v>
      </c>
      <c r="AZ132" s="51">
        <f t="shared" si="57"/>
        <v>777.06140350877342</v>
      </c>
      <c r="BA132" s="55">
        <f t="shared" ca="1" si="58"/>
        <v>8.059688184643618E-2</v>
      </c>
      <c r="BB132" s="55">
        <f t="shared" ca="1" si="69"/>
        <v>0.92851203287028317</v>
      </c>
      <c r="BC132" s="64">
        <f t="shared" ca="1" si="59"/>
        <v>-25.640350877191736</v>
      </c>
      <c r="BE132" s="52">
        <f t="shared" ca="1" si="60"/>
        <v>7.5999999999999748</v>
      </c>
      <c r="BF132" s="52">
        <f t="shared" ca="1" si="61"/>
        <v>7.5999999999999748</v>
      </c>
      <c r="BG132" s="52">
        <f t="shared" ca="1" si="62"/>
        <v>7.5999999999999748</v>
      </c>
      <c r="BH132" s="52">
        <f t="shared" ca="1" si="63"/>
        <v>7.5999999999999748</v>
      </c>
    </row>
    <row r="133" spans="19:60">
      <c r="S133" s="68">
        <f t="shared" si="82"/>
        <v>7</v>
      </c>
      <c r="T133" s="69">
        <f t="shared" si="82"/>
        <v>2</v>
      </c>
      <c r="U133" s="70">
        <f t="shared" si="76"/>
        <v>5</v>
      </c>
      <c r="V133" s="68">
        <f t="shared" si="81"/>
        <v>2</v>
      </c>
      <c r="W133" s="70">
        <f t="shared" si="81"/>
        <v>7</v>
      </c>
      <c r="X133" s="71">
        <f t="shared" si="81"/>
        <v>0.7142857142857143</v>
      </c>
      <c r="Y133" s="71">
        <f t="shared" si="81"/>
        <v>0.5</v>
      </c>
      <c r="Z133" s="69">
        <f t="shared" si="81"/>
        <v>10000</v>
      </c>
      <c r="AA133" s="69">
        <f t="shared" ca="1" si="81"/>
        <v>9641.3333333333339</v>
      </c>
      <c r="AB133" s="69">
        <f t="shared" ca="1" si="65"/>
        <v>-358.66666666666606</v>
      </c>
      <c r="AC133" s="69">
        <f t="shared" ca="1" si="78"/>
        <v>69.555555555555557</v>
      </c>
      <c r="AD133" s="73">
        <f t="shared" si="71"/>
        <v>7.4999999999999751</v>
      </c>
      <c r="AE133" s="69">
        <f t="shared" si="83"/>
        <v>0.70000000000000007</v>
      </c>
      <c r="AF133" s="69">
        <f t="shared" si="83"/>
        <v>2.1</v>
      </c>
      <c r="AG133" s="78">
        <f t="shared" si="83"/>
        <v>200</v>
      </c>
      <c r="AH133" s="60">
        <f t="shared" si="83"/>
        <v>50</v>
      </c>
      <c r="AI133" s="60">
        <f t="shared" si="83"/>
        <v>105</v>
      </c>
      <c r="AJ133" s="60">
        <f t="shared" si="83"/>
        <v>10105</v>
      </c>
      <c r="AK133" s="60">
        <f t="shared" si="83"/>
        <v>428.66666666666669</v>
      </c>
      <c r="AL133" s="60">
        <f t="shared" si="83"/>
        <v>8.5733333333333341</v>
      </c>
      <c r="AM133" s="60">
        <f t="shared" ca="1" si="83"/>
        <v>-244.11666666666667</v>
      </c>
      <c r="AN133" s="60">
        <f t="shared" ca="1" si="83"/>
        <v>-244.11666666666667</v>
      </c>
      <c r="AO133" s="60">
        <f t="shared" ca="1" si="83"/>
        <v>244.11666666666667</v>
      </c>
      <c r="AP133" s="63">
        <f t="shared" si="49"/>
        <v>35</v>
      </c>
      <c r="AQ133" s="62">
        <f t="shared" si="50"/>
        <v>2.2364444444444485</v>
      </c>
      <c r="AR133" s="62">
        <f t="shared" si="51"/>
        <v>111.82222222222242</v>
      </c>
      <c r="AS133" s="62">
        <f t="shared" si="52"/>
        <v>223.64444444444484</v>
      </c>
      <c r="AT133" s="62">
        <f t="shared" si="53"/>
        <v>-111.82222222222242</v>
      </c>
      <c r="AU133" s="62">
        <f t="shared" si="54"/>
        <v>559.11111111111211</v>
      </c>
      <c r="AV133" s="62">
        <f t="shared" si="55"/>
        <v>-223.64444444444484</v>
      </c>
      <c r="AW133" s="63">
        <f t="shared" si="67"/>
        <v>335.46666666666727</v>
      </c>
      <c r="AX133" s="61" t="str">
        <f t="shared" ca="1" si="56"/>
        <v>VINTO</v>
      </c>
      <c r="AY133" s="69">
        <f t="shared" ca="1" si="68"/>
        <v>9860.8833333333332</v>
      </c>
      <c r="AZ133" s="51">
        <f t="shared" si="57"/>
        <v>782.75555555555695</v>
      </c>
      <c r="BA133" s="55">
        <f t="shared" ca="1" si="58"/>
        <v>8.1187479832204076E-2</v>
      </c>
      <c r="BB133" s="55">
        <f t="shared" ca="1" si="69"/>
        <v>0.93531598513011482</v>
      </c>
      <c r="BC133" s="64">
        <f t="shared" ca="1" si="59"/>
        <v>-23.199999999998795</v>
      </c>
      <c r="BE133" s="52">
        <f t="shared" ca="1" si="60"/>
        <v>7.4999999999999751</v>
      </c>
      <c r="BF133" s="52">
        <f t="shared" ca="1" si="61"/>
        <v>7.4999999999999751</v>
      </c>
      <c r="BG133" s="52">
        <f t="shared" ca="1" si="62"/>
        <v>7.4999999999999751</v>
      </c>
      <c r="BH133" s="52">
        <f t="shared" ca="1" si="63"/>
        <v>7.4999999999999751</v>
      </c>
    </row>
    <row r="134" spans="19:60">
      <c r="S134" s="68">
        <f t="shared" si="82"/>
        <v>7</v>
      </c>
      <c r="T134" s="69">
        <f t="shared" si="82"/>
        <v>2</v>
      </c>
      <c r="U134" s="70">
        <f t="shared" si="76"/>
        <v>5</v>
      </c>
      <c r="V134" s="68">
        <f t="shared" si="81"/>
        <v>2</v>
      </c>
      <c r="W134" s="70">
        <f t="shared" si="81"/>
        <v>7</v>
      </c>
      <c r="X134" s="71">
        <f t="shared" si="81"/>
        <v>0.7142857142857143</v>
      </c>
      <c r="Y134" s="71">
        <f t="shared" si="81"/>
        <v>0.5</v>
      </c>
      <c r="Z134" s="69">
        <f t="shared" si="81"/>
        <v>10000</v>
      </c>
      <c r="AA134" s="69">
        <f t="shared" ca="1" si="81"/>
        <v>9641.3333333333339</v>
      </c>
      <c r="AB134" s="69">
        <f t="shared" ca="1" si="65"/>
        <v>-358.66666666666606</v>
      </c>
      <c r="AC134" s="69">
        <f t="shared" ca="1" si="78"/>
        <v>69.555555555555557</v>
      </c>
      <c r="AD134" s="73">
        <f t="shared" si="71"/>
        <v>7.3999999999999755</v>
      </c>
      <c r="AE134" s="69">
        <f t="shared" si="83"/>
        <v>0.70000000000000007</v>
      </c>
      <c r="AF134" s="69">
        <f t="shared" si="83"/>
        <v>2.1</v>
      </c>
      <c r="AG134" s="78">
        <f t="shared" si="83"/>
        <v>200</v>
      </c>
      <c r="AH134" s="60">
        <f t="shared" si="83"/>
        <v>50</v>
      </c>
      <c r="AI134" s="60">
        <f t="shared" si="83"/>
        <v>105</v>
      </c>
      <c r="AJ134" s="60">
        <f t="shared" si="83"/>
        <v>10105</v>
      </c>
      <c r="AK134" s="60">
        <f t="shared" si="83"/>
        <v>428.66666666666669</v>
      </c>
      <c r="AL134" s="60">
        <f t="shared" si="83"/>
        <v>8.5733333333333341</v>
      </c>
      <c r="AM134" s="60">
        <f t="shared" ca="1" si="83"/>
        <v>-244.11666666666667</v>
      </c>
      <c r="AN134" s="60">
        <f t="shared" ca="1" si="83"/>
        <v>-244.11666666666667</v>
      </c>
      <c r="AO134" s="60">
        <f t="shared" ca="1" si="83"/>
        <v>244.11666666666667</v>
      </c>
      <c r="AP134" s="63">
        <f t="shared" si="49"/>
        <v>35</v>
      </c>
      <c r="AQ134" s="62">
        <f t="shared" si="50"/>
        <v>2.253153153153157</v>
      </c>
      <c r="AR134" s="62">
        <f t="shared" si="51"/>
        <v>112.65765765765785</v>
      </c>
      <c r="AS134" s="62">
        <f t="shared" si="52"/>
        <v>225.3153153153157</v>
      </c>
      <c r="AT134" s="62">
        <f t="shared" si="53"/>
        <v>-112.65765765765785</v>
      </c>
      <c r="AU134" s="62">
        <f t="shared" si="54"/>
        <v>563.28828828828921</v>
      </c>
      <c r="AV134" s="62">
        <f t="shared" si="55"/>
        <v>-225.3153153153157</v>
      </c>
      <c r="AW134" s="63">
        <f t="shared" si="67"/>
        <v>337.97297297297348</v>
      </c>
      <c r="AX134" s="61" t="str">
        <f t="shared" ca="1" si="56"/>
        <v>VINTO</v>
      </c>
      <c r="AY134" s="69">
        <f t="shared" ca="1" si="68"/>
        <v>9860.8833333333332</v>
      </c>
      <c r="AZ134" s="51">
        <f t="shared" si="57"/>
        <v>788.60360360360494</v>
      </c>
      <c r="BA134" s="55">
        <f t="shared" ca="1" si="58"/>
        <v>8.1794039925695436E-2</v>
      </c>
      <c r="BB134" s="55">
        <f t="shared" ca="1" si="69"/>
        <v>0.94230382799156331</v>
      </c>
      <c r="BC134" s="64">
        <f t="shared" ca="1" si="59"/>
        <v>-20.69369369369258</v>
      </c>
      <c r="BE134" s="52">
        <f t="shared" ca="1" si="60"/>
        <v>7.3999999999999755</v>
      </c>
      <c r="BF134" s="52">
        <f t="shared" ca="1" si="61"/>
        <v>7.3999999999999755</v>
      </c>
      <c r="BG134" s="52">
        <f t="shared" ca="1" si="62"/>
        <v>7.3999999999999755</v>
      </c>
      <c r="BH134" s="52">
        <f t="shared" ca="1" si="63"/>
        <v>7.3999999999999755</v>
      </c>
    </row>
    <row r="135" spans="19:60">
      <c r="S135" s="68">
        <f t="shared" si="82"/>
        <v>7</v>
      </c>
      <c r="T135" s="69">
        <f t="shared" si="82"/>
        <v>2</v>
      </c>
      <c r="U135" s="70">
        <f t="shared" si="76"/>
        <v>5</v>
      </c>
      <c r="V135" s="68">
        <f t="shared" si="81"/>
        <v>2</v>
      </c>
      <c r="W135" s="70">
        <f t="shared" si="81"/>
        <v>7</v>
      </c>
      <c r="X135" s="71">
        <f t="shared" si="81"/>
        <v>0.7142857142857143</v>
      </c>
      <c r="Y135" s="71">
        <f t="shared" si="81"/>
        <v>0.5</v>
      </c>
      <c r="Z135" s="69">
        <f t="shared" si="81"/>
        <v>10000</v>
      </c>
      <c r="AA135" s="69">
        <f t="shared" ca="1" si="81"/>
        <v>9641.3333333333339</v>
      </c>
      <c r="AB135" s="69">
        <f t="shared" ca="1" si="65"/>
        <v>-358.66666666666606</v>
      </c>
      <c r="AC135" s="69">
        <f t="shared" ca="1" si="78"/>
        <v>69.555555555555557</v>
      </c>
      <c r="AD135" s="73">
        <f t="shared" si="71"/>
        <v>7.2999999999999758</v>
      </c>
      <c r="AE135" s="69">
        <f t="shared" si="83"/>
        <v>0.70000000000000007</v>
      </c>
      <c r="AF135" s="69">
        <f t="shared" si="83"/>
        <v>2.1</v>
      </c>
      <c r="AG135" s="78">
        <f t="shared" si="83"/>
        <v>200</v>
      </c>
      <c r="AH135" s="60">
        <f t="shared" si="83"/>
        <v>50</v>
      </c>
      <c r="AI135" s="60">
        <f t="shared" si="83"/>
        <v>105</v>
      </c>
      <c r="AJ135" s="60">
        <f t="shared" si="83"/>
        <v>10105</v>
      </c>
      <c r="AK135" s="60">
        <f t="shared" si="83"/>
        <v>428.66666666666669</v>
      </c>
      <c r="AL135" s="60">
        <f t="shared" si="83"/>
        <v>8.5733333333333341</v>
      </c>
      <c r="AM135" s="60">
        <f t="shared" ca="1" si="83"/>
        <v>-244.11666666666667</v>
      </c>
      <c r="AN135" s="60">
        <f t="shared" ca="1" si="83"/>
        <v>-244.11666666666667</v>
      </c>
      <c r="AO135" s="60">
        <f t="shared" ca="1" si="83"/>
        <v>244.11666666666667</v>
      </c>
      <c r="AP135" s="63">
        <f t="shared" si="49"/>
        <v>35</v>
      </c>
      <c r="AQ135" s="62">
        <f t="shared" si="50"/>
        <v>2.2703196347032009</v>
      </c>
      <c r="AR135" s="62">
        <f t="shared" si="51"/>
        <v>113.51598173516004</v>
      </c>
      <c r="AS135" s="62">
        <f t="shared" si="52"/>
        <v>227.03196347032008</v>
      </c>
      <c r="AT135" s="62">
        <f t="shared" si="53"/>
        <v>-113.51598173516004</v>
      </c>
      <c r="AU135" s="62">
        <f t="shared" si="54"/>
        <v>567.5799086758002</v>
      </c>
      <c r="AV135" s="62">
        <f t="shared" si="55"/>
        <v>-227.03196347032008</v>
      </c>
      <c r="AW135" s="63">
        <f t="shared" si="67"/>
        <v>340.54794520548012</v>
      </c>
      <c r="AX135" s="61" t="str">
        <f t="shared" ca="1" si="56"/>
        <v>VINTO</v>
      </c>
      <c r="AY135" s="69">
        <f t="shared" ca="1" si="68"/>
        <v>9860.8833333333332</v>
      </c>
      <c r="AZ135" s="51">
        <f t="shared" si="57"/>
        <v>794.61187214612028</v>
      </c>
      <c r="BA135" s="55">
        <f t="shared" ca="1" si="58"/>
        <v>8.241721810394001E-2</v>
      </c>
      <c r="BB135" s="55">
        <f t="shared" ca="1" si="69"/>
        <v>0.94948311860264134</v>
      </c>
      <c r="BC135" s="64">
        <f t="shared" ca="1" si="59"/>
        <v>-18.118721461185942</v>
      </c>
      <c r="BE135" s="52">
        <f t="shared" ca="1" si="60"/>
        <v>7.2999999999999758</v>
      </c>
      <c r="BF135" s="52">
        <f t="shared" ca="1" si="61"/>
        <v>7.2999999999999758</v>
      </c>
      <c r="BG135" s="52">
        <f t="shared" ca="1" si="62"/>
        <v>7.2999999999999758</v>
      </c>
      <c r="BH135" s="52">
        <f t="shared" ca="1" si="63"/>
        <v>7.2999999999999758</v>
      </c>
    </row>
    <row r="136" spans="19:60">
      <c r="S136" s="68">
        <f t="shared" si="82"/>
        <v>7</v>
      </c>
      <c r="T136" s="69">
        <f t="shared" si="82"/>
        <v>2</v>
      </c>
      <c r="U136" s="70">
        <f t="shared" ref="U136:U167" si="84">ROUND((1/T136)*S136,0)+1</f>
        <v>5</v>
      </c>
      <c r="V136" s="68">
        <f t="shared" si="81"/>
        <v>2</v>
      </c>
      <c r="W136" s="70">
        <f t="shared" si="81"/>
        <v>7</v>
      </c>
      <c r="X136" s="71">
        <f t="shared" si="81"/>
        <v>0.7142857142857143</v>
      </c>
      <c r="Y136" s="71">
        <f t="shared" si="81"/>
        <v>0.5</v>
      </c>
      <c r="Z136" s="69">
        <f t="shared" si="81"/>
        <v>10000</v>
      </c>
      <c r="AA136" s="69">
        <f t="shared" ca="1" si="81"/>
        <v>9641.3333333333339</v>
      </c>
      <c r="AB136" s="69">
        <f t="shared" ca="1" si="65"/>
        <v>-358.66666666666606</v>
      </c>
      <c r="AC136" s="69">
        <f t="shared" ca="1" si="78"/>
        <v>69.555555555555557</v>
      </c>
      <c r="AD136" s="73">
        <f t="shared" si="71"/>
        <v>7.1999999999999762</v>
      </c>
      <c r="AE136" s="69">
        <f t="shared" si="83"/>
        <v>0.70000000000000007</v>
      </c>
      <c r="AF136" s="69">
        <f t="shared" si="83"/>
        <v>2.1</v>
      </c>
      <c r="AG136" s="78">
        <f t="shared" si="83"/>
        <v>200</v>
      </c>
      <c r="AH136" s="60">
        <f t="shared" si="83"/>
        <v>50</v>
      </c>
      <c r="AI136" s="60">
        <f t="shared" si="83"/>
        <v>105</v>
      </c>
      <c r="AJ136" s="60">
        <f t="shared" si="83"/>
        <v>10105</v>
      </c>
      <c r="AK136" s="60">
        <f t="shared" si="83"/>
        <v>428.66666666666669</v>
      </c>
      <c r="AL136" s="60">
        <f t="shared" si="83"/>
        <v>8.5733333333333341</v>
      </c>
      <c r="AM136" s="60">
        <f t="shared" ca="1" si="83"/>
        <v>-244.11666666666667</v>
      </c>
      <c r="AN136" s="60">
        <f t="shared" ca="1" si="83"/>
        <v>-244.11666666666667</v>
      </c>
      <c r="AO136" s="60">
        <f t="shared" ca="1" si="83"/>
        <v>244.11666666666667</v>
      </c>
      <c r="AP136" s="63">
        <f t="shared" ref="AP136:AP199" si="85">AE136*AH136</f>
        <v>35</v>
      </c>
      <c r="AQ136" s="62">
        <f t="shared" ref="AQ136:AQ199" si="86">IF(AL136=0,1,(1+(AL136+AE136)/(AD136*(T136-1))))</f>
        <v>2.2879629629629674</v>
      </c>
      <c r="AR136" s="62">
        <f t="shared" ref="AR136:AR199" si="87">IF(AQ136&lt;=0,AH136,AQ136*AH136)</f>
        <v>114.39814814814837</v>
      </c>
      <c r="AS136" s="62">
        <f t="shared" ref="AS136:AS199" si="88">(T136*AR136)</f>
        <v>228.79629629629673</v>
      </c>
      <c r="AT136" s="62">
        <f t="shared" ref="AT136:AT199" si="89">-AR136</f>
        <v>-114.39814814814837</v>
      </c>
      <c r="AU136" s="62">
        <f t="shared" ref="AU136:AU199" si="90">(AS136+AT136)*U136</f>
        <v>571.99074074074178</v>
      </c>
      <c r="AV136" s="62">
        <f t="shared" ref="AV136:AV199" si="91">AT136*V136</f>
        <v>-228.79629629629673</v>
      </c>
      <c r="AW136" s="63">
        <f t="shared" si="67"/>
        <v>343.19444444444503</v>
      </c>
      <c r="AX136" s="61" t="str">
        <f t="shared" ref="AX136:AX199" ca="1" si="92">IF(AY136+AW136&gt;AJ136,"VINTO","")</f>
        <v>VINTO</v>
      </c>
      <c r="AY136" s="69">
        <f t="shared" ca="1" si="68"/>
        <v>9860.8833333333332</v>
      </c>
      <c r="AZ136" s="51">
        <f t="shared" ref="AZ136:AZ199" si="93">AR136*W136</f>
        <v>800.78703703703854</v>
      </c>
      <c r="BA136" s="55">
        <f t="shared" ref="BA136:BA199" ca="1" si="94">IFERROR(AZ136/AA136,0)</f>
        <v>8.3057706787135782E-2</v>
      </c>
      <c r="BB136" s="55">
        <f t="shared" ca="1" si="69"/>
        <v>0.95686183395291524</v>
      </c>
      <c r="BC136" s="64">
        <f t="shared" ref="BC136:BC199" ca="1" si="95">AW136+AB136</f>
        <v>-15.472222222221035</v>
      </c>
      <c r="BE136" s="52">
        <f t="shared" ref="BE136:BE199" ca="1" si="96">IF(((AR136-AC136)/AC136)&gt;=BE$4,AD136,"")</f>
        <v>7.1999999999999762</v>
      </c>
      <c r="BF136" s="52">
        <f t="shared" ref="BF136:BF199" ca="1" si="97">IF(AX136="","",AD136)</f>
        <v>7.1999999999999762</v>
      </c>
      <c r="BG136" s="52">
        <f t="shared" ref="BG136:BG199" ca="1" si="98">IF(BA136&lt;=BG$4,AD136,"")</f>
        <v>7.1999999999999762</v>
      </c>
      <c r="BH136" s="52">
        <f t="shared" ref="BH136:BH199" ca="1" si="99">IF(BB136&gt;=BH$4,AD136,"")</f>
        <v>7.1999999999999762</v>
      </c>
    </row>
    <row r="137" spans="19:60">
      <c r="S137" s="68">
        <f t="shared" si="82"/>
        <v>7</v>
      </c>
      <c r="T137" s="69">
        <f t="shared" si="82"/>
        <v>2</v>
      </c>
      <c r="U137" s="70">
        <f t="shared" si="84"/>
        <v>5</v>
      </c>
      <c r="V137" s="68">
        <f t="shared" ref="V137:AA152" si="100">V136</f>
        <v>2</v>
      </c>
      <c r="W137" s="70">
        <f t="shared" si="100"/>
        <v>7</v>
      </c>
      <c r="X137" s="71">
        <f t="shared" si="100"/>
        <v>0.7142857142857143</v>
      </c>
      <c r="Y137" s="71">
        <f t="shared" si="100"/>
        <v>0.5</v>
      </c>
      <c r="Z137" s="69">
        <f t="shared" si="100"/>
        <v>10000</v>
      </c>
      <c r="AA137" s="69">
        <f t="shared" ca="1" si="100"/>
        <v>9641.3333333333339</v>
      </c>
      <c r="AB137" s="69">
        <f t="shared" ref="AB137:AB200" ca="1" si="101">AA137-Z137</f>
        <v>-358.66666666666606</v>
      </c>
      <c r="AC137" s="69">
        <f t="shared" ref="AC137:AC168" ca="1" si="102">AC136</f>
        <v>69.555555555555557</v>
      </c>
      <c r="AD137" s="73">
        <f t="shared" si="71"/>
        <v>7.0999999999999766</v>
      </c>
      <c r="AE137" s="69">
        <f t="shared" si="83"/>
        <v>0.70000000000000007</v>
      </c>
      <c r="AF137" s="69">
        <f t="shared" si="83"/>
        <v>2.1</v>
      </c>
      <c r="AG137" s="78">
        <f t="shared" si="83"/>
        <v>200</v>
      </c>
      <c r="AH137" s="60">
        <f t="shared" si="83"/>
        <v>50</v>
      </c>
      <c r="AI137" s="60">
        <f t="shared" si="83"/>
        <v>105</v>
      </c>
      <c r="AJ137" s="60">
        <f t="shared" si="83"/>
        <v>10105</v>
      </c>
      <c r="AK137" s="60">
        <f t="shared" si="83"/>
        <v>428.66666666666669</v>
      </c>
      <c r="AL137" s="60">
        <f t="shared" si="83"/>
        <v>8.5733333333333341</v>
      </c>
      <c r="AM137" s="60">
        <f t="shared" ca="1" si="83"/>
        <v>-244.11666666666667</v>
      </c>
      <c r="AN137" s="60">
        <f t="shared" ca="1" si="83"/>
        <v>-244.11666666666667</v>
      </c>
      <c r="AO137" s="60">
        <f t="shared" ca="1" si="83"/>
        <v>244.11666666666667</v>
      </c>
      <c r="AP137" s="63">
        <f t="shared" si="85"/>
        <v>35</v>
      </c>
      <c r="AQ137" s="62">
        <f t="shared" si="86"/>
        <v>2.3061032863849809</v>
      </c>
      <c r="AR137" s="62">
        <f t="shared" si="87"/>
        <v>115.30516431924904</v>
      </c>
      <c r="AS137" s="62">
        <f t="shared" si="88"/>
        <v>230.61032863849809</v>
      </c>
      <c r="AT137" s="62">
        <f t="shared" si="89"/>
        <v>-115.30516431924904</v>
      </c>
      <c r="AU137" s="62">
        <f t="shared" si="90"/>
        <v>576.52582159624524</v>
      </c>
      <c r="AV137" s="62">
        <f t="shared" si="91"/>
        <v>-230.61032863849809</v>
      </c>
      <c r="AW137" s="63">
        <f t="shared" ref="AW137:AW200" si="103">SUM(AU137:AV137)</f>
        <v>345.91549295774712</v>
      </c>
      <c r="AX137" s="61" t="str">
        <f t="shared" ca="1" si="92"/>
        <v>VINTO</v>
      </c>
      <c r="AY137" s="69">
        <f t="shared" ref="AY137:AY200" ca="1" si="104">AY136</f>
        <v>9860.8833333333332</v>
      </c>
      <c r="AZ137" s="51">
        <f t="shared" si="93"/>
        <v>807.13615023474335</v>
      </c>
      <c r="BA137" s="55">
        <f t="shared" ca="1" si="94"/>
        <v>8.3716237405069491E-2</v>
      </c>
      <c r="BB137" s="55">
        <f t="shared" ref="BB137:BB200" ca="1" si="105">IFERROR(AW137/ABS(AB137),0)</f>
        <v>0.96444840043981706</v>
      </c>
      <c r="BC137" s="64">
        <f t="shared" ca="1" si="95"/>
        <v>-12.751173708918941</v>
      </c>
      <c r="BE137" s="52">
        <f t="shared" ca="1" si="96"/>
        <v>7.0999999999999766</v>
      </c>
      <c r="BF137" s="52">
        <f t="shared" ca="1" si="97"/>
        <v>7.0999999999999766</v>
      </c>
      <c r="BG137" s="52">
        <f t="shared" ca="1" si="98"/>
        <v>7.0999999999999766</v>
      </c>
      <c r="BH137" s="52">
        <f t="shared" ca="1" si="99"/>
        <v>7.0999999999999766</v>
      </c>
    </row>
    <row r="138" spans="19:60">
      <c r="S138" s="68">
        <f t="shared" ref="S138:T153" si="106">S137</f>
        <v>7</v>
      </c>
      <c r="T138" s="69">
        <f t="shared" si="106"/>
        <v>2</v>
      </c>
      <c r="U138" s="70">
        <f t="shared" si="84"/>
        <v>5</v>
      </c>
      <c r="V138" s="68">
        <f t="shared" si="100"/>
        <v>2</v>
      </c>
      <c r="W138" s="70">
        <f t="shared" si="100"/>
        <v>7</v>
      </c>
      <c r="X138" s="71">
        <f t="shared" si="100"/>
        <v>0.7142857142857143</v>
      </c>
      <c r="Y138" s="71">
        <f t="shared" si="100"/>
        <v>0.5</v>
      </c>
      <c r="Z138" s="69">
        <f t="shared" si="100"/>
        <v>10000</v>
      </c>
      <c r="AA138" s="69">
        <f t="shared" ca="1" si="100"/>
        <v>9641.3333333333339</v>
      </c>
      <c r="AB138" s="69">
        <f t="shared" ca="1" si="101"/>
        <v>-358.66666666666606</v>
      </c>
      <c r="AC138" s="69">
        <f t="shared" ca="1" si="102"/>
        <v>69.555555555555557</v>
      </c>
      <c r="AD138" s="73">
        <f t="shared" ref="AD138:AD201" si="107">AD137-0.1</f>
        <v>6.9999999999999769</v>
      </c>
      <c r="AE138" s="69">
        <f t="shared" ref="AE138:AO153" si="108">AE137</f>
        <v>0.70000000000000007</v>
      </c>
      <c r="AF138" s="69">
        <f t="shared" si="108"/>
        <v>2.1</v>
      </c>
      <c r="AG138" s="78">
        <f t="shared" si="108"/>
        <v>200</v>
      </c>
      <c r="AH138" s="60">
        <f t="shared" si="108"/>
        <v>50</v>
      </c>
      <c r="AI138" s="60">
        <f t="shared" si="108"/>
        <v>105</v>
      </c>
      <c r="AJ138" s="60">
        <f t="shared" si="108"/>
        <v>10105</v>
      </c>
      <c r="AK138" s="60">
        <f t="shared" si="108"/>
        <v>428.66666666666669</v>
      </c>
      <c r="AL138" s="60">
        <f t="shared" si="108"/>
        <v>8.5733333333333341</v>
      </c>
      <c r="AM138" s="60">
        <f t="shared" ca="1" si="108"/>
        <v>-244.11666666666667</v>
      </c>
      <c r="AN138" s="60">
        <f t="shared" ca="1" si="108"/>
        <v>-244.11666666666667</v>
      </c>
      <c r="AO138" s="60">
        <f t="shared" ca="1" si="108"/>
        <v>244.11666666666667</v>
      </c>
      <c r="AP138" s="63">
        <f t="shared" si="85"/>
        <v>35</v>
      </c>
      <c r="AQ138" s="62">
        <f t="shared" si="86"/>
        <v>2.3247619047619095</v>
      </c>
      <c r="AR138" s="62">
        <f t="shared" si="87"/>
        <v>116.23809523809547</v>
      </c>
      <c r="AS138" s="62">
        <f t="shared" si="88"/>
        <v>232.47619047619094</v>
      </c>
      <c r="AT138" s="62">
        <f t="shared" si="89"/>
        <v>-116.23809523809547</v>
      </c>
      <c r="AU138" s="62">
        <f t="shared" si="90"/>
        <v>581.19047619047728</v>
      </c>
      <c r="AV138" s="62">
        <f t="shared" si="91"/>
        <v>-232.47619047619094</v>
      </c>
      <c r="AW138" s="63">
        <f t="shared" si="103"/>
        <v>348.71428571428635</v>
      </c>
      <c r="AX138" s="61" t="str">
        <f t="shared" ca="1" si="92"/>
        <v>VINTO</v>
      </c>
      <c r="AY138" s="69">
        <f t="shared" ca="1" si="104"/>
        <v>9860.8833333333332</v>
      </c>
      <c r="AZ138" s="51">
        <f t="shared" si="93"/>
        <v>813.66666666666833</v>
      </c>
      <c r="BA138" s="55">
        <f t="shared" ca="1" si="94"/>
        <v>8.4393583183515586E-2</v>
      </c>
      <c r="BB138" s="55">
        <f t="shared" ca="1" si="105"/>
        <v>0.97225172596920151</v>
      </c>
      <c r="BC138" s="64">
        <f t="shared" ca="1" si="95"/>
        <v>-9.9523809523797127</v>
      </c>
      <c r="BE138" s="52">
        <f t="shared" ca="1" si="96"/>
        <v>6.9999999999999769</v>
      </c>
      <c r="BF138" s="52">
        <f t="shared" ca="1" si="97"/>
        <v>6.9999999999999769</v>
      </c>
      <c r="BG138" s="52">
        <f t="shared" ca="1" si="98"/>
        <v>6.9999999999999769</v>
      </c>
      <c r="BH138" s="52">
        <f t="shared" ca="1" si="99"/>
        <v>6.9999999999999769</v>
      </c>
    </row>
    <row r="139" spans="19:60">
      <c r="S139" s="68">
        <f t="shared" si="106"/>
        <v>7</v>
      </c>
      <c r="T139" s="69">
        <f t="shared" si="106"/>
        <v>2</v>
      </c>
      <c r="U139" s="70">
        <f t="shared" si="84"/>
        <v>5</v>
      </c>
      <c r="V139" s="68">
        <f t="shared" si="100"/>
        <v>2</v>
      </c>
      <c r="W139" s="70">
        <f t="shared" si="100"/>
        <v>7</v>
      </c>
      <c r="X139" s="71">
        <f t="shared" si="100"/>
        <v>0.7142857142857143</v>
      </c>
      <c r="Y139" s="71">
        <f t="shared" si="100"/>
        <v>0.5</v>
      </c>
      <c r="Z139" s="69">
        <f t="shared" si="100"/>
        <v>10000</v>
      </c>
      <c r="AA139" s="69">
        <f t="shared" ca="1" si="100"/>
        <v>9641.3333333333339</v>
      </c>
      <c r="AB139" s="69">
        <f t="shared" ca="1" si="101"/>
        <v>-358.66666666666606</v>
      </c>
      <c r="AC139" s="69">
        <f t="shared" ca="1" si="102"/>
        <v>69.555555555555557</v>
      </c>
      <c r="AD139" s="73">
        <f t="shared" si="107"/>
        <v>6.8999999999999773</v>
      </c>
      <c r="AE139" s="69">
        <f t="shared" si="108"/>
        <v>0.70000000000000007</v>
      </c>
      <c r="AF139" s="69">
        <f t="shared" si="108"/>
        <v>2.1</v>
      </c>
      <c r="AG139" s="78">
        <f t="shared" si="108"/>
        <v>200</v>
      </c>
      <c r="AH139" s="60">
        <f t="shared" si="108"/>
        <v>50</v>
      </c>
      <c r="AI139" s="60">
        <f t="shared" si="108"/>
        <v>105</v>
      </c>
      <c r="AJ139" s="60">
        <f t="shared" si="108"/>
        <v>10105</v>
      </c>
      <c r="AK139" s="60">
        <f t="shared" si="108"/>
        <v>428.66666666666669</v>
      </c>
      <c r="AL139" s="60">
        <f t="shared" si="108"/>
        <v>8.5733333333333341</v>
      </c>
      <c r="AM139" s="60">
        <f t="shared" ca="1" si="108"/>
        <v>-244.11666666666667</v>
      </c>
      <c r="AN139" s="60">
        <f t="shared" ca="1" si="108"/>
        <v>-244.11666666666667</v>
      </c>
      <c r="AO139" s="60">
        <f t="shared" ca="1" si="108"/>
        <v>244.11666666666667</v>
      </c>
      <c r="AP139" s="63">
        <f t="shared" si="85"/>
        <v>35</v>
      </c>
      <c r="AQ139" s="62">
        <f t="shared" si="86"/>
        <v>2.3439613526570096</v>
      </c>
      <c r="AR139" s="62">
        <f t="shared" si="87"/>
        <v>117.19806763285048</v>
      </c>
      <c r="AS139" s="62">
        <f t="shared" si="88"/>
        <v>234.39613526570096</v>
      </c>
      <c r="AT139" s="62">
        <f t="shared" si="89"/>
        <v>-117.19806763285048</v>
      </c>
      <c r="AU139" s="62">
        <f t="shared" si="90"/>
        <v>585.99033816425242</v>
      </c>
      <c r="AV139" s="62">
        <f t="shared" si="91"/>
        <v>-234.39613526570096</v>
      </c>
      <c r="AW139" s="63">
        <f t="shared" si="103"/>
        <v>351.59420289855143</v>
      </c>
      <c r="AX139" s="61" t="str">
        <f t="shared" ca="1" si="92"/>
        <v>VINTO</v>
      </c>
      <c r="AY139" s="69">
        <f t="shared" ca="1" si="104"/>
        <v>9860.8833333333332</v>
      </c>
      <c r="AZ139" s="51">
        <f t="shared" si="93"/>
        <v>820.38647342995341</v>
      </c>
      <c r="BA139" s="55">
        <f t="shared" ca="1" si="94"/>
        <v>8.5090562172931136E-2</v>
      </c>
      <c r="BB139" s="55">
        <f t="shared" ca="1" si="105"/>
        <v>0.98028123484726404</v>
      </c>
      <c r="BC139" s="64">
        <f t="shared" ca="1" si="95"/>
        <v>-7.0724637681146305</v>
      </c>
      <c r="BE139" s="52">
        <f t="shared" ca="1" si="96"/>
        <v>6.8999999999999773</v>
      </c>
      <c r="BF139" s="52">
        <f t="shared" ca="1" si="97"/>
        <v>6.8999999999999773</v>
      </c>
      <c r="BG139" s="52">
        <f t="shared" ca="1" si="98"/>
        <v>6.8999999999999773</v>
      </c>
      <c r="BH139" s="52">
        <f t="shared" ca="1" si="99"/>
        <v>6.8999999999999773</v>
      </c>
    </row>
    <row r="140" spans="19:60">
      <c r="S140" s="68">
        <f t="shared" si="106"/>
        <v>7</v>
      </c>
      <c r="T140" s="69">
        <f t="shared" si="106"/>
        <v>2</v>
      </c>
      <c r="U140" s="70">
        <f t="shared" si="84"/>
        <v>5</v>
      </c>
      <c r="V140" s="68">
        <f t="shared" si="100"/>
        <v>2</v>
      </c>
      <c r="W140" s="70">
        <f t="shared" si="100"/>
        <v>7</v>
      </c>
      <c r="X140" s="71">
        <f t="shared" si="100"/>
        <v>0.7142857142857143</v>
      </c>
      <c r="Y140" s="71">
        <f t="shared" si="100"/>
        <v>0.5</v>
      </c>
      <c r="Z140" s="69">
        <f t="shared" si="100"/>
        <v>10000</v>
      </c>
      <c r="AA140" s="69">
        <f t="shared" ca="1" si="100"/>
        <v>9641.3333333333339</v>
      </c>
      <c r="AB140" s="69">
        <f t="shared" ca="1" si="101"/>
        <v>-358.66666666666606</v>
      </c>
      <c r="AC140" s="69">
        <f t="shared" ca="1" si="102"/>
        <v>69.555555555555557</v>
      </c>
      <c r="AD140" s="73">
        <f t="shared" si="107"/>
        <v>6.7999999999999776</v>
      </c>
      <c r="AE140" s="69">
        <f t="shared" si="108"/>
        <v>0.70000000000000007</v>
      </c>
      <c r="AF140" s="69">
        <f t="shared" si="108"/>
        <v>2.1</v>
      </c>
      <c r="AG140" s="78">
        <f t="shared" si="108"/>
        <v>200</v>
      </c>
      <c r="AH140" s="60">
        <f t="shared" si="108"/>
        <v>50</v>
      </c>
      <c r="AI140" s="60">
        <f t="shared" si="108"/>
        <v>105</v>
      </c>
      <c r="AJ140" s="60">
        <f t="shared" si="108"/>
        <v>10105</v>
      </c>
      <c r="AK140" s="60">
        <f t="shared" si="108"/>
        <v>428.66666666666669</v>
      </c>
      <c r="AL140" s="60">
        <f t="shared" si="108"/>
        <v>8.5733333333333341</v>
      </c>
      <c r="AM140" s="60">
        <f t="shared" ca="1" si="108"/>
        <v>-244.11666666666667</v>
      </c>
      <c r="AN140" s="60">
        <f t="shared" ca="1" si="108"/>
        <v>-244.11666666666667</v>
      </c>
      <c r="AO140" s="60">
        <f t="shared" ca="1" si="108"/>
        <v>244.11666666666667</v>
      </c>
      <c r="AP140" s="63">
        <f t="shared" si="85"/>
        <v>35</v>
      </c>
      <c r="AQ140" s="62">
        <f t="shared" si="86"/>
        <v>2.3637254901960829</v>
      </c>
      <c r="AR140" s="62">
        <f t="shared" si="87"/>
        <v>118.18627450980415</v>
      </c>
      <c r="AS140" s="62">
        <f t="shared" si="88"/>
        <v>236.3725490196083</v>
      </c>
      <c r="AT140" s="62">
        <f t="shared" si="89"/>
        <v>-118.18627450980415</v>
      </c>
      <c r="AU140" s="62">
        <f t="shared" si="90"/>
        <v>590.93137254902081</v>
      </c>
      <c r="AV140" s="62">
        <f t="shared" si="91"/>
        <v>-236.3725490196083</v>
      </c>
      <c r="AW140" s="63">
        <f t="shared" si="103"/>
        <v>354.55882352941251</v>
      </c>
      <c r="AX140" s="61" t="str">
        <f t="shared" ca="1" si="92"/>
        <v>VINTO</v>
      </c>
      <c r="AY140" s="69">
        <f t="shared" ca="1" si="104"/>
        <v>9860.8833333333332</v>
      </c>
      <c r="AZ140" s="51">
        <f t="shared" si="93"/>
        <v>827.30392156862899</v>
      </c>
      <c r="BA140" s="55">
        <f t="shared" ca="1" si="94"/>
        <v>8.5808040544388287E-2</v>
      </c>
      <c r="BB140" s="55">
        <f t="shared" ca="1" si="105"/>
        <v>0.98854690575115178</v>
      </c>
      <c r="BC140" s="64">
        <f t="shared" ca="1" si="95"/>
        <v>-4.1078431372535533</v>
      </c>
      <c r="BE140" s="52">
        <f t="shared" ca="1" si="96"/>
        <v>6.7999999999999776</v>
      </c>
      <c r="BF140" s="52">
        <f t="shared" ca="1" si="97"/>
        <v>6.7999999999999776</v>
      </c>
      <c r="BG140" s="52">
        <f t="shared" ca="1" si="98"/>
        <v>6.7999999999999776</v>
      </c>
      <c r="BH140" s="52">
        <f t="shared" ca="1" si="99"/>
        <v>6.7999999999999776</v>
      </c>
    </row>
    <row r="141" spans="19:60">
      <c r="S141" s="68">
        <f t="shared" si="106"/>
        <v>7</v>
      </c>
      <c r="T141" s="69">
        <f t="shared" si="106"/>
        <v>2</v>
      </c>
      <c r="U141" s="70">
        <f t="shared" si="84"/>
        <v>5</v>
      </c>
      <c r="V141" s="68">
        <f t="shared" si="100"/>
        <v>2</v>
      </c>
      <c r="W141" s="70">
        <f t="shared" si="100"/>
        <v>7</v>
      </c>
      <c r="X141" s="71">
        <f t="shared" si="100"/>
        <v>0.7142857142857143</v>
      </c>
      <c r="Y141" s="71">
        <f t="shared" si="100"/>
        <v>0.5</v>
      </c>
      <c r="Z141" s="69">
        <f t="shared" si="100"/>
        <v>10000</v>
      </c>
      <c r="AA141" s="69">
        <f t="shared" ca="1" si="100"/>
        <v>9641.3333333333339</v>
      </c>
      <c r="AB141" s="69">
        <f t="shared" ca="1" si="101"/>
        <v>-358.66666666666606</v>
      </c>
      <c r="AC141" s="69">
        <f t="shared" ca="1" si="102"/>
        <v>69.555555555555557</v>
      </c>
      <c r="AD141" s="73">
        <f t="shared" si="107"/>
        <v>6.699999999999978</v>
      </c>
      <c r="AE141" s="69">
        <f t="shared" si="108"/>
        <v>0.70000000000000007</v>
      </c>
      <c r="AF141" s="69">
        <f t="shared" si="108"/>
        <v>2.1</v>
      </c>
      <c r="AG141" s="78">
        <f t="shared" si="108"/>
        <v>200</v>
      </c>
      <c r="AH141" s="60">
        <f t="shared" si="108"/>
        <v>50</v>
      </c>
      <c r="AI141" s="60">
        <f t="shared" si="108"/>
        <v>105</v>
      </c>
      <c r="AJ141" s="60">
        <f t="shared" si="108"/>
        <v>10105</v>
      </c>
      <c r="AK141" s="60">
        <f t="shared" si="108"/>
        <v>428.66666666666669</v>
      </c>
      <c r="AL141" s="60">
        <f t="shared" si="108"/>
        <v>8.5733333333333341</v>
      </c>
      <c r="AM141" s="60">
        <f t="shared" ca="1" si="108"/>
        <v>-244.11666666666667</v>
      </c>
      <c r="AN141" s="60">
        <f t="shared" ca="1" si="108"/>
        <v>-244.11666666666667</v>
      </c>
      <c r="AO141" s="60">
        <f t="shared" ca="1" si="108"/>
        <v>244.11666666666667</v>
      </c>
      <c r="AP141" s="63">
        <f t="shared" si="85"/>
        <v>35</v>
      </c>
      <c r="AQ141" s="62">
        <f t="shared" si="86"/>
        <v>2.3840796019900541</v>
      </c>
      <c r="AR141" s="62">
        <f t="shared" si="87"/>
        <v>119.2039800995027</v>
      </c>
      <c r="AS141" s="62">
        <f t="shared" si="88"/>
        <v>238.4079601990054</v>
      </c>
      <c r="AT141" s="62">
        <f t="shared" si="89"/>
        <v>-119.2039800995027</v>
      </c>
      <c r="AU141" s="62">
        <f t="shared" si="90"/>
        <v>596.0199004975135</v>
      </c>
      <c r="AV141" s="62">
        <f t="shared" si="91"/>
        <v>-238.4079601990054</v>
      </c>
      <c r="AW141" s="63">
        <f t="shared" si="103"/>
        <v>357.6119402985081</v>
      </c>
      <c r="AX141" s="61" t="str">
        <f t="shared" ca="1" si="92"/>
        <v>VINTO</v>
      </c>
      <c r="AY141" s="69">
        <f t="shared" ca="1" si="104"/>
        <v>9860.8833333333332</v>
      </c>
      <c r="AZ141" s="51">
        <f t="shared" si="93"/>
        <v>834.42786069651891</v>
      </c>
      <c r="BA141" s="55">
        <f t="shared" ca="1" si="94"/>
        <v>8.6546936180665071E-2</v>
      </c>
      <c r="BB141" s="55">
        <f t="shared" ca="1" si="105"/>
        <v>0.99705931309993134</v>
      </c>
      <c r="BC141" s="64">
        <f t="shared" ca="1" si="95"/>
        <v>-1.0547263681579579</v>
      </c>
      <c r="BE141" s="52">
        <f t="shared" ca="1" si="96"/>
        <v>6.699999999999978</v>
      </c>
      <c r="BF141" s="52">
        <f t="shared" ca="1" si="97"/>
        <v>6.699999999999978</v>
      </c>
      <c r="BG141" s="52">
        <f t="shared" ca="1" si="98"/>
        <v>6.699999999999978</v>
      </c>
      <c r="BH141" s="52">
        <f t="shared" ca="1" si="99"/>
        <v>6.699999999999978</v>
      </c>
    </row>
    <row r="142" spans="19:60">
      <c r="S142" s="68">
        <f t="shared" si="106"/>
        <v>7</v>
      </c>
      <c r="T142" s="69">
        <f t="shared" si="106"/>
        <v>2</v>
      </c>
      <c r="U142" s="70">
        <f t="shared" si="84"/>
        <v>5</v>
      </c>
      <c r="V142" s="68">
        <f t="shared" si="100"/>
        <v>2</v>
      </c>
      <c r="W142" s="70">
        <f t="shared" si="100"/>
        <v>7</v>
      </c>
      <c r="X142" s="71">
        <f t="shared" si="100"/>
        <v>0.7142857142857143</v>
      </c>
      <c r="Y142" s="71">
        <f t="shared" si="100"/>
        <v>0.5</v>
      </c>
      <c r="Z142" s="69">
        <f t="shared" si="100"/>
        <v>10000</v>
      </c>
      <c r="AA142" s="69">
        <f t="shared" ca="1" si="100"/>
        <v>9641.3333333333339</v>
      </c>
      <c r="AB142" s="69">
        <f t="shared" ca="1" si="101"/>
        <v>-358.66666666666606</v>
      </c>
      <c r="AC142" s="69">
        <f t="shared" ca="1" si="102"/>
        <v>69.555555555555557</v>
      </c>
      <c r="AD142" s="73">
        <f t="shared" si="107"/>
        <v>6.5999999999999783</v>
      </c>
      <c r="AE142" s="69">
        <f t="shared" si="108"/>
        <v>0.70000000000000007</v>
      </c>
      <c r="AF142" s="69">
        <f t="shared" si="108"/>
        <v>2.1</v>
      </c>
      <c r="AG142" s="78">
        <f t="shared" si="108"/>
        <v>200</v>
      </c>
      <c r="AH142" s="60">
        <f t="shared" si="108"/>
        <v>50</v>
      </c>
      <c r="AI142" s="60">
        <f t="shared" si="108"/>
        <v>105</v>
      </c>
      <c r="AJ142" s="60">
        <f t="shared" si="108"/>
        <v>10105</v>
      </c>
      <c r="AK142" s="60">
        <f t="shared" si="108"/>
        <v>428.66666666666669</v>
      </c>
      <c r="AL142" s="60">
        <f t="shared" si="108"/>
        <v>8.5733333333333341</v>
      </c>
      <c r="AM142" s="60">
        <f t="shared" ca="1" si="108"/>
        <v>-244.11666666666667</v>
      </c>
      <c r="AN142" s="60">
        <f t="shared" ca="1" si="108"/>
        <v>-244.11666666666667</v>
      </c>
      <c r="AO142" s="60">
        <f t="shared" ca="1" si="108"/>
        <v>244.11666666666667</v>
      </c>
      <c r="AP142" s="63">
        <f t="shared" si="85"/>
        <v>35</v>
      </c>
      <c r="AQ142" s="62">
        <f t="shared" si="86"/>
        <v>2.40505050505051</v>
      </c>
      <c r="AR142" s="62">
        <f t="shared" si="87"/>
        <v>120.2525252525255</v>
      </c>
      <c r="AS142" s="62">
        <f t="shared" si="88"/>
        <v>240.505050505051</v>
      </c>
      <c r="AT142" s="62">
        <f t="shared" si="89"/>
        <v>-120.2525252525255</v>
      </c>
      <c r="AU142" s="62">
        <f t="shared" si="90"/>
        <v>601.26262626262746</v>
      </c>
      <c r="AV142" s="62">
        <f t="shared" si="91"/>
        <v>-240.505050505051</v>
      </c>
      <c r="AW142" s="63">
        <f t="shared" si="103"/>
        <v>360.75757575757643</v>
      </c>
      <c r="AX142" s="61" t="str">
        <f t="shared" ca="1" si="92"/>
        <v>VINTO</v>
      </c>
      <c r="AY142" s="69">
        <f t="shared" ca="1" si="104"/>
        <v>9860.8833333333332</v>
      </c>
      <c r="AZ142" s="51">
        <f t="shared" si="93"/>
        <v>841.76767676767849</v>
      </c>
      <c r="BA142" s="55">
        <f t="shared" ca="1" si="94"/>
        <v>8.7308222593798765E-2</v>
      </c>
      <c r="BB142" s="55">
        <f t="shared" ca="1" si="105"/>
        <v>1.0058296721865532</v>
      </c>
      <c r="BC142" s="64">
        <f t="shared" ca="1" si="95"/>
        <v>2.0909090909103725</v>
      </c>
      <c r="BE142" s="52">
        <f t="shared" ca="1" si="96"/>
        <v>6.5999999999999783</v>
      </c>
      <c r="BF142" s="52">
        <f t="shared" ca="1" si="97"/>
        <v>6.5999999999999783</v>
      </c>
      <c r="BG142" s="52">
        <f t="shared" ca="1" si="98"/>
        <v>6.5999999999999783</v>
      </c>
      <c r="BH142" s="52">
        <f t="shared" ca="1" si="99"/>
        <v>6.5999999999999783</v>
      </c>
    </row>
    <row r="143" spans="19:60">
      <c r="S143" s="68">
        <f t="shared" si="106"/>
        <v>7</v>
      </c>
      <c r="T143" s="69">
        <f t="shared" si="106"/>
        <v>2</v>
      </c>
      <c r="U143" s="70">
        <f t="shared" si="84"/>
        <v>5</v>
      </c>
      <c r="V143" s="68">
        <f t="shared" si="100"/>
        <v>2</v>
      </c>
      <c r="W143" s="70">
        <f t="shared" si="100"/>
        <v>7</v>
      </c>
      <c r="X143" s="71">
        <f t="shared" si="100"/>
        <v>0.7142857142857143</v>
      </c>
      <c r="Y143" s="71">
        <f t="shared" si="100"/>
        <v>0.5</v>
      </c>
      <c r="Z143" s="69">
        <f t="shared" si="100"/>
        <v>10000</v>
      </c>
      <c r="AA143" s="69">
        <f t="shared" ca="1" si="100"/>
        <v>9641.3333333333339</v>
      </c>
      <c r="AB143" s="69">
        <f t="shared" ca="1" si="101"/>
        <v>-358.66666666666606</v>
      </c>
      <c r="AC143" s="69">
        <f t="shared" ca="1" si="102"/>
        <v>69.555555555555557</v>
      </c>
      <c r="AD143" s="73">
        <f t="shared" si="107"/>
        <v>6.4999999999999787</v>
      </c>
      <c r="AE143" s="69">
        <f t="shared" si="108"/>
        <v>0.70000000000000007</v>
      </c>
      <c r="AF143" s="69">
        <f t="shared" si="108"/>
        <v>2.1</v>
      </c>
      <c r="AG143" s="78">
        <f t="shared" si="108"/>
        <v>200</v>
      </c>
      <c r="AH143" s="60">
        <f t="shared" si="108"/>
        <v>50</v>
      </c>
      <c r="AI143" s="60">
        <f t="shared" si="108"/>
        <v>105</v>
      </c>
      <c r="AJ143" s="60">
        <f t="shared" si="108"/>
        <v>10105</v>
      </c>
      <c r="AK143" s="60">
        <f t="shared" si="108"/>
        <v>428.66666666666669</v>
      </c>
      <c r="AL143" s="60">
        <f t="shared" si="108"/>
        <v>8.5733333333333341</v>
      </c>
      <c r="AM143" s="60">
        <f t="shared" ca="1" si="108"/>
        <v>-244.11666666666667</v>
      </c>
      <c r="AN143" s="60">
        <f t="shared" ca="1" si="108"/>
        <v>-244.11666666666667</v>
      </c>
      <c r="AO143" s="60">
        <f t="shared" ca="1" si="108"/>
        <v>244.11666666666667</v>
      </c>
      <c r="AP143" s="63">
        <f t="shared" si="85"/>
        <v>35</v>
      </c>
      <c r="AQ143" s="62">
        <f t="shared" si="86"/>
        <v>2.4266666666666712</v>
      </c>
      <c r="AR143" s="62">
        <f t="shared" si="87"/>
        <v>121.33333333333356</v>
      </c>
      <c r="AS143" s="62">
        <f t="shared" si="88"/>
        <v>242.66666666666711</v>
      </c>
      <c r="AT143" s="62">
        <f t="shared" si="89"/>
        <v>-121.33333333333356</v>
      </c>
      <c r="AU143" s="62">
        <f t="shared" si="90"/>
        <v>606.66666666666777</v>
      </c>
      <c r="AV143" s="62">
        <f t="shared" si="91"/>
        <v>-242.66666666666711</v>
      </c>
      <c r="AW143" s="63">
        <f t="shared" si="103"/>
        <v>364.00000000000068</v>
      </c>
      <c r="AX143" s="61" t="str">
        <f t="shared" ca="1" si="92"/>
        <v>VINTO</v>
      </c>
      <c r="AY143" s="69">
        <f t="shared" ca="1" si="104"/>
        <v>9860.8833333333332</v>
      </c>
      <c r="AZ143" s="51">
        <f t="shared" si="93"/>
        <v>849.33333333333485</v>
      </c>
      <c r="BA143" s="55">
        <f t="shared" ca="1" si="94"/>
        <v>8.8092933204259594E-2</v>
      </c>
      <c r="BB143" s="55">
        <f t="shared" ca="1" si="105"/>
        <v>1.01486988847584</v>
      </c>
      <c r="BC143" s="64">
        <f t="shared" ca="1" si="95"/>
        <v>5.3333333333346218</v>
      </c>
      <c r="BE143" s="52">
        <f t="shared" ca="1" si="96"/>
        <v>6.4999999999999787</v>
      </c>
      <c r="BF143" s="52">
        <f t="shared" ca="1" si="97"/>
        <v>6.4999999999999787</v>
      </c>
      <c r="BG143" s="52">
        <f t="shared" ca="1" si="98"/>
        <v>6.4999999999999787</v>
      </c>
      <c r="BH143" s="52">
        <f t="shared" ca="1" si="99"/>
        <v>6.4999999999999787</v>
      </c>
    </row>
    <row r="144" spans="19:60">
      <c r="S144" s="68">
        <f t="shared" si="106"/>
        <v>7</v>
      </c>
      <c r="T144" s="69">
        <f t="shared" si="106"/>
        <v>2</v>
      </c>
      <c r="U144" s="70">
        <f t="shared" si="84"/>
        <v>5</v>
      </c>
      <c r="V144" s="68">
        <f t="shared" si="100"/>
        <v>2</v>
      </c>
      <c r="W144" s="70">
        <f t="shared" si="100"/>
        <v>7</v>
      </c>
      <c r="X144" s="71">
        <f t="shared" si="100"/>
        <v>0.7142857142857143</v>
      </c>
      <c r="Y144" s="71">
        <f t="shared" si="100"/>
        <v>0.5</v>
      </c>
      <c r="Z144" s="69">
        <f t="shared" si="100"/>
        <v>10000</v>
      </c>
      <c r="AA144" s="69">
        <f t="shared" ca="1" si="100"/>
        <v>9641.3333333333339</v>
      </c>
      <c r="AB144" s="69">
        <f t="shared" ca="1" si="101"/>
        <v>-358.66666666666606</v>
      </c>
      <c r="AC144" s="69">
        <f t="shared" ca="1" si="102"/>
        <v>69.555555555555557</v>
      </c>
      <c r="AD144" s="73">
        <f t="shared" si="107"/>
        <v>6.399999999999979</v>
      </c>
      <c r="AE144" s="69">
        <f t="shared" si="108"/>
        <v>0.70000000000000007</v>
      </c>
      <c r="AF144" s="69">
        <f t="shared" si="108"/>
        <v>2.1</v>
      </c>
      <c r="AG144" s="78">
        <f t="shared" si="108"/>
        <v>200</v>
      </c>
      <c r="AH144" s="60">
        <f t="shared" si="108"/>
        <v>50</v>
      </c>
      <c r="AI144" s="60">
        <f t="shared" si="108"/>
        <v>105</v>
      </c>
      <c r="AJ144" s="60">
        <f t="shared" si="108"/>
        <v>10105</v>
      </c>
      <c r="AK144" s="60">
        <f t="shared" si="108"/>
        <v>428.66666666666669</v>
      </c>
      <c r="AL144" s="60">
        <f t="shared" si="108"/>
        <v>8.5733333333333341</v>
      </c>
      <c r="AM144" s="60">
        <f t="shared" ca="1" si="108"/>
        <v>-244.11666666666667</v>
      </c>
      <c r="AN144" s="60">
        <f t="shared" ca="1" si="108"/>
        <v>-244.11666666666667</v>
      </c>
      <c r="AO144" s="60">
        <f t="shared" ca="1" si="108"/>
        <v>244.11666666666667</v>
      </c>
      <c r="AP144" s="63">
        <f t="shared" si="85"/>
        <v>35</v>
      </c>
      <c r="AQ144" s="62">
        <f t="shared" si="86"/>
        <v>2.448958333333338</v>
      </c>
      <c r="AR144" s="62">
        <f t="shared" si="87"/>
        <v>122.4479166666669</v>
      </c>
      <c r="AS144" s="62">
        <f t="shared" si="88"/>
        <v>244.8958333333338</v>
      </c>
      <c r="AT144" s="62">
        <f t="shared" si="89"/>
        <v>-122.4479166666669</v>
      </c>
      <c r="AU144" s="62">
        <f t="shared" si="90"/>
        <v>612.23958333333451</v>
      </c>
      <c r="AV144" s="62">
        <f t="shared" si="91"/>
        <v>-244.8958333333338</v>
      </c>
      <c r="AW144" s="63">
        <f t="shared" si="103"/>
        <v>367.34375000000068</v>
      </c>
      <c r="AX144" s="61" t="str">
        <f t="shared" ca="1" si="92"/>
        <v>VINTO</v>
      </c>
      <c r="AY144" s="69">
        <f t="shared" ca="1" si="104"/>
        <v>9860.8833333333332</v>
      </c>
      <c r="AZ144" s="51">
        <f t="shared" si="93"/>
        <v>857.13541666666833</v>
      </c>
      <c r="BA144" s="55">
        <f t="shared" ca="1" si="94"/>
        <v>8.8902166021297357E-2</v>
      </c>
      <c r="BB144" s="55">
        <f t="shared" ca="1" si="105"/>
        <v>1.0241926115241673</v>
      </c>
      <c r="BC144" s="64">
        <f t="shared" ca="1" si="95"/>
        <v>8.6770833333346218</v>
      </c>
      <c r="BE144" s="52">
        <f t="shared" ca="1" si="96"/>
        <v>6.399999999999979</v>
      </c>
      <c r="BF144" s="52">
        <f t="shared" ca="1" si="97"/>
        <v>6.399999999999979</v>
      </c>
      <c r="BG144" s="52">
        <f t="shared" ca="1" si="98"/>
        <v>6.399999999999979</v>
      </c>
      <c r="BH144" s="52">
        <f t="shared" ca="1" si="99"/>
        <v>6.399999999999979</v>
      </c>
    </row>
    <row r="145" spans="19:60">
      <c r="S145" s="68">
        <f t="shared" si="106"/>
        <v>7</v>
      </c>
      <c r="T145" s="69">
        <f t="shared" si="106"/>
        <v>2</v>
      </c>
      <c r="U145" s="70">
        <f t="shared" si="84"/>
        <v>5</v>
      </c>
      <c r="V145" s="68">
        <f t="shared" si="100"/>
        <v>2</v>
      </c>
      <c r="W145" s="70">
        <f t="shared" si="100"/>
        <v>7</v>
      </c>
      <c r="X145" s="71">
        <f t="shared" si="100"/>
        <v>0.7142857142857143</v>
      </c>
      <c r="Y145" s="71">
        <f t="shared" si="100"/>
        <v>0.5</v>
      </c>
      <c r="Z145" s="69">
        <f t="shared" si="100"/>
        <v>10000</v>
      </c>
      <c r="AA145" s="69">
        <f t="shared" ca="1" si="100"/>
        <v>9641.3333333333339</v>
      </c>
      <c r="AB145" s="69">
        <f t="shared" ca="1" si="101"/>
        <v>-358.66666666666606</v>
      </c>
      <c r="AC145" s="69">
        <f t="shared" ca="1" si="102"/>
        <v>69.555555555555557</v>
      </c>
      <c r="AD145" s="73">
        <f t="shared" si="107"/>
        <v>6.2999999999999794</v>
      </c>
      <c r="AE145" s="69">
        <f t="shared" si="108"/>
        <v>0.70000000000000007</v>
      </c>
      <c r="AF145" s="69">
        <f t="shared" si="108"/>
        <v>2.1</v>
      </c>
      <c r="AG145" s="78">
        <f t="shared" si="108"/>
        <v>200</v>
      </c>
      <c r="AH145" s="60">
        <f t="shared" si="108"/>
        <v>50</v>
      </c>
      <c r="AI145" s="60">
        <f t="shared" si="108"/>
        <v>105</v>
      </c>
      <c r="AJ145" s="60">
        <f t="shared" si="108"/>
        <v>10105</v>
      </c>
      <c r="AK145" s="60">
        <f t="shared" si="108"/>
        <v>428.66666666666669</v>
      </c>
      <c r="AL145" s="60">
        <f t="shared" si="108"/>
        <v>8.5733333333333341</v>
      </c>
      <c r="AM145" s="60">
        <f t="shared" ca="1" si="108"/>
        <v>-244.11666666666667</v>
      </c>
      <c r="AN145" s="60">
        <f t="shared" ca="1" si="108"/>
        <v>-244.11666666666667</v>
      </c>
      <c r="AO145" s="60">
        <f t="shared" ca="1" si="108"/>
        <v>244.11666666666667</v>
      </c>
      <c r="AP145" s="63">
        <f t="shared" si="85"/>
        <v>35</v>
      </c>
      <c r="AQ145" s="62">
        <f t="shared" si="86"/>
        <v>2.4719576719576768</v>
      </c>
      <c r="AR145" s="62">
        <f t="shared" si="87"/>
        <v>123.59788359788384</v>
      </c>
      <c r="AS145" s="62">
        <f t="shared" si="88"/>
        <v>247.19576719576767</v>
      </c>
      <c r="AT145" s="62">
        <f t="shared" si="89"/>
        <v>-123.59788359788384</v>
      </c>
      <c r="AU145" s="62">
        <f t="shared" si="90"/>
        <v>617.98941798941917</v>
      </c>
      <c r="AV145" s="62">
        <f t="shared" si="91"/>
        <v>-247.19576719576767</v>
      </c>
      <c r="AW145" s="63">
        <f t="shared" si="103"/>
        <v>370.79365079365152</v>
      </c>
      <c r="AX145" s="61" t="str">
        <f t="shared" ca="1" si="92"/>
        <v>VINTO</v>
      </c>
      <c r="AY145" s="69">
        <f t="shared" ca="1" si="104"/>
        <v>9860.8833333333332</v>
      </c>
      <c r="AZ145" s="51">
        <f t="shared" si="93"/>
        <v>865.18518518518681</v>
      </c>
      <c r="BA145" s="55">
        <f t="shared" ca="1" si="94"/>
        <v>8.9737088769034717E-2</v>
      </c>
      <c r="BB145" s="55">
        <f t="shared" ca="1" si="105"/>
        <v>1.0338112940343462</v>
      </c>
      <c r="BC145" s="64">
        <f t="shared" ca="1" si="95"/>
        <v>12.126984126985462</v>
      </c>
      <c r="BE145" s="52">
        <f t="shared" ca="1" si="96"/>
        <v>6.2999999999999794</v>
      </c>
      <c r="BF145" s="52">
        <f t="shared" ca="1" si="97"/>
        <v>6.2999999999999794</v>
      </c>
      <c r="BG145" s="52">
        <f t="shared" ca="1" si="98"/>
        <v>6.2999999999999794</v>
      </c>
      <c r="BH145" s="52">
        <f t="shared" ca="1" si="99"/>
        <v>6.2999999999999794</v>
      </c>
    </row>
    <row r="146" spans="19:60">
      <c r="S146" s="68">
        <f t="shared" si="106"/>
        <v>7</v>
      </c>
      <c r="T146" s="69">
        <f t="shared" si="106"/>
        <v>2</v>
      </c>
      <c r="U146" s="70">
        <f t="shared" si="84"/>
        <v>5</v>
      </c>
      <c r="V146" s="68">
        <f t="shared" si="100"/>
        <v>2</v>
      </c>
      <c r="W146" s="70">
        <f t="shared" si="100"/>
        <v>7</v>
      </c>
      <c r="X146" s="71">
        <f t="shared" si="100"/>
        <v>0.7142857142857143</v>
      </c>
      <c r="Y146" s="71">
        <f t="shared" si="100"/>
        <v>0.5</v>
      </c>
      <c r="Z146" s="69">
        <f t="shared" si="100"/>
        <v>10000</v>
      </c>
      <c r="AA146" s="69">
        <f t="shared" ca="1" si="100"/>
        <v>9641.3333333333339</v>
      </c>
      <c r="AB146" s="69">
        <f t="shared" ca="1" si="101"/>
        <v>-358.66666666666606</v>
      </c>
      <c r="AC146" s="69">
        <f t="shared" ca="1" si="102"/>
        <v>69.555555555555557</v>
      </c>
      <c r="AD146" s="73">
        <f t="shared" si="107"/>
        <v>6.1999999999999797</v>
      </c>
      <c r="AE146" s="69">
        <f t="shared" si="108"/>
        <v>0.70000000000000007</v>
      </c>
      <c r="AF146" s="69">
        <f t="shared" si="108"/>
        <v>2.1</v>
      </c>
      <c r="AG146" s="78">
        <f t="shared" si="108"/>
        <v>200</v>
      </c>
      <c r="AH146" s="60">
        <f t="shared" si="108"/>
        <v>50</v>
      </c>
      <c r="AI146" s="60">
        <f t="shared" si="108"/>
        <v>105</v>
      </c>
      <c r="AJ146" s="60">
        <f t="shared" si="108"/>
        <v>10105</v>
      </c>
      <c r="AK146" s="60">
        <f t="shared" si="108"/>
        <v>428.66666666666669</v>
      </c>
      <c r="AL146" s="60">
        <f t="shared" si="108"/>
        <v>8.5733333333333341</v>
      </c>
      <c r="AM146" s="60">
        <f t="shared" ca="1" si="108"/>
        <v>-244.11666666666667</v>
      </c>
      <c r="AN146" s="60">
        <f t="shared" ca="1" si="108"/>
        <v>-244.11666666666667</v>
      </c>
      <c r="AO146" s="60">
        <f t="shared" ca="1" si="108"/>
        <v>244.11666666666667</v>
      </c>
      <c r="AP146" s="63">
        <f t="shared" si="85"/>
        <v>35</v>
      </c>
      <c r="AQ146" s="62">
        <f t="shared" si="86"/>
        <v>2.4956989247311876</v>
      </c>
      <c r="AR146" s="62">
        <f t="shared" si="87"/>
        <v>124.78494623655938</v>
      </c>
      <c r="AS146" s="62">
        <f t="shared" si="88"/>
        <v>249.56989247311876</v>
      </c>
      <c r="AT146" s="62">
        <f t="shared" si="89"/>
        <v>-124.78494623655938</v>
      </c>
      <c r="AU146" s="62">
        <f t="shared" si="90"/>
        <v>623.9247311827969</v>
      </c>
      <c r="AV146" s="62">
        <f t="shared" si="91"/>
        <v>-249.56989247311876</v>
      </c>
      <c r="AW146" s="63">
        <f t="shared" si="103"/>
        <v>374.35483870967812</v>
      </c>
      <c r="AX146" s="61" t="str">
        <f t="shared" ca="1" si="92"/>
        <v>VINTO</v>
      </c>
      <c r="AY146" s="69">
        <f t="shared" ca="1" si="104"/>
        <v>9860.8833333333332</v>
      </c>
      <c r="AZ146" s="51">
        <f t="shared" si="93"/>
        <v>873.49462365591569</v>
      </c>
      <c r="BA146" s="55">
        <f t="shared" ca="1" si="94"/>
        <v>9.0598944508634593E-2</v>
      </c>
      <c r="BB146" s="55">
        <f t="shared" ca="1" si="105"/>
        <v>1.0437402566254983</v>
      </c>
      <c r="BC146" s="64">
        <f t="shared" ca="1" si="95"/>
        <v>15.688172043012059</v>
      </c>
      <c r="BE146" s="52">
        <f t="shared" ca="1" si="96"/>
        <v>6.1999999999999797</v>
      </c>
      <c r="BF146" s="52">
        <f t="shared" ca="1" si="97"/>
        <v>6.1999999999999797</v>
      </c>
      <c r="BG146" s="52">
        <f t="shared" ca="1" si="98"/>
        <v>6.1999999999999797</v>
      </c>
      <c r="BH146" s="52">
        <f t="shared" ca="1" si="99"/>
        <v>6.1999999999999797</v>
      </c>
    </row>
    <row r="147" spans="19:60">
      <c r="S147" s="68">
        <f t="shared" si="106"/>
        <v>7</v>
      </c>
      <c r="T147" s="69">
        <f t="shared" si="106"/>
        <v>2</v>
      </c>
      <c r="U147" s="70">
        <f t="shared" si="84"/>
        <v>5</v>
      </c>
      <c r="V147" s="68">
        <f t="shared" si="100"/>
        <v>2</v>
      </c>
      <c r="W147" s="70">
        <f t="shared" si="100"/>
        <v>7</v>
      </c>
      <c r="X147" s="71">
        <f t="shared" si="100"/>
        <v>0.7142857142857143</v>
      </c>
      <c r="Y147" s="71">
        <f t="shared" si="100"/>
        <v>0.5</v>
      </c>
      <c r="Z147" s="69">
        <f t="shared" si="100"/>
        <v>10000</v>
      </c>
      <c r="AA147" s="69">
        <f t="shared" ca="1" si="100"/>
        <v>9641.3333333333339</v>
      </c>
      <c r="AB147" s="69">
        <f t="shared" ca="1" si="101"/>
        <v>-358.66666666666606</v>
      </c>
      <c r="AC147" s="69">
        <f t="shared" ca="1" si="102"/>
        <v>69.555555555555557</v>
      </c>
      <c r="AD147" s="73">
        <f t="shared" si="107"/>
        <v>6.0999999999999801</v>
      </c>
      <c r="AE147" s="69">
        <f t="shared" si="108"/>
        <v>0.70000000000000007</v>
      </c>
      <c r="AF147" s="69">
        <f t="shared" si="108"/>
        <v>2.1</v>
      </c>
      <c r="AG147" s="78">
        <f t="shared" si="108"/>
        <v>200</v>
      </c>
      <c r="AH147" s="60">
        <f t="shared" si="108"/>
        <v>50</v>
      </c>
      <c r="AI147" s="60">
        <f t="shared" si="108"/>
        <v>105</v>
      </c>
      <c r="AJ147" s="60">
        <f t="shared" si="108"/>
        <v>10105</v>
      </c>
      <c r="AK147" s="60">
        <f t="shared" si="108"/>
        <v>428.66666666666669</v>
      </c>
      <c r="AL147" s="60">
        <f t="shared" si="108"/>
        <v>8.5733333333333341</v>
      </c>
      <c r="AM147" s="60">
        <f t="shared" ca="1" si="108"/>
        <v>-244.11666666666667</v>
      </c>
      <c r="AN147" s="60">
        <f t="shared" ca="1" si="108"/>
        <v>-244.11666666666667</v>
      </c>
      <c r="AO147" s="60">
        <f t="shared" ca="1" si="108"/>
        <v>244.11666666666667</v>
      </c>
      <c r="AP147" s="63">
        <f t="shared" si="85"/>
        <v>35</v>
      </c>
      <c r="AQ147" s="62">
        <f t="shared" si="86"/>
        <v>2.5202185792349776</v>
      </c>
      <c r="AR147" s="62">
        <f t="shared" si="87"/>
        <v>126.01092896174887</v>
      </c>
      <c r="AS147" s="62">
        <f t="shared" si="88"/>
        <v>252.02185792349775</v>
      </c>
      <c r="AT147" s="62">
        <f t="shared" si="89"/>
        <v>-126.01092896174887</v>
      </c>
      <c r="AU147" s="62">
        <f t="shared" si="90"/>
        <v>630.05464480874434</v>
      </c>
      <c r="AV147" s="62">
        <f t="shared" si="91"/>
        <v>-252.02185792349775</v>
      </c>
      <c r="AW147" s="63">
        <f t="shared" si="103"/>
        <v>378.03278688524659</v>
      </c>
      <c r="AX147" s="61" t="str">
        <f t="shared" ca="1" si="92"/>
        <v>VINTO</v>
      </c>
      <c r="AY147" s="69">
        <f t="shared" ca="1" si="104"/>
        <v>9860.8833333333332</v>
      </c>
      <c r="AZ147" s="51">
        <f t="shared" si="93"/>
        <v>882.07650273224215</v>
      </c>
      <c r="BA147" s="55">
        <f t="shared" ca="1" si="94"/>
        <v>9.1489057813467237E-2</v>
      </c>
      <c r="BB147" s="55">
        <f t="shared" ca="1" si="105"/>
        <v>1.0539947589737377</v>
      </c>
      <c r="BC147" s="64">
        <f t="shared" ca="1" si="95"/>
        <v>19.366120218580534</v>
      </c>
      <c r="BE147" s="52">
        <f t="shared" ca="1" si="96"/>
        <v>6.0999999999999801</v>
      </c>
      <c r="BF147" s="52">
        <f t="shared" ca="1" si="97"/>
        <v>6.0999999999999801</v>
      </c>
      <c r="BG147" s="52">
        <f t="shared" ca="1" si="98"/>
        <v>6.0999999999999801</v>
      </c>
      <c r="BH147" s="52">
        <f t="shared" ca="1" si="99"/>
        <v>6.0999999999999801</v>
      </c>
    </row>
    <row r="148" spans="19:60">
      <c r="S148" s="68">
        <f t="shared" si="106"/>
        <v>7</v>
      </c>
      <c r="T148" s="69">
        <f t="shared" si="106"/>
        <v>2</v>
      </c>
      <c r="U148" s="70">
        <f t="shared" si="84"/>
        <v>5</v>
      </c>
      <c r="V148" s="68">
        <f t="shared" si="100"/>
        <v>2</v>
      </c>
      <c r="W148" s="70">
        <f t="shared" si="100"/>
        <v>7</v>
      </c>
      <c r="X148" s="71">
        <f t="shared" si="100"/>
        <v>0.7142857142857143</v>
      </c>
      <c r="Y148" s="71">
        <f t="shared" si="100"/>
        <v>0.5</v>
      </c>
      <c r="Z148" s="69">
        <f t="shared" si="100"/>
        <v>10000</v>
      </c>
      <c r="AA148" s="69">
        <f t="shared" ca="1" si="100"/>
        <v>9641.3333333333339</v>
      </c>
      <c r="AB148" s="69">
        <f t="shared" ca="1" si="101"/>
        <v>-358.66666666666606</v>
      </c>
      <c r="AC148" s="69">
        <f t="shared" ca="1" si="102"/>
        <v>69.555555555555557</v>
      </c>
      <c r="AD148" s="73">
        <f t="shared" si="107"/>
        <v>5.9999999999999805</v>
      </c>
      <c r="AE148" s="69">
        <f t="shared" si="108"/>
        <v>0.70000000000000007</v>
      </c>
      <c r="AF148" s="69">
        <f t="shared" si="108"/>
        <v>2.1</v>
      </c>
      <c r="AG148" s="78">
        <f t="shared" si="108"/>
        <v>200</v>
      </c>
      <c r="AH148" s="60">
        <f t="shared" si="108"/>
        <v>50</v>
      </c>
      <c r="AI148" s="60">
        <f t="shared" si="108"/>
        <v>105</v>
      </c>
      <c r="AJ148" s="60">
        <f t="shared" si="108"/>
        <v>10105</v>
      </c>
      <c r="AK148" s="60">
        <f t="shared" si="108"/>
        <v>428.66666666666669</v>
      </c>
      <c r="AL148" s="60">
        <f t="shared" si="108"/>
        <v>8.5733333333333341</v>
      </c>
      <c r="AM148" s="60">
        <f t="shared" ca="1" si="108"/>
        <v>-244.11666666666667</v>
      </c>
      <c r="AN148" s="60">
        <f t="shared" ca="1" si="108"/>
        <v>-244.11666666666667</v>
      </c>
      <c r="AO148" s="60">
        <f t="shared" ca="1" si="108"/>
        <v>244.11666666666667</v>
      </c>
      <c r="AP148" s="63">
        <f t="shared" si="85"/>
        <v>35</v>
      </c>
      <c r="AQ148" s="62">
        <f t="shared" si="86"/>
        <v>2.5455555555555609</v>
      </c>
      <c r="AR148" s="62">
        <f t="shared" si="87"/>
        <v>127.27777777777804</v>
      </c>
      <c r="AS148" s="62">
        <f t="shared" si="88"/>
        <v>254.55555555555608</v>
      </c>
      <c r="AT148" s="62">
        <f t="shared" si="89"/>
        <v>-127.27777777777804</v>
      </c>
      <c r="AU148" s="62">
        <f t="shared" si="90"/>
        <v>636.38888888889016</v>
      </c>
      <c r="AV148" s="62">
        <f t="shared" si="91"/>
        <v>-254.55555555555608</v>
      </c>
      <c r="AW148" s="63">
        <f t="shared" si="103"/>
        <v>381.83333333333405</v>
      </c>
      <c r="AX148" s="61" t="str">
        <f t="shared" ca="1" si="92"/>
        <v>VINTO</v>
      </c>
      <c r="AY148" s="69">
        <f t="shared" ca="1" si="104"/>
        <v>9860.8833333333332</v>
      </c>
      <c r="AZ148" s="51">
        <f t="shared" si="93"/>
        <v>890.94444444444628</v>
      </c>
      <c r="BA148" s="55">
        <f t="shared" ca="1" si="94"/>
        <v>9.2408841561794311E-2</v>
      </c>
      <c r="BB148" s="55">
        <f t="shared" ca="1" si="105"/>
        <v>1.0645910780669183</v>
      </c>
      <c r="BC148" s="64">
        <f t="shared" ca="1" si="95"/>
        <v>23.166666666667993</v>
      </c>
      <c r="BE148" s="52">
        <f t="shared" ca="1" si="96"/>
        <v>5.9999999999999805</v>
      </c>
      <c r="BF148" s="52">
        <f t="shared" ca="1" si="97"/>
        <v>5.9999999999999805</v>
      </c>
      <c r="BG148" s="52">
        <f t="shared" ca="1" si="98"/>
        <v>5.9999999999999805</v>
      </c>
      <c r="BH148" s="52">
        <f t="shared" ca="1" si="99"/>
        <v>5.9999999999999805</v>
      </c>
    </row>
    <row r="149" spans="19:60">
      <c r="S149" s="68">
        <f t="shared" si="106"/>
        <v>7</v>
      </c>
      <c r="T149" s="69">
        <f t="shared" si="106"/>
        <v>2</v>
      </c>
      <c r="U149" s="70">
        <f t="shared" si="84"/>
        <v>5</v>
      </c>
      <c r="V149" s="68">
        <f t="shared" si="100"/>
        <v>2</v>
      </c>
      <c r="W149" s="70">
        <f t="shared" si="100"/>
        <v>7</v>
      </c>
      <c r="X149" s="71">
        <f t="shared" si="100"/>
        <v>0.7142857142857143</v>
      </c>
      <c r="Y149" s="71">
        <f t="shared" si="100"/>
        <v>0.5</v>
      </c>
      <c r="Z149" s="69">
        <f t="shared" si="100"/>
        <v>10000</v>
      </c>
      <c r="AA149" s="69">
        <f t="shared" ca="1" si="100"/>
        <v>9641.3333333333339</v>
      </c>
      <c r="AB149" s="69">
        <f t="shared" ca="1" si="101"/>
        <v>-358.66666666666606</v>
      </c>
      <c r="AC149" s="69">
        <f t="shared" ca="1" si="102"/>
        <v>69.555555555555557</v>
      </c>
      <c r="AD149" s="73">
        <f t="shared" si="107"/>
        <v>5.8999999999999808</v>
      </c>
      <c r="AE149" s="69">
        <f t="shared" si="108"/>
        <v>0.70000000000000007</v>
      </c>
      <c r="AF149" s="69">
        <f t="shared" si="108"/>
        <v>2.1</v>
      </c>
      <c r="AG149" s="78">
        <f t="shared" si="108"/>
        <v>200</v>
      </c>
      <c r="AH149" s="60">
        <f t="shared" si="108"/>
        <v>50</v>
      </c>
      <c r="AI149" s="60">
        <f t="shared" si="108"/>
        <v>105</v>
      </c>
      <c r="AJ149" s="60">
        <f t="shared" si="108"/>
        <v>10105</v>
      </c>
      <c r="AK149" s="60">
        <f t="shared" si="108"/>
        <v>428.66666666666669</v>
      </c>
      <c r="AL149" s="60">
        <f t="shared" si="108"/>
        <v>8.5733333333333341</v>
      </c>
      <c r="AM149" s="60">
        <f t="shared" ca="1" si="108"/>
        <v>-244.11666666666667</v>
      </c>
      <c r="AN149" s="60">
        <f t="shared" ca="1" si="108"/>
        <v>-244.11666666666667</v>
      </c>
      <c r="AO149" s="60">
        <f t="shared" ca="1" si="108"/>
        <v>244.11666666666667</v>
      </c>
      <c r="AP149" s="63">
        <f t="shared" si="85"/>
        <v>35</v>
      </c>
      <c r="AQ149" s="62">
        <f t="shared" si="86"/>
        <v>2.5717514124293839</v>
      </c>
      <c r="AR149" s="62">
        <f t="shared" si="87"/>
        <v>128.58757062146918</v>
      </c>
      <c r="AS149" s="62">
        <f t="shared" si="88"/>
        <v>257.17514124293837</v>
      </c>
      <c r="AT149" s="62">
        <f t="shared" si="89"/>
        <v>-128.58757062146918</v>
      </c>
      <c r="AU149" s="62">
        <f t="shared" si="90"/>
        <v>642.93785310734597</v>
      </c>
      <c r="AV149" s="62">
        <f t="shared" si="91"/>
        <v>-257.17514124293837</v>
      </c>
      <c r="AW149" s="63">
        <f t="shared" si="103"/>
        <v>385.76271186440761</v>
      </c>
      <c r="AX149" s="61" t="str">
        <f t="shared" ca="1" si="92"/>
        <v>VINTO</v>
      </c>
      <c r="AY149" s="69">
        <f t="shared" ca="1" si="104"/>
        <v>9860.8833333333332</v>
      </c>
      <c r="AZ149" s="51">
        <f t="shared" si="93"/>
        <v>900.11299435028423</v>
      </c>
      <c r="BA149" s="55">
        <f t="shared" ca="1" si="94"/>
        <v>9.3359804420234144E-2</v>
      </c>
      <c r="BB149" s="55">
        <f t="shared" ca="1" si="105"/>
        <v>1.0755465944174951</v>
      </c>
      <c r="BC149" s="64">
        <f t="shared" ca="1" si="95"/>
        <v>27.096045197741546</v>
      </c>
      <c r="BE149" s="52">
        <f t="shared" ca="1" si="96"/>
        <v>5.8999999999999808</v>
      </c>
      <c r="BF149" s="52">
        <f t="shared" ca="1" si="97"/>
        <v>5.8999999999999808</v>
      </c>
      <c r="BG149" s="52">
        <f t="shared" ca="1" si="98"/>
        <v>5.8999999999999808</v>
      </c>
      <c r="BH149" s="52">
        <f t="shared" ca="1" si="99"/>
        <v>5.8999999999999808</v>
      </c>
    </row>
    <row r="150" spans="19:60">
      <c r="S150" s="68">
        <f t="shared" si="106"/>
        <v>7</v>
      </c>
      <c r="T150" s="69">
        <f t="shared" si="106"/>
        <v>2</v>
      </c>
      <c r="U150" s="70">
        <f t="shared" si="84"/>
        <v>5</v>
      </c>
      <c r="V150" s="68">
        <f t="shared" si="100"/>
        <v>2</v>
      </c>
      <c r="W150" s="70">
        <f t="shared" si="100"/>
        <v>7</v>
      </c>
      <c r="X150" s="71">
        <f t="shared" si="100"/>
        <v>0.7142857142857143</v>
      </c>
      <c r="Y150" s="71">
        <f t="shared" si="100"/>
        <v>0.5</v>
      </c>
      <c r="Z150" s="69">
        <f t="shared" si="100"/>
        <v>10000</v>
      </c>
      <c r="AA150" s="69">
        <f t="shared" ca="1" si="100"/>
        <v>9641.3333333333339</v>
      </c>
      <c r="AB150" s="69">
        <f t="shared" ca="1" si="101"/>
        <v>-358.66666666666606</v>
      </c>
      <c r="AC150" s="69">
        <f t="shared" ca="1" si="102"/>
        <v>69.555555555555557</v>
      </c>
      <c r="AD150" s="73">
        <f t="shared" si="107"/>
        <v>5.7999999999999812</v>
      </c>
      <c r="AE150" s="69">
        <f t="shared" si="108"/>
        <v>0.70000000000000007</v>
      </c>
      <c r="AF150" s="69">
        <f t="shared" si="108"/>
        <v>2.1</v>
      </c>
      <c r="AG150" s="78">
        <f t="shared" si="108"/>
        <v>200</v>
      </c>
      <c r="AH150" s="60">
        <f t="shared" si="108"/>
        <v>50</v>
      </c>
      <c r="AI150" s="60">
        <f t="shared" si="108"/>
        <v>105</v>
      </c>
      <c r="AJ150" s="60">
        <f t="shared" si="108"/>
        <v>10105</v>
      </c>
      <c r="AK150" s="60">
        <f t="shared" si="108"/>
        <v>428.66666666666669</v>
      </c>
      <c r="AL150" s="60">
        <f t="shared" si="108"/>
        <v>8.5733333333333341</v>
      </c>
      <c r="AM150" s="60">
        <f t="shared" ca="1" si="108"/>
        <v>-244.11666666666667</v>
      </c>
      <c r="AN150" s="60">
        <f t="shared" ca="1" si="108"/>
        <v>-244.11666666666667</v>
      </c>
      <c r="AO150" s="60">
        <f t="shared" ca="1" si="108"/>
        <v>244.11666666666667</v>
      </c>
      <c r="AP150" s="63">
        <f t="shared" si="85"/>
        <v>35</v>
      </c>
      <c r="AQ150" s="62">
        <f t="shared" si="86"/>
        <v>2.5988505747126487</v>
      </c>
      <c r="AR150" s="62">
        <f t="shared" si="87"/>
        <v>129.94252873563244</v>
      </c>
      <c r="AS150" s="62">
        <f t="shared" si="88"/>
        <v>259.88505747126487</v>
      </c>
      <c r="AT150" s="62">
        <f t="shared" si="89"/>
        <v>-129.94252873563244</v>
      </c>
      <c r="AU150" s="62">
        <f t="shared" si="90"/>
        <v>649.71264367816218</v>
      </c>
      <c r="AV150" s="62">
        <f t="shared" si="91"/>
        <v>-259.88505747126487</v>
      </c>
      <c r="AW150" s="63">
        <f t="shared" si="103"/>
        <v>389.82758620689731</v>
      </c>
      <c r="AX150" s="61" t="str">
        <f t="shared" ca="1" si="92"/>
        <v>VINTO</v>
      </c>
      <c r="AY150" s="69">
        <f t="shared" ca="1" si="104"/>
        <v>9860.8833333333332</v>
      </c>
      <c r="AZ150" s="51">
        <f t="shared" si="93"/>
        <v>909.59770114942705</v>
      </c>
      <c r="BA150" s="55">
        <f t="shared" ca="1" si="94"/>
        <v>9.4343559101378816E-2</v>
      </c>
      <c r="BB150" s="55">
        <f t="shared" ca="1" si="105"/>
        <v>1.0868798871939533</v>
      </c>
      <c r="BC150" s="64">
        <f t="shared" ca="1" si="95"/>
        <v>31.160919540231248</v>
      </c>
      <c r="BE150" s="52">
        <f t="shared" ca="1" si="96"/>
        <v>5.7999999999999812</v>
      </c>
      <c r="BF150" s="52">
        <f t="shared" ca="1" si="97"/>
        <v>5.7999999999999812</v>
      </c>
      <c r="BG150" s="52">
        <f t="shared" ca="1" si="98"/>
        <v>5.7999999999999812</v>
      </c>
      <c r="BH150" s="52">
        <f t="shared" ca="1" si="99"/>
        <v>5.7999999999999812</v>
      </c>
    </row>
    <row r="151" spans="19:60">
      <c r="S151" s="68">
        <f t="shared" si="106"/>
        <v>7</v>
      </c>
      <c r="T151" s="69">
        <f t="shared" si="106"/>
        <v>2</v>
      </c>
      <c r="U151" s="70">
        <f t="shared" si="84"/>
        <v>5</v>
      </c>
      <c r="V151" s="68">
        <f t="shared" si="100"/>
        <v>2</v>
      </c>
      <c r="W151" s="70">
        <f t="shared" si="100"/>
        <v>7</v>
      </c>
      <c r="X151" s="71">
        <f t="shared" si="100"/>
        <v>0.7142857142857143</v>
      </c>
      <c r="Y151" s="71">
        <f t="shared" si="100"/>
        <v>0.5</v>
      </c>
      <c r="Z151" s="69">
        <f t="shared" si="100"/>
        <v>10000</v>
      </c>
      <c r="AA151" s="69">
        <f t="shared" ca="1" si="100"/>
        <v>9641.3333333333339</v>
      </c>
      <c r="AB151" s="69">
        <f t="shared" ca="1" si="101"/>
        <v>-358.66666666666606</v>
      </c>
      <c r="AC151" s="69">
        <f t="shared" ca="1" si="102"/>
        <v>69.555555555555557</v>
      </c>
      <c r="AD151" s="73">
        <f t="shared" si="107"/>
        <v>5.6999999999999815</v>
      </c>
      <c r="AE151" s="69">
        <f t="shared" si="108"/>
        <v>0.70000000000000007</v>
      </c>
      <c r="AF151" s="69">
        <f t="shared" si="108"/>
        <v>2.1</v>
      </c>
      <c r="AG151" s="78">
        <f t="shared" si="108"/>
        <v>200</v>
      </c>
      <c r="AH151" s="60">
        <f t="shared" si="108"/>
        <v>50</v>
      </c>
      <c r="AI151" s="60">
        <f t="shared" si="108"/>
        <v>105</v>
      </c>
      <c r="AJ151" s="60">
        <f t="shared" si="108"/>
        <v>10105</v>
      </c>
      <c r="AK151" s="60">
        <f t="shared" si="108"/>
        <v>428.66666666666669</v>
      </c>
      <c r="AL151" s="60">
        <f t="shared" si="108"/>
        <v>8.5733333333333341</v>
      </c>
      <c r="AM151" s="60">
        <f t="shared" ca="1" si="108"/>
        <v>-244.11666666666667</v>
      </c>
      <c r="AN151" s="60">
        <f t="shared" ca="1" si="108"/>
        <v>-244.11666666666667</v>
      </c>
      <c r="AO151" s="60">
        <f t="shared" ca="1" si="108"/>
        <v>244.11666666666667</v>
      </c>
      <c r="AP151" s="63">
        <f t="shared" si="85"/>
        <v>35</v>
      </c>
      <c r="AQ151" s="62">
        <f t="shared" si="86"/>
        <v>2.6269005847953268</v>
      </c>
      <c r="AR151" s="62">
        <f t="shared" si="87"/>
        <v>131.34502923976635</v>
      </c>
      <c r="AS151" s="62">
        <f t="shared" si="88"/>
        <v>262.69005847953269</v>
      </c>
      <c r="AT151" s="62">
        <f t="shared" si="89"/>
        <v>-131.34502923976635</v>
      </c>
      <c r="AU151" s="62">
        <f t="shared" si="90"/>
        <v>656.72514619883168</v>
      </c>
      <c r="AV151" s="62">
        <f t="shared" si="91"/>
        <v>-262.69005847953269</v>
      </c>
      <c r="AW151" s="63">
        <f t="shared" si="103"/>
        <v>394.03508771929899</v>
      </c>
      <c r="AX151" s="61" t="str">
        <f t="shared" ca="1" si="92"/>
        <v>VINTO</v>
      </c>
      <c r="AY151" s="69">
        <f t="shared" ca="1" si="104"/>
        <v>9860.8833333333332</v>
      </c>
      <c r="AZ151" s="51">
        <f t="shared" si="93"/>
        <v>919.41520467836449</v>
      </c>
      <c r="BA151" s="55">
        <f t="shared" ca="1" si="94"/>
        <v>9.5361831490633847E-2</v>
      </c>
      <c r="BB151" s="55">
        <f t="shared" ca="1" si="105"/>
        <v>1.0986108393660772</v>
      </c>
      <c r="BC151" s="64">
        <f t="shared" ca="1" si="95"/>
        <v>35.368421052632925</v>
      </c>
      <c r="BE151" s="52">
        <f t="shared" ca="1" si="96"/>
        <v>5.6999999999999815</v>
      </c>
      <c r="BF151" s="52">
        <f t="shared" ca="1" si="97"/>
        <v>5.6999999999999815</v>
      </c>
      <c r="BG151" s="52">
        <f t="shared" ca="1" si="98"/>
        <v>5.6999999999999815</v>
      </c>
      <c r="BH151" s="52">
        <f t="shared" ca="1" si="99"/>
        <v>5.6999999999999815</v>
      </c>
    </row>
    <row r="152" spans="19:60">
      <c r="S152" s="68">
        <f t="shared" si="106"/>
        <v>7</v>
      </c>
      <c r="T152" s="69">
        <f t="shared" si="106"/>
        <v>2</v>
      </c>
      <c r="U152" s="70">
        <f t="shared" si="84"/>
        <v>5</v>
      </c>
      <c r="V152" s="68">
        <f t="shared" si="100"/>
        <v>2</v>
      </c>
      <c r="W152" s="70">
        <f t="shared" si="100"/>
        <v>7</v>
      </c>
      <c r="X152" s="71">
        <f t="shared" si="100"/>
        <v>0.7142857142857143</v>
      </c>
      <c r="Y152" s="71">
        <f t="shared" si="100"/>
        <v>0.5</v>
      </c>
      <c r="Z152" s="69">
        <f t="shared" si="100"/>
        <v>10000</v>
      </c>
      <c r="AA152" s="69">
        <f t="shared" ca="1" si="100"/>
        <v>9641.3333333333339</v>
      </c>
      <c r="AB152" s="69">
        <f t="shared" ca="1" si="101"/>
        <v>-358.66666666666606</v>
      </c>
      <c r="AC152" s="69">
        <f t="shared" ca="1" si="102"/>
        <v>69.555555555555557</v>
      </c>
      <c r="AD152" s="73">
        <f t="shared" si="107"/>
        <v>5.5999999999999819</v>
      </c>
      <c r="AE152" s="69">
        <f t="shared" si="108"/>
        <v>0.70000000000000007</v>
      </c>
      <c r="AF152" s="69">
        <f t="shared" si="108"/>
        <v>2.1</v>
      </c>
      <c r="AG152" s="78">
        <f t="shared" si="108"/>
        <v>200</v>
      </c>
      <c r="AH152" s="60">
        <f t="shared" si="108"/>
        <v>50</v>
      </c>
      <c r="AI152" s="60">
        <f t="shared" si="108"/>
        <v>105</v>
      </c>
      <c r="AJ152" s="60">
        <f t="shared" si="108"/>
        <v>10105</v>
      </c>
      <c r="AK152" s="60">
        <f t="shared" si="108"/>
        <v>428.66666666666669</v>
      </c>
      <c r="AL152" s="60">
        <f t="shared" si="108"/>
        <v>8.5733333333333341</v>
      </c>
      <c r="AM152" s="60">
        <f t="shared" ca="1" si="108"/>
        <v>-244.11666666666667</v>
      </c>
      <c r="AN152" s="60">
        <f t="shared" ca="1" si="108"/>
        <v>-244.11666666666667</v>
      </c>
      <c r="AO152" s="60">
        <f t="shared" ca="1" si="108"/>
        <v>244.11666666666667</v>
      </c>
      <c r="AP152" s="63">
        <f t="shared" si="85"/>
        <v>35</v>
      </c>
      <c r="AQ152" s="62">
        <f t="shared" si="86"/>
        <v>2.6559523809523862</v>
      </c>
      <c r="AR152" s="62">
        <f t="shared" si="87"/>
        <v>132.79761904761932</v>
      </c>
      <c r="AS152" s="62">
        <f t="shared" si="88"/>
        <v>265.59523809523864</v>
      </c>
      <c r="AT152" s="62">
        <f t="shared" si="89"/>
        <v>-132.79761904761932</v>
      </c>
      <c r="AU152" s="62">
        <f t="shared" si="90"/>
        <v>663.98809523809655</v>
      </c>
      <c r="AV152" s="62">
        <f t="shared" si="91"/>
        <v>-265.59523809523864</v>
      </c>
      <c r="AW152" s="63">
        <f t="shared" si="103"/>
        <v>398.39285714285791</v>
      </c>
      <c r="AX152" s="61" t="str">
        <f t="shared" ca="1" si="92"/>
        <v>VINTO</v>
      </c>
      <c r="AY152" s="69">
        <f t="shared" ca="1" si="104"/>
        <v>9860.8833333333332</v>
      </c>
      <c r="AZ152" s="51">
        <f t="shared" si="93"/>
        <v>929.5833333333353</v>
      </c>
      <c r="BA152" s="55">
        <f t="shared" ca="1" si="94"/>
        <v>9.641647075093368E-2</v>
      </c>
      <c r="BB152" s="55">
        <f t="shared" ca="1" si="105"/>
        <v>1.1107607541157767</v>
      </c>
      <c r="BC152" s="64">
        <f t="shared" ca="1" si="95"/>
        <v>39.726190476191846</v>
      </c>
      <c r="BE152" s="52">
        <f t="shared" ca="1" si="96"/>
        <v>5.5999999999999819</v>
      </c>
      <c r="BF152" s="52">
        <f t="shared" ca="1" si="97"/>
        <v>5.5999999999999819</v>
      </c>
      <c r="BG152" s="52">
        <f t="shared" ca="1" si="98"/>
        <v>5.5999999999999819</v>
      </c>
      <c r="BH152" s="52">
        <f t="shared" ca="1" si="99"/>
        <v>5.5999999999999819</v>
      </c>
    </row>
    <row r="153" spans="19:60">
      <c r="S153" s="68">
        <f t="shared" si="106"/>
        <v>7</v>
      </c>
      <c r="T153" s="69">
        <f t="shared" si="106"/>
        <v>2</v>
      </c>
      <c r="U153" s="70">
        <f t="shared" si="84"/>
        <v>5</v>
      </c>
      <c r="V153" s="68">
        <f t="shared" ref="V153:AA168" si="109">V152</f>
        <v>2</v>
      </c>
      <c r="W153" s="70">
        <f t="shared" si="109"/>
        <v>7</v>
      </c>
      <c r="X153" s="71">
        <f t="shared" si="109"/>
        <v>0.7142857142857143</v>
      </c>
      <c r="Y153" s="71">
        <f t="shared" si="109"/>
        <v>0.5</v>
      </c>
      <c r="Z153" s="69">
        <f t="shared" si="109"/>
        <v>10000</v>
      </c>
      <c r="AA153" s="69">
        <f t="shared" ca="1" si="109"/>
        <v>9641.3333333333339</v>
      </c>
      <c r="AB153" s="69">
        <f t="shared" ca="1" si="101"/>
        <v>-358.66666666666606</v>
      </c>
      <c r="AC153" s="69">
        <f t="shared" ca="1" si="102"/>
        <v>69.555555555555557</v>
      </c>
      <c r="AD153" s="73">
        <f t="shared" si="107"/>
        <v>5.4999999999999822</v>
      </c>
      <c r="AE153" s="69">
        <f t="shared" si="108"/>
        <v>0.70000000000000007</v>
      </c>
      <c r="AF153" s="69">
        <f t="shared" si="108"/>
        <v>2.1</v>
      </c>
      <c r="AG153" s="78">
        <f t="shared" si="108"/>
        <v>200</v>
      </c>
      <c r="AH153" s="60">
        <f t="shared" si="108"/>
        <v>50</v>
      </c>
      <c r="AI153" s="60">
        <f t="shared" si="108"/>
        <v>105</v>
      </c>
      <c r="AJ153" s="60">
        <f t="shared" si="108"/>
        <v>10105</v>
      </c>
      <c r="AK153" s="60">
        <f t="shared" si="108"/>
        <v>428.66666666666669</v>
      </c>
      <c r="AL153" s="60">
        <f t="shared" si="108"/>
        <v>8.5733333333333341</v>
      </c>
      <c r="AM153" s="60">
        <f t="shared" ca="1" si="108"/>
        <v>-244.11666666666667</v>
      </c>
      <c r="AN153" s="60">
        <f t="shared" ca="1" si="108"/>
        <v>-244.11666666666667</v>
      </c>
      <c r="AO153" s="60">
        <f t="shared" ca="1" si="108"/>
        <v>244.11666666666667</v>
      </c>
      <c r="AP153" s="63">
        <f t="shared" si="85"/>
        <v>35</v>
      </c>
      <c r="AQ153" s="62">
        <f t="shared" si="86"/>
        <v>2.6860606060606118</v>
      </c>
      <c r="AR153" s="62">
        <f t="shared" si="87"/>
        <v>134.3030303030306</v>
      </c>
      <c r="AS153" s="62">
        <f t="shared" si="88"/>
        <v>268.60606060606119</v>
      </c>
      <c r="AT153" s="62">
        <f t="shared" si="89"/>
        <v>-134.3030303030306</v>
      </c>
      <c r="AU153" s="62">
        <f t="shared" si="90"/>
        <v>671.51515151515298</v>
      </c>
      <c r="AV153" s="62">
        <f t="shared" si="91"/>
        <v>-268.60606060606119</v>
      </c>
      <c r="AW153" s="63">
        <f t="shared" si="103"/>
        <v>402.90909090909179</v>
      </c>
      <c r="AX153" s="61" t="str">
        <f t="shared" ca="1" si="92"/>
        <v>VINTO</v>
      </c>
      <c r="AY153" s="69">
        <f t="shared" ca="1" si="104"/>
        <v>9860.8833333333332</v>
      </c>
      <c r="AZ153" s="51">
        <f t="shared" si="93"/>
        <v>940.12121212121417</v>
      </c>
      <c r="BA153" s="55">
        <f t="shared" ca="1" si="94"/>
        <v>9.7509460529789871E-2</v>
      </c>
      <c r="BB153" s="55">
        <f t="shared" ca="1" si="105"/>
        <v>1.1233524839472839</v>
      </c>
      <c r="BC153" s="64">
        <f t="shared" ca="1" si="95"/>
        <v>44.242424242425727</v>
      </c>
      <c r="BE153" s="52">
        <f t="shared" ca="1" si="96"/>
        <v>5.4999999999999822</v>
      </c>
      <c r="BF153" s="52">
        <f t="shared" ca="1" si="97"/>
        <v>5.4999999999999822</v>
      </c>
      <c r="BG153" s="52">
        <f t="shared" ca="1" si="98"/>
        <v>5.4999999999999822</v>
      </c>
      <c r="BH153" s="52">
        <f t="shared" ca="1" si="99"/>
        <v>5.4999999999999822</v>
      </c>
    </row>
    <row r="154" spans="19:60">
      <c r="S154" s="68">
        <f t="shared" ref="S154:T169" si="110">S153</f>
        <v>7</v>
      </c>
      <c r="T154" s="69">
        <f t="shared" si="110"/>
        <v>2</v>
      </c>
      <c r="U154" s="70">
        <f t="shared" si="84"/>
        <v>5</v>
      </c>
      <c r="V154" s="68">
        <f t="shared" si="109"/>
        <v>2</v>
      </c>
      <c r="W154" s="70">
        <f t="shared" si="109"/>
        <v>7</v>
      </c>
      <c r="X154" s="71">
        <f t="shared" si="109"/>
        <v>0.7142857142857143</v>
      </c>
      <c r="Y154" s="71">
        <f t="shared" si="109"/>
        <v>0.5</v>
      </c>
      <c r="Z154" s="69">
        <f t="shared" si="109"/>
        <v>10000</v>
      </c>
      <c r="AA154" s="69">
        <f t="shared" ca="1" si="109"/>
        <v>9641.3333333333339</v>
      </c>
      <c r="AB154" s="69">
        <f t="shared" ca="1" si="101"/>
        <v>-358.66666666666606</v>
      </c>
      <c r="AC154" s="69">
        <f t="shared" ca="1" si="102"/>
        <v>69.555555555555557</v>
      </c>
      <c r="AD154" s="73">
        <f t="shared" si="107"/>
        <v>5.3999999999999826</v>
      </c>
      <c r="AE154" s="69">
        <f t="shared" ref="AE154:AO169" si="111">AE153</f>
        <v>0.70000000000000007</v>
      </c>
      <c r="AF154" s="69">
        <f t="shared" si="111"/>
        <v>2.1</v>
      </c>
      <c r="AG154" s="78">
        <f t="shared" si="111"/>
        <v>200</v>
      </c>
      <c r="AH154" s="60">
        <f t="shared" si="111"/>
        <v>50</v>
      </c>
      <c r="AI154" s="60">
        <f t="shared" si="111"/>
        <v>105</v>
      </c>
      <c r="AJ154" s="60">
        <f t="shared" si="111"/>
        <v>10105</v>
      </c>
      <c r="AK154" s="60">
        <f t="shared" si="111"/>
        <v>428.66666666666669</v>
      </c>
      <c r="AL154" s="60">
        <f t="shared" si="111"/>
        <v>8.5733333333333341</v>
      </c>
      <c r="AM154" s="60">
        <f t="shared" ca="1" si="111"/>
        <v>-244.11666666666667</v>
      </c>
      <c r="AN154" s="60">
        <f t="shared" ca="1" si="111"/>
        <v>-244.11666666666667</v>
      </c>
      <c r="AO154" s="60">
        <f t="shared" ca="1" si="111"/>
        <v>244.11666666666667</v>
      </c>
      <c r="AP154" s="63">
        <f t="shared" si="85"/>
        <v>35</v>
      </c>
      <c r="AQ154" s="62">
        <f t="shared" si="86"/>
        <v>2.7172839506172894</v>
      </c>
      <c r="AR154" s="62">
        <f t="shared" si="87"/>
        <v>135.86419753086446</v>
      </c>
      <c r="AS154" s="62">
        <f t="shared" si="88"/>
        <v>271.72839506172892</v>
      </c>
      <c r="AT154" s="62">
        <f t="shared" si="89"/>
        <v>-135.86419753086446</v>
      </c>
      <c r="AU154" s="62">
        <f t="shared" si="90"/>
        <v>679.32098765432227</v>
      </c>
      <c r="AV154" s="62">
        <f t="shared" si="91"/>
        <v>-271.72839506172892</v>
      </c>
      <c r="AW154" s="63">
        <f t="shared" si="103"/>
        <v>407.59259259259335</v>
      </c>
      <c r="AX154" s="61" t="str">
        <f t="shared" ca="1" si="92"/>
        <v>VINTO</v>
      </c>
      <c r="AY154" s="69">
        <f t="shared" ca="1" si="104"/>
        <v>9860.8833333333332</v>
      </c>
      <c r="AZ154" s="51">
        <f t="shared" si="93"/>
        <v>951.04938271605124</v>
      </c>
      <c r="BA154" s="55">
        <f t="shared" ca="1" si="94"/>
        <v>9.8642931411566645E-2</v>
      </c>
      <c r="BB154" s="55">
        <f t="shared" ca="1" si="105"/>
        <v>1.1364105741429202</v>
      </c>
      <c r="BC154" s="64">
        <f t="shared" ca="1" si="95"/>
        <v>48.925925925927288</v>
      </c>
      <c r="BE154" s="52">
        <f t="shared" ca="1" si="96"/>
        <v>5.3999999999999826</v>
      </c>
      <c r="BF154" s="52">
        <f t="shared" ca="1" si="97"/>
        <v>5.3999999999999826</v>
      </c>
      <c r="BG154" s="52">
        <f t="shared" ca="1" si="98"/>
        <v>5.3999999999999826</v>
      </c>
      <c r="BH154" s="52">
        <f t="shared" ca="1" si="99"/>
        <v>5.3999999999999826</v>
      </c>
    </row>
    <row r="155" spans="19:60">
      <c r="S155" s="68">
        <f t="shared" si="110"/>
        <v>7</v>
      </c>
      <c r="T155" s="69">
        <f t="shared" si="110"/>
        <v>2</v>
      </c>
      <c r="U155" s="70">
        <f t="shared" si="84"/>
        <v>5</v>
      </c>
      <c r="V155" s="68">
        <f t="shared" si="109"/>
        <v>2</v>
      </c>
      <c r="W155" s="70">
        <f t="shared" si="109"/>
        <v>7</v>
      </c>
      <c r="X155" s="71">
        <f t="shared" si="109"/>
        <v>0.7142857142857143</v>
      </c>
      <c r="Y155" s="71">
        <f t="shared" si="109"/>
        <v>0.5</v>
      </c>
      <c r="Z155" s="69">
        <f t="shared" si="109"/>
        <v>10000</v>
      </c>
      <c r="AA155" s="69">
        <f t="shared" ca="1" si="109"/>
        <v>9641.3333333333339</v>
      </c>
      <c r="AB155" s="69">
        <f t="shared" ca="1" si="101"/>
        <v>-358.66666666666606</v>
      </c>
      <c r="AC155" s="69">
        <f t="shared" ca="1" si="102"/>
        <v>69.555555555555557</v>
      </c>
      <c r="AD155" s="73">
        <f t="shared" si="107"/>
        <v>5.2999999999999829</v>
      </c>
      <c r="AE155" s="69">
        <f t="shared" si="111"/>
        <v>0.70000000000000007</v>
      </c>
      <c r="AF155" s="69">
        <f t="shared" si="111"/>
        <v>2.1</v>
      </c>
      <c r="AG155" s="78">
        <f t="shared" si="111"/>
        <v>200</v>
      </c>
      <c r="AH155" s="60">
        <f t="shared" si="111"/>
        <v>50</v>
      </c>
      <c r="AI155" s="60">
        <f t="shared" si="111"/>
        <v>105</v>
      </c>
      <c r="AJ155" s="60">
        <f t="shared" si="111"/>
        <v>10105</v>
      </c>
      <c r="AK155" s="60">
        <f t="shared" si="111"/>
        <v>428.66666666666669</v>
      </c>
      <c r="AL155" s="60">
        <f t="shared" si="111"/>
        <v>8.5733333333333341</v>
      </c>
      <c r="AM155" s="60">
        <f t="shared" ca="1" si="111"/>
        <v>-244.11666666666667</v>
      </c>
      <c r="AN155" s="60">
        <f t="shared" ca="1" si="111"/>
        <v>-244.11666666666667</v>
      </c>
      <c r="AO155" s="60">
        <f t="shared" ca="1" si="111"/>
        <v>244.11666666666667</v>
      </c>
      <c r="AP155" s="63">
        <f t="shared" si="85"/>
        <v>35</v>
      </c>
      <c r="AQ155" s="62">
        <f t="shared" si="86"/>
        <v>2.7496855345912006</v>
      </c>
      <c r="AR155" s="62">
        <f t="shared" si="87"/>
        <v>137.48427672956004</v>
      </c>
      <c r="AS155" s="62">
        <f t="shared" si="88"/>
        <v>274.96855345912007</v>
      </c>
      <c r="AT155" s="62">
        <f t="shared" si="89"/>
        <v>-137.48427672956004</v>
      </c>
      <c r="AU155" s="62">
        <f t="shared" si="90"/>
        <v>687.42138364780021</v>
      </c>
      <c r="AV155" s="62">
        <f t="shared" si="91"/>
        <v>-274.96855345912007</v>
      </c>
      <c r="AW155" s="63">
        <f t="shared" si="103"/>
        <v>412.45283018868014</v>
      </c>
      <c r="AX155" s="61" t="str">
        <f t="shared" ca="1" si="92"/>
        <v>VINTO</v>
      </c>
      <c r="AY155" s="69">
        <f t="shared" ca="1" si="104"/>
        <v>9860.8833333333332</v>
      </c>
      <c r="AZ155" s="51">
        <f t="shared" si="93"/>
        <v>962.38993710692023</v>
      </c>
      <c r="BA155" s="55">
        <f t="shared" ca="1" si="94"/>
        <v>9.9819174779448225E-2</v>
      </c>
      <c r="BB155" s="55">
        <f t="shared" ca="1" si="105"/>
        <v>1.1499614224591472</v>
      </c>
      <c r="BC155" s="64">
        <f t="shared" ca="1" si="95"/>
        <v>53.786163522014078</v>
      </c>
      <c r="BE155" s="52">
        <f t="shared" ca="1" si="96"/>
        <v>5.2999999999999829</v>
      </c>
      <c r="BF155" s="52">
        <f t="shared" ca="1" si="97"/>
        <v>5.2999999999999829</v>
      </c>
      <c r="BG155" s="52">
        <f t="shared" ca="1" si="98"/>
        <v>5.2999999999999829</v>
      </c>
      <c r="BH155" s="52">
        <f t="shared" ca="1" si="99"/>
        <v>5.2999999999999829</v>
      </c>
    </row>
    <row r="156" spans="19:60">
      <c r="S156" s="68">
        <f t="shared" si="110"/>
        <v>7</v>
      </c>
      <c r="T156" s="69">
        <f t="shared" si="110"/>
        <v>2</v>
      </c>
      <c r="U156" s="70">
        <f t="shared" si="84"/>
        <v>5</v>
      </c>
      <c r="V156" s="68">
        <f t="shared" si="109"/>
        <v>2</v>
      </c>
      <c r="W156" s="70">
        <f t="shared" si="109"/>
        <v>7</v>
      </c>
      <c r="X156" s="71">
        <f t="shared" si="109"/>
        <v>0.7142857142857143</v>
      </c>
      <c r="Y156" s="71">
        <f t="shared" si="109"/>
        <v>0.5</v>
      </c>
      <c r="Z156" s="69">
        <f t="shared" si="109"/>
        <v>10000</v>
      </c>
      <c r="AA156" s="69">
        <f t="shared" ca="1" si="109"/>
        <v>9641.3333333333339</v>
      </c>
      <c r="AB156" s="69">
        <f t="shared" ca="1" si="101"/>
        <v>-358.66666666666606</v>
      </c>
      <c r="AC156" s="69">
        <f t="shared" ca="1" si="102"/>
        <v>69.555555555555557</v>
      </c>
      <c r="AD156" s="73">
        <f t="shared" si="107"/>
        <v>5.1999999999999833</v>
      </c>
      <c r="AE156" s="69">
        <f t="shared" si="111"/>
        <v>0.70000000000000007</v>
      </c>
      <c r="AF156" s="69">
        <f t="shared" si="111"/>
        <v>2.1</v>
      </c>
      <c r="AG156" s="78">
        <f t="shared" si="111"/>
        <v>200</v>
      </c>
      <c r="AH156" s="60">
        <f t="shared" si="111"/>
        <v>50</v>
      </c>
      <c r="AI156" s="60">
        <f t="shared" si="111"/>
        <v>105</v>
      </c>
      <c r="AJ156" s="60">
        <f t="shared" si="111"/>
        <v>10105</v>
      </c>
      <c r="AK156" s="60">
        <f t="shared" si="111"/>
        <v>428.66666666666669</v>
      </c>
      <c r="AL156" s="60">
        <f t="shared" si="111"/>
        <v>8.5733333333333341</v>
      </c>
      <c r="AM156" s="60">
        <f t="shared" ca="1" si="111"/>
        <v>-244.11666666666667</v>
      </c>
      <c r="AN156" s="60">
        <f t="shared" ca="1" si="111"/>
        <v>-244.11666666666667</v>
      </c>
      <c r="AO156" s="60">
        <f t="shared" ca="1" si="111"/>
        <v>244.11666666666667</v>
      </c>
      <c r="AP156" s="63">
        <f t="shared" si="85"/>
        <v>35</v>
      </c>
      <c r="AQ156" s="62">
        <f t="shared" si="86"/>
        <v>2.783333333333339</v>
      </c>
      <c r="AR156" s="62">
        <f t="shared" si="87"/>
        <v>139.16666666666694</v>
      </c>
      <c r="AS156" s="62">
        <f t="shared" si="88"/>
        <v>278.33333333333388</v>
      </c>
      <c r="AT156" s="62">
        <f t="shared" si="89"/>
        <v>-139.16666666666694</v>
      </c>
      <c r="AU156" s="62">
        <f t="shared" si="90"/>
        <v>695.83333333333474</v>
      </c>
      <c r="AV156" s="62">
        <f t="shared" si="91"/>
        <v>-278.33333333333388</v>
      </c>
      <c r="AW156" s="63">
        <f t="shared" si="103"/>
        <v>417.50000000000085</v>
      </c>
      <c r="AX156" s="61" t="str">
        <f t="shared" ca="1" si="92"/>
        <v>VINTO</v>
      </c>
      <c r="AY156" s="69">
        <f t="shared" ca="1" si="104"/>
        <v>9860.8833333333332</v>
      </c>
      <c r="AZ156" s="51">
        <f t="shared" si="93"/>
        <v>974.16666666666856</v>
      </c>
      <c r="BA156" s="55">
        <f t="shared" ca="1" si="94"/>
        <v>0.10104065827686369</v>
      </c>
      <c r="BB156" s="55">
        <f t="shared" ca="1" si="105"/>
        <v>1.1640334572490749</v>
      </c>
      <c r="BC156" s="64">
        <f t="shared" ca="1" si="95"/>
        <v>58.833333333334792</v>
      </c>
      <c r="BE156" s="52">
        <f t="shared" ca="1" si="96"/>
        <v>5.1999999999999833</v>
      </c>
      <c r="BF156" s="52">
        <f t="shared" ca="1" si="97"/>
        <v>5.1999999999999833</v>
      </c>
      <c r="BG156" s="52">
        <f t="shared" ca="1" si="98"/>
        <v>5.1999999999999833</v>
      </c>
      <c r="BH156" s="52">
        <f t="shared" ca="1" si="99"/>
        <v>5.1999999999999833</v>
      </c>
    </row>
    <row r="157" spans="19:60">
      <c r="S157" s="68">
        <f t="shared" si="110"/>
        <v>7</v>
      </c>
      <c r="T157" s="69">
        <f t="shared" si="110"/>
        <v>2</v>
      </c>
      <c r="U157" s="70">
        <f t="shared" si="84"/>
        <v>5</v>
      </c>
      <c r="V157" s="68">
        <f t="shared" si="109"/>
        <v>2</v>
      </c>
      <c r="W157" s="70">
        <f t="shared" si="109"/>
        <v>7</v>
      </c>
      <c r="X157" s="71">
        <f t="shared" si="109"/>
        <v>0.7142857142857143</v>
      </c>
      <c r="Y157" s="71">
        <f t="shared" si="109"/>
        <v>0.5</v>
      </c>
      <c r="Z157" s="69">
        <f t="shared" si="109"/>
        <v>10000</v>
      </c>
      <c r="AA157" s="69">
        <f t="shared" ca="1" si="109"/>
        <v>9641.3333333333339</v>
      </c>
      <c r="AB157" s="69">
        <f t="shared" ca="1" si="101"/>
        <v>-358.66666666666606</v>
      </c>
      <c r="AC157" s="69">
        <f t="shared" ca="1" si="102"/>
        <v>69.555555555555557</v>
      </c>
      <c r="AD157" s="73">
        <f t="shared" si="107"/>
        <v>5.0999999999999837</v>
      </c>
      <c r="AE157" s="69">
        <f t="shared" si="111"/>
        <v>0.70000000000000007</v>
      </c>
      <c r="AF157" s="69">
        <f t="shared" si="111"/>
        <v>2.1</v>
      </c>
      <c r="AG157" s="78">
        <f t="shared" si="111"/>
        <v>200</v>
      </c>
      <c r="AH157" s="60">
        <f t="shared" si="111"/>
        <v>50</v>
      </c>
      <c r="AI157" s="60">
        <f t="shared" si="111"/>
        <v>105</v>
      </c>
      <c r="AJ157" s="60">
        <f t="shared" si="111"/>
        <v>10105</v>
      </c>
      <c r="AK157" s="60">
        <f t="shared" si="111"/>
        <v>428.66666666666669</v>
      </c>
      <c r="AL157" s="60">
        <f t="shared" si="111"/>
        <v>8.5733333333333341</v>
      </c>
      <c r="AM157" s="60">
        <f t="shared" ca="1" si="111"/>
        <v>-244.11666666666667</v>
      </c>
      <c r="AN157" s="60">
        <f t="shared" ca="1" si="111"/>
        <v>-244.11666666666667</v>
      </c>
      <c r="AO157" s="60">
        <f t="shared" ca="1" si="111"/>
        <v>244.11666666666667</v>
      </c>
      <c r="AP157" s="63">
        <f t="shared" si="85"/>
        <v>35</v>
      </c>
      <c r="AQ157" s="62">
        <f t="shared" si="86"/>
        <v>2.8183006535947772</v>
      </c>
      <c r="AR157" s="62">
        <f t="shared" si="87"/>
        <v>140.91503267973886</v>
      </c>
      <c r="AS157" s="62">
        <f t="shared" si="88"/>
        <v>281.83006535947771</v>
      </c>
      <c r="AT157" s="62">
        <f t="shared" si="89"/>
        <v>-140.91503267973886</v>
      </c>
      <c r="AU157" s="62">
        <f t="shared" si="90"/>
        <v>704.57516339869426</v>
      </c>
      <c r="AV157" s="62">
        <f t="shared" si="91"/>
        <v>-281.83006535947771</v>
      </c>
      <c r="AW157" s="63">
        <f t="shared" si="103"/>
        <v>422.74509803921654</v>
      </c>
      <c r="AX157" s="61" t="str">
        <f t="shared" ca="1" si="92"/>
        <v>VINTO</v>
      </c>
      <c r="AY157" s="69">
        <f t="shared" ca="1" si="104"/>
        <v>9860.8833333333332</v>
      </c>
      <c r="AZ157" s="51">
        <f t="shared" si="93"/>
        <v>986.40522875817203</v>
      </c>
      <c r="BA157" s="55">
        <f t="shared" ca="1" si="94"/>
        <v>0.10231004308790333</v>
      </c>
      <c r="BB157" s="55">
        <f t="shared" ca="1" si="105"/>
        <v>1.1786573365405686</v>
      </c>
      <c r="BC157" s="64">
        <f t="shared" ca="1" si="95"/>
        <v>64.078431372550483</v>
      </c>
      <c r="BE157" s="52">
        <f t="shared" ca="1" si="96"/>
        <v>5.0999999999999837</v>
      </c>
      <c r="BF157" s="52">
        <f t="shared" ca="1" si="97"/>
        <v>5.0999999999999837</v>
      </c>
      <c r="BG157" s="52">
        <f t="shared" ca="1" si="98"/>
        <v>5.0999999999999837</v>
      </c>
      <c r="BH157" s="52">
        <f t="shared" ca="1" si="99"/>
        <v>5.0999999999999837</v>
      </c>
    </row>
    <row r="158" spans="19:60">
      <c r="S158" s="68">
        <f t="shared" si="110"/>
        <v>7</v>
      </c>
      <c r="T158" s="69">
        <f t="shared" si="110"/>
        <v>2</v>
      </c>
      <c r="U158" s="70">
        <f t="shared" si="84"/>
        <v>5</v>
      </c>
      <c r="V158" s="68">
        <f t="shared" si="109"/>
        <v>2</v>
      </c>
      <c r="W158" s="70">
        <f t="shared" si="109"/>
        <v>7</v>
      </c>
      <c r="X158" s="71">
        <f t="shared" si="109"/>
        <v>0.7142857142857143</v>
      </c>
      <c r="Y158" s="71">
        <f t="shared" si="109"/>
        <v>0.5</v>
      </c>
      <c r="Z158" s="69">
        <f t="shared" si="109"/>
        <v>10000</v>
      </c>
      <c r="AA158" s="69">
        <f t="shared" ca="1" si="109"/>
        <v>9641.3333333333339</v>
      </c>
      <c r="AB158" s="69">
        <f t="shared" ca="1" si="101"/>
        <v>-358.66666666666606</v>
      </c>
      <c r="AC158" s="69">
        <f t="shared" ca="1" si="102"/>
        <v>69.555555555555557</v>
      </c>
      <c r="AD158" s="73">
        <f t="shared" si="107"/>
        <v>4.999999999999984</v>
      </c>
      <c r="AE158" s="69">
        <f t="shared" si="111"/>
        <v>0.70000000000000007</v>
      </c>
      <c r="AF158" s="69">
        <f t="shared" si="111"/>
        <v>2.1</v>
      </c>
      <c r="AG158" s="78">
        <f t="shared" si="111"/>
        <v>200</v>
      </c>
      <c r="AH158" s="60">
        <f t="shared" si="111"/>
        <v>50</v>
      </c>
      <c r="AI158" s="60">
        <f t="shared" si="111"/>
        <v>105</v>
      </c>
      <c r="AJ158" s="60">
        <f t="shared" si="111"/>
        <v>10105</v>
      </c>
      <c r="AK158" s="60">
        <f t="shared" si="111"/>
        <v>428.66666666666669</v>
      </c>
      <c r="AL158" s="60">
        <f t="shared" si="111"/>
        <v>8.5733333333333341</v>
      </c>
      <c r="AM158" s="60">
        <f t="shared" ca="1" si="111"/>
        <v>-244.11666666666667</v>
      </c>
      <c r="AN158" s="60">
        <f t="shared" ca="1" si="111"/>
        <v>-244.11666666666667</v>
      </c>
      <c r="AO158" s="60">
        <f t="shared" ca="1" si="111"/>
        <v>244.11666666666667</v>
      </c>
      <c r="AP158" s="63">
        <f t="shared" si="85"/>
        <v>35</v>
      </c>
      <c r="AQ158" s="62">
        <f t="shared" si="86"/>
        <v>2.8546666666666729</v>
      </c>
      <c r="AR158" s="62">
        <f t="shared" si="87"/>
        <v>142.73333333333363</v>
      </c>
      <c r="AS158" s="62">
        <f t="shared" si="88"/>
        <v>285.46666666666727</v>
      </c>
      <c r="AT158" s="62">
        <f t="shared" si="89"/>
        <v>-142.73333333333363</v>
      </c>
      <c r="AU158" s="62">
        <f t="shared" si="90"/>
        <v>713.66666666666811</v>
      </c>
      <c r="AV158" s="62">
        <f t="shared" si="91"/>
        <v>-285.46666666666727</v>
      </c>
      <c r="AW158" s="63">
        <f t="shared" si="103"/>
        <v>428.20000000000084</v>
      </c>
      <c r="AX158" s="61" t="str">
        <f t="shared" ca="1" si="92"/>
        <v>VINTO</v>
      </c>
      <c r="AY158" s="69">
        <f t="shared" ca="1" si="104"/>
        <v>9860.8833333333332</v>
      </c>
      <c r="AZ158" s="51">
        <f t="shared" si="93"/>
        <v>999.13333333333549</v>
      </c>
      <c r="BA158" s="55">
        <f t="shared" ca="1" si="94"/>
        <v>0.10363020329138453</v>
      </c>
      <c r="BB158" s="55">
        <f t="shared" ca="1" si="105"/>
        <v>1.1938661710037219</v>
      </c>
      <c r="BC158" s="64">
        <f t="shared" ca="1" si="95"/>
        <v>69.533333333334781</v>
      </c>
      <c r="BE158" s="52">
        <f t="shared" ca="1" si="96"/>
        <v>4.999999999999984</v>
      </c>
      <c r="BF158" s="52">
        <f t="shared" ca="1" si="97"/>
        <v>4.999999999999984</v>
      </c>
      <c r="BG158" s="52">
        <f t="shared" ca="1" si="98"/>
        <v>4.999999999999984</v>
      </c>
      <c r="BH158" s="52">
        <f t="shared" ca="1" si="99"/>
        <v>4.999999999999984</v>
      </c>
    </row>
    <row r="159" spans="19:60">
      <c r="S159" s="68">
        <f t="shared" si="110"/>
        <v>7</v>
      </c>
      <c r="T159" s="69">
        <f t="shared" si="110"/>
        <v>2</v>
      </c>
      <c r="U159" s="70">
        <f t="shared" si="84"/>
        <v>5</v>
      </c>
      <c r="V159" s="68">
        <f t="shared" si="109"/>
        <v>2</v>
      </c>
      <c r="W159" s="70">
        <f t="shared" si="109"/>
        <v>7</v>
      </c>
      <c r="X159" s="71">
        <f t="shared" si="109"/>
        <v>0.7142857142857143</v>
      </c>
      <c r="Y159" s="71">
        <f t="shared" si="109"/>
        <v>0.5</v>
      </c>
      <c r="Z159" s="69">
        <f t="shared" si="109"/>
        <v>10000</v>
      </c>
      <c r="AA159" s="69">
        <f t="shared" ca="1" si="109"/>
        <v>9641.3333333333339</v>
      </c>
      <c r="AB159" s="69">
        <f t="shared" ca="1" si="101"/>
        <v>-358.66666666666606</v>
      </c>
      <c r="AC159" s="69">
        <f t="shared" ca="1" si="102"/>
        <v>69.555555555555557</v>
      </c>
      <c r="AD159" s="73">
        <f t="shared" si="107"/>
        <v>4.8999999999999844</v>
      </c>
      <c r="AE159" s="69">
        <f t="shared" si="111"/>
        <v>0.70000000000000007</v>
      </c>
      <c r="AF159" s="69">
        <f t="shared" si="111"/>
        <v>2.1</v>
      </c>
      <c r="AG159" s="78">
        <f t="shared" si="111"/>
        <v>200</v>
      </c>
      <c r="AH159" s="60">
        <f t="shared" si="111"/>
        <v>50</v>
      </c>
      <c r="AI159" s="60">
        <f t="shared" si="111"/>
        <v>105</v>
      </c>
      <c r="AJ159" s="60">
        <f t="shared" si="111"/>
        <v>10105</v>
      </c>
      <c r="AK159" s="60">
        <f t="shared" si="111"/>
        <v>428.66666666666669</v>
      </c>
      <c r="AL159" s="60">
        <f t="shared" si="111"/>
        <v>8.5733333333333341</v>
      </c>
      <c r="AM159" s="60">
        <f t="shared" ca="1" si="111"/>
        <v>-244.11666666666667</v>
      </c>
      <c r="AN159" s="60">
        <f t="shared" ca="1" si="111"/>
        <v>-244.11666666666667</v>
      </c>
      <c r="AO159" s="60">
        <f t="shared" ca="1" si="111"/>
        <v>244.11666666666667</v>
      </c>
      <c r="AP159" s="63">
        <f t="shared" si="85"/>
        <v>35</v>
      </c>
      <c r="AQ159" s="62">
        <f t="shared" si="86"/>
        <v>2.8925170068027271</v>
      </c>
      <c r="AR159" s="62">
        <f t="shared" si="87"/>
        <v>144.62585034013637</v>
      </c>
      <c r="AS159" s="62">
        <f t="shared" si="88"/>
        <v>289.25170068027273</v>
      </c>
      <c r="AT159" s="62">
        <f t="shared" si="89"/>
        <v>-144.62585034013637</v>
      </c>
      <c r="AU159" s="62">
        <f t="shared" si="90"/>
        <v>723.12925170068183</v>
      </c>
      <c r="AV159" s="62">
        <f t="shared" si="91"/>
        <v>-289.25170068027273</v>
      </c>
      <c r="AW159" s="63">
        <f t="shared" si="103"/>
        <v>433.8775510204091</v>
      </c>
      <c r="AX159" s="61" t="str">
        <f t="shared" ca="1" si="92"/>
        <v>VINTO</v>
      </c>
      <c r="AY159" s="69">
        <f t="shared" ca="1" si="104"/>
        <v>9860.8833333333332</v>
      </c>
      <c r="AZ159" s="51">
        <f t="shared" si="93"/>
        <v>1012.3809523809546</v>
      </c>
      <c r="BA159" s="55">
        <f t="shared" ca="1" si="94"/>
        <v>0.10500424758480374</v>
      </c>
      <c r="BB159" s="55">
        <f t="shared" ca="1" si="105"/>
        <v>1.2096957742204735</v>
      </c>
      <c r="BC159" s="64">
        <f t="shared" ca="1" si="95"/>
        <v>75.21088435374304</v>
      </c>
      <c r="BE159" s="52">
        <f t="shared" ca="1" si="96"/>
        <v>4.8999999999999844</v>
      </c>
      <c r="BF159" s="52">
        <f t="shared" ca="1" si="97"/>
        <v>4.8999999999999844</v>
      </c>
      <c r="BG159" s="52">
        <f t="shared" ca="1" si="98"/>
        <v>4.8999999999999844</v>
      </c>
      <c r="BH159" s="52">
        <f t="shared" ca="1" si="99"/>
        <v>4.8999999999999844</v>
      </c>
    </row>
    <row r="160" spans="19:60">
      <c r="S160" s="68">
        <f t="shared" si="110"/>
        <v>7</v>
      </c>
      <c r="T160" s="69">
        <f t="shared" si="110"/>
        <v>2</v>
      </c>
      <c r="U160" s="70">
        <f t="shared" si="84"/>
        <v>5</v>
      </c>
      <c r="V160" s="68">
        <f t="shared" si="109"/>
        <v>2</v>
      </c>
      <c r="W160" s="70">
        <f t="shared" si="109"/>
        <v>7</v>
      </c>
      <c r="X160" s="71">
        <f t="shared" si="109"/>
        <v>0.7142857142857143</v>
      </c>
      <c r="Y160" s="71">
        <f t="shared" si="109"/>
        <v>0.5</v>
      </c>
      <c r="Z160" s="69">
        <f t="shared" si="109"/>
        <v>10000</v>
      </c>
      <c r="AA160" s="69">
        <f t="shared" ca="1" si="109"/>
        <v>9641.3333333333339</v>
      </c>
      <c r="AB160" s="69">
        <f t="shared" ca="1" si="101"/>
        <v>-358.66666666666606</v>
      </c>
      <c r="AC160" s="69">
        <f t="shared" ca="1" si="102"/>
        <v>69.555555555555557</v>
      </c>
      <c r="AD160" s="73">
        <f t="shared" si="107"/>
        <v>4.7999999999999847</v>
      </c>
      <c r="AE160" s="69">
        <f t="shared" si="111"/>
        <v>0.70000000000000007</v>
      </c>
      <c r="AF160" s="69">
        <f t="shared" si="111"/>
        <v>2.1</v>
      </c>
      <c r="AG160" s="78">
        <f t="shared" si="111"/>
        <v>200</v>
      </c>
      <c r="AH160" s="60">
        <f t="shared" si="111"/>
        <v>50</v>
      </c>
      <c r="AI160" s="60">
        <f t="shared" si="111"/>
        <v>105</v>
      </c>
      <c r="AJ160" s="60">
        <f t="shared" si="111"/>
        <v>10105</v>
      </c>
      <c r="AK160" s="60">
        <f t="shared" si="111"/>
        <v>428.66666666666669</v>
      </c>
      <c r="AL160" s="60">
        <f t="shared" si="111"/>
        <v>8.5733333333333341</v>
      </c>
      <c r="AM160" s="60">
        <f t="shared" ca="1" si="111"/>
        <v>-244.11666666666667</v>
      </c>
      <c r="AN160" s="60">
        <f t="shared" ca="1" si="111"/>
        <v>-244.11666666666667</v>
      </c>
      <c r="AO160" s="60">
        <f t="shared" ca="1" si="111"/>
        <v>244.11666666666667</v>
      </c>
      <c r="AP160" s="63">
        <f t="shared" si="85"/>
        <v>35</v>
      </c>
      <c r="AQ160" s="62">
        <f t="shared" si="86"/>
        <v>2.9319444444444507</v>
      </c>
      <c r="AR160" s="62">
        <f t="shared" si="87"/>
        <v>146.59722222222254</v>
      </c>
      <c r="AS160" s="62">
        <f t="shared" si="88"/>
        <v>293.19444444444508</v>
      </c>
      <c r="AT160" s="62">
        <f t="shared" si="89"/>
        <v>-146.59722222222254</v>
      </c>
      <c r="AU160" s="62">
        <f t="shared" si="90"/>
        <v>732.98611111111268</v>
      </c>
      <c r="AV160" s="62">
        <f t="shared" si="91"/>
        <v>-293.19444444444508</v>
      </c>
      <c r="AW160" s="63">
        <f t="shared" si="103"/>
        <v>439.7916666666676</v>
      </c>
      <c r="AX160" s="61" t="str">
        <f t="shared" ca="1" si="92"/>
        <v>VINTO</v>
      </c>
      <c r="AY160" s="69">
        <f t="shared" ca="1" si="104"/>
        <v>9860.8833333333332</v>
      </c>
      <c r="AZ160" s="51">
        <f t="shared" si="93"/>
        <v>1026.1805555555577</v>
      </c>
      <c r="BA160" s="55">
        <f t="shared" ca="1" si="94"/>
        <v>0.10643554372378208</v>
      </c>
      <c r="BB160" s="55">
        <f t="shared" ca="1" si="105"/>
        <v>1.2261849442379229</v>
      </c>
      <c r="BC160" s="64">
        <f t="shared" ca="1" si="95"/>
        <v>81.125000000001535</v>
      </c>
      <c r="BE160" s="52">
        <f t="shared" ca="1" si="96"/>
        <v>4.7999999999999847</v>
      </c>
      <c r="BF160" s="52">
        <f t="shared" ca="1" si="97"/>
        <v>4.7999999999999847</v>
      </c>
      <c r="BG160" s="52">
        <f t="shared" ca="1" si="98"/>
        <v>4.7999999999999847</v>
      </c>
      <c r="BH160" s="52">
        <f t="shared" ca="1" si="99"/>
        <v>4.7999999999999847</v>
      </c>
    </row>
    <row r="161" spans="19:60">
      <c r="S161" s="68">
        <f t="shared" si="110"/>
        <v>7</v>
      </c>
      <c r="T161" s="69">
        <f t="shared" si="110"/>
        <v>2</v>
      </c>
      <c r="U161" s="70">
        <f t="shared" si="84"/>
        <v>5</v>
      </c>
      <c r="V161" s="68">
        <f t="shared" si="109"/>
        <v>2</v>
      </c>
      <c r="W161" s="70">
        <f t="shared" si="109"/>
        <v>7</v>
      </c>
      <c r="X161" s="71">
        <f t="shared" si="109"/>
        <v>0.7142857142857143</v>
      </c>
      <c r="Y161" s="71">
        <f t="shared" si="109"/>
        <v>0.5</v>
      </c>
      <c r="Z161" s="69">
        <f t="shared" si="109"/>
        <v>10000</v>
      </c>
      <c r="AA161" s="69">
        <f t="shared" ca="1" si="109"/>
        <v>9641.3333333333339</v>
      </c>
      <c r="AB161" s="69">
        <f t="shared" ca="1" si="101"/>
        <v>-358.66666666666606</v>
      </c>
      <c r="AC161" s="69">
        <f t="shared" ca="1" si="102"/>
        <v>69.555555555555557</v>
      </c>
      <c r="AD161" s="73">
        <f t="shared" si="107"/>
        <v>4.6999999999999851</v>
      </c>
      <c r="AE161" s="69">
        <f t="shared" si="111"/>
        <v>0.70000000000000007</v>
      </c>
      <c r="AF161" s="69">
        <f t="shared" si="111"/>
        <v>2.1</v>
      </c>
      <c r="AG161" s="78">
        <f t="shared" si="111"/>
        <v>200</v>
      </c>
      <c r="AH161" s="60">
        <f t="shared" si="111"/>
        <v>50</v>
      </c>
      <c r="AI161" s="60">
        <f t="shared" si="111"/>
        <v>105</v>
      </c>
      <c r="AJ161" s="60">
        <f t="shared" si="111"/>
        <v>10105</v>
      </c>
      <c r="AK161" s="60">
        <f t="shared" si="111"/>
        <v>428.66666666666669</v>
      </c>
      <c r="AL161" s="60">
        <f t="shared" si="111"/>
        <v>8.5733333333333341</v>
      </c>
      <c r="AM161" s="60">
        <f t="shared" ca="1" si="111"/>
        <v>-244.11666666666667</v>
      </c>
      <c r="AN161" s="60">
        <f t="shared" ca="1" si="111"/>
        <v>-244.11666666666667</v>
      </c>
      <c r="AO161" s="60">
        <f t="shared" ca="1" si="111"/>
        <v>244.11666666666667</v>
      </c>
      <c r="AP161" s="63">
        <f t="shared" si="85"/>
        <v>35</v>
      </c>
      <c r="AQ161" s="62">
        <f t="shared" si="86"/>
        <v>2.973049645390077</v>
      </c>
      <c r="AR161" s="62">
        <f t="shared" si="87"/>
        <v>148.65248226950385</v>
      </c>
      <c r="AS161" s="62">
        <f t="shared" si="88"/>
        <v>297.3049645390077</v>
      </c>
      <c r="AT161" s="62">
        <f t="shared" si="89"/>
        <v>-148.65248226950385</v>
      </c>
      <c r="AU161" s="62">
        <f t="shared" si="90"/>
        <v>743.26241134751922</v>
      </c>
      <c r="AV161" s="62">
        <f t="shared" si="91"/>
        <v>-297.3049645390077</v>
      </c>
      <c r="AW161" s="63">
        <f t="shared" si="103"/>
        <v>445.95744680851152</v>
      </c>
      <c r="AX161" s="61" t="str">
        <f t="shared" ca="1" si="92"/>
        <v>VINTO</v>
      </c>
      <c r="AY161" s="69">
        <f t="shared" ca="1" si="104"/>
        <v>9860.8833333333332</v>
      </c>
      <c r="AZ161" s="51">
        <f t="shared" si="93"/>
        <v>1040.5673758865269</v>
      </c>
      <c r="BA161" s="55">
        <f t="shared" ca="1" si="94"/>
        <v>0.10792774608144035</v>
      </c>
      <c r="BB161" s="55">
        <f t="shared" ca="1" si="105"/>
        <v>1.2433757810646253</v>
      </c>
      <c r="BC161" s="64">
        <f t="shared" ca="1" si="95"/>
        <v>87.29078014184546</v>
      </c>
      <c r="BE161" s="52">
        <f t="shared" ca="1" si="96"/>
        <v>4.6999999999999851</v>
      </c>
      <c r="BF161" s="52">
        <f t="shared" ca="1" si="97"/>
        <v>4.6999999999999851</v>
      </c>
      <c r="BG161" s="52">
        <f t="shared" ca="1" si="98"/>
        <v>4.6999999999999851</v>
      </c>
      <c r="BH161" s="52">
        <f t="shared" ca="1" si="99"/>
        <v>4.6999999999999851</v>
      </c>
    </row>
    <row r="162" spans="19:60">
      <c r="S162" s="68">
        <f t="shared" si="110"/>
        <v>7</v>
      </c>
      <c r="T162" s="69">
        <f t="shared" si="110"/>
        <v>2</v>
      </c>
      <c r="U162" s="70">
        <f t="shared" si="84"/>
        <v>5</v>
      </c>
      <c r="V162" s="68">
        <f t="shared" si="109"/>
        <v>2</v>
      </c>
      <c r="W162" s="70">
        <f t="shared" si="109"/>
        <v>7</v>
      </c>
      <c r="X162" s="71">
        <f t="shared" si="109"/>
        <v>0.7142857142857143</v>
      </c>
      <c r="Y162" s="71">
        <f t="shared" si="109"/>
        <v>0.5</v>
      </c>
      <c r="Z162" s="69">
        <f t="shared" si="109"/>
        <v>10000</v>
      </c>
      <c r="AA162" s="69">
        <f t="shared" ca="1" si="109"/>
        <v>9641.3333333333339</v>
      </c>
      <c r="AB162" s="69">
        <f t="shared" ca="1" si="101"/>
        <v>-358.66666666666606</v>
      </c>
      <c r="AC162" s="69">
        <f t="shared" ca="1" si="102"/>
        <v>69.555555555555557</v>
      </c>
      <c r="AD162" s="73">
        <f t="shared" si="107"/>
        <v>4.5999999999999854</v>
      </c>
      <c r="AE162" s="69">
        <f t="shared" si="111"/>
        <v>0.70000000000000007</v>
      </c>
      <c r="AF162" s="69">
        <f t="shared" si="111"/>
        <v>2.1</v>
      </c>
      <c r="AG162" s="78">
        <f t="shared" si="111"/>
        <v>200</v>
      </c>
      <c r="AH162" s="60">
        <f t="shared" si="111"/>
        <v>50</v>
      </c>
      <c r="AI162" s="60">
        <f t="shared" si="111"/>
        <v>105</v>
      </c>
      <c r="AJ162" s="60">
        <f t="shared" si="111"/>
        <v>10105</v>
      </c>
      <c r="AK162" s="60">
        <f t="shared" si="111"/>
        <v>428.66666666666669</v>
      </c>
      <c r="AL162" s="60">
        <f t="shared" si="111"/>
        <v>8.5733333333333341</v>
      </c>
      <c r="AM162" s="60">
        <f t="shared" ca="1" si="111"/>
        <v>-244.11666666666667</v>
      </c>
      <c r="AN162" s="60">
        <f t="shared" ca="1" si="111"/>
        <v>-244.11666666666667</v>
      </c>
      <c r="AO162" s="60">
        <f t="shared" ca="1" si="111"/>
        <v>244.11666666666667</v>
      </c>
      <c r="AP162" s="63">
        <f t="shared" si="85"/>
        <v>35</v>
      </c>
      <c r="AQ162" s="62">
        <f t="shared" si="86"/>
        <v>3.0159420289855134</v>
      </c>
      <c r="AR162" s="62">
        <f t="shared" si="87"/>
        <v>150.79710144927566</v>
      </c>
      <c r="AS162" s="62">
        <f t="shared" si="88"/>
        <v>301.59420289855132</v>
      </c>
      <c r="AT162" s="62">
        <f t="shared" si="89"/>
        <v>-150.79710144927566</v>
      </c>
      <c r="AU162" s="62">
        <f t="shared" si="90"/>
        <v>753.98550724637835</v>
      </c>
      <c r="AV162" s="62">
        <f t="shared" si="91"/>
        <v>-301.59420289855132</v>
      </c>
      <c r="AW162" s="63">
        <f t="shared" si="103"/>
        <v>452.39130434782703</v>
      </c>
      <c r="AX162" s="61" t="str">
        <f t="shared" ca="1" si="92"/>
        <v>VINTO</v>
      </c>
      <c r="AY162" s="69">
        <f t="shared" ca="1" si="104"/>
        <v>9860.8833333333332</v>
      </c>
      <c r="AZ162" s="51">
        <f t="shared" si="93"/>
        <v>1055.5797101449295</v>
      </c>
      <c r="BA162" s="55">
        <f t="shared" ca="1" si="94"/>
        <v>0.10948482680247505</v>
      </c>
      <c r="BB162" s="55">
        <f t="shared" ca="1" si="105"/>
        <v>1.2613140455794456</v>
      </c>
      <c r="BC162" s="64">
        <f t="shared" ca="1" si="95"/>
        <v>93.724637681160971</v>
      </c>
      <c r="BE162" s="52">
        <f t="shared" ca="1" si="96"/>
        <v>4.5999999999999854</v>
      </c>
      <c r="BF162" s="52">
        <f t="shared" ca="1" si="97"/>
        <v>4.5999999999999854</v>
      </c>
      <c r="BG162" s="52">
        <f t="shared" ca="1" si="98"/>
        <v>4.5999999999999854</v>
      </c>
      <c r="BH162" s="52">
        <f t="shared" ca="1" si="99"/>
        <v>4.5999999999999854</v>
      </c>
    </row>
    <row r="163" spans="19:60">
      <c r="S163" s="68">
        <f t="shared" si="110"/>
        <v>7</v>
      </c>
      <c r="T163" s="69">
        <f t="shared" si="110"/>
        <v>2</v>
      </c>
      <c r="U163" s="70">
        <f t="shared" si="84"/>
        <v>5</v>
      </c>
      <c r="V163" s="68">
        <f t="shared" si="109"/>
        <v>2</v>
      </c>
      <c r="W163" s="70">
        <f t="shared" si="109"/>
        <v>7</v>
      </c>
      <c r="X163" s="71">
        <f t="shared" si="109"/>
        <v>0.7142857142857143</v>
      </c>
      <c r="Y163" s="71">
        <f t="shared" si="109"/>
        <v>0.5</v>
      </c>
      <c r="Z163" s="69">
        <f t="shared" si="109"/>
        <v>10000</v>
      </c>
      <c r="AA163" s="69">
        <f t="shared" ca="1" si="109"/>
        <v>9641.3333333333339</v>
      </c>
      <c r="AB163" s="69">
        <f t="shared" ca="1" si="101"/>
        <v>-358.66666666666606</v>
      </c>
      <c r="AC163" s="69">
        <f t="shared" ca="1" si="102"/>
        <v>69.555555555555557</v>
      </c>
      <c r="AD163" s="73">
        <f t="shared" si="107"/>
        <v>4.4999999999999858</v>
      </c>
      <c r="AE163" s="69">
        <f t="shared" si="111"/>
        <v>0.70000000000000007</v>
      </c>
      <c r="AF163" s="69">
        <f t="shared" si="111"/>
        <v>2.1</v>
      </c>
      <c r="AG163" s="78">
        <f t="shared" si="111"/>
        <v>200</v>
      </c>
      <c r="AH163" s="60">
        <f t="shared" si="111"/>
        <v>50</v>
      </c>
      <c r="AI163" s="60">
        <f t="shared" si="111"/>
        <v>105</v>
      </c>
      <c r="AJ163" s="60">
        <f t="shared" si="111"/>
        <v>10105</v>
      </c>
      <c r="AK163" s="60">
        <f t="shared" si="111"/>
        <v>428.66666666666669</v>
      </c>
      <c r="AL163" s="60">
        <f t="shared" si="111"/>
        <v>8.5733333333333341</v>
      </c>
      <c r="AM163" s="60">
        <f t="shared" ca="1" si="111"/>
        <v>-244.11666666666667</v>
      </c>
      <c r="AN163" s="60">
        <f t="shared" ca="1" si="111"/>
        <v>-244.11666666666667</v>
      </c>
      <c r="AO163" s="60">
        <f t="shared" ca="1" si="111"/>
        <v>244.11666666666667</v>
      </c>
      <c r="AP163" s="63">
        <f t="shared" si="85"/>
        <v>35</v>
      </c>
      <c r="AQ163" s="62">
        <f t="shared" si="86"/>
        <v>3.0607407407407474</v>
      </c>
      <c r="AR163" s="62">
        <f t="shared" si="87"/>
        <v>153.03703703703738</v>
      </c>
      <c r="AS163" s="62">
        <f t="shared" si="88"/>
        <v>306.07407407407476</v>
      </c>
      <c r="AT163" s="62">
        <f t="shared" si="89"/>
        <v>-153.03703703703738</v>
      </c>
      <c r="AU163" s="62">
        <f t="shared" si="90"/>
        <v>765.18518518518692</v>
      </c>
      <c r="AV163" s="62">
        <f t="shared" si="91"/>
        <v>-306.07407407407476</v>
      </c>
      <c r="AW163" s="63">
        <f t="shared" si="103"/>
        <v>459.11111111111217</v>
      </c>
      <c r="AX163" s="61" t="str">
        <f t="shared" ca="1" si="92"/>
        <v>VINTO</v>
      </c>
      <c r="AY163" s="69">
        <f t="shared" ca="1" si="104"/>
        <v>9860.8833333333332</v>
      </c>
      <c r="AZ163" s="51">
        <f t="shared" si="93"/>
        <v>1071.2592592592616</v>
      </c>
      <c r="BA163" s="55">
        <f t="shared" ca="1" si="94"/>
        <v>0.11111111111111135</v>
      </c>
      <c r="BB163" s="55">
        <f t="shared" ca="1" si="105"/>
        <v>1.2800495662949245</v>
      </c>
      <c r="BC163" s="64">
        <f t="shared" ca="1" si="95"/>
        <v>100.44444444444611</v>
      </c>
      <c r="BE163" s="52">
        <f t="shared" ca="1" si="96"/>
        <v>4.4999999999999858</v>
      </c>
      <c r="BF163" s="52">
        <f t="shared" ca="1" si="97"/>
        <v>4.4999999999999858</v>
      </c>
      <c r="BG163" s="52">
        <f t="shared" ca="1" si="98"/>
        <v>4.4999999999999858</v>
      </c>
      <c r="BH163" s="52">
        <f t="shared" ca="1" si="99"/>
        <v>4.4999999999999858</v>
      </c>
    </row>
    <row r="164" spans="19:60">
      <c r="S164" s="68">
        <f t="shared" si="110"/>
        <v>7</v>
      </c>
      <c r="T164" s="69">
        <f t="shared" si="110"/>
        <v>2</v>
      </c>
      <c r="U164" s="70">
        <f t="shared" si="84"/>
        <v>5</v>
      </c>
      <c r="V164" s="68">
        <f t="shared" si="109"/>
        <v>2</v>
      </c>
      <c r="W164" s="70">
        <f t="shared" si="109"/>
        <v>7</v>
      </c>
      <c r="X164" s="71">
        <f t="shared" si="109"/>
        <v>0.7142857142857143</v>
      </c>
      <c r="Y164" s="71">
        <f t="shared" si="109"/>
        <v>0.5</v>
      </c>
      <c r="Z164" s="69">
        <f t="shared" si="109"/>
        <v>10000</v>
      </c>
      <c r="AA164" s="69">
        <f t="shared" ca="1" si="109"/>
        <v>9641.3333333333339</v>
      </c>
      <c r="AB164" s="69">
        <f t="shared" ca="1" si="101"/>
        <v>-358.66666666666606</v>
      </c>
      <c r="AC164" s="69">
        <f t="shared" ca="1" si="102"/>
        <v>69.555555555555557</v>
      </c>
      <c r="AD164" s="73">
        <f t="shared" si="107"/>
        <v>4.3999999999999861</v>
      </c>
      <c r="AE164" s="69">
        <f t="shared" si="111"/>
        <v>0.70000000000000007</v>
      </c>
      <c r="AF164" s="69">
        <f t="shared" si="111"/>
        <v>2.1</v>
      </c>
      <c r="AG164" s="78">
        <f t="shared" si="111"/>
        <v>200</v>
      </c>
      <c r="AH164" s="60">
        <f t="shared" si="111"/>
        <v>50</v>
      </c>
      <c r="AI164" s="60">
        <f t="shared" si="111"/>
        <v>105</v>
      </c>
      <c r="AJ164" s="60">
        <f t="shared" si="111"/>
        <v>10105</v>
      </c>
      <c r="AK164" s="60">
        <f t="shared" si="111"/>
        <v>428.66666666666669</v>
      </c>
      <c r="AL164" s="60">
        <f t="shared" si="111"/>
        <v>8.5733333333333341</v>
      </c>
      <c r="AM164" s="60">
        <f t="shared" ca="1" si="111"/>
        <v>-244.11666666666667</v>
      </c>
      <c r="AN164" s="60">
        <f t="shared" ca="1" si="111"/>
        <v>-244.11666666666667</v>
      </c>
      <c r="AO164" s="60">
        <f t="shared" ca="1" si="111"/>
        <v>244.11666666666667</v>
      </c>
      <c r="AP164" s="63">
        <f t="shared" si="85"/>
        <v>35</v>
      </c>
      <c r="AQ164" s="62">
        <f t="shared" si="86"/>
        <v>3.1075757575757641</v>
      </c>
      <c r="AR164" s="62">
        <f t="shared" si="87"/>
        <v>155.37878787878822</v>
      </c>
      <c r="AS164" s="62">
        <f t="shared" si="88"/>
        <v>310.75757575757643</v>
      </c>
      <c r="AT164" s="62">
        <f t="shared" si="89"/>
        <v>-155.37878787878822</v>
      </c>
      <c r="AU164" s="62">
        <f t="shared" si="90"/>
        <v>776.89393939394108</v>
      </c>
      <c r="AV164" s="62">
        <f t="shared" si="91"/>
        <v>-310.75757575757643</v>
      </c>
      <c r="AW164" s="63">
        <f t="shared" si="103"/>
        <v>466.13636363636465</v>
      </c>
      <c r="AX164" s="61" t="str">
        <f t="shared" ca="1" si="92"/>
        <v>VINTO</v>
      </c>
      <c r="AY164" s="69">
        <f t="shared" ca="1" si="104"/>
        <v>9860.8833333333332</v>
      </c>
      <c r="AZ164" s="51">
        <f t="shared" si="93"/>
        <v>1087.6515151515175</v>
      </c>
      <c r="BA164" s="55">
        <f t="shared" ca="1" si="94"/>
        <v>0.11281131743377652</v>
      </c>
      <c r="BB164" s="55">
        <f t="shared" ca="1" si="105"/>
        <v>1.2996367015883794</v>
      </c>
      <c r="BC164" s="64">
        <f t="shared" ca="1" si="95"/>
        <v>107.46969696969859</v>
      </c>
      <c r="BE164" s="52">
        <f t="shared" ca="1" si="96"/>
        <v>4.3999999999999861</v>
      </c>
      <c r="BF164" s="52">
        <f t="shared" ca="1" si="97"/>
        <v>4.3999999999999861</v>
      </c>
      <c r="BG164" s="52">
        <f t="shared" ca="1" si="98"/>
        <v>4.3999999999999861</v>
      </c>
      <c r="BH164" s="52">
        <f t="shared" ca="1" si="99"/>
        <v>4.3999999999999861</v>
      </c>
    </row>
    <row r="165" spans="19:60">
      <c r="S165" s="68">
        <f t="shared" si="110"/>
        <v>7</v>
      </c>
      <c r="T165" s="69">
        <f t="shared" si="110"/>
        <v>2</v>
      </c>
      <c r="U165" s="70">
        <f t="shared" si="84"/>
        <v>5</v>
      </c>
      <c r="V165" s="68">
        <f t="shared" si="109"/>
        <v>2</v>
      </c>
      <c r="W165" s="70">
        <f t="shared" si="109"/>
        <v>7</v>
      </c>
      <c r="X165" s="71">
        <f t="shared" si="109"/>
        <v>0.7142857142857143</v>
      </c>
      <c r="Y165" s="71">
        <f t="shared" si="109"/>
        <v>0.5</v>
      </c>
      <c r="Z165" s="69">
        <f t="shared" si="109"/>
        <v>10000</v>
      </c>
      <c r="AA165" s="69">
        <f t="shared" ca="1" si="109"/>
        <v>9641.3333333333339</v>
      </c>
      <c r="AB165" s="69">
        <f t="shared" ca="1" si="101"/>
        <v>-358.66666666666606</v>
      </c>
      <c r="AC165" s="69">
        <f t="shared" ca="1" si="102"/>
        <v>69.555555555555557</v>
      </c>
      <c r="AD165" s="73">
        <f t="shared" si="107"/>
        <v>4.2999999999999865</v>
      </c>
      <c r="AE165" s="69">
        <f t="shared" si="111"/>
        <v>0.70000000000000007</v>
      </c>
      <c r="AF165" s="69">
        <f t="shared" si="111"/>
        <v>2.1</v>
      </c>
      <c r="AG165" s="78">
        <f t="shared" si="111"/>
        <v>200</v>
      </c>
      <c r="AH165" s="60">
        <f t="shared" si="111"/>
        <v>50</v>
      </c>
      <c r="AI165" s="60">
        <f t="shared" si="111"/>
        <v>105</v>
      </c>
      <c r="AJ165" s="60">
        <f t="shared" si="111"/>
        <v>10105</v>
      </c>
      <c r="AK165" s="60">
        <f t="shared" si="111"/>
        <v>428.66666666666669</v>
      </c>
      <c r="AL165" s="60">
        <f t="shared" si="111"/>
        <v>8.5733333333333341</v>
      </c>
      <c r="AM165" s="60">
        <f t="shared" ca="1" si="111"/>
        <v>-244.11666666666667</v>
      </c>
      <c r="AN165" s="60">
        <f t="shared" ca="1" si="111"/>
        <v>-244.11666666666667</v>
      </c>
      <c r="AO165" s="60">
        <f t="shared" ca="1" si="111"/>
        <v>244.11666666666667</v>
      </c>
      <c r="AP165" s="63">
        <f t="shared" si="85"/>
        <v>35</v>
      </c>
      <c r="AQ165" s="62">
        <f t="shared" si="86"/>
        <v>3.1565891472868284</v>
      </c>
      <c r="AR165" s="62">
        <f t="shared" si="87"/>
        <v>157.82945736434141</v>
      </c>
      <c r="AS165" s="62">
        <f t="shared" si="88"/>
        <v>315.65891472868282</v>
      </c>
      <c r="AT165" s="62">
        <f t="shared" si="89"/>
        <v>-157.82945736434141</v>
      </c>
      <c r="AU165" s="62">
        <f t="shared" si="90"/>
        <v>789.14728682170698</v>
      </c>
      <c r="AV165" s="62">
        <f t="shared" si="91"/>
        <v>-315.65891472868282</v>
      </c>
      <c r="AW165" s="63">
        <f t="shared" si="103"/>
        <v>473.48837209302417</v>
      </c>
      <c r="AX165" s="61" t="str">
        <f t="shared" ca="1" si="92"/>
        <v>VINTO</v>
      </c>
      <c r="AY165" s="69">
        <f t="shared" ca="1" si="104"/>
        <v>9860.8833333333332</v>
      </c>
      <c r="AZ165" s="51">
        <f t="shared" si="93"/>
        <v>1104.8062015503899</v>
      </c>
      <c r="BA165" s="55">
        <f t="shared" ca="1" si="94"/>
        <v>0.1145906031202866</v>
      </c>
      <c r="BB165" s="55">
        <f t="shared" ca="1" si="105"/>
        <v>1.3201348664303669</v>
      </c>
      <c r="BC165" s="64">
        <f t="shared" ca="1" si="95"/>
        <v>114.82170542635811</v>
      </c>
      <c r="BE165" s="52">
        <f t="shared" ca="1" si="96"/>
        <v>4.2999999999999865</v>
      </c>
      <c r="BF165" s="52">
        <f t="shared" ca="1" si="97"/>
        <v>4.2999999999999865</v>
      </c>
      <c r="BG165" s="52">
        <f t="shared" ca="1" si="98"/>
        <v>4.2999999999999865</v>
      </c>
      <c r="BH165" s="52">
        <f t="shared" ca="1" si="99"/>
        <v>4.2999999999999865</v>
      </c>
    </row>
    <row r="166" spans="19:60">
      <c r="S166" s="68">
        <f t="shared" si="110"/>
        <v>7</v>
      </c>
      <c r="T166" s="69">
        <f t="shared" si="110"/>
        <v>2</v>
      </c>
      <c r="U166" s="70">
        <f t="shared" si="84"/>
        <v>5</v>
      </c>
      <c r="V166" s="68">
        <f t="shared" si="109"/>
        <v>2</v>
      </c>
      <c r="W166" s="70">
        <f t="shared" si="109"/>
        <v>7</v>
      </c>
      <c r="X166" s="71">
        <f t="shared" si="109"/>
        <v>0.7142857142857143</v>
      </c>
      <c r="Y166" s="71">
        <f t="shared" si="109"/>
        <v>0.5</v>
      </c>
      <c r="Z166" s="69">
        <f t="shared" si="109"/>
        <v>10000</v>
      </c>
      <c r="AA166" s="69">
        <f t="shared" ca="1" si="109"/>
        <v>9641.3333333333339</v>
      </c>
      <c r="AB166" s="69">
        <f t="shared" ca="1" si="101"/>
        <v>-358.66666666666606</v>
      </c>
      <c r="AC166" s="69">
        <f t="shared" ca="1" si="102"/>
        <v>69.555555555555557</v>
      </c>
      <c r="AD166" s="73">
        <f t="shared" si="107"/>
        <v>4.1999999999999869</v>
      </c>
      <c r="AE166" s="69">
        <f t="shared" si="111"/>
        <v>0.70000000000000007</v>
      </c>
      <c r="AF166" s="69">
        <f t="shared" si="111"/>
        <v>2.1</v>
      </c>
      <c r="AG166" s="78">
        <f t="shared" si="111"/>
        <v>200</v>
      </c>
      <c r="AH166" s="60">
        <f t="shared" si="111"/>
        <v>50</v>
      </c>
      <c r="AI166" s="60">
        <f t="shared" si="111"/>
        <v>105</v>
      </c>
      <c r="AJ166" s="60">
        <f t="shared" si="111"/>
        <v>10105</v>
      </c>
      <c r="AK166" s="60">
        <f t="shared" si="111"/>
        <v>428.66666666666669</v>
      </c>
      <c r="AL166" s="60">
        <f t="shared" si="111"/>
        <v>8.5733333333333341</v>
      </c>
      <c r="AM166" s="60">
        <f t="shared" ca="1" si="111"/>
        <v>-244.11666666666667</v>
      </c>
      <c r="AN166" s="60">
        <f t="shared" ca="1" si="111"/>
        <v>-244.11666666666667</v>
      </c>
      <c r="AO166" s="60">
        <f t="shared" ca="1" si="111"/>
        <v>244.11666666666667</v>
      </c>
      <c r="AP166" s="63">
        <f t="shared" si="85"/>
        <v>35</v>
      </c>
      <c r="AQ166" s="62">
        <f t="shared" si="86"/>
        <v>3.2079365079365147</v>
      </c>
      <c r="AR166" s="62">
        <f t="shared" si="87"/>
        <v>160.39682539682573</v>
      </c>
      <c r="AS166" s="62">
        <f t="shared" si="88"/>
        <v>320.79365079365147</v>
      </c>
      <c r="AT166" s="62">
        <f t="shared" si="89"/>
        <v>-160.39682539682573</v>
      </c>
      <c r="AU166" s="62">
        <f t="shared" si="90"/>
        <v>801.98412698412869</v>
      </c>
      <c r="AV166" s="62">
        <f t="shared" si="91"/>
        <v>-320.79365079365147</v>
      </c>
      <c r="AW166" s="63">
        <f t="shared" si="103"/>
        <v>481.19047619047723</v>
      </c>
      <c r="AX166" s="61" t="str">
        <f t="shared" ca="1" si="92"/>
        <v>VINTO</v>
      </c>
      <c r="AY166" s="69">
        <f t="shared" ca="1" si="104"/>
        <v>9860.8833333333332</v>
      </c>
      <c r="AZ166" s="51">
        <f t="shared" si="93"/>
        <v>1122.7777777777801</v>
      </c>
      <c r="BA166" s="55">
        <f t="shared" ca="1" si="94"/>
        <v>0.11645461669663049</v>
      </c>
      <c r="BB166" s="55">
        <f t="shared" ca="1" si="105"/>
        <v>1.3416091343600689</v>
      </c>
      <c r="BC166" s="64">
        <f t="shared" ca="1" si="95"/>
        <v>122.52380952381117</v>
      </c>
      <c r="BE166" s="52">
        <f t="shared" ca="1" si="96"/>
        <v>4.1999999999999869</v>
      </c>
      <c r="BF166" s="52">
        <f t="shared" ca="1" si="97"/>
        <v>4.1999999999999869</v>
      </c>
      <c r="BG166" s="52">
        <f t="shared" ca="1" si="98"/>
        <v>4.1999999999999869</v>
      </c>
      <c r="BH166" s="52">
        <f t="shared" ca="1" si="99"/>
        <v>4.1999999999999869</v>
      </c>
    </row>
    <row r="167" spans="19:60">
      <c r="S167" s="68">
        <f t="shared" si="110"/>
        <v>7</v>
      </c>
      <c r="T167" s="69">
        <f t="shared" si="110"/>
        <v>2</v>
      </c>
      <c r="U167" s="70">
        <f t="shared" si="84"/>
        <v>5</v>
      </c>
      <c r="V167" s="68">
        <f t="shared" si="109"/>
        <v>2</v>
      </c>
      <c r="W167" s="70">
        <f t="shared" si="109"/>
        <v>7</v>
      </c>
      <c r="X167" s="71">
        <f t="shared" si="109"/>
        <v>0.7142857142857143</v>
      </c>
      <c r="Y167" s="71">
        <f t="shared" si="109"/>
        <v>0.5</v>
      </c>
      <c r="Z167" s="69">
        <f t="shared" si="109"/>
        <v>10000</v>
      </c>
      <c r="AA167" s="69">
        <f t="shared" ca="1" si="109"/>
        <v>9641.3333333333339</v>
      </c>
      <c r="AB167" s="69">
        <f t="shared" ca="1" si="101"/>
        <v>-358.66666666666606</v>
      </c>
      <c r="AC167" s="69">
        <f t="shared" ca="1" si="102"/>
        <v>69.555555555555557</v>
      </c>
      <c r="AD167" s="73">
        <f t="shared" si="107"/>
        <v>4.0999999999999872</v>
      </c>
      <c r="AE167" s="69">
        <f t="shared" si="111"/>
        <v>0.70000000000000007</v>
      </c>
      <c r="AF167" s="69">
        <f t="shared" si="111"/>
        <v>2.1</v>
      </c>
      <c r="AG167" s="78">
        <f t="shared" si="111"/>
        <v>200</v>
      </c>
      <c r="AH167" s="60">
        <f t="shared" si="111"/>
        <v>50</v>
      </c>
      <c r="AI167" s="60">
        <f t="shared" si="111"/>
        <v>105</v>
      </c>
      <c r="AJ167" s="60">
        <f t="shared" si="111"/>
        <v>10105</v>
      </c>
      <c r="AK167" s="60">
        <f t="shared" si="111"/>
        <v>428.66666666666669</v>
      </c>
      <c r="AL167" s="60">
        <f t="shared" si="111"/>
        <v>8.5733333333333341</v>
      </c>
      <c r="AM167" s="60">
        <f t="shared" ca="1" si="111"/>
        <v>-244.11666666666667</v>
      </c>
      <c r="AN167" s="60">
        <f t="shared" ca="1" si="111"/>
        <v>-244.11666666666667</v>
      </c>
      <c r="AO167" s="60">
        <f t="shared" ca="1" si="111"/>
        <v>244.11666666666667</v>
      </c>
      <c r="AP167" s="63">
        <f t="shared" si="85"/>
        <v>35</v>
      </c>
      <c r="AQ167" s="62">
        <f t="shared" si="86"/>
        <v>3.2617886178861859</v>
      </c>
      <c r="AR167" s="62">
        <f t="shared" si="87"/>
        <v>163.08943089430929</v>
      </c>
      <c r="AS167" s="62">
        <f t="shared" si="88"/>
        <v>326.17886178861858</v>
      </c>
      <c r="AT167" s="62">
        <f t="shared" si="89"/>
        <v>-163.08943089430929</v>
      </c>
      <c r="AU167" s="62">
        <f t="shared" si="90"/>
        <v>815.44715447154647</v>
      </c>
      <c r="AV167" s="62">
        <f t="shared" si="91"/>
        <v>-326.17886178861858</v>
      </c>
      <c r="AW167" s="63">
        <f t="shared" si="103"/>
        <v>489.26829268292789</v>
      </c>
      <c r="AX167" s="61" t="str">
        <f t="shared" ca="1" si="92"/>
        <v>VINTO</v>
      </c>
      <c r="AY167" s="69">
        <f t="shared" ca="1" si="104"/>
        <v>9860.8833333333332</v>
      </c>
      <c r="AZ167" s="51">
        <f t="shared" si="93"/>
        <v>1141.626016260165</v>
      </c>
      <c r="BA167" s="55">
        <f t="shared" ca="1" si="94"/>
        <v>0.11840955776450335</v>
      </c>
      <c r="BB167" s="55">
        <f t="shared" ca="1" si="105"/>
        <v>1.3641309275546341</v>
      </c>
      <c r="BC167" s="64">
        <f t="shared" ca="1" si="95"/>
        <v>130.60162601626183</v>
      </c>
      <c r="BE167" s="52">
        <f t="shared" ca="1" si="96"/>
        <v>4.0999999999999872</v>
      </c>
      <c r="BF167" s="52">
        <f t="shared" ca="1" si="97"/>
        <v>4.0999999999999872</v>
      </c>
      <c r="BG167" s="52">
        <f t="shared" ca="1" si="98"/>
        <v>4.0999999999999872</v>
      </c>
      <c r="BH167" s="52">
        <f t="shared" ca="1" si="99"/>
        <v>4.0999999999999872</v>
      </c>
    </row>
    <row r="168" spans="19:60">
      <c r="S168" s="68">
        <f t="shared" si="110"/>
        <v>7</v>
      </c>
      <c r="T168" s="69">
        <f t="shared" si="110"/>
        <v>2</v>
      </c>
      <c r="U168" s="70">
        <f t="shared" ref="U168:U199" si="112">ROUND((1/T168)*S168,0)+1</f>
        <v>5</v>
      </c>
      <c r="V168" s="68">
        <f t="shared" si="109"/>
        <v>2</v>
      </c>
      <c r="W168" s="70">
        <f t="shared" si="109"/>
        <v>7</v>
      </c>
      <c r="X168" s="71">
        <f t="shared" si="109"/>
        <v>0.7142857142857143</v>
      </c>
      <c r="Y168" s="71">
        <f t="shared" si="109"/>
        <v>0.5</v>
      </c>
      <c r="Z168" s="69">
        <f t="shared" si="109"/>
        <v>10000</v>
      </c>
      <c r="AA168" s="69">
        <f t="shared" ca="1" si="109"/>
        <v>9641.3333333333339</v>
      </c>
      <c r="AB168" s="69">
        <f t="shared" ca="1" si="101"/>
        <v>-358.66666666666606</v>
      </c>
      <c r="AC168" s="69">
        <f t="shared" ca="1" si="102"/>
        <v>69.555555555555557</v>
      </c>
      <c r="AD168" s="73">
        <f t="shared" si="107"/>
        <v>3.9999999999999871</v>
      </c>
      <c r="AE168" s="69">
        <f t="shared" si="111"/>
        <v>0.70000000000000007</v>
      </c>
      <c r="AF168" s="69">
        <f t="shared" si="111"/>
        <v>2.1</v>
      </c>
      <c r="AG168" s="78">
        <f t="shared" si="111"/>
        <v>200</v>
      </c>
      <c r="AH168" s="60">
        <f t="shared" si="111"/>
        <v>50</v>
      </c>
      <c r="AI168" s="60">
        <f t="shared" si="111"/>
        <v>105</v>
      </c>
      <c r="AJ168" s="60">
        <f t="shared" si="111"/>
        <v>10105</v>
      </c>
      <c r="AK168" s="60">
        <f t="shared" si="111"/>
        <v>428.66666666666669</v>
      </c>
      <c r="AL168" s="60">
        <f t="shared" si="111"/>
        <v>8.5733333333333341</v>
      </c>
      <c r="AM168" s="60">
        <f t="shared" ca="1" si="111"/>
        <v>-244.11666666666667</v>
      </c>
      <c r="AN168" s="60">
        <f t="shared" ca="1" si="111"/>
        <v>-244.11666666666667</v>
      </c>
      <c r="AO168" s="60">
        <f t="shared" ca="1" si="111"/>
        <v>244.11666666666667</v>
      </c>
      <c r="AP168" s="63">
        <f t="shared" si="85"/>
        <v>35</v>
      </c>
      <c r="AQ168" s="62">
        <f t="shared" si="86"/>
        <v>3.3183333333333409</v>
      </c>
      <c r="AR168" s="62">
        <f t="shared" si="87"/>
        <v>165.91666666666706</v>
      </c>
      <c r="AS168" s="62">
        <f t="shared" si="88"/>
        <v>331.83333333333411</v>
      </c>
      <c r="AT168" s="62">
        <f t="shared" si="89"/>
        <v>-165.91666666666706</v>
      </c>
      <c r="AU168" s="62">
        <f t="shared" si="90"/>
        <v>829.5833333333353</v>
      </c>
      <c r="AV168" s="62">
        <f t="shared" si="91"/>
        <v>-331.83333333333411</v>
      </c>
      <c r="AW168" s="63">
        <f t="shared" si="103"/>
        <v>497.75000000000119</v>
      </c>
      <c r="AX168" s="61" t="str">
        <f t="shared" ca="1" si="92"/>
        <v>VINTO</v>
      </c>
      <c r="AY168" s="69">
        <f t="shared" ca="1" si="104"/>
        <v>9860.8833333333332</v>
      </c>
      <c r="AZ168" s="51">
        <f t="shared" si="93"/>
        <v>1161.4166666666695</v>
      </c>
      <c r="BA168" s="55">
        <f t="shared" ca="1" si="94"/>
        <v>0.12046224588576988</v>
      </c>
      <c r="BB168" s="55">
        <f t="shared" ca="1" si="105"/>
        <v>1.3877788104089277</v>
      </c>
      <c r="BC168" s="64">
        <f t="shared" ca="1" si="95"/>
        <v>139.08333333333513</v>
      </c>
      <c r="BE168" s="52">
        <f t="shared" ca="1" si="96"/>
        <v>3.9999999999999871</v>
      </c>
      <c r="BF168" s="52">
        <f t="shared" ca="1" si="97"/>
        <v>3.9999999999999871</v>
      </c>
      <c r="BG168" s="52">
        <f t="shared" ca="1" si="98"/>
        <v>3.9999999999999871</v>
      </c>
      <c r="BH168" s="52">
        <f t="shared" ca="1" si="99"/>
        <v>3.9999999999999871</v>
      </c>
    </row>
    <row r="169" spans="19:60">
      <c r="S169" s="68">
        <f t="shared" si="110"/>
        <v>7</v>
      </c>
      <c r="T169" s="69">
        <f t="shared" si="110"/>
        <v>2</v>
      </c>
      <c r="U169" s="70">
        <f t="shared" si="112"/>
        <v>5</v>
      </c>
      <c r="V169" s="68">
        <f t="shared" ref="V169:AA184" si="113">V168</f>
        <v>2</v>
      </c>
      <c r="W169" s="70">
        <f t="shared" si="113"/>
        <v>7</v>
      </c>
      <c r="X169" s="71">
        <f t="shared" si="113"/>
        <v>0.7142857142857143</v>
      </c>
      <c r="Y169" s="71">
        <f t="shared" si="113"/>
        <v>0.5</v>
      </c>
      <c r="Z169" s="69">
        <f t="shared" si="113"/>
        <v>10000</v>
      </c>
      <c r="AA169" s="69">
        <f t="shared" ca="1" si="113"/>
        <v>9641.3333333333339</v>
      </c>
      <c r="AB169" s="69">
        <f t="shared" ca="1" si="101"/>
        <v>-358.66666666666606</v>
      </c>
      <c r="AC169" s="69">
        <f t="shared" ref="AC169:AC200" ca="1" si="114">AC168</f>
        <v>69.555555555555557</v>
      </c>
      <c r="AD169" s="73">
        <f t="shared" si="107"/>
        <v>3.899999999999987</v>
      </c>
      <c r="AE169" s="69">
        <f t="shared" si="111"/>
        <v>0.70000000000000007</v>
      </c>
      <c r="AF169" s="69">
        <f t="shared" si="111"/>
        <v>2.1</v>
      </c>
      <c r="AG169" s="78">
        <f t="shared" si="111"/>
        <v>200</v>
      </c>
      <c r="AH169" s="60">
        <f t="shared" si="111"/>
        <v>50</v>
      </c>
      <c r="AI169" s="60">
        <f t="shared" si="111"/>
        <v>105</v>
      </c>
      <c r="AJ169" s="60">
        <f t="shared" si="111"/>
        <v>10105</v>
      </c>
      <c r="AK169" s="60">
        <f t="shared" si="111"/>
        <v>428.66666666666669</v>
      </c>
      <c r="AL169" s="60">
        <f t="shared" si="111"/>
        <v>8.5733333333333341</v>
      </c>
      <c r="AM169" s="60">
        <f t="shared" ca="1" si="111"/>
        <v>-244.11666666666667</v>
      </c>
      <c r="AN169" s="60">
        <f t="shared" ca="1" si="111"/>
        <v>-244.11666666666667</v>
      </c>
      <c r="AO169" s="60">
        <f t="shared" ca="1" si="111"/>
        <v>244.11666666666667</v>
      </c>
      <c r="AP169" s="63">
        <f t="shared" si="85"/>
        <v>35</v>
      </c>
      <c r="AQ169" s="62">
        <f t="shared" si="86"/>
        <v>3.3777777777777858</v>
      </c>
      <c r="AR169" s="62">
        <f t="shared" si="87"/>
        <v>168.88888888888928</v>
      </c>
      <c r="AS169" s="62">
        <f t="shared" si="88"/>
        <v>337.77777777777857</v>
      </c>
      <c r="AT169" s="62">
        <f t="shared" si="89"/>
        <v>-168.88888888888928</v>
      </c>
      <c r="AU169" s="62">
        <f t="shared" si="90"/>
        <v>844.44444444444639</v>
      </c>
      <c r="AV169" s="62">
        <f t="shared" si="91"/>
        <v>-337.77777777777857</v>
      </c>
      <c r="AW169" s="63">
        <f t="shared" si="103"/>
        <v>506.66666666666782</v>
      </c>
      <c r="AX169" s="61" t="str">
        <f t="shared" ca="1" si="92"/>
        <v>VINTO</v>
      </c>
      <c r="AY169" s="69">
        <f t="shared" ca="1" si="104"/>
        <v>9860.8833333333332</v>
      </c>
      <c r="AZ169" s="51">
        <f t="shared" si="93"/>
        <v>1182.2222222222249</v>
      </c>
      <c r="BA169" s="55">
        <f t="shared" ca="1" si="94"/>
        <v>0.12262020006453722</v>
      </c>
      <c r="BB169" s="55">
        <f t="shared" ca="1" si="105"/>
        <v>1.4126394052044666</v>
      </c>
      <c r="BC169" s="64">
        <f t="shared" ca="1" si="95"/>
        <v>148.00000000000176</v>
      </c>
      <c r="BE169" s="52">
        <f t="shared" ca="1" si="96"/>
        <v>3.899999999999987</v>
      </c>
      <c r="BF169" s="52">
        <f t="shared" ca="1" si="97"/>
        <v>3.899999999999987</v>
      </c>
      <c r="BG169" s="52">
        <f t="shared" ca="1" si="98"/>
        <v>3.899999999999987</v>
      </c>
      <c r="BH169" s="52">
        <f t="shared" ca="1" si="99"/>
        <v>3.899999999999987</v>
      </c>
    </row>
    <row r="170" spans="19:60">
      <c r="S170" s="68">
        <f t="shared" ref="S170:T185" si="115">S169</f>
        <v>7</v>
      </c>
      <c r="T170" s="69">
        <f t="shared" si="115"/>
        <v>2</v>
      </c>
      <c r="U170" s="70">
        <f t="shared" si="112"/>
        <v>5</v>
      </c>
      <c r="V170" s="68">
        <f t="shared" si="113"/>
        <v>2</v>
      </c>
      <c r="W170" s="70">
        <f t="shared" si="113"/>
        <v>7</v>
      </c>
      <c r="X170" s="71">
        <f t="shared" si="113"/>
        <v>0.7142857142857143</v>
      </c>
      <c r="Y170" s="71">
        <f t="shared" si="113"/>
        <v>0.5</v>
      </c>
      <c r="Z170" s="69">
        <f t="shared" si="113"/>
        <v>10000</v>
      </c>
      <c r="AA170" s="69">
        <f t="shared" ca="1" si="113"/>
        <v>9641.3333333333339</v>
      </c>
      <c r="AB170" s="69">
        <f t="shared" ca="1" si="101"/>
        <v>-358.66666666666606</v>
      </c>
      <c r="AC170" s="69">
        <f t="shared" ca="1" si="114"/>
        <v>69.555555555555557</v>
      </c>
      <c r="AD170" s="73">
        <f t="shared" si="107"/>
        <v>3.7999999999999869</v>
      </c>
      <c r="AE170" s="69">
        <f t="shared" ref="AE170:AO185" si="116">AE169</f>
        <v>0.70000000000000007</v>
      </c>
      <c r="AF170" s="69">
        <f t="shared" si="116"/>
        <v>2.1</v>
      </c>
      <c r="AG170" s="78">
        <f t="shared" si="116"/>
        <v>200</v>
      </c>
      <c r="AH170" s="60">
        <f t="shared" si="116"/>
        <v>50</v>
      </c>
      <c r="AI170" s="60">
        <f t="shared" si="116"/>
        <v>105</v>
      </c>
      <c r="AJ170" s="60">
        <f t="shared" si="116"/>
        <v>10105</v>
      </c>
      <c r="AK170" s="60">
        <f t="shared" si="116"/>
        <v>428.66666666666669</v>
      </c>
      <c r="AL170" s="60">
        <f t="shared" si="116"/>
        <v>8.5733333333333341</v>
      </c>
      <c r="AM170" s="60">
        <f t="shared" ca="1" si="116"/>
        <v>-244.11666666666667</v>
      </c>
      <c r="AN170" s="60">
        <f t="shared" ca="1" si="116"/>
        <v>-244.11666666666667</v>
      </c>
      <c r="AO170" s="60">
        <f t="shared" ca="1" si="116"/>
        <v>244.11666666666667</v>
      </c>
      <c r="AP170" s="63">
        <f t="shared" si="85"/>
        <v>35</v>
      </c>
      <c r="AQ170" s="62">
        <f t="shared" si="86"/>
        <v>3.4403508771929907</v>
      </c>
      <c r="AR170" s="62">
        <f t="shared" si="87"/>
        <v>172.01754385964955</v>
      </c>
      <c r="AS170" s="62">
        <f t="shared" si="88"/>
        <v>344.0350877192991</v>
      </c>
      <c r="AT170" s="62">
        <f t="shared" si="89"/>
        <v>-172.01754385964955</v>
      </c>
      <c r="AU170" s="62">
        <f t="shared" si="90"/>
        <v>860.08771929824775</v>
      </c>
      <c r="AV170" s="62">
        <f t="shared" si="91"/>
        <v>-344.0350877192991</v>
      </c>
      <c r="AW170" s="63">
        <f t="shared" si="103"/>
        <v>516.05263157894865</v>
      </c>
      <c r="AX170" s="61" t="str">
        <f t="shared" ca="1" si="92"/>
        <v>VINTO</v>
      </c>
      <c r="AY170" s="69">
        <f t="shared" ca="1" si="104"/>
        <v>9860.8833333333332</v>
      </c>
      <c r="AZ170" s="51">
        <f t="shared" si="93"/>
        <v>1204.1228070175468</v>
      </c>
      <c r="BA170" s="55">
        <f t="shared" ca="1" si="94"/>
        <v>0.12489173077902919</v>
      </c>
      <c r="BB170" s="55">
        <f t="shared" ca="1" si="105"/>
        <v>1.4388084523576659</v>
      </c>
      <c r="BC170" s="64">
        <f t="shared" ca="1" si="95"/>
        <v>157.38596491228259</v>
      </c>
      <c r="BE170" s="52">
        <f t="shared" ca="1" si="96"/>
        <v>3.7999999999999869</v>
      </c>
      <c r="BF170" s="52">
        <f t="shared" ca="1" si="97"/>
        <v>3.7999999999999869</v>
      </c>
      <c r="BG170" s="52">
        <f t="shared" ca="1" si="98"/>
        <v>3.7999999999999869</v>
      </c>
      <c r="BH170" s="52">
        <f t="shared" ca="1" si="99"/>
        <v>3.7999999999999869</v>
      </c>
    </row>
    <row r="171" spans="19:60">
      <c r="S171" s="68">
        <f t="shared" si="115"/>
        <v>7</v>
      </c>
      <c r="T171" s="69">
        <f t="shared" si="115"/>
        <v>2</v>
      </c>
      <c r="U171" s="70">
        <f t="shared" si="112"/>
        <v>5</v>
      </c>
      <c r="V171" s="68">
        <f t="shared" si="113"/>
        <v>2</v>
      </c>
      <c r="W171" s="70">
        <f t="shared" si="113"/>
        <v>7</v>
      </c>
      <c r="X171" s="71">
        <f t="shared" si="113"/>
        <v>0.7142857142857143</v>
      </c>
      <c r="Y171" s="71">
        <f t="shared" si="113"/>
        <v>0.5</v>
      </c>
      <c r="Z171" s="69">
        <f t="shared" si="113"/>
        <v>10000</v>
      </c>
      <c r="AA171" s="69">
        <f t="shared" ca="1" si="113"/>
        <v>9641.3333333333339</v>
      </c>
      <c r="AB171" s="69">
        <f t="shared" ca="1" si="101"/>
        <v>-358.66666666666606</v>
      </c>
      <c r="AC171" s="69">
        <f t="shared" ca="1" si="114"/>
        <v>69.555555555555557</v>
      </c>
      <c r="AD171" s="73">
        <f t="shared" si="107"/>
        <v>3.6999999999999869</v>
      </c>
      <c r="AE171" s="69">
        <f t="shared" si="116"/>
        <v>0.70000000000000007</v>
      </c>
      <c r="AF171" s="69">
        <f t="shared" si="116"/>
        <v>2.1</v>
      </c>
      <c r="AG171" s="78">
        <f t="shared" si="116"/>
        <v>200</v>
      </c>
      <c r="AH171" s="60">
        <f t="shared" si="116"/>
        <v>50</v>
      </c>
      <c r="AI171" s="60">
        <f t="shared" si="116"/>
        <v>105</v>
      </c>
      <c r="AJ171" s="60">
        <f t="shared" si="116"/>
        <v>10105</v>
      </c>
      <c r="AK171" s="60">
        <f t="shared" si="116"/>
        <v>428.66666666666669</v>
      </c>
      <c r="AL171" s="60">
        <f t="shared" si="116"/>
        <v>8.5733333333333341</v>
      </c>
      <c r="AM171" s="60">
        <f t="shared" ca="1" si="116"/>
        <v>-244.11666666666667</v>
      </c>
      <c r="AN171" s="60">
        <f t="shared" ca="1" si="116"/>
        <v>-244.11666666666667</v>
      </c>
      <c r="AO171" s="60">
        <f t="shared" ca="1" si="116"/>
        <v>244.11666666666667</v>
      </c>
      <c r="AP171" s="63">
        <f t="shared" si="85"/>
        <v>35</v>
      </c>
      <c r="AQ171" s="62">
        <f t="shared" si="86"/>
        <v>3.5063063063063153</v>
      </c>
      <c r="AR171" s="62">
        <f t="shared" si="87"/>
        <v>175.31531531531576</v>
      </c>
      <c r="AS171" s="62">
        <f t="shared" si="88"/>
        <v>350.63063063063152</v>
      </c>
      <c r="AT171" s="62">
        <f t="shared" si="89"/>
        <v>-175.31531531531576</v>
      </c>
      <c r="AU171" s="62">
        <f t="shared" si="90"/>
        <v>876.57657657657876</v>
      </c>
      <c r="AV171" s="62">
        <f t="shared" si="91"/>
        <v>-350.63063063063152</v>
      </c>
      <c r="AW171" s="63">
        <f t="shared" si="103"/>
        <v>525.94594594594719</v>
      </c>
      <c r="AX171" s="61" t="str">
        <f t="shared" ca="1" si="92"/>
        <v>VINTO</v>
      </c>
      <c r="AY171" s="69">
        <f t="shared" ca="1" si="104"/>
        <v>9860.8833333333332</v>
      </c>
      <c r="AZ171" s="51">
        <f t="shared" si="93"/>
        <v>1227.2072072072103</v>
      </c>
      <c r="BA171" s="55">
        <f t="shared" ca="1" si="94"/>
        <v>0.12728604693754775</v>
      </c>
      <c r="BB171" s="55">
        <f t="shared" ca="1" si="105"/>
        <v>1.466392042600227</v>
      </c>
      <c r="BC171" s="64">
        <f t="shared" ca="1" si="95"/>
        <v>167.27927927928113</v>
      </c>
      <c r="BE171" s="52">
        <f t="shared" ca="1" si="96"/>
        <v>3.6999999999999869</v>
      </c>
      <c r="BF171" s="52">
        <f t="shared" ca="1" si="97"/>
        <v>3.6999999999999869</v>
      </c>
      <c r="BG171" s="52">
        <f t="shared" ca="1" si="98"/>
        <v>3.6999999999999869</v>
      </c>
      <c r="BH171" s="52">
        <f t="shared" ca="1" si="99"/>
        <v>3.6999999999999869</v>
      </c>
    </row>
    <row r="172" spans="19:60">
      <c r="S172" s="68">
        <f t="shared" si="115"/>
        <v>7</v>
      </c>
      <c r="T172" s="69">
        <f t="shared" si="115"/>
        <v>2</v>
      </c>
      <c r="U172" s="70">
        <f t="shared" si="112"/>
        <v>5</v>
      </c>
      <c r="V172" s="68">
        <f t="shared" si="113"/>
        <v>2</v>
      </c>
      <c r="W172" s="70">
        <f t="shared" si="113"/>
        <v>7</v>
      </c>
      <c r="X172" s="71">
        <f t="shared" si="113"/>
        <v>0.7142857142857143</v>
      </c>
      <c r="Y172" s="71">
        <f t="shared" si="113"/>
        <v>0.5</v>
      </c>
      <c r="Z172" s="69">
        <f t="shared" si="113"/>
        <v>10000</v>
      </c>
      <c r="AA172" s="69">
        <f t="shared" ca="1" si="113"/>
        <v>9641.3333333333339</v>
      </c>
      <c r="AB172" s="69">
        <f t="shared" ca="1" si="101"/>
        <v>-358.66666666666606</v>
      </c>
      <c r="AC172" s="69">
        <f t="shared" ca="1" si="114"/>
        <v>69.555555555555557</v>
      </c>
      <c r="AD172" s="73">
        <f t="shared" si="107"/>
        <v>3.5999999999999868</v>
      </c>
      <c r="AE172" s="69">
        <f t="shared" si="116"/>
        <v>0.70000000000000007</v>
      </c>
      <c r="AF172" s="69">
        <f t="shared" si="116"/>
        <v>2.1</v>
      </c>
      <c r="AG172" s="78">
        <f t="shared" si="116"/>
        <v>200</v>
      </c>
      <c r="AH172" s="60">
        <f t="shared" si="116"/>
        <v>50</v>
      </c>
      <c r="AI172" s="60">
        <f t="shared" si="116"/>
        <v>105</v>
      </c>
      <c r="AJ172" s="60">
        <f t="shared" si="116"/>
        <v>10105</v>
      </c>
      <c r="AK172" s="60">
        <f t="shared" si="116"/>
        <v>428.66666666666669</v>
      </c>
      <c r="AL172" s="60">
        <f t="shared" si="116"/>
        <v>8.5733333333333341</v>
      </c>
      <c r="AM172" s="60">
        <f t="shared" ca="1" si="116"/>
        <v>-244.11666666666667</v>
      </c>
      <c r="AN172" s="60">
        <f t="shared" ca="1" si="116"/>
        <v>-244.11666666666667</v>
      </c>
      <c r="AO172" s="60">
        <f t="shared" ca="1" si="116"/>
        <v>244.11666666666667</v>
      </c>
      <c r="AP172" s="63">
        <f t="shared" si="85"/>
        <v>35</v>
      </c>
      <c r="AQ172" s="62">
        <f t="shared" si="86"/>
        <v>3.5759259259259353</v>
      </c>
      <c r="AR172" s="62">
        <f t="shared" si="87"/>
        <v>178.79629629629676</v>
      </c>
      <c r="AS172" s="62">
        <f t="shared" si="88"/>
        <v>357.59259259259352</v>
      </c>
      <c r="AT172" s="62">
        <f t="shared" si="89"/>
        <v>-178.79629629629676</v>
      </c>
      <c r="AU172" s="62">
        <f t="shared" si="90"/>
        <v>893.9814814814838</v>
      </c>
      <c r="AV172" s="62">
        <f t="shared" si="91"/>
        <v>-357.59259259259352</v>
      </c>
      <c r="AW172" s="63">
        <f t="shared" si="103"/>
        <v>536.38888888889028</v>
      </c>
      <c r="AX172" s="61" t="str">
        <f t="shared" ca="1" si="92"/>
        <v>VINTO</v>
      </c>
      <c r="AY172" s="69">
        <f t="shared" ca="1" si="104"/>
        <v>9860.8833333333332</v>
      </c>
      <c r="AZ172" s="51">
        <f t="shared" si="93"/>
        <v>1251.5740740740773</v>
      </c>
      <c r="BA172" s="55">
        <f t="shared" ca="1" si="94"/>
        <v>0.12981338066042841</v>
      </c>
      <c r="BB172" s="55">
        <f t="shared" ca="1" si="105"/>
        <v>1.4955080545229309</v>
      </c>
      <c r="BC172" s="64">
        <f t="shared" ca="1" si="95"/>
        <v>177.72222222222422</v>
      </c>
      <c r="BE172" s="52">
        <f t="shared" ca="1" si="96"/>
        <v>3.5999999999999868</v>
      </c>
      <c r="BF172" s="52">
        <f t="shared" ca="1" si="97"/>
        <v>3.5999999999999868</v>
      </c>
      <c r="BG172" s="52">
        <f t="shared" ca="1" si="98"/>
        <v>3.5999999999999868</v>
      </c>
      <c r="BH172" s="52">
        <f t="shared" ca="1" si="99"/>
        <v>3.5999999999999868</v>
      </c>
    </row>
    <row r="173" spans="19:60">
      <c r="S173" s="68">
        <f t="shared" si="115"/>
        <v>7</v>
      </c>
      <c r="T173" s="69">
        <f t="shared" si="115"/>
        <v>2</v>
      </c>
      <c r="U173" s="70">
        <f t="shared" si="112"/>
        <v>5</v>
      </c>
      <c r="V173" s="68">
        <f t="shared" si="113"/>
        <v>2</v>
      </c>
      <c r="W173" s="70">
        <f t="shared" si="113"/>
        <v>7</v>
      </c>
      <c r="X173" s="71">
        <f t="shared" si="113"/>
        <v>0.7142857142857143</v>
      </c>
      <c r="Y173" s="71">
        <f t="shared" si="113"/>
        <v>0.5</v>
      </c>
      <c r="Z173" s="69">
        <f t="shared" si="113"/>
        <v>10000</v>
      </c>
      <c r="AA173" s="69">
        <f t="shared" ca="1" si="113"/>
        <v>9641.3333333333339</v>
      </c>
      <c r="AB173" s="69">
        <f t="shared" ca="1" si="101"/>
        <v>-358.66666666666606</v>
      </c>
      <c r="AC173" s="69">
        <f t="shared" ca="1" si="114"/>
        <v>69.555555555555557</v>
      </c>
      <c r="AD173" s="73">
        <f t="shared" si="107"/>
        <v>3.4999999999999867</v>
      </c>
      <c r="AE173" s="69">
        <f t="shared" si="116"/>
        <v>0.70000000000000007</v>
      </c>
      <c r="AF173" s="69">
        <f t="shared" si="116"/>
        <v>2.1</v>
      </c>
      <c r="AG173" s="78">
        <f t="shared" si="116"/>
        <v>200</v>
      </c>
      <c r="AH173" s="60">
        <f t="shared" si="116"/>
        <v>50</v>
      </c>
      <c r="AI173" s="60">
        <f t="shared" si="116"/>
        <v>105</v>
      </c>
      <c r="AJ173" s="60">
        <f t="shared" si="116"/>
        <v>10105</v>
      </c>
      <c r="AK173" s="60">
        <f t="shared" si="116"/>
        <v>428.66666666666669</v>
      </c>
      <c r="AL173" s="60">
        <f t="shared" si="116"/>
        <v>8.5733333333333341</v>
      </c>
      <c r="AM173" s="60">
        <f t="shared" ca="1" si="116"/>
        <v>-244.11666666666667</v>
      </c>
      <c r="AN173" s="60">
        <f t="shared" ca="1" si="116"/>
        <v>-244.11666666666667</v>
      </c>
      <c r="AO173" s="60">
        <f t="shared" ca="1" si="116"/>
        <v>244.11666666666667</v>
      </c>
      <c r="AP173" s="63">
        <f t="shared" si="85"/>
        <v>35</v>
      </c>
      <c r="AQ173" s="62">
        <f t="shared" si="86"/>
        <v>3.6495238095238198</v>
      </c>
      <c r="AR173" s="62">
        <f t="shared" si="87"/>
        <v>182.47619047619099</v>
      </c>
      <c r="AS173" s="62">
        <f t="shared" si="88"/>
        <v>364.95238095238199</v>
      </c>
      <c r="AT173" s="62">
        <f t="shared" si="89"/>
        <v>-182.47619047619099</v>
      </c>
      <c r="AU173" s="62">
        <f t="shared" si="90"/>
        <v>912.38095238095502</v>
      </c>
      <c r="AV173" s="62">
        <f t="shared" si="91"/>
        <v>-364.95238095238199</v>
      </c>
      <c r="AW173" s="63">
        <f t="shared" si="103"/>
        <v>547.42857142857304</v>
      </c>
      <c r="AX173" s="61" t="str">
        <f t="shared" ca="1" si="92"/>
        <v>VINTO</v>
      </c>
      <c r="AY173" s="69">
        <f t="shared" ca="1" si="104"/>
        <v>9860.8833333333332</v>
      </c>
      <c r="AZ173" s="51">
        <f t="shared" si="93"/>
        <v>1277.3333333333369</v>
      </c>
      <c r="BA173" s="55">
        <f t="shared" ca="1" si="94"/>
        <v>0.13248513345318802</v>
      </c>
      <c r="BB173" s="55">
        <f t="shared" ca="1" si="105"/>
        <v>1.5262878385555037</v>
      </c>
      <c r="BC173" s="64">
        <f t="shared" ca="1" si="95"/>
        <v>188.76190476190698</v>
      </c>
      <c r="BE173" s="52">
        <f t="shared" ca="1" si="96"/>
        <v>3.4999999999999867</v>
      </c>
      <c r="BF173" s="52">
        <f t="shared" ca="1" si="97"/>
        <v>3.4999999999999867</v>
      </c>
      <c r="BG173" s="52">
        <f t="shared" ca="1" si="98"/>
        <v>3.4999999999999867</v>
      </c>
      <c r="BH173" s="52">
        <f t="shared" ca="1" si="99"/>
        <v>3.4999999999999867</v>
      </c>
    </row>
    <row r="174" spans="19:60">
      <c r="S174" s="68">
        <f t="shared" si="115"/>
        <v>7</v>
      </c>
      <c r="T174" s="69">
        <f t="shared" si="115"/>
        <v>2</v>
      </c>
      <c r="U174" s="70">
        <f t="shared" si="112"/>
        <v>5</v>
      </c>
      <c r="V174" s="68">
        <f t="shared" si="113"/>
        <v>2</v>
      </c>
      <c r="W174" s="70">
        <f t="shared" si="113"/>
        <v>7</v>
      </c>
      <c r="X174" s="71">
        <f t="shared" si="113"/>
        <v>0.7142857142857143</v>
      </c>
      <c r="Y174" s="71">
        <f t="shared" si="113"/>
        <v>0.5</v>
      </c>
      <c r="Z174" s="69">
        <f t="shared" si="113"/>
        <v>10000</v>
      </c>
      <c r="AA174" s="69">
        <f t="shared" ca="1" si="113"/>
        <v>9641.3333333333339</v>
      </c>
      <c r="AB174" s="69">
        <f t="shared" ca="1" si="101"/>
        <v>-358.66666666666606</v>
      </c>
      <c r="AC174" s="69">
        <f t="shared" ca="1" si="114"/>
        <v>69.555555555555557</v>
      </c>
      <c r="AD174" s="73">
        <f t="shared" si="107"/>
        <v>3.3999999999999866</v>
      </c>
      <c r="AE174" s="69">
        <f t="shared" si="116"/>
        <v>0.70000000000000007</v>
      </c>
      <c r="AF174" s="69">
        <f t="shared" si="116"/>
        <v>2.1</v>
      </c>
      <c r="AG174" s="78">
        <f t="shared" si="116"/>
        <v>200</v>
      </c>
      <c r="AH174" s="60">
        <f t="shared" si="116"/>
        <v>50</v>
      </c>
      <c r="AI174" s="60">
        <f t="shared" si="116"/>
        <v>105</v>
      </c>
      <c r="AJ174" s="60">
        <f t="shared" si="116"/>
        <v>10105</v>
      </c>
      <c r="AK174" s="60">
        <f t="shared" si="116"/>
        <v>428.66666666666669</v>
      </c>
      <c r="AL174" s="60">
        <f t="shared" si="116"/>
        <v>8.5733333333333341</v>
      </c>
      <c r="AM174" s="60">
        <f t="shared" ca="1" si="116"/>
        <v>-244.11666666666667</v>
      </c>
      <c r="AN174" s="60">
        <f t="shared" ca="1" si="116"/>
        <v>-244.11666666666667</v>
      </c>
      <c r="AO174" s="60">
        <f t="shared" ca="1" si="116"/>
        <v>244.11666666666667</v>
      </c>
      <c r="AP174" s="63">
        <f t="shared" si="85"/>
        <v>35</v>
      </c>
      <c r="AQ174" s="62">
        <f t="shared" si="86"/>
        <v>3.7274509803921676</v>
      </c>
      <c r="AR174" s="62">
        <f t="shared" si="87"/>
        <v>186.37254901960839</v>
      </c>
      <c r="AS174" s="62">
        <f t="shared" si="88"/>
        <v>372.74509803921677</v>
      </c>
      <c r="AT174" s="62">
        <f t="shared" si="89"/>
        <v>-186.37254901960839</v>
      </c>
      <c r="AU174" s="62">
        <f t="shared" si="90"/>
        <v>931.86274509804196</v>
      </c>
      <c r="AV174" s="62">
        <f t="shared" si="91"/>
        <v>-372.74509803921677</v>
      </c>
      <c r="AW174" s="63">
        <f t="shared" si="103"/>
        <v>559.11764705882524</v>
      </c>
      <c r="AX174" s="61" t="str">
        <f t="shared" ca="1" si="92"/>
        <v>VINTO</v>
      </c>
      <c r="AY174" s="69">
        <f t="shared" ca="1" si="104"/>
        <v>9860.8833333333332</v>
      </c>
      <c r="AZ174" s="51">
        <f t="shared" si="93"/>
        <v>1304.6078431372587</v>
      </c>
      <c r="BA174" s="55">
        <f t="shared" ca="1" si="94"/>
        <v>0.13531404817493348</v>
      </c>
      <c r="BB174" s="55">
        <f t="shared" ca="1" si="105"/>
        <v>1.5588781981194038</v>
      </c>
      <c r="BC174" s="64">
        <f t="shared" ca="1" si="95"/>
        <v>200.45098039215918</v>
      </c>
      <c r="BE174" s="52">
        <f t="shared" ca="1" si="96"/>
        <v>3.3999999999999866</v>
      </c>
      <c r="BF174" s="52">
        <f t="shared" ca="1" si="97"/>
        <v>3.3999999999999866</v>
      </c>
      <c r="BG174" s="52">
        <f t="shared" ca="1" si="98"/>
        <v>3.3999999999999866</v>
      </c>
      <c r="BH174" s="52">
        <f t="shared" ca="1" si="99"/>
        <v>3.3999999999999866</v>
      </c>
    </row>
    <row r="175" spans="19:60">
      <c r="S175" s="68">
        <f t="shared" si="115"/>
        <v>7</v>
      </c>
      <c r="T175" s="69">
        <f t="shared" si="115"/>
        <v>2</v>
      </c>
      <c r="U175" s="70">
        <f t="shared" si="112"/>
        <v>5</v>
      </c>
      <c r="V175" s="68">
        <f t="shared" si="113"/>
        <v>2</v>
      </c>
      <c r="W175" s="70">
        <f t="shared" si="113"/>
        <v>7</v>
      </c>
      <c r="X175" s="71">
        <f t="shared" si="113"/>
        <v>0.7142857142857143</v>
      </c>
      <c r="Y175" s="71">
        <f t="shared" si="113"/>
        <v>0.5</v>
      </c>
      <c r="Z175" s="69">
        <f t="shared" si="113"/>
        <v>10000</v>
      </c>
      <c r="AA175" s="69">
        <f t="shared" ca="1" si="113"/>
        <v>9641.3333333333339</v>
      </c>
      <c r="AB175" s="69">
        <f t="shared" ca="1" si="101"/>
        <v>-358.66666666666606</v>
      </c>
      <c r="AC175" s="69">
        <f t="shared" ca="1" si="114"/>
        <v>69.555555555555557</v>
      </c>
      <c r="AD175" s="73">
        <f t="shared" si="107"/>
        <v>3.2999999999999865</v>
      </c>
      <c r="AE175" s="69">
        <f t="shared" si="116"/>
        <v>0.70000000000000007</v>
      </c>
      <c r="AF175" s="69">
        <f t="shared" si="116"/>
        <v>2.1</v>
      </c>
      <c r="AG175" s="78">
        <f t="shared" si="116"/>
        <v>200</v>
      </c>
      <c r="AH175" s="60">
        <f t="shared" si="116"/>
        <v>50</v>
      </c>
      <c r="AI175" s="60">
        <f t="shared" si="116"/>
        <v>105</v>
      </c>
      <c r="AJ175" s="60">
        <f t="shared" si="116"/>
        <v>10105</v>
      </c>
      <c r="AK175" s="60">
        <f t="shared" si="116"/>
        <v>428.66666666666669</v>
      </c>
      <c r="AL175" s="60">
        <f t="shared" si="116"/>
        <v>8.5733333333333341</v>
      </c>
      <c r="AM175" s="60">
        <f t="shared" ca="1" si="116"/>
        <v>-244.11666666666667</v>
      </c>
      <c r="AN175" s="60">
        <f t="shared" ca="1" si="116"/>
        <v>-244.11666666666667</v>
      </c>
      <c r="AO175" s="60">
        <f t="shared" ca="1" si="116"/>
        <v>244.11666666666667</v>
      </c>
      <c r="AP175" s="63">
        <f t="shared" si="85"/>
        <v>35</v>
      </c>
      <c r="AQ175" s="62">
        <f t="shared" si="86"/>
        <v>3.8101010101010218</v>
      </c>
      <c r="AR175" s="62">
        <f t="shared" si="87"/>
        <v>190.50505050505109</v>
      </c>
      <c r="AS175" s="62">
        <f t="shared" si="88"/>
        <v>381.01010101010218</v>
      </c>
      <c r="AT175" s="62">
        <f t="shared" si="89"/>
        <v>-190.50505050505109</v>
      </c>
      <c r="AU175" s="62">
        <f t="shared" si="90"/>
        <v>952.52525252525538</v>
      </c>
      <c r="AV175" s="62">
        <f t="shared" si="91"/>
        <v>-381.01010101010218</v>
      </c>
      <c r="AW175" s="63">
        <f t="shared" si="103"/>
        <v>571.51515151515321</v>
      </c>
      <c r="AX175" s="61" t="str">
        <f t="shared" ca="1" si="92"/>
        <v>VINTO</v>
      </c>
      <c r="AY175" s="69">
        <f t="shared" ca="1" si="104"/>
        <v>9860.8833333333332</v>
      </c>
      <c r="AZ175" s="51">
        <f t="shared" si="93"/>
        <v>1333.5353535353577</v>
      </c>
      <c r="BA175" s="55">
        <f t="shared" ca="1" si="94"/>
        <v>0.13831441227375441</v>
      </c>
      <c r="BB175" s="55">
        <f t="shared" ca="1" si="105"/>
        <v>1.5934437309902068</v>
      </c>
      <c r="BC175" s="64">
        <f t="shared" ca="1" si="95"/>
        <v>212.84848484848715</v>
      </c>
      <c r="BE175" s="52">
        <f t="shared" ca="1" si="96"/>
        <v>3.2999999999999865</v>
      </c>
      <c r="BF175" s="52">
        <f t="shared" ca="1" si="97"/>
        <v>3.2999999999999865</v>
      </c>
      <c r="BG175" s="52">
        <f t="shared" ca="1" si="98"/>
        <v>3.2999999999999865</v>
      </c>
      <c r="BH175" s="52">
        <f t="shared" ca="1" si="99"/>
        <v>3.2999999999999865</v>
      </c>
    </row>
    <row r="176" spans="19:60">
      <c r="S176" s="68">
        <f t="shared" si="115"/>
        <v>7</v>
      </c>
      <c r="T176" s="69">
        <f t="shared" si="115"/>
        <v>2</v>
      </c>
      <c r="U176" s="70">
        <f t="shared" si="112"/>
        <v>5</v>
      </c>
      <c r="V176" s="68">
        <f t="shared" si="113"/>
        <v>2</v>
      </c>
      <c r="W176" s="70">
        <f t="shared" si="113"/>
        <v>7</v>
      </c>
      <c r="X176" s="71">
        <f t="shared" si="113"/>
        <v>0.7142857142857143</v>
      </c>
      <c r="Y176" s="71">
        <f t="shared" si="113"/>
        <v>0.5</v>
      </c>
      <c r="Z176" s="69">
        <f t="shared" si="113"/>
        <v>10000</v>
      </c>
      <c r="AA176" s="69">
        <f t="shared" ca="1" si="113"/>
        <v>9641.3333333333339</v>
      </c>
      <c r="AB176" s="69">
        <f t="shared" ca="1" si="101"/>
        <v>-358.66666666666606</v>
      </c>
      <c r="AC176" s="69">
        <f t="shared" ca="1" si="114"/>
        <v>69.555555555555557</v>
      </c>
      <c r="AD176" s="73">
        <f t="shared" si="107"/>
        <v>3.1999999999999864</v>
      </c>
      <c r="AE176" s="69">
        <f t="shared" si="116"/>
        <v>0.70000000000000007</v>
      </c>
      <c r="AF176" s="69">
        <f t="shared" si="116"/>
        <v>2.1</v>
      </c>
      <c r="AG176" s="78">
        <f t="shared" si="116"/>
        <v>200</v>
      </c>
      <c r="AH176" s="60">
        <f t="shared" si="116"/>
        <v>50</v>
      </c>
      <c r="AI176" s="60">
        <f t="shared" si="116"/>
        <v>105</v>
      </c>
      <c r="AJ176" s="60">
        <f t="shared" si="116"/>
        <v>10105</v>
      </c>
      <c r="AK176" s="60">
        <f t="shared" si="116"/>
        <v>428.66666666666669</v>
      </c>
      <c r="AL176" s="60">
        <f t="shared" si="116"/>
        <v>8.5733333333333341</v>
      </c>
      <c r="AM176" s="60">
        <f t="shared" ca="1" si="116"/>
        <v>-244.11666666666667</v>
      </c>
      <c r="AN176" s="60">
        <f t="shared" ca="1" si="116"/>
        <v>-244.11666666666667</v>
      </c>
      <c r="AO176" s="60">
        <f t="shared" ca="1" si="116"/>
        <v>244.11666666666667</v>
      </c>
      <c r="AP176" s="63">
        <f t="shared" si="85"/>
        <v>35</v>
      </c>
      <c r="AQ176" s="62">
        <f t="shared" si="86"/>
        <v>3.8979166666666791</v>
      </c>
      <c r="AR176" s="62">
        <f t="shared" si="87"/>
        <v>194.89583333333397</v>
      </c>
      <c r="AS176" s="62">
        <f t="shared" si="88"/>
        <v>389.79166666666794</v>
      </c>
      <c r="AT176" s="62">
        <f t="shared" si="89"/>
        <v>-194.89583333333397</v>
      </c>
      <c r="AU176" s="62">
        <f t="shared" si="90"/>
        <v>974.47916666666981</v>
      </c>
      <c r="AV176" s="62">
        <f t="shared" si="91"/>
        <v>-389.79166666666794</v>
      </c>
      <c r="AW176" s="63">
        <f t="shared" si="103"/>
        <v>584.68750000000182</v>
      </c>
      <c r="AX176" s="61" t="str">
        <f t="shared" ca="1" si="92"/>
        <v>VINTO</v>
      </c>
      <c r="AY176" s="69">
        <f t="shared" ca="1" si="104"/>
        <v>9860.8833333333332</v>
      </c>
      <c r="AZ176" s="51">
        <f t="shared" si="93"/>
        <v>1364.2708333333378</v>
      </c>
      <c r="BA176" s="55">
        <f t="shared" ca="1" si="94"/>
        <v>0.14150229912875167</v>
      </c>
      <c r="BB176" s="55">
        <f t="shared" ca="1" si="105"/>
        <v>1.6301696096654352</v>
      </c>
      <c r="BC176" s="64">
        <f t="shared" ca="1" si="95"/>
        <v>226.02083333333576</v>
      </c>
      <c r="BE176" s="52">
        <f t="shared" ca="1" si="96"/>
        <v>3.1999999999999864</v>
      </c>
      <c r="BF176" s="52">
        <f t="shared" ca="1" si="97"/>
        <v>3.1999999999999864</v>
      </c>
      <c r="BG176" s="52">
        <f t="shared" ca="1" si="98"/>
        <v>3.1999999999999864</v>
      </c>
      <c r="BH176" s="52">
        <f t="shared" ca="1" si="99"/>
        <v>3.1999999999999864</v>
      </c>
    </row>
    <row r="177" spans="19:60">
      <c r="S177" s="68">
        <f t="shared" si="115"/>
        <v>7</v>
      </c>
      <c r="T177" s="69">
        <f t="shared" si="115"/>
        <v>2</v>
      </c>
      <c r="U177" s="70">
        <f t="shared" si="112"/>
        <v>5</v>
      </c>
      <c r="V177" s="68">
        <f t="shared" si="113"/>
        <v>2</v>
      </c>
      <c r="W177" s="70">
        <f t="shared" si="113"/>
        <v>7</v>
      </c>
      <c r="X177" s="71">
        <f t="shared" si="113"/>
        <v>0.7142857142857143</v>
      </c>
      <c r="Y177" s="71">
        <f t="shared" si="113"/>
        <v>0.5</v>
      </c>
      <c r="Z177" s="69">
        <f t="shared" si="113"/>
        <v>10000</v>
      </c>
      <c r="AA177" s="69">
        <f t="shared" ca="1" si="113"/>
        <v>9641.3333333333339</v>
      </c>
      <c r="AB177" s="69">
        <f t="shared" ca="1" si="101"/>
        <v>-358.66666666666606</v>
      </c>
      <c r="AC177" s="69">
        <f t="shared" ca="1" si="114"/>
        <v>69.555555555555557</v>
      </c>
      <c r="AD177" s="73">
        <f t="shared" si="107"/>
        <v>3.0999999999999863</v>
      </c>
      <c r="AE177" s="69">
        <f t="shared" si="116"/>
        <v>0.70000000000000007</v>
      </c>
      <c r="AF177" s="69">
        <f t="shared" si="116"/>
        <v>2.1</v>
      </c>
      <c r="AG177" s="78">
        <f t="shared" si="116"/>
        <v>200</v>
      </c>
      <c r="AH177" s="60">
        <f t="shared" si="116"/>
        <v>50</v>
      </c>
      <c r="AI177" s="60">
        <f t="shared" si="116"/>
        <v>105</v>
      </c>
      <c r="AJ177" s="60">
        <f t="shared" si="116"/>
        <v>10105</v>
      </c>
      <c r="AK177" s="60">
        <f t="shared" si="116"/>
        <v>428.66666666666669</v>
      </c>
      <c r="AL177" s="60">
        <f t="shared" si="116"/>
        <v>8.5733333333333341</v>
      </c>
      <c r="AM177" s="60">
        <f t="shared" ca="1" si="116"/>
        <v>-244.11666666666667</v>
      </c>
      <c r="AN177" s="60">
        <f t="shared" ca="1" si="116"/>
        <v>-244.11666666666667</v>
      </c>
      <c r="AO177" s="60">
        <f t="shared" ca="1" si="116"/>
        <v>244.11666666666667</v>
      </c>
      <c r="AP177" s="63">
        <f t="shared" si="85"/>
        <v>35</v>
      </c>
      <c r="AQ177" s="62">
        <f t="shared" si="86"/>
        <v>3.9913978494623787</v>
      </c>
      <c r="AR177" s="62">
        <f t="shared" si="87"/>
        <v>199.56989247311893</v>
      </c>
      <c r="AS177" s="62">
        <f t="shared" si="88"/>
        <v>399.13978494623785</v>
      </c>
      <c r="AT177" s="62">
        <f t="shared" si="89"/>
        <v>-199.56989247311893</v>
      </c>
      <c r="AU177" s="62">
        <f t="shared" si="90"/>
        <v>997.8494623655946</v>
      </c>
      <c r="AV177" s="62">
        <f t="shared" si="91"/>
        <v>-399.13978494623785</v>
      </c>
      <c r="AW177" s="63">
        <f t="shared" si="103"/>
        <v>598.70967741935669</v>
      </c>
      <c r="AX177" s="61" t="str">
        <f t="shared" ca="1" si="92"/>
        <v>VINTO</v>
      </c>
      <c r="AY177" s="69">
        <f t="shared" ca="1" si="104"/>
        <v>9860.8833333333332</v>
      </c>
      <c r="AZ177" s="51">
        <f t="shared" si="93"/>
        <v>1396.9892473118325</v>
      </c>
      <c r="BA177" s="55">
        <f t="shared" ca="1" si="94"/>
        <v>0.14489585610342612</v>
      </c>
      <c r="BB177" s="55">
        <f t="shared" ca="1" si="105"/>
        <v>1.6692648998680977</v>
      </c>
      <c r="BC177" s="64">
        <f t="shared" ca="1" si="95"/>
        <v>240.04301075269063</v>
      </c>
      <c r="BE177" s="52">
        <f t="shared" ca="1" si="96"/>
        <v>3.0999999999999863</v>
      </c>
      <c r="BF177" s="52">
        <f t="shared" ca="1" si="97"/>
        <v>3.0999999999999863</v>
      </c>
      <c r="BG177" s="52">
        <f t="shared" ca="1" si="98"/>
        <v>3.0999999999999863</v>
      </c>
      <c r="BH177" s="52">
        <f t="shared" ca="1" si="99"/>
        <v>3.0999999999999863</v>
      </c>
    </row>
    <row r="178" spans="19:60">
      <c r="S178" s="68">
        <f t="shared" si="115"/>
        <v>7</v>
      </c>
      <c r="T178" s="69">
        <f t="shared" si="115"/>
        <v>2</v>
      </c>
      <c r="U178" s="70">
        <f t="shared" si="112"/>
        <v>5</v>
      </c>
      <c r="V178" s="68">
        <f t="shared" si="113"/>
        <v>2</v>
      </c>
      <c r="W178" s="70">
        <f t="shared" si="113"/>
        <v>7</v>
      </c>
      <c r="X178" s="71">
        <f t="shared" si="113"/>
        <v>0.7142857142857143</v>
      </c>
      <c r="Y178" s="71">
        <f t="shared" si="113"/>
        <v>0.5</v>
      </c>
      <c r="Z178" s="69">
        <f t="shared" si="113"/>
        <v>10000</v>
      </c>
      <c r="AA178" s="69">
        <f t="shared" ca="1" si="113"/>
        <v>9641.3333333333339</v>
      </c>
      <c r="AB178" s="69">
        <f t="shared" ca="1" si="101"/>
        <v>-358.66666666666606</v>
      </c>
      <c r="AC178" s="69">
        <f t="shared" ca="1" si="114"/>
        <v>69.555555555555557</v>
      </c>
      <c r="AD178" s="73">
        <f t="shared" si="107"/>
        <v>2.9999999999999862</v>
      </c>
      <c r="AE178" s="69">
        <f t="shared" si="116"/>
        <v>0.70000000000000007</v>
      </c>
      <c r="AF178" s="69">
        <f t="shared" si="116"/>
        <v>2.1</v>
      </c>
      <c r="AG178" s="78">
        <f t="shared" si="116"/>
        <v>200</v>
      </c>
      <c r="AH178" s="60">
        <f t="shared" si="116"/>
        <v>50</v>
      </c>
      <c r="AI178" s="60">
        <f t="shared" si="116"/>
        <v>105</v>
      </c>
      <c r="AJ178" s="60">
        <f t="shared" si="116"/>
        <v>10105</v>
      </c>
      <c r="AK178" s="60">
        <f t="shared" si="116"/>
        <v>428.66666666666669</v>
      </c>
      <c r="AL178" s="60">
        <f t="shared" si="116"/>
        <v>8.5733333333333341</v>
      </c>
      <c r="AM178" s="60">
        <f t="shared" ca="1" si="116"/>
        <v>-244.11666666666667</v>
      </c>
      <c r="AN178" s="60">
        <f t="shared" ca="1" si="116"/>
        <v>-244.11666666666667</v>
      </c>
      <c r="AO178" s="60">
        <f t="shared" ca="1" si="116"/>
        <v>244.11666666666667</v>
      </c>
      <c r="AP178" s="63">
        <f t="shared" si="85"/>
        <v>35</v>
      </c>
      <c r="AQ178" s="62">
        <f t="shared" si="86"/>
        <v>4.0911111111111254</v>
      </c>
      <c r="AR178" s="62">
        <f t="shared" si="87"/>
        <v>204.55555555555628</v>
      </c>
      <c r="AS178" s="62">
        <f t="shared" si="88"/>
        <v>409.11111111111256</v>
      </c>
      <c r="AT178" s="62">
        <f t="shared" si="89"/>
        <v>-204.55555555555628</v>
      </c>
      <c r="AU178" s="62">
        <f t="shared" si="90"/>
        <v>1022.7777777777815</v>
      </c>
      <c r="AV178" s="62">
        <f t="shared" si="91"/>
        <v>-409.11111111111256</v>
      </c>
      <c r="AW178" s="63">
        <f t="shared" si="103"/>
        <v>613.6666666666689</v>
      </c>
      <c r="AX178" s="61" t="str">
        <f t="shared" ca="1" si="92"/>
        <v>VINTO</v>
      </c>
      <c r="AY178" s="69">
        <f t="shared" ca="1" si="104"/>
        <v>9860.8833333333332</v>
      </c>
      <c r="AZ178" s="51">
        <f t="shared" si="93"/>
        <v>1431.8888888888939</v>
      </c>
      <c r="BA178" s="55">
        <f t="shared" ca="1" si="94"/>
        <v>0.14851565020974558</v>
      </c>
      <c r="BB178" s="55">
        <f t="shared" ca="1" si="105"/>
        <v>1.7109665427509384</v>
      </c>
      <c r="BC178" s="64">
        <f t="shared" ca="1" si="95"/>
        <v>255.00000000000284</v>
      </c>
      <c r="BE178" s="52">
        <f t="shared" ca="1" si="96"/>
        <v>2.9999999999999862</v>
      </c>
      <c r="BF178" s="52">
        <f t="shared" ca="1" si="97"/>
        <v>2.9999999999999862</v>
      </c>
      <c r="BG178" s="52">
        <f t="shared" ca="1" si="98"/>
        <v>2.9999999999999862</v>
      </c>
      <c r="BH178" s="52">
        <f t="shared" ca="1" si="99"/>
        <v>2.9999999999999862</v>
      </c>
    </row>
    <row r="179" spans="19:60">
      <c r="S179" s="68">
        <f t="shared" si="115"/>
        <v>7</v>
      </c>
      <c r="T179" s="69">
        <f t="shared" si="115"/>
        <v>2</v>
      </c>
      <c r="U179" s="70">
        <f t="shared" si="112"/>
        <v>5</v>
      </c>
      <c r="V179" s="68">
        <f t="shared" si="113"/>
        <v>2</v>
      </c>
      <c r="W179" s="70">
        <f t="shared" si="113"/>
        <v>7</v>
      </c>
      <c r="X179" s="71">
        <f t="shared" si="113"/>
        <v>0.7142857142857143</v>
      </c>
      <c r="Y179" s="71">
        <f t="shared" si="113"/>
        <v>0.5</v>
      </c>
      <c r="Z179" s="69">
        <f t="shared" si="113"/>
        <v>10000</v>
      </c>
      <c r="AA179" s="69">
        <f t="shared" ca="1" si="113"/>
        <v>9641.3333333333339</v>
      </c>
      <c r="AB179" s="69">
        <f t="shared" ca="1" si="101"/>
        <v>-358.66666666666606</v>
      </c>
      <c r="AC179" s="69">
        <f t="shared" ca="1" si="114"/>
        <v>69.555555555555557</v>
      </c>
      <c r="AD179" s="73">
        <f t="shared" si="107"/>
        <v>2.8999999999999861</v>
      </c>
      <c r="AE179" s="69">
        <f t="shared" si="116"/>
        <v>0.70000000000000007</v>
      </c>
      <c r="AF179" s="69">
        <f t="shared" si="116"/>
        <v>2.1</v>
      </c>
      <c r="AG179" s="78">
        <f t="shared" si="116"/>
        <v>200</v>
      </c>
      <c r="AH179" s="60">
        <f t="shared" si="116"/>
        <v>50</v>
      </c>
      <c r="AI179" s="60">
        <f t="shared" si="116"/>
        <v>105</v>
      </c>
      <c r="AJ179" s="60">
        <f t="shared" si="116"/>
        <v>10105</v>
      </c>
      <c r="AK179" s="60">
        <f t="shared" si="116"/>
        <v>428.66666666666669</v>
      </c>
      <c r="AL179" s="60">
        <f t="shared" si="116"/>
        <v>8.5733333333333341</v>
      </c>
      <c r="AM179" s="60">
        <f t="shared" ca="1" si="116"/>
        <v>-244.11666666666667</v>
      </c>
      <c r="AN179" s="60">
        <f t="shared" ca="1" si="116"/>
        <v>-244.11666666666667</v>
      </c>
      <c r="AO179" s="60">
        <f t="shared" ca="1" si="116"/>
        <v>244.11666666666667</v>
      </c>
      <c r="AP179" s="63">
        <f t="shared" si="85"/>
        <v>35</v>
      </c>
      <c r="AQ179" s="62">
        <f t="shared" si="86"/>
        <v>4.1977011494253027</v>
      </c>
      <c r="AR179" s="62">
        <f t="shared" si="87"/>
        <v>209.88505747126513</v>
      </c>
      <c r="AS179" s="62">
        <f t="shared" si="88"/>
        <v>419.77011494253026</v>
      </c>
      <c r="AT179" s="62">
        <f t="shared" si="89"/>
        <v>-209.88505747126513</v>
      </c>
      <c r="AU179" s="62">
        <f t="shared" si="90"/>
        <v>1049.4252873563257</v>
      </c>
      <c r="AV179" s="62">
        <f t="shared" si="91"/>
        <v>-419.77011494253026</v>
      </c>
      <c r="AW179" s="63">
        <f t="shared" si="103"/>
        <v>629.65517241379553</v>
      </c>
      <c r="AX179" s="61" t="str">
        <f t="shared" ca="1" si="92"/>
        <v>VINTO</v>
      </c>
      <c r="AY179" s="69">
        <f t="shared" ca="1" si="104"/>
        <v>9860.8833333333332</v>
      </c>
      <c r="AZ179" s="51">
        <f t="shared" si="93"/>
        <v>1469.1954022988559</v>
      </c>
      <c r="BA179" s="55">
        <f t="shared" ca="1" si="94"/>
        <v>0.15238508528891465</v>
      </c>
      <c r="BB179" s="55">
        <f t="shared" ca="1" si="105"/>
        <v>1.7555441610050091</v>
      </c>
      <c r="BC179" s="64">
        <f t="shared" ca="1" si="95"/>
        <v>270.98850574712947</v>
      </c>
      <c r="BE179" s="52">
        <f t="shared" ca="1" si="96"/>
        <v>2.8999999999999861</v>
      </c>
      <c r="BF179" s="52">
        <f t="shared" ca="1" si="97"/>
        <v>2.8999999999999861</v>
      </c>
      <c r="BG179" s="52">
        <f t="shared" ca="1" si="98"/>
        <v>2.8999999999999861</v>
      </c>
      <c r="BH179" s="52">
        <f t="shared" ca="1" si="99"/>
        <v>2.8999999999999861</v>
      </c>
    </row>
    <row r="180" spans="19:60">
      <c r="S180" s="68">
        <f t="shared" si="115"/>
        <v>7</v>
      </c>
      <c r="T180" s="69">
        <f t="shared" si="115"/>
        <v>2</v>
      </c>
      <c r="U180" s="70">
        <f t="shared" si="112"/>
        <v>5</v>
      </c>
      <c r="V180" s="68">
        <f t="shared" si="113"/>
        <v>2</v>
      </c>
      <c r="W180" s="70">
        <f t="shared" si="113"/>
        <v>7</v>
      </c>
      <c r="X180" s="71">
        <f t="shared" si="113"/>
        <v>0.7142857142857143</v>
      </c>
      <c r="Y180" s="71">
        <f t="shared" si="113"/>
        <v>0.5</v>
      </c>
      <c r="Z180" s="69">
        <f t="shared" si="113"/>
        <v>10000</v>
      </c>
      <c r="AA180" s="69">
        <f t="shared" ca="1" si="113"/>
        <v>9641.3333333333339</v>
      </c>
      <c r="AB180" s="69">
        <f t="shared" ca="1" si="101"/>
        <v>-358.66666666666606</v>
      </c>
      <c r="AC180" s="69">
        <f t="shared" ca="1" si="114"/>
        <v>69.555555555555557</v>
      </c>
      <c r="AD180" s="73">
        <f t="shared" si="107"/>
        <v>2.7999999999999861</v>
      </c>
      <c r="AE180" s="69">
        <f t="shared" si="116"/>
        <v>0.70000000000000007</v>
      </c>
      <c r="AF180" s="69">
        <f t="shared" si="116"/>
        <v>2.1</v>
      </c>
      <c r="AG180" s="78">
        <f t="shared" si="116"/>
        <v>200</v>
      </c>
      <c r="AH180" s="60">
        <f t="shared" si="116"/>
        <v>50</v>
      </c>
      <c r="AI180" s="60">
        <f t="shared" si="116"/>
        <v>105</v>
      </c>
      <c r="AJ180" s="60">
        <f t="shared" si="116"/>
        <v>10105</v>
      </c>
      <c r="AK180" s="60">
        <f t="shared" si="116"/>
        <v>428.66666666666669</v>
      </c>
      <c r="AL180" s="60">
        <f t="shared" si="116"/>
        <v>8.5733333333333341</v>
      </c>
      <c r="AM180" s="60">
        <f t="shared" ca="1" si="116"/>
        <v>-244.11666666666667</v>
      </c>
      <c r="AN180" s="60">
        <f t="shared" ca="1" si="116"/>
        <v>-244.11666666666667</v>
      </c>
      <c r="AO180" s="60">
        <f t="shared" ca="1" si="116"/>
        <v>244.11666666666667</v>
      </c>
      <c r="AP180" s="63">
        <f t="shared" si="85"/>
        <v>35</v>
      </c>
      <c r="AQ180" s="62">
        <f t="shared" si="86"/>
        <v>4.3119047619047786</v>
      </c>
      <c r="AR180" s="62">
        <f t="shared" si="87"/>
        <v>215.59523809523893</v>
      </c>
      <c r="AS180" s="62">
        <f t="shared" si="88"/>
        <v>431.19047619047785</v>
      </c>
      <c r="AT180" s="62">
        <f t="shared" si="89"/>
        <v>-215.59523809523893</v>
      </c>
      <c r="AU180" s="62">
        <f t="shared" si="90"/>
        <v>1077.9761904761947</v>
      </c>
      <c r="AV180" s="62">
        <f t="shared" si="91"/>
        <v>-431.19047619047785</v>
      </c>
      <c r="AW180" s="63">
        <f t="shared" si="103"/>
        <v>646.78571428571684</v>
      </c>
      <c r="AX180" s="61" t="str">
        <f t="shared" ca="1" si="92"/>
        <v>VINTO</v>
      </c>
      <c r="AY180" s="69">
        <f t="shared" ca="1" si="104"/>
        <v>9860.8833333333332</v>
      </c>
      <c r="AZ180" s="51">
        <f t="shared" si="93"/>
        <v>1509.1666666666724</v>
      </c>
      <c r="BA180" s="55">
        <f t="shared" ca="1" si="94"/>
        <v>0.15653090858802438</v>
      </c>
      <c r="BB180" s="55">
        <f t="shared" ca="1" si="105"/>
        <v>1.803305894848656</v>
      </c>
      <c r="BC180" s="64">
        <f t="shared" ca="1" si="95"/>
        <v>288.11904761905078</v>
      </c>
      <c r="BE180" s="52">
        <f t="shared" ca="1" si="96"/>
        <v>2.7999999999999861</v>
      </c>
      <c r="BF180" s="52">
        <f t="shared" ca="1" si="97"/>
        <v>2.7999999999999861</v>
      </c>
      <c r="BG180" s="52">
        <f t="shared" ca="1" si="98"/>
        <v>2.7999999999999861</v>
      </c>
      <c r="BH180" s="52">
        <f t="shared" ca="1" si="99"/>
        <v>2.7999999999999861</v>
      </c>
    </row>
    <row r="181" spans="19:60">
      <c r="S181" s="68">
        <f t="shared" si="115"/>
        <v>7</v>
      </c>
      <c r="T181" s="69">
        <f t="shared" si="115"/>
        <v>2</v>
      </c>
      <c r="U181" s="70">
        <f t="shared" si="112"/>
        <v>5</v>
      </c>
      <c r="V181" s="68">
        <f t="shared" si="113"/>
        <v>2</v>
      </c>
      <c r="W181" s="70">
        <f t="shared" si="113"/>
        <v>7</v>
      </c>
      <c r="X181" s="71">
        <f t="shared" si="113"/>
        <v>0.7142857142857143</v>
      </c>
      <c r="Y181" s="71">
        <f t="shared" si="113"/>
        <v>0.5</v>
      </c>
      <c r="Z181" s="69">
        <f t="shared" si="113"/>
        <v>10000</v>
      </c>
      <c r="AA181" s="69">
        <f t="shared" ca="1" si="113"/>
        <v>9641.3333333333339</v>
      </c>
      <c r="AB181" s="69">
        <f t="shared" ca="1" si="101"/>
        <v>-358.66666666666606</v>
      </c>
      <c r="AC181" s="69">
        <f t="shared" ca="1" si="114"/>
        <v>69.555555555555557</v>
      </c>
      <c r="AD181" s="73">
        <f t="shared" si="107"/>
        <v>2.699999999999986</v>
      </c>
      <c r="AE181" s="69">
        <f t="shared" si="116"/>
        <v>0.70000000000000007</v>
      </c>
      <c r="AF181" s="69">
        <f t="shared" si="116"/>
        <v>2.1</v>
      </c>
      <c r="AG181" s="78">
        <f t="shared" si="116"/>
        <v>200</v>
      </c>
      <c r="AH181" s="60">
        <f t="shared" si="116"/>
        <v>50</v>
      </c>
      <c r="AI181" s="60">
        <f t="shared" si="116"/>
        <v>105</v>
      </c>
      <c r="AJ181" s="60">
        <f t="shared" si="116"/>
        <v>10105</v>
      </c>
      <c r="AK181" s="60">
        <f t="shared" si="116"/>
        <v>428.66666666666669</v>
      </c>
      <c r="AL181" s="60">
        <f t="shared" si="116"/>
        <v>8.5733333333333341</v>
      </c>
      <c r="AM181" s="60">
        <f t="shared" ca="1" si="116"/>
        <v>-244.11666666666667</v>
      </c>
      <c r="AN181" s="60">
        <f t="shared" ca="1" si="116"/>
        <v>-244.11666666666667</v>
      </c>
      <c r="AO181" s="60">
        <f t="shared" ca="1" si="116"/>
        <v>244.11666666666667</v>
      </c>
      <c r="AP181" s="63">
        <f t="shared" si="85"/>
        <v>35</v>
      </c>
      <c r="AQ181" s="62">
        <f t="shared" si="86"/>
        <v>4.434567901234586</v>
      </c>
      <c r="AR181" s="62">
        <f t="shared" si="87"/>
        <v>221.72839506172929</v>
      </c>
      <c r="AS181" s="62">
        <f t="shared" si="88"/>
        <v>443.45679012345857</v>
      </c>
      <c r="AT181" s="62">
        <f t="shared" si="89"/>
        <v>-221.72839506172929</v>
      </c>
      <c r="AU181" s="62">
        <f t="shared" si="90"/>
        <v>1108.6419753086464</v>
      </c>
      <c r="AV181" s="62">
        <f t="shared" si="91"/>
        <v>-443.45679012345857</v>
      </c>
      <c r="AW181" s="63">
        <f t="shared" si="103"/>
        <v>665.18518518518772</v>
      </c>
      <c r="AX181" s="61" t="str">
        <f t="shared" ca="1" si="92"/>
        <v>VINTO</v>
      </c>
      <c r="AY181" s="69">
        <f t="shared" ca="1" si="104"/>
        <v>9860.8833333333332</v>
      </c>
      <c r="AZ181" s="51">
        <f t="shared" si="93"/>
        <v>1552.098765432105</v>
      </c>
      <c r="BA181" s="55">
        <f t="shared" ca="1" si="94"/>
        <v>0.16098382990929036</v>
      </c>
      <c r="BB181" s="55">
        <f t="shared" ca="1" si="105"/>
        <v>1.8546055349029429</v>
      </c>
      <c r="BC181" s="64">
        <f t="shared" ca="1" si="95"/>
        <v>306.51851851852166</v>
      </c>
      <c r="BE181" s="52">
        <f t="shared" ca="1" si="96"/>
        <v>2.699999999999986</v>
      </c>
      <c r="BF181" s="52">
        <f t="shared" ca="1" si="97"/>
        <v>2.699999999999986</v>
      </c>
      <c r="BG181" s="52">
        <f t="shared" ca="1" si="98"/>
        <v>2.699999999999986</v>
      </c>
      <c r="BH181" s="52">
        <f t="shared" ca="1" si="99"/>
        <v>2.699999999999986</v>
      </c>
    </row>
    <row r="182" spans="19:60">
      <c r="S182" s="68">
        <f t="shared" si="115"/>
        <v>7</v>
      </c>
      <c r="T182" s="69">
        <f t="shared" si="115"/>
        <v>2</v>
      </c>
      <c r="U182" s="70">
        <f t="shared" si="112"/>
        <v>5</v>
      </c>
      <c r="V182" s="68">
        <f t="shared" si="113"/>
        <v>2</v>
      </c>
      <c r="W182" s="70">
        <f t="shared" si="113"/>
        <v>7</v>
      </c>
      <c r="X182" s="71">
        <f t="shared" si="113"/>
        <v>0.7142857142857143</v>
      </c>
      <c r="Y182" s="71">
        <f t="shared" si="113"/>
        <v>0.5</v>
      </c>
      <c r="Z182" s="69">
        <f t="shared" si="113"/>
        <v>10000</v>
      </c>
      <c r="AA182" s="69">
        <f t="shared" ca="1" si="113"/>
        <v>9641.3333333333339</v>
      </c>
      <c r="AB182" s="69">
        <f t="shared" ca="1" si="101"/>
        <v>-358.66666666666606</v>
      </c>
      <c r="AC182" s="69">
        <f t="shared" ca="1" si="114"/>
        <v>69.555555555555557</v>
      </c>
      <c r="AD182" s="73">
        <f t="shared" si="107"/>
        <v>2.5999999999999859</v>
      </c>
      <c r="AE182" s="69">
        <f t="shared" si="116"/>
        <v>0.70000000000000007</v>
      </c>
      <c r="AF182" s="69">
        <f t="shared" si="116"/>
        <v>2.1</v>
      </c>
      <c r="AG182" s="78">
        <f t="shared" si="116"/>
        <v>200</v>
      </c>
      <c r="AH182" s="60">
        <f t="shared" si="116"/>
        <v>50</v>
      </c>
      <c r="AI182" s="60">
        <f t="shared" si="116"/>
        <v>105</v>
      </c>
      <c r="AJ182" s="60">
        <f t="shared" si="116"/>
        <v>10105</v>
      </c>
      <c r="AK182" s="60">
        <f t="shared" si="116"/>
        <v>428.66666666666669</v>
      </c>
      <c r="AL182" s="60">
        <f t="shared" si="116"/>
        <v>8.5733333333333341</v>
      </c>
      <c r="AM182" s="60">
        <f t="shared" ca="1" si="116"/>
        <v>-244.11666666666667</v>
      </c>
      <c r="AN182" s="60">
        <f t="shared" ca="1" si="116"/>
        <v>-244.11666666666667</v>
      </c>
      <c r="AO182" s="60">
        <f t="shared" ca="1" si="116"/>
        <v>244.11666666666667</v>
      </c>
      <c r="AP182" s="63">
        <f t="shared" si="85"/>
        <v>35</v>
      </c>
      <c r="AQ182" s="62">
        <f t="shared" si="86"/>
        <v>4.566666666666686</v>
      </c>
      <c r="AR182" s="62">
        <f t="shared" si="87"/>
        <v>228.33333333333431</v>
      </c>
      <c r="AS182" s="62">
        <f t="shared" si="88"/>
        <v>456.66666666666862</v>
      </c>
      <c r="AT182" s="62">
        <f t="shared" si="89"/>
        <v>-228.33333333333431</v>
      </c>
      <c r="AU182" s="62">
        <f t="shared" si="90"/>
        <v>1141.6666666666715</v>
      </c>
      <c r="AV182" s="62">
        <f t="shared" si="91"/>
        <v>-456.66666666666862</v>
      </c>
      <c r="AW182" s="63">
        <f t="shared" si="103"/>
        <v>685.00000000000296</v>
      </c>
      <c r="AX182" s="61" t="str">
        <f t="shared" ca="1" si="92"/>
        <v>VINTO</v>
      </c>
      <c r="AY182" s="69">
        <f t="shared" ca="1" si="104"/>
        <v>9860.8833333333332</v>
      </c>
      <c r="AZ182" s="51">
        <f t="shared" si="93"/>
        <v>1598.3333333333401</v>
      </c>
      <c r="BA182" s="55">
        <f t="shared" ca="1" si="94"/>
        <v>0.16577928363988453</v>
      </c>
      <c r="BB182" s="55">
        <f t="shared" ca="1" si="105"/>
        <v>1.9098513011152531</v>
      </c>
      <c r="BC182" s="64">
        <f t="shared" ca="1" si="95"/>
        <v>326.3333333333369</v>
      </c>
      <c r="BE182" s="52">
        <f t="shared" ca="1" si="96"/>
        <v>2.5999999999999859</v>
      </c>
      <c r="BF182" s="52">
        <f t="shared" ca="1" si="97"/>
        <v>2.5999999999999859</v>
      </c>
      <c r="BG182" s="52">
        <f t="shared" ca="1" si="98"/>
        <v>2.5999999999999859</v>
      </c>
      <c r="BH182" s="52">
        <f t="shared" ca="1" si="99"/>
        <v>2.5999999999999859</v>
      </c>
    </row>
    <row r="183" spans="19:60">
      <c r="S183" s="68">
        <f t="shared" si="115"/>
        <v>7</v>
      </c>
      <c r="T183" s="69">
        <f t="shared" si="115"/>
        <v>2</v>
      </c>
      <c r="U183" s="70">
        <f t="shared" si="112"/>
        <v>5</v>
      </c>
      <c r="V183" s="68">
        <f t="shared" si="113"/>
        <v>2</v>
      </c>
      <c r="W183" s="70">
        <f t="shared" si="113"/>
        <v>7</v>
      </c>
      <c r="X183" s="71">
        <f t="shared" si="113"/>
        <v>0.7142857142857143</v>
      </c>
      <c r="Y183" s="71">
        <f t="shared" si="113"/>
        <v>0.5</v>
      </c>
      <c r="Z183" s="69">
        <f t="shared" si="113"/>
        <v>10000</v>
      </c>
      <c r="AA183" s="69">
        <f t="shared" ca="1" si="113"/>
        <v>9641.3333333333339</v>
      </c>
      <c r="AB183" s="69">
        <f t="shared" ca="1" si="101"/>
        <v>-358.66666666666606</v>
      </c>
      <c r="AC183" s="69">
        <f t="shared" ca="1" si="114"/>
        <v>69.555555555555557</v>
      </c>
      <c r="AD183" s="73">
        <f t="shared" si="107"/>
        <v>2.4999999999999858</v>
      </c>
      <c r="AE183" s="69">
        <f t="shared" si="116"/>
        <v>0.70000000000000007</v>
      </c>
      <c r="AF183" s="69">
        <f t="shared" si="116"/>
        <v>2.1</v>
      </c>
      <c r="AG183" s="78">
        <f t="shared" si="116"/>
        <v>200</v>
      </c>
      <c r="AH183" s="60">
        <f t="shared" si="116"/>
        <v>50</v>
      </c>
      <c r="AI183" s="60">
        <f t="shared" si="116"/>
        <v>105</v>
      </c>
      <c r="AJ183" s="60">
        <f t="shared" si="116"/>
        <v>10105</v>
      </c>
      <c r="AK183" s="60">
        <f t="shared" si="116"/>
        <v>428.66666666666669</v>
      </c>
      <c r="AL183" s="60">
        <f t="shared" si="116"/>
        <v>8.5733333333333341</v>
      </c>
      <c r="AM183" s="60">
        <f t="shared" ca="1" si="116"/>
        <v>-244.11666666666667</v>
      </c>
      <c r="AN183" s="60">
        <f t="shared" ca="1" si="116"/>
        <v>-244.11666666666667</v>
      </c>
      <c r="AO183" s="60">
        <f t="shared" ca="1" si="116"/>
        <v>244.11666666666667</v>
      </c>
      <c r="AP183" s="63">
        <f t="shared" si="85"/>
        <v>35</v>
      </c>
      <c r="AQ183" s="62">
        <f t="shared" si="86"/>
        <v>4.7093333333333547</v>
      </c>
      <c r="AR183" s="62">
        <f t="shared" si="87"/>
        <v>235.46666666666772</v>
      </c>
      <c r="AS183" s="62">
        <f t="shared" si="88"/>
        <v>470.93333333333544</v>
      </c>
      <c r="AT183" s="62">
        <f t="shared" si="89"/>
        <v>-235.46666666666772</v>
      </c>
      <c r="AU183" s="62">
        <f t="shared" si="90"/>
        <v>1177.3333333333385</v>
      </c>
      <c r="AV183" s="62">
        <f t="shared" si="91"/>
        <v>-470.93333333333544</v>
      </c>
      <c r="AW183" s="63">
        <f t="shared" si="103"/>
        <v>706.40000000000305</v>
      </c>
      <c r="AX183" s="61" t="str">
        <f t="shared" ca="1" si="92"/>
        <v>VINTO</v>
      </c>
      <c r="AY183" s="69">
        <f t="shared" ca="1" si="104"/>
        <v>9860.8833333333332</v>
      </c>
      <c r="AZ183" s="51">
        <f t="shared" si="93"/>
        <v>1648.2666666666742</v>
      </c>
      <c r="BA183" s="55">
        <f t="shared" ca="1" si="94"/>
        <v>0.17095837366892622</v>
      </c>
      <c r="BB183" s="55">
        <f t="shared" ca="1" si="105"/>
        <v>1.9695167286245472</v>
      </c>
      <c r="BC183" s="64">
        <f t="shared" ca="1" si="95"/>
        <v>347.73333333333699</v>
      </c>
      <c r="BE183" s="52">
        <f t="shared" ca="1" si="96"/>
        <v>2.4999999999999858</v>
      </c>
      <c r="BF183" s="52">
        <f t="shared" ca="1" si="97"/>
        <v>2.4999999999999858</v>
      </c>
      <c r="BG183" s="52">
        <f t="shared" ca="1" si="98"/>
        <v>2.4999999999999858</v>
      </c>
      <c r="BH183" s="52">
        <f t="shared" ca="1" si="99"/>
        <v>2.4999999999999858</v>
      </c>
    </row>
    <row r="184" spans="19:60">
      <c r="S184" s="68">
        <f t="shared" si="115"/>
        <v>7</v>
      </c>
      <c r="T184" s="69">
        <f t="shared" si="115"/>
        <v>2</v>
      </c>
      <c r="U184" s="70">
        <f t="shared" si="112"/>
        <v>5</v>
      </c>
      <c r="V184" s="68">
        <f t="shared" si="113"/>
        <v>2</v>
      </c>
      <c r="W184" s="70">
        <f t="shared" si="113"/>
        <v>7</v>
      </c>
      <c r="X184" s="71">
        <f t="shared" si="113"/>
        <v>0.7142857142857143</v>
      </c>
      <c r="Y184" s="71">
        <f t="shared" si="113"/>
        <v>0.5</v>
      </c>
      <c r="Z184" s="69">
        <f t="shared" si="113"/>
        <v>10000</v>
      </c>
      <c r="AA184" s="69">
        <f t="shared" ca="1" si="113"/>
        <v>9641.3333333333339</v>
      </c>
      <c r="AB184" s="69">
        <f t="shared" ca="1" si="101"/>
        <v>-358.66666666666606</v>
      </c>
      <c r="AC184" s="69">
        <f t="shared" ca="1" si="114"/>
        <v>69.555555555555557</v>
      </c>
      <c r="AD184" s="73">
        <f t="shared" si="107"/>
        <v>2.3999999999999857</v>
      </c>
      <c r="AE184" s="69">
        <f t="shared" si="116"/>
        <v>0.70000000000000007</v>
      </c>
      <c r="AF184" s="69">
        <f t="shared" si="116"/>
        <v>2.1</v>
      </c>
      <c r="AG184" s="78">
        <f t="shared" si="116"/>
        <v>200</v>
      </c>
      <c r="AH184" s="60">
        <f t="shared" si="116"/>
        <v>50</v>
      </c>
      <c r="AI184" s="60">
        <f t="shared" si="116"/>
        <v>105</v>
      </c>
      <c r="AJ184" s="60">
        <f t="shared" si="116"/>
        <v>10105</v>
      </c>
      <c r="AK184" s="60">
        <f t="shared" si="116"/>
        <v>428.66666666666669</v>
      </c>
      <c r="AL184" s="60">
        <f t="shared" si="116"/>
        <v>8.5733333333333341</v>
      </c>
      <c r="AM184" s="60">
        <f t="shared" ca="1" si="116"/>
        <v>-244.11666666666667</v>
      </c>
      <c r="AN184" s="60">
        <f t="shared" ca="1" si="116"/>
        <v>-244.11666666666667</v>
      </c>
      <c r="AO184" s="60">
        <f t="shared" ca="1" si="116"/>
        <v>244.11666666666667</v>
      </c>
      <c r="AP184" s="63">
        <f t="shared" si="85"/>
        <v>35</v>
      </c>
      <c r="AQ184" s="62">
        <f t="shared" si="86"/>
        <v>4.863888888888912</v>
      </c>
      <c r="AR184" s="62">
        <f t="shared" si="87"/>
        <v>243.19444444444559</v>
      </c>
      <c r="AS184" s="62">
        <f t="shared" si="88"/>
        <v>486.38888888889119</v>
      </c>
      <c r="AT184" s="62">
        <f t="shared" si="89"/>
        <v>-243.19444444444559</v>
      </c>
      <c r="AU184" s="62">
        <f t="shared" si="90"/>
        <v>1215.9722222222281</v>
      </c>
      <c r="AV184" s="62">
        <f t="shared" si="91"/>
        <v>-486.38888888889119</v>
      </c>
      <c r="AW184" s="63">
        <f t="shared" si="103"/>
        <v>729.5833333333369</v>
      </c>
      <c r="AX184" s="61" t="str">
        <f t="shared" ca="1" si="92"/>
        <v>VINTO</v>
      </c>
      <c r="AY184" s="69">
        <f t="shared" ca="1" si="104"/>
        <v>9860.8833333333332</v>
      </c>
      <c r="AZ184" s="51">
        <f t="shared" si="93"/>
        <v>1702.361111111119</v>
      </c>
      <c r="BA184" s="55">
        <f t="shared" ca="1" si="94"/>
        <v>0.17656905453372138</v>
      </c>
      <c r="BB184" s="55">
        <f t="shared" ca="1" si="105"/>
        <v>2.0341542750929502</v>
      </c>
      <c r="BC184" s="64">
        <f t="shared" ca="1" si="95"/>
        <v>370.91666666667084</v>
      </c>
      <c r="BE184" s="52">
        <f t="shared" ca="1" si="96"/>
        <v>2.3999999999999857</v>
      </c>
      <c r="BF184" s="52">
        <f t="shared" ca="1" si="97"/>
        <v>2.3999999999999857</v>
      </c>
      <c r="BG184" s="52">
        <f t="shared" ca="1" si="98"/>
        <v>2.3999999999999857</v>
      </c>
      <c r="BH184" s="52">
        <f t="shared" ca="1" si="99"/>
        <v>2.3999999999999857</v>
      </c>
    </row>
    <row r="185" spans="19:60">
      <c r="S185" s="68">
        <f t="shared" si="115"/>
        <v>7</v>
      </c>
      <c r="T185" s="69">
        <f t="shared" si="115"/>
        <v>2</v>
      </c>
      <c r="U185" s="70">
        <f t="shared" si="112"/>
        <v>5</v>
      </c>
      <c r="V185" s="68">
        <f t="shared" ref="V185:AA200" si="117">V184</f>
        <v>2</v>
      </c>
      <c r="W185" s="70">
        <f t="shared" si="117"/>
        <v>7</v>
      </c>
      <c r="X185" s="71">
        <f t="shared" si="117"/>
        <v>0.7142857142857143</v>
      </c>
      <c r="Y185" s="71">
        <f t="shared" si="117"/>
        <v>0.5</v>
      </c>
      <c r="Z185" s="69">
        <f t="shared" si="117"/>
        <v>10000</v>
      </c>
      <c r="AA185" s="69">
        <f t="shared" ca="1" si="117"/>
        <v>9641.3333333333339</v>
      </c>
      <c r="AB185" s="69">
        <f t="shared" ca="1" si="101"/>
        <v>-358.66666666666606</v>
      </c>
      <c r="AC185" s="69">
        <f t="shared" ca="1" si="114"/>
        <v>69.555555555555557</v>
      </c>
      <c r="AD185" s="73">
        <f t="shared" si="107"/>
        <v>2.2999999999999856</v>
      </c>
      <c r="AE185" s="69">
        <f t="shared" si="116"/>
        <v>0.70000000000000007</v>
      </c>
      <c r="AF185" s="69">
        <f t="shared" si="116"/>
        <v>2.1</v>
      </c>
      <c r="AG185" s="78">
        <f t="shared" si="116"/>
        <v>200</v>
      </c>
      <c r="AH185" s="60">
        <f t="shared" si="116"/>
        <v>50</v>
      </c>
      <c r="AI185" s="60">
        <f t="shared" si="116"/>
        <v>105</v>
      </c>
      <c r="AJ185" s="60">
        <f t="shared" si="116"/>
        <v>10105</v>
      </c>
      <c r="AK185" s="60">
        <f t="shared" si="116"/>
        <v>428.66666666666669</v>
      </c>
      <c r="AL185" s="60">
        <f t="shared" si="116"/>
        <v>8.5733333333333341</v>
      </c>
      <c r="AM185" s="60">
        <f t="shared" ca="1" si="116"/>
        <v>-244.11666666666667</v>
      </c>
      <c r="AN185" s="60">
        <f t="shared" ca="1" si="116"/>
        <v>-244.11666666666667</v>
      </c>
      <c r="AO185" s="60">
        <f t="shared" ca="1" si="116"/>
        <v>244.11666666666667</v>
      </c>
      <c r="AP185" s="63">
        <f t="shared" si="85"/>
        <v>35</v>
      </c>
      <c r="AQ185" s="62">
        <f t="shared" si="86"/>
        <v>5.0318840579710393</v>
      </c>
      <c r="AR185" s="62">
        <f t="shared" si="87"/>
        <v>251.59420289855197</v>
      </c>
      <c r="AS185" s="62">
        <f t="shared" si="88"/>
        <v>503.18840579710394</v>
      </c>
      <c r="AT185" s="62">
        <f t="shared" si="89"/>
        <v>-251.59420289855197</v>
      </c>
      <c r="AU185" s="62">
        <f t="shared" si="90"/>
        <v>1257.9710144927599</v>
      </c>
      <c r="AV185" s="62">
        <f t="shared" si="91"/>
        <v>-503.18840579710394</v>
      </c>
      <c r="AW185" s="63">
        <f t="shared" si="103"/>
        <v>754.78260869565588</v>
      </c>
      <c r="AX185" s="61" t="str">
        <f t="shared" ca="1" si="92"/>
        <v>VINTO</v>
      </c>
      <c r="AY185" s="69">
        <f t="shared" ca="1" si="104"/>
        <v>9860.8833333333332</v>
      </c>
      <c r="AZ185" s="51">
        <f t="shared" si="93"/>
        <v>1761.1594202898639</v>
      </c>
      <c r="BA185" s="55">
        <f t="shared" ca="1" si="94"/>
        <v>0.18266762069110742</v>
      </c>
      <c r="BB185" s="55">
        <f t="shared" ca="1" si="105"/>
        <v>2.1044124777759956</v>
      </c>
      <c r="BC185" s="64">
        <f t="shared" ca="1" si="95"/>
        <v>396.11594202898982</v>
      </c>
      <c r="BE185" s="52">
        <f t="shared" ca="1" si="96"/>
        <v>2.2999999999999856</v>
      </c>
      <c r="BF185" s="52">
        <f t="shared" ca="1" si="97"/>
        <v>2.2999999999999856</v>
      </c>
      <c r="BG185" s="52">
        <f t="shared" ca="1" si="98"/>
        <v>2.2999999999999856</v>
      </c>
      <c r="BH185" s="52">
        <f t="shared" ca="1" si="99"/>
        <v>2.2999999999999856</v>
      </c>
    </row>
    <row r="186" spans="19:60">
      <c r="S186" s="68">
        <f t="shared" ref="S186:T201" si="118">S185</f>
        <v>7</v>
      </c>
      <c r="T186" s="69">
        <f t="shared" si="118"/>
        <v>2</v>
      </c>
      <c r="U186" s="70">
        <f t="shared" si="112"/>
        <v>5</v>
      </c>
      <c r="V186" s="68">
        <f t="shared" si="117"/>
        <v>2</v>
      </c>
      <c r="W186" s="70">
        <f t="shared" si="117"/>
        <v>7</v>
      </c>
      <c r="X186" s="71">
        <f t="shared" si="117"/>
        <v>0.7142857142857143</v>
      </c>
      <c r="Y186" s="71">
        <f t="shared" si="117"/>
        <v>0.5</v>
      </c>
      <c r="Z186" s="69">
        <f t="shared" si="117"/>
        <v>10000</v>
      </c>
      <c r="AA186" s="69">
        <f t="shared" ca="1" si="117"/>
        <v>9641.3333333333339</v>
      </c>
      <c r="AB186" s="69">
        <f t="shared" ca="1" si="101"/>
        <v>-358.66666666666606</v>
      </c>
      <c r="AC186" s="69">
        <f t="shared" ca="1" si="114"/>
        <v>69.555555555555557</v>
      </c>
      <c r="AD186" s="73">
        <f t="shared" si="107"/>
        <v>2.1999999999999855</v>
      </c>
      <c r="AE186" s="69">
        <f t="shared" ref="AE186:AO201" si="119">AE185</f>
        <v>0.70000000000000007</v>
      </c>
      <c r="AF186" s="69">
        <f t="shared" si="119"/>
        <v>2.1</v>
      </c>
      <c r="AG186" s="78">
        <f t="shared" si="119"/>
        <v>200</v>
      </c>
      <c r="AH186" s="60">
        <f t="shared" si="119"/>
        <v>50</v>
      </c>
      <c r="AI186" s="60">
        <f t="shared" si="119"/>
        <v>105</v>
      </c>
      <c r="AJ186" s="60">
        <f t="shared" si="119"/>
        <v>10105</v>
      </c>
      <c r="AK186" s="60">
        <f t="shared" si="119"/>
        <v>428.66666666666669</v>
      </c>
      <c r="AL186" s="60">
        <f t="shared" si="119"/>
        <v>8.5733333333333341</v>
      </c>
      <c r="AM186" s="60">
        <f t="shared" ca="1" si="119"/>
        <v>-244.11666666666667</v>
      </c>
      <c r="AN186" s="60">
        <f t="shared" ca="1" si="119"/>
        <v>-244.11666666666667</v>
      </c>
      <c r="AO186" s="60">
        <f t="shared" ca="1" si="119"/>
        <v>244.11666666666667</v>
      </c>
      <c r="AP186" s="63">
        <f t="shared" si="85"/>
        <v>35</v>
      </c>
      <c r="AQ186" s="62">
        <f t="shared" si="86"/>
        <v>5.2151515151515433</v>
      </c>
      <c r="AR186" s="62">
        <f t="shared" si="87"/>
        <v>260.75757575757717</v>
      </c>
      <c r="AS186" s="62">
        <f t="shared" si="88"/>
        <v>521.51515151515434</v>
      </c>
      <c r="AT186" s="62">
        <f t="shared" si="89"/>
        <v>-260.75757575757717</v>
      </c>
      <c r="AU186" s="62">
        <f t="shared" si="90"/>
        <v>1303.7878787878858</v>
      </c>
      <c r="AV186" s="62">
        <f t="shared" si="91"/>
        <v>-521.51515151515434</v>
      </c>
      <c r="AW186" s="63">
        <f t="shared" si="103"/>
        <v>782.27272727273146</v>
      </c>
      <c r="AX186" s="61" t="str">
        <f t="shared" ca="1" si="92"/>
        <v>VINTO</v>
      </c>
      <c r="AY186" s="69">
        <f t="shared" ca="1" si="104"/>
        <v>9860.8833333333332</v>
      </c>
      <c r="AZ186" s="51">
        <f t="shared" si="93"/>
        <v>1825.3030303030403</v>
      </c>
      <c r="BA186" s="55">
        <f t="shared" ca="1" si="94"/>
        <v>0.18932060195371042</v>
      </c>
      <c r="BB186" s="55">
        <f t="shared" ca="1" si="105"/>
        <v>2.1810577897938646</v>
      </c>
      <c r="BC186" s="64">
        <f t="shared" ca="1" si="95"/>
        <v>423.6060606060654</v>
      </c>
      <c r="BE186" s="52">
        <f t="shared" ca="1" si="96"/>
        <v>2.1999999999999855</v>
      </c>
      <c r="BF186" s="52">
        <f t="shared" ca="1" si="97"/>
        <v>2.1999999999999855</v>
      </c>
      <c r="BG186" s="52">
        <f t="shared" ca="1" si="98"/>
        <v>2.1999999999999855</v>
      </c>
      <c r="BH186" s="52">
        <f t="shared" ca="1" si="99"/>
        <v>2.1999999999999855</v>
      </c>
    </row>
    <row r="187" spans="19:60">
      <c r="S187" s="68">
        <f t="shared" si="118"/>
        <v>7</v>
      </c>
      <c r="T187" s="69">
        <f t="shared" si="118"/>
        <v>2</v>
      </c>
      <c r="U187" s="70">
        <f t="shared" si="112"/>
        <v>5</v>
      </c>
      <c r="V187" s="68">
        <f t="shared" si="117"/>
        <v>2</v>
      </c>
      <c r="W187" s="70">
        <f t="shared" si="117"/>
        <v>7</v>
      </c>
      <c r="X187" s="71">
        <f t="shared" si="117"/>
        <v>0.7142857142857143</v>
      </c>
      <c r="Y187" s="71">
        <f t="shared" si="117"/>
        <v>0.5</v>
      </c>
      <c r="Z187" s="69">
        <f t="shared" si="117"/>
        <v>10000</v>
      </c>
      <c r="AA187" s="69">
        <f t="shared" ca="1" si="117"/>
        <v>9641.3333333333339</v>
      </c>
      <c r="AB187" s="69">
        <f t="shared" ca="1" si="101"/>
        <v>-358.66666666666606</v>
      </c>
      <c r="AC187" s="69">
        <f t="shared" ca="1" si="114"/>
        <v>69.555555555555557</v>
      </c>
      <c r="AD187" s="73">
        <f t="shared" si="107"/>
        <v>2.0999999999999854</v>
      </c>
      <c r="AE187" s="69">
        <f t="shared" si="119"/>
        <v>0.70000000000000007</v>
      </c>
      <c r="AF187" s="69">
        <f t="shared" si="119"/>
        <v>2.1</v>
      </c>
      <c r="AG187" s="78">
        <f t="shared" si="119"/>
        <v>200</v>
      </c>
      <c r="AH187" s="60">
        <f t="shared" si="119"/>
        <v>50</v>
      </c>
      <c r="AI187" s="60">
        <f t="shared" si="119"/>
        <v>105</v>
      </c>
      <c r="AJ187" s="60">
        <f t="shared" si="119"/>
        <v>10105</v>
      </c>
      <c r="AK187" s="60">
        <f t="shared" si="119"/>
        <v>428.66666666666669</v>
      </c>
      <c r="AL187" s="60">
        <f t="shared" si="119"/>
        <v>8.5733333333333341</v>
      </c>
      <c r="AM187" s="60">
        <f t="shared" ca="1" si="119"/>
        <v>-244.11666666666667</v>
      </c>
      <c r="AN187" s="60">
        <f t="shared" ca="1" si="119"/>
        <v>-244.11666666666667</v>
      </c>
      <c r="AO187" s="60">
        <f t="shared" ca="1" si="119"/>
        <v>244.11666666666667</v>
      </c>
      <c r="AP187" s="63">
        <f t="shared" si="85"/>
        <v>35</v>
      </c>
      <c r="AQ187" s="62">
        <f t="shared" si="86"/>
        <v>5.4158730158730464</v>
      </c>
      <c r="AR187" s="62">
        <f t="shared" si="87"/>
        <v>270.79365079365232</v>
      </c>
      <c r="AS187" s="62">
        <f t="shared" si="88"/>
        <v>541.58730158730464</v>
      </c>
      <c r="AT187" s="62">
        <f t="shared" si="89"/>
        <v>-270.79365079365232</v>
      </c>
      <c r="AU187" s="62">
        <f t="shared" si="90"/>
        <v>1353.9682539682617</v>
      </c>
      <c r="AV187" s="62">
        <f t="shared" si="91"/>
        <v>-541.58730158730464</v>
      </c>
      <c r="AW187" s="63">
        <f t="shared" si="103"/>
        <v>812.38095238095707</v>
      </c>
      <c r="AX187" s="61" t="str">
        <f t="shared" ca="1" si="92"/>
        <v>VINTO</v>
      </c>
      <c r="AY187" s="69">
        <f t="shared" ca="1" si="104"/>
        <v>9860.8833333333332</v>
      </c>
      <c r="AZ187" s="51">
        <f t="shared" si="93"/>
        <v>1895.5555555555661</v>
      </c>
      <c r="BA187" s="55">
        <f t="shared" ca="1" si="94"/>
        <v>0.1966072004794184</v>
      </c>
      <c r="BB187" s="55">
        <f t="shared" ca="1" si="105"/>
        <v>2.2650026553372449</v>
      </c>
      <c r="BC187" s="64">
        <f t="shared" ca="1" si="95"/>
        <v>453.71428571429101</v>
      </c>
      <c r="BE187" s="52">
        <f t="shared" ca="1" si="96"/>
        <v>2.0999999999999854</v>
      </c>
      <c r="BF187" s="52">
        <f t="shared" ca="1" si="97"/>
        <v>2.0999999999999854</v>
      </c>
      <c r="BG187" s="52">
        <f t="shared" ca="1" si="98"/>
        <v>2.0999999999999854</v>
      </c>
      <c r="BH187" s="52">
        <f t="shared" ca="1" si="99"/>
        <v>2.0999999999999854</v>
      </c>
    </row>
    <row r="188" spans="19:60">
      <c r="S188" s="68">
        <f t="shared" si="118"/>
        <v>7</v>
      </c>
      <c r="T188" s="69">
        <f t="shared" si="118"/>
        <v>2</v>
      </c>
      <c r="U188" s="70">
        <f t="shared" si="112"/>
        <v>5</v>
      </c>
      <c r="V188" s="68">
        <f t="shared" si="117"/>
        <v>2</v>
      </c>
      <c r="W188" s="70">
        <f t="shared" si="117"/>
        <v>7</v>
      </c>
      <c r="X188" s="71">
        <f t="shared" si="117"/>
        <v>0.7142857142857143</v>
      </c>
      <c r="Y188" s="71">
        <f t="shared" si="117"/>
        <v>0.5</v>
      </c>
      <c r="Z188" s="69">
        <f t="shared" si="117"/>
        <v>10000</v>
      </c>
      <c r="AA188" s="69">
        <f t="shared" ca="1" si="117"/>
        <v>9641.3333333333339</v>
      </c>
      <c r="AB188" s="69">
        <f t="shared" ca="1" si="101"/>
        <v>-358.66666666666606</v>
      </c>
      <c r="AC188" s="69">
        <f t="shared" ca="1" si="114"/>
        <v>69.555555555555557</v>
      </c>
      <c r="AD188" s="73">
        <f t="shared" si="107"/>
        <v>1.9999999999999853</v>
      </c>
      <c r="AE188" s="69">
        <f t="shared" si="119"/>
        <v>0.70000000000000007</v>
      </c>
      <c r="AF188" s="69">
        <f t="shared" si="119"/>
        <v>2.1</v>
      </c>
      <c r="AG188" s="78">
        <f t="shared" si="119"/>
        <v>200</v>
      </c>
      <c r="AH188" s="60">
        <f t="shared" si="119"/>
        <v>50</v>
      </c>
      <c r="AI188" s="60">
        <f t="shared" si="119"/>
        <v>105</v>
      </c>
      <c r="AJ188" s="60">
        <f t="shared" si="119"/>
        <v>10105</v>
      </c>
      <c r="AK188" s="60">
        <f t="shared" si="119"/>
        <v>428.66666666666669</v>
      </c>
      <c r="AL188" s="60">
        <f t="shared" si="119"/>
        <v>8.5733333333333341</v>
      </c>
      <c r="AM188" s="60">
        <f t="shared" ca="1" si="119"/>
        <v>-244.11666666666667</v>
      </c>
      <c r="AN188" s="60">
        <f t="shared" ca="1" si="119"/>
        <v>-244.11666666666667</v>
      </c>
      <c r="AO188" s="60">
        <f t="shared" ca="1" si="119"/>
        <v>244.11666666666667</v>
      </c>
      <c r="AP188" s="63">
        <f t="shared" si="85"/>
        <v>35</v>
      </c>
      <c r="AQ188" s="62">
        <f t="shared" si="86"/>
        <v>5.6366666666667005</v>
      </c>
      <c r="AR188" s="62">
        <f t="shared" si="87"/>
        <v>281.83333333333502</v>
      </c>
      <c r="AS188" s="62">
        <f t="shared" si="88"/>
        <v>563.66666666667004</v>
      </c>
      <c r="AT188" s="62">
        <f t="shared" si="89"/>
        <v>-281.83333333333502</v>
      </c>
      <c r="AU188" s="62">
        <f t="shared" si="90"/>
        <v>1409.1666666666752</v>
      </c>
      <c r="AV188" s="62">
        <f t="shared" si="91"/>
        <v>-563.66666666667004</v>
      </c>
      <c r="AW188" s="63">
        <f t="shared" si="103"/>
        <v>845.50000000000512</v>
      </c>
      <c r="AX188" s="61" t="str">
        <f t="shared" ca="1" si="92"/>
        <v>VINTO</v>
      </c>
      <c r="AY188" s="69">
        <f t="shared" ca="1" si="104"/>
        <v>9860.8833333333332</v>
      </c>
      <c r="AZ188" s="51">
        <f t="shared" si="93"/>
        <v>1972.8333333333451</v>
      </c>
      <c r="BA188" s="55">
        <f t="shared" ca="1" si="94"/>
        <v>0.20462245885769723</v>
      </c>
      <c r="BB188" s="55">
        <f t="shared" ca="1" si="105"/>
        <v>2.3573420074349625</v>
      </c>
      <c r="BC188" s="64">
        <f t="shared" ca="1" si="95"/>
        <v>486.83333333333906</v>
      </c>
      <c r="BE188" s="52">
        <f t="shared" ca="1" si="96"/>
        <v>1.9999999999999853</v>
      </c>
      <c r="BF188" s="52">
        <f t="shared" ca="1" si="97"/>
        <v>1.9999999999999853</v>
      </c>
      <c r="BG188" s="52">
        <f t="shared" ca="1" si="98"/>
        <v>1.9999999999999853</v>
      </c>
      <c r="BH188" s="52">
        <f t="shared" ca="1" si="99"/>
        <v>1.9999999999999853</v>
      </c>
    </row>
    <row r="189" spans="19:60">
      <c r="S189" s="68">
        <f t="shared" si="118"/>
        <v>7</v>
      </c>
      <c r="T189" s="69">
        <f t="shared" si="118"/>
        <v>2</v>
      </c>
      <c r="U189" s="70">
        <f t="shared" si="112"/>
        <v>5</v>
      </c>
      <c r="V189" s="68">
        <f t="shared" si="117"/>
        <v>2</v>
      </c>
      <c r="W189" s="70">
        <f t="shared" si="117"/>
        <v>7</v>
      </c>
      <c r="X189" s="71">
        <f t="shared" si="117"/>
        <v>0.7142857142857143</v>
      </c>
      <c r="Y189" s="71">
        <f t="shared" si="117"/>
        <v>0.5</v>
      </c>
      <c r="Z189" s="69">
        <f t="shared" si="117"/>
        <v>10000</v>
      </c>
      <c r="AA189" s="69">
        <f t="shared" ca="1" si="117"/>
        <v>9641.3333333333339</v>
      </c>
      <c r="AB189" s="69">
        <f t="shared" ca="1" si="101"/>
        <v>-358.66666666666606</v>
      </c>
      <c r="AC189" s="69">
        <f t="shared" ca="1" si="114"/>
        <v>69.555555555555557</v>
      </c>
      <c r="AD189" s="73">
        <f t="shared" si="107"/>
        <v>1.8999999999999853</v>
      </c>
      <c r="AE189" s="69">
        <f t="shared" si="119"/>
        <v>0.70000000000000007</v>
      </c>
      <c r="AF189" s="69">
        <f t="shared" si="119"/>
        <v>2.1</v>
      </c>
      <c r="AG189" s="78">
        <f t="shared" si="119"/>
        <v>200</v>
      </c>
      <c r="AH189" s="60">
        <f t="shared" si="119"/>
        <v>50</v>
      </c>
      <c r="AI189" s="60">
        <f t="shared" si="119"/>
        <v>105</v>
      </c>
      <c r="AJ189" s="60">
        <f t="shared" si="119"/>
        <v>10105</v>
      </c>
      <c r="AK189" s="60">
        <f t="shared" si="119"/>
        <v>428.66666666666669</v>
      </c>
      <c r="AL189" s="60">
        <f t="shared" si="119"/>
        <v>8.5733333333333341</v>
      </c>
      <c r="AM189" s="60">
        <f t="shared" ca="1" si="119"/>
        <v>-244.11666666666667</v>
      </c>
      <c r="AN189" s="60">
        <f t="shared" ca="1" si="119"/>
        <v>-244.11666666666667</v>
      </c>
      <c r="AO189" s="60">
        <f t="shared" ca="1" si="119"/>
        <v>244.11666666666667</v>
      </c>
      <c r="AP189" s="63">
        <f t="shared" si="85"/>
        <v>35</v>
      </c>
      <c r="AQ189" s="62">
        <f t="shared" si="86"/>
        <v>5.8807017543860027</v>
      </c>
      <c r="AR189" s="62">
        <f t="shared" si="87"/>
        <v>294.03508771930012</v>
      </c>
      <c r="AS189" s="62">
        <f t="shared" si="88"/>
        <v>588.07017543860024</v>
      </c>
      <c r="AT189" s="62">
        <f t="shared" si="89"/>
        <v>-294.03508771930012</v>
      </c>
      <c r="AU189" s="62">
        <f t="shared" si="90"/>
        <v>1470.1754385965005</v>
      </c>
      <c r="AV189" s="62">
        <f t="shared" si="91"/>
        <v>-588.07017543860024</v>
      </c>
      <c r="AW189" s="63">
        <f t="shared" si="103"/>
        <v>882.10526315790025</v>
      </c>
      <c r="AX189" s="61" t="str">
        <f t="shared" ca="1" si="92"/>
        <v>VINTO</v>
      </c>
      <c r="AY189" s="69">
        <f t="shared" ca="1" si="104"/>
        <v>9860.8833333333332</v>
      </c>
      <c r="AZ189" s="51">
        <f t="shared" si="93"/>
        <v>2058.245614035101</v>
      </c>
      <c r="BA189" s="55">
        <f t="shared" ca="1" si="94"/>
        <v>0.21348142864421596</v>
      </c>
      <c r="BB189" s="55">
        <f t="shared" ca="1" si="105"/>
        <v>2.4594012913324397</v>
      </c>
      <c r="BC189" s="64">
        <f t="shared" ca="1" si="95"/>
        <v>523.43859649123419</v>
      </c>
      <c r="BE189" s="52">
        <f t="shared" ca="1" si="96"/>
        <v>1.8999999999999853</v>
      </c>
      <c r="BF189" s="52">
        <f t="shared" ca="1" si="97"/>
        <v>1.8999999999999853</v>
      </c>
      <c r="BG189" s="52">
        <f t="shared" ca="1" si="98"/>
        <v>1.8999999999999853</v>
      </c>
      <c r="BH189" s="52">
        <f t="shared" ca="1" si="99"/>
        <v>1.8999999999999853</v>
      </c>
    </row>
    <row r="190" spans="19:60">
      <c r="S190" s="68">
        <f t="shared" si="118"/>
        <v>7</v>
      </c>
      <c r="T190" s="69">
        <f t="shared" si="118"/>
        <v>2</v>
      </c>
      <c r="U190" s="70">
        <f t="shared" si="112"/>
        <v>5</v>
      </c>
      <c r="V190" s="68">
        <f t="shared" si="117"/>
        <v>2</v>
      </c>
      <c r="W190" s="70">
        <f t="shared" si="117"/>
        <v>7</v>
      </c>
      <c r="X190" s="71">
        <f t="shared" si="117"/>
        <v>0.7142857142857143</v>
      </c>
      <c r="Y190" s="71">
        <f t="shared" si="117"/>
        <v>0.5</v>
      </c>
      <c r="Z190" s="69">
        <f t="shared" si="117"/>
        <v>10000</v>
      </c>
      <c r="AA190" s="69">
        <f t="shared" ca="1" si="117"/>
        <v>9641.3333333333339</v>
      </c>
      <c r="AB190" s="69">
        <f t="shared" ca="1" si="101"/>
        <v>-358.66666666666606</v>
      </c>
      <c r="AC190" s="69">
        <f t="shared" ca="1" si="114"/>
        <v>69.555555555555557</v>
      </c>
      <c r="AD190" s="73">
        <f t="shared" si="107"/>
        <v>1.7999999999999852</v>
      </c>
      <c r="AE190" s="69">
        <f t="shared" si="119"/>
        <v>0.70000000000000007</v>
      </c>
      <c r="AF190" s="69">
        <f t="shared" si="119"/>
        <v>2.1</v>
      </c>
      <c r="AG190" s="78">
        <f t="shared" si="119"/>
        <v>200</v>
      </c>
      <c r="AH190" s="60">
        <f t="shared" si="119"/>
        <v>50</v>
      </c>
      <c r="AI190" s="60">
        <f t="shared" si="119"/>
        <v>105</v>
      </c>
      <c r="AJ190" s="60">
        <f t="shared" si="119"/>
        <v>10105</v>
      </c>
      <c r="AK190" s="60">
        <f t="shared" si="119"/>
        <v>428.66666666666669</v>
      </c>
      <c r="AL190" s="60">
        <f t="shared" si="119"/>
        <v>8.5733333333333341</v>
      </c>
      <c r="AM190" s="60">
        <f t="shared" ca="1" si="119"/>
        <v>-244.11666666666667</v>
      </c>
      <c r="AN190" s="60">
        <f t="shared" ca="1" si="119"/>
        <v>-244.11666666666667</v>
      </c>
      <c r="AO190" s="60">
        <f t="shared" ca="1" si="119"/>
        <v>244.11666666666667</v>
      </c>
      <c r="AP190" s="63">
        <f t="shared" si="85"/>
        <v>35</v>
      </c>
      <c r="AQ190" s="62">
        <f t="shared" si="86"/>
        <v>6.1518518518518945</v>
      </c>
      <c r="AR190" s="62">
        <f t="shared" si="87"/>
        <v>307.59259259259471</v>
      </c>
      <c r="AS190" s="62">
        <f t="shared" si="88"/>
        <v>615.18518518518943</v>
      </c>
      <c r="AT190" s="62">
        <f t="shared" si="89"/>
        <v>-307.59259259259471</v>
      </c>
      <c r="AU190" s="62">
        <f t="shared" si="90"/>
        <v>1537.9629629629735</v>
      </c>
      <c r="AV190" s="62">
        <f t="shared" si="91"/>
        <v>-615.18518518518943</v>
      </c>
      <c r="AW190" s="63">
        <f t="shared" si="103"/>
        <v>922.77777777778408</v>
      </c>
      <c r="AX190" s="61" t="str">
        <f t="shared" ca="1" si="92"/>
        <v>VINTO</v>
      </c>
      <c r="AY190" s="69">
        <f t="shared" ca="1" si="104"/>
        <v>9860.8833333333332</v>
      </c>
      <c r="AZ190" s="51">
        <f t="shared" si="93"/>
        <v>2153.1481481481628</v>
      </c>
      <c r="BA190" s="55">
        <f t="shared" ca="1" si="94"/>
        <v>0.22332472840701453</v>
      </c>
      <c r="BB190" s="55">
        <f t="shared" ca="1" si="105"/>
        <v>2.5728004956629711</v>
      </c>
      <c r="BC190" s="64">
        <f t="shared" ca="1" si="95"/>
        <v>564.11111111111802</v>
      </c>
      <c r="BE190" s="52">
        <f t="shared" ca="1" si="96"/>
        <v>1.7999999999999852</v>
      </c>
      <c r="BF190" s="52">
        <f t="shared" ca="1" si="97"/>
        <v>1.7999999999999852</v>
      </c>
      <c r="BG190" s="52">
        <f t="shared" ca="1" si="98"/>
        <v>1.7999999999999852</v>
      </c>
      <c r="BH190" s="52">
        <f t="shared" ca="1" si="99"/>
        <v>1.7999999999999852</v>
      </c>
    </row>
    <row r="191" spans="19:60">
      <c r="S191" s="68">
        <f t="shared" si="118"/>
        <v>7</v>
      </c>
      <c r="T191" s="69">
        <f t="shared" si="118"/>
        <v>2</v>
      </c>
      <c r="U191" s="70">
        <f t="shared" si="112"/>
        <v>5</v>
      </c>
      <c r="V191" s="68">
        <f t="shared" si="117"/>
        <v>2</v>
      </c>
      <c r="W191" s="70">
        <f t="shared" si="117"/>
        <v>7</v>
      </c>
      <c r="X191" s="71">
        <f t="shared" si="117"/>
        <v>0.7142857142857143</v>
      </c>
      <c r="Y191" s="71">
        <f t="shared" si="117"/>
        <v>0.5</v>
      </c>
      <c r="Z191" s="69">
        <f t="shared" si="117"/>
        <v>10000</v>
      </c>
      <c r="AA191" s="69">
        <f t="shared" ca="1" si="117"/>
        <v>9641.3333333333339</v>
      </c>
      <c r="AB191" s="69">
        <f t="shared" ca="1" si="101"/>
        <v>-358.66666666666606</v>
      </c>
      <c r="AC191" s="69">
        <f t="shared" ca="1" si="114"/>
        <v>69.555555555555557</v>
      </c>
      <c r="AD191" s="73">
        <f t="shared" si="107"/>
        <v>1.6999999999999851</v>
      </c>
      <c r="AE191" s="69">
        <f t="shared" si="119"/>
        <v>0.70000000000000007</v>
      </c>
      <c r="AF191" s="69">
        <f t="shared" si="119"/>
        <v>2.1</v>
      </c>
      <c r="AG191" s="78">
        <f t="shared" si="119"/>
        <v>200</v>
      </c>
      <c r="AH191" s="60">
        <f t="shared" si="119"/>
        <v>50</v>
      </c>
      <c r="AI191" s="60">
        <f t="shared" si="119"/>
        <v>105</v>
      </c>
      <c r="AJ191" s="60">
        <f t="shared" si="119"/>
        <v>10105</v>
      </c>
      <c r="AK191" s="60">
        <f t="shared" si="119"/>
        <v>428.66666666666669</v>
      </c>
      <c r="AL191" s="60">
        <f t="shared" si="119"/>
        <v>8.5733333333333341</v>
      </c>
      <c r="AM191" s="60">
        <f t="shared" ca="1" si="119"/>
        <v>-244.11666666666667</v>
      </c>
      <c r="AN191" s="60">
        <f t="shared" ca="1" si="119"/>
        <v>-244.11666666666667</v>
      </c>
      <c r="AO191" s="60">
        <f t="shared" ca="1" si="119"/>
        <v>244.11666666666667</v>
      </c>
      <c r="AP191" s="63">
        <f t="shared" si="85"/>
        <v>35</v>
      </c>
      <c r="AQ191" s="62">
        <f t="shared" si="86"/>
        <v>6.4549019607843618</v>
      </c>
      <c r="AR191" s="62">
        <f t="shared" si="87"/>
        <v>322.74509803921808</v>
      </c>
      <c r="AS191" s="62">
        <f t="shared" si="88"/>
        <v>645.49019607843616</v>
      </c>
      <c r="AT191" s="62">
        <f t="shared" si="89"/>
        <v>-322.74509803921808</v>
      </c>
      <c r="AU191" s="62">
        <f t="shared" si="90"/>
        <v>1613.7254901960905</v>
      </c>
      <c r="AV191" s="62">
        <f t="shared" si="91"/>
        <v>-645.49019607843616</v>
      </c>
      <c r="AW191" s="63">
        <f t="shared" si="103"/>
        <v>968.23529411765435</v>
      </c>
      <c r="AX191" s="61" t="str">
        <f t="shared" ca="1" si="92"/>
        <v>VINTO</v>
      </c>
      <c r="AY191" s="69">
        <f t="shared" ca="1" si="104"/>
        <v>9860.8833333333332</v>
      </c>
      <c r="AZ191" s="51">
        <f t="shared" si="93"/>
        <v>2259.2156862745264</v>
      </c>
      <c r="BA191" s="55">
        <f t="shared" ca="1" si="94"/>
        <v>0.23432606343602472</v>
      </c>
      <c r="BB191" s="55">
        <f t="shared" ca="1" si="105"/>
        <v>2.6995407828559181</v>
      </c>
      <c r="BC191" s="64">
        <f t="shared" ca="1" si="95"/>
        <v>609.56862745098829</v>
      </c>
      <c r="BE191" s="52">
        <f t="shared" ca="1" si="96"/>
        <v>1.6999999999999851</v>
      </c>
      <c r="BF191" s="52">
        <f t="shared" ca="1" si="97"/>
        <v>1.6999999999999851</v>
      </c>
      <c r="BG191" s="52">
        <f t="shared" ca="1" si="98"/>
        <v>1.6999999999999851</v>
      </c>
      <c r="BH191" s="52">
        <f t="shared" ca="1" si="99"/>
        <v>1.6999999999999851</v>
      </c>
    </row>
    <row r="192" spans="19:60">
      <c r="S192" s="68">
        <f t="shared" si="118"/>
        <v>7</v>
      </c>
      <c r="T192" s="69">
        <f t="shared" si="118"/>
        <v>2</v>
      </c>
      <c r="U192" s="70">
        <f t="shared" si="112"/>
        <v>5</v>
      </c>
      <c r="V192" s="68">
        <f t="shared" si="117"/>
        <v>2</v>
      </c>
      <c r="W192" s="70">
        <f t="shared" si="117"/>
        <v>7</v>
      </c>
      <c r="X192" s="71">
        <f t="shared" si="117"/>
        <v>0.7142857142857143</v>
      </c>
      <c r="Y192" s="71">
        <f t="shared" si="117"/>
        <v>0.5</v>
      </c>
      <c r="Z192" s="69">
        <f t="shared" si="117"/>
        <v>10000</v>
      </c>
      <c r="AA192" s="69">
        <f t="shared" ca="1" si="117"/>
        <v>9641.3333333333339</v>
      </c>
      <c r="AB192" s="69">
        <f t="shared" ca="1" si="101"/>
        <v>-358.66666666666606</v>
      </c>
      <c r="AC192" s="69">
        <f t="shared" ca="1" si="114"/>
        <v>69.555555555555557</v>
      </c>
      <c r="AD192" s="73">
        <f t="shared" si="107"/>
        <v>1.599999999999985</v>
      </c>
      <c r="AE192" s="69">
        <f t="shared" si="119"/>
        <v>0.70000000000000007</v>
      </c>
      <c r="AF192" s="69">
        <f t="shared" si="119"/>
        <v>2.1</v>
      </c>
      <c r="AG192" s="78">
        <f t="shared" si="119"/>
        <v>200</v>
      </c>
      <c r="AH192" s="60">
        <f t="shared" si="119"/>
        <v>50</v>
      </c>
      <c r="AI192" s="60">
        <f t="shared" si="119"/>
        <v>105</v>
      </c>
      <c r="AJ192" s="60">
        <f t="shared" si="119"/>
        <v>10105</v>
      </c>
      <c r="AK192" s="60">
        <f t="shared" si="119"/>
        <v>428.66666666666669</v>
      </c>
      <c r="AL192" s="60">
        <f t="shared" si="119"/>
        <v>8.5733333333333341</v>
      </c>
      <c r="AM192" s="60">
        <f t="shared" ca="1" si="119"/>
        <v>-244.11666666666667</v>
      </c>
      <c r="AN192" s="60">
        <f t="shared" ca="1" si="119"/>
        <v>-244.11666666666667</v>
      </c>
      <c r="AO192" s="60">
        <f t="shared" ca="1" si="119"/>
        <v>244.11666666666667</v>
      </c>
      <c r="AP192" s="63">
        <f t="shared" si="85"/>
        <v>35</v>
      </c>
      <c r="AQ192" s="62">
        <f t="shared" si="86"/>
        <v>6.7958333333333876</v>
      </c>
      <c r="AR192" s="62">
        <f t="shared" si="87"/>
        <v>339.79166666666936</v>
      </c>
      <c r="AS192" s="62">
        <f t="shared" si="88"/>
        <v>679.58333333333871</v>
      </c>
      <c r="AT192" s="62">
        <f t="shared" si="89"/>
        <v>-339.79166666666936</v>
      </c>
      <c r="AU192" s="62">
        <f t="shared" si="90"/>
        <v>1698.9583333333467</v>
      </c>
      <c r="AV192" s="62">
        <f t="shared" si="91"/>
        <v>-679.58333333333871</v>
      </c>
      <c r="AW192" s="63">
        <f t="shared" si="103"/>
        <v>1019.375000000008</v>
      </c>
      <c r="AX192" s="61" t="str">
        <f t="shared" ca="1" si="92"/>
        <v>VINTO</v>
      </c>
      <c r="AY192" s="69">
        <f t="shared" ca="1" si="104"/>
        <v>9860.8833333333332</v>
      </c>
      <c r="AZ192" s="51">
        <f t="shared" si="93"/>
        <v>2378.5416666666856</v>
      </c>
      <c r="BA192" s="55">
        <f t="shared" ca="1" si="94"/>
        <v>0.2467025653436612</v>
      </c>
      <c r="BB192" s="55">
        <f t="shared" ca="1" si="105"/>
        <v>2.8421236059479824</v>
      </c>
      <c r="BC192" s="64">
        <f t="shared" ca="1" si="95"/>
        <v>660.7083333333419</v>
      </c>
      <c r="BE192" s="52">
        <f t="shared" ca="1" si="96"/>
        <v>1.599999999999985</v>
      </c>
      <c r="BF192" s="52">
        <f t="shared" ca="1" si="97"/>
        <v>1.599999999999985</v>
      </c>
      <c r="BG192" s="52">
        <f t="shared" ca="1" si="98"/>
        <v>1.599999999999985</v>
      </c>
      <c r="BH192" s="52">
        <f t="shared" ca="1" si="99"/>
        <v>1.599999999999985</v>
      </c>
    </row>
    <row r="193" spans="19:60">
      <c r="S193" s="68">
        <f t="shared" si="118"/>
        <v>7</v>
      </c>
      <c r="T193" s="69">
        <f t="shared" si="118"/>
        <v>2</v>
      </c>
      <c r="U193" s="70">
        <f t="shared" si="112"/>
        <v>5</v>
      </c>
      <c r="V193" s="68">
        <f t="shared" si="117"/>
        <v>2</v>
      </c>
      <c r="W193" s="70">
        <f t="shared" si="117"/>
        <v>7</v>
      </c>
      <c r="X193" s="71">
        <f t="shared" si="117"/>
        <v>0.7142857142857143</v>
      </c>
      <c r="Y193" s="71">
        <f t="shared" si="117"/>
        <v>0.5</v>
      </c>
      <c r="Z193" s="69">
        <f t="shared" si="117"/>
        <v>10000</v>
      </c>
      <c r="AA193" s="69">
        <f t="shared" ca="1" si="117"/>
        <v>9641.3333333333339</v>
      </c>
      <c r="AB193" s="69">
        <f t="shared" ca="1" si="101"/>
        <v>-358.66666666666606</v>
      </c>
      <c r="AC193" s="69">
        <f t="shared" ca="1" si="114"/>
        <v>69.555555555555557</v>
      </c>
      <c r="AD193" s="73">
        <f t="shared" si="107"/>
        <v>1.4999999999999849</v>
      </c>
      <c r="AE193" s="69">
        <f t="shared" si="119"/>
        <v>0.70000000000000007</v>
      </c>
      <c r="AF193" s="69">
        <f t="shared" si="119"/>
        <v>2.1</v>
      </c>
      <c r="AG193" s="78">
        <f t="shared" si="119"/>
        <v>200</v>
      </c>
      <c r="AH193" s="60">
        <f t="shared" si="119"/>
        <v>50</v>
      </c>
      <c r="AI193" s="60">
        <f t="shared" si="119"/>
        <v>105</v>
      </c>
      <c r="AJ193" s="60">
        <f t="shared" si="119"/>
        <v>10105</v>
      </c>
      <c r="AK193" s="60">
        <f t="shared" si="119"/>
        <v>428.66666666666669</v>
      </c>
      <c r="AL193" s="60">
        <f t="shared" si="119"/>
        <v>8.5733333333333341</v>
      </c>
      <c r="AM193" s="60">
        <f t="shared" ca="1" si="119"/>
        <v>-244.11666666666667</v>
      </c>
      <c r="AN193" s="60">
        <f t="shared" ca="1" si="119"/>
        <v>-244.11666666666667</v>
      </c>
      <c r="AO193" s="60">
        <f t="shared" ca="1" si="119"/>
        <v>244.11666666666667</v>
      </c>
      <c r="AP193" s="63">
        <f t="shared" si="85"/>
        <v>35</v>
      </c>
      <c r="AQ193" s="62">
        <f t="shared" si="86"/>
        <v>7.1822222222222845</v>
      </c>
      <c r="AR193" s="62">
        <f t="shared" si="87"/>
        <v>359.11111111111421</v>
      </c>
      <c r="AS193" s="62">
        <f t="shared" si="88"/>
        <v>718.22222222222842</v>
      </c>
      <c r="AT193" s="62">
        <f t="shared" si="89"/>
        <v>-359.11111111111421</v>
      </c>
      <c r="AU193" s="62">
        <f t="shared" si="90"/>
        <v>1795.5555555555711</v>
      </c>
      <c r="AV193" s="62">
        <f t="shared" si="91"/>
        <v>-718.22222222222842</v>
      </c>
      <c r="AW193" s="63">
        <f t="shared" si="103"/>
        <v>1077.3333333333426</v>
      </c>
      <c r="AX193" s="61" t="str">
        <f t="shared" ca="1" si="92"/>
        <v>VINTO</v>
      </c>
      <c r="AY193" s="69">
        <f t="shared" ca="1" si="104"/>
        <v>9860.8833333333332</v>
      </c>
      <c r="AZ193" s="51">
        <f t="shared" si="93"/>
        <v>2513.7777777777997</v>
      </c>
      <c r="BA193" s="55">
        <f t="shared" ca="1" si="94"/>
        <v>0.26072926750564923</v>
      </c>
      <c r="BB193" s="55">
        <f t="shared" ca="1" si="105"/>
        <v>3.0037174721189901</v>
      </c>
      <c r="BC193" s="64">
        <f t="shared" ca="1" si="95"/>
        <v>718.66666666667652</v>
      </c>
      <c r="BE193" s="52">
        <f t="shared" ca="1" si="96"/>
        <v>1.4999999999999849</v>
      </c>
      <c r="BF193" s="52">
        <f t="shared" ca="1" si="97"/>
        <v>1.4999999999999849</v>
      </c>
      <c r="BG193" s="52" t="str">
        <f t="shared" ca="1" si="98"/>
        <v/>
      </c>
      <c r="BH193" s="52">
        <f t="shared" ca="1" si="99"/>
        <v>1.4999999999999849</v>
      </c>
    </row>
    <row r="194" spans="19:60">
      <c r="S194" s="68">
        <f t="shared" si="118"/>
        <v>7</v>
      </c>
      <c r="T194" s="69">
        <f t="shared" si="118"/>
        <v>2</v>
      </c>
      <c r="U194" s="70">
        <f t="shared" si="112"/>
        <v>5</v>
      </c>
      <c r="V194" s="68">
        <f t="shared" si="117"/>
        <v>2</v>
      </c>
      <c r="W194" s="70">
        <f t="shared" si="117"/>
        <v>7</v>
      </c>
      <c r="X194" s="71">
        <f t="shared" si="117"/>
        <v>0.7142857142857143</v>
      </c>
      <c r="Y194" s="71">
        <f t="shared" si="117"/>
        <v>0.5</v>
      </c>
      <c r="Z194" s="69">
        <f t="shared" si="117"/>
        <v>10000</v>
      </c>
      <c r="AA194" s="69">
        <f t="shared" ca="1" si="117"/>
        <v>9641.3333333333339</v>
      </c>
      <c r="AB194" s="69">
        <f t="shared" ca="1" si="101"/>
        <v>-358.66666666666606</v>
      </c>
      <c r="AC194" s="69">
        <f t="shared" ca="1" si="114"/>
        <v>69.555555555555557</v>
      </c>
      <c r="AD194" s="73">
        <f t="shared" si="107"/>
        <v>1.3999999999999848</v>
      </c>
      <c r="AE194" s="69">
        <f t="shared" si="119"/>
        <v>0.70000000000000007</v>
      </c>
      <c r="AF194" s="69">
        <f t="shared" si="119"/>
        <v>2.1</v>
      </c>
      <c r="AG194" s="78">
        <f t="shared" si="119"/>
        <v>200</v>
      </c>
      <c r="AH194" s="60">
        <f t="shared" si="119"/>
        <v>50</v>
      </c>
      <c r="AI194" s="60">
        <f t="shared" si="119"/>
        <v>105</v>
      </c>
      <c r="AJ194" s="60">
        <f t="shared" si="119"/>
        <v>10105</v>
      </c>
      <c r="AK194" s="60">
        <f t="shared" si="119"/>
        <v>428.66666666666669</v>
      </c>
      <c r="AL194" s="60">
        <f t="shared" si="119"/>
        <v>8.5733333333333341</v>
      </c>
      <c r="AM194" s="60">
        <f t="shared" ca="1" si="119"/>
        <v>-244.11666666666667</v>
      </c>
      <c r="AN194" s="60">
        <f t="shared" ca="1" si="119"/>
        <v>-244.11666666666667</v>
      </c>
      <c r="AO194" s="60">
        <f t="shared" ca="1" si="119"/>
        <v>244.11666666666667</v>
      </c>
      <c r="AP194" s="63">
        <f t="shared" si="85"/>
        <v>35</v>
      </c>
      <c r="AQ194" s="62">
        <f t="shared" si="86"/>
        <v>7.6238095238095953</v>
      </c>
      <c r="AR194" s="62">
        <f t="shared" si="87"/>
        <v>381.19047619047979</v>
      </c>
      <c r="AS194" s="62">
        <f t="shared" si="88"/>
        <v>762.38095238095957</v>
      </c>
      <c r="AT194" s="62">
        <f t="shared" si="89"/>
        <v>-381.19047619047979</v>
      </c>
      <c r="AU194" s="62">
        <f t="shared" si="90"/>
        <v>1905.9523809523989</v>
      </c>
      <c r="AV194" s="62">
        <f t="shared" si="91"/>
        <v>-762.38095238095957</v>
      </c>
      <c r="AW194" s="63">
        <f t="shared" si="103"/>
        <v>1143.5714285714394</v>
      </c>
      <c r="AX194" s="61" t="str">
        <f t="shared" ca="1" si="92"/>
        <v>VINTO</v>
      </c>
      <c r="AY194" s="69">
        <f t="shared" ca="1" si="104"/>
        <v>9860.8833333333332</v>
      </c>
      <c r="AZ194" s="51">
        <f t="shared" si="93"/>
        <v>2668.3333333333585</v>
      </c>
      <c r="BA194" s="55">
        <f t="shared" ca="1" si="94"/>
        <v>0.27675978426220699</v>
      </c>
      <c r="BB194" s="55">
        <f t="shared" ca="1" si="105"/>
        <v>3.1883961763144275</v>
      </c>
      <c r="BC194" s="64">
        <f t="shared" ca="1" si="95"/>
        <v>784.9047619047733</v>
      </c>
      <c r="BE194" s="52">
        <f t="shared" ca="1" si="96"/>
        <v>1.3999999999999848</v>
      </c>
      <c r="BF194" s="52">
        <f t="shared" ca="1" si="97"/>
        <v>1.3999999999999848</v>
      </c>
      <c r="BG194" s="52" t="str">
        <f t="shared" ca="1" si="98"/>
        <v/>
      </c>
      <c r="BH194" s="52">
        <f t="shared" ca="1" si="99"/>
        <v>1.3999999999999848</v>
      </c>
    </row>
    <row r="195" spans="19:60">
      <c r="S195" s="68">
        <f t="shared" si="118"/>
        <v>7</v>
      </c>
      <c r="T195" s="69">
        <f t="shared" si="118"/>
        <v>2</v>
      </c>
      <c r="U195" s="70">
        <f t="shared" si="112"/>
        <v>5</v>
      </c>
      <c r="V195" s="68">
        <f t="shared" si="117"/>
        <v>2</v>
      </c>
      <c r="W195" s="70">
        <f t="shared" si="117"/>
        <v>7</v>
      </c>
      <c r="X195" s="71">
        <f t="shared" si="117"/>
        <v>0.7142857142857143</v>
      </c>
      <c r="Y195" s="71">
        <f t="shared" si="117"/>
        <v>0.5</v>
      </c>
      <c r="Z195" s="69">
        <f t="shared" si="117"/>
        <v>10000</v>
      </c>
      <c r="AA195" s="69">
        <f t="shared" ca="1" si="117"/>
        <v>9641.3333333333339</v>
      </c>
      <c r="AB195" s="69">
        <f t="shared" ca="1" si="101"/>
        <v>-358.66666666666606</v>
      </c>
      <c r="AC195" s="69">
        <f t="shared" ca="1" si="114"/>
        <v>69.555555555555557</v>
      </c>
      <c r="AD195" s="73">
        <f t="shared" si="107"/>
        <v>1.2999999999999847</v>
      </c>
      <c r="AE195" s="69">
        <f t="shared" si="119"/>
        <v>0.70000000000000007</v>
      </c>
      <c r="AF195" s="69">
        <f t="shared" si="119"/>
        <v>2.1</v>
      </c>
      <c r="AG195" s="78">
        <f t="shared" si="119"/>
        <v>200</v>
      </c>
      <c r="AH195" s="60">
        <f t="shared" si="119"/>
        <v>50</v>
      </c>
      <c r="AI195" s="60">
        <f t="shared" si="119"/>
        <v>105</v>
      </c>
      <c r="AJ195" s="60">
        <f t="shared" si="119"/>
        <v>10105</v>
      </c>
      <c r="AK195" s="60">
        <f t="shared" si="119"/>
        <v>428.66666666666669</v>
      </c>
      <c r="AL195" s="60">
        <f t="shared" si="119"/>
        <v>8.5733333333333341</v>
      </c>
      <c r="AM195" s="60">
        <f t="shared" ca="1" si="119"/>
        <v>-244.11666666666667</v>
      </c>
      <c r="AN195" s="60">
        <f t="shared" ca="1" si="119"/>
        <v>-244.11666666666667</v>
      </c>
      <c r="AO195" s="60">
        <f t="shared" ca="1" si="119"/>
        <v>244.11666666666667</v>
      </c>
      <c r="AP195" s="63">
        <f t="shared" si="85"/>
        <v>35</v>
      </c>
      <c r="AQ195" s="62">
        <f t="shared" si="86"/>
        <v>8.1333333333334181</v>
      </c>
      <c r="AR195" s="62">
        <f t="shared" si="87"/>
        <v>406.66666666667089</v>
      </c>
      <c r="AS195" s="62">
        <f t="shared" si="88"/>
        <v>813.33333333334178</v>
      </c>
      <c r="AT195" s="62">
        <f t="shared" si="89"/>
        <v>-406.66666666667089</v>
      </c>
      <c r="AU195" s="62">
        <f t="shared" si="90"/>
        <v>2033.3333333333544</v>
      </c>
      <c r="AV195" s="62">
        <f t="shared" si="91"/>
        <v>-813.33333333334178</v>
      </c>
      <c r="AW195" s="63">
        <f t="shared" si="103"/>
        <v>1220.0000000000127</v>
      </c>
      <c r="AX195" s="61" t="str">
        <f t="shared" ca="1" si="92"/>
        <v>VINTO</v>
      </c>
      <c r="AY195" s="69">
        <f t="shared" ca="1" si="104"/>
        <v>9860.8833333333332</v>
      </c>
      <c r="AZ195" s="51">
        <f t="shared" si="93"/>
        <v>2846.6666666666961</v>
      </c>
      <c r="BA195" s="55">
        <f t="shared" ca="1" si="94"/>
        <v>0.29525653436592753</v>
      </c>
      <c r="BB195" s="55">
        <f t="shared" ca="1" si="105"/>
        <v>3.4014869888476249</v>
      </c>
      <c r="BC195" s="64">
        <f t="shared" ca="1" si="95"/>
        <v>861.33333333334667</v>
      </c>
      <c r="BE195" s="52">
        <f t="shared" ca="1" si="96"/>
        <v>1.2999999999999847</v>
      </c>
      <c r="BF195" s="52">
        <f t="shared" ca="1" si="97"/>
        <v>1.2999999999999847</v>
      </c>
      <c r="BG195" s="52" t="str">
        <f t="shared" ca="1" si="98"/>
        <v/>
      </c>
      <c r="BH195" s="52">
        <f t="shared" ca="1" si="99"/>
        <v>1.2999999999999847</v>
      </c>
    </row>
    <row r="196" spans="19:60">
      <c r="S196" s="68">
        <f t="shared" si="118"/>
        <v>7</v>
      </c>
      <c r="T196" s="69">
        <f t="shared" si="118"/>
        <v>2</v>
      </c>
      <c r="U196" s="70">
        <f t="shared" si="112"/>
        <v>5</v>
      </c>
      <c r="V196" s="68">
        <f t="shared" si="117"/>
        <v>2</v>
      </c>
      <c r="W196" s="70">
        <f t="shared" si="117"/>
        <v>7</v>
      </c>
      <c r="X196" s="71">
        <f t="shared" si="117"/>
        <v>0.7142857142857143</v>
      </c>
      <c r="Y196" s="71">
        <f t="shared" si="117"/>
        <v>0.5</v>
      </c>
      <c r="Z196" s="69">
        <f t="shared" si="117"/>
        <v>10000</v>
      </c>
      <c r="AA196" s="69">
        <f t="shared" ca="1" si="117"/>
        <v>9641.3333333333339</v>
      </c>
      <c r="AB196" s="69">
        <f t="shared" ca="1" si="101"/>
        <v>-358.66666666666606</v>
      </c>
      <c r="AC196" s="69">
        <f t="shared" ca="1" si="114"/>
        <v>69.555555555555557</v>
      </c>
      <c r="AD196" s="73">
        <f t="shared" si="107"/>
        <v>1.1999999999999846</v>
      </c>
      <c r="AE196" s="69">
        <f t="shared" si="119"/>
        <v>0.70000000000000007</v>
      </c>
      <c r="AF196" s="69">
        <f t="shared" si="119"/>
        <v>2.1</v>
      </c>
      <c r="AG196" s="78">
        <f t="shared" si="119"/>
        <v>200</v>
      </c>
      <c r="AH196" s="60">
        <f t="shared" si="119"/>
        <v>50</v>
      </c>
      <c r="AI196" s="60">
        <f t="shared" si="119"/>
        <v>105</v>
      </c>
      <c r="AJ196" s="60">
        <f t="shared" si="119"/>
        <v>10105</v>
      </c>
      <c r="AK196" s="60">
        <f t="shared" si="119"/>
        <v>428.66666666666669</v>
      </c>
      <c r="AL196" s="60">
        <f t="shared" si="119"/>
        <v>8.5733333333333341</v>
      </c>
      <c r="AM196" s="60">
        <f t="shared" ca="1" si="119"/>
        <v>-244.11666666666667</v>
      </c>
      <c r="AN196" s="60">
        <f t="shared" ca="1" si="119"/>
        <v>-244.11666666666667</v>
      </c>
      <c r="AO196" s="60">
        <f t="shared" ca="1" si="119"/>
        <v>244.11666666666667</v>
      </c>
      <c r="AP196" s="63">
        <f t="shared" si="85"/>
        <v>35</v>
      </c>
      <c r="AQ196" s="62">
        <f t="shared" si="86"/>
        <v>8.7277777777778773</v>
      </c>
      <c r="AR196" s="62">
        <f t="shared" si="87"/>
        <v>436.38888888889386</v>
      </c>
      <c r="AS196" s="62">
        <f t="shared" si="88"/>
        <v>872.77777777778772</v>
      </c>
      <c r="AT196" s="62">
        <f t="shared" si="89"/>
        <v>-436.38888888889386</v>
      </c>
      <c r="AU196" s="62">
        <f t="shared" si="90"/>
        <v>2181.9444444444694</v>
      </c>
      <c r="AV196" s="62">
        <f t="shared" si="91"/>
        <v>-872.77777777778772</v>
      </c>
      <c r="AW196" s="63">
        <f t="shared" si="103"/>
        <v>1309.1666666666815</v>
      </c>
      <c r="AX196" s="61" t="str">
        <f t="shared" ca="1" si="92"/>
        <v>VINTO</v>
      </c>
      <c r="AY196" s="69">
        <f t="shared" ca="1" si="104"/>
        <v>9860.8833333333332</v>
      </c>
      <c r="AZ196" s="51">
        <f t="shared" si="93"/>
        <v>3054.7222222222572</v>
      </c>
      <c r="BA196" s="55">
        <f t="shared" ca="1" si="94"/>
        <v>0.31683607615360154</v>
      </c>
      <c r="BB196" s="55">
        <f t="shared" ca="1" si="105"/>
        <v>3.6500929368030217</v>
      </c>
      <c r="BC196" s="64">
        <f t="shared" ca="1" si="95"/>
        <v>950.50000000001546</v>
      </c>
      <c r="BE196" s="52">
        <f t="shared" ca="1" si="96"/>
        <v>1.1999999999999846</v>
      </c>
      <c r="BF196" s="52">
        <f t="shared" ca="1" si="97"/>
        <v>1.1999999999999846</v>
      </c>
      <c r="BG196" s="52" t="str">
        <f t="shared" ca="1" si="98"/>
        <v/>
      </c>
      <c r="BH196" s="52">
        <f t="shared" ca="1" si="99"/>
        <v>1.1999999999999846</v>
      </c>
    </row>
    <row r="197" spans="19:60">
      <c r="S197" s="68">
        <f t="shared" si="118"/>
        <v>7</v>
      </c>
      <c r="T197" s="69">
        <f t="shared" si="118"/>
        <v>2</v>
      </c>
      <c r="U197" s="70">
        <f t="shared" si="112"/>
        <v>5</v>
      </c>
      <c r="V197" s="68">
        <f t="shared" si="117"/>
        <v>2</v>
      </c>
      <c r="W197" s="70">
        <f t="shared" si="117"/>
        <v>7</v>
      </c>
      <c r="X197" s="71">
        <f t="shared" si="117"/>
        <v>0.7142857142857143</v>
      </c>
      <c r="Y197" s="71">
        <f t="shared" si="117"/>
        <v>0.5</v>
      </c>
      <c r="Z197" s="69">
        <f t="shared" si="117"/>
        <v>10000</v>
      </c>
      <c r="AA197" s="69">
        <f t="shared" ca="1" si="117"/>
        <v>9641.3333333333339</v>
      </c>
      <c r="AB197" s="69">
        <f t="shared" ca="1" si="101"/>
        <v>-358.66666666666606</v>
      </c>
      <c r="AC197" s="69">
        <f t="shared" ca="1" si="114"/>
        <v>69.555555555555557</v>
      </c>
      <c r="AD197" s="73">
        <f t="shared" si="107"/>
        <v>1.0999999999999845</v>
      </c>
      <c r="AE197" s="69">
        <f t="shared" si="119"/>
        <v>0.70000000000000007</v>
      </c>
      <c r="AF197" s="69">
        <f t="shared" si="119"/>
        <v>2.1</v>
      </c>
      <c r="AG197" s="78">
        <f t="shared" si="119"/>
        <v>200</v>
      </c>
      <c r="AH197" s="60">
        <f t="shared" si="119"/>
        <v>50</v>
      </c>
      <c r="AI197" s="60">
        <f t="shared" si="119"/>
        <v>105</v>
      </c>
      <c r="AJ197" s="60">
        <f t="shared" si="119"/>
        <v>10105</v>
      </c>
      <c r="AK197" s="60">
        <f t="shared" si="119"/>
        <v>428.66666666666669</v>
      </c>
      <c r="AL197" s="60">
        <f t="shared" si="119"/>
        <v>8.5733333333333341</v>
      </c>
      <c r="AM197" s="60">
        <f t="shared" ca="1" si="119"/>
        <v>-244.11666666666667</v>
      </c>
      <c r="AN197" s="60">
        <f t="shared" ca="1" si="119"/>
        <v>-244.11666666666667</v>
      </c>
      <c r="AO197" s="60">
        <f t="shared" ca="1" si="119"/>
        <v>244.11666666666667</v>
      </c>
      <c r="AP197" s="63">
        <f t="shared" si="85"/>
        <v>35</v>
      </c>
      <c r="AQ197" s="62">
        <f t="shared" si="86"/>
        <v>9.4303030303031488</v>
      </c>
      <c r="AR197" s="62">
        <f t="shared" si="87"/>
        <v>471.51515151515741</v>
      </c>
      <c r="AS197" s="62">
        <f t="shared" si="88"/>
        <v>943.03030303031483</v>
      </c>
      <c r="AT197" s="62">
        <f t="shared" si="89"/>
        <v>-471.51515151515741</v>
      </c>
      <c r="AU197" s="62">
        <f t="shared" si="90"/>
        <v>2357.5757575757871</v>
      </c>
      <c r="AV197" s="62">
        <f t="shared" si="91"/>
        <v>-943.03030303031483</v>
      </c>
      <c r="AW197" s="63">
        <f t="shared" si="103"/>
        <v>1414.5454545454722</v>
      </c>
      <c r="AX197" s="61" t="str">
        <f t="shared" ca="1" si="92"/>
        <v>VINTO</v>
      </c>
      <c r="AY197" s="69">
        <f t="shared" ca="1" si="104"/>
        <v>9860.8833333333332</v>
      </c>
      <c r="AZ197" s="51">
        <f t="shared" si="93"/>
        <v>3300.6060606061019</v>
      </c>
      <c r="BA197" s="55">
        <f t="shared" ca="1" si="94"/>
        <v>0.34233917099357991</v>
      </c>
      <c r="BB197" s="55">
        <f t="shared" ca="1" si="105"/>
        <v>3.9438999662048548</v>
      </c>
      <c r="BC197" s="64">
        <f t="shared" ca="1" si="95"/>
        <v>1055.8787878788062</v>
      </c>
      <c r="BE197" s="52">
        <f t="shared" ca="1" si="96"/>
        <v>1.0999999999999845</v>
      </c>
      <c r="BF197" s="52">
        <f t="shared" ca="1" si="97"/>
        <v>1.0999999999999845</v>
      </c>
      <c r="BG197" s="52" t="str">
        <f t="shared" ca="1" si="98"/>
        <v/>
      </c>
      <c r="BH197" s="52">
        <f t="shared" ca="1" si="99"/>
        <v>1.0999999999999845</v>
      </c>
    </row>
    <row r="198" spans="19:60">
      <c r="S198" s="68">
        <f t="shared" si="118"/>
        <v>7</v>
      </c>
      <c r="T198" s="69">
        <f t="shared" si="118"/>
        <v>2</v>
      </c>
      <c r="U198" s="70">
        <f t="shared" si="112"/>
        <v>5</v>
      </c>
      <c r="V198" s="68">
        <f t="shared" si="117"/>
        <v>2</v>
      </c>
      <c r="W198" s="70">
        <f t="shared" si="117"/>
        <v>7</v>
      </c>
      <c r="X198" s="71">
        <f t="shared" si="117"/>
        <v>0.7142857142857143</v>
      </c>
      <c r="Y198" s="71">
        <f t="shared" si="117"/>
        <v>0.5</v>
      </c>
      <c r="Z198" s="69">
        <f t="shared" si="117"/>
        <v>10000</v>
      </c>
      <c r="AA198" s="69">
        <f t="shared" ca="1" si="117"/>
        <v>9641.3333333333339</v>
      </c>
      <c r="AB198" s="69">
        <f t="shared" ca="1" si="101"/>
        <v>-358.66666666666606</v>
      </c>
      <c r="AC198" s="69">
        <f t="shared" ca="1" si="114"/>
        <v>69.555555555555557</v>
      </c>
      <c r="AD198" s="73">
        <f t="shared" si="107"/>
        <v>0.99999999999998457</v>
      </c>
      <c r="AE198" s="69">
        <f t="shared" si="119"/>
        <v>0.70000000000000007</v>
      </c>
      <c r="AF198" s="69">
        <f t="shared" si="119"/>
        <v>2.1</v>
      </c>
      <c r="AG198" s="78">
        <f t="shared" si="119"/>
        <v>200</v>
      </c>
      <c r="AH198" s="60">
        <f t="shared" si="119"/>
        <v>50</v>
      </c>
      <c r="AI198" s="60">
        <f t="shared" si="119"/>
        <v>105</v>
      </c>
      <c r="AJ198" s="60">
        <f t="shared" si="119"/>
        <v>10105</v>
      </c>
      <c r="AK198" s="60">
        <f t="shared" si="119"/>
        <v>428.66666666666669</v>
      </c>
      <c r="AL198" s="60">
        <f t="shared" si="119"/>
        <v>8.5733333333333341</v>
      </c>
      <c r="AM198" s="60">
        <f t="shared" ca="1" si="119"/>
        <v>-244.11666666666667</v>
      </c>
      <c r="AN198" s="60">
        <f t="shared" ca="1" si="119"/>
        <v>-244.11666666666667</v>
      </c>
      <c r="AO198" s="60">
        <f t="shared" ca="1" si="119"/>
        <v>244.11666666666667</v>
      </c>
      <c r="AP198" s="63">
        <f t="shared" si="85"/>
        <v>35</v>
      </c>
      <c r="AQ198" s="62">
        <f t="shared" si="86"/>
        <v>10.273333333333477</v>
      </c>
      <c r="AR198" s="62">
        <f t="shared" si="87"/>
        <v>513.6666666666739</v>
      </c>
      <c r="AS198" s="62">
        <f t="shared" si="88"/>
        <v>1027.3333333333478</v>
      </c>
      <c r="AT198" s="62">
        <f t="shared" si="89"/>
        <v>-513.6666666666739</v>
      </c>
      <c r="AU198" s="62">
        <f t="shared" si="90"/>
        <v>2568.3333333333694</v>
      </c>
      <c r="AV198" s="62">
        <f t="shared" si="91"/>
        <v>-1027.3333333333478</v>
      </c>
      <c r="AW198" s="63">
        <f t="shared" si="103"/>
        <v>1541.0000000000216</v>
      </c>
      <c r="AX198" s="61" t="str">
        <f t="shared" ca="1" si="92"/>
        <v>VINTO</v>
      </c>
      <c r="AY198" s="69">
        <f t="shared" ca="1" si="104"/>
        <v>9860.8833333333332</v>
      </c>
      <c r="AZ198" s="51">
        <f t="shared" si="93"/>
        <v>3595.6666666667174</v>
      </c>
      <c r="BA198" s="55">
        <f t="shared" ca="1" si="94"/>
        <v>0.37294288480155413</v>
      </c>
      <c r="BB198" s="55">
        <f t="shared" ca="1" si="105"/>
        <v>4.296468401487056</v>
      </c>
      <c r="BC198" s="64">
        <f t="shared" ca="1" si="95"/>
        <v>1182.3333333333555</v>
      </c>
      <c r="BE198" s="52">
        <f t="shared" ca="1" si="96"/>
        <v>0.99999999999998457</v>
      </c>
      <c r="BF198" s="52">
        <f t="shared" ca="1" si="97"/>
        <v>0.99999999999998457</v>
      </c>
      <c r="BG198" s="52" t="str">
        <f t="shared" ca="1" si="98"/>
        <v/>
      </c>
      <c r="BH198" s="52">
        <f t="shared" ca="1" si="99"/>
        <v>0.99999999999998457</v>
      </c>
    </row>
    <row r="199" spans="19:60">
      <c r="S199" s="68">
        <f t="shared" si="118"/>
        <v>7</v>
      </c>
      <c r="T199" s="69">
        <f t="shared" si="118"/>
        <v>2</v>
      </c>
      <c r="U199" s="70">
        <f t="shared" si="112"/>
        <v>5</v>
      </c>
      <c r="V199" s="68">
        <f t="shared" si="117"/>
        <v>2</v>
      </c>
      <c r="W199" s="70">
        <f t="shared" si="117"/>
        <v>7</v>
      </c>
      <c r="X199" s="71">
        <f t="shared" si="117"/>
        <v>0.7142857142857143</v>
      </c>
      <c r="Y199" s="71">
        <f t="shared" si="117"/>
        <v>0.5</v>
      </c>
      <c r="Z199" s="69">
        <f t="shared" si="117"/>
        <v>10000</v>
      </c>
      <c r="AA199" s="69">
        <f t="shared" ca="1" si="117"/>
        <v>9641.3333333333339</v>
      </c>
      <c r="AB199" s="69">
        <f t="shared" ca="1" si="101"/>
        <v>-358.66666666666606</v>
      </c>
      <c r="AC199" s="69">
        <f t="shared" ca="1" si="114"/>
        <v>69.555555555555557</v>
      </c>
      <c r="AD199" s="73">
        <f t="shared" si="107"/>
        <v>0.89999999999998459</v>
      </c>
      <c r="AE199" s="69">
        <f t="shared" si="119"/>
        <v>0.70000000000000007</v>
      </c>
      <c r="AF199" s="69">
        <f t="shared" si="119"/>
        <v>2.1</v>
      </c>
      <c r="AG199" s="78">
        <f t="shared" si="119"/>
        <v>200</v>
      </c>
      <c r="AH199" s="60">
        <f t="shared" si="119"/>
        <v>50</v>
      </c>
      <c r="AI199" s="60">
        <f t="shared" si="119"/>
        <v>105</v>
      </c>
      <c r="AJ199" s="60">
        <f t="shared" si="119"/>
        <v>10105</v>
      </c>
      <c r="AK199" s="60">
        <f t="shared" si="119"/>
        <v>428.66666666666669</v>
      </c>
      <c r="AL199" s="60">
        <f t="shared" si="119"/>
        <v>8.5733333333333341</v>
      </c>
      <c r="AM199" s="60">
        <f t="shared" ca="1" si="119"/>
        <v>-244.11666666666667</v>
      </c>
      <c r="AN199" s="60">
        <f t="shared" ca="1" si="119"/>
        <v>-244.11666666666667</v>
      </c>
      <c r="AO199" s="60">
        <f t="shared" ca="1" si="119"/>
        <v>244.11666666666667</v>
      </c>
      <c r="AP199" s="63">
        <f t="shared" si="85"/>
        <v>35</v>
      </c>
      <c r="AQ199" s="62">
        <f t="shared" si="86"/>
        <v>11.30370370370388</v>
      </c>
      <c r="AR199" s="62">
        <f t="shared" si="87"/>
        <v>565.18518518519397</v>
      </c>
      <c r="AS199" s="62">
        <f t="shared" si="88"/>
        <v>1130.3703703703879</v>
      </c>
      <c r="AT199" s="62">
        <f t="shared" si="89"/>
        <v>-565.18518518519397</v>
      </c>
      <c r="AU199" s="62">
        <f t="shared" si="90"/>
        <v>2825.9259259259698</v>
      </c>
      <c r="AV199" s="62">
        <f t="shared" si="91"/>
        <v>-1130.3703703703879</v>
      </c>
      <c r="AW199" s="63">
        <f t="shared" si="103"/>
        <v>1695.5555555555818</v>
      </c>
      <c r="AX199" s="61" t="str">
        <f t="shared" ca="1" si="92"/>
        <v>VINTO</v>
      </c>
      <c r="AY199" s="69">
        <f t="shared" ca="1" si="104"/>
        <v>9860.8833333333332</v>
      </c>
      <c r="AZ199" s="51">
        <f t="shared" si="93"/>
        <v>3956.2962962963579</v>
      </c>
      <c r="BA199" s="55">
        <f t="shared" ca="1" si="94"/>
        <v>0.41034742390018925</v>
      </c>
      <c r="BB199" s="55">
        <f t="shared" ca="1" si="105"/>
        <v>4.7273853779430803</v>
      </c>
      <c r="BC199" s="64">
        <f t="shared" ca="1" si="95"/>
        <v>1336.8888888889157</v>
      </c>
      <c r="BE199" s="52">
        <f t="shared" ca="1" si="96"/>
        <v>0.89999999999998459</v>
      </c>
      <c r="BF199" s="52">
        <f t="shared" ca="1" si="97"/>
        <v>0.89999999999998459</v>
      </c>
      <c r="BG199" s="52" t="str">
        <f t="shared" ca="1" si="98"/>
        <v/>
      </c>
      <c r="BH199" s="52">
        <f t="shared" ca="1" si="99"/>
        <v>0.89999999999998459</v>
      </c>
    </row>
    <row r="200" spans="19:60">
      <c r="S200" s="68">
        <f t="shared" si="118"/>
        <v>7</v>
      </c>
      <c r="T200" s="69">
        <f t="shared" si="118"/>
        <v>2</v>
      </c>
      <c r="U200" s="70">
        <f t="shared" ref="U200:U207" si="120">ROUND((1/T200)*S200,0)+1</f>
        <v>5</v>
      </c>
      <c r="V200" s="68">
        <f t="shared" si="117"/>
        <v>2</v>
      </c>
      <c r="W200" s="70">
        <f t="shared" si="117"/>
        <v>7</v>
      </c>
      <c r="X200" s="71">
        <f t="shared" si="117"/>
        <v>0.7142857142857143</v>
      </c>
      <c r="Y200" s="71">
        <f t="shared" si="117"/>
        <v>0.5</v>
      </c>
      <c r="Z200" s="69">
        <f t="shared" si="117"/>
        <v>10000</v>
      </c>
      <c r="AA200" s="69">
        <f t="shared" ca="1" si="117"/>
        <v>9641.3333333333339</v>
      </c>
      <c r="AB200" s="69">
        <f t="shared" ca="1" si="101"/>
        <v>-358.66666666666606</v>
      </c>
      <c r="AC200" s="69">
        <f t="shared" ca="1" si="114"/>
        <v>69.555555555555557</v>
      </c>
      <c r="AD200" s="73">
        <f t="shared" si="107"/>
        <v>0.79999999999998461</v>
      </c>
      <c r="AE200" s="69">
        <f t="shared" si="119"/>
        <v>0.70000000000000007</v>
      </c>
      <c r="AF200" s="69">
        <f t="shared" si="119"/>
        <v>2.1</v>
      </c>
      <c r="AG200" s="78">
        <f t="shared" si="119"/>
        <v>200</v>
      </c>
      <c r="AH200" s="60">
        <f t="shared" si="119"/>
        <v>50</v>
      </c>
      <c r="AI200" s="60">
        <f t="shared" si="119"/>
        <v>105</v>
      </c>
      <c r="AJ200" s="60">
        <f t="shared" si="119"/>
        <v>10105</v>
      </c>
      <c r="AK200" s="60">
        <f t="shared" si="119"/>
        <v>428.66666666666669</v>
      </c>
      <c r="AL200" s="60">
        <f t="shared" si="119"/>
        <v>8.5733333333333341</v>
      </c>
      <c r="AM200" s="60">
        <f t="shared" ca="1" si="119"/>
        <v>-244.11666666666667</v>
      </c>
      <c r="AN200" s="60">
        <f t="shared" ca="1" si="119"/>
        <v>-244.11666666666667</v>
      </c>
      <c r="AO200" s="60">
        <f t="shared" ca="1" si="119"/>
        <v>244.11666666666667</v>
      </c>
      <c r="AP200" s="63">
        <f t="shared" ref="AP200:AP207" si="121">AE200*AH200</f>
        <v>35</v>
      </c>
      <c r="AQ200" s="62">
        <f t="shared" ref="AQ200:AQ207" si="122">IF(AL200=0,1,(1+(AL200+AE200)/(AD200*(T200-1))))</f>
        <v>12.591666666666891</v>
      </c>
      <c r="AR200" s="62">
        <f t="shared" ref="AR200:AR207" si="123">IF(AQ200&lt;=0,AH200,AQ200*AH200)</f>
        <v>629.58333333334451</v>
      </c>
      <c r="AS200" s="62">
        <f t="shared" ref="AS200:AS207" si="124">(T200*AR200)</f>
        <v>1259.166666666689</v>
      </c>
      <c r="AT200" s="62">
        <f t="shared" ref="AT200:AT207" si="125">-AR200</f>
        <v>-629.58333333334451</v>
      </c>
      <c r="AU200" s="62">
        <f t="shared" ref="AU200:AU207" si="126">(AS200+AT200)*U200</f>
        <v>3147.9166666667224</v>
      </c>
      <c r="AV200" s="62">
        <f t="shared" ref="AV200:AV207" si="127">AT200*V200</f>
        <v>-1259.166666666689</v>
      </c>
      <c r="AW200" s="63">
        <f t="shared" si="103"/>
        <v>1888.7500000000334</v>
      </c>
      <c r="AX200" s="61" t="str">
        <f t="shared" ref="AX200:AX207" ca="1" si="128">IF(AY200+AW200&gt;AJ200,"VINTO","")</f>
        <v>VINTO</v>
      </c>
      <c r="AY200" s="69">
        <f t="shared" ca="1" si="104"/>
        <v>9860.8833333333332</v>
      </c>
      <c r="AZ200" s="51">
        <f t="shared" ref="AZ200:AZ207" si="129">AR200*W200</f>
        <v>4407.0833333334112</v>
      </c>
      <c r="BA200" s="55">
        <f t="shared" ref="BA200:BA207" ca="1" si="130">IFERROR(AZ200/AA200,0)</f>
        <v>0.45710309777348335</v>
      </c>
      <c r="BB200" s="55">
        <f t="shared" ca="1" si="105"/>
        <v>5.2660315985131136</v>
      </c>
      <c r="BC200" s="64">
        <f t="shared" ref="BC200:BC207" ca="1" si="131">AW200+AB200</f>
        <v>1530.0833333333674</v>
      </c>
      <c r="BE200" s="52">
        <f t="shared" ref="BE200:BE207" ca="1" si="132">IF(((AR200-AC200)/AC200)&gt;=BE$4,AD200,"")</f>
        <v>0.79999999999998461</v>
      </c>
      <c r="BF200" s="52">
        <f t="shared" ref="BF200:BF207" ca="1" si="133">IF(AX200="","",AD200)</f>
        <v>0.79999999999998461</v>
      </c>
      <c r="BG200" s="52" t="str">
        <f t="shared" ref="BG200:BG207" ca="1" si="134">IF(BA200&lt;=BG$4,AD200,"")</f>
        <v/>
      </c>
      <c r="BH200" s="52">
        <f t="shared" ref="BH200:BH207" ca="1" si="135">IF(BB200&gt;=BH$4,AD200,"")</f>
        <v>0.79999999999998461</v>
      </c>
    </row>
    <row r="201" spans="19:60">
      <c r="S201" s="68">
        <f t="shared" si="118"/>
        <v>7</v>
      </c>
      <c r="T201" s="69">
        <f t="shared" si="118"/>
        <v>2</v>
      </c>
      <c r="U201" s="70">
        <f t="shared" si="120"/>
        <v>5</v>
      </c>
      <c r="V201" s="68">
        <f t="shared" ref="V201:AA207" si="136">V200</f>
        <v>2</v>
      </c>
      <c r="W201" s="70">
        <f t="shared" si="136"/>
        <v>7</v>
      </c>
      <c r="X201" s="71">
        <f t="shared" si="136"/>
        <v>0.7142857142857143</v>
      </c>
      <c r="Y201" s="71">
        <f t="shared" si="136"/>
        <v>0.5</v>
      </c>
      <c r="Z201" s="69">
        <f t="shared" si="136"/>
        <v>10000</v>
      </c>
      <c r="AA201" s="69">
        <f t="shared" ca="1" si="136"/>
        <v>9641.3333333333339</v>
      </c>
      <c r="AB201" s="69">
        <f t="shared" ref="AB201:AB207" ca="1" si="137">AA201-Z201</f>
        <v>-358.66666666666606</v>
      </c>
      <c r="AC201" s="69">
        <f t="shared" ref="AC201:AC207" ca="1" si="138">AC200</f>
        <v>69.555555555555557</v>
      </c>
      <c r="AD201" s="73">
        <f t="shared" si="107"/>
        <v>0.69999999999998463</v>
      </c>
      <c r="AE201" s="69">
        <f t="shared" si="119"/>
        <v>0.70000000000000007</v>
      </c>
      <c r="AF201" s="69">
        <f t="shared" si="119"/>
        <v>2.1</v>
      </c>
      <c r="AG201" s="78">
        <f t="shared" si="119"/>
        <v>200</v>
      </c>
      <c r="AH201" s="60">
        <f t="shared" si="119"/>
        <v>50</v>
      </c>
      <c r="AI201" s="60">
        <f t="shared" si="119"/>
        <v>105</v>
      </c>
      <c r="AJ201" s="60">
        <f t="shared" si="119"/>
        <v>10105</v>
      </c>
      <c r="AK201" s="60">
        <f t="shared" si="119"/>
        <v>428.66666666666669</v>
      </c>
      <c r="AL201" s="60">
        <f t="shared" si="119"/>
        <v>8.5733333333333341</v>
      </c>
      <c r="AM201" s="60">
        <f t="shared" ca="1" si="119"/>
        <v>-244.11666666666667</v>
      </c>
      <c r="AN201" s="60">
        <f t="shared" ca="1" si="119"/>
        <v>-244.11666666666667</v>
      </c>
      <c r="AO201" s="60">
        <f t="shared" ca="1" si="119"/>
        <v>244.11666666666667</v>
      </c>
      <c r="AP201" s="63">
        <f t="shared" si="121"/>
        <v>35</v>
      </c>
      <c r="AQ201" s="62">
        <f t="shared" si="122"/>
        <v>14.247619047619338</v>
      </c>
      <c r="AR201" s="62">
        <f t="shared" si="123"/>
        <v>712.38095238096685</v>
      </c>
      <c r="AS201" s="62">
        <f t="shared" si="124"/>
        <v>1424.7619047619337</v>
      </c>
      <c r="AT201" s="62">
        <f t="shared" si="125"/>
        <v>-712.38095238096685</v>
      </c>
      <c r="AU201" s="62">
        <f t="shared" si="126"/>
        <v>3561.9047619048342</v>
      </c>
      <c r="AV201" s="62">
        <f t="shared" si="127"/>
        <v>-1424.7619047619337</v>
      </c>
      <c r="AW201" s="63">
        <f t="shared" ref="AW201:AW207" si="139">SUM(AU201:AV201)</f>
        <v>2137.1428571429005</v>
      </c>
      <c r="AX201" s="61" t="str">
        <f t="shared" ca="1" si="128"/>
        <v>VINTO</v>
      </c>
      <c r="AY201" s="69">
        <f t="shared" ref="AY201:AY207" ca="1" si="140">AY200</f>
        <v>9860.8833333333332</v>
      </c>
      <c r="AZ201" s="51">
        <f t="shared" si="129"/>
        <v>4986.6666666667679</v>
      </c>
      <c r="BA201" s="55">
        <f t="shared" ca="1" si="130"/>
        <v>0.51721753561057604</v>
      </c>
      <c r="BB201" s="55">
        <f t="shared" ref="BB201:BB207" ca="1" si="141">IFERROR(AW201/ABS(AB201),0)</f>
        <v>5.9585767392460154</v>
      </c>
      <c r="BC201" s="64">
        <f t="shared" ca="1" si="131"/>
        <v>1778.4761904762345</v>
      </c>
      <c r="BE201" s="52">
        <f t="shared" ca="1" si="132"/>
        <v>0.69999999999998463</v>
      </c>
      <c r="BF201" s="52">
        <f t="shared" ca="1" si="133"/>
        <v>0.69999999999998463</v>
      </c>
      <c r="BG201" s="52" t="str">
        <f t="shared" ca="1" si="134"/>
        <v/>
      </c>
      <c r="BH201" s="52">
        <f t="shared" ca="1" si="135"/>
        <v>0.69999999999998463</v>
      </c>
    </row>
    <row r="202" spans="19:60">
      <c r="S202" s="68">
        <f t="shared" ref="S202:T207" si="142">S201</f>
        <v>7</v>
      </c>
      <c r="T202" s="69">
        <f t="shared" si="142"/>
        <v>2</v>
      </c>
      <c r="U202" s="70">
        <f t="shared" si="120"/>
        <v>5</v>
      </c>
      <c r="V202" s="68">
        <f t="shared" si="136"/>
        <v>2</v>
      </c>
      <c r="W202" s="70">
        <f t="shared" si="136"/>
        <v>7</v>
      </c>
      <c r="X202" s="71">
        <f t="shared" si="136"/>
        <v>0.7142857142857143</v>
      </c>
      <c r="Y202" s="71">
        <f t="shared" si="136"/>
        <v>0.5</v>
      </c>
      <c r="Z202" s="69">
        <f t="shared" si="136"/>
        <v>10000</v>
      </c>
      <c r="AA202" s="69">
        <f t="shared" ca="1" si="136"/>
        <v>9641.3333333333339</v>
      </c>
      <c r="AB202" s="69">
        <f t="shared" ca="1" si="137"/>
        <v>-358.66666666666606</v>
      </c>
      <c r="AC202" s="69">
        <f t="shared" ca="1" si="138"/>
        <v>69.555555555555557</v>
      </c>
      <c r="AD202" s="73">
        <f t="shared" ref="AD202:AD207" si="143">AD201-0.1</f>
        <v>0.59999999999998466</v>
      </c>
      <c r="AE202" s="69">
        <f t="shared" ref="AE202:AO207" si="144">AE201</f>
        <v>0.70000000000000007</v>
      </c>
      <c r="AF202" s="69">
        <f t="shared" si="144"/>
        <v>2.1</v>
      </c>
      <c r="AG202" s="78">
        <f t="shared" si="144"/>
        <v>200</v>
      </c>
      <c r="AH202" s="60">
        <f t="shared" si="144"/>
        <v>50</v>
      </c>
      <c r="AI202" s="60">
        <f t="shared" si="144"/>
        <v>105</v>
      </c>
      <c r="AJ202" s="60">
        <f t="shared" si="144"/>
        <v>10105</v>
      </c>
      <c r="AK202" s="60">
        <f t="shared" si="144"/>
        <v>428.66666666666669</v>
      </c>
      <c r="AL202" s="60">
        <f t="shared" si="144"/>
        <v>8.5733333333333341</v>
      </c>
      <c r="AM202" s="60">
        <f t="shared" ca="1" si="144"/>
        <v>-244.11666666666667</v>
      </c>
      <c r="AN202" s="60">
        <f t="shared" ca="1" si="144"/>
        <v>-244.11666666666667</v>
      </c>
      <c r="AO202" s="60">
        <f t="shared" ca="1" si="144"/>
        <v>244.11666666666667</v>
      </c>
      <c r="AP202" s="63">
        <f t="shared" si="121"/>
        <v>35</v>
      </c>
      <c r="AQ202" s="62">
        <f t="shared" si="122"/>
        <v>16.45555555555595</v>
      </c>
      <c r="AR202" s="62">
        <f t="shared" si="123"/>
        <v>822.7777777777975</v>
      </c>
      <c r="AS202" s="62">
        <f t="shared" si="124"/>
        <v>1645.555555555595</v>
      </c>
      <c r="AT202" s="62">
        <f t="shared" si="125"/>
        <v>-822.7777777777975</v>
      </c>
      <c r="AU202" s="62">
        <f t="shared" si="126"/>
        <v>4113.8888888889878</v>
      </c>
      <c r="AV202" s="62">
        <f t="shared" si="127"/>
        <v>-1645.555555555595</v>
      </c>
      <c r="AW202" s="63">
        <f t="shared" si="139"/>
        <v>2468.3333333333931</v>
      </c>
      <c r="AX202" s="61" t="str">
        <f t="shared" ca="1" si="128"/>
        <v>VINTO</v>
      </c>
      <c r="AY202" s="69">
        <f t="shared" ca="1" si="140"/>
        <v>9860.8833333333332</v>
      </c>
      <c r="AZ202" s="51">
        <f t="shared" si="129"/>
        <v>5759.4444444445826</v>
      </c>
      <c r="BA202" s="55">
        <f t="shared" ca="1" si="130"/>
        <v>0.59737011939336704</v>
      </c>
      <c r="BB202" s="55">
        <f t="shared" ca="1" si="141"/>
        <v>6.8819702602232269</v>
      </c>
      <c r="BC202" s="64">
        <f t="shared" ca="1" si="131"/>
        <v>2109.666666666727</v>
      </c>
      <c r="BE202" s="52">
        <f t="shared" ca="1" si="132"/>
        <v>0.59999999999998466</v>
      </c>
      <c r="BF202" s="52">
        <f t="shared" ca="1" si="133"/>
        <v>0.59999999999998466</v>
      </c>
      <c r="BG202" s="52" t="str">
        <f t="shared" ca="1" si="134"/>
        <v/>
      </c>
      <c r="BH202" s="52">
        <f t="shared" ca="1" si="135"/>
        <v>0.59999999999998466</v>
      </c>
    </row>
    <row r="203" spans="19:60">
      <c r="S203" s="68">
        <f t="shared" si="142"/>
        <v>7</v>
      </c>
      <c r="T203" s="69">
        <f t="shared" si="142"/>
        <v>2</v>
      </c>
      <c r="U203" s="70">
        <f t="shared" si="120"/>
        <v>5</v>
      </c>
      <c r="V203" s="68">
        <f t="shared" si="136"/>
        <v>2</v>
      </c>
      <c r="W203" s="70">
        <f t="shared" si="136"/>
        <v>7</v>
      </c>
      <c r="X203" s="71">
        <f t="shared" si="136"/>
        <v>0.7142857142857143</v>
      </c>
      <c r="Y203" s="71">
        <f t="shared" si="136"/>
        <v>0.5</v>
      </c>
      <c r="Z203" s="69">
        <f t="shared" si="136"/>
        <v>10000</v>
      </c>
      <c r="AA203" s="69">
        <f t="shared" ca="1" si="136"/>
        <v>9641.3333333333339</v>
      </c>
      <c r="AB203" s="69">
        <f t="shared" ca="1" si="137"/>
        <v>-358.66666666666606</v>
      </c>
      <c r="AC203" s="69">
        <f t="shared" ca="1" si="138"/>
        <v>69.555555555555557</v>
      </c>
      <c r="AD203" s="73">
        <f t="shared" si="143"/>
        <v>0.49999999999998468</v>
      </c>
      <c r="AE203" s="69">
        <f t="shared" si="144"/>
        <v>0.70000000000000007</v>
      </c>
      <c r="AF203" s="69">
        <f t="shared" si="144"/>
        <v>2.1</v>
      </c>
      <c r="AG203" s="78">
        <f t="shared" si="144"/>
        <v>200</v>
      </c>
      <c r="AH203" s="60">
        <f t="shared" si="144"/>
        <v>50</v>
      </c>
      <c r="AI203" s="60">
        <f t="shared" si="144"/>
        <v>105</v>
      </c>
      <c r="AJ203" s="60">
        <f t="shared" si="144"/>
        <v>10105</v>
      </c>
      <c r="AK203" s="60">
        <f t="shared" si="144"/>
        <v>428.66666666666669</v>
      </c>
      <c r="AL203" s="60">
        <f t="shared" si="144"/>
        <v>8.5733333333333341</v>
      </c>
      <c r="AM203" s="60">
        <f t="shared" ca="1" si="144"/>
        <v>-244.11666666666667</v>
      </c>
      <c r="AN203" s="60">
        <f t="shared" ca="1" si="144"/>
        <v>-244.11666666666667</v>
      </c>
      <c r="AO203" s="60">
        <f t="shared" ca="1" si="144"/>
        <v>244.11666666666667</v>
      </c>
      <c r="AP203" s="63">
        <f t="shared" si="121"/>
        <v>35</v>
      </c>
      <c r="AQ203" s="62">
        <f t="shared" si="122"/>
        <v>19.546666666667235</v>
      </c>
      <c r="AR203" s="62">
        <f t="shared" si="123"/>
        <v>977.33333333336179</v>
      </c>
      <c r="AS203" s="62">
        <f t="shared" si="124"/>
        <v>1954.6666666667236</v>
      </c>
      <c r="AT203" s="62">
        <f t="shared" si="125"/>
        <v>-977.33333333336179</v>
      </c>
      <c r="AU203" s="62">
        <f t="shared" si="126"/>
        <v>4886.6666666668089</v>
      </c>
      <c r="AV203" s="62">
        <f t="shared" si="127"/>
        <v>-1954.6666666667236</v>
      </c>
      <c r="AW203" s="63">
        <f t="shared" si="139"/>
        <v>2932.0000000000855</v>
      </c>
      <c r="AX203" s="61" t="str">
        <f t="shared" ca="1" si="128"/>
        <v>VINTO</v>
      </c>
      <c r="AY203" s="69">
        <f t="shared" ca="1" si="140"/>
        <v>9860.8833333333332</v>
      </c>
      <c r="AZ203" s="51">
        <f t="shared" si="129"/>
        <v>6841.3333333335322</v>
      </c>
      <c r="BA203" s="55">
        <f t="shared" ca="1" si="130"/>
        <v>0.70958373668927521</v>
      </c>
      <c r="BB203" s="55">
        <f t="shared" ca="1" si="141"/>
        <v>8.174721189591331</v>
      </c>
      <c r="BC203" s="64">
        <f t="shared" ca="1" si="131"/>
        <v>2573.3333333334194</v>
      </c>
      <c r="BE203" s="52">
        <f t="shared" ca="1" si="132"/>
        <v>0.49999999999998468</v>
      </c>
      <c r="BF203" s="52">
        <f t="shared" ca="1" si="133"/>
        <v>0.49999999999998468</v>
      </c>
      <c r="BG203" s="52" t="str">
        <f t="shared" ca="1" si="134"/>
        <v/>
      </c>
      <c r="BH203" s="52">
        <f t="shared" ca="1" si="135"/>
        <v>0.49999999999998468</v>
      </c>
    </row>
    <row r="204" spans="19:60">
      <c r="S204" s="68">
        <f t="shared" si="142"/>
        <v>7</v>
      </c>
      <c r="T204" s="69">
        <f t="shared" si="142"/>
        <v>2</v>
      </c>
      <c r="U204" s="70">
        <f t="shared" si="120"/>
        <v>5</v>
      </c>
      <c r="V204" s="68">
        <f t="shared" si="136"/>
        <v>2</v>
      </c>
      <c r="W204" s="70">
        <f t="shared" si="136"/>
        <v>7</v>
      </c>
      <c r="X204" s="71">
        <f t="shared" si="136"/>
        <v>0.7142857142857143</v>
      </c>
      <c r="Y204" s="71">
        <f t="shared" si="136"/>
        <v>0.5</v>
      </c>
      <c r="Z204" s="69">
        <f t="shared" si="136"/>
        <v>10000</v>
      </c>
      <c r="AA204" s="69">
        <f t="shared" ca="1" si="136"/>
        <v>9641.3333333333339</v>
      </c>
      <c r="AB204" s="69">
        <f t="shared" ca="1" si="137"/>
        <v>-358.66666666666606</v>
      </c>
      <c r="AC204" s="69">
        <f t="shared" ca="1" si="138"/>
        <v>69.555555555555557</v>
      </c>
      <c r="AD204" s="73">
        <f t="shared" si="143"/>
        <v>0.3999999999999847</v>
      </c>
      <c r="AE204" s="69">
        <f t="shared" si="144"/>
        <v>0.70000000000000007</v>
      </c>
      <c r="AF204" s="69">
        <f t="shared" si="144"/>
        <v>2.1</v>
      </c>
      <c r="AG204" s="78">
        <f t="shared" si="144"/>
        <v>200</v>
      </c>
      <c r="AH204" s="60">
        <f t="shared" si="144"/>
        <v>50</v>
      </c>
      <c r="AI204" s="60">
        <f t="shared" si="144"/>
        <v>105</v>
      </c>
      <c r="AJ204" s="60">
        <f t="shared" si="144"/>
        <v>10105</v>
      </c>
      <c r="AK204" s="60">
        <f t="shared" si="144"/>
        <v>428.66666666666669</v>
      </c>
      <c r="AL204" s="60">
        <f t="shared" si="144"/>
        <v>8.5733333333333341</v>
      </c>
      <c r="AM204" s="60">
        <f t="shared" ca="1" si="144"/>
        <v>-244.11666666666667</v>
      </c>
      <c r="AN204" s="60">
        <f t="shared" ca="1" si="144"/>
        <v>-244.11666666666667</v>
      </c>
      <c r="AO204" s="60">
        <f t="shared" ca="1" si="144"/>
        <v>244.11666666666667</v>
      </c>
      <c r="AP204" s="63">
        <f t="shared" si="121"/>
        <v>35</v>
      </c>
      <c r="AQ204" s="62">
        <f t="shared" si="122"/>
        <v>24.183333333334222</v>
      </c>
      <c r="AR204" s="62">
        <f t="shared" si="123"/>
        <v>1209.1666666667111</v>
      </c>
      <c r="AS204" s="62">
        <f t="shared" si="124"/>
        <v>2418.3333333334222</v>
      </c>
      <c r="AT204" s="62">
        <f t="shared" si="125"/>
        <v>-1209.1666666667111</v>
      </c>
      <c r="AU204" s="62">
        <f t="shared" si="126"/>
        <v>6045.8333333335559</v>
      </c>
      <c r="AV204" s="62">
        <f t="shared" si="127"/>
        <v>-2418.3333333334222</v>
      </c>
      <c r="AW204" s="63">
        <f t="shared" si="139"/>
        <v>3627.5000000001337</v>
      </c>
      <c r="AX204" s="61" t="str">
        <f t="shared" ca="1" si="128"/>
        <v>VINTO</v>
      </c>
      <c r="AY204" s="69">
        <f t="shared" ca="1" si="140"/>
        <v>9860.8833333333332</v>
      </c>
      <c r="AZ204" s="51">
        <f t="shared" si="129"/>
        <v>8464.1666666669771</v>
      </c>
      <c r="BA204" s="55">
        <f t="shared" ca="1" si="130"/>
        <v>0.87790416263313964</v>
      </c>
      <c r="BB204" s="55">
        <f t="shared" ca="1" si="141"/>
        <v>10.113847583643512</v>
      </c>
      <c r="BC204" s="64">
        <f t="shared" ca="1" si="131"/>
        <v>3268.8333333334676</v>
      </c>
      <c r="BE204" s="52">
        <f t="shared" ca="1" si="132"/>
        <v>0.3999999999999847</v>
      </c>
      <c r="BF204" s="52">
        <f t="shared" ca="1" si="133"/>
        <v>0.3999999999999847</v>
      </c>
      <c r="BG204" s="52" t="str">
        <f t="shared" ca="1" si="134"/>
        <v/>
      </c>
      <c r="BH204" s="52">
        <f t="shared" ca="1" si="135"/>
        <v>0.3999999999999847</v>
      </c>
    </row>
    <row r="205" spans="19:60">
      <c r="S205" s="68">
        <f t="shared" si="142"/>
        <v>7</v>
      </c>
      <c r="T205" s="69">
        <f t="shared" si="142"/>
        <v>2</v>
      </c>
      <c r="U205" s="70">
        <f t="shared" si="120"/>
        <v>5</v>
      </c>
      <c r="V205" s="68">
        <f t="shared" si="136"/>
        <v>2</v>
      </c>
      <c r="W205" s="70">
        <f t="shared" si="136"/>
        <v>7</v>
      </c>
      <c r="X205" s="71">
        <f t="shared" si="136"/>
        <v>0.7142857142857143</v>
      </c>
      <c r="Y205" s="71">
        <f t="shared" si="136"/>
        <v>0.5</v>
      </c>
      <c r="Z205" s="69">
        <f t="shared" si="136"/>
        <v>10000</v>
      </c>
      <c r="AA205" s="69">
        <f t="shared" ca="1" si="136"/>
        <v>9641.3333333333339</v>
      </c>
      <c r="AB205" s="69">
        <f t="shared" ca="1" si="137"/>
        <v>-358.66666666666606</v>
      </c>
      <c r="AC205" s="69">
        <f t="shared" ca="1" si="138"/>
        <v>69.555555555555557</v>
      </c>
      <c r="AD205" s="73">
        <f t="shared" si="143"/>
        <v>0.29999999999998472</v>
      </c>
      <c r="AE205" s="69">
        <f t="shared" si="144"/>
        <v>0.70000000000000007</v>
      </c>
      <c r="AF205" s="69">
        <f t="shared" si="144"/>
        <v>2.1</v>
      </c>
      <c r="AG205" s="78">
        <f t="shared" si="144"/>
        <v>200</v>
      </c>
      <c r="AH205" s="60">
        <f t="shared" si="144"/>
        <v>50</v>
      </c>
      <c r="AI205" s="60">
        <f t="shared" si="144"/>
        <v>105</v>
      </c>
      <c r="AJ205" s="60">
        <f t="shared" si="144"/>
        <v>10105</v>
      </c>
      <c r="AK205" s="60">
        <f t="shared" si="144"/>
        <v>428.66666666666669</v>
      </c>
      <c r="AL205" s="60">
        <f t="shared" si="144"/>
        <v>8.5733333333333341</v>
      </c>
      <c r="AM205" s="60">
        <f t="shared" ca="1" si="144"/>
        <v>-244.11666666666667</v>
      </c>
      <c r="AN205" s="60">
        <f t="shared" ca="1" si="144"/>
        <v>-244.11666666666667</v>
      </c>
      <c r="AO205" s="60">
        <f t="shared" ca="1" si="144"/>
        <v>244.11666666666667</v>
      </c>
      <c r="AP205" s="63">
        <f t="shared" si="121"/>
        <v>35</v>
      </c>
      <c r="AQ205" s="62">
        <f t="shared" si="122"/>
        <v>31.911111111112685</v>
      </c>
      <c r="AR205" s="62">
        <f t="shared" si="123"/>
        <v>1595.5555555556343</v>
      </c>
      <c r="AS205" s="62">
        <f t="shared" si="124"/>
        <v>3191.1111111112687</v>
      </c>
      <c r="AT205" s="62">
        <f t="shared" si="125"/>
        <v>-1595.5555555556343</v>
      </c>
      <c r="AU205" s="62">
        <f t="shared" si="126"/>
        <v>7977.7777777781721</v>
      </c>
      <c r="AV205" s="62">
        <f t="shared" si="127"/>
        <v>-3191.1111111112687</v>
      </c>
      <c r="AW205" s="63">
        <f t="shared" si="139"/>
        <v>4786.6666666669034</v>
      </c>
      <c r="AX205" s="61" t="str">
        <f t="shared" ca="1" si="128"/>
        <v>VINTO</v>
      </c>
      <c r="AY205" s="69">
        <f t="shared" ca="1" si="140"/>
        <v>9860.8833333333332</v>
      </c>
      <c r="AZ205" s="51">
        <f t="shared" si="129"/>
        <v>11168.88888888944</v>
      </c>
      <c r="BA205" s="55">
        <f t="shared" ca="1" si="130"/>
        <v>1.1584382058729192</v>
      </c>
      <c r="BB205" s="55">
        <f t="shared" ca="1" si="141"/>
        <v>13.345724907063881</v>
      </c>
      <c r="BC205" s="64">
        <f t="shared" ca="1" si="131"/>
        <v>4428.0000000002374</v>
      </c>
      <c r="BE205" s="52">
        <f t="shared" ca="1" si="132"/>
        <v>0.29999999999998472</v>
      </c>
      <c r="BF205" s="52">
        <f t="shared" ca="1" si="133"/>
        <v>0.29999999999998472</v>
      </c>
      <c r="BG205" s="52" t="str">
        <f t="shared" ca="1" si="134"/>
        <v/>
      </c>
      <c r="BH205" s="52">
        <f t="shared" ca="1" si="135"/>
        <v>0.29999999999998472</v>
      </c>
    </row>
    <row r="206" spans="19:60">
      <c r="S206" s="68">
        <f t="shared" si="142"/>
        <v>7</v>
      </c>
      <c r="T206" s="69">
        <f t="shared" si="142"/>
        <v>2</v>
      </c>
      <c r="U206" s="70">
        <f t="shared" si="120"/>
        <v>5</v>
      </c>
      <c r="V206" s="68">
        <f t="shared" si="136"/>
        <v>2</v>
      </c>
      <c r="W206" s="70">
        <f t="shared" si="136"/>
        <v>7</v>
      </c>
      <c r="X206" s="71">
        <f t="shared" si="136"/>
        <v>0.7142857142857143</v>
      </c>
      <c r="Y206" s="71">
        <f t="shared" si="136"/>
        <v>0.5</v>
      </c>
      <c r="Z206" s="69">
        <f t="shared" si="136"/>
        <v>10000</v>
      </c>
      <c r="AA206" s="69">
        <f t="shared" ca="1" si="136"/>
        <v>9641.3333333333339</v>
      </c>
      <c r="AB206" s="69">
        <f t="shared" ca="1" si="137"/>
        <v>-358.66666666666606</v>
      </c>
      <c r="AC206" s="69">
        <f t="shared" ca="1" si="138"/>
        <v>69.555555555555557</v>
      </c>
      <c r="AD206" s="73">
        <f t="shared" si="143"/>
        <v>0.19999999999998472</v>
      </c>
      <c r="AE206" s="69">
        <f t="shared" si="144"/>
        <v>0.70000000000000007</v>
      </c>
      <c r="AF206" s="69">
        <f t="shared" si="144"/>
        <v>2.1</v>
      </c>
      <c r="AG206" s="78">
        <f t="shared" si="144"/>
        <v>200</v>
      </c>
      <c r="AH206" s="60">
        <f t="shared" si="144"/>
        <v>50</v>
      </c>
      <c r="AI206" s="60">
        <f t="shared" si="144"/>
        <v>105</v>
      </c>
      <c r="AJ206" s="60">
        <f t="shared" si="144"/>
        <v>10105</v>
      </c>
      <c r="AK206" s="60">
        <f t="shared" si="144"/>
        <v>428.66666666666669</v>
      </c>
      <c r="AL206" s="60">
        <f t="shared" si="144"/>
        <v>8.5733333333333341</v>
      </c>
      <c r="AM206" s="60">
        <f t="shared" ca="1" si="144"/>
        <v>-244.11666666666667</v>
      </c>
      <c r="AN206" s="60">
        <f t="shared" ca="1" si="144"/>
        <v>-244.11666666666667</v>
      </c>
      <c r="AO206" s="60">
        <f t="shared" ca="1" si="144"/>
        <v>244.11666666666667</v>
      </c>
      <c r="AP206" s="63">
        <f t="shared" si="121"/>
        <v>35</v>
      </c>
      <c r="AQ206" s="62">
        <f t="shared" si="122"/>
        <v>47.366666666670213</v>
      </c>
      <c r="AR206" s="62">
        <f t="shared" si="123"/>
        <v>2368.3333333335108</v>
      </c>
      <c r="AS206" s="62">
        <f t="shared" si="124"/>
        <v>4736.6666666670217</v>
      </c>
      <c r="AT206" s="62">
        <f t="shared" si="125"/>
        <v>-2368.3333333335108</v>
      </c>
      <c r="AU206" s="62">
        <f t="shared" si="126"/>
        <v>11841.666666667554</v>
      </c>
      <c r="AV206" s="62">
        <f t="shared" si="127"/>
        <v>-4736.6666666670217</v>
      </c>
      <c r="AW206" s="63">
        <f t="shared" si="139"/>
        <v>7105.0000000005321</v>
      </c>
      <c r="AX206" s="61" t="str">
        <f t="shared" ca="1" si="128"/>
        <v>VINTO</v>
      </c>
      <c r="AY206" s="69">
        <f t="shared" ca="1" si="140"/>
        <v>9860.8833333333332</v>
      </c>
      <c r="AZ206" s="51">
        <f t="shared" si="129"/>
        <v>16578.333333334576</v>
      </c>
      <c r="BA206" s="55">
        <f t="shared" ca="1" si="130"/>
        <v>1.7195062923525006</v>
      </c>
      <c r="BB206" s="55">
        <f t="shared" ca="1" si="141"/>
        <v>19.809479553904861</v>
      </c>
      <c r="BC206" s="64">
        <f t="shared" ca="1" si="131"/>
        <v>6746.333333333866</v>
      </c>
      <c r="BE206" s="52">
        <f t="shared" ca="1" si="132"/>
        <v>0.19999999999998472</v>
      </c>
      <c r="BF206" s="52">
        <f t="shared" ca="1" si="133"/>
        <v>0.19999999999998472</v>
      </c>
      <c r="BG206" s="52" t="str">
        <f t="shared" ca="1" si="134"/>
        <v/>
      </c>
      <c r="BH206" s="52">
        <f t="shared" ca="1" si="135"/>
        <v>0.19999999999998472</v>
      </c>
    </row>
    <row r="207" spans="19:60">
      <c r="S207" s="68">
        <f t="shared" si="142"/>
        <v>7</v>
      </c>
      <c r="T207" s="69">
        <f t="shared" si="142"/>
        <v>2</v>
      </c>
      <c r="U207" s="70">
        <f t="shared" si="120"/>
        <v>5</v>
      </c>
      <c r="V207" s="68">
        <f t="shared" si="136"/>
        <v>2</v>
      </c>
      <c r="W207" s="70">
        <f t="shared" si="136"/>
        <v>7</v>
      </c>
      <c r="X207" s="71">
        <f t="shared" si="136"/>
        <v>0.7142857142857143</v>
      </c>
      <c r="Y207" s="71">
        <f t="shared" si="136"/>
        <v>0.5</v>
      </c>
      <c r="Z207" s="69">
        <f t="shared" si="136"/>
        <v>10000</v>
      </c>
      <c r="AA207" s="69">
        <f t="shared" ca="1" si="136"/>
        <v>9641.3333333333339</v>
      </c>
      <c r="AB207" s="69">
        <f t="shared" ca="1" si="137"/>
        <v>-358.66666666666606</v>
      </c>
      <c r="AC207" s="69">
        <f t="shared" ca="1" si="138"/>
        <v>69.555555555555557</v>
      </c>
      <c r="AD207" s="73">
        <f t="shared" si="143"/>
        <v>9.9999999999984712E-2</v>
      </c>
      <c r="AE207" s="69">
        <f t="shared" si="144"/>
        <v>0.70000000000000007</v>
      </c>
      <c r="AF207" s="69">
        <f t="shared" si="144"/>
        <v>2.1</v>
      </c>
      <c r="AG207" s="78">
        <f t="shared" si="144"/>
        <v>200</v>
      </c>
      <c r="AH207" s="60">
        <f t="shared" si="144"/>
        <v>50</v>
      </c>
      <c r="AI207" s="60">
        <f t="shared" si="144"/>
        <v>105</v>
      </c>
      <c r="AJ207" s="60">
        <f t="shared" si="144"/>
        <v>10105</v>
      </c>
      <c r="AK207" s="60">
        <f t="shared" si="144"/>
        <v>428.66666666666669</v>
      </c>
      <c r="AL207" s="60">
        <f t="shared" si="144"/>
        <v>8.5733333333333341</v>
      </c>
      <c r="AM207" s="60">
        <f t="shared" ca="1" si="144"/>
        <v>-244.11666666666667</v>
      </c>
      <c r="AN207" s="60">
        <f t="shared" ca="1" si="144"/>
        <v>-244.11666666666667</v>
      </c>
      <c r="AO207" s="60">
        <f t="shared" ca="1" si="144"/>
        <v>244.11666666666667</v>
      </c>
      <c r="AP207" s="63">
        <f t="shared" si="121"/>
        <v>35</v>
      </c>
      <c r="AQ207" s="62">
        <f t="shared" si="122"/>
        <v>93.733333333347517</v>
      </c>
      <c r="AR207" s="62">
        <f t="shared" si="123"/>
        <v>4686.6666666673755</v>
      </c>
      <c r="AS207" s="62">
        <f t="shared" si="124"/>
        <v>9373.3333333347509</v>
      </c>
      <c r="AT207" s="62">
        <f t="shared" si="125"/>
        <v>-4686.6666666673755</v>
      </c>
      <c r="AU207" s="62">
        <f t="shared" si="126"/>
        <v>23433.333333336879</v>
      </c>
      <c r="AV207" s="62">
        <f t="shared" si="127"/>
        <v>-9373.3333333347509</v>
      </c>
      <c r="AW207" s="63">
        <f t="shared" si="139"/>
        <v>14060.000000002128</v>
      </c>
      <c r="AX207" s="61" t="str">
        <f t="shared" ca="1" si="128"/>
        <v>VINTO</v>
      </c>
      <c r="AY207" s="69">
        <f t="shared" ca="1" si="140"/>
        <v>9860.8833333333332</v>
      </c>
      <c r="AZ207" s="51">
        <f t="shared" si="129"/>
        <v>32806.666666671626</v>
      </c>
      <c r="BA207" s="55">
        <f t="shared" ca="1" si="130"/>
        <v>3.4027105517914147</v>
      </c>
      <c r="BB207" s="55">
        <f t="shared" ca="1" si="141"/>
        <v>39.200743494429794</v>
      </c>
      <c r="BC207" s="64">
        <f t="shared" ca="1" si="131"/>
        <v>13701.333333335462</v>
      </c>
      <c r="BE207" s="52">
        <f t="shared" ca="1" si="132"/>
        <v>9.9999999999984712E-2</v>
      </c>
      <c r="BF207" s="52">
        <f t="shared" ca="1" si="133"/>
        <v>9.9999999999984712E-2</v>
      </c>
      <c r="BG207" s="52" t="str">
        <f t="shared" ca="1" si="134"/>
        <v/>
      </c>
      <c r="BH207" s="52">
        <f t="shared" ca="1" si="135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5.55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11.399999999999961</v>
      </c>
      <c r="BF215" s="52">
        <f ca="1">MAX(BF217:BF416)</f>
        <v>0</v>
      </c>
      <c r="BG215" s="52">
        <f ca="1">AVERAGE(MAX(BG217:BG416),MIN(BG217:BG416))</f>
        <v>10.799999999999992</v>
      </c>
      <c r="BH215" s="52">
        <f ca="1">MIN(BH217:BH416)</f>
        <v>0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9641.3333333333339</v>
      </c>
      <c r="AB217" s="69">
        <f ca="1">AA217-Z217</f>
        <v>-358.66666666666606</v>
      </c>
      <c r="AC217" s="69">
        <f ca="1">X$4</f>
        <v>69.555555555555557</v>
      </c>
      <c r="AD217" s="83">
        <f>AD8</f>
        <v>20</v>
      </c>
      <c r="AE217" s="69">
        <f>2/20*W217</f>
        <v>0.70000000000000007</v>
      </c>
      <c r="AF217" s="69">
        <f>J$3</f>
        <v>2.1</v>
      </c>
      <c r="AG217" s="72">
        <f>X$3</f>
        <v>200</v>
      </c>
      <c r="AH217" s="60">
        <f>Z217/AG217</f>
        <v>50</v>
      </c>
      <c r="AI217" s="60">
        <f>AF217*AH217</f>
        <v>105</v>
      </c>
      <c r="AJ217" s="60">
        <f>Z217+AI217</f>
        <v>10105</v>
      </c>
      <c r="AK217" s="60">
        <f>K$3</f>
        <v>428.66666666666669</v>
      </c>
      <c r="AL217" s="60">
        <f>AK217/AH217</f>
        <v>8.5733333333333341</v>
      </c>
      <c r="AM217" s="60">
        <f ca="1">IF(AY217&gt;AJ217,"VINTO",AW217-AP217-AK217)</f>
        <v>-536.85</v>
      </c>
      <c r="AN217" s="60">
        <f t="shared" ref="AN217" ca="1" si="145">AM217</f>
        <v>-536.85</v>
      </c>
      <c r="AO217" s="60">
        <f t="shared" ref="AO217" ca="1" si="146">IFERROR(-AN217,"")</f>
        <v>536.85</v>
      </c>
      <c r="AP217" s="63">
        <f t="shared" ref="AP217:AP280" si="147">AE217*AH217</f>
        <v>35</v>
      </c>
      <c r="AQ217" s="62">
        <f t="shared" ref="AQ217:AQ280" si="148">IF(AL217=0,1,(1+(AL217+AE217)/(AD217*(T217-1))))</f>
        <v>1.4636666666666667</v>
      </c>
      <c r="AR217" s="62">
        <f t="shared" ref="AR217:AR280" si="149">IF(AQ217&lt;=0,AH217,AQ217*AH217)</f>
        <v>73.183333333333337</v>
      </c>
      <c r="AS217" s="62">
        <f t="shared" ref="AS217:AS280" si="150">(T217*AR217)</f>
        <v>146.36666666666667</v>
      </c>
      <c r="AT217" s="62">
        <f t="shared" ref="AT217:AT280" si="151">-AR217</f>
        <v>-73.183333333333337</v>
      </c>
      <c r="AU217" s="62">
        <f t="shared" ref="AU217:AU280" si="152">(AS217+AT217)*U217</f>
        <v>219.55</v>
      </c>
      <c r="AV217" s="62">
        <f t="shared" ref="AV217:AV280" si="153">AT217*V217</f>
        <v>-292.73333333333335</v>
      </c>
      <c r="AW217" s="63">
        <f t="shared" ref="AW217" si="154">SUM(AU217:AV217)</f>
        <v>-73.183333333333337</v>
      </c>
      <c r="AX217" s="61" t="str">
        <f t="shared" ref="AX217:AX280" ca="1" si="155">IF(AY217+AW217&gt;AJ217,"VINTO","")</f>
        <v/>
      </c>
      <c r="AY217" s="69">
        <f ca="1">AA217+AW217</f>
        <v>9568.1500000000015</v>
      </c>
      <c r="AZ217" s="51">
        <f t="shared" ref="AZ217:AZ280" si="156">AR217*W217</f>
        <v>512.2833333333333</v>
      </c>
      <c r="BA217" s="55">
        <f t="shared" ref="BA217:BA280" ca="1" si="157">IFERROR(AZ217/AA217,0)</f>
        <v>5.3134075508228455E-2</v>
      </c>
      <c r="BB217" s="55">
        <f ca="1">IFERROR(AW217/ABS(AB217),0)</f>
        <v>-0.20404275092936838</v>
      </c>
      <c r="BC217" s="64">
        <f t="shared" ref="BC217:BC280" ca="1" si="158">AW217+AB217</f>
        <v>-431.8499999999994</v>
      </c>
      <c r="BE217" s="52" t="str">
        <f t="shared" ref="BE217:BE280" ca="1" si="159">IF(((AR217-AC217)/AC217)&gt;=BE$4,AD217,"")</f>
        <v/>
      </c>
      <c r="BF217" s="52" t="str">
        <f t="shared" ref="BF217:BF280" ca="1" si="160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161">ROUND((1/T218)*S218,0)-1</f>
        <v>3</v>
      </c>
      <c r="V218" s="68">
        <f t="shared" ref="V218:AA233" si="162">V217</f>
        <v>4</v>
      </c>
      <c r="W218" s="70">
        <f t="shared" si="162"/>
        <v>7</v>
      </c>
      <c r="X218" s="71">
        <f t="shared" si="162"/>
        <v>0.42857142857142855</v>
      </c>
      <c r="Y218" s="71">
        <f t="shared" si="162"/>
        <v>0.5</v>
      </c>
      <c r="Z218" s="69">
        <f t="shared" si="162"/>
        <v>10000</v>
      </c>
      <c r="AA218" s="69">
        <f t="shared" ca="1" si="162"/>
        <v>9641.3333333333339</v>
      </c>
      <c r="AB218" s="69">
        <f t="shared" ref="AB218:AB281" ca="1" si="163">AA218-Z218</f>
        <v>-358.66666666666606</v>
      </c>
      <c r="AC218" s="69">
        <f t="shared" ref="AC218:AC249" ca="1" si="164">AC217</f>
        <v>69.555555555555557</v>
      </c>
      <c r="AD218" s="73">
        <f>AD217-0.1</f>
        <v>19.899999999999999</v>
      </c>
      <c r="AE218" s="69">
        <f>AE217</f>
        <v>0.70000000000000007</v>
      </c>
      <c r="AF218" s="69">
        <f>AF217</f>
        <v>2.1</v>
      </c>
      <c r="AG218" s="78">
        <f>AG217</f>
        <v>200</v>
      </c>
      <c r="AH218" s="60">
        <f>AH217</f>
        <v>50</v>
      </c>
      <c r="AI218" s="60">
        <f>AI217</f>
        <v>105</v>
      </c>
      <c r="AJ218" s="60">
        <f t="shared" ref="AJ218:AK218" si="165">AJ217</f>
        <v>10105</v>
      </c>
      <c r="AK218" s="60">
        <f t="shared" si="165"/>
        <v>428.66666666666669</v>
      </c>
      <c r="AL218" s="60">
        <f>AL217</f>
        <v>8.5733333333333341</v>
      </c>
      <c r="AM218" s="60">
        <f t="shared" ref="AM218:AO218" ca="1" si="166">AM217</f>
        <v>-536.85</v>
      </c>
      <c r="AN218" s="60">
        <f t="shared" ca="1" si="166"/>
        <v>-536.85</v>
      </c>
      <c r="AO218" s="60">
        <f t="shared" ca="1" si="166"/>
        <v>536.85</v>
      </c>
      <c r="AP218" s="63">
        <f t="shared" si="147"/>
        <v>35</v>
      </c>
      <c r="AQ218" s="62">
        <f t="shared" si="148"/>
        <v>1.465996649916248</v>
      </c>
      <c r="AR218" s="62">
        <f t="shared" si="149"/>
        <v>73.299832495812396</v>
      </c>
      <c r="AS218" s="62">
        <f t="shared" si="150"/>
        <v>146.59966499162479</v>
      </c>
      <c r="AT218" s="62">
        <f t="shared" si="151"/>
        <v>-73.299832495812396</v>
      </c>
      <c r="AU218" s="62">
        <f t="shared" si="152"/>
        <v>219.8994974874372</v>
      </c>
      <c r="AV218" s="62">
        <f t="shared" si="153"/>
        <v>-293.19932998324958</v>
      </c>
      <c r="AW218" s="63">
        <f t="shared" ref="AW218:AW281" si="167">SUM(AU218:AV218)</f>
        <v>-73.299832495812382</v>
      </c>
      <c r="AX218" s="61" t="str">
        <f t="shared" ca="1" si="155"/>
        <v/>
      </c>
      <c r="AY218" s="69">
        <f t="shared" ref="AY218:AY281" ca="1" si="168">AY217</f>
        <v>9568.1500000000015</v>
      </c>
      <c r="AZ218" s="51">
        <f t="shared" si="156"/>
        <v>513.09882747068673</v>
      </c>
      <c r="BA218" s="55">
        <f t="shared" ca="1" si="157"/>
        <v>5.3218658636843455E-2</v>
      </c>
      <c r="BB218" s="55">
        <f t="shared" ref="BB218:BB281" ca="1" si="169">IFERROR(AW218/ABS(AB218),0)</f>
        <v>-0.20436756272066683</v>
      </c>
      <c r="BC218" s="64">
        <f t="shared" ca="1" si="158"/>
        <v>-431.96649916247844</v>
      </c>
      <c r="BE218" s="52" t="str">
        <f t="shared" ca="1" si="159"/>
        <v/>
      </c>
      <c r="BF218" s="52" t="str">
        <f t="shared" ca="1" si="160"/>
        <v/>
      </c>
      <c r="BG218" s="52">
        <f t="shared" ref="BG218:BG281" ca="1" si="170">IF(BA218&lt;=BG$213,AD218,"")</f>
        <v>19.899999999999999</v>
      </c>
      <c r="BH218" s="52" t="str">
        <f t="shared" ref="BH218:BH281" ca="1" si="171">IF(BB218&gt;=BH$213,AD218,"")</f>
        <v/>
      </c>
    </row>
    <row r="219" spans="19:60">
      <c r="S219" s="68">
        <f t="shared" ref="S219:T234" si="172">S218</f>
        <v>7</v>
      </c>
      <c r="T219" s="69">
        <f t="shared" si="172"/>
        <v>2</v>
      </c>
      <c r="U219" s="70">
        <f t="shared" si="161"/>
        <v>3</v>
      </c>
      <c r="V219" s="68">
        <f t="shared" si="162"/>
        <v>4</v>
      </c>
      <c r="W219" s="70">
        <f t="shared" si="162"/>
        <v>7</v>
      </c>
      <c r="X219" s="71">
        <f t="shared" si="162"/>
        <v>0.42857142857142855</v>
      </c>
      <c r="Y219" s="71">
        <f t="shared" si="162"/>
        <v>0.5</v>
      </c>
      <c r="Z219" s="69">
        <f t="shared" si="162"/>
        <v>10000</v>
      </c>
      <c r="AA219" s="69">
        <f t="shared" ca="1" si="162"/>
        <v>9641.3333333333339</v>
      </c>
      <c r="AB219" s="69">
        <f t="shared" ca="1" si="163"/>
        <v>-358.66666666666606</v>
      </c>
      <c r="AC219" s="69">
        <f t="shared" ca="1" si="164"/>
        <v>69.555555555555557</v>
      </c>
      <c r="AD219" s="73">
        <f t="shared" ref="AD219:AD282" si="173">AD218-0.1</f>
        <v>19.799999999999997</v>
      </c>
      <c r="AE219" s="69">
        <f t="shared" ref="AE219:AO234" si="174">AE218</f>
        <v>0.70000000000000007</v>
      </c>
      <c r="AF219" s="69">
        <f t="shared" si="174"/>
        <v>2.1</v>
      </c>
      <c r="AG219" s="78">
        <f t="shared" si="174"/>
        <v>200</v>
      </c>
      <c r="AH219" s="60">
        <f t="shared" si="174"/>
        <v>50</v>
      </c>
      <c r="AI219" s="60">
        <f t="shared" si="174"/>
        <v>105</v>
      </c>
      <c r="AJ219" s="60">
        <f t="shared" si="174"/>
        <v>10105</v>
      </c>
      <c r="AK219" s="60">
        <f t="shared" si="174"/>
        <v>428.66666666666669</v>
      </c>
      <c r="AL219" s="60">
        <f t="shared" si="174"/>
        <v>8.5733333333333341</v>
      </c>
      <c r="AM219" s="60">
        <f t="shared" ca="1" si="174"/>
        <v>-536.85</v>
      </c>
      <c r="AN219" s="60">
        <f t="shared" ca="1" si="174"/>
        <v>-536.85</v>
      </c>
      <c r="AO219" s="60">
        <f t="shared" ca="1" si="174"/>
        <v>536.85</v>
      </c>
      <c r="AP219" s="63">
        <f t="shared" si="147"/>
        <v>35</v>
      </c>
      <c r="AQ219" s="62">
        <f t="shared" si="148"/>
        <v>1.4683501683501685</v>
      </c>
      <c r="AR219" s="62">
        <f t="shared" si="149"/>
        <v>73.417508417508429</v>
      </c>
      <c r="AS219" s="62">
        <f t="shared" si="150"/>
        <v>146.83501683501686</v>
      </c>
      <c r="AT219" s="62">
        <f t="shared" si="151"/>
        <v>-73.417508417508429</v>
      </c>
      <c r="AU219" s="62">
        <f t="shared" si="152"/>
        <v>220.25252525252529</v>
      </c>
      <c r="AV219" s="62">
        <f t="shared" si="153"/>
        <v>-293.67003367003372</v>
      </c>
      <c r="AW219" s="63">
        <f t="shared" si="167"/>
        <v>-73.417508417508429</v>
      </c>
      <c r="AX219" s="61" t="str">
        <f t="shared" ca="1" si="155"/>
        <v/>
      </c>
      <c r="AY219" s="69">
        <f t="shared" ca="1" si="168"/>
        <v>9568.1500000000015</v>
      </c>
      <c r="AZ219" s="51">
        <f t="shared" si="156"/>
        <v>513.92255892255901</v>
      </c>
      <c r="BA219" s="55">
        <f t="shared" ca="1" si="157"/>
        <v>5.3304096140494986E-2</v>
      </c>
      <c r="BB219" s="55">
        <f t="shared" ca="1" si="169"/>
        <v>-0.20469565543915025</v>
      </c>
      <c r="BC219" s="64">
        <f t="shared" ca="1" si="158"/>
        <v>-432.08417508417449</v>
      </c>
      <c r="BE219" s="52" t="str">
        <f t="shared" ca="1" si="159"/>
        <v/>
      </c>
      <c r="BF219" s="52" t="str">
        <f t="shared" ca="1" si="160"/>
        <v/>
      </c>
      <c r="BG219" s="52">
        <f t="shared" ca="1" si="170"/>
        <v>19.799999999999997</v>
      </c>
      <c r="BH219" s="52" t="str">
        <f t="shared" ca="1" si="171"/>
        <v/>
      </c>
    </row>
    <row r="220" spans="19:60">
      <c r="S220" s="68">
        <f t="shared" si="172"/>
        <v>7</v>
      </c>
      <c r="T220" s="69">
        <f t="shared" si="172"/>
        <v>2</v>
      </c>
      <c r="U220" s="70">
        <f t="shared" si="161"/>
        <v>3</v>
      </c>
      <c r="V220" s="68">
        <f t="shared" si="162"/>
        <v>4</v>
      </c>
      <c r="W220" s="70">
        <f t="shared" si="162"/>
        <v>7</v>
      </c>
      <c r="X220" s="71">
        <f t="shared" si="162"/>
        <v>0.42857142857142855</v>
      </c>
      <c r="Y220" s="71">
        <f t="shared" si="162"/>
        <v>0.5</v>
      </c>
      <c r="Z220" s="69">
        <f t="shared" si="162"/>
        <v>10000</v>
      </c>
      <c r="AA220" s="69">
        <f t="shared" ca="1" si="162"/>
        <v>9641.3333333333339</v>
      </c>
      <c r="AB220" s="69">
        <f t="shared" ca="1" si="163"/>
        <v>-358.66666666666606</v>
      </c>
      <c r="AC220" s="69">
        <f t="shared" ca="1" si="164"/>
        <v>69.555555555555557</v>
      </c>
      <c r="AD220" s="73">
        <f t="shared" si="173"/>
        <v>19.699999999999996</v>
      </c>
      <c r="AE220" s="69">
        <f t="shared" si="174"/>
        <v>0.70000000000000007</v>
      </c>
      <c r="AF220" s="69">
        <f t="shared" si="174"/>
        <v>2.1</v>
      </c>
      <c r="AG220" s="78">
        <f t="shared" si="174"/>
        <v>200</v>
      </c>
      <c r="AH220" s="60">
        <f t="shared" si="174"/>
        <v>50</v>
      </c>
      <c r="AI220" s="60">
        <f t="shared" si="174"/>
        <v>105</v>
      </c>
      <c r="AJ220" s="60">
        <f t="shared" si="174"/>
        <v>10105</v>
      </c>
      <c r="AK220" s="60">
        <f t="shared" si="174"/>
        <v>428.66666666666669</v>
      </c>
      <c r="AL220" s="60">
        <f t="shared" si="174"/>
        <v>8.5733333333333341</v>
      </c>
      <c r="AM220" s="60">
        <f t="shared" ca="1" si="174"/>
        <v>-536.85</v>
      </c>
      <c r="AN220" s="60">
        <f t="shared" ca="1" si="174"/>
        <v>-536.85</v>
      </c>
      <c r="AO220" s="60">
        <f t="shared" ca="1" si="174"/>
        <v>536.85</v>
      </c>
      <c r="AP220" s="63">
        <f t="shared" si="147"/>
        <v>35</v>
      </c>
      <c r="AQ220" s="62">
        <f t="shared" si="148"/>
        <v>1.4707275803722506</v>
      </c>
      <c r="AR220" s="62">
        <f t="shared" si="149"/>
        <v>73.536379018612536</v>
      </c>
      <c r="AS220" s="62">
        <f t="shared" si="150"/>
        <v>147.07275803722507</v>
      </c>
      <c r="AT220" s="62">
        <f t="shared" si="151"/>
        <v>-73.536379018612536</v>
      </c>
      <c r="AU220" s="62">
        <f t="shared" si="152"/>
        <v>220.60913705583761</v>
      </c>
      <c r="AV220" s="62">
        <f t="shared" si="153"/>
        <v>-294.14551607445014</v>
      </c>
      <c r="AW220" s="63">
        <f t="shared" si="167"/>
        <v>-73.536379018612536</v>
      </c>
      <c r="AX220" s="61" t="str">
        <f t="shared" ca="1" si="155"/>
        <v/>
      </c>
      <c r="AY220" s="69">
        <f t="shared" ca="1" si="168"/>
        <v>9568.1500000000015</v>
      </c>
      <c r="AZ220" s="51">
        <f t="shared" si="156"/>
        <v>514.75465313028781</v>
      </c>
      <c r="BA220" s="55">
        <f t="shared" ca="1" si="157"/>
        <v>5.3390401029970384E-2</v>
      </c>
      <c r="BB220" s="55">
        <f t="shared" ca="1" si="169"/>
        <v>-0.20502707904817657</v>
      </c>
      <c r="BC220" s="64">
        <f t="shared" ca="1" si="158"/>
        <v>-432.2030456852786</v>
      </c>
      <c r="BE220" s="52" t="str">
        <f t="shared" ca="1" si="159"/>
        <v/>
      </c>
      <c r="BF220" s="52" t="str">
        <f t="shared" ca="1" si="160"/>
        <v/>
      </c>
      <c r="BG220" s="52">
        <f t="shared" ca="1" si="170"/>
        <v>19.699999999999996</v>
      </c>
      <c r="BH220" s="52" t="str">
        <f t="shared" ca="1" si="171"/>
        <v/>
      </c>
    </row>
    <row r="221" spans="19:60">
      <c r="S221" s="68">
        <f t="shared" si="172"/>
        <v>7</v>
      </c>
      <c r="T221" s="69">
        <f t="shared" si="172"/>
        <v>2</v>
      </c>
      <c r="U221" s="70">
        <f t="shared" si="161"/>
        <v>3</v>
      </c>
      <c r="V221" s="68">
        <f t="shared" si="162"/>
        <v>4</v>
      </c>
      <c r="W221" s="70">
        <f t="shared" si="162"/>
        <v>7</v>
      </c>
      <c r="X221" s="71">
        <f t="shared" si="162"/>
        <v>0.42857142857142855</v>
      </c>
      <c r="Y221" s="71">
        <f t="shared" si="162"/>
        <v>0.5</v>
      </c>
      <c r="Z221" s="69">
        <f t="shared" si="162"/>
        <v>10000</v>
      </c>
      <c r="AA221" s="69">
        <f t="shared" ca="1" si="162"/>
        <v>9641.3333333333339</v>
      </c>
      <c r="AB221" s="69">
        <f t="shared" ca="1" si="163"/>
        <v>-358.66666666666606</v>
      </c>
      <c r="AC221" s="69">
        <f t="shared" ca="1" si="164"/>
        <v>69.555555555555557</v>
      </c>
      <c r="AD221" s="73">
        <f t="shared" si="173"/>
        <v>19.599999999999994</v>
      </c>
      <c r="AE221" s="69">
        <f t="shared" si="174"/>
        <v>0.70000000000000007</v>
      </c>
      <c r="AF221" s="69">
        <f t="shared" si="174"/>
        <v>2.1</v>
      </c>
      <c r="AG221" s="78">
        <f t="shared" si="174"/>
        <v>200</v>
      </c>
      <c r="AH221" s="60">
        <f t="shared" si="174"/>
        <v>50</v>
      </c>
      <c r="AI221" s="60">
        <f t="shared" si="174"/>
        <v>105</v>
      </c>
      <c r="AJ221" s="60">
        <f t="shared" si="174"/>
        <v>10105</v>
      </c>
      <c r="AK221" s="60">
        <f t="shared" si="174"/>
        <v>428.66666666666669</v>
      </c>
      <c r="AL221" s="60">
        <f t="shared" si="174"/>
        <v>8.5733333333333341</v>
      </c>
      <c r="AM221" s="60">
        <f t="shared" ca="1" si="174"/>
        <v>-536.85</v>
      </c>
      <c r="AN221" s="60">
        <f t="shared" ca="1" si="174"/>
        <v>-536.85</v>
      </c>
      <c r="AO221" s="60">
        <f t="shared" ca="1" si="174"/>
        <v>536.85</v>
      </c>
      <c r="AP221" s="63">
        <f t="shared" si="147"/>
        <v>35</v>
      </c>
      <c r="AQ221" s="62">
        <f t="shared" si="148"/>
        <v>1.4731292517006804</v>
      </c>
      <c r="AR221" s="62">
        <f t="shared" si="149"/>
        <v>73.656462585034021</v>
      </c>
      <c r="AS221" s="62">
        <f t="shared" si="150"/>
        <v>147.31292517006804</v>
      </c>
      <c r="AT221" s="62">
        <f t="shared" si="151"/>
        <v>-73.656462585034021</v>
      </c>
      <c r="AU221" s="62">
        <f t="shared" si="152"/>
        <v>220.96938775510205</v>
      </c>
      <c r="AV221" s="62">
        <f t="shared" si="153"/>
        <v>-294.62585034013608</v>
      </c>
      <c r="AW221" s="63">
        <f t="shared" si="167"/>
        <v>-73.656462585034035</v>
      </c>
      <c r="AX221" s="61" t="str">
        <f t="shared" ca="1" si="155"/>
        <v/>
      </c>
      <c r="AY221" s="69">
        <f t="shared" ca="1" si="168"/>
        <v>9568.1500000000015</v>
      </c>
      <c r="AZ221" s="51">
        <f t="shared" si="156"/>
        <v>515.59523809523819</v>
      </c>
      <c r="BA221" s="55">
        <f t="shared" ca="1" si="157"/>
        <v>5.3477586581583268E-2</v>
      </c>
      <c r="BB221" s="55">
        <f t="shared" ca="1" si="169"/>
        <v>-0.20536188453076437</v>
      </c>
      <c r="BC221" s="64">
        <f t="shared" ca="1" si="158"/>
        <v>-432.3231292517001</v>
      </c>
      <c r="BE221" s="52" t="str">
        <f t="shared" ca="1" si="159"/>
        <v/>
      </c>
      <c r="BF221" s="52" t="str">
        <f t="shared" ca="1" si="160"/>
        <v/>
      </c>
      <c r="BG221" s="52">
        <f t="shared" ca="1" si="170"/>
        <v>19.599999999999994</v>
      </c>
      <c r="BH221" s="52" t="str">
        <f t="shared" ca="1" si="171"/>
        <v/>
      </c>
    </row>
    <row r="222" spans="19:60">
      <c r="S222" s="68">
        <f t="shared" si="172"/>
        <v>7</v>
      </c>
      <c r="T222" s="69">
        <f t="shared" si="172"/>
        <v>2</v>
      </c>
      <c r="U222" s="70">
        <f t="shared" si="161"/>
        <v>3</v>
      </c>
      <c r="V222" s="68">
        <f t="shared" si="162"/>
        <v>4</v>
      </c>
      <c r="W222" s="70">
        <f t="shared" si="162"/>
        <v>7</v>
      </c>
      <c r="X222" s="71">
        <f t="shared" si="162"/>
        <v>0.42857142857142855</v>
      </c>
      <c r="Y222" s="71">
        <f t="shared" si="162"/>
        <v>0.5</v>
      </c>
      <c r="Z222" s="69">
        <f t="shared" si="162"/>
        <v>10000</v>
      </c>
      <c r="AA222" s="69">
        <f t="shared" ca="1" si="162"/>
        <v>9641.3333333333339</v>
      </c>
      <c r="AB222" s="69">
        <f t="shared" ca="1" si="163"/>
        <v>-358.66666666666606</v>
      </c>
      <c r="AC222" s="69">
        <f t="shared" ca="1" si="164"/>
        <v>69.555555555555557</v>
      </c>
      <c r="AD222" s="73">
        <f t="shared" si="173"/>
        <v>19.499999999999993</v>
      </c>
      <c r="AE222" s="69">
        <f t="shared" si="174"/>
        <v>0.70000000000000007</v>
      </c>
      <c r="AF222" s="69">
        <f t="shared" si="174"/>
        <v>2.1</v>
      </c>
      <c r="AG222" s="78">
        <f t="shared" si="174"/>
        <v>200</v>
      </c>
      <c r="AH222" s="60">
        <f t="shared" si="174"/>
        <v>50</v>
      </c>
      <c r="AI222" s="60">
        <f t="shared" si="174"/>
        <v>105</v>
      </c>
      <c r="AJ222" s="60">
        <f t="shared" si="174"/>
        <v>10105</v>
      </c>
      <c r="AK222" s="60">
        <f t="shared" si="174"/>
        <v>428.66666666666669</v>
      </c>
      <c r="AL222" s="60">
        <f t="shared" si="174"/>
        <v>8.5733333333333341</v>
      </c>
      <c r="AM222" s="60">
        <f t="shared" ca="1" si="174"/>
        <v>-536.85</v>
      </c>
      <c r="AN222" s="60">
        <f t="shared" ca="1" si="174"/>
        <v>-536.85</v>
      </c>
      <c r="AO222" s="60">
        <f t="shared" ca="1" si="174"/>
        <v>536.85</v>
      </c>
      <c r="AP222" s="63">
        <f t="shared" si="147"/>
        <v>35</v>
      </c>
      <c r="AQ222" s="62">
        <f t="shared" si="148"/>
        <v>1.4755555555555557</v>
      </c>
      <c r="AR222" s="62">
        <f t="shared" si="149"/>
        <v>73.777777777777786</v>
      </c>
      <c r="AS222" s="62">
        <f t="shared" si="150"/>
        <v>147.55555555555557</v>
      </c>
      <c r="AT222" s="62">
        <f t="shared" si="151"/>
        <v>-73.777777777777786</v>
      </c>
      <c r="AU222" s="62">
        <f t="shared" si="152"/>
        <v>221.33333333333337</v>
      </c>
      <c r="AV222" s="62">
        <f t="shared" si="153"/>
        <v>-295.11111111111114</v>
      </c>
      <c r="AW222" s="63">
        <f t="shared" si="167"/>
        <v>-73.777777777777771</v>
      </c>
      <c r="AX222" s="61" t="str">
        <f t="shared" ca="1" si="155"/>
        <v/>
      </c>
      <c r="AY222" s="69">
        <f t="shared" ca="1" si="168"/>
        <v>9568.1500000000015</v>
      </c>
      <c r="AZ222" s="51">
        <f t="shared" si="156"/>
        <v>516.44444444444446</v>
      </c>
      <c r="BA222" s="55">
        <f t="shared" ca="1" si="157"/>
        <v>5.3565666343981924E-2</v>
      </c>
      <c r="BB222" s="55">
        <f t="shared" ca="1" si="169"/>
        <v>-0.20570012391573764</v>
      </c>
      <c r="BC222" s="64">
        <f t="shared" ca="1" si="158"/>
        <v>-432.44444444444383</v>
      </c>
      <c r="BE222" s="52" t="str">
        <f t="shared" ca="1" si="159"/>
        <v/>
      </c>
      <c r="BF222" s="52" t="str">
        <f t="shared" ca="1" si="160"/>
        <v/>
      </c>
      <c r="BG222" s="52">
        <f t="shared" ca="1" si="170"/>
        <v>19.499999999999993</v>
      </c>
      <c r="BH222" s="52" t="str">
        <f t="shared" ca="1" si="171"/>
        <v/>
      </c>
    </row>
    <row r="223" spans="19:60">
      <c r="S223" s="68">
        <f t="shared" si="172"/>
        <v>7</v>
      </c>
      <c r="T223" s="69">
        <f t="shared" si="172"/>
        <v>2</v>
      </c>
      <c r="U223" s="70">
        <f t="shared" si="161"/>
        <v>3</v>
      </c>
      <c r="V223" s="68">
        <f t="shared" si="162"/>
        <v>4</v>
      </c>
      <c r="W223" s="70">
        <f t="shared" si="162"/>
        <v>7</v>
      </c>
      <c r="X223" s="71">
        <f t="shared" si="162"/>
        <v>0.42857142857142855</v>
      </c>
      <c r="Y223" s="71">
        <f t="shared" si="162"/>
        <v>0.5</v>
      </c>
      <c r="Z223" s="69">
        <f t="shared" si="162"/>
        <v>10000</v>
      </c>
      <c r="AA223" s="69">
        <f t="shared" ca="1" si="162"/>
        <v>9641.3333333333339</v>
      </c>
      <c r="AB223" s="69">
        <f t="shared" ca="1" si="163"/>
        <v>-358.66666666666606</v>
      </c>
      <c r="AC223" s="69">
        <f t="shared" ca="1" si="164"/>
        <v>69.555555555555557</v>
      </c>
      <c r="AD223" s="73">
        <f t="shared" si="173"/>
        <v>19.399999999999991</v>
      </c>
      <c r="AE223" s="69">
        <f t="shared" si="174"/>
        <v>0.70000000000000007</v>
      </c>
      <c r="AF223" s="69">
        <f t="shared" si="174"/>
        <v>2.1</v>
      </c>
      <c r="AG223" s="78">
        <f t="shared" si="174"/>
        <v>200</v>
      </c>
      <c r="AH223" s="60">
        <f t="shared" si="174"/>
        <v>50</v>
      </c>
      <c r="AI223" s="60">
        <f t="shared" si="174"/>
        <v>105</v>
      </c>
      <c r="AJ223" s="60">
        <f t="shared" si="174"/>
        <v>10105</v>
      </c>
      <c r="AK223" s="60">
        <f t="shared" si="174"/>
        <v>428.66666666666669</v>
      </c>
      <c r="AL223" s="60">
        <f t="shared" si="174"/>
        <v>8.5733333333333341</v>
      </c>
      <c r="AM223" s="60">
        <f t="shared" ca="1" si="174"/>
        <v>-536.85</v>
      </c>
      <c r="AN223" s="60">
        <f t="shared" ca="1" si="174"/>
        <v>-536.85</v>
      </c>
      <c r="AO223" s="60">
        <f t="shared" ca="1" si="174"/>
        <v>536.85</v>
      </c>
      <c r="AP223" s="63">
        <f t="shared" si="147"/>
        <v>35</v>
      </c>
      <c r="AQ223" s="62">
        <f t="shared" si="148"/>
        <v>1.4780068728522338</v>
      </c>
      <c r="AR223" s="62">
        <f t="shared" si="149"/>
        <v>73.900343642611688</v>
      </c>
      <c r="AS223" s="62">
        <f t="shared" si="150"/>
        <v>147.80068728522338</v>
      </c>
      <c r="AT223" s="62">
        <f t="shared" si="151"/>
        <v>-73.900343642611688</v>
      </c>
      <c r="AU223" s="62">
        <f t="shared" si="152"/>
        <v>221.70103092783506</v>
      </c>
      <c r="AV223" s="62">
        <f t="shared" si="153"/>
        <v>-295.60137457044675</v>
      </c>
      <c r="AW223" s="63">
        <f t="shared" si="167"/>
        <v>-73.900343642611688</v>
      </c>
      <c r="AX223" s="61" t="str">
        <f t="shared" ca="1" si="155"/>
        <v/>
      </c>
      <c r="AY223" s="69">
        <f t="shared" ca="1" si="168"/>
        <v>9568.1500000000015</v>
      </c>
      <c r="AZ223" s="51">
        <f t="shared" si="156"/>
        <v>517.30240549828181</v>
      </c>
      <c r="BA223" s="55">
        <f t="shared" ca="1" si="157"/>
        <v>5.3654654145168214E-2</v>
      </c>
      <c r="BB223" s="55">
        <f t="shared" ca="1" si="169"/>
        <v>-0.20604185030467978</v>
      </c>
      <c r="BC223" s="64">
        <f t="shared" ca="1" si="158"/>
        <v>-432.56701030927775</v>
      </c>
      <c r="BE223" s="52" t="str">
        <f t="shared" ca="1" si="159"/>
        <v/>
      </c>
      <c r="BF223" s="52" t="str">
        <f t="shared" ca="1" si="160"/>
        <v/>
      </c>
      <c r="BG223" s="52">
        <f t="shared" ca="1" si="170"/>
        <v>19.399999999999991</v>
      </c>
      <c r="BH223" s="52" t="str">
        <f t="shared" ca="1" si="171"/>
        <v/>
      </c>
    </row>
    <row r="224" spans="19:60">
      <c r="S224" s="68">
        <f t="shared" si="172"/>
        <v>7</v>
      </c>
      <c r="T224" s="69">
        <f t="shared" si="172"/>
        <v>2</v>
      </c>
      <c r="U224" s="70">
        <f t="shared" si="161"/>
        <v>3</v>
      </c>
      <c r="V224" s="68">
        <f t="shared" si="162"/>
        <v>4</v>
      </c>
      <c r="W224" s="70">
        <f t="shared" si="162"/>
        <v>7</v>
      </c>
      <c r="X224" s="71">
        <f t="shared" si="162"/>
        <v>0.42857142857142855</v>
      </c>
      <c r="Y224" s="71">
        <f t="shared" si="162"/>
        <v>0.5</v>
      </c>
      <c r="Z224" s="69">
        <f t="shared" si="162"/>
        <v>10000</v>
      </c>
      <c r="AA224" s="69">
        <f t="shared" ca="1" si="162"/>
        <v>9641.3333333333339</v>
      </c>
      <c r="AB224" s="69">
        <f t="shared" ca="1" si="163"/>
        <v>-358.66666666666606</v>
      </c>
      <c r="AC224" s="69">
        <f t="shared" ca="1" si="164"/>
        <v>69.555555555555557</v>
      </c>
      <c r="AD224" s="73">
        <f t="shared" si="173"/>
        <v>19.29999999999999</v>
      </c>
      <c r="AE224" s="69">
        <f t="shared" si="174"/>
        <v>0.70000000000000007</v>
      </c>
      <c r="AF224" s="69">
        <f t="shared" si="174"/>
        <v>2.1</v>
      </c>
      <c r="AG224" s="78">
        <f t="shared" si="174"/>
        <v>200</v>
      </c>
      <c r="AH224" s="60">
        <f t="shared" si="174"/>
        <v>50</v>
      </c>
      <c r="AI224" s="60">
        <f t="shared" si="174"/>
        <v>105</v>
      </c>
      <c r="AJ224" s="60">
        <f t="shared" si="174"/>
        <v>10105</v>
      </c>
      <c r="AK224" s="60">
        <f t="shared" si="174"/>
        <v>428.66666666666669</v>
      </c>
      <c r="AL224" s="60">
        <f t="shared" si="174"/>
        <v>8.5733333333333341</v>
      </c>
      <c r="AM224" s="60">
        <f t="shared" ca="1" si="174"/>
        <v>-536.85</v>
      </c>
      <c r="AN224" s="60">
        <f t="shared" ca="1" si="174"/>
        <v>-536.85</v>
      </c>
      <c r="AO224" s="60">
        <f t="shared" ca="1" si="174"/>
        <v>536.85</v>
      </c>
      <c r="AP224" s="63">
        <f t="shared" si="147"/>
        <v>35</v>
      </c>
      <c r="AQ224" s="62">
        <f t="shared" si="148"/>
        <v>1.4804835924006912</v>
      </c>
      <c r="AR224" s="62">
        <f t="shared" si="149"/>
        <v>74.024179620034559</v>
      </c>
      <c r="AS224" s="62">
        <f t="shared" si="150"/>
        <v>148.04835924006912</v>
      </c>
      <c r="AT224" s="62">
        <f t="shared" si="151"/>
        <v>-74.024179620034559</v>
      </c>
      <c r="AU224" s="62">
        <f t="shared" si="152"/>
        <v>222.07253886010369</v>
      </c>
      <c r="AV224" s="62">
        <f t="shared" si="153"/>
        <v>-296.09671848013824</v>
      </c>
      <c r="AW224" s="63">
        <f t="shared" si="167"/>
        <v>-74.024179620034545</v>
      </c>
      <c r="AX224" s="61" t="str">
        <f t="shared" ca="1" si="155"/>
        <v/>
      </c>
      <c r="AY224" s="69">
        <f t="shared" ca="1" si="168"/>
        <v>9568.1500000000015</v>
      </c>
      <c r="AZ224" s="51">
        <f t="shared" si="156"/>
        <v>518.16925734024187</v>
      </c>
      <c r="BA224" s="55">
        <f t="shared" ca="1" si="157"/>
        <v>5.3744564099734667E-2</v>
      </c>
      <c r="BB224" s="55">
        <f t="shared" ca="1" si="169"/>
        <v>-0.20638711789972491</v>
      </c>
      <c r="BC224" s="64">
        <f t="shared" ca="1" si="158"/>
        <v>-432.69084628670061</v>
      </c>
      <c r="BE224" s="52" t="str">
        <f t="shared" ca="1" si="159"/>
        <v/>
      </c>
      <c r="BF224" s="52" t="str">
        <f t="shared" ca="1" si="160"/>
        <v/>
      </c>
      <c r="BG224" s="52">
        <f t="shared" ca="1" si="170"/>
        <v>19.29999999999999</v>
      </c>
      <c r="BH224" s="52" t="str">
        <f t="shared" ca="1" si="171"/>
        <v/>
      </c>
    </row>
    <row r="225" spans="19:60">
      <c r="S225" s="68">
        <f t="shared" si="172"/>
        <v>7</v>
      </c>
      <c r="T225" s="69">
        <f t="shared" si="172"/>
        <v>2</v>
      </c>
      <c r="U225" s="70">
        <f t="shared" si="161"/>
        <v>3</v>
      </c>
      <c r="V225" s="68">
        <f t="shared" si="162"/>
        <v>4</v>
      </c>
      <c r="W225" s="70">
        <f t="shared" si="162"/>
        <v>7</v>
      </c>
      <c r="X225" s="71">
        <f t="shared" si="162"/>
        <v>0.42857142857142855</v>
      </c>
      <c r="Y225" s="71">
        <f t="shared" si="162"/>
        <v>0.5</v>
      </c>
      <c r="Z225" s="69">
        <f t="shared" si="162"/>
        <v>10000</v>
      </c>
      <c r="AA225" s="69">
        <f t="shared" ca="1" si="162"/>
        <v>9641.3333333333339</v>
      </c>
      <c r="AB225" s="69">
        <f t="shared" ca="1" si="163"/>
        <v>-358.66666666666606</v>
      </c>
      <c r="AC225" s="69">
        <f t="shared" ca="1" si="164"/>
        <v>69.555555555555557</v>
      </c>
      <c r="AD225" s="73">
        <f t="shared" si="173"/>
        <v>19.199999999999989</v>
      </c>
      <c r="AE225" s="69">
        <f t="shared" si="174"/>
        <v>0.70000000000000007</v>
      </c>
      <c r="AF225" s="69">
        <f t="shared" si="174"/>
        <v>2.1</v>
      </c>
      <c r="AG225" s="78">
        <f t="shared" si="174"/>
        <v>200</v>
      </c>
      <c r="AH225" s="60">
        <f t="shared" si="174"/>
        <v>50</v>
      </c>
      <c r="AI225" s="60">
        <f t="shared" si="174"/>
        <v>105</v>
      </c>
      <c r="AJ225" s="60">
        <f t="shared" si="174"/>
        <v>10105</v>
      </c>
      <c r="AK225" s="60">
        <f t="shared" si="174"/>
        <v>428.66666666666669</v>
      </c>
      <c r="AL225" s="60">
        <f t="shared" si="174"/>
        <v>8.5733333333333341</v>
      </c>
      <c r="AM225" s="60">
        <f t="shared" ca="1" si="174"/>
        <v>-536.85</v>
      </c>
      <c r="AN225" s="60">
        <f t="shared" ca="1" si="174"/>
        <v>-536.85</v>
      </c>
      <c r="AO225" s="60">
        <f t="shared" ca="1" si="174"/>
        <v>536.85</v>
      </c>
      <c r="AP225" s="63">
        <f t="shared" si="147"/>
        <v>35</v>
      </c>
      <c r="AQ225" s="62">
        <f t="shared" si="148"/>
        <v>1.4829861111111113</v>
      </c>
      <c r="AR225" s="62">
        <f t="shared" si="149"/>
        <v>74.149305555555571</v>
      </c>
      <c r="AS225" s="62">
        <f t="shared" si="150"/>
        <v>148.29861111111114</v>
      </c>
      <c r="AT225" s="62">
        <f t="shared" si="151"/>
        <v>-74.149305555555571</v>
      </c>
      <c r="AU225" s="62">
        <f t="shared" si="152"/>
        <v>222.44791666666671</v>
      </c>
      <c r="AV225" s="62">
        <f t="shared" si="153"/>
        <v>-296.59722222222229</v>
      </c>
      <c r="AW225" s="63">
        <f t="shared" si="167"/>
        <v>-74.149305555555571</v>
      </c>
      <c r="AX225" s="61" t="str">
        <f t="shared" ca="1" si="155"/>
        <v/>
      </c>
      <c r="AY225" s="69">
        <f t="shared" ca="1" si="168"/>
        <v>9568.1500000000015</v>
      </c>
      <c r="AZ225" s="51">
        <f t="shared" si="156"/>
        <v>519.04513888888903</v>
      </c>
      <c r="BA225" s="55">
        <f t="shared" ca="1" si="157"/>
        <v>5.3835410616327857E-2</v>
      </c>
      <c r="BB225" s="55">
        <f t="shared" ca="1" si="169"/>
        <v>-0.20673598203221849</v>
      </c>
      <c r="BC225" s="64">
        <f t="shared" ca="1" si="158"/>
        <v>-432.8159722222216</v>
      </c>
      <c r="BE225" s="52" t="str">
        <f t="shared" ca="1" si="159"/>
        <v/>
      </c>
      <c r="BF225" s="52" t="str">
        <f t="shared" ca="1" si="160"/>
        <v/>
      </c>
      <c r="BG225" s="52">
        <f t="shared" ca="1" si="170"/>
        <v>19.199999999999989</v>
      </c>
      <c r="BH225" s="52" t="str">
        <f t="shared" ca="1" si="171"/>
        <v/>
      </c>
    </row>
    <row r="226" spans="19:60">
      <c r="S226" s="68">
        <f t="shared" si="172"/>
        <v>7</v>
      </c>
      <c r="T226" s="69">
        <f t="shared" si="172"/>
        <v>2</v>
      </c>
      <c r="U226" s="70">
        <f t="shared" si="161"/>
        <v>3</v>
      </c>
      <c r="V226" s="68">
        <f t="shared" si="162"/>
        <v>4</v>
      </c>
      <c r="W226" s="70">
        <f t="shared" si="162"/>
        <v>7</v>
      </c>
      <c r="X226" s="71">
        <f t="shared" si="162"/>
        <v>0.42857142857142855</v>
      </c>
      <c r="Y226" s="71">
        <f t="shared" si="162"/>
        <v>0.5</v>
      </c>
      <c r="Z226" s="69">
        <f t="shared" si="162"/>
        <v>10000</v>
      </c>
      <c r="AA226" s="69">
        <f t="shared" ca="1" si="162"/>
        <v>9641.3333333333339</v>
      </c>
      <c r="AB226" s="69">
        <f t="shared" ca="1" si="163"/>
        <v>-358.66666666666606</v>
      </c>
      <c r="AC226" s="69">
        <f t="shared" ca="1" si="164"/>
        <v>69.555555555555557</v>
      </c>
      <c r="AD226" s="73">
        <f t="shared" si="173"/>
        <v>19.099999999999987</v>
      </c>
      <c r="AE226" s="69">
        <f t="shared" si="174"/>
        <v>0.70000000000000007</v>
      </c>
      <c r="AF226" s="69">
        <f t="shared" si="174"/>
        <v>2.1</v>
      </c>
      <c r="AG226" s="78">
        <f t="shared" si="174"/>
        <v>200</v>
      </c>
      <c r="AH226" s="60">
        <f t="shared" si="174"/>
        <v>50</v>
      </c>
      <c r="AI226" s="60">
        <f t="shared" si="174"/>
        <v>105</v>
      </c>
      <c r="AJ226" s="60">
        <f t="shared" si="174"/>
        <v>10105</v>
      </c>
      <c r="AK226" s="60">
        <f t="shared" si="174"/>
        <v>428.66666666666669</v>
      </c>
      <c r="AL226" s="60">
        <f t="shared" si="174"/>
        <v>8.5733333333333341</v>
      </c>
      <c r="AM226" s="60">
        <f t="shared" ca="1" si="174"/>
        <v>-536.85</v>
      </c>
      <c r="AN226" s="60">
        <f t="shared" ca="1" si="174"/>
        <v>-536.85</v>
      </c>
      <c r="AO226" s="60">
        <f t="shared" ca="1" si="174"/>
        <v>536.85</v>
      </c>
      <c r="AP226" s="63">
        <f t="shared" si="147"/>
        <v>35</v>
      </c>
      <c r="AQ226" s="62">
        <f t="shared" si="148"/>
        <v>1.4855148342059339</v>
      </c>
      <c r="AR226" s="62">
        <f t="shared" si="149"/>
        <v>74.2757417102967</v>
      </c>
      <c r="AS226" s="62">
        <f t="shared" si="150"/>
        <v>148.5514834205934</v>
      </c>
      <c r="AT226" s="62">
        <f t="shared" si="151"/>
        <v>-74.2757417102967</v>
      </c>
      <c r="AU226" s="62">
        <f t="shared" si="152"/>
        <v>222.8272251308901</v>
      </c>
      <c r="AV226" s="62">
        <f t="shared" si="153"/>
        <v>-297.1029668411868</v>
      </c>
      <c r="AW226" s="63">
        <f t="shared" si="167"/>
        <v>-74.2757417102967</v>
      </c>
      <c r="AX226" s="61" t="str">
        <f t="shared" ca="1" si="155"/>
        <v/>
      </c>
      <c r="AY226" s="69">
        <f t="shared" ca="1" si="168"/>
        <v>9568.1500000000015</v>
      </c>
      <c r="AZ226" s="51">
        <f t="shared" si="156"/>
        <v>519.93019197207695</v>
      </c>
      <c r="BA226" s="55">
        <f t="shared" ca="1" si="157"/>
        <v>5.3927208405346108E-2</v>
      </c>
      <c r="BB226" s="55">
        <f t="shared" ca="1" si="169"/>
        <v>-0.2070884991922774</v>
      </c>
      <c r="BC226" s="64">
        <f t="shared" ca="1" si="158"/>
        <v>-432.94240837696276</v>
      </c>
      <c r="BE226" s="52" t="str">
        <f t="shared" ca="1" si="159"/>
        <v/>
      </c>
      <c r="BF226" s="52" t="str">
        <f t="shared" ca="1" si="160"/>
        <v/>
      </c>
      <c r="BG226" s="52">
        <f t="shared" ca="1" si="170"/>
        <v>19.099999999999987</v>
      </c>
      <c r="BH226" s="52" t="str">
        <f t="shared" ca="1" si="171"/>
        <v/>
      </c>
    </row>
    <row r="227" spans="19:60">
      <c r="S227" s="68">
        <f t="shared" si="172"/>
        <v>7</v>
      </c>
      <c r="T227" s="69">
        <f t="shared" si="172"/>
        <v>2</v>
      </c>
      <c r="U227" s="70">
        <f t="shared" si="161"/>
        <v>3</v>
      </c>
      <c r="V227" s="68">
        <f t="shared" si="162"/>
        <v>4</v>
      </c>
      <c r="W227" s="70">
        <f t="shared" si="162"/>
        <v>7</v>
      </c>
      <c r="X227" s="71">
        <f t="shared" si="162"/>
        <v>0.42857142857142855</v>
      </c>
      <c r="Y227" s="71">
        <f t="shared" si="162"/>
        <v>0.5</v>
      </c>
      <c r="Z227" s="69">
        <f t="shared" si="162"/>
        <v>10000</v>
      </c>
      <c r="AA227" s="69">
        <f t="shared" ca="1" si="162"/>
        <v>9641.3333333333339</v>
      </c>
      <c r="AB227" s="69">
        <f t="shared" ca="1" si="163"/>
        <v>-358.66666666666606</v>
      </c>
      <c r="AC227" s="69">
        <f t="shared" ca="1" si="164"/>
        <v>69.555555555555557</v>
      </c>
      <c r="AD227" s="73">
        <f t="shared" si="173"/>
        <v>18.999999999999986</v>
      </c>
      <c r="AE227" s="69">
        <f t="shared" si="174"/>
        <v>0.70000000000000007</v>
      </c>
      <c r="AF227" s="69">
        <f t="shared" si="174"/>
        <v>2.1</v>
      </c>
      <c r="AG227" s="78">
        <f t="shared" si="174"/>
        <v>200</v>
      </c>
      <c r="AH227" s="60">
        <f t="shared" si="174"/>
        <v>50</v>
      </c>
      <c r="AI227" s="60">
        <f t="shared" si="174"/>
        <v>105</v>
      </c>
      <c r="AJ227" s="60">
        <f t="shared" si="174"/>
        <v>10105</v>
      </c>
      <c r="AK227" s="60">
        <f t="shared" si="174"/>
        <v>428.66666666666669</v>
      </c>
      <c r="AL227" s="60">
        <f t="shared" si="174"/>
        <v>8.5733333333333341</v>
      </c>
      <c r="AM227" s="60">
        <f t="shared" ca="1" si="174"/>
        <v>-536.85</v>
      </c>
      <c r="AN227" s="60">
        <f t="shared" ca="1" si="174"/>
        <v>-536.85</v>
      </c>
      <c r="AO227" s="60">
        <f t="shared" ca="1" si="174"/>
        <v>536.85</v>
      </c>
      <c r="AP227" s="63">
        <f t="shared" si="147"/>
        <v>35</v>
      </c>
      <c r="AQ227" s="62">
        <f t="shared" si="148"/>
        <v>1.488070175438597</v>
      </c>
      <c r="AR227" s="62">
        <f t="shared" si="149"/>
        <v>74.40350877192985</v>
      </c>
      <c r="AS227" s="62">
        <f t="shared" si="150"/>
        <v>148.8070175438597</v>
      </c>
      <c r="AT227" s="62">
        <f t="shared" si="151"/>
        <v>-74.40350877192985</v>
      </c>
      <c r="AU227" s="62">
        <f t="shared" si="152"/>
        <v>223.21052631578954</v>
      </c>
      <c r="AV227" s="62">
        <f t="shared" si="153"/>
        <v>-297.6140350877194</v>
      </c>
      <c r="AW227" s="63">
        <f t="shared" si="167"/>
        <v>-74.403508771929864</v>
      </c>
      <c r="AX227" s="61" t="str">
        <f t="shared" ca="1" si="155"/>
        <v/>
      </c>
      <c r="AY227" s="69">
        <f t="shared" ca="1" si="168"/>
        <v>9568.1500000000015</v>
      </c>
      <c r="AZ227" s="51">
        <f t="shared" si="156"/>
        <v>520.82456140350894</v>
      </c>
      <c r="BA227" s="55">
        <f t="shared" ca="1" si="157"/>
        <v>5.4019972486880334E-2</v>
      </c>
      <c r="BB227" s="55">
        <f t="shared" ca="1" si="169"/>
        <v>-0.20744472705928435</v>
      </c>
      <c r="BC227" s="64">
        <f t="shared" ca="1" si="158"/>
        <v>-433.07017543859592</v>
      </c>
      <c r="BE227" s="52" t="str">
        <f t="shared" ca="1" si="159"/>
        <v/>
      </c>
      <c r="BF227" s="52" t="str">
        <f t="shared" ca="1" si="160"/>
        <v/>
      </c>
      <c r="BG227" s="52">
        <f t="shared" ca="1" si="170"/>
        <v>18.999999999999986</v>
      </c>
      <c r="BH227" s="52" t="str">
        <f t="shared" ca="1" si="171"/>
        <v/>
      </c>
    </row>
    <row r="228" spans="19:60">
      <c r="S228" s="68">
        <f t="shared" si="172"/>
        <v>7</v>
      </c>
      <c r="T228" s="69">
        <f t="shared" si="172"/>
        <v>2</v>
      </c>
      <c r="U228" s="70">
        <f t="shared" si="161"/>
        <v>3</v>
      </c>
      <c r="V228" s="68">
        <f t="shared" si="162"/>
        <v>4</v>
      </c>
      <c r="W228" s="70">
        <f t="shared" si="162"/>
        <v>7</v>
      </c>
      <c r="X228" s="71">
        <f t="shared" si="162"/>
        <v>0.42857142857142855</v>
      </c>
      <c r="Y228" s="71">
        <f t="shared" si="162"/>
        <v>0.5</v>
      </c>
      <c r="Z228" s="69">
        <f t="shared" si="162"/>
        <v>10000</v>
      </c>
      <c r="AA228" s="69">
        <f t="shared" ca="1" si="162"/>
        <v>9641.3333333333339</v>
      </c>
      <c r="AB228" s="69">
        <f t="shared" ca="1" si="163"/>
        <v>-358.66666666666606</v>
      </c>
      <c r="AC228" s="69">
        <f t="shared" ca="1" si="164"/>
        <v>69.555555555555557</v>
      </c>
      <c r="AD228" s="73">
        <f t="shared" si="173"/>
        <v>18.899999999999984</v>
      </c>
      <c r="AE228" s="69">
        <f t="shared" si="174"/>
        <v>0.70000000000000007</v>
      </c>
      <c r="AF228" s="69">
        <f t="shared" si="174"/>
        <v>2.1</v>
      </c>
      <c r="AG228" s="78">
        <f t="shared" si="174"/>
        <v>200</v>
      </c>
      <c r="AH228" s="60">
        <f t="shared" si="174"/>
        <v>50</v>
      </c>
      <c r="AI228" s="60">
        <f t="shared" si="174"/>
        <v>105</v>
      </c>
      <c r="AJ228" s="60">
        <f t="shared" si="174"/>
        <v>10105</v>
      </c>
      <c r="AK228" s="60">
        <f t="shared" si="174"/>
        <v>428.66666666666669</v>
      </c>
      <c r="AL228" s="60">
        <f t="shared" si="174"/>
        <v>8.5733333333333341</v>
      </c>
      <c r="AM228" s="60">
        <f t="shared" ca="1" si="174"/>
        <v>-536.85</v>
      </c>
      <c r="AN228" s="60">
        <f t="shared" ca="1" si="174"/>
        <v>-536.85</v>
      </c>
      <c r="AO228" s="60">
        <f t="shared" ca="1" si="174"/>
        <v>536.85</v>
      </c>
      <c r="AP228" s="63">
        <f t="shared" si="147"/>
        <v>35</v>
      </c>
      <c r="AQ228" s="62">
        <f t="shared" si="148"/>
        <v>1.4906525573192244</v>
      </c>
      <c r="AR228" s="62">
        <f t="shared" si="149"/>
        <v>74.532627865961217</v>
      </c>
      <c r="AS228" s="62">
        <f t="shared" si="150"/>
        <v>149.06525573192243</v>
      </c>
      <c r="AT228" s="62">
        <f t="shared" si="151"/>
        <v>-74.532627865961217</v>
      </c>
      <c r="AU228" s="62">
        <f t="shared" si="152"/>
        <v>223.59788359788365</v>
      </c>
      <c r="AV228" s="62">
        <f t="shared" si="153"/>
        <v>-298.13051146384487</v>
      </c>
      <c r="AW228" s="63">
        <f t="shared" si="167"/>
        <v>-74.532627865961217</v>
      </c>
      <c r="AX228" s="61" t="str">
        <f t="shared" ca="1" si="155"/>
        <v/>
      </c>
      <c r="AY228" s="69">
        <f t="shared" ca="1" si="168"/>
        <v>9568.1500000000015</v>
      </c>
      <c r="AZ228" s="51">
        <f t="shared" si="156"/>
        <v>521.72839506172852</v>
      </c>
      <c r="BA228" s="55">
        <f t="shared" ca="1" si="157"/>
        <v>5.4113718198906979E-2</v>
      </c>
      <c r="BB228" s="55">
        <f t="shared" ca="1" si="169"/>
        <v>-0.20780472453334947</v>
      </c>
      <c r="BC228" s="64">
        <f t="shared" ca="1" si="158"/>
        <v>-433.19929453262728</v>
      </c>
      <c r="BE228" s="52" t="str">
        <f t="shared" ca="1" si="159"/>
        <v/>
      </c>
      <c r="BF228" s="52" t="str">
        <f t="shared" ca="1" si="160"/>
        <v/>
      </c>
      <c r="BG228" s="52">
        <f t="shared" ca="1" si="170"/>
        <v>18.899999999999984</v>
      </c>
      <c r="BH228" s="52" t="str">
        <f t="shared" ca="1" si="171"/>
        <v/>
      </c>
    </row>
    <row r="229" spans="19:60">
      <c r="S229" s="68">
        <f t="shared" si="172"/>
        <v>7</v>
      </c>
      <c r="T229" s="69">
        <f t="shared" si="172"/>
        <v>2</v>
      </c>
      <c r="U229" s="70">
        <f t="shared" si="161"/>
        <v>3</v>
      </c>
      <c r="V229" s="68">
        <f t="shared" si="162"/>
        <v>4</v>
      </c>
      <c r="W229" s="70">
        <f t="shared" si="162"/>
        <v>7</v>
      </c>
      <c r="X229" s="71">
        <f t="shared" si="162"/>
        <v>0.42857142857142855</v>
      </c>
      <c r="Y229" s="71">
        <f t="shared" si="162"/>
        <v>0.5</v>
      </c>
      <c r="Z229" s="69">
        <f t="shared" si="162"/>
        <v>10000</v>
      </c>
      <c r="AA229" s="69">
        <f t="shared" ca="1" si="162"/>
        <v>9641.3333333333339</v>
      </c>
      <c r="AB229" s="69">
        <f t="shared" ca="1" si="163"/>
        <v>-358.66666666666606</v>
      </c>
      <c r="AC229" s="69">
        <f t="shared" ca="1" si="164"/>
        <v>69.555555555555557</v>
      </c>
      <c r="AD229" s="73">
        <f t="shared" si="173"/>
        <v>18.799999999999983</v>
      </c>
      <c r="AE229" s="69">
        <f t="shared" si="174"/>
        <v>0.70000000000000007</v>
      </c>
      <c r="AF229" s="69">
        <f t="shared" si="174"/>
        <v>2.1</v>
      </c>
      <c r="AG229" s="78">
        <f t="shared" si="174"/>
        <v>200</v>
      </c>
      <c r="AH229" s="60">
        <f t="shared" si="174"/>
        <v>50</v>
      </c>
      <c r="AI229" s="60">
        <f t="shared" si="174"/>
        <v>105</v>
      </c>
      <c r="AJ229" s="60">
        <f t="shared" si="174"/>
        <v>10105</v>
      </c>
      <c r="AK229" s="60">
        <f t="shared" si="174"/>
        <v>428.66666666666669</v>
      </c>
      <c r="AL229" s="60">
        <f t="shared" si="174"/>
        <v>8.5733333333333341</v>
      </c>
      <c r="AM229" s="60">
        <f t="shared" ca="1" si="174"/>
        <v>-536.85</v>
      </c>
      <c r="AN229" s="60">
        <f t="shared" ca="1" si="174"/>
        <v>-536.85</v>
      </c>
      <c r="AO229" s="60">
        <f t="shared" ca="1" si="174"/>
        <v>536.85</v>
      </c>
      <c r="AP229" s="63">
        <f t="shared" si="147"/>
        <v>35</v>
      </c>
      <c r="AQ229" s="62">
        <f t="shared" si="148"/>
        <v>1.4932624113475181</v>
      </c>
      <c r="AR229" s="62">
        <f t="shared" si="149"/>
        <v>74.663120567375913</v>
      </c>
      <c r="AS229" s="62">
        <f t="shared" si="150"/>
        <v>149.32624113475183</v>
      </c>
      <c r="AT229" s="62">
        <f t="shared" si="151"/>
        <v>-74.663120567375913</v>
      </c>
      <c r="AU229" s="62">
        <f t="shared" si="152"/>
        <v>223.98936170212772</v>
      </c>
      <c r="AV229" s="62">
        <f t="shared" si="153"/>
        <v>-298.65248226950365</v>
      </c>
      <c r="AW229" s="63">
        <f t="shared" si="167"/>
        <v>-74.663120567375927</v>
      </c>
      <c r="AX229" s="61" t="str">
        <f t="shared" ca="1" si="155"/>
        <v/>
      </c>
      <c r="AY229" s="69">
        <f t="shared" ca="1" si="168"/>
        <v>9568.1500000000015</v>
      </c>
      <c r="AZ229" s="51">
        <f t="shared" si="156"/>
        <v>522.64184397163137</v>
      </c>
      <c r="BA229" s="55">
        <f t="shared" ca="1" si="157"/>
        <v>5.4208461205742429E-2</v>
      </c>
      <c r="BB229" s="55">
        <f t="shared" ca="1" si="169"/>
        <v>-0.2081685517677771</v>
      </c>
      <c r="BC229" s="64">
        <f t="shared" ca="1" si="158"/>
        <v>-433.32978723404199</v>
      </c>
      <c r="BE229" s="52" t="str">
        <f t="shared" ca="1" si="159"/>
        <v/>
      </c>
      <c r="BF229" s="52" t="str">
        <f t="shared" ca="1" si="160"/>
        <v/>
      </c>
      <c r="BG229" s="52">
        <f t="shared" ca="1" si="170"/>
        <v>18.799999999999983</v>
      </c>
      <c r="BH229" s="52" t="str">
        <f t="shared" ca="1" si="171"/>
        <v/>
      </c>
    </row>
    <row r="230" spans="19:60">
      <c r="S230" s="68">
        <f t="shared" si="172"/>
        <v>7</v>
      </c>
      <c r="T230" s="69">
        <f t="shared" si="172"/>
        <v>2</v>
      </c>
      <c r="U230" s="70">
        <f t="shared" si="161"/>
        <v>3</v>
      </c>
      <c r="V230" s="68">
        <f t="shared" si="162"/>
        <v>4</v>
      </c>
      <c r="W230" s="70">
        <f t="shared" si="162"/>
        <v>7</v>
      </c>
      <c r="X230" s="71">
        <f t="shared" si="162"/>
        <v>0.42857142857142855</v>
      </c>
      <c r="Y230" s="71">
        <f t="shared" si="162"/>
        <v>0.5</v>
      </c>
      <c r="Z230" s="69">
        <f t="shared" si="162"/>
        <v>10000</v>
      </c>
      <c r="AA230" s="69">
        <f t="shared" ca="1" si="162"/>
        <v>9641.3333333333339</v>
      </c>
      <c r="AB230" s="69">
        <f t="shared" ca="1" si="163"/>
        <v>-358.66666666666606</v>
      </c>
      <c r="AC230" s="69">
        <f t="shared" ca="1" si="164"/>
        <v>69.555555555555557</v>
      </c>
      <c r="AD230" s="73">
        <f t="shared" si="173"/>
        <v>18.699999999999982</v>
      </c>
      <c r="AE230" s="69">
        <f t="shared" si="174"/>
        <v>0.70000000000000007</v>
      </c>
      <c r="AF230" s="69">
        <f t="shared" si="174"/>
        <v>2.1</v>
      </c>
      <c r="AG230" s="78">
        <f t="shared" si="174"/>
        <v>200</v>
      </c>
      <c r="AH230" s="60">
        <f t="shared" si="174"/>
        <v>50</v>
      </c>
      <c r="AI230" s="60">
        <f t="shared" si="174"/>
        <v>105</v>
      </c>
      <c r="AJ230" s="60">
        <f t="shared" si="174"/>
        <v>10105</v>
      </c>
      <c r="AK230" s="60">
        <f t="shared" si="174"/>
        <v>428.66666666666669</v>
      </c>
      <c r="AL230" s="60">
        <f t="shared" si="174"/>
        <v>8.5733333333333341</v>
      </c>
      <c r="AM230" s="60">
        <f t="shared" ca="1" si="174"/>
        <v>-536.85</v>
      </c>
      <c r="AN230" s="60">
        <f t="shared" ca="1" si="174"/>
        <v>-536.85</v>
      </c>
      <c r="AO230" s="60">
        <f t="shared" ca="1" si="174"/>
        <v>536.85</v>
      </c>
      <c r="AP230" s="63">
        <f t="shared" si="147"/>
        <v>35</v>
      </c>
      <c r="AQ230" s="62">
        <f t="shared" si="148"/>
        <v>1.49590017825312</v>
      </c>
      <c r="AR230" s="62">
        <f t="shared" si="149"/>
        <v>74.795008912656002</v>
      </c>
      <c r="AS230" s="62">
        <f t="shared" si="150"/>
        <v>149.590017825312</v>
      </c>
      <c r="AT230" s="62">
        <f t="shared" si="151"/>
        <v>-74.795008912656002</v>
      </c>
      <c r="AU230" s="62">
        <f t="shared" si="152"/>
        <v>224.38502673796802</v>
      </c>
      <c r="AV230" s="62">
        <f t="shared" si="153"/>
        <v>-299.18003565062401</v>
      </c>
      <c r="AW230" s="63">
        <f t="shared" si="167"/>
        <v>-74.795008912655987</v>
      </c>
      <c r="AX230" s="61" t="str">
        <f t="shared" ca="1" si="155"/>
        <v/>
      </c>
      <c r="AY230" s="69">
        <f t="shared" ca="1" si="168"/>
        <v>9568.1500000000015</v>
      </c>
      <c r="AZ230" s="51">
        <f t="shared" si="156"/>
        <v>523.56506238859197</v>
      </c>
      <c r="BA230" s="55">
        <f t="shared" ca="1" si="157"/>
        <v>5.4304217506768629E-2</v>
      </c>
      <c r="BB230" s="55">
        <f t="shared" ca="1" si="169"/>
        <v>-0.20853627020257282</v>
      </c>
      <c r="BC230" s="64">
        <f t="shared" ca="1" si="158"/>
        <v>-433.46167557932205</v>
      </c>
      <c r="BE230" s="52" t="str">
        <f t="shared" ca="1" si="159"/>
        <v/>
      </c>
      <c r="BF230" s="52" t="str">
        <f t="shared" ca="1" si="160"/>
        <v/>
      </c>
      <c r="BG230" s="52">
        <f t="shared" ca="1" si="170"/>
        <v>18.699999999999982</v>
      </c>
      <c r="BH230" s="52" t="str">
        <f t="shared" ca="1" si="171"/>
        <v/>
      </c>
    </row>
    <row r="231" spans="19:60">
      <c r="S231" s="68">
        <f t="shared" si="172"/>
        <v>7</v>
      </c>
      <c r="T231" s="69">
        <f t="shared" si="172"/>
        <v>2</v>
      </c>
      <c r="U231" s="70">
        <f t="shared" si="161"/>
        <v>3</v>
      </c>
      <c r="V231" s="68">
        <f t="shared" si="162"/>
        <v>4</v>
      </c>
      <c r="W231" s="70">
        <f t="shared" si="162"/>
        <v>7</v>
      </c>
      <c r="X231" s="71">
        <f t="shared" si="162"/>
        <v>0.42857142857142855</v>
      </c>
      <c r="Y231" s="71">
        <f t="shared" si="162"/>
        <v>0.5</v>
      </c>
      <c r="Z231" s="69">
        <f t="shared" si="162"/>
        <v>10000</v>
      </c>
      <c r="AA231" s="69">
        <f t="shared" ca="1" si="162"/>
        <v>9641.3333333333339</v>
      </c>
      <c r="AB231" s="69">
        <f t="shared" ca="1" si="163"/>
        <v>-358.66666666666606</v>
      </c>
      <c r="AC231" s="69">
        <f t="shared" ca="1" si="164"/>
        <v>69.555555555555557</v>
      </c>
      <c r="AD231" s="73">
        <f t="shared" si="173"/>
        <v>18.59999999999998</v>
      </c>
      <c r="AE231" s="69">
        <f t="shared" si="174"/>
        <v>0.70000000000000007</v>
      </c>
      <c r="AF231" s="69">
        <f t="shared" si="174"/>
        <v>2.1</v>
      </c>
      <c r="AG231" s="78">
        <f t="shared" si="174"/>
        <v>200</v>
      </c>
      <c r="AH231" s="60">
        <f t="shared" si="174"/>
        <v>50</v>
      </c>
      <c r="AI231" s="60">
        <f t="shared" si="174"/>
        <v>105</v>
      </c>
      <c r="AJ231" s="60">
        <f t="shared" si="174"/>
        <v>10105</v>
      </c>
      <c r="AK231" s="60">
        <f t="shared" si="174"/>
        <v>428.66666666666669</v>
      </c>
      <c r="AL231" s="60">
        <f t="shared" si="174"/>
        <v>8.5733333333333341</v>
      </c>
      <c r="AM231" s="60">
        <f t="shared" ca="1" si="174"/>
        <v>-536.85</v>
      </c>
      <c r="AN231" s="60">
        <f t="shared" ca="1" si="174"/>
        <v>-536.85</v>
      </c>
      <c r="AO231" s="60">
        <f t="shared" ca="1" si="174"/>
        <v>536.85</v>
      </c>
      <c r="AP231" s="63">
        <f t="shared" si="147"/>
        <v>35</v>
      </c>
      <c r="AQ231" s="62">
        <f t="shared" si="148"/>
        <v>1.4985663082437282</v>
      </c>
      <c r="AR231" s="62">
        <f t="shared" si="149"/>
        <v>74.928315412186407</v>
      </c>
      <c r="AS231" s="62">
        <f t="shared" si="150"/>
        <v>149.85663082437281</v>
      </c>
      <c r="AT231" s="62">
        <f t="shared" si="151"/>
        <v>-74.928315412186407</v>
      </c>
      <c r="AU231" s="62">
        <f t="shared" si="152"/>
        <v>224.78494623655922</v>
      </c>
      <c r="AV231" s="62">
        <f t="shared" si="153"/>
        <v>-299.71326164874563</v>
      </c>
      <c r="AW231" s="63">
        <f t="shared" si="167"/>
        <v>-74.928315412186407</v>
      </c>
      <c r="AX231" s="61" t="str">
        <f t="shared" ca="1" si="155"/>
        <v/>
      </c>
      <c r="AY231" s="69">
        <f t="shared" ca="1" si="168"/>
        <v>9568.1500000000015</v>
      </c>
      <c r="AZ231" s="51">
        <f t="shared" si="156"/>
        <v>524.49820788530485</v>
      </c>
      <c r="BA231" s="55">
        <f t="shared" ca="1" si="157"/>
        <v>5.4401003445440271E-2</v>
      </c>
      <c r="BB231" s="55">
        <f t="shared" ca="1" si="169"/>
        <v>-0.20890794259903309</v>
      </c>
      <c r="BC231" s="64">
        <f t="shared" ca="1" si="158"/>
        <v>-433.59498207885247</v>
      </c>
      <c r="BE231" s="52" t="str">
        <f t="shared" ca="1" si="159"/>
        <v/>
      </c>
      <c r="BF231" s="52" t="str">
        <f t="shared" ca="1" si="160"/>
        <v/>
      </c>
      <c r="BG231" s="52">
        <f t="shared" ca="1" si="170"/>
        <v>18.59999999999998</v>
      </c>
      <c r="BH231" s="52" t="str">
        <f t="shared" ca="1" si="171"/>
        <v/>
      </c>
    </row>
    <row r="232" spans="19:60">
      <c r="S232" s="68">
        <f t="shared" si="172"/>
        <v>7</v>
      </c>
      <c r="T232" s="69">
        <f t="shared" si="172"/>
        <v>2</v>
      </c>
      <c r="U232" s="70">
        <f t="shared" si="161"/>
        <v>3</v>
      </c>
      <c r="V232" s="68">
        <f t="shared" si="162"/>
        <v>4</v>
      </c>
      <c r="W232" s="70">
        <f t="shared" si="162"/>
        <v>7</v>
      </c>
      <c r="X232" s="71">
        <f t="shared" si="162"/>
        <v>0.42857142857142855</v>
      </c>
      <c r="Y232" s="71">
        <f t="shared" si="162"/>
        <v>0.5</v>
      </c>
      <c r="Z232" s="69">
        <f t="shared" si="162"/>
        <v>10000</v>
      </c>
      <c r="AA232" s="69">
        <f t="shared" ca="1" si="162"/>
        <v>9641.3333333333339</v>
      </c>
      <c r="AB232" s="69">
        <f t="shared" ca="1" si="163"/>
        <v>-358.66666666666606</v>
      </c>
      <c r="AC232" s="69">
        <f t="shared" ca="1" si="164"/>
        <v>69.555555555555557</v>
      </c>
      <c r="AD232" s="73">
        <f t="shared" si="173"/>
        <v>18.499999999999979</v>
      </c>
      <c r="AE232" s="69">
        <f t="shared" si="174"/>
        <v>0.70000000000000007</v>
      </c>
      <c r="AF232" s="69">
        <f t="shared" si="174"/>
        <v>2.1</v>
      </c>
      <c r="AG232" s="78">
        <f t="shared" si="174"/>
        <v>200</v>
      </c>
      <c r="AH232" s="60">
        <f t="shared" si="174"/>
        <v>50</v>
      </c>
      <c r="AI232" s="60">
        <f t="shared" si="174"/>
        <v>105</v>
      </c>
      <c r="AJ232" s="60">
        <f t="shared" si="174"/>
        <v>10105</v>
      </c>
      <c r="AK232" s="60">
        <f t="shared" si="174"/>
        <v>428.66666666666669</v>
      </c>
      <c r="AL232" s="60">
        <f t="shared" si="174"/>
        <v>8.5733333333333341</v>
      </c>
      <c r="AM232" s="60">
        <f t="shared" ca="1" si="174"/>
        <v>-536.85</v>
      </c>
      <c r="AN232" s="60">
        <f t="shared" ca="1" si="174"/>
        <v>-536.85</v>
      </c>
      <c r="AO232" s="60">
        <f t="shared" ca="1" si="174"/>
        <v>536.85</v>
      </c>
      <c r="AP232" s="63">
        <f t="shared" si="147"/>
        <v>35</v>
      </c>
      <c r="AQ232" s="62">
        <f t="shared" si="148"/>
        <v>1.5012612612612619</v>
      </c>
      <c r="AR232" s="62">
        <f t="shared" si="149"/>
        <v>75.063063063063098</v>
      </c>
      <c r="AS232" s="62">
        <f t="shared" si="150"/>
        <v>150.1261261261262</v>
      </c>
      <c r="AT232" s="62">
        <f t="shared" si="151"/>
        <v>-75.063063063063098</v>
      </c>
      <c r="AU232" s="62">
        <f t="shared" si="152"/>
        <v>225.18918918918928</v>
      </c>
      <c r="AV232" s="62">
        <f t="shared" si="153"/>
        <v>-300.25225225225239</v>
      </c>
      <c r="AW232" s="63">
        <f t="shared" si="167"/>
        <v>-75.063063063063112</v>
      </c>
      <c r="AX232" s="61" t="str">
        <f t="shared" ca="1" si="155"/>
        <v/>
      </c>
      <c r="AY232" s="69">
        <f t="shared" ca="1" si="168"/>
        <v>9568.1500000000015</v>
      </c>
      <c r="AZ232" s="51">
        <f t="shared" si="156"/>
        <v>525.44144144144173</v>
      </c>
      <c r="BA232" s="55">
        <f t="shared" ca="1" si="157"/>
        <v>5.4498835718584049E-2</v>
      </c>
      <c r="BB232" s="55">
        <f t="shared" ca="1" si="169"/>
        <v>-0.20928363307545514</v>
      </c>
      <c r="BC232" s="64">
        <f t="shared" ca="1" si="158"/>
        <v>-433.72972972972917</v>
      </c>
      <c r="BE232" s="52" t="str">
        <f t="shared" ca="1" si="159"/>
        <v/>
      </c>
      <c r="BF232" s="52" t="str">
        <f t="shared" ca="1" si="160"/>
        <v/>
      </c>
      <c r="BG232" s="52">
        <f t="shared" ca="1" si="170"/>
        <v>18.499999999999979</v>
      </c>
      <c r="BH232" s="52" t="str">
        <f t="shared" ca="1" si="171"/>
        <v/>
      </c>
    </row>
    <row r="233" spans="19:60">
      <c r="S233" s="68">
        <f t="shared" si="172"/>
        <v>7</v>
      </c>
      <c r="T233" s="69">
        <f t="shared" si="172"/>
        <v>2</v>
      </c>
      <c r="U233" s="70">
        <f t="shared" si="161"/>
        <v>3</v>
      </c>
      <c r="V233" s="68">
        <f t="shared" si="162"/>
        <v>4</v>
      </c>
      <c r="W233" s="70">
        <f t="shared" si="162"/>
        <v>7</v>
      </c>
      <c r="X233" s="71">
        <f t="shared" si="162"/>
        <v>0.42857142857142855</v>
      </c>
      <c r="Y233" s="71">
        <f t="shared" si="162"/>
        <v>0.5</v>
      </c>
      <c r="Z233" s="69">
        <f t="shared" si="162"/>
        <v>10000</v>
      </c>
      <c r="AA233" s="69">
        <f t="shared" ca="1" si="162"/>
        <v>9641.3333333333339</v>
      </c>
      <c r="AB233" s="69">
        <f t="shared" ca="1" si="163"/>
        <v>-358.66666666666606</v>
      </c>
      <c r="AC233" s="69">
        <f t="shared" ca="1" si="164"/>
        <v>69.555555555555557</v>
      </c>
      <c r="AD233" s="73">
        <f t="shared" si="173"/>
        <v>18.399999999999977</v>
      </c>
      <c r="AE233" s="69">
        <f t="shared" si="174"/>
        <v>0.70000000000000007</v>
      </c>
      <c r="AF233" s="69">
        <f t="shared" si="174"/>
        <v>2.1</v>
      </c>
      <c r="AG233" s="78">
        <f t="shared" si="174"/>
        <v>200</v>
      </c>
      <c r="AH233" s="60">
        <f t="shared" si="174"/>
        <v>50</v>
      </c>
      <c r="AI233" s="60">
        <f t="shared" si="174"/>
        <v>105</v>
      </c>
      <c r="AJ233" s="60">
        <f t="shared" si="174"/>
        <v>10105</v>
      </c>
      <c r="AK233" s="60">
        <f t="shared" si="174"/>
        <v>428.66666666666669</v>
      </c>
      <c r="AL233" s="60">
        <f t="shared" si="174"/>
        <v>8.5733333333333341</v>
      </c>
      <c r="AM233" s="60">
        <f t="shared" ca="1" si="174"/>
        <v>-536.85</v>
      </c>
      <c r="AN233" s="60">
        <f t="shared" ca="1" si="174"/>
        <v>-536.85</v>
      </c>
      <c r="AO233" s="60">
        <f t="shared" ca="1" si="174"/>
        <v>536.85</v>
      </c>
      <c r="AP233" s="63">
        <f t="shared" si="147"/>
        <v>35</v>
      </c>
      <c r="AQ233" s="62">
        <f t="shared" si="148"/>
        <v>1.5039855072463775</v>
      </c>
      <c r="AR233" s="62">
        <f t="shared" si="149"/>
        <v>75.199275362318872</v>
      </c>
      <c r="AS233" s="62">
        <f t="shared" si="150"/>
        <v>150.39855072463774</v>
      </c>
      <c r="AT233" s="62">
        <f t="shared" si="151"/>
        <v>-75.199275362318872</v>
      </c>
      <c r="AU233" s="62">
        <f t="shared" si="152"/>
        <v>225.59782608695662</v>
      </c>
      <c r="AV233" s="62">
        <f t="shared" si="153"/>
        <v>-300.79710144927549</v>
      </c>
      <c r="AW233" s="63">
        <f t="shared" si="167"/>
        <v>-75.199275362318872</v>
      </c>
      <c r="AX233" s="61" t="str">
        <f t="shared" ca="1" si="155"/>
        <v/>
      </c>
      <c r="AY233" s="69">
        <f t="shared" ca="1" si="168"/>
        <v>9568.1500000000015</v>
      </c>
      <c r="AZ233" s="51">
        <f t="shared" si="156"/>
        <v>526.3949275362321</v>
      </c>
      <c r="BA233" s="55">
        <f t="shared" ca="1" si="157"/>
        <v>5.4597731386001117E-2</v>
      </c>
      <c r="BB233" s="55">
        <f t="shared" ca="1" si="169"/>
        <v>-0.20966340714401208</v>
      </c>
      <c r="BC233" s="64">
        <f t="shared" ca="1" si="158"/>
        <v>-433.86594202898493</v>
      </c>
      <c r="BE233" s="52" t="str">
        <f t="shared" ca="1" si="159"/>
        <v/>
      </c>
      <c r="BF233" s="52" t="str">
        <f t="shared" ca="1" si="160"/>
        <v/>
      </c>
      <c r="BG233" s="52">
        <f t="shared" ca="1" si="170"/>
        <v>18.399999999999977</v>
      </c>
      <c r="BH233" s="52" t="str">
        <f t="shared" ca="1" si="171"/>
        <v/>
      </c>
    </row>
    <row r="234" spans="19:60">
      <c r="S234" s="68">
        <f t="shared" si="172"/>
        <v>7</v>
      </c>
      <c r="T234" s="69">
        <f t="shared" si="172"/>
        <v>2</v>
      </c>
      <c r="U234" s="70">
        <f t="shared" si="161"/>
        <v>3</v>
      </c>
      <c r="V234" s="68">
        <f t="shared" ref="V234:AA249" si="175">V233</f>
        <v>4</v>
      </c>
      <c r="W234" s="70">
        <f t="shared" si="175"/>
        <v>7</v>
      </c>
      <c r="X234" s="71">
        <f t="shared" si="175"/>
        <v>0.42857142857142855</v>
      </c>
      <c r="Y234" s="71">
        <f t="shared" si="175"/>
        <v>0.5</v>
      </c>
      <c r="Z234" s="69">
        <f t="shared" si="175"/>
        <v>10000</v>
      </c>
      <c r="AA234" s="69">
        <f t="shared" ca="1" si="175"/>
        <v>9641.3333333333339</v>
      </c>
      <c r="AB234" s="69">
        <f t="shared" ca="1" si="163"/>
        <v>-358.66666666666606</v>
      </c>
      <c r="AC234" s="69">
        <f t="shared" ca="1" si="164"/>
        <v>69.555555555555557</v>
      </c>
      <c r="AD234" s="73">
        <f t="shared" si="173"/>
        <v>18.299999999999976</v>
      </c>
      <c r="AE234" s="69">
        <f t="shared" si="174"/>
        <v>0.70000000000000007</v>
      </c>
      <c r="AF234" s="69">
        <f t="shared" si="174"/>
        <v>2.1</v>
      </c>
      <c r="AG234" s="78">
        <f t="shared" si="174"/>
        <v>200</v>
      </c>
      <c r="AH234" s="60">
        <f t="shared" si="174"/>
        <v>50</v>
      </c>
      <c r="AI234" s="60">
        <f t="shared" si="174"/>
        <v>105</v>
      </c>
      <c r="AJ234" s="60">
        <f t="shared" si="174"/>
        <v>10105</v>
      </c>
      <c r="AK234" s="60">
        <f t="shared" si="174"/>
        <v>428.66666666666669</v>
      </c>
      <c r="AL234" s="60">
        <f t="shared" si="174"/>
        <v>8.5733333333333341</v>
      </c>
      <c r="AM234" s="60">
        <f t="shared" ca="1" si="174"/>
        <v>-536.85</v>
      </c>
      <c r="AN234" s="60">
        <f t="shared" ca="1" si="174"/>
        <v>-536.85</v>
      </c>
      <c r="AO234" s="60">
        <f t="shared" ca="1" si="174"/>
        <v>536.85</v>
      </c>
      <c r="AP234" s="63">
        <f t="shared" si="147"/>
        <v>35</v>
      </c>
      <c r="AQ234" s="62">
        <f t="shared" si="148"/>
        <v>1.5067395264116583</v>
      </c>
      <c r="AR234" s="62">
        <f t="shared" si="149"/>
        <v>75.33697632058292</v>
      </c>
      <c r="AS234" s="62">
        <f t="shared" si="150"/>
        <v>150.67395264116584</v>
      </c>
      <c r="AT234" s="62">
        <f t="shared" si="151"/>
        <v>-75.33697632058292</v>
      </c>
      <c r="AU234" s="62">
        <f t="shared" si="152"/>
        <v>226.01092896174876</v>
      </c>
      <c r="AV234" s="62">
        <f t="shared" si="153"/>
        <v>-301.34790528233168</v>
      </c>
      <c r="AW234" s="63">
        <f t="shared" si="167"/>
        <v>-75.33697632058292</v>
      </c>
      <c r="AX234" s="61" t="str">
        <f t="shared" ca="1" si="155"/>
        <v/>
      </c>
      <c r="AY234" s="69">
        <f t="shared" ca="1" si="168"/>
        <v>9568.1500000000015</v>
      </c>
      <c r="AZ234" s="51">
        <f t="shared" si="156"/>
        <v>527.35883424408041</v>
      </c>
      <c r="BA234" s="55">
        <f t="shared" ca="1" si="157"/>
        <v>5.4697707880384493E-2</v>
      </c>
      <c r="BB234" s="55">
        <f t="shared" ca="1" si="169"/>
        <v>-0.2100473317488375</v>
      </c>
      <c r="BC234" s="64">
        <f t="shared" ca="1" si="158"/>
        <v>-434.00364298724901</v>
      </c>
      <c r="BE234" s="52" t="str">
        <f t="shared" ca="1" si="159"/>
        <v/>
      </c>
      <c r="BF234" s="52" t="str">
        <f t="shared" ca="1" si="160"/>
        <v/>
      </c>
      <c r="BG234" s="52">
        <f t="shared" ca="1" si="170"/>
        <v>18.299999999999976</v>
      </c>
      <c r="BH234" s="52" t="str">
        <f t="shared" ca="1" si="171"/>
        <v/>
      </c>
    </row>
    <row r="235" spans="19:60">
      <c r="S235" s="68">
        <f t="shared" ref="S235:T250" si="176">S234</f>
        <v>7</v>
      </c>
      <c r="T235" s="69">
        <f t="shared" si="176"/>
        <v>2</v>
      </c>
      <c r="U235" s="70">
        <f t="shared" si="161"/>
        <v>3</v>
      </c>
      <c r="V235" s="68">
        <f t="shared" si="175"/>
        <v>4</v>
      </c>
      <c r="W235" s="70">
        <f t="shared" si="175"/>
        <v>7</v>
      </c>
      <c r="X235" s="71">
        <f t="shared" si="175"/>
        <v>0.42857142857142855</v>
      </c>
      <c r="Y235" s="71">
        <f t="shared" si="175"/>
        <v>0.5</v>
      </c>
      <c r="Z235" s="69">
        <f t="shared" si="175"/>
        <v>10000</v>
      </c>
      <c r="AA235" s="69">
        <f t="shared" ca="1" si="175"/>
        <v>9641.3333333333339</v>
      </c>
      <c r="AB235" s="69">
        <f t="shared" ca="1" si="163"/>
        <v>-358.66666666666606</v>
      </c>
      <c r="AC235" s="69">
        <f t="shared" ca="1" si="164"/>
        <v>69.555555555555557</v>
      </c>
      <c r="AD235" s="73">
        <f t="shared" si="173"/>
        <v>18.199999999999974</v>
      </c>
      <c r="AE235" s="69">
        <f t="shared" ref="AE235:AO250" si="177">AE234</f>
        <v>0.70000000000000007</v>
      </c>
      <c r="AF235" s="69">
        <f t="shared" si="177"/>
        <v>2.1</v>
      </c>
      <c r="AG235" s="78">
        <f t="shared" si="177"/>
        <v>200</v>
      </c>
      <c r="AH235" s="60">
        <f t="shared" si="177"/>
        <v>50</v>
      </c>
      <c r="AI235" s="60">
        <f t="shared" si="177"/>
        <v>105</v>
      </c>
      <c r="AJ235" s="60">
        <f t="shared" si="177"/>
        <v>10105</v>
      </c>
      <c r="AK235" s="60">
        <f t="shared" si="177"/>
        <v>428.66666666666669</v>
      </c>
      <c r="AL235" s="60">
        <f t="shared" si="177"/>
        <v>8.5733333333333341</v>
      </c>
      <c r="AM235" s="60">
        <f t="shared" ca="1" si="177"/>
        <v>-536.85</v>
      </c>
      <c r="AN235" s="60">
        <f t="shared" ca="1" si="177"/>
        <v>-536.85</v>
      </c>
      <c r="AO235" s="60">
        <f t="shared" ca="1" si="177"/>
        <v>536.85</v>
      </c>
      <c r="AP235" s="63">
        <f t="shared" si="147"/>
        <v>35</v>
      </c>
      <c r="AQ235" s="62">
        <f t="shared" si="148"/>
        <v>1.5095238095238104</v>
      </c>
      <c r="AR235" s="62">
        <f t="shared" si="149"/>
        <v>75.476190476190524</v>
      </c>
      <c r="AS235" s="62">
        <f t="shared" si="150"/>
        <v>150.95238095238105</v>
      </c>
      <c r="AT235" s="62">
        <f t="shared" si="151"/>
        <v>-75.476190476190524</v>
      </c>
      <c r="AU235" s="62">
        <f t="shared" si="152"/>
        <v>226.42857142857156</v>
      </c>
      <c r="AV235" s="62">
        <f t="shared" si="153"/>
        <v>-301.9047619047621</v>
      </c>
      <c r="AW235" s="63">
        <f t="shared" si="167"/>
        <v>-75.476190476190538</v>
      </c>
      <c r="AX235" s="61" t="str">
        <f t="shared" ca="1" si="155"/>
        <v/>
      </c>
      <c r="AY235" s="69">
        <f t="shared" ca="1" si="168"/>
        <v>9568.1500000000015</v>
      </c>
      <c r="AZ235" s="51">
        <f t="shared" si="156"/>
        <v>528.33333333333371</v>
      </c>
      <c r="BA235" s="55">
        <f t="shared" ca="1" si="157"/>
        <v>5.4798783017563302E-2</v>
      </c>
      <c r="BB235" s="55">
        <f t="shared" ca="1" si="169"/>
        <v>-0.2104354753053643</v>
      </c>
      <c r="BC235" s="64">
        <f t="shared" ca="1" si="158"/>
        <v>-434.1428571428566</v>
      </c>
      <c r="BE235" s="52" t="str">
        <f t="shared" ca="1" si="159"/>
        <v/>
      </c>
      <c r="BF235" s="52" t="str">
        <f t="shared" ca="1" si="160"/>
        <v/>
      </c>
      <c r="BG235" s="52">
        <f t="shared" ca="1" si="170"/>
        <v>18.199999999999974</v>
      </c>
      <c r="BH235" s="52" t="str">
        <f t="shared" ca="1" si="171"/>
        <v/>
      </c>
    </row>
    <row r="236" spans="19:60">
      <c r="S236" s="68">
        <f t="shared" si="176"/>
        <v>7</v>
      </c>
      <c r="T236" s="69">
        <f t="shared" si="176"/>
        <v>2</v>
      </c>
      <c r="U236" s="70">
        <f t="shared" si="161"/>
        <v>3</v>
      </c>
      <c r="V236" s="68">
        <f t="shared" si="175"/>
        <v>4</v>
      </c>
      <c r="W236" s="70">
        <f t="shared" si="175"/>
        <v>7</v>
      </c>
      <c r="X236" s="71">
        <f t="shared" si="175"/>
        <v>0.42857142857142855</v>
      </c>
      <c r="Y236" s="71">
        <f t="shared" si="175"/>
        <v>0.5</v>
      </c>
      <c r="Z236" s="69">
        <f t="shared" si="175"/>
        <v>10000</v>
      </c>
      <c r="AA236" s="69">
        <f t="shared" ca="1" si="175"/>
        <v>9641.3333333333339</v>
      </c>
      <c r="AB236" s="69">
        <f t="shared" ca="1" si="163"/>
        <v>-358.66666666666606</v>
      </c>
      <c r="AC236" s="69">
        <f t="shared" ca="1" si="164"/>
        <v>69.555555555555557</v>
      </c>
      <c r="AD236" s="73">
        <f t="shared" si="173"/>
        <v>18.099999999999973</v>
      </c>
      <c r="AE236" s="69">
        <f t="shared" si="177"/>
        <v>0.70000000000000007</v>
      </c>
      <c r="AF236" s="69">
        <f t="shared" si="177"/>
        <v>2.1</v>
      </c>
      <c r="AG236" s="78">
        <f t="shared" si="177"/>
        <v>200</v>
      </c>
      <c r="AH236" s="60">
        <f t="shared" si="177"/>
        <v>50</v>
      </c>
      <c r="AI236" s="60">
        <f t="shared" si="177"/>
        <v>105</v>
      </c>
      <c r="AJ236" s="60">
        <f t="shared" si="177"/>
        <v>10105</v>
      </c>
      <c r="AK236" s="60">
        <f t="shared" si="177"/>
        <v>428.66666666666669</v>
      </c>
      <c r="AL236" s="60">
        <f t="shared" si="177"/>
        <v>8.5733333333333341</v>
      </c>
      <c r="AM236" s="60">
        <f t="shared" ca="1" si="177"/>
        <v>-536.85</v>
      </c>
      <c r="AN236" s="60">
        <f t="shared" ca="1" si="177"/>
        <v>-536.85</v>
      </c>
      <c r="AO236" s="60">
        <f t="shared" ca="1" si="177"/>
        <v>536.85</v>
      </c>
      <c r="AP236" s="63">
        <f t="shared" si="147"/>
        <v>35</v>
      </c>
      <c r="AQ236" s="62">
        <f t="shared" si="148"/>
        <v>1.5123388581952124</v>
      </c>
      <c r="AR236" s="62">
        <f t="shared" si="149"/>
        <v>75.616942909760624</v>
      </c>
      <c r="AS236" s="62">
        <f t="shared" si="150"/>
        <v>151.23388581952125</v>
      </c>
      <c r="AT236" s="62">
        <f t="shared" si="151"/>
        <v>-75.616942909760624</v>
      </c>
      <c r="AU236" s="62">
        <f t="shared" si="152"/>
        <v>226.85082872928189</v>
      </c>
      <c r="AV236" s="62">
        <f t="shared" si="153"/>
        <v>-302.4677716390425</v>
      </c>
      <c r="AW236" s="63">
        <f t="shared" si="167"/>
        <v>-75.61694290976061</v>
      </c>
      <c r="AX236" s="61" t="str">
        <f t="shared" ca="1" si="155"/>
        <v/>
      </c>
      <c r="AY236" s="69">
        <f t="shared" ca="1" si="168"/>
        <v>9568.1500000000015</v>
      </c>
      <c r="AZ236" s="51">
        <f t="shared" si="156"/>
        <v>529.31860036832438</v>
      </c>
      <c r="BA236" s="55">
        <f t="shared" ca="1" si="157"/>
        <v>5.4900975007086607E-2</v>
      </c>
      <c r="BB236" s="55">
        <f t="shared" ca="1" si="169"/>
        <v>-0.2108279077409686</v>
      </c>
      <c r="BC236" s="64">
        <f t="shared" ca="1" si="158"/>
        <v>-434.28360957642667</v>
      </c>
      <c r="BE236" s="52" t="str">
        <f t="shared" ca="1" si="159"/>
        <v/>
      </c>
      <c r="BF236" s="52" t="str">
        <f t="shared" ca="1" si="160"/>
        <v/>
      </c>
      <c r="BG236" s="52">
        <f t="shared" ca="1" si="170"/>
        <v>18.099999999999973</v>
      </c>
      <c r="BH236" s="52" t="str">
        <f t="shared" ca="1" si="171"/>
        <v/>
      </c>
    </row>
    <row r="237" spans="19:60">
      <c r="S237" s="68">
        <f t="shared" si="176"/>
        <v>7</v>
      </c>
      <c r="T237" s="69">
        <f t="shared" si="176"/>
        <v>2</v>
      </c>
      <c r="U237" s="70">
        <f t="shared" si="161"/>
        <v>3</v>
      </c>
      <c r="V237" s="68">
        <f t="shared" si="175"/>
        <v>4</v>
      </c>
      <c r="W237" s="70">
        <f t="shared" si="175"/>
        <v>7</v>
      </c>
      <c r="X237" s="71">
        <f t="shared" si="175"/>
        <v>0.42857142857142855</v>
      </c>
      <c r="Y237" s="71">
        <f t="shared" si="175"/>
        <v>0.5</v>
      </c>
      <c r="Z237" s="69">
        <f t="shared" si="175"/>
        <v>10000</v>
      </c>
      <c r="AA237" s="69">
        <f t="shared" ca="1" si="175"/>
        <v>9641.3333333333339</v>
      </c>
      <c r="AB237" s="69">
        <f t="shared" ca="1" si="163"/>
        <v>-358.66666666666606</v>
      </c>
      <c r="AC237" s="69">
        <f t="shared" ca="1" si="164"/>
        <v>69.555555555555557</v>
      </c>
      <c r="AD237" s="73">
        <f t="shared" si="173"/>
        <v>17.999999999999972</v>
      </c>
      <c r="AE237" s="69">
        <f t="shared" si="177"/>
        <v>0.70000000000000007</v>
      </c>
      <c r="AF237" s="69">
        <f t="shared" si="177"/>
        <v>2.1</v>
      </c>
      <c r="AG237" s="78">
        <f t="shared" si="177"/>
        <v>200</v>
      </c>
      <c r="AH237" s="60">
        <f t="shared" si="177"/>
        <v>50</v>
      </c>
      <c r="AI237" s="60">
        <f t="shared" si="177"/>
        <v>105</v>
      </c>
      <c r="AJ237" s="60">
        <f t="shared" si="177"/>
        <v>10105</v>
      </c>
      <c r="AK237" s="60">
        <f t="shared" si="177"/>
        <v>428.66666666666669</v>
      </c>
      <c r="AL237" s="60">
        <f t="shared" si="177"/>
        <v>8.5733333333333341</v>
      </c>
      <c r="AM237" s="60">
        <f t="shared" ca="1" si="177"/>
        <v>-536.85</v>
      </c>
      <c r="AN237" s="60">
        <f t="shared" ca="1" si="177"/>
        <v>-536.85</v>
      </c>
      <c r="AO237" s="60">
        <f t="shared" ca="1" si="177"/>
        <v>536.85</v>
      </c>
      <c r="AP237" s="63">
        <f t="shared" si="147"/>
        <v>35</v>
      </c>
      <c r="AQ237" s="62">
        <f t="shared" si="148"/>
        <v>1.5151851851851861</v>
      </c>
      <c r="AR237" s="62">
        <f t="shared" si="149"/>
        <v>75.759259259259309</v>
      </c>
      <c r="AS237" s="62">
        <f t="shared" si="150"/>
        <v>151.51851851851862</v>
      </c>
      <c r="AT237" s="62">
        <f t="shared" si="151"/>
        <v>-75.759259259259309</v>
      </c>
      <c r="AU237" s="62">
        <f t="shared" si="152"/>
        <v>227.27777777777794</v>
      </c>
      <c r="AV237" s="62">
        <f t="shared" si="153"/>
        <v>-303.03703703703724</v>
      </c>
      <c r="AW237" s="63">
        <f t="shared" si="167"/>
        <v>-75.759259259259295</v>
      </c>
      <c r="AX237" s="61" t="str">
        <f t="shared" ca="1" si="155"/>
        <v/>
      </c>
      <c r="AY237" s="69">
        <f t="shared" ca="1" si="168"/>
        <v>9568.1500000000015</v>
      </c>
      <c r="AZ237" s="51">
        <f t="shared" si="156"/>
        <v>530.31481481481512</v>
      </c>
      <c r="BA237" s="55">
        <f t="shared" ca="1" si="157"/>
        <v>5.5004302463160189E-2</v>
      </c>
      <c r="BB237" s="55">
        <f t="shared" ca="1" si="169"/>
        <v>-0.21122470053696865</v>
      </c>
      <c r="BC237" s="64">
        <f t="shared" ca="1" si="158"/>
        <v>-434.42592592592536</v>
      </c>
      <c r="BE237" s="52" t="str">
        <f t="shared" ca="1" si="159"/>
        <v/>
      </c>
      <c r="BF237" s="52" t="str">
        <f t="shared" ca="1" si="160"/>
        <v/>
      </c>
      <c r="BG237" s="52">
        <f t="shared" ca="1" si="170"/>
        <v>17.999999999999972</v>
      </c>
      <c r="BH237" s="52" t="str">
        <f t="shared" ca="1" si="171"/>
        <v/>
      </c>
    </row>
    <row r="238" spans="19:60">
      <c r="S238" s="68">
        <f t="shared" si="176"/>
        <v>7</v>
      </c>
      <c r="T238" s="69">
        <f t="shared" si="176"/>
        <v>2</v>
      </c>
      <c r="U238" s="70">
        <f t="shared" si="161"/>
        <v>3</v>
      </c>
      <c r="V238" s="68">
        <f t="shared" si="175"/>
        <v>4</v>
      </c>
      <c r="W238" s="70">
        <f t="shared" si="175"/>
        <v>7</v>
      </c>
      <c r="X238" s="71">
        <f t="shared" si="175"/>
        <v>0.42857142857142855</v>
      </c>
      <c r="Y238" s="71">
        <f t="shared" si="175"/>
        <v>0.5</v>
      </c>
      <c r="Z238" s="69">
        <f t="shared" si="175"/>
        <v>10000</v>
      </c>
      <c r="AA238" s="69">
        <f t="shared" ca="1" si="175"/>
        <v>9641.3333333333339</v>
      </c>
      <c r="AB238" s="69">
        <f t="shared" ca="1" si="163"/>
        <v>-358.66666666666606</v>
      </c>
      <c r="AC238" s="69">
        <f t="shared" ca="1" si="164"/>
        <v>69.555555555555557</v>
      </c>
      <c r="AD238" s="73">
        <f t="shared" si="173"/>
        <v>17.89999999999997</v>
      </c>
      <c r="AE238" s="69">
        <f t="shared" si="177"/>
        <v>0.70000000000000007</v>
      </c>
      <c r="AF238" s="69">
        <f t="shared" si="177"/>
        <v>2.1</v>
      </c>
      <c r="AG238" s="78">
        <f t="shared" si="177"/>
        <v>200</v>
      </c>
      <c r="AH238" s="60">
        <f t="shared" si="177"/>
        <v>50</v>
      </c>
      <c r="AI238" s="60">
        <f t="shared" si="177"/>
        <v>105</v>
      </c>
      <c r="AJ238" s="60">
        <f t="shared" si="177"/>
        <v>10105</v>
      </c>
      <c r="AK238" s="60">
        <f t="shared" si="177"/>
        <v>428.66666666666669</v>
      </c>
      <c r="AL238" s="60">
        <f t="shared" si="177"/>
        <v>8.5733333333333341</v>
      </c>
      <c r="AM238" s="60">
        <f t="shared" ca="1" si="177"/>
        <v>-536.85</v>
      </c>
      <c r="AN238" s="60">
        <f t="shared" ca="1" si="177"/>
        <v>-536.85</v>
      </c>
      <c r="AO238" s="60">
        <f t="shared" ca="1" si="177"/>
        <v>536.85</v>
      </c>
      <c r="AP238" s="63">
        <f t="shared" si="147"/>
        <v>35</v>
      </c>
      <c r="AQ238" s="62">
        <f t="shared" si="148"/>
        <v>1.5180633147113602</v>
      </c>
      <c r="AR238" s="62">
        <f t="shared" si="149"/>
        <v>75.90316573556801</v>
      </c>
      <c r="AS238" s="62">
        <f t="shared" si="150"/>
        <v>151.80633147113602</v>
      </c>
      <c r="AT238" s="62">
        <f t="shared" si="151"/>
        <v>-75.90316573556801</v>
      </c>
      <c r="AU238" s="62">
        <f t="shared" si="152"/>
        <v>227.70949720670404</v>
      </c>
      <c r="AV238" s="62">
        <f t="shared" si="153"/>
        <v>-303.61266294227204</v>
      </c>
      <c r="AW238" s="63">
        <f t="shared" si="167"/>
        <v>-75.903165735567995</v>
      </c>
      <c r="AX238" s="61" t="str">
        <f t="shared" ca="1" si="155"/>
        <v/>
      </c>
      <c r="AY238" s="69">
        <f t="shared" ca="1" si="168"/>
        <v>9568.1500000000015</v>
      </c>
      <c r="AZ238" s="51">
        <f t="shared" si="156"/>
        <v>531.32216014897608</v>
      </c>
      <c r="BA238" s="55">
        <f t="shared" ca="1" si="157"/>
        <v>5.5108784415949665E-2</v>
      </c>
      <c r="BB238" s="55">
        <f t="shared" ca="1" si="169"/>
        <v>-0.2116259267720301</v>
      </c>
      <c r="BC238" s="64">
        <f t="shared" ca="1" si="158"/>
        <v>-434.56983240223406</v>
      </c>
      <c r="BE238" s="52" t="str">
        <f t="shared" ca="1" si="159"/>
        <v/>
      </c>
      <c r="BF238" s="52" t="str">
        <f t="shared" ca="1" si="160"/>
        <v/>
      </c>
      <c r="BG238" s="52">
        <f t="shared" ca="1" si="170"/>
        <v>17.89999999999997</v>
      </c>
      <c r="BH238" s="52" t="str">
        <f t="shared" ca="1" si="171"/>
        <v/>
      </c>
    </row>
    <row r="239" spans="19:60">
      <c r="S239" s="68">
        <f t="shared" si="176"/>
        <v>7</v>
      </c>
      <c r="T239" s="69">
        <f t="shared" si="176"/>
        <v>2</v>
      </c>
      <c r="U239" s="70">
        <f t="shared" si="161"/>
        <v>3</v>
      </c>
      <c r="V239" s="68">
        <f t="shared" si="175"/>
        <v>4</v>
      </c>
      <c r="W239" s="70">
        <f t="shared" si="175"/>
        <v>7</v>
      </c>
      <c r="X239" s="71">
        <f t="shared" si="175"/>
        <v>0.42857142857142855</v>
      </c>
      <c r="Y239" s="71">
        <f t="shared" si="175"/>
        <v>0.5</v>
      </c>
      <c r="Z239" s="69">
        <f t="shared" si="175"/>
        <v>10000</v>
      </c>
      <c r="AA239" s="69">
        <f t="shared" ca="1" si="175"/>
        <v>9641.3333333333339</v>
      </c>
      <c r="AB239" s="69">
        <f t="shared" ca="1" si="163"/>
        <v>-358.66666666666606</v>
      </c>
      <c r="AC239" s="69">
        <f t="shared" ca="1" si="164"/>
        <v>69.555555555555557</v>
      </c>
      <c r="AD239" s="73">
        <f t="shared" si="173"/>
        <v>17.799999999999969</v>
      </c>
      <c r="AE239" s="69">
        <f t="shared" si="177"/>
        <v>0.70000000000000007</v>
      </c>
      <c r="AF239" s="69">
        <f t="shared" si="177"/>
        <v>2.1</v>
      </c>
      <c r="AG239" s="78">
        <f t="shared" si="177"/>
        <v>200</v>
      </c>
      <c r="AH239" s="60">
        <f t="shared" si="177"/>
        <v>50</v>
      </c>
      <c r="AI239" s="60">
        <f t="shared" si="177"/>
        <v>105</v>
      </c>
      <c r="AJ239" s="60">
        <f t="shared" si="177"/>
        <v>10105</v>
      </c>
      <c r="AK239" s="60">
        <f t="shared" si="177"/>
        <v>428.66666666666669</v>
      </c>
      <c r="AL239" s="60">
        <f t="shared" si="177"/>
        <v>8.5733333333333341</v>
      </c>
      <c r="AM239" s="60">
        <f t="shared" ca="1" si="177"/>
        <v>-536.85</v>
      </c>
      <c r="AN239" s="60">
        <f t="shared" ca="1" si="177"/>
        <v>-536.85</v>
      </c>
      <c r="AO239" s="60">
        <f t="shared" ca="1" si="177"/>
        <v>536.85</v>
      </c>
      <c r="AP239" s="63">
        <f t="shared" si="147"/>
        <v>35</v>
      </c>
      <c r="AQ239" s="62">
        <f t="shared" si="148"/>
        <v>1.5209737827715366</v>
      </c>
      <c r="AR239" s="62">
        <f t="shared" si="149"/>
        <v>76.048689138576833</v>
      </c>
      <c r="AS239" s="62">
        <f t="shared" si="150"/>
        <v>152.09737827715367</v>
      </c>
      <c r="AT239" s="62">
        <f t="shared" si="151"/>
        <v>-76.048689138576833</v>
      </c>
      <c r="AU239" s="62">
        <f t="shared" si="152"/>
        <v>228.1460674157305</v>
      </c>
      <c r="AV239" s="62">
        <f t="shared" si="153"/>
        <v>-304.19475655430733</v>
      </c>
      <c r="AW239" s="63">
        <f t="shared" si="167"/>
        <v>-76.048689138576833</v>
      </c>
      <c r="AX239" s="61" t="str">
        <f t="shared" ca="1" si="155"/>
        <v/>
      </c>
      <c r="AY239" s="69">
        <f t="shared" ca="1" si="168"/>
        <v>9568.1500000000015</v>
      </c>
      <c r="AZ239" s="51">
        <f t="shared" si="156"/>
        <v>532.34082397003783</v>
      </c>
      <c r="BA239" s="55">
        <f t="shared" ca="1" si="157"/>
        <v>5.5214440323264884E-2</v>
      </c>
      <c r="BB239" s="55">
        <f t="shared" ca="1" si="169"/>
        <v>-0.21203166116703615</v>
      </c>
      <c r="BC239" s="64">
        <f t="shared" ca="1" si="158"/>
        <v>-434.71535580524289</v>
      </c>
      <c r="BE239" s="52" t="str">
        <f t="shared" ca="1" si="159"/>
        <v/>
      </c>
      <c r="BF239" s="52" t="str">
        <f t="shared" ca="1" si="160"/>
        <v/>
      </c>
      <c r="BG239" s="52">
        <f t="shared" ca="1" si="170"/>
        <v>17.799999999999969</v>
      </c>
      <c r="BH239" s="52" t="str">
        <f t="shared" ca="1" si="171"/>
        <v/>
      </c>
    </row>
    <row r="240" spans="19:60">
      <c r="S240" s="68">
        <f t="shared" si="176"/>
        <v>7</v>
      </c>
      <c r="T240" s="69">
        <f t="shared" si="176"/>
        <v>2</v>
      </c>
      <c r="U240" s="70">
        <f t="shared" si="161"/>
        <v>3</v>
      </c>
      <c r="V240" s="68">
        <f t="shared" si="175"/>
        <v>4</v>
      </c>
      <c r="W240" s="70">
        <f t="shared" si="175"/>
        <v>7</v>
      </c>
      <c r="X240" s="71">
        <f t="shared" si="175"/>
        <v>0.42857142857142855</v>
      </c>
      <c r="Y240" s="71">
        <f t="shared" si="175"/>
        <v>0.5</v>
      </c>
      <c r="Z240" s="69">
        <f t="shared" si="175"/>
        <v>10000</v>
      </c>
      <c r="AA240" s="69">
        <f t="shared" ca="1" si="175"/>
        <v>9641.3333333333339</v>
      </c>
      <c r="AB240" s="69">
        <f t="shared" ca="1" si="163"/>
        <v>-358.66666666666606</v>
      </c>
      <c r="AC240" s="69">
        <f t="shared" ca="1" si="164"/>
        <v>69.555555555555557</v>
      </c>
      <c r="AD240" s="73">
        <f t="shared" si="173"/>
        <v>17.699999999999967</v>
      </c>
      <c r="AE240" s="69">
        <f t="shared" si="177"/>
        <v>0.70000000000000007</v>
      </c>
      <c r="AF240" s="69">
        <f t="shared" si="177"/>
        <v>2.1</v>
      </c>
      <c r="AG240" s="78">
        <f t="shared" si="177"/>
        <v>200</v>
      </c>
      <c r="AH240" s="60">
        <f t="shared" si="177"/>
        <v>50</v>
      </c>
      <c r="AI240" s="60">
        <f t="shared" si="177"/>
        <v>105</v>
      </c>
      <c r="AJ240" s="60">
        <f t="shared" si="177"/>
        <v>10105</v>
      </c>
      <c r="AK240" s="60">
        <f t="shared" si="177"/>
        <v>428.66666666666669</v>
      </c>
      <c r="AL240" s="60">
        <f t="shared" si="177"/>
        <v>8.5733333333333341</v>
      </c>
      <c r="AM240" s="60">
        <f t="shared" ca="1" si="177"/>
        <v>-536.85</v>
      </c>
      <c r="AN240" s="60">
        <f t="shared" ca="1" si="177"/>
        <v>-536.85</v>
      </c>
      <c r="AO240" s="60">
        <f t="shared" ca="1" si="177"/>
        <v>536.85</v>
      </c>
      <c r="AP240" s="63">
        <f t="shared" si="147"/>
        <v>35</v>
      </c>
      <c r="AQ240" s="62">
        <f t="shared" si="148"/>
        <v>1.5239171374764604</v>
      </c>
      <c r="AR240" s="62">
        <f t="shared" si="149"/>
        <v>76.195856873823018</v>
      </c>
      <c r="AS240" s="62">
        <f t="shared" si="150"/>
        <v>152.39171374764604</v>
      </c>
      <c r="AT240" s="62">
        <f t="shared" si="151"/>
        <v>-76.195856873823018</v>
      </c>
      <c r="AU240" s="62">
        <f t="shared" si="152"/>
        <v>228.58757062146907</v>
      </c>
      <c r="AV240" s="62">
        <f t="shared" si="153"/>
        <v>-304.78342749529207</v>
      </c>
      <c r="AW240" s="63">
        <f t="shared" si="167"/>
        <v>-76.195856873823004</v>
      </c>
      <c r="AX240" s="61" t="str">
        <f t="shared" ca="1" si="155"/>
        <v/>
      </c>
      <c r="AY240" s="69">
        <f t="shared" ca="1" si="168"/>
        <v>9568.1500000000015</v>
      </c>
      <c r="AZ240" s="51">
        <f t="shared" si="156"/>
        <v>533.37099811676114</v>
      </c>
      <c r="BA240" s="55">
        <f t="shared" ca="1" si="157"/>
        <v>5.532129008264014E-2</v>
      </c>
      <c r="BB240" s="55">
        <f t="shared" ca="1" si="169"/>
        <v>-0.21244198013147714</v>
      </c>
      <c r="BC240" s="64">
        <f t="shared" ca="1" si="158"/>
        <v>-434.86252354048906</v>
      </c>
      <c r="BE240" s="52" t="str">
        <f t="shared" ca="1" si="159"/>
        <v/>
      </c>
      <c r="BF240" s="52" t="str">
        <f t="shared" ca="1" si="160"/>
        <v/>
      </c>
      <c r="BG240" s="52">
        <f t="shared" ca="1" si="170"/>
        <v>17.699999999999967</v>
      </c>
      <c r="BH240" s="52" t="str">
        <f t="shared" ca="1" si="171"/>
        <v/>
      </c>
    </row>
    <row r="241" spans="19:60">
      <c r="S241" s="68">
        <f t="shared" si="176"/>
        <v>7</v>
      </c>
      <c r="T241" s="69">
        <f t="shared" si="176"/>
        <v>2</v>
      </c>
      <c r="U241" s="70">
        <f t="shared" si="161"/>
        <v>3</v>
      </c>
      <c r="V241" s="68">
        <f t="shared" si="175"/>
        <v>4</v>
      </c>
      <c r="W241" s="70">
        <f t="shared" si="175"/>
        <v>7</v>
      </c>
      <c r="X241" s="71">
        <f t="shared" si="175"/>
        <v>0.42857142857142855</v>
      </c>
      <c r="Y241" s="71">
        <f t="shared" si="175"/>
        <v>0.5</v>
      </c>
      <c r="Z241" s="69">
        <f t="shared" si="175"/>
        <v>10000</v>
      </c>
      <c r="AA241" s="69">
        <f t="shared" ca="1" si="175"/>
        <v>9641.3333333333339</v>
      </c>
      <c r="AB241" s="69">
        <f t="shared" ca="1" si="163"/>
        <v>-358.66666666666606</v>
      </c>
      <c r="AC241" s="69">
        <f t="shared" ca="1" si="164"/>
        <v>69.555555555555557</v>
      </c>
      <c r="AD241" s="73">
        <f t="shared" si="173"/>
        <v>17.599999999999966</v>
      </c>
      <c r="AE241" s="69">
        <f t="shared" si="177"/>
        <v>0.70000000000000007</v>
      </c>
      <c r="AF241" s="69">
        <f t="shared" si="177"/>
        <v>2.1</v>
      </c>
      <c r="AG241" s="78">
        <f t="shared" si="177"/>
        <v>200</v>
      </c>
      <c r="AH241" s="60">
        <f t="shared" si="177"/>
        <v>50</v>
      </c>
      <c r="AI241" s="60">
        <f t="shared" si="177"/>
        <v>105</v>
      </c>
      <c r="AJ241" s="60">
        <f t="shared" si="177"/>
        <v>10105</v>
      </c>
      <c r="AK241" s="60">
        <f t="shared" si="177"/>
        <v>428.66666666666669</v>
      </c>
      <c r="AL241" s="60">
        <f t="shared" si="177"/>
        <v>8.5733333333333341</v>
      </c>
      <c r="AM241" s="60">
        <f t="shared" ca="1" si="177"/>
        <v>-536.85</v>
      </c>
      <c r="AN241" s="60">
        <f t="shared" ca="1" si="177"/>
        <v>-536.85</v>
      </c>
      <c r="AO241" s="60">
        <f t="shared" ca="1" si="177"/>
        <v>536.85</v>
      </c>
      <c r="AP241" s="63">
        <f t="shared" si="147"/>
        <v>35</v>
      </c>
      <c r="AQ241" s="62">
        <f t="shared" si="148"/>
        <v>1.5268939393939405</v>
      </c>
      <c r="AR241" s="62">
        <f t="shared" si="149"/>
        <v>76.344696969697026</v>
      </c>
      <c r="AS241" s="62">
        <f t="shared" si="150"/>
        <v>152.68939393939405</v>
      </c>
      <c r="AT241" s="62">
        <f t="shared" si="151"/>
        <v>-76.344696969697026</v>
      </c>
      <c r="AU241" s="62">
        <f t="shared" si="152"/>
        <v>229.03409090909108</v>
      </c>
      <c r="AV241" s="62">
        <f t="shared" si="153"/>
        <v>-305.3787878787881</v>
      </c>
      <c r="AW241" s="63">
        <f t="shared" si="167"/>
        <v>-76.344696969697026</v>
      </c>
      <c r="AX241" s="61" t="str">
        <f t="shared" ca="1" si="155"/>
        <v/>
      </c>
      <c r="AY241" s="69">
        <f t="shared" ca="1" si="168"/>
        <v>9568.1500000000015</v>
      </c>
      <c r="AZ241" s="51">
        <f t="shared" si="156"/>
        <v>534.41287878787921</v>
      </c>
      <c r="BA241" s="55">
        <f t="shared" ca="1" si="157"/>
        <v>5.5429354043826491E-2</v>
      </c>
      <c r="BB241" s="55">
        <f t="shared" ca="1" si="169"/>
        <v>-0.2128569618114233</v>
      </c>
      <c r="BC241" s="64">
        <f t="shared" ca="1" si="158"/>
        <v>-435.01136363636306</v>
      </c>
      <c r="BE241" s="52" t="str">
        <f t="shared" ca="1" si="159"/>
        <v/>
      </c>
      <c r="BF241" s="52" t="str">
        <f t="shared" ca="1" si="160"/>
        <v/>
      </c>
      <c r="BG241" s="52">
        <f t="shared" ca="1" si="170"/>
        <v>17.599999999999966</v>
      </c>
      <c r="BH241" s="52" t="str">
        <f t="shared" ca="1" si="171"/>
        <v/>
      </c>
    </row>
    <row r="242" spans="19:60">
      <c r="S242" s="68">
        <f t="shared" si="176"/>
        <v>7</v>
      </c>
      <c r="T242" s="69">
        <f t="shared" si="176"/>
        <v>2</v>
      </c>
      <c r="U242" s="70">
        <f t="shared" si="161"/>
        <v>3</v>
      </c>
      <c r="V242" s="68">
        <f t="shared" si="175"/>
        <v>4</v>
      </c>
      <c r="W242" s="70">
        <f t="shared" si="175"/>
        <v>7</v>
      </c>
      <c r="X242" s="71">
        <f t="shared" si="175"/>
        <v>0.42857142857142855</v>
      </c>
      <c r="Y242" s="71">
        <f t="shared" si="175"/>
        <v>0.5</v>
      </c>
      <c r="Z242" s="69">
        <f t="shared" si="175"/>
        <v>10000</v>
      </c>
      <c r="AA242" s="69">
        <f t="shared" ca="1" si="175"/>
        <v>9641.3333333333339</v>
      </c>
      <c r="AB242" s="69">
        <f t="shared" ca="1" si="163"/>
        <v>-358.66666666666606</v>
      </c>
      <c r="AC242" s="69">
        <f t="shared" ca="1" si="164"/>
        <v>69.555555555555557</v>
      </c>
      <c r="AD242" s="73">
        <f t="shared" si="173"/>
        <v>17.499999999999964</v>
      </c>
      <c r="AE242" s="69">
        <f t="shared" si="177"/>
        <v>0.70000000000000007</v>
      </c>
      <c r="AF242" s="69">
        <f t="shared" si="177"/>
        <v>2.1</v>
      </c>
      <c r="AG242" s="78">
        <f t="shared" si="177"/>
        <v>200</v>
      </c>
      <c r="AH242" s="60">
        <f t="shared" si="177"/>
        <v>50</v>
      </c>
      <c r="AI242" s="60">
        <f t="shared" si="177"/>
        <v>105</v>
      </c>
      <c r="AJ242" s="60">
        <f t="shared" si="177"/>
        <v>10105</v>
      </c>
      <c r="AK242" s="60">
        <f t="shared" si="177"/>
        <v>428.66666666666669</v>
      </c>
      <c r="AL242" s="60">
        <f t="shared" si="177"/>
        <v>8.5733333333333341</v>
      </c>
      <c r="AM242" s="60">
        <f t="shared" ca="1" si="177"/>
        <v>-536.85</v>
      </c>
      <c r="AN242" s="60">
        <f t="shared" ca="1" si="177"/>
        <v>-536.85</v>
      </c>
      <c r="AO242" s="60">
        <f t="shared" ca="1" si="177"/>
        <v>536.85</v>
      </c>
      <c r="AP242" s="63">
        <f t="shared" si="147"/>
        <v>35</v>
      </c>
      <c r="AQ242" s="62">
        <f t="shared" si="148"/>
        <v>1.529904761904763</v>
      </c>
      <c r="AR242" s="62">
        <f t="shared" si="149"/>
        <v>76.49523809523815</v>
      </c>
      <c r="AS242" s="62">
        <f t="shared" si="150"/>
        <v>152.9904761904763</v>
      </c>
      <c r="AT242" s="62">
        <f t="shared" si="151"/>
        <v>-76.49523809523815</v>
      </c>
      <c r="AU242" s="62">
        <f t="shared" si="152"/>
        <v>229.48571428571444</v>
      </c>
      <c r="AV242" s="62">
        <f t="shared" si="153"/>
        <v>-305.9809523809526</v>
      </c>
      <c r="AW242" s="63">
        <f t="shared" si="167"/>
        <v>-76.495238095238165</v>
      </c>
      <c r="AX242" s="61" t="str">
        <f t="shared" ca="1" si="155"/>
        <v/>
      </c>
      <c r="AY242" s="69">
        <f t="shared" ca="1" si="168"/>
        <v>9568.1500000000015</v>
      </c>
      <c r="AZ242" s="51">
        <f t="shared" si="156"/>
        <v>535.46666666666704</v>
      </c>
      <c r="BA242" s="55">
        <f t="shared" ca="1" si="157"/>
        <v>5.5538653021712105E-2</v>
      </c>
      <c r="BB242" s="55">
        <f t="shared" ca="1" si="169"/>
        <v>-0.21327668613914022</v>
      </c>
      <c r="BC242" s="64">
        <f t="shared" ca="1" si="158"/>
        <v>-435.16190476190422</v>
      </c>
      <c r="BE242" s="52" t="str">
        <f t="shared" ca="1" si="159"/>
        <v/>
      </c>
      <c r="BF242" s="52" t="str">
        <f t="shared" ca="1" si="160"/>
        <v/>
      </c>
      <c r="BG242" s="52">
        <f t="shared" ca="1" si="170"/>
        <v>17.499999999999964</v>
      </c>
      <c r="BH242" s="52" t="str">
        <f t="shared" ca="1" si="171"/>
        <v/>
      </c>
    </row>
    <row r="243" spans="19:60">
      <c r="S243" s="68">
        <f t="shared" si="176"/>
        <v>7</v>
      </c>
      <c r="T243" s="69">
        <f t="shared" si="176"/>
        <v>2</v>
      </c>
      <c r="U243" s="70">
        <f t="shared" si="161"/>
        <v>3</v>
      </c>
      <c r="V243" s="68">
        <f t="shared" si="175"/>
        <v>4</v>
      </c>
      <c r="W243" s="70">
        <f t="shared" si="175"/>
        <v>7</v>
      </c>
      <c r="X243" s="71">
        <f t="shared" si="175"/>
        <v>0.42857142857142855</v>
      </c>
      <c r="Y243" s="71">
        <f t="shared" si="175"/>
        <v>0.5</v>
      </c>
      <c r="Z243" s="69">
        <f t="shared" si="175"/>
        <v>10000</v>
      </c>
      <c r="AA243" s="69">
        <f t="shared" ca="1" si="175"/>
        <v>9641.3333333333339</v>
      </c>
      <c r="AB243" s="69">
        <f t="shared" ca="1" si="163"/>
        <v>-358.66666666666606</v>
      </c>
      <c r="AC243" s="69">
        <f t="shared" ca="1" si="164"/>
        <v>69.555555555555557</v>
      </c>
      <c r="AD243" s="73">
        <f t="shared" si="173"/>
        <v>17.399999999999963</v>
      </c>
      <c r="AE243" s="69">
        <f t="shared" si="177"/>
        <v>0.70000000000000007</v>
      </c>
      <c r="AF243" s="69">
        <f t="shared" si="177"/>
        <v>2.1</v>
      </c>
      <c r="AG243" s="78">
        <f t="shared" si="177"/>
        <v>200</v>
      </c>
      <c r="AH243" s="60">
        <f t="shared" si="177"/>
        <v>50</v>
      </c>
      <c r="AI243" s="60">
        <f t="shared" si="177"/>
        <v>105</v>
      </c>
      <c r="AJ243" s="60">
        <f t="shared" si="177"/>
        <v>10105</v>
      </c>
      <c r="AK243" s="60">
        <f t="shared" si="177"/>
        <v>428.66666666666669</v>
      </c>
      <c r="AL243" s="60">
        <f t="shared" si="177"/>
        <v>8.5733333333333341</v>
      </c>
      <c r="AM243" s="60">
        <f t="shared" ca="1" si="177"/>
        <v>-536.85</v>
      </c>
      <c r="AN243" s="60">
        <f t="shared" ca="1" si="177"/>
        <v>-536.85</v>
      </c>
      <c r="AO243" s="60">
        <f t="shared" ca="1" si="177"/>
        <v>536.85</v>
      </c>
      <c r="AP243" s="63">
        <f t="shared" si="147"/>
        <v>35</v>
      </c>
      <c r="AQ243" s="62">
        <f t="shared" si="148"/>
        <v>1.5329501915708823</v>
      </c>
      <c r="AR243" s="62">
        <f t="shared" si="149"/>
        <v>76.647509578544117</v>
      </c>
      <c r="AS243" s="62">
        <f t="shared" si="150"/>
        <v>153.29501915708823</v>
      </c>
      <c r="AT243" s="62">
        <f t="shared" si="151"/>
        <v>-76.647509578544117</v>
      </c>
      <c r="AU243" s="62">
        <f t="shared" si="152"/>
        <v>229.94252873563235</v>
      </c>
      <c r="AV243" s="62">
        <f t="shared" si="153"/>
        <v>-306.59003831417647</v>
      </c>
      <c r="AW243" s="63">
        <f t="shared" si="167"/>
        <v>-76.647509578544117</v>
      </c>
      <c r="AX243" s="61" t="str">
        <f t="shared" ca="1" si="155"/>
        <v/>
      </c>
      <c r="AY243" s="69">
        <f t="shared" ca="1" si="168"/>
        <v>9568.1500000000015</v>
      </c>
      <c r="AZ243" s="51">
        <f t="shared" si="156"/>
        <v>536.53256704980879</v>
      </c>
      <c r="BA243" s="55">
        <f t="shared" ca="1" si="157"/>
        <v>5.5649208309688364E-2</v>
      </c>
      <c r="BB243" s="55">
        <f t="shared" ca="1" si="169"/>
        <v>-0.21370123488441706</v>
      </c>
      <c r="BC243" s="64">
        <f t="shared" ca="1" si="158"/>
        <v>-435.31417624521021</v>
      </c>
      <c r="BE243" s="52" t="str">
        <f t="shared" ca="1" si="159"/>
        <v/>
      </c>
      <c r="BF243" s="52" t="str">
        <f t="shared" ca="1" si="160"/>
        <v/>
      </c>
      <c r="BG243" s="52">
        <f t="shared" ca="1" si="170"/>
        <v>17.399999999999963</v>
      </c>
      <c r="BH243" s="52" t="str">
        <f t="shared" ca="1" si="171"/>
        <v/>
      </c>
    </row>
    <row r="244" spans="19:60">
      <c r="S244" s="68">
        <f t="shared" si="176"/>
        <v>7</v>
      </c>
      <c r="T244" s="69">
        <f t="shared" si="176"/>
        <v>2</v>
      </c>
      <c r="U244" s="70">
        <f t="shared" si="161"/>
        <v>3</v>
      </c>
      <c r="V244" s="68">
        <f t="shared" si="175"/>
        <v>4</v>
      </c>
      <c r="W244" s="70">
        <f t="shared" si="175"/>
        <v>7</v>
      </c>
      <c r="X244" s="71">
        <f t="shared" si="175"/>
        <v>0.42857142857142855</v>
      </c>
      <c r="Y244" s="71">
        <f t="shared" si="175"/>
        <v>0.5</v>
      </c>
      <c r="Z244" s="69">
        <f t="shared" si="175"/>
        <v>10000</v>
      </c>
      <c r="AA244" s="69">
        <f t="shared" ca="1" si="175"/>
        <v>9641.3333333333339</v>
      </c>
      <c r="AB244" s="69">
        <f t="shared" ca="1" si="163"/>
        <v>-358.66666666666606</v>
      </c>
      <c r="AC244" s="69">
        <f t="shared" ca="1" si="164"/>
        <v>69.555555555555557</v>
      </c>
      <c r="AD244" s="73">
        <f t="shared" si="173"/>
        <v>17.299999999999962</v>
      </c>
      <c r="AE244" s="69">
        <f t="shared" si="177"/>
        <v>0.70000000000000007</v>
      </c>
      <c r="AF244" s="69">
        <f t="shared" si="177"/>
        <v>2.1</v>
      </c>
      <c r="AG244" s="78">
        <f t="shared" si="177"/>
        <v>200</v>
      </c>
      <c r="AH244" s="60">
        <f t="shared" si="177"/>
        <v>50</v>
      </c>
      <c r="AI244" s="60">
        <f t="shared" si="177"/>
        <v>105</v>
      </c>
      <c r="AJ244" s="60">
        <f t="shared" si="177"/>
        <v>10105</v>
      </c>
      <c r="AK244" s="60">
        <f t="shared" si="177"/>
        <v>428.66666666666669</v>
      </c>
      <c r="AL244" s="60">
        <f t="shared" si="177"/>
        <v>8.5733333333333341</v>
      </c>
      <c r="AM244" s="60">
        <f t="shared" ca="1" si="177"/>
        <v>-536.85</v>
      </c>
      <c r="AN244" s="60">
        <f t="shared" ca="1" si="177"/>
        <v>-536.85</v>
      </c>
      <c r="AO244" s="60">
        <f t="shared" ca="1" si="177"/>
        <v>536.85</v>
      </c>
      <c r="AP244" s="63">
        <f t="shared" si="147"/>
        <v>35</v>
      </c>
      <c r="AQ244" s="62">
        <f t="shared" si="148"/>
        <v>1.5360308285163788</v>
      </c>
      <c r="AR244" s="62">
        <f t="shared" si="149"/>
        <v>76.80154142581894</v>
      </c>
      <c r="AS244" s="62">
        <f t="shared" si="150"/>
        <v>153.60308285163788</v>
      </c>
      <c r="AT244" s="62">
        <f t="shared" si="151"/>
        <v>-76.80154142581894</v>
      </c>
      <c r="AU244" s="62">
        <f t="shared" si="152"/>
        <v>230.40462427745683</v>
      </c>
      <c r="AV244" s="62">
        <f t="shared" si="153"/>
        <v>-307.20616570327576</v>
      </c>
      <c r="AW244" s="63">
        <f t="shared" si="167"/>
        <v>-76.801541425818925</v>
      </c>
      <c r="AX244" s="61" t="str">
        <f t="shared" ca="1" si="155"/>
        <v/>
      </c>
      <c r="AY244" s="69">
        <f t="shared" ca="1" si="168"/>
        <v>9568.1500000000015</v>
      </c>
      <c r="AZ244" s="51">
        <f t="shared" si="156"/>
        <v>537.61078998073253</v>
      </c>
      <c r="BA244" s="55">
        <f t="shared" ca="1" si="157"/>
        <v>5.5761041693479375E-2</v>
      </c>
      <c r="BB244" s="55">
        <f t="shared" ca="1" si="169"/>
        <v>-0.21413069170767396</v>
      </c>
      <c r="BC244" s="64">
        <f t="shared" ca="1" si="158"/>
        <v>-435.46820809248499</v>
      </c>
      <c r="BE244" s="52" t="str">
        <f t="shared" ca="1" si="159"/>
        <v/>
      </c>
      <c r="BF244" s="52" t="str">
        <f t="shared" ca="1" si="160"/>
        <v/>
      </c>
      <c r="BG244" s="52">
        <f t="shared" ca="1" si="170"/>
        <v>17.299999999999962</v>
      </c>
      <c r="BH244" s="52" t="str">
        <f t="shared" ca="1" si="171"/>
        <v/>
      </c>
    </row>
    <row r="245" spans="19:60">
      <c r="S245" s="68">
        <f t="shared" si="176"/>
        <v>7</v>
      </c>
      <c r="T245" s="69">
        <f t="shared" si="176"/>
        <v>2</v>
      </c>
      <c r="U245" s="70">
        <f t="shared" si="161"/>
        <v>3</v>
      </c>
      <c r="V245" s="68">
        <f t="shared" si="175"/>
        <v>4</v>
      </c>
      <c r="W245" s="70">
        <f t="shared" si="175"/>
        <v>7</v>
      </c>
      <c r="X245" s="71">
        <f t="shared" si="175"/>
        <v>0.42857142857142855</v>
      </c>
      <c r="Y245" s="71">
        <f t="shared" si="175"/>
        <v>0.5</v>
      </c>
      <c r="Z245" s="69">
        <f t="shared" si="175"/>
        <v>10000</v>
      </c>
      <c r="AA245" s="69">
        <f t="shared" ca="1" si="175"/>
        <v>9641.3333333333339</v>
      </c>
      <c r="AB245" s="69">
        <f t="shared" ca="1" si="163"/>
        <v>-358.66666666666606</v>
      </c>
      <c r="AC245" s="69">
        <f t="shared" ca="1" si="164"/>
        <v>69.555555555555557</v>
      </c>
      <c r="AD245" s="73">
        <f t="shared" si="173"/>
        <v>17.19999999999996</v>
      </c>
      <c r="AE245" s="69">
        <f t="shared" si="177"/>
        <v>0.70000000000000007</v>
      </c>
      <c r="AF245" s="69">
        <f t="shared" si="177"/>
        <v>2.1</v>
      </c>
      <c r="AG245" s="78">
        <f t="shared" si="177"/>
        <v>200</v>
      </c>
      <c r="AH245" s="60">
        <f t="shared" si="177"/>
        <v>50</v>
      </c>
      <c r="AI245" s="60">
        <f t="shared" si="177"/>
        <v>105</v>
      </c>
      <c r="AJ245" s="60">
        <f t="shared" si="177"/>
        <v>10105</v>
      </c>
      <c r="AK245" s="60">
        <f t="shared" si="177"/>
        <v>428.66666666666669</v>
      </c>
      <c r="AL245" s="60">
        <f t="shared" si="177"/>
        <v>8.5733333333333341</v>
      </c>
      <c r="AM245" s="60">
        <f t="shared" ca="1" si="177"/>
        <v>-536.85</v>
      </c>
      <c r="AN245" s="60">
        <f t="shared" ca="1" si="177"/>
        <v>-536.85</v>
      </c>
      <c r="AO245" s="60">
        <f t="shared" ca="1" si="177"/>
        <v>536.85</v>
      </c>
      <c r="AP245" s="63">
        <f t="shared" si="147"/>
        <v>35</v>
      </c>
      <c r="AQ245" s="62">
        <f t="shared" si="148"/>
        <v>1.5391472868217067</v>
      </c>
      <c r="AR245" s="62">
        <f t="shared" si="149"/>
        <v>76.957364341085338</v>
      </c>
      <c r="AS245" s="62">
        <f t="shared" si="150"/>
        <v>153.91472868217068</v>
      </c>
      <c r="AT245" s="62">
        <f t="shared" si="151"/>
        <v>-76.957364341085338</v>
      </c>
      <c r="AU245" s="62">
        <f t="shared" si="152"/>
        <v>230.87209302325601</v>
      </c>
      <c r="AV245" s="62">
        <f t="shared" si="153"/>
        <v>-307.82945736434135</v>
      </c>
      <c r="AW245" s="63">
        <f t="shared" si="167"/>
        <v>-76.957364341085338</v>
      </c>
      <c r="AX245" s="61" t="str">
        <f t="shared" ca="1" si="155"/>
        <v/>
      </c>
      <c r="AY245" s="69">
        <f t="shared" ca="1" si="168"/>
        <v>9568.1500000000015</v>
      </c>
      <c r="AZ245" s="51">
        <f t="shared" si="156"/>
        <v>538.70155038759731</v>
      </c>
      <c r="BA245" s="55">
        <f t="shared" ca="1" si="157"/>
        <v>5.5874175465454014E-2</v>
      </c>
      <c r="BB245" s="55">
        <f t="shared" ca="1" si="169"/>
        <v>-0.21456514221492232</v>
      </c>
      <c r="BC245" s="64">
        <f t="shared" ca="1" si="158"/>
        <v>-435.6240310077514</v>
      </c>
      <c r="BE245" s="52" t="str">
        <f t="shared" ca="1" si="159"/>
        <v/>
      </c>
      <c r="BF245" s="52" t="str">
        <f t="shared" ca="1" si="160"/>
        <v/>
      </c>
      <c r="BG245" s="52">
        <f t="shared" ca="1" si="170"/>
        <v>17.19999999999996</v>
      </c>
      <c r="BH245" s="52" t="str">
        <f t="shared" ca="1" si="171"/>
        <v/>
      </c>
    </row>
    <row r="246" spans="19:60">
      <c r="S246" s="68">
        <f t="shared" si="176"/>
        <v>7</v>
      </c>
      <c r="T246" s="69">
        <f t="shared" si="176"/>
        <v>2</v>
      </c>
      <c r="U246" s="70">
        <f t="shared" si="161"/>
        <v>3</v>
      </c>
      <c r="V246" s="68">
        <f t="shared" si="175"/>
        <v>4</v>
      </c>
      <c r="W246" s="70">
        <f t="shared" si="175"/>
        <v>7</v>
      </c>
      <c r="X246" s="71">
        <f t="shared" si="175"/>
        <v>0.42857142857142855</v>
      </c>
      <c r="Y246" s="71">
        <f t="shared" si="175"/>
        <v>0.5</v>
      </c>
      <c r="Z246" s="69">
        <f t="shared" si="175"/>
        <v>10000</v>
      </c>
      <c r="AA246" s="69">
        <f t="shared" ca="1" si="175"/>
        <v>9641.3333333333339</v>
      </c>
      <c r="AB246" s="69">
        <f t="shared" ca="1" si="163"/>
        <v>-358.66666666666606</v>
      </c>
      <c r="AC246" s="69">
        <f t="shared" ca="1" si="164"/>
        <v>69.555555555555557</v>
      </c>
      <c r="AD246" s="73">
        <f t="shared" si="173"/>
        <v>17.099999999999959</v>
      </c>
      <c r="AE246" s="69">
        <f t="shared" si="177"/>
        <v>0.70000000000000007</v>
      </c>
      <c r="AF246" s="69">
        <f t="shared" si="177"/>
        <v>2.1</v>
      </c>
      <c r="AG246" s="78">
        <f t="shared" si="177"/>
        <v>200</v>
      </c>
      <c r="AH246" s="60">
        <f t="shared" si="177"/>
        <v>50</v>
      </c>
      <c r="AI246" s="60">
        <f t="shared" si="177"/>
        <v>105</v>
      </c>
      <c r="AJ246" s="60">
        <f t="shared" si="177"/>
        <v>10105</v>
      </c>
      <c r="AK246" s="60">
        <f t="shared" si="177"/>
        <v>428.66666666666669</v>
      </c>
      <c r="AL246" s="60">
        <f t="shared" si="177"/>
        <v>8.5733333333333341</v>
      </c>
      <c r="AM246" s="60">
        <f t="shared" ca="1" si="177"/>
        <v>-536.85</v>
      </c>
      <c r="AN246" s="60">
        <f t="shared" ca="1" si="177"/>
        <v>-536.85</v>
      </c>
      <c r="AO246" s="60">
        <f t="shared" ca="1" si="177"/>
        <v>536.85</v>
      </c>
      <c r="AP246" s="63">
        <f t="shared" si="147"/>
        <v>35</v>
      </c>
      <c r="AQ246" s="62">
        <f t="shared" si="148"/>
        <v>1.5423001949317752</v>
      </c>
      <c r="AR246" s="62">
        <f t="shared" si="149"/>
        <v>77.115009746588754</v>
      </c>
      <c r="AS246" s="62">
        <f t="shared" si="150"/>
        <v>154.23001949317751</v>
      </c>
      <c r="AT246" s="62">
        <f t="shared" si="151"/>
        <v>-77.115009746588754</v>
      </c>
      <c r="AU246" s="62">
        <f t="shared" si="152"/>
        <v>231.34502923976626</v>
      </c>
      <c r="AV246" s="62">
        <f t="shared" si="153"/>
        <v>-308.46003898635502</v>
      </c>
      <c r="AW246" s="63">
        <f t="shared" si="167"/>
        <v>-77.115009746588754</v>
      </c>
      <c r="AX246" s="61" t="str">
        <f t="shared" ca="1" si="155"/>
        <v/>
      </c>
      <c r="AY246" s="69">
        <f t="shared" ca="1" si="168"/>
        <v>9568.1500000000015</v>
      </c>
      <c r="AZ246" s="51">
        <f t="shared" si="156"/>
        <v>539.80506822612131</v>
      </c>
      <c r="BA246" s="55">
        <f t="shared" ca="1" si="157"/>
        <v>5.5988632439440043E-2</v>
      </c>
      <c r="BB246" s="55">
        <f t="shared" ca="1" si="169"/>
        <v>-0.21500467401465304</v>
      </c>
      <c r="BC246" s="64">
        <f t="shared" ca="1" si="158"/>
        <v>-435.78167641325479</v>
      </c>
      <c r="BE246" s="52" t="str">
        <f t="shared" ca="1" si="159"/>
        <v/>
      </c>
      <c r="BF246" s="52" t="str">
        <f t="shared" ca="1" si="160"/>
        <v/>
      </c>
      <c r="BG246" s="52">
        <f t="shared" ca="1" si="170"/>
        <v>17.099999999999959</v>
      </c>
      <c r="BH246" s="52" t="str">
        <f t="shared" ca="1" si="171"/>
        <v/>
      </c>
    </row>
    <row r="247" spans="19:60">
      <c r="S247" s="68">
        <f t="shared" si="176"/>
        <v>7</v>
      </c>
      <c r="T247" s="69">
        <f t="shared" si="176"/>
        <v>2</v>
      </c>
      <c r="U247" s="70">
        <f t="shared" si="161"/>
        <v>3</v>
      </c>
      <c r="V247" s="68">
        <f t="shared" si="175"/>
        <v>4</v>
      </c>
      <c r="W247" s="70">
        <f t="shared" si="175"/>
        <v>7</v>
      </c>
      <c r="X247" s="71">
        <f t="shared" si="175"/>
        <v>0.42857142857142855</v>
      </c>
      <c r="Y247" s="71">
        <f t="shared" si="175"/>
        <v>0.5</v>
      </c>
      <c r="Z247" s="69">
        <f t="shared" si="175"/>
        <v>10000</v>
      </c>
      <c r="AA247" s="69">
        <f t="shared" ca="1" si="175"/>
        <v>9641.3333333333339</v>
      </c>
      <c r="AB247" s="69">
        <f t="shared" ca="1" si="163"/>
        <v>-358.66666666666606</v>
      </c>
      <c r="AC247" s="69">
        <f t="shared" ca="1" si="164"/>
        <v>69.555555555555557</v>
      </c>
      <c r="AD247" s="73">
        <f t="shared" si="173"/>
        <v>16.999999999999957</v>
      </c>
      <c r="AE247" s="69">
        <f t="shared" si="177"/>
        <v>0.70000000000000007</v>
      </c>
      <c r="AF247" s="69">
        <f t="shared" si="177"/>
        <v>2.1</v>
      </c>
      <c r="AG247" s="78">
        <f t="shared" si="177"/>
        <v>200</v>
      </c>
      <c r="AH247" s="60">
        <f t="shared" si="177"/>
        <v>50</v>
      </c>
      <c r="AI247" s="60">
        <f t="shared" si="177"/>
        <v>105</v>
      </c>
      <c r="AJ247" s="60">
        <f t="shared" si="177"/>
        <v>10105</v>
      </c>
      <c r="AK247" s="60">
        <f t="shared" si="177"/>
        <v>428.66666666666669</v>
      </c>
      <c r="AL247" s="60">
        <f t="shared" si="177"/>
        <v>8.5733333333333341</v>
      </c>
      <c r="AM247" s="60">
        <f t="shared" ca="1" si="177"/>
        <v>-536.85</v>
      </c>
      <c r="AN247" s="60">
        <f t="shared" ca="1" si="177"/>
        <v>-536.85</v>
      </c>
      <c r="AO247" s="60">
        <f t="shared" ca="1" si="177"/>
        <v>536.85</v>
      </c>
      <c r="AP247" s="63">
        <f t="shared" si="147"/>
        <v>35</v>
      </c>
      <c r="AQ247" s="62">
        <f t="shared" si="148"/>
        <v>1.5454901960784326</v>
      </c>
      <c r="AR247" s="62">
        <f t="shared" si="149"/>
        <v>77.274509803921632</v>
      </c>
      <c r="AS247" s="62">
        <f t="shared" si="150"/>
        <v>154.54901960784326</v>
      </c>
      <c r="AT247" s="62">
        <f t="shared" si="151"/>
        <v>-77.274509803921632</v>
      </c>
      <c r="AU247" s="62">
        <f t="shared" si="152"/>
        <v>231.82352941176489</v>
      </c>
      <c r="AV247" s="62">
        <f t="shared" si="153"/>
        <v>-309.09803921568653</v>
      </c>
      <c r="AW247" s="63">
        <f t="shared" si="167"/>
        <v>-77.274509803921632</v>
      </c>
      <c r="AX247" s="61" t="str">
        <f t="shared" ca="1" si="155"/>
        <v/>
      </c>
      <c r="AY247" s="69">
        <f t="shared" ca="1" si="168"/>
        <v>9568.1500000000015</v>
      </c>
      <c r="AZ247" s="51">
        <f t="shared" si="156"/>
        <v>540.92156862745139</v>
      </c>
      <c r="BA247" s="55">
        <f t="shared" ca="1" si="157"/>
        <v>5.6104435966061197E-2</v>
      </c>
      <c r="BB247" s="55">
        <f t="shared" ca="1" si="169"/>
        <v>-0.21544937677673354</v>
      </c>
      <c r="BC247" s="64">
        <f t="shared" ca="1" si="158"/>
        <v>-435.94117647058772</v>
      </c>
      <c r="BE247" s="52" t="str">
        <f t="shared" ca="1" si="159"/>
        <v/>
      </c>
      <c r="BF247" s="52" t="str">
        <f t="shared" ca="1" si="160"/>
        <v/>
      </c>
      <c r="BG247" s="52">
        <f t="shared" ca="1" si="170"/>
        <v>16.999999999999957</v>
      </c>
      <c r="BH247" s="52" t="str">
        <f t="shared" ca="1" si="171"/>
        <v/>
      </c>
    </row>
    <row r="248" spans="19:60">
      <c r="S248" s="68">
        <f t="shared" si="176"/>
        <v>7</v>
      </c>
      <c r="T248" s="69">
        <f t="shared" si="176"/>
        <v>2</v>
      </c>
      <c r="U248" s="70">
        <f t="shared" si="161"/>
        <v>3</v>
      </c>
      <c r="V248" s="68">
        <f t="shared" si="175"/>
        <v>4</v>
      </c>
      <c r="W248" s="70">
        <f t="shared" si="175"/>
        <v>7</v>
      </c>
      <c r="X248" s="71">
        <f t="shared" si="175"/>
        <v>0.42857142857142855</v>
      </c>
      <c r="Y248" s="71">
        <f t="shared" si="175"/>
        <v>0.5</v>
      </c>
      <c r="Z248" s="69">
        <f t="shared" si="175"/>
        <v>10000</v>
      </c>
      <c r="AA248" s="69">
        <f t="shared" ca="1" si="175"/>
        <v>9641.3333333333339</v>
      </c>
      <c r="AB248" s="69">
        <f t="shared" ca="1" si="163"/>
        <v>-358.66666666666606</v>
      </c>
      <c r="AC248" s="69">
        <f t="shared" ca="1" si="164"/>
        <v>69.555555555555557</v>
      </c>
      <c r="AD248" s="73">
        <f t="shared" si="173"/>
        <v>16.899999999999956</v>
      </c>
      <c r="AE248" s="69">
        <f t="shared" si="177"/>
        <v>0.70000000000000007</v>
      </c>
      <c r="AF248" s="69">
        <f t="shared" si="177"/>
        <v>2.1</v>
      </c>
      <c r="AG248" s="78">
        <f t="shared" si="177"/>
        <v>200</v>
      </c>
      <c r="AH248" s="60">
        <f t="shared" si="177"/>
        <v>50</v>
      </c>
      <c r="AI248" s="60">
        <f t="shared" si="177"/>
        <v>105</v>
      </c>
      <c r="AJ248" s="60">
        <f t="shared" si="177"/>
        <v>10105</v>
      </c>
      <c r="AK248" s="60">
        <f t="shared" si="177"/>
        <v>428.66666666666669</v>
      </c>
      <c r="AL248" s="60">
        <f t="shared" si="177"/>
        <v>8.5733333333333341</v>
      </c>
      <c r="AM248" s="60">
        <f t="shared" ca="1" si="177"/>
        <v>-536.85</v>
      </c>
      <c r="AN248" s="60">
        <f t="shared" ca="1" si="177"/>
        <v>-536.85</v>
      </c>
      <c r="AO248" s="60">
        <f t="shared" ca="1" si="177"/>
        <v>536.85</v>
      </c>
      <c r="AP248" s="63">
        <f t="shared" si="147"/>
        <v>35</v>
      </c>
      <c r="AQ248" s="62">
        <f t="shared" si="148"/>
        <v>1.5487179487179501</v>
      </c>
      <c r="AR248" s="62">
        <f t="shared" si="149"/>
        <v>77.435897435897502</v>
      </c>
      <c r="AS248" s="62">
        <f t="shared" si="150"/>
        <v>154.871794871795</v>
      </c>
      <c r="AT248" s="62">
        <f t="shared" si="151"/>
        <v>-77.435897435897502</v>
      </c>
      <c r="AU248" s="62">
        <f t="shared" si="152"/>
        <v>232.30769230769249</v>
      </c>
      <c r="AV248" s="62">
        <f t="shared" si="153"/>
        <v>-309.74358974359001</v>
      </c>
      <c r="AW248" s="63">
        <f t="shared" si="167"/>
        <v>-77.435897435897516</v>
      </c>
      <c r="AX248" s="61" t="str">
        <f t="shared" ca="1" si="155"/>
        <v/>
      </c>
      <c r="AY248" s="69">
        <f t="shared" ca="1" si="168"/>
        <v>9568.1500000000015</v>
      </c>
      <c r="AZ248" s="51">
        <f t="shared" si="156"/>
        <v>542.05128205128256</v>
      </c>
      <c r="BA248" s="55">
        <f t="shared" ca="1" si="157"/>
        <v>5.622160994861871E-2</v>
      </c>
      <c r="BB248" s="55">
        <f t="shared" ca="1" si="169"/>
        <v>-0.21589934229339491</v>
      </c>
      <c r="BC248" s="64">
        <f t="shared" ca="1" si="158"/>
        <v>-436.10256410256358</v>
      </c>
      <c r="BE248" s="52" t="str">
        <f t="shared" ca="1" si="159"/>
        <v/>
      </c>
      <c r="BF248" s="52" t="str">
        <f t="shared" ca="1" si="160"/>
        <v/>
      </c>
      <c r="BG248" s="52">
        <f t="shared" ca="1" si="170"/>
        <v>16.899999999999956</v>
      </c>
      <c r="BH248" s="52" t="str">
        <f t="shared" ca="1" si="171"/>
        <v/>
      </c>
    </row>
    <row r="249" spans="19:60">
      <c r="S249" s="68">
        <f t="shared" si="176"/>
        <v>7</v>
      </c>
      <c r="T249" s="69">
        <f t="shared" si="176"/>
        <v>2</v>
      </c>
      <c r="U249" s="70">
        <f t="shared" si="161"/>
        <v>3</v>
      </c>
      <c r="V249" s="68">
        <f t="shared" si="175"/>
        <v>4</v>
      </c>
      <c r="W249" s="70">
        <f t="shared" si="175"/>
        <v>7</v>
      </c>
      <c r="X249" s="71">
        <f t="shared" si="175"/>
        <v>0.42857142857142855</v>
      </c>
      <c r="Y249" s="71">
        <f t="shared" si="175"/>
        <v>0.5</v>
      </c>
      <c r="Z249" s="69">
        <f t="shared" si="175"/>
        <v>10000</v>
      </c>
      <c r="AA249" s="69">
        <f t="shared" ca="1" si="175"/>
        <v>9641.3333333333339</v>
      </c>
      <c r="AB249" s="69">
        <f t="shared" ca="1" si="163"/>
        <v>-358.66666666666606</v>
      </c>
      <c r="AC249" s="69">
        <f t="shared" ca="1" si="164"/>
        <v>69.555555555555557</v>
      </c>
      <c r="AD249" s="73">
        <f t="shared" si="173"/>
        <v>16.799999999999955</v>
      </c>
      <c r="AE249" s="69">
        <f t="shared" si="177"/>
        <v>0.70000000000000007</v>
      </c>
      <c r="AF249" s="69">
        <f t="shared" si="177"/>
        <v>2.1</v>
      </c>
      <c r="AG249" s="78">
        <f t="shared" si="177"/>
        <v>200</v>
      </c>
      <c r="AH249" s="60">
        <f t="shared" si="177"/>
        <v>50</v>
      </c>
      <c r="AI249" s="60">
        <f t="shared" si="177"/>
        <v>105</v>
      </c>
      <c r="AJ249" s="60">
        <f t="shared" si="177"/>
        <v>10105</v>
      </c>
      <c r="AK249" s="60">
        <f t="shared" si="177"/>
        <v>428.66666666666669</v>
      </c>
      <c r="AL249" s="60">
        <f t="shared" si="177"/>
        <v>8.5733333333333341</v>
      </c>
      <c r="AM249" s="60">
        <f t="shared" ca="1" si="177"/>
        <v>-536.85</v>
      </c>
      <c r="AN249" s="60">
        <f t="shared" ca="1" si="177"/>
        <v>-536.85</v>
      </c>
      <c r="AO249" s="60">
        <f t="shared" ca="1" si="177"/>
        <v>536.85</v>
      </c>
      <c r="AP249" s="63">
        <f t="shared" si="147"/>
        <v>35</v>
      </c>
      <c r="AQ249" s="62">
        <f t="shared" si="148"/>
        <v>1.5519841269841286</v>
      </c>
      <c r="AR249" s="62">
        <f t="shared" si="149"/>
        <v>77.599206349206426</v>
      </c>
      <c r="AS249" s="62">
        <f t="shared" si="150"/>
        <v>155.19841269841285</v>
      </c>
      <c r="AT249" s="62">
        <f t="shared" si="151"/>
        <v>-77.599206349206426</v>
      </c>
      <c r="AU249" s="62">
        <f t="shared" si="152"/>
        <v>232.79761904761926</v>
      </c>
      <c r="AV249" s="62">
        <f t="shared" si="153"/>
        <v>-310.3968253968257</v>
      </c>
      <c r="AW249" s="63">
        <f t="shared" si="167"/>
        <v>-77.59920634920644</v>
      </c>
      <c r="AX249" s="61" t="str">
        <f t="shared" ca="1" si="155"/>
        <v/>
      </c>
      <c r="AY249" s="69">
        <f t="shared" ca="1" si="168"/>
        <v>9568.1500000000015</v>
      </c>
      <c r="AZ249" s="51">
        <f t="shared" si="156"/>
        <v>543.19444444444503</v>
      </c>
      <c r="BA249" s="55">
        <f t="shared" ca="1" si="157"/>
        <v>5.6340178859539999E-2</v>
      </c>
      <c r="BB249" s="55">
        <f t="shared" ca="1" si="169"/>
        <v>-0.21635466454239752</v>
      </c>
      <c r="BC249" s="64">
        <f t="shared" ca="1" si="158"/>
        <v>-436.2658730158725</v>
      </c>
      <c r="BE249" s="52" t="str">
        <f t="shared" ca="1" si="159"/>
        <v/>
      </c>
      <c r="BF249" s="52" t="str">
        <f t="shared" ca="1" si="160"/>
        <v/>
      </c>
      <c r="BG249" s="52">
        <f t="shared" ca="1" si="170"/>
        <v>16.799999999999955</v>
      </c>
      <c r="BH249" s="52" t="str">
        <f t="shared" ca="1" si="171"/>
        <v/>
      </c>
    </row>
    <row r="250" spans="19:60">
      <c r="S250" s="68">
        <f t="shared" si="176"/>
        <v>7</v>
      </c>
      <c r="T250" s="69">
        <f t="shared" si="176"/>
        <v>2</v>
      </c>
      <c r="U250" s="70">
        <f t="shared" si="161"/>
        <v>3</v>
      </c>
      <c r="V250" s="68">
        <f t="shared" ref="V250:AA265" si="178">V249</f>
        <v>4</v>
      </c>
      <c r="W250" s="70">
        <f t="shared" si="178"/>
        <v>7</v>
      </c>
      <c r="X250" s="71">
        <f t="shared" si="178"/>
        <v>0.42857142857142855</v>
      </c>
      <c r="Y250" s="71">
        <f t="shared" si="178"/>
        <v>0.5</v>
      </c>
      <c r="Z250" s="69">
        <f t="shared" si="178"/>
        <v>10000</v>
      </c>
      <c r="AA250" s="69">
        <f t="shared" ca="1" si="178"/>
        <v>9641.3333333333339</v>
      </c>
      <c r="AB250" s="69">
        <f t="shared" ca="1" si="163"/>
        <v>-358.66666666666606</v>
      </c>
      <c r="AC250" s="69">
        <f t="shared" ref="AC250:AC281" ca="1" si="179">AC249</f>
        <v>69.555555555555557</v>
      </c>
      <c r="AD250" s="73">
        <f t="shared" si="173"/>
        <v>16.699999999999953</v>
      </c>
      <c r="AE250" s="69">
        <f t="shared" si="177"/>
        <v>0.70000000000000007</v>
      </c>
      <c r="AF250" s="69">
        <f t="shared" si="177"/>
        <v>2.1</v>
      </c>
      <c r="AG250" s="78">
        <f t="shared" si="177"/>
        <v>200</v>
      </c>
      <c r="AH250" s="60">
        <f t="shared" si="177"/>
        <v>50</v>
      </c>
      <c r="AI250" s="60">
        <f t="shared" si="177"/>
        <v>105</v>
      </c>
      <c r="AJ250" s="60">
        <f t="shared" si="177"/>
        <v>10105</v>
      </c>
      <c r="AK250" s="60">
        <f t="shared" si="177"/>
        <v>428.66666666666669</v>
      </c>
      <c r="AL250" s="60">
        <f t="shared" si="177"/>
        <v>8.5733333333333341</v>
      </c>
      <c r="AM250" s="60">
        <f t="shared" ca="1" si="177"/>
        <v>-536.85</v>
      </c>
      <c r="AN250" s="60">
        <f t="shared" ca="1" si="177"/>
        <v>-536.85</v>
      </c>
      <c r="AO250" s="60">
        <f t="shared" ca="1" si="177"/>
        <v>536.85</v>
      </c>
      <c r="AP250" s="63">
        <f t="shared" si="147"/>
        <v>35</v>
      </c>
      <c r="AQ250" s="62">
        <f t="shared" si="148"/>
        <v>1.5552894211576862</v>
      </c>
      <c r="AR250" s="62">
        <f t="shared" si="149"/>
        <v>77.764471057884307</v>
      </c>
      <c r="AS250" s="62">
        <f t="shared" si="150"/>
        <v>155.52894211576861</v>
      </c>
      <c r="AT250" s="62">
        <f t="shared" si="151"/>
        <v>-77.764471057884307</v>
      </c>
      <c r="AU250" s="62">
        <f t="shared" si="152"/>
        <v>233.29341317365294</v>
      </c>
      <c r="AV250" s="62">
        <f t="shared" si="153"/>
        <v>-311.05788423153723</v>
      </c>
      <c r="AW250" s="63">
        <f t="shared" si="167"/>
        <v>-77.764471057884293</v>
      </c>
      <c r="AX250" s="61" t="str">
        <f t="shared" ca="1" si="155"/>
        <v/>
      </c>
      <c r="AY250" s="69">
        <f t="shared" ca="1" si="168"/>
        <v>9568.1500000000015</v>
      </c>
      <c r="AZ250" s="51">
        <f t="shared" si="156"/>
        <v>544.35129740519017</v>
      </c>
      <c r="BA250" s="55">
        <f t="shared" ca="1" si="157"/>
        <v>5.6460167757418418E-2</v>
      </c>
      <c r="BB250" s="55">
        <f t="shared" ca="1" si="169"/>
        <v>-0.21681543975246587</v>
      </c>
      <c r="BC250" s="64">
        <f t="shared" ca="1" si="158"/>
        <v>-436.43113772455035</v>
      </c>
      <c r="BE250" s="52" t="str">
        <f t="shared" ca="1" si="159"/>
        <v/>
      </c>
      <c r="BF250" s="52" t="str">
        <f t="shared" ca="1" si="160"/>
        <v/>
      </c>
      <c r="BG250" s="52">
        <f t="shared" ca="1" si="170"/>
        <v>16.699999999999953</v>
      </c>
      <c r="BH250" s="52" t="str">
        <f t="shared" ca="1" si="171"/>
        <v/>
      </c>
    </row>
    <row r="251" spans="19:60">
      <c r="S251" s="68">
        <f t="shared" ref="S251:T266" si="180">S250</f>
        <v>7</v>
      </c>
      <c r="T251" s="69">
        <f t="shared" si="180"/>
        <v>2</v>
      </c>
      <c r="U251" s="70">
        <f t="shared" si="161"/>
        <v>3</v>
      </c>
      <c r="V251" s="68">
        <f t="shared" si="178"/>
        <v>4</v>
      </c>
      <c r="W251" s="70">
        <f t="shared" si="178"/>
        <v>7</v>
      </c>
      <c r="X251" s="71">
        <f t="shared" si="178"/>
        <v>0.42857142857142855</v>
      </c>
      <c r="Y251" s="71">
        <f t="shared" si="178"/>
        <v>0.5</v>
      </c>
      <c r="Z251" s="69">
        <f t="shared" si="178"/>
        <v>10000</v>
      </c>
      <c r="AA251" s="69">
        <f t="shared" ca="1" si="178"/>
        <v>9641.3333333333339</v>
      </c>
      <c r="AB251" s="69">
        <f t="shared" ca="1" si="163"/>
        <v>-358.66666666666606</v>
      </c>
      <c r="AC251" s="69">
        <f t="shared" ca="1" si="179"/>
        <v>69.555555555555557</v>
      </c>
      <c r="AD251" s="73">
        <f t="shared" si="173"/>
        <v>16.599999999999952</v>
      </c>
      <c r="AE251" s="69">
        <f t="shared" ref="AE251:AO266" si="181">AE250</f>
        <v>0.70000000000000007</v>
      </c>
      <c r="AF251" s="69">
        <f t="shared" si="181"/>
        <v>2.1</v>
      </c>
      <c r="AG251" s="78">
        <f t="shared" si="181"/>
        <v>200</v>
      </c>
      <c r="AH251" s="60">
        <f t="shared" si="181"/>
        <v>50</v>
      </c>
      <c r="AI251" s="60">
        <f t="shared" si="181"/>
        <v>105</v>
      </c>
      <c r="AJ251" s="60">
        <f t="shared" si="181"/>
        <v>10105</v>
      </c>
      <c r="AK251" s="60">
        <f t="shared" si="181"/>
        <v>428.66666666666669</v>
      </c>
      <c r="AL251" s="60">
        <f t="shared" si="181"/>
        <v>8.5733333333333341</v>
      </c>
      <c r="AM251" s="60">
        <f t="shared" ca="1" si="181"/>
        <v>-536.85</v>
      </c>
      <c r="AN251" s="60">
        <f t="shared" ca="1" si="181"/>
        <v>-536.85</v>
      </c>
      <c r="AO251" s="60">
        <f t="shared" ca="1" si="181"/>
        <v>536.85</v>
      </c>
      <c r="AP251" s="63">
        <f t="shared" si="147"/>
        <v>35</v>
      </c>
      <c r="AQ251" s="62">
        <f t="shared" si="148"/>
        <v>1.5586345381526121</v>
      </c>
      <c r="AR251" s="62">
        <f t="shared" si="149"/>
        <v>77.931726907630605</v>
      </c>
      <c r="AS251" s="62">
        <f t="shared" si="150"/>
        <v>155.86345381526121</v>
      </c>
      <c r="AT251" s="62">
        <f t="shared" si="151"/>
        <v>-77.931726907630605</v>
      </c>
      <c r="AU251" s="62">
        <f t="shared" si="152"/>
        <v>233.79518072289181</v>
      </c>
      <c r="AV251" s="62">
        <f t="shared" si="153"/>
        <v>-311.72690763052242</v>
      </c>
      <c r="AW251" s="63">
        <f t="shared" si="167"/>
        <v>-77.931726907630605</v>
      </c>
      <c r="AX251" s="61" t="str">
        <f t="shared" ca="1" si="155"/>
        <v/>
      </c>
      <c r="AY251" s="69">
        <f t="shared" ca="1" si="168"/>
        <v>9568.1500000000015</v>
      </c>
      <c r="AZ251" s="51">
        <f t="shared" si="156"/>
        <v>545.52208835341423</v>
      </c>
      <c r="BA251" s="55">
        <f t="shared" ca="1" si="157"/>
        <v>5.6581602304668875E-2</v>
      </c>
      <c r="BB251" s="55">
        <f t="shared" ca="1" si="169"/>
        <v>-0.2172817664710894</v>
      </c>
      <c r="BC251" s="64">
        <f t="shared" ca="1" si="158"/>
        <v>-436.59839357429667</v>
      </c>
      <c r="BE251" s="52" t="str">
        <f t="shared" ca="1" si="159"/>
        <v/>
      </c>
      <c r="BF251" s="52" t="str">
        <f t="shared" ca="1" si="160"/>
        <v/>
      </c>
      <c r="BG251" s="52">
        <f t="shared" ca="1" si="170"/>
        <v>16.599999999999952</v>
      </c>
      <c r="BH251" s="52" t="str">
        <f t="shared" ca="1" si="171"/>
        <v/>
      </c>
    </row>
    <row r="252" spans="19:60">
      <c r="S252" s="68">
        <f t="shared" si="180"/>
        <v>7</v>
      </c>
      <c r="T252" s="69">
        <f t="shared" si="180"/>
        <v>2</v>
      </c>
      <c r="U252" s="70">
        <f t="shared" si="161"/>
        <v>3</v>
      </c>
      <c r="V252" s="68">
        <f t="shared" si="178"/>
        <v>4</v>
      </c>
      <c r="W252" s="70">
        <f t="shared" si="178"/>
        <v>7</v>
      </c>
      <c r="X252" s="71">
        <f t="shared" si="178"/>
        <v>0.42857142857142855</v>
      </c>
      <c r="Y252" s="71">
        <f t="shared" si="178"/>
        <v>0.5</v>
      </c>
      <c r="Z252" s="69">
        <f t="shared" si="178"/>
        <v>10000</v>
      </c>
      <c r="AA252" s="69">
        <f t="shared" ca="1" si="178"/>
        <v>9641.3333333333339</v>
      </c>
      <c r="AB252" s="69">
        <f t="shared" ca="1" si="163"/>
        <v>-358.66666666666606</v>
      </c>
      <c r="AC252" s="69">
        <f t="shared" ca="1" si="179"/>
        <v>69.555555555555557</v>
      </c>
      <c r="AD252" s="73">
        <f t="shared" si="173"/>
        <v>16.49999999999995</v>
      </c>
      <c r="AE252" s="69">
        <f t="shared" si="181"/>
        <v>0.70000000000000007</v>
      </c>
      <c r="AF252" s="69">
        <f t="shared" si="181"/>
        <v>2.1</v>
      </c>
      <c r="AG252" s="78">
        <f t="shared" si="181"/>
        <v>200</v>
      </c>
      <c r="AH252" s="60">
        <f t="shared" si="181"/>
        <v>50</v>
      </c>
      <c r="AI252" s="60">
        <f t="shared" si="181"/>
        <v>105</v>
      </c>
      <c r="AJ252" s="60">
        <f t="shared" si="181"/>
        <v>10105</v>
      </c>
      <c r="AK252" s="60">
        <f t="shared" si="181"/>
        <v>428.66666666666669</v>
      </c>
      <c r="AL252" s="60">
        <f t="shared" si="181"/>
        <v>8.5733333333333341</v>
      </c>
      <c r="AM252" s="60">
        <f t="shared" ca="1" si="181"/>
        <v>-536.85</v>
      </c>
      <c r="AN252" s="60">
        <f t="shared" ca="1" si="181"/>
        <v>-536.85</v>
      </c>
      <c r="AO252" s="60">
        <f t="shared" ca="1" si="181"/>
        <v>536.85</v>
      </c>
      <c r="AP252" s="63">
        <f t="shared" si="147"/>
        <v>35</v>
      </c>
      <c r="AQ252" s="62">
        <f t="shared" si="148"/>
        <v>1.5620202020202036</v>
      </c>
      <c r="AR252" s="62">
        <f t="shared" si="149"/>
        <v>78.101010101010189</v>
      </c>
      <c r="AS252" s="62">
        <f t="shared" si="150"/>
        <v>156.20202020202038</v>
      </c>
      <c r="AT252" s="62">
        <f t="shared" si="151"/>
        <v>-78.101010101010189</v>
      </c>
      <c r="AU252" s="62">
        <f t="shared" si="152"/>
        <v>234.30303030303057</v>
      </c>
      <c r="AV252" s="62">
        <f t="shared" si="153"/>
        <v>-312.40404040404076</v>
      </c>
      <c r="AW252" s="63">
        <f t="shared" si="167"/>
        <v>-78.101010101010189</v>
      </c>
      <c r="AX252" s="61" t="str">
        <f t="shared" ca="1" si="155"/>
        <v/>
      </c>
      <c r="AY252" s="69">
        <f t="shared" ca="1" si="168"/>
        <v>9568.1500000000015</v>
      </c>
      <c r="AZ252" s="51">
        <f t="shared" si="156"/>
        <v>546.70707070707135</v>
      </c>
      <c r="BA252" s="55">
        <f t="shared" ca="1" si="157"/>
        <v>5.6704508785825405E-2</v>
      </c>
      <c r="BB252" s="55">
        <f t="shared" ca="1" si="169"/>
        <v>-0.21775374563478714</v>
      </c>
      <c r="BC252" s="64">
        <f t="shared" ca="1" si="158"/>
        <v>-436.76767676767622</v>
      </c>
      <c r="BE252" s="52" t="str">
        <f t="shared" ca="1" si="159"/>
        <v/>
      </c>
      <c r="BF252" s="52" t="str">
        <f t="shared" ca="1" si="160"/>
        <v/>
      </c>
      <c r="BG252" s="52">
        <f t="shared" ca="1" si="170"/>
        <v>16.49999999999995</v>
      </c>
      <c r="BH252" s="52" t="str">
        <f t="shared" ca="1" si="171"/>
        <v/>
      </c>
    </row>
    <row r="253" spans="19:60">
      <c r="S253" s="68">
        <f t="shared" si="180"/>
        <v>7</v>
      </c>
      <c r="T253" s="69">
        <f t="shared" si="180"/>
        <v>2</v>
      </c>
      <c r="U253" s="70">
        <f t="shared" si="161"/>
        <v>3</v>
      </c>
      <c r="V253" s="68">
        <f t="shared" si="178"/>
        <v>4</v>
      </c>
      <c r="W253" s="70">
        <f t="shared" si="178"/>
        <v>7</v>
      </c>
      <c r="X253" s="71">
        <f t="shared" si="178"/>
        <v>0.42857142857142855</v>
      </c>
      <c r="Y253" s="71">
        <f t="shared" si="178"/>
        <v>0.5</v>
      </c>
      <c r="Z253" s="69">
        <f t="shared" si="178"/>
        <v>10000</v>
      </c>
      <c r="AA253" s="69">
        <f t="shared" ca="1" si="178"/>
        <v>9641.3333333333339</v>
      </c>
      <c r="AB253" s="69">
        <f t="shared" ca="1" si="163"/>
        <v>-358.66666666666606</v>
      </c>
      <c r="AC253" s="69">
        <f t="shared" ca="1" si="179"/>
        <v>69.555555555555557</v>
      </c>
      <c r="AD253" s="73">
        <f t="shared" si="173"/>
        <v>16.399999999999949</v>
      </c>
      <c r="AE253" s="69">
        <f t="shared" si="181"/>
        <v>0.70000000000000007</v>
      </c>
      <c r="AF253" s="69">
        <f t="shared" si="181"/>
        <v>2.1</v>
      </c>
      <c r="AG253" s="78">
        <f t="shared" si="181"/>
        <v>200</v>
      </c>
      <c r="AH253" s="60">
        <f t="shared" si="181"/>
        <v>50</v>
      </c>
      <c r="AI253" s="60">
        <f t="shared" si="181"/>
        <v>105</v>
      </c>
      <c r="AJ253" s="60">
        <f t="shared" si="181"/>
        <v>10105</v>
      </c>
      <c r="AK253" s="60">
        <f t="shared" si="181"/>
        <v>428.66666666666669</v>
      </c>
      <c r="AL253" s="60">
        <f t="shared" si="181"/>
        <v>8.5733333333333341</v>
      </c>
      <c r="AM253" s="60">
        <f t="shared" ca="1" si="181"/>
        <v>-536.85</v>
      </c>
      <c r="AN253" s="60">
        <f t="shared" ca="1" si="181"/>
        <v>-536.85</v>
      </c>
      <c r="AO253" s="60">
        <f t="shared" ca="1" si="181"/>
        <v>536.85</v>
      </c>
      <c r="AP253" s="63">
        <f t="shared" si="147"/>
        <v>35</v>
      </c>
      <c r="AQ253" s="62">
        <f t="shared" si="148"/>
        <v>1.5654471544715465</v>
      </c>
      <c r="AR253" s="62">
        <f t="shared" si="149"/>
        <v>78.272357723577329</v>
      </c>
      <c r="AS253" s="62">
        <f t="shared" si="150"/>
        <v>156.54471544715466</v>
      </c>
      <c r="AT253" s="62">
        <f t="shared" si="151"/>
        <v>-78.272357723577329</v>
      </c>
      <c r="AU253" s="62">
        <f t="shared" si="152"/>
        <v>234.81707317073199</v>
      </c>
      <c r="AV253" s="62">
        <f t="shared" si="153"/>
        <v>-313.08943089430932</v>
      </c>
      <c r="AW253" s="63">
        <f t="shared" si="167"/>
        <v>-78.272357723577329</v>
      </c>
      <c r="AX253" s="61" t="str">
        <f t="shared" ca="1" si="155"/>
        <v/>
      </c>
      <c r="AY253" s="69">
        <f t="shared" ca="1" si="168"/>
        <v>9568.1500000000015</v>
      </c>
      <c r="AZ253" s="51">
        <f t="shared" si="156"/>
        <v>547.9065040650413</v>
      </c>
      <c r="BA253" s="55">
        <f t="shared" ca="1" si="157"/>
        <v>5.6828914126508222E-2</v>
      </c>
      <c r="BB253" s="55">
        <f t="shared" ca="1" si="169"/>
        <v>-0.21823148064194459</v>
      </c>
      <c r="BC253" s="64">
        <f t="shared" ca="1" si="158"/>
        <v>-436.93902439024339</v>
      </c>
      <c r="BE253" s="52" t="str">
        <f t="shared" ca="1" si="159"/>
        <v/>
      </c>
      <c r="BF253" s="52" t="str">
        <f t="shared" ca="1" si="160"/>
        <v/>
      </c>
      <c r="BG253" s="52">
        <f t="shared" ca="1" si="170"/>
        <v>16.399999999999949</v>
      </c>
      <c r="BH253" s="52" t="str">
        <f t="shared" ca="1" si="171"/>
        <v/>
      </c>
    </row>
    <row r="254" spans="19:60">
      <c r="S254" s="68">
        <f t="shared" si="180"/>
        <v>7</v>
      </c>
      <c r="T254" s="69">
        <f t="shared" si="180"/>
        <v>2</v>
      </c>
      <c r="U254" s="70">
        <f t="shared" si="161"/>
        <v>3</v>
      </c>
      <c r="V254" s="68">
        <f t="shared" si="178"/>
        <v>4</v>
      </c>
      <c r="W254" s="70">
        <f t="shared" si="178"/>
        <v>7</v>
      </c>
      <c r="X254" s="71">
        <f t="shared" si="178"/>
        <v>0.42857142857142855</v>
      </c>
      <c r="Y254" s="71">
        <f t="shared" si="178"/>
        <v>0.5</v>
      </c>
      <c r="Z254" s="69">
        <f t="shared" si="178"/>
        <v>10000</v>
      </c>
      <c r="AA254" s="69">
        <f t="shared" ca="1" si="178"/>
        <v>9641.3333333333339</v>
      </c>
      <c r="AB254" s="69">
        <f t="shared" ca="1" si="163"/>
        <v>-358.66666666666606</v>
      </c>
      <c r="AC254" s="69">
        <f t="shared" ca="1" si="179"/>
        <v>69.555555555555557</v>
      </c>
      <c r="AD254" s="73">
        <f t="shared" si="173"/>
        <v>16.299999999999947</v>
      </c>
      <c r="AE254" s="69">
        <f t="shared" si="181"/>
        <v>0.70000000000000007</v>
      </c>
      <c r="AF254" s="69">
        <f t="shared" si="181"/>
        <v>2.1</v>
      </c>
      <c r="AG254" s="78">
        <f t="shared" si="181"/>
        <v>200</v>
      </c>
      <c r="AH254" s="60">
        <f t="shared" si="181"/>
        <v>50</v>
      </c>
      <c r="AI254" s="60">
        <f t="shared" si="181"/>
        <v>105</v>
      </c>
      <c r="AJ254" s="60">
        <f t="shared" si="181"/>
        <v>10105</v>
      </c>
      <c r="AK254" s="60">
        <f t="shared" si="181"/>
        <v>428.66666666666669</v>
      </c>
      <c r="AL254" s="60">
        <f t="shared" si="181"/>
        <v>8.5733333333333341</v>
      </c>
      <c r="AM254" s="60">
        <f t="shared" ca="1" si="181"/>
        <v>-536.85</v>
      </c>
      <c r="AN254" s="60">
        <f t="shared" ca="1" si="181"/>
        <v>-536.85</v>
      </c>
      <c r="AO254" s="60">
        <f t="shared" ca="1" si="181"/>
        <v>536.85</v>
      </c>
      <c r="AP254" s="63">
        <f t="shared" si="147"/>
        <v>35</v>
      </c>
      <c r="AQ254" s="62">
        <f t="shared" si="148"/>
        <v>1.5689161554192248</v>
      </c>
      <c r="AR254" s="62">
        <f t="shared" si="149"/>
        <v>78.445807770961238</v>
      </c>
      <c r="AS254" s="62">
        <f t="shared" si="150"/>
        <v>156.89161554192248</v>
      </c>
      <c r="AT254" s="62">
        <f t="shared" si="151"/>
        <v>-78.445807770961238</v>
      </c>
      <c r="AU254" s="62">
        <f t="shared" si="152"/>
        <v>235.33742331288371</v>
      </c>
      <c r="AV254" s="62">
        <f t="shared" si="153"/>
        <v>-313.78323108384495</v>
      </c>
      <c r="AW254" s="63">
        <f t="shared" si="167"/>
        <v>-78.445807770961238</v>
      </c>
      <c r="AX254" s="61" t="str">
        <f t="shared" ca="1" si="155"/>
        <v/>
      </c>
      <c r="AY254" s="69">
        <f t="shared" ca="1" si="168"/>
        <v>9568.1500000000015</v>
      </c>
      <c r="AZ254" s="51">
        <f t="shared" si="156"/>
        <v>549.1206543967287</v>
      </c>
      <c r="BA254" s="55">
        <f t="shared" ca="1" si="157"/>
        <v>5.695484591308899E-2</v>
      </c>
      <c r="BB254" s="55">
        <f t="shared" ca="1" si="169"/>
        <v>-0.21871507742833096</v>
      </c>
      <c r="BC254" s="64">
        <f t="shared" ca="1" si="158"/>
        <v>-437.11247443762727</v>
      </c>
      <c r="BE254" s="52" t="str">
        <f t="shared" ca="1" si="159"/>
        <v/>
      </c>
      <c r="BF254" s="52" t="str">
        <f t="shared" ca="1" si="160"/>
        <v/>
      </c>
      <c r="BG254" s="52">
        <f t="shared" ca="1" si="170"/>
        <v>16.299999999999947</v>
      </c>
      <c r="BH254" s="52" t="str">
        <f t="shared" ca="1" si="171"/>
        <v/>
      </c>
    </row>
    <row r="255" spans="19:60">
      <c r="S255" s="68">
        <f t="shared" si="180"/>
        <v>7</v>
      </c>
      <c r="T255" s="69">
        <f t="shared" si="180"/>
        <v>2</v>
      </c>
      <c r="U255" s="70">
        <f t="shared" si="161"/>
        <v>3</v>
      </c>
      <c r="V255" s="68">
        <f t="shared" si="178"/>
        <v>4</v>
      </c>
      <c r="W255" s="70">
        <f t="shared" si="178"/>
        <v>7</v>
      </c>
      <c r="X255" s="71">
        <f t="shared" si="178"/>
        <v>0.42857142857142855</v>
      </c>
      <c r="Y255" s="71">
        <f t="shared" si="178"/>
        <v>0.5</v>
      </c>
      <c r="Z255" s="69">
        <f t="shared" si="178"/>
        <v>10000</v>
      </c>
      <c r="AA255" s="69">
        <f t="shared" ca="1" si="178"/>
        <v>9641.3333333333339</v>
      </c>
      <c r="AB255" s="69">
        <f t="shared" ca="1" si="163"/>
        <v>-358.66666666666606</v>
      </c>
      <c r="AC255" s="69">
        <f t="shared" ca="1" si="179"/>
        <v>69.555555555555557</v>
      </c>
      <c r="AD255" s="73">
        <f t="shared" si="173"/>
        <v>16.199999999999946</v>
      </c>
      <c r="AE255" s="69">
        <f t="shared" si="181"/>
        <v>0.70000000000000007</v>
      </c>
      <c r="AF255" s="69">
        <f t="shared" si="181"/>
        <v>2.1</v>
      </c>
      <c r="AG255" s="78">
        <f t="shared" si="181"/>
        <v>200</v>
      </c>
      <c r="AH255" s="60">
        <f t="shared" si="181"/>
        <v>50</v>
      </c>
      <c r="AI255" s="60">
        <f t="shared" si="181"/>
        <v>105</v>
      </c>
      <c r="AJ255" s="60">
        <f t="shared" si="181"/>
        <v>10105</v>
      </c>
      <c r="AK255" s="60">
        <f t="shared" si="181"/>
        <v>428.66666666666669</v>
      </c>
      <c r="AL255" s="60">
        <f t="shared" si="181"/>
        <v>8.5733333333333341</v>
      </c>
      <c r="AM255" s="60">
        <f t="shared" ca="1" si="181"/>
        <v>-536.85</v>
      </c>
      <c r="AN255" s="60">
        <f t="shared" ca="1" si="181"/>
        <v>-536.85</v>
      </c>
      <c r="AO255" s="60">
        <f t="shared" ca="1" si="181"/>
        <v>536.85</v>
      </c>
      <c r="AP255" s="63">
        <f t="shared" si="147"/>
        <v>35</v>
      </c>
      <c r="AQ255" s="62">
        <f t="shared" si="148"/>
        <v>1.5724279835390966</v>
      </c>
      <c r="AR255" s="62">
        <f t="shared" si="149"/>
        <v>78.621399176954839</v>
      </c>
      <c r="AS255" s="62">
        <f t="shared" si="150"/>
        <v>157.24279835390968</v>
      </c>
      <c r="AT255" s="62">
        <f t="shared" si="151"/>
        <v>-78.621399176954839</v>
      </c>
      <c r="AU255" s="62">
        <f t="shared" si="152"/>
        <v>235.86419753086452</v>
      </c>
      <c r="AV255" s="62">
        <f t="shared" si="153"/>
        <v>-314.48559670781935</v>
      </c>
      <c r="AW255" s="63">
        <f t="shared" si="167"/>
        <v>-78.621399176954839</v>
      </c>
      <c r="AX255" s="61" t="str">
        <f t="shared" ca="1" si="155"/>
        <v/>
      </c>
      <c r="AY255" s="69">
        <f t="shared" ca="1" si="168"/>
        <v>9568.1500000000015</v>
      </c>
      <c r="AZ255" s="51">
        <f t="shared" si="156"/>
        <v>550.3497942386839</v>
      </c>
      <c r="BA255" s="55">
        <f t="shared" ca="1" si="157"/>
        <v>5.7082332413084344E-2</v>
      </c>
      <c r="BB255" s="55">
        <f t="shared" ca="1" si="169"/>
        <v>-0.2192046445454135</v>
      </c>
      <c r="BC255" s="64">
        <f t="shared" ca="1" si="158"/>
        <v>-437.28806584362087</v>
      </c>
      <c r="BE255" s="52" t="str">
        <f t="shared" ca="1" si="159"/>
        <v/>
      </c>
      <c r="BF255" s="52" t="str">
        <f t="shared" ca="1" si="160"/>
        <v/>
      </c>
      <c r="BG255" s="52">
        <f t="shared" ca="1" si="170"/>
        <v>16.199999999999946</v>
      </c>
      <c r="BH255" s="52" t="str">
        <f t="shared" ca="1" si="171"/>
        <v/>
      </c>
    </row>
    <row r="256" spans="19:60">
      <c r="S256" s="68">
        <f t="shared" si="180"/>
        <v>7</v>
      </c>
      <c r="T256" s="69">
        <f t="shared" si="180"/>
        <v>2</v>
      </c>
      <c r="U256" s="70">
        <f t="shared" si="161"/>
        <v>3</v>
      </c>
      <c r="V256" s="68">
        <f t="shared" si="178"/>
        <v>4</v>
      </c>
      <c r="W256" s="70">
        <f t="shared" si="178"/>
        <v>7</v>
      </c>
      <c r="X256" s="71">
        <f t="shared" si="178"/>
        <v>0.42857142857142855</v>
      </c>
      <c r="Y256" s="71">
        <f t="shared" si="178"/>
        <v>0.5</v>
      </c>
      <c r="Z256" s="69">
        <f t="shared" si="178"/>
        <v>10000</v>
      </c>
      <c r="AA256" s="69">
        <f t="shared" ca="1" si="178"/>
        <v>9641.3333333333339</v>
      </c>
      <c r="AB256" s="69">
        <f t="shared" ca="1" si="163"/>
        <v>-358.66666666666606</v>
      </c>
      <c r="AC256" s="69">
        <f t="shared" ca="1" si="179"/>
        <v>69.555555555555557</v>
      </c>
      <c r="AD256" s="73">
        <f t="shared" si="173"/>
        <v>16.099999999999945</v>
      </c>
      <c r="AE256" s="69">
        <f t="shared" si="181"/>
        <v>0.70000000000000007</v>
      </c>
      <c r="AF256" s="69">
        <f t="shared" si="181"/>
        <v>2.1</v>
      </c>
      <c r="AG256" s="78">
        <f t="shared" si="181"/>
        <v>200</v>
      </c>
      <c r="AH256" s="60">
        <f t="shared" si="181"/>
        <v>50</v>
      </c>
      <c r="AI256" s="60">
        <f t="shared" si="181"/>
        <v>105</v>
      </c>
      <c r="AJ256" s="60">
        <f t="shared" si="181"/>
        <v>10105</v>
      </c>
      <c r="AK256" s="60">
        <f t="shared" si="181"/>
        <v>428.66666666666669</v>
      </c>
      <c r="AL256" s="60">
        <f t="shared" si="181"/>
        <v>8.5733333333333341</v>
      </c>
      <c r="AM256" s="60">
        <f t="shared" ca="1" si="181"/>
        <v>-536.85</v>
      </c>
      <c r="AN256" s="60">
        <f t="shared" ca="1" si="181"/>
        <v>-536.85</v>
      </c>
      <c r="AO256" s="60">
        <f t="shared" ca="1" si="181"/>
        <v>536.85</v>
      </c>
      <c r="AP256" s="63">
        <f t="shared" si="147"/>
        <v>35</v>
      </c>
      <c r="AQ256" s="62">
        <f t="shared" si="148"/>
        <v>1.5759834368530039</v>
      </c>
      <c r="AR256" s="62">
        <f t="shared" si="149"/>
        <v>78.799171842650196</v>
      </c>
      <c r="AS256" s="62">
        <f t="shared" si="150"/>
        <v>157.59834368530039</v>
      </c>
      <c r="AT256" s="62">
        <f t="shared" si="151"/>
        <v>-78.799171842650196</v>
      </c>
      <c r="AU256" s="62">
        <f t="shared" si="152"/>
        <v>236.39751552795059</v>
      </c>
      <c r="AV256" s="62">
        <f t="shared" si="153"/>
        <v>-315.19668737060078</v>
      </c>
      <c r="AW256" s="63">
        <f t="shared" si="167"/>
        <v>-78.799171842650196</v>
      </c>
      <c r="AX256" s="61" t="str">
        <f t="shared" ca="1" si="155"/>
        <v/>
      </c>
      <c r="AY256" s="69">
        <f t="shared" ca="1" si="168"/>
        <v>9568.1500000000015</v>
      </c>
      <c r="AZ256" s="51">
        <f t="shared" si="156"/>
        <v>551.59420289855143</v>
      </c>
      <c r="BA256" s="55">
        <f t="shared" ca="1" si="157"/>
        <v>5.7211402596309441E-2</v>
      </c>
      <c r="BB256" s="55">
        <f t="shared" ca="1" si="169"/>
        <v>-0.21970029324159013</v>
      </c>
      <c r="BC256" s="64">
        <f t="shared" ca="1" si="158"/>
        <v>-437.46583850931626</v>
      </c>
      <c r="BE256" s="52" t="str">
        <f t="shared" ca="1" si="159"/>
        <v/>
      </c>
      <c r="BF256" s="52" t="str">
        <f t="shared" ca="1" si="160"/>
        <v/>
      </c>
      <c r="BG256" s="52">
        <f t="shared" ca="1" si="170"/>
        <v>16.099999999999945</v>
      </c>
      <c r="BH256" s="52" t="str">
        <f t="shared" ca="1" si="171"/>
        <v/>
      </c>
    </row>
    <row r="257" spans="19:60">
      <c r="S257" s="68">
        <f t="shared" si="180"/>
        <v>7</v>
      </c>
      <c r="T257" s="69">
        <f t="shared" si="180"/>
        <v>2</v>
      </c>
      <c r="U257" s="70">
        <f t="shared" si="161"/>
        <v>3</v>
      </c>
      <c r="V257" s="68">
        <f t="shared" si="178"/>
        <v>4</v>
      </c>
      <c r="W257" s="70">
        <f t="shared" si="178"/>
        <v>7</v>
      </c>
      <c r="X257" s="71">
        <f t="shared" si="178"/>
        <v>0.42857142857142855</v>
      </c>
      <c r="Y257" s="71">
        <f t="shared" si="178"/>
        <v>0.5</v>
      </c>
      <c r="Z257" s="69">
        <f t="shared" si="178"/>
        <v>10000</v>
      </c>
      <c r="AA257" s="69">
        <f t="shared" ca="1" si="178"/>
        <v>9641.3333333333339</v>
      </c>
      <c r="AB257" s="69">
        <f t="shared" ca="1" si="163"/>
        <v>-358.66666666666606</v>
      </c>
      <c r="AC257" s="69">
        <f t="shared" ca="1" si="179"/>
        <v>69.555555555555557</v>
      </c>
      <c r="AD257" s="73">
        <f t="shared" si="173"/>
        <v>15.999999999999945</v>
      </c>
      <c r="AE257" s="69">
        <f t="shared" si="181"/>
        <v>0.70000000000000007</v>
      </c>
      <c r="AF257" s="69">
        <f t="shared" si="181"/>
        <v>2.1</v>
      </c>
      <c r="AG257" s="78">
        <f t="shared" si="181"/>
        <v>200</v>
      </c>
      <c r="AH257" s="60">
        <f t="shared" si="181"/>
        <v>50</v>
      </c>
      <c r="AI257" s="60">
        <f t="shared" si="181"/>
        <v>105</v>
      </c>
      <c r="AJ257" s="60">
        <f t="shared" si="181"/>
        <v>10105</v>
      </c>
      <c r="AK257" s="60">
        <f t="shared" si="181"/>
        <v>428.66666666666669</v>
      </c>
      <c r="AL257" s="60">
        <f t="shared" si="181"/>
        <v>8.5733333333333341</v>
      </c>
      <c r="AM257" s="60">
        <f t="shared" ca="1" si="181"/>
        <v>-536.85</v>
      </c>
      <c r="AN257" s="60">
        <f t="shared" ca="1" si="181"/>
        <v>-536.85</v>
      </c>
      <c r="AO257" s="60">
        <f t="shared" ca="1" si="181"/>
        <v>536.85</v>
      </c>
      <c r="AP257" s="63">
        <f t="shared" si="147"/>
        <v>35</v>
      </c>
      <c r="AQ257" s="62">
        <f t="shared" si="148"/>
        <v>1.5795833333333353</v>
      </c>
      <c r="AR257" s="62">
        <f t="shared" si="149"/>
        <v>78.979166666666771</v>
      </c>
      <c r="AS257" s="62">
        <f t="shared" si="150"/>
        <v>157.95833333333354</v>
      </c>
      <c r="AT257" s="62">
        <f t="shared" si="151"/>
        <v>-78.979166666666771</v>
      </c>
      <c r="AU257" s="62">
        <f t="shared" si="152"/>
        <v>236.93750000000031</v>
      </c>
      <c r="AV257" s="62">
        <f t="shared" si="153"/>
        <v>-315.91666666666708</v>
      </c>
      <c r="AW257" s="63">
        <f t="shared" si="167"/>
        <v>-78.979166666666771</v>
      </c>
      <c r="AX257" s="61" t="str">
        <f t="shared" ca="1" si="155"/>
        <v/>
      </c>
      <c r="AY257" s="69">
        <f t="shared" ca="1" si="168"/>
        <v>9568.1500000000015</v>
      </c>
      <c r="AZ257" s="51">
        <f t="shared" si="156"/>
        <v>552.85416666666742</v>
      </c>
      <c r="BA257" s="55">
        <f t="shared" ca="1" si="157"/>
        <v>5.7342086156824859E-2</v>
      </c>
      <c r="BB257" s="55">
        <f t="shared" ca="1" si="169"/>
        <v>-0.22020213754646906</v>
      </c>
      <c r="BC257" s="64">
        <f t="shared" ca="1" si="158"/>
        <v>-437.6458333333328</v>
      </c>
      <c r="BE257" s="52" t="str">
        <f t="shared" ca="1" si="159"/>
        <v/>
      </c>
      <c r="BF257" s="52" t="str">
        <f t="shared" ca="1" si="160"/>
        <v/>
      </c>
      <c r="BG257" s="52">
        <f t="shared" ca="1" si="170"/>
        <v>15.999999999999945</v>
      </c>
      <c r="BH257" s="52" t="str">
        <f t="shared" ca="1" si="171"/>
        <v/>
      </c>
    </row>
    <row r="258" spans="19:60">
      <c r="S258" s="68">
        <f t="shared" si="180"/>
        <v>7</v>
      </c>
      <c r="T258" s="69">
        <f t="shared" si="180"/>
        <v>2</v>
      </c>
      <c r="U258" s="70">
        <f t="shared" si="161"/>
        <v>3</v>
      </c>
      <c r="V258" s="68">
        <f t="shared" si="178"/>
        <v>4</v>
      </c>
      <c r="W258" s="70">
        <f t="shared" si="178"/>
        <v>7</v>
      </c>
      <c r="X258" s="71">
        <f t="shared" si="178"/>
        <v>0.42857142857142855</v>
      </c>
      <c r="Y258" s="71">
        <f t="shared" si="178"/>
        <v>0.5</v>
      </c>
      <c r="Z258" s="69">
        <f t="shared" si="178"/>
        <v>10000</v>
      </c>
      <c r="AA258" s="69">
        <f t="shared" ca="1" si="178"/>
        <v>9641.3333333333339</v>
      </c>
      <c r="AB258" s="69">
        <f t="shared" ca="1" si="163"/>
        <v>-358.66666666666606</v>
      </c>
      <c r="AC258" s="69">
        <f t="shared" ca="1" si="179"/>
        <v>69.555555555555557</v>
      </c>
      <c r="AD258" s="73">
        <f t="shared" si="173"/>
        <v>15.899999999999945</v>
      </c>
      <c r="AE258" s="69">
        <f t="shared" si="181"/>
        <v>0.70000000000000007</v>
      </c>
      <c r="AF258" s="69">
        <f t="shared" si="181"/>
        <v>2.1</v>
      </c>
      <c r="AG258" s="78">
        <f t="shared" si="181"/>
        <v>200</v>
      </c>
      <c r="AH258" s="60">
        <f t="shared" si="181"/>
        <v>50</v>
      </c>
      <c r="AI258" s="60">
        <f t="shared" si="181"/>
        <v>105</v>
      </c>
      <c r="AJ258" s="60">
        <f t="shared" si="181"/>
        <v>10105</v>
      </c>
      <c r="AK258" s="60">
        <f t="shared" si="181"/>
        <v>428.66666666666669</v>
      </c>
      <c r="AL258" s="60">
        <f t="shared" si="181"/>
        <v>8.5733333333333341</v>
      </c>
      <c r="AM258" s="60">
        <f t="shared" ca="1" si="181"/>
        <v>-536.85</v>
      </c>
      <c r="AN258" s="60">
        <f t="shared" ca="1" si="181"/>
        <v>-536.85</v>
      </c>
      <c r="AO258" s="60">
        <f t="shared" ca="1" si="181"/>
        <v>536.85</v>
      </c>
      <c r="AP258" s="63">
        <f t="shared" si="147"/>
        <v>35</v>
      </c>
      <c r="AQ258" s="62">
        <f t="shared" si="148"/>
        <v>1.5832285115304003</v>
      </c>
      <c r="AR258" s="62">
        <f t="shared" si="149"/>
        <v>79.161425576520017</v>
      </c>
      <c r="AS258" s="62">
        <f t="shared" si="150"/>
        <v>158.32285115304003</v>
      </c>
      <c r="AT258" s="62">
        <f t="shared" si="151"/>
        <v>-79.161425576520017</v>
      </c>
      <c r="AU258" s="62">
        <f t="shared" si="152"/>
        <v>237.48427672956007</v>
      </c>
      <c r="AV258" s="62">
        <f t="shared" si="153"/>
        <v>-316.64570230608007</v>
      </c>
      <c r="AW258" s="63">
        <f t="shared" si="167"/>
        <v>-79.161425576520003</v>
      </c>
      <c r="AX258" s="61" t="str">
        <f t="shared" ca="1" si="155"/>
        <v/>
      </c>
      <c r="AY258" s="69">
        <f t="shared" ca="1" si="168"/>
        <v>9568.1500000000015</v>
      </c>
      <c r="AZ258" s="51">
        <f t="shared" si="156"/>
        <v>554.12997903564008</v>
      </c>
      <c r="BA258" s="55">
        <f t="shared" ca="1" si="157"/>
        <v>5.7474413535711526E-2</v>
      </c>
      <c r="BB258" s="55">
        <f t="shared" ca="1" si="169"/>
        <v>-0.22071029435832751</v>
      </c>
      <c r="BC258" s="64">
        <f t="shared" ca="1" si="158"/>
        <v>-437.82809224318606</v>
      </c>
      <c r="BE258" s="52" t="str">
        <f t="shared" ca="1" si="159"/>
        <v/>
      </c>
      <c r="BF258" s="52" t="str">
        <f t="shared" ca="1" si="160"/>
        <v/>
      </c>
      <c r="BG258" s="52">
        <f t="shared" ca="1" si="170"/>
        <v>15.899999999999945</v>
      </c>
      <c r="BH258" s="52" t="str">
        <f t="shared" ca="1" si="171"/>
        <v/>
      </c>
    </row>
    <row r="259" spans="19:60">
      <c r="S259" s="68">
        <f t="shared" si="180"/>
        <v>7</v>
      </c>
      <c r="T259" s="69">
        <f t="shared" si="180"/>
        <v>2</v>
      </c>
      <c r="U259" s="70">
        <f t="shared" si="161"/>
        <v>3</v>
      </c>
      <c r="V259" s="68">
        <f t="shared" si="178"/>
        <v>4</v>
      </c>
      <c r="W259" s="70">
        <f t="shared" si="178"/>
        <v>7</v>
      </c>
      <c r="X259" s="71">
        <f t="shared" si="178"/>
        <v>0.42857142857142855</v>
      </c>
      <c r="Y259" s="71">
        <f t="shared" si="178"/>
        <v>0.5</v>
      </c>
      <c r="Z259" s="69">
        <f t="shared" si="178"/>
        <v>10000</v>
      </c>
      <c r="AA259" s="69">
        <f t="shared" ca="1" si="178"/>
        <v>9641.3333333333339</v>
      </c>
      <c r="AB259" s="69">
        <f t="shared" ca="1" si="163"/>
        <v>-358.66666666666606</v>
      </c>
      <c r="AC259" s="69">
        <f t="shared" ca="1" si="179"/>
        <v>69.555555555555557</v>
      </c>
      <c r="AD259" s="73">
        <f t="shared" si="173"/>
        <v>15.799999999999946</v>
      </c>
      <c r="AE259" s="69">
        <f t="shared" si="181"/>
        <v>0.70000000000000007</v>
      </c>
      <c r="AF259" s="69">
        <f t="shared" si="181"/>
        <v>2.1</v>
      </c>
      <c r="AG259" s="78">
        <f t="shared" si="181"/>
        <v>200</v>
      </c>
      <c r="AH259" s="60">
        <f t="shared" si="181"/>
        <v>50</v>
      </c>
      <c r="AI259" s="60">
        <f t="shared" si="181"/>
        <v>105</v>
      </c>
      <c r="AJ259" s="60">
        <f t="shared" si="181"/>
        <v>10105</v>
      </c>
      <c r="AK259" s="60">
        <f t="shared" si="181"/>
        <v>428.66666666666669</v>
      </c>
      <c r="AL259" s="60">
        <f t="shared" si="181"/>
        <v>8.5733333333333341</v>
      </c>
      <c r="AM259" s="60">
        <f t="shared" ca="1" si="181"/>
        <v>-536.85</v>
      </c>
      <c r="AN259" s="60">
        <f t="shared" ca="1" si="181"/>
        <v>-536.85</v>
      </c>
      <c r="AO259" s="60">
        <f t="shared" ca="1" si="181"/>
        <v>536.85</v>
      </c>
      <c r="AP259" s="63">
        <f t="shared" si="147"/>
        <v>35</v>
      </c>
      <c r="AQ259" s="62">
        <f t="shared" si="148"/>
        <v>1.5869198312236308</v>
      </c>
      <c r="AR259" s="62">
        <f t="shared" si="149"/>
        <v>79.345991561181535</v>
      </c>
      <c r="AS259" s="62">
        <f t="shared" si="150"/>
        <v>158.69198312236307</v>
      </c>
      <c r="AT259" s="62">
        <f t="shared" si="151"/>
        <v>-79.345991561181535</v>
      </c>
      <c r="AU259" s="62">
        <f t="shared" si="152"/>
        <v>238.0379746835446</v>
      </c>
      <c r="AV259" s="62">
        <f t="shared" si="153"/>
        <v>-317.38396624472614</v>
      </c>
      <c r="AW259" s="63">
        <f t="shared" si="167"/>
        <v>-79.345991561181535</v>
      </c>
      <c r="AX259" s="61" t="str">
        <f t="shared" ca="1" si="155"/>
        <v/>
      </c>
      <c r="AY259" s="69">
        <f t="shared" ca="1" si="168"/>
        <v>9568.1500000000015</v>
      </c>
      <c r="AZ259" s="51">
        <f t="shared" si="156"/>
        <v>555.42194092827071</v>
      </c>
      <c r="BA259" s="55">
        <f t="shared" ca="1" si="157"/>
        <v>5.7608415944710695E-2</v>
      </c>
      <c r="BB259" s="55">
        <f t="shared" ca="1" si="169"/>
        <v>-0.22122488353489314</v>
      </c>
      <c r="BC259" s="64">
        <f t="shared" ca="1" si="158"/>
        <v>-438.01265822784762</v>
      </c>
      <c r="BE259" s="52" t="str">
        <f t="shared" ca="1" si="159"/>
        <v/>
      </c>
      <c r="BF259" s="52" t="str">
        <f t="shared" ca="1" si="160"/>
        <v/>
      </c>
      <c r="BG259" s="52">
        <f t="shared" ca="1" si="170"/>
        <v>15.799999999999946</v>
      </c>
      <c r="BH259" s="52" t="str">
        <f t="shared" ca="1" si="171"/>
        <v/>
      </c>
    </row>
    <row r="260" spans="19:60">
      <c r="S260" s="68">
        <f t="shared" si="180"/>
        <v>7</v>
      </c>
      <c r="T260" s="69">
        <f t="shared" si="180"/>
        <v>2</v>
      </c>
      <c r="U260" s="70">
        <f t="shared" si="161"/>
        <v>3</v>
      </c>
      <c r="V260" s="68">
        <f t="shared" si="178"/>
        <v>4</v>
      </c>
      <c r="W260" s="70">
        <f t="shared" si="178"/>
        <v>7</v>
      </c>
      <c r="X260" s="71">
        <f t="shared" si="178"/>
        <v>0.42857142857142855</v>
      </c>
      <c r="Y260" s="71">
        <f t="shared" si="178"/>
        <v>0.5</v>
      </c>
      <c r="Z260" s="69">
        <f t="shared" si="178"/>
        <v>10000</v>
      </c>
      <c r="AA260" s="69">
        <f t="shared" ca="1" si="178"/>
        <v>9641.3333333333339</v>
      </c>
      <c r="AB260" s="69">
        <f t="shared" ca="1" si="163"/>
        <v>-358.66666666666606</v>
      </c>
      <c r="AC260" s="69">
        <f t="shared" ca="1" si="179"/>
        <v>69.555555555555557</v>
      </c>
      <c r="AD260" s="73">
        <f t="shared" si="173"/>
        <v>15.699999999999946</v>
      </c>
      <c r="AE260" s="69">
        <f t="shared" si="181"/>
        <v>0.70000000000000007</v>
      </c>
      <c r="AF260" s="69">
        <f t="shared" si="181"/>
        <v>2.1</v>
      </c>
      <c r="AG260" s="78">
        <f t="shared" si="181"/>
        <v>200</v>
      </c>
      <c r="AH260" s="60">
        <f t="shared" si="181"/>
        <v>50</v>
      </c>
      <c r="AI260" s="60">
        <f t="shared" si="181"/>
        <v>105</v>
      </c>
      <c r="AJ260" s="60">
        <f t="shared" si="181"/>
        <v>10105</v>
      </c>
      <c r="AK260" s="60">
        <f t="shared" si="181"/>
        <v>428.66666666666669</v>
      </c>
      <c r="AL260" s="60">
        <f t="shared" si="181"/>
        <v>8.5733333333333341</v>
      </c>
      <c r="AM260" s="60">
        <f t="shared" ca="1" si="181"/>
        <v>-536.85</v>
      </c>
      <c r="AN260" s="60">
        <f t="shared" ca="1" si="181"/>
        <v>-536.85</v>
      </c>
      <c r="AO260" s="60">
        <f t="shared" ca="1" si="181"/>
        <v>536.85</v>
      </c>
      <c r="AP260" s="63">
        <f t="shared" si="147"/>
        <v>35</v>
      </c>
      <c r="AQ260" s="62">
        <f t="shared" si="148"/>
        <v>1.5906581740976666</v>
      </c>
      <c r="AR260" s="62">
        <f t="shared" si="149"/>
        <v>79.532908704883326</v>
      </c>
      <c r="AS260" s="62">
        <f t="shared" si="150"/>
        <v>159.06581740976665</v>
      </c>
      <c r="AT260" s="62">
        <f t="shared" si="151"/>
        <v>-79.532908704883326</v>
      </c>
      <c r="AU260" s="62">
        <f t="shared" si="152"/>
        <v>238.59872611464999</v>
      </c>
      <c r="AV260" s="62">
        <f t="shared" si="153"/>
        <v>-318.1316348195333</v>
      </c>
      <c r="AW260" s="63">
        <f t="shared" si="167"/>
        <v>-79.532908704883312</v>
      </c>
      <c r="AX260" s="61" t="str">
        <f t="shared" ca="1" si="155"/>
        <v/>
      </c>
      <c r="AY260" s="69">
        <f t="shared" ca="1" si="168"/>
        <v>9568.1500000000015</v>
      </c>
      <c r="AZ260" s="51">
        <f t="shared" si="156"/>
        <v>556.7303609341833</v>
      </c>
      <c r="BA260" s="55">
        <f t="shared" ca="1" si="157"/>
        <v>5.7744125390767176E-2</v>
      </c>
      <c r="BB260" s="55">
        <f t="shared" ca="1" si="169"/>
        <v>-0.22174602798759324</v>
      </c>
      <c r="BC260" s="64">
        <f t="shared" ca="1" si="158"/>
        <v>-438.19957537154937</v>
      </c>
      <c r="BE260" s="52" t="str">
        <f t="shared" ca="1" si="159"/>
        <v/>
      </c>
      <c r="BF260" s="52" t="str">
        <f t="shared" ca="1" si="160"/>
        <v/>
      </c>
      <c r="BG260" s="52">
        <f t="shared" ca="1" si="170"/>
        <v>15.699999999999946</v>
      </c>
      <c r="BH260" s="52" t="str">
        <f t="shared" ca="1" si="171"/>
        <v/>
      </c>
    </row>
    <row r="261" spans="19:60">
      <c r="S261" s="68">
        <f t="shared" si="180"/>
        <v>7</v>
      </c>
      <c r="T261" s="69">
        <f t="shared" si="180"/>
        <v>2</v>
      </c>
      <c r="U261" s="70">
        <f t="shared" si="161"/>
        <v>3</v>
      </c>
      <c r="V261" s="68">
        <f t="shared" si="178"/>
        <v>4</v>
      </c>
      <c r="W261" s="70">
        <f t="shared" si="178"/>
        <v>7</v>
      </c>
      <c r="X261" s="71">
        <f t="shared" si="178"/>
        <v>0.42857142857142855</v>
      </c>
      <c r="Y261" s="71">
        <f t="shared" si="178"/>
        <v>0.5</v>
      </c>
      <c r="Z261" s="69">
        <f t="shared" si="178"/>
        <v>10000</v>
      </c>
      <c r="AA261" s="69">
        <f t="shared" ca="1" si="178"/>
        <v>9641.3333333333339</v>
      </c>
      <c r="AB261" s="69">
        <f t="shared" ca="1" si="163"/>
        <v>-358.66666666666606</v>
      </c>
      <c r="AC261" s="69">
        <f t="shared" ca="1" si="179"/>
        <v>69.555555555555557</v>
      </c>
      <c r="AD261" s="73">
        <f t="shared" si="173"/>
        <v>15.599999999999946</v>
      </c>
      <c r="AE261" s="69">
        <f t="shared" si="181"/>
        <v>0.70000000000000007</v>
      </c>
      <c r="AF261" s="69">
        <f t="shared" si="181"/>
        <v>2.1</v>
      </c>
      <c r="AG261" s="78">
        <f t="shared" si="181"/>
        <v>200</v>
      </c>
      <c r="AH261" s="60">
        <f t="shared" si="181"/>
        <v>50</v>
      </c>
      <c r="AI261" s="60">
        <f t="shared" si="181"/>
        <v>105</v>
      </c>
      <c r="AJ261" s="60">
        <f t="shared" si="181"/>
        <v>10105</v>
      </c>
      <c r="AK261" s="60">
        <f t="shared" si="181"/>
        <v>428.66666666666669</v>
      </c>
      <c r="AL261" s="60">
        <f t="shared" si="181"/>
        <v>8.5733333333333341</v>
      </c>
      <c r="AM261" s="60">
        <f t="shared" ca="1" si="181"/>
        <v>-536.85</v>
      </c>
      <c r="AN261" s="60">
        <f t="shared" ca="1" si="181"/>
        <v>-536.85</v>
      </c>
      <c r="AO261" s="60">
        <f t="shared" ca="1" si="181"/>
        <v>536.85</v>
      </c>
      <c r="AP261" s="63">
        <f t="shared" si="147"/>
        <v>35</v>
      </c>
      <c r="AQ261" s="62">
        <f t="shared" si="148"/>
        <v>1.5944444444444463</v>
      </c>
      <c r="AR261" s="62">
        <f t="shared" si="149"/>
        <v>79.722222222222314</v>
      </c>
      <c r="AS261" s="62">
        <f t="shared" si="150"/>
        <v>159.44444444444463</v>
      </c>
      <c r="AT261" s="62">
        <f t="shared" si="151"/>
        <v>-79.722222222222314</v>
      </c>
      <c r="AU261" s="62">
        <f t="shared" si="152"/>
        <v>239.16666666666694</v>
      </c>
      <c r="AV261" s="62">
        <f t="shared" si="153"/>
        <v>-318.88888888888926</v>
      </c>
      <c r="AW261" s="63">
        <f t="shared" si="167"/>
        <v>-79.722222222222314</v>
      </c>
      <c r="AX261" s="61" t="str">
        <f t="shared" ca="1" si="155"/>
        <v/>
      </c>
      <c r="AY261" s="69">
        <f t="shared" ca="1" si="168"/>
        <v>9568.1500000000015</v>
      </c>
      <c r="AZ261" s="51">
        <f t="shared" si="156"/>
        <v>558.05555555555623</v>
      </c>
      <c r="BA261" s="55">
        <f t="shared" ca="1" si="157"/>
        <v>5.7881574701516683E-2</v>
      </c>
      <c r="BB261" s="55">
        <f t="shared" ca="1" si="169"/>
        <v>-0.22227385377943062</v>
      </c>
      <c r="BC261" s="64">
        <f t="shared" ca="1" si="158"/>
        <v>-438.38888888888835</v>
      </c>
      <c r="BE261" s="52" t="str">
        <f t="shared" ca="1" si="159"/>
        <v/>
      </c>
      <c r="BF261" s="52" t="str">
        <f t="shared" ca="1" si="160"/>
        <v/>
      </c>
      <c r="BG261" s="52">
        <f t="shared" ca="1" si="170"/>
        <v>15.599999999999946</v>
      </c>
      <c r="BH261" s="52" t="str">
        <f t="shared" ca="1" si="171"/>
        <v/>
      </c>
    </row>
    <row r="262" spans="19:60">
      <c r="S262" s="68">
        <f t="shared" si="180"/>
        <v>7</v>
      </c>
      <c r="T262" s="69">
        <f t="shared" si="180"/>
        <v>2</v>
      </c>
      <c r="U262" s="70">
        <f t="shared" si="161"/>
        <v>3</v>
      </c>
      <c r="V262" s="68">
        <f t="shared" si="178"/>
        <v>4</v>
      </c>
      <c r="W262" s="70">
        <f t="shared" si="178"/>
        <v>7</v>
      </c>
      <c r="X262" s="71">
        <f t="shared" si="178"/>
        <v>0.42857142857142855</v>
      </c>
      <c r="Y262" s="71">
        <f t="shared" si="178"/>
        <v>0.5</v>
      </c>
      <c r="Z262" s="69">
        <f t="shared" si="178"/>
        <v>10000</v>
      </c>
      <c r="AA262" s="69">
        <f t="shared" ca="1" si="178"/>
        <v>9641.3333333333339</v>
      </c>
      <c r="AB262" s="69">
        <f t="shared" ca="1" si="163"/>
        <v>-358.66666666666606</v>
      </c>
      <c r="AC262" s="69">
        <f t="shared" ca="1" si="179"/>
        <v>69.555555555555557</v>
      </c>
      <c r="AD262" s="73">
        <f t="shared" si="173"/>
        <v>15.499999999999947</v>
      </c>
      <c r="AE262" s="69">
        <f t="shared" si="181"/>
        <v>0.70000000000000007</v>
      </c>
      <c r="AF262" s="69">
        <f t="shared" si="181"/>
        <v>2.1</v>
      </c>
      <c r="AG262" s="78">
        <f t="shared" si="181"/>
        <v>200</v>
      </c>
      <c r="AH262" s="60">
        <f t="shared" si="181"/>
        <v>50</v>
      </c>
      <c r="AI262" s="60">
        <f t="shared" si="181"/>
        <v>105</v>
      </c>
      <c r="AJ262" s="60">
        <f t="shared" si="181"/>
        <v>10105</v>
      </c>
      <c r="AK262" s="60">
        <f t="shared" si="181"/>
        <v>428.66666666666669</v>
      </c>
      <c r="AL262" s="60">
        <f t="shared" si="181"/>
        <v>8.5733333333333341</v>
      </c>
      <c r="AM262" s="60">
        <f t="shared" ca="1" si="181"/>
        <v>-536.85</v>
      </c>
      <c r="AN262" s="60">
        <f t="shared" ca="1" si="181"/>
        <v>-536.85</v>
      </c>
      <c r="AO262" s="60">
        <f t="shared" ca="1" si="181"/>
        <v>536.85</v>
      </c>
      <c r="AP262" s="63">
        <f t="shared" si="147"/>
        <v>35</v>
      </c>
      <c r="AQ262" s="62">
        <f t="shared" si="148"/>
        <v>1.5982795698924752</v>
      </c>
      <c r="AR262" s="62">
        <f t="shared" si="149"/>
        <v>79.913978494623763</v>
      </c>
      <c r="AS262" s="62">
        <f t="shared" si="150"/>
        <v>159.82795698924753</v>
      </c>
      <c r="AT262" s="62">
        <f t="shared" si="151"/>
        <v>-79.913978494623763</v>
      </c>
      <c r="AU262" s="62">
        <f t="shared" si="152"/>
        <v>239.74193548387129</v>
      </c>
      <c r="AV262" s="62">
        <f t="shared" si="153"/>
        <v>-319.65591397849505</v>
      </c>
      <c r="AW262" s="63">
        <f t="shared" si="167"/>
        <v>-79.913978494623763</v>
      </c>
      <c r="AX262" s="61" t="str">
        <f t="shared" ca="1" si="155"/>
        <v/>
      </c>
      <c r="AY262" s="69">
        <f t="shared" ca="1" si="168"/>
        <v>9568.1500000000015</v>
      </c>
      <c r="AZ262" s="51">
        <f t="shared" si="156"/>
        <v>559.39784946236637</v>
      </c>
      <c r="BA262" s="55">
        <f t="shared" ca="1" si="157"/>
        <v>5.8020797551759748E-2</v>
      </c>
      <c r="BB262" s="55">
        <f t="shared" ca="1" si="169"/>
        <v>-0.22280849022664656</v>
      </c>
      <c r="BC262" s="64">
        <f t="shared" ca="1" si="158"/>
        <v>-438.58064516128979</v>
      </c>
      <c r="BE262" s="52" t="str">
        <f t="shared" ca="1" si="159"/>
        <v/>
      </c>
      <c r="BF262" s="52" t="str">
        <f t="shared" ca="1" si="160"/>
        <v/>
      </c>
      <c r="BG262" s="52">
        <f t="shared" ca="1" si="170"/>
        <v>15.499999999999947</v>
      </c>
      <c r="BH262" s="52" t="str">
        <f t="shared" ca="1" si="171"/>
        <v/>
      </c>
    </row>
    <row r="263" spans="19:60">
      <c r="S263" s="68">
        <f t="shared" si="180"/>
        <v>7</v>
      </c>
      <c r="T263" s="69">
        <f t="shared" si="180"/>
        <v>2</v>
      </c>
      <c r="U263" s="70">
        <f t="shared" si="161"/>
        <v>3</v>
      </c>
      <c r="V263" s="68">
        <f t="shared" si="178"/>
        <v>4</v>
      </c>
      <c r="W263" s="70">
        <f t="shared" si="178"/>
        <v>7</v>
      </c>
      <c r="X263" s="71">
        <f t="shared" si="178"/>
        <v>0.42857142857142855</v>
      </c>
      <c r="Y263" s="71">
        <f t="shared" si="178"/>
        <v>0.5</v>
      </c>
      <c r="Z263" s="69">
        <f t="shared" si="178"/>
        <v>10000</v>
      </c>
      <c r="AA263" s="69">
        <f t="shared" ca="1" si="178"/>
        <v>9641.3333333333339</v>
      </c>
      <c r="AB263" s="69">
        <f t="shared" ca="1" si="163"/>
        <v>-358.66666666666606</v>
      </c>
      <c r="AC263" s="69">
        <f t="shared" ca="1" si="179"/>
        <v>69.555555555555557</v>
      </c>
      <c r="AD263" s="73">
        <f t="shared" si="173"/>
        <v>15.399999999999947</v>
      </c>
      <c r="AE263" s="69">
        <f t="shared" si="181"/>
        <v>0.70000000000000007</v>
      </c>
      <c r="AF263" s="69">
        <f t="shared" si="181"/>
        <v>2.1</v>
      </c>
      <c r="AG263" s="78">
        <f t="shared" si="181"/>
        <v>200</v>
      </c>
      <c r="AH263" s="60">
        <f t="shared" si="181"/>
        <v>50</v>
      </c>
      <c r="AI263" s="60">
        <f t="shared" si="181"/>
        <v>105</v>
      </c>
      <c r="AJ263" s="60">
        <f t="shared" si="181"/>
        <v>10105</v>
      </c>
      <c r="AK263" s="60">
        <f t="shared" si="181"/>
        <v>428.66666666666669</v>
      </c>
      <c r="AL263" s="60">
        <f t="shared" si="181"/>
        <v>8.5733333333333341</v>
      </c>
      <c r="AM263" s="60">
        <f t="shared" ca="1" si="181"/>
        <v>-536.85</v>
      </c>
      <c r="AN263" s="60">
        <f t="shared" ca="1" si="181"/>
        <v>-536.85</v>
      </c>
      <c r="AO263" s="60">
        <f t="shared" ca="1" si="181"/>
        <v>536.85</v>
      </c>
      <c r="AP263" s="63">
        <f t="shared" si="147"/>
        <v>35</v>
      </c>
      <c r="AQ263" s="62">
        <f t="shared" si="148"/>
        <v>1.6021645021645043</v>
      </c>
      <c r="AR263" s="62">
        <f t="shared" si="149"/>
        <v>80.108225108225213</v>
      </c>
      <c r="AS263" s="62">
        <f t="shared" si="150"/>
        <v>160.21645021645043</v>
      </c>
      <c r="AT263" s="62">
        <f t="shared" si="151"/>
        <v>-80.108225108225213</v>
      </c>
      <c r="AU263" s="62">
        <f t="shared" si="152"/>
        <v>240.32467532467564</v>
      </c>
      <c r="AV263" s="62">
        <f t="shared" si="153"/>
        <v>-320.43290043290085</v>
      </c>
      <c r="AW263" s="63">
        <f t="shared" si="167"/>
        <v>-80.108225108225213</v>
      </c>
      <c r="AX263" s="61" t="str">
        <f t="shared" ca="1" si="155"/>
        <v/>
      </c>
      <c r="AY263" s="69">
        <f t="shared" ca="1" si="168"/>
        <v>9568.1500000000015</v>
      </c>
      <c r="AZ263" s="51">
        <f t="shared" si="156"/>
        <v>560.75757575757643</v>
      </c>
      <c r="BA263" s="55">
        <f t="shared" ca="1" si="157"/>
        <v>5.8161828490966988E-2</v>
      </c>
      <c r="BB263" s="55">
        <f t="shared" ca="1" si="169"/>
        <v>-0.22335007000434576</v>
      </c>
      <c r="BC263" s="64">
        <f t="shared" ca="1" si="158"/>
        <v>-438.77489177489127</v>
      </c>
      <c r="BE263" s="52" t="str">
        <f t="shared" ca="1" si="159"/>
        <v/>
      </c>
      <c r="BF263" s="52" t="str">
        <f t="shared" ca="1" si="160"/>
        <v/>
      </c>
      <c r="BG263" s="52">
        <f t="shared" ca="1" si="170"/>
        <v>15.399999999999947</v>
      </c>
      <c r="BH263" s="52" t="str">
        <f t="shared" ca="1" si="171"/>
        <v/>
      </c>
    </row>
    <row r="264" spans="19:60">
      <c r="S264" s="68">
        <f t="shared" si="180"/>
        <v>7</v>
      </c>
      <c r="T264" s="69">
        <f t="shared" si="180"/>
        <v>2</v>
      </c>
      <c r="U264" s="70">
        <f t="shared" si="161"/>
        <v>3</v>
      </c>
      <c r="V264" s="68">
        <f t="shared" si="178"/>
        <v>4</v>
      </c>
      <c r="W264" s="70">
        <f t="shared" si="178"/>
        <v>7</v>
      </c>
      <c r="X264" s="71">
        <f t="shared" si="178"/>
        <v>0.42857142857142855</v>
      </c>
      <c r="Y264" s="71">
        <f t="shared" si="178"/>
        <v>0.5</v>
      </c>
      <c r="Z264" s="69">
        <f t="shared" si="178"/>
        <v>10000</v>
      </c>
      <c r="AA264" s="69">
        <f t="shared" ca="1" si="178"/>
        <v>9641.3333333333339</v>
      </c>
      <c r="AB264" s="69">
        <f t="shared" ca="1" si="163"/>
        <v>-358.66666666666606</v>
      </c>
      <c r="AC264" s="69">
        <f t="shared" ca="1" si="179"/>
        <v>69.555555555555557</v>
      </c>
      <c r="AD264" s="73">
        <f t="shared" si="173"/>
        <v>15.299999999999947</v>
      </c>
      <c r="AE264" s="69">
        <f t="shared" si="181"/>
        <v>0.70000000000000007</v>
      </c>
      <c r="AF264" s="69">
        <f t="shared" si="181"/>
        <v>2.1</v>
      </c>
      <c r="AG264" s="78">
        <f t="shared" si="181"/>
        <v>200</v>
      </c>
      <c r="AH264" s="60">
        <f t="shared" si="181"/>
        <v>50</v>
      </c>
      <c r="AI264" s="60">
        <f t="shared" si="181"/>
        <v>105</v>
      </c>
      <c r="AJ264" s="60">
        <f t="shared" si="181"/>
        <v>10105</v>
      </c>
      <c r="AK264" s="60">
        <f t="shared" si="181"/>
        <v>428.66666666666669</v>
      </c>
      <c r="AL264" s="60">
        <f t="shared" si="181"/>
        <v>8.5733333333333341</v>
      </c>
      <c r="AM264" s="60">
        <f t="shared" ca="1" si="181"/>
        <v>-536.85</v>
      </c>
      <c r="AN264" s="60">
        <f t="shared" ca="1" si="181"/>
        <v>-536.85</v>
      </c>
      <c r="AO264" s="60">
        <f t="shared" ca="1" si="181"/>
        <v>536.85</v>
      </c>
      <c r="AP264" s="63">
        <f t="shared" si="147"/>
        <v>35</v>
      </c>
      <c r="AQ264" s="62">
        <f t="shared" si="148"/>
        <v>1.6061002178649257</v>
      </c>
      <c r="AR264" s="62">
        <f t="shared" si="149"/>
        <v>80.30501089324629</v>
      </c>
      <c r="AS264" s="62">
        <f t="shared" si="150"/>
        <v>160.61002178649258</v>
      </c>
      <c r="AT264" s="62">
        <f t="shared" si="151"/>
        <v>-80.30501089324629</v>
      </c>
      <c r="AU264" s="62">
        <f t="shared" si="152"/>
        <v>240.91503267973889</v>
      </c>
      <c r="AV264" s="62">
        <f t="shared" si="153"/>
        <v>-321.22004357298516</v>
      </c>
      <c r="AW264" s="63">
        <f t="shared" si="167"/>
        <v>-80.305010893246276</v>
      </c>
      <c r="AX264" s="61" t="str">
        <f t="shared" ca="1" si="155"/>
        <v/>
      </c>
      <c r="AY264" s="69">
        <f t="shared" ca="1" si="168"/>
        <v>9568.1500000000015</v>
      </c>
      <c r="AZ264" s="51">
        <f t="shared" si="156"/>
        <v>562.13507625272405</v>
      </c>
      <c r="BA264" s="55">
        <f t="shared" ca="1" si="157"/>
        <v>5.8304702971863229E-2</v>
      </c>
      <c r="BB264" s="55">
        <f t="shared" ca="1" si="169"/>
        <v>-0.22389872925626322</v>
      </c>
      <c r="BC264" s="64">
        <f t="shared" ca="1" si="158"/>
        <v>-438.97167755991234</v>
      </c>
      <c r="BE264" s="52" t="str">
        <f t="shared" ca="1" si="159"/>
        <v/>
      </c>
      <c r="BF264" s="52" t="str">
        <f t="shared" ca="1" si="160"/>
        <v/>
      </c>
      <c r="BG264" s="52">
        <f t="shared" ca="1" si="170"/>
        <v>15.299999999999947</v>
      </c>
      <c r="BH264" s="52" t="str">
        <f t="shared" ca="1" si="171"/>
        <v/>
      </c>
    </row>
    <row r="265" spans="19:60">
      <c r="S265" s="68">
        <f t="shared" si="180"/>
        <v>7</v>
      </c>
      <c r="T265" s="69">
        <f t="shared" si="180"/>
        <v>2</v>
      </c>
      <c r="U265" s="70">
        <f t="shared" si="161"/>
        <v>3</v>
      </c>
      <c r="V265" s="68">
        <f t="shared" si="178"/>
        <v>4</v>
      </c>
      <c r="W265" s="70">
        <f t="shared" si="178"/>
        <v>7</v>
      </c>
      <c r="X265" s="71">
        <f t="shared" si="178"/>
        <v>0.42857142857142855</v>
      </c>
      <c r="Y265" s="71">
        <f t="shared" si="178"/>
        <v>0.5</v>
      </c>
      <c r="Z265" s="69">
        <f t="shared" si="178"/>
        <v>10000</v>
      </c>
      <c r="AA265" s="69">
        <f t="shared" ca="1" si="178"/>
        <v>9641.3333333333339</v>
      </c>
      <c r="AB265" s="69">
        <f t="shared" ca="1" si="163"/>
        <v>-358.66666666666606</v>
      </c>
      <c r="AC265" s="69">
        <f t="shared" ca="1" si="179"/>
        <v>69.555555555555557</v>
      </c>
      <c r="AD265" s="73">
        <f t="shared" si="173"/>
        <v>15.199999999999948</v>
      </c>
      <c r="AE265" s="69">
        <f t="shared" si="181"/>
        <v>0.70000000000000007</v>
      </c>
      <c r="AF265" s="69">
        <f t="shared" si="181"/>
        <v>2.1</v>
      </c>
      <c r="AG265" s="78">
        <f t="shared" si="181"/>
        <v>200</v>
      </c>
      <c r="AH265" s="60">
        <f t="shared" si="181"/>
        <v>50</v>
      </c>
      <c r="AI265" s="60">
        <f t="shared" si="181"/>
        <v>105</v>
      </c>
      <c r="AJ265" s="60">
        <f t="shared" si="181"/>
        <v>10105</v>
      </c>
      <c r="AK265" s="60">
        <f t="shared" si="181"/>
        <v>428.66666666666669</v>
      </c>
      <c r="AL265" s="60">
        <f t="shared" si="181"/>
        <v>8.5733333333333341</v>
      </c>
      <c r="AM265" s="60">
        <f t="shared" ca="1" si="181"/>
        <v>-536.85</v>
      </c>
      <c r="AN265" s="60">
        <f t="shared" ca="1" si="181"/>
        <v>-536.85</v>
      </c>
      <c r="AO265" s="60">
        <f t="shared" ca="1" si="181"/>
        <v>536.85</v>
      </c>
      <c r="AP265" s="63">
        <f t="shared" si="147"/>
        <v>35</v>
      </c>
      <c r="AQ265" s="62">
        <f t="shared" si="148"/>
        <v>1.6100877192982477</v>
      </c>
      <c r="AR265" s="62">
        <f t="shared" si="149"/>
        <v>80.504385964912387</v>
      </c>
      <c r="AS265" s="62">
        <f t="shared" si="150"/>
        <v>161.00877192982477</v>
      </c>
      <c r="AT265" s="62">
        <f t="shared" si="151"/>
        <v>-80.504385964912387</v>
      </c>
      <c r="AU265" s="62">
        <f t="shared" si="152"/>
        <v>241.51315789473716</v>
      </c>
      <c r="AV265" s="62">
        <f t="shared" si="153"/>
        <v>-322.01754385964955</v>
      </c>
      <c r="AW265" s="63">
        <f t="shared" si="167"/>
        <v>-80.504385964912387</v>
      </c>
      <c r="AX265" s="61" t="str">
        <f t="shared" ca="1" si="155"/>
        <v/>
      </c>
      <c r="AY265" s="69">
        <f t="shared" ca="1" si="168"/>
        <v>9568.1500000000015</v>
      </c>
      <c r="AZ265" s="51">
        <f t="shared" si="156"/>
        <v>563.53070175438666</v>
      </c>
      <c r="BA265" s="55">
        <f t="shared" ca="1" si="157"/>
        <v>5.8449457380139673E-2</v>
      </c>
      <c r="BB265" s="55">
        <f t="shared" ca="1" si="169"/>
        <v>-0.22445460770886391</v>
      </c>
      <c r="BC265" s="64">
        <f t="shared" ca="1" si="158"/>
        <v>-439.17105263157845</v>
      </c>
      <c r="BE265" s="52" t="str">
        <f t="shared" ca="1" si="159"/>
        <v/>
      </c>
      <c r="BF265" s="52" t="str">
        <f t="shared" ca="1" si="160"/>
        <v/>
      </c>
      <c r="BG265" s="52">
        <f t="shared" ca="1" si="170"/>
        <v>15.199999999999948</v>
      </c>
      <c r="BH265" s="52" t="str">
        <f t="shared" ca="1" si="171"/>
        <v/>
      </c>
    </row>
    <row r="266" spans="19:60">
      <c r="S266" s="68">
        <f t="shared" si="180"/>
        <v>7</v>
      </c>
      <c r="T266" s="69">
        <f t="shared" si="180"/>
        <v>2</v>
      </c>
      <c r="U266" s="70">
        <f t="shared" si="161"/>
        <v>3</v>
      </c>
      <c r="V266" s="68">
        <f t="shared" ref="V266:AA281" si="182">V265</f>
        <v>4</v>
      </c>
      <c r="W266" s="70">
        <f t="shared" si="182"/>
        <v>7</v>
      </c>
      <c r="X266" s="71">
        <f t="shared" si="182"/>
        <v>0.42857142857142855</v>
      </c>
      <c r="Y266" s="71">
        <f t="shared" si="182"/>
        <v>0.5</v>
      </c>
      <c r="Z266" s="69">
        <f t="shared" si="182"/>
        <v>10000</v>
      </c>
      <c r="AA266" s="69">
        <f t="shared" ca="1" si="182"/>
        <v>9641.3333333333339</v>
      </c>
      <c r="AB266" s="69">
        <f t="shared" ca="1" si="163"/>
        <v>-358.66666666666606</v>
      </c>
      <c r="AC266" s="69">
        <f t="shared" ca="1" si="179"/>
        <v>69.555555555555557</v>
      </c>
      <c r="AD266" s="73">
        <f t="shared" si="173"/>
        <v>15.099999999999948</v>
      </c>
      <c r="AE266" s="69">
        <f t="shared" si="181"/>
        <v>0.70000000000000007</v>
      </c>
      <c r="AF266" s="69">
        <f t="shared" si="181"/>
        <v>2.1</v>
      </c>
      <c r="AG266" s="78">
        <f t="shared" si="181"/>
        <v>200</v>
      </c>
      <c r="AH266" s="60">
        <f t="shared" si="181"/>
        <v>50</v>
      </c>
      <c r="AI266" s="60">
        <f t="shared" si="181"/>
        <v>105</v>
      </c>
      <c r="AJ266" s="60">
        <f t="shared" si="181"/>
        <v>10105</v>
      </c>
      <c r="AK266" s="60">
        <f t="shared" si="181"/>
        <v>428.66666666666669</v>
      </c>
      <c r="AL266" s="60">
        <f t="shared" si="181"/>
        <v>8.5733333333333341</v>
      </c>
      <c r="AM266" s="60">
        <f t="shared" ca="1" si="181"/>
        <v>-536.85</v>
      </c>
      <c r="AN266" s="60">
        <f t="shared" ca="1" si="181"/>
        <v>-536.85</v>
      </c>
      <c r="AO266" s="60">
        <f t="shared" ca="1" si="181"/>
        <v>536.85</v>
      </c>
      <c r="AP266" s="63">
        <f t="shared" si="147"/>
        <v>35</v>
      </c>
      <c r="AQ266" s="62">
        <f t="shared" si="148"/>
        <v>1.6141280353200904</v>
      </c>
      <c r="AR266" s="62">
        <f t="shared" si="149"/>
        <v>80.706401766004518</v>
      </c>
      <c r="AS266" s="62">
        <f t="shared" si="150"/>
        <v>161.41280353200904</v>
      </c>
      <c r="AT266" s="62">
        <f t="shared" si="151"/>
        <v>-80.706401766004518</v>
      </c>
      <c r="AU266" s="62">
        <f t="shared" si="152"/>
        <v>242.11920529801355</v>
      </c>
      <c r="AV266" s="62">
        <f t="shared" si="153"/>
        <v>-322.82560706401807</v>
      </c>
      <c r="AW266" s="63">
        <f t="shared" si="167"/>
        <v>-80.706401766004518</v>
      </c>
      <c r="AX266" s="61" t="str">
        <f t="shared" ca="1" si="155"/>
        <v/>
      </c>
      <c r="AY266" s="69">
        <f t="shared" ca="1" si="168"/>
        <v>9568.1500000000015</v>
      </c>
      <c r="AZ266" s="51">
        <f t="shared" si="156"/>
        <v>564.9448123620316</v>
      </c>
      <c r="BA266" s="55">
        <f t="shared" ca="1" si="157"/>
        <v>5.8596129065346933E-2</v>
      </c>
      <c r="BB266" s="55">
        <f t="shared" ca="1" si="169"/>
        <v>-0.2250178487899758</v>
      </c>
      <c r="BC266" s="64">
        <f t="shared" ca="1" si="158"/>
        <v>-439.37306843267061</v>
      </c>
      <c r="BE266" s="52" t="str">
        <f t="shared" ca="1" si="159"/>
        <v/>
      </c>
      <c r="BF266" s="52" t="str">
        <f t="shared" ca="1" si="160"/>
        <v/>
      </c>
      <c r="BG266" s="52">
        <f t="shared" ca="1" si="170"/>
        <v>15.099999999999948</v>
      </c>
      <c r="BH266" s="52" t="str">
        <f t="shared" ca="1" si="171"/>
        <v/>
      </c>
    </row>
    <row r="267" spans="19:60">
      <c r="S267" s="68">
        <f t="shared" ref="S267:T282" si="183">S266</f>
        <v>7</v>
      </c>
      <c r="T267" s="69">
        <f t="shared" si="183"/>
        <v>2</v>
      </c>
      <c r="U267" s="70">
        <f t="shared" si="161"/>
        <v>3</v>
      </c>
      <c r="V267" s="68">
        <f t="shared" si="182"/>
        <v>4</v>
      </c>
      <c r="W267" s="70">
        <f t="shared" si="182"/>
        <v>7</v>
      </c>
      <c r="X267" s="71">
        <f t="shared" si="182"/>
        <v>0.42857142857142855</v>
      </c>
      <c r="Y267" s="71">
        <f t="shared" si="182"/>
        <v>0.5</v>
      </c>
      <c r="Z267" s="69">
        <f t="shared" si="182"/>
        <v>10000</v>
      </c>
      <c r="AA267" s="69">
        <f t="shared" ca="1" si="182"/>
        <v>9641.3333333333339</v>
      </c>
      <c r="AB267" s="69">
        <f t="shared" ca="1" si="163"/>
        <v>-358.66666666666606</v>
      </c>
      <c r="AC267" s="69">
        <f t="shared" ca="1" si="179"/>
        <v>69.555555555555557</v>
      </c>
      <c r="AD267" s="73">
        <f t="shared" si="173"/>
        <v>14.999999999999948</v>
      </c>
      <c r="AE267" s="69">
        <f t="shared" ref="AE267:AO282" si="184">AE266</f>
        <v>0.70000000000000007</v>
      </c>
      <c r="AF267" s="69">
        <f t="shared" si="184"/>
        <v>2.1</v>
      </c>
      <c r="AG267" s="78">
        <f t="shared" si="184"/>
        <v>200</v>
      </c>
      <c r="AH267" s="60">
        <f t="shared" si="184"/>
        <v>50</v>
      </c>
      <c r="AI267" s="60">
        <f t="shared" si="184"/>
        <v>105</v>
      </c>
      <c r="AJ267" s="60">
        <f t="shared" si="184"/>
        <v>10105</v>
      </c>
      <c r="AK267" s="60">
        <f t="shared" si="184"/>
        <v>428.66666666666669</v>
      </c>
      <c r="AL267" s="60">
        <f t="shared" si="184"/>
        <v>8.5733333333333341</v>
      </c>
      <c r="AM267" s="60">
        <f t="shared" ca="1" si="184"/>
        <v>-536.85</v>
      </c>
      <c r="AN267" s="60">
        <f t="shared" ca="1" si="184"/>
        <v>-536.85</v>
      </c>
      <c r="AO267" s="60">
        <f t="shared" ca="1" si="184"/>
        <v>536.85</v>
      </c>
      <c r="AP267" s="63">
        <f t="shared" si="147"/>
        <v>35</v>
      </c>
      <c r="AQ267" s="62">
        <f t="shared" si="148"/>
        <v>1.6182222222222244</v>
      </c>
      <c r="AR267" s="62">
        <f t="shared" si="149"/>
        <v>80.911111111111225</v>
      </c>
      <c r="AS267" s="62">
        <f t="shared" si="150"/>
        <v>161.82222222222245</v>
      </c>
      <c r="AT267" s="62">
        <f t="shared" si="151"/>
        <v>-80.911111111111225</v>
      </c>
      <c r="AU267" s="62">
        <f t="shared" si="152"/>
        <v>242.73333333333369</v>
      </c>
      <c r="AV267" s="62">
        <f t="shared" si="153"/>
        <v>-323.6444444444449</v>
      </c>
      <c r="AW267" s="63">
        <f t="shared" si="167"/>
        <v>-80.911111111111211</v>
      </c>
      <c r="AX267" s="61" t="str">
        <f t="shared" ca="1" si="155"/>
        <v/>
      </c>
      <c r="AY267" s="69">
        <f t="shared" ca="1" si="168"/>
        <v>9568.1500000000015</v>
      </c>
      <c r="AZ267" s="51">
        <f t="shared" si="156"/>
        <v>566.37777777777853</v>
      </c>
      <c r="BA267" s="55">
        <f t="shared" ca="1" si="157"/>
        <v>5.8744756373023628E-2</v>
      </c>
      <c r="BB267" s="55">
        <f t="shared" ca="1" si="169"/>
        <v>-0.22558859975216919</v>
      </c>
      <c r="BC267" s="64">
        <f t="shared" ca="1" si="158"/>
        <v>-439.57777777777727</v>
      </c>
      <c r="BE267" s="52" t="str">
        <f t="shared" ca="1" si="159"/>
        <v/>
      </c>
      <c r="BF267" s="52" t="str">
        <f t="shared" ca="1" si="160"/>
        <v/>
      </c>
      <c r="BG267" s="52">
        <f t="shared" ca="1" si="170"/>
        <v>14.999999999999948</v>
      </c>
      <c r="BH267" s="52" t="str">
        <f t="shared" ca="1" si="171"/>
        <v/>
      </c>
    </row>
    <row r="268" spans="19:60">
      <c r="S268" s="68">
        <f t="shared" si="183"/>
        <v>7</v>
      </c>
      <c r="T268" s="69">
        <f t="shared" si="183"/>
        <v>2</v>
      </c>
      <c r="U268" s="70">
        <f t="shared" si="161"/>
        <v>3</v>
      </c>
      <c r="V268" s="68">
        <f t="shared" si="182"/>
        <v>4</v>
      </c>
      <c r="W268" s="70">
        <f t="shared" si="182"/>
        <v>7</v>
      </c>
      <c r="X268" s="71">
        <f t="shared" si="182"/>
        <v>0.42857142857142855</v>
      </c>
      <c r="Y268" s="71">
        <f t="shared" si="182"/>
        <v>0.5</v>
      </c>
      <c r="Z268" s="69">
        <f t="shared" si="182"/>
        <v>10000</v>
      </c>
      <c r="AA268" s="69">
        <f t="shared" ca="1" si="182"/>
        <v>9641.3333333333339</v>
      </c>
      <c r="AB268" s="69">
        <f t="shared" ca="1" si="163"/>
        <v>-358.66666666666606</v>
      </c>
      <c r="AC268" s="69">
        <f t="shared" ca="1" si="179"/>
        <v>69.555555555555557</v>
      </c>
      <c r="AD268" s="73">
        <f t="shared" si="173"/>
        <v>14.899999999999949</v>
      </c>
      <c r="AE268" s="69">
        <f t="shared" si="184"/>
        <v>0.70000000000000007</v>
      </c>
      <c r="AF268" s="69">
        <f t="shared" si="184"/>
        <v>2.1</v>
      </c>
      <c r="AG268" s="78">
        <f t="shared" si="184"/>
        <v>200</v>
      </c>
      <c r="AH268" s="60">
        <f t="shared" si="184"/>
        <v>50</v>
      </c>
      <c r="AI268" s="60">
        <f t="shared" si="184"/>
        <v>105</v>
      </c>
      <c r="AJ268" s="60">
        <f t="shared" si="184"/>
        <v>10105</v>
      </c>
      <c r="AK268" s="60">
        <f t="shared" si="184"/>
        <v>428.66666666666669</v>
      </c>
      <c r="AL268" s="60">
        <f t="shared" si="184"/>
        <v>8.5733333333333341</v>
      </c>
      <c r="AM268" s="60">
        <f t="shared" ca="1" si="184"/>
        <v>-536.85</v>
      </c>
      <c r="AN268" s="60">
        <f t="shared" ca="1" si="184"/>
        <v>-536.85</v>
      </c>
      <c r="AO268" s="60">
        <f t="shared" ca="1" si="184"/>
        <v>536.85</v>
      </c>
      <c r="AP268" s="63">
        <f t="shared" si="147"/>
        <v>35</v>
      </c>
      <c r="AQ268" s="62">
        <f t="shared" si="148"/>
        <v>1.6223713646532461</v>
      </c>
      <c r="AR268" s="62">
        <f t="shared" si="149"/>
        <v>81.118568232662298</v>
      </c>
      <c r="AS268" s="62">
        <f t="shared" si="150"/>
        <v>162.2371364653246</v>
      </c>
      <c r="AT268" s="62">
        <f t="shared" si="151"/>
        <v>-81.118568232662298</v>
      </c>
      <c r="AU268" s="62">
        <f t="shared" si="152"/>
        <v>243.35570469798688</v>
      </c>
      <c r="AV268" s="62">
        <f t="shared" si="153"/>
        <v>-324.47427293064919</v>
      </c>
      <c r="AW268" s="63">
        <f t="shared" si="167"/>
        <v>-81.118568232662312</v>
      </c>
      <c r="AX268" s="61" t="str">
        <f t="shared" ca="1" si="155"/>
        <v/>
      </c>
      <c r="AY268" s="69">
        <f t="shared" ca="1" si="168"/>
        <v>9568.1500000000015</v>
      </c>
      <c r="AZ268" s="51">
        <f t="shared" si="156"/>
        <v>567.82997762863613</v>
      </c>
      <c r="BA268" s="55">
        <f t="shared" ca="1" si="157"/>
        <v>5.8895378678118802E-2</v>
      </c>
      <c r="BB268" s="55">
        <f t="shared" ca="1" si="169"/>
        <v>-0.22616701180110349</v>
      </c>
      <c r="BC268" s="64">
        <f t="shared" ca="1" si="158"/>
        <v>-439.78523489932837</v>
      </c>
      <c r="BE268" s="52" t="str">
        <f t="shared" ca="1" si="159"/>
        <v/>
      </c>
      <c r="BF268" s="52" t="str">
        <f t="shared" ca="1" si="160"/>
        <v/>
      </c>
      <c r="BG268" s="52">
        <f t="shared" ca="1" si="170"/>
        <v>14.899999999999949</v>
      </c>
      <c r="BH268" s="52" t="str">
        <f t="shared" ca="1" si="171"/>
        <v/>
      </c>
    </row>
    <row r="269" spans="19:60">
      <c r="S269" s="68">
        <f t="shared" si="183"/>
        <v>7</v>
      </c>
      <c r="T269" s="69">
        <f t="shared" si="183"/>
        <v>2</v>
      </c>
      <c r="U269" s="70">
        <f t="shared" si="161"/>
        <v>3</v>
      </c>
      <c r="V269" s="68">
        <f t="shared" si="182"/>
        <v>4</v>
      </c>
      <c r="W269" s="70">
        <f t="shared" si="182"/>
        <v>7</v>
      </c>
      <c r="X269" s="71">
        <f t="shared" si="182"/>
        <v>0.42857142857142855</v>
      </c>
      <c r="Y269" s="71">
        <f t="shared" si="182"/>
        <v>0.5</v>
      </c>
      <c r="Z269" s="69">
        <f t="shared" si="182"/>
        <v>10000</v>
      </c>
      <c r="AA269" s="69">
        <f t="shared" ca="1" si="182"/>
        <v>9641.3333333333339</v>
      </c>
      <c r="AB269" s="69">
        <f t="shared" ca="1" si="163"/>
        <v>-358.66666666666606</v>
      </c>
      <c r="AC269" s="69">
        <f t="shared" ca="1" si="179"/>
        <v>69.555555555555557</v>
      </c>
      <c r="AD269" s="73">
        <f t="shared" si="173"/>
        <v>14.799999999999949</v>
      </c>
      <c r="AE269" s="69">
        <f t="shared" si="184"/>
        <v>0.70000000000000007</v>
      </c>
      <c r="AF269" s="69">
        <f t="shared" si="184"/>
        <v>2.1</v>
      </c>
      <c r="AG269" s="78">
        <f t="shared" si="184"/>
        <v>200</v>
      </c>
      <c r="AH269" s="60">
        <f t="shared" si="184"/>
        <v>50</v>
      </c>
      <c r="AI269" s="60">
        <f t="shared" si="184"/>
        <v>105</v>
      </c>
      <c r="AJ269" s="60">
        <f t="shared" si="184"/>
        <v>10105</v>
      </c>
      <c r="AK269" s="60">
        <f t="shared" si="184"/>
        <v>428.66666666666669</v>
      </c>
      <c r="AL269" s="60">
        <f t="shared" si="184"/>
        <v>8.5733333333333341</v>
      </c>
      <c r="AM269" s="60">
        <f t="shared" ca="1" si="184"/>
        <v>-536.85</v>
      </c>
      <c r="AN269" s="60">
        <f t="shared" ca="1" si="184"/>
        <v>-536.85</v>
      </c>
      <c r="AO269" s="60">
        <f t="shared" ca="1" si="184"/>
        <v>536.85</v>
      </c>
      <c r="AP269" s="63">
        <f t="shared" si="147"/>
        <v>35</v>
      </c>
      <c r="AQ269" s="62">
        <f t="shared" si="148"/>
        <v>1.6265765765765787</v>
      </c>
      <c r="AR269" s="62">
        <f t="shared" si="149"/>
        <v>81.328828828828932</v>
      </c>
      <c r="AS269" s="62">
        <f t="shared" si="150"/>
        <v>162.65765765765786</v>
      </c>
      <c r="AT269" s="62">
        <f t="shared" si="151"/>
        <v>-81.328828828828932</v>
      </c>
      <c r="AU269" s="62">
        <f t="shared" si="152"/>
        <v>243.9864864864868</v>
      </c>
      <c r="AV269" s="62">
        <f t="shared" si="153"/>
        <v>-325.31531531531573</v>
      </c>
      <c r="AW269" s="63">
        <f t="shared" si="167"/>
        <v>-81.328828828828932</v>
      </c>
      <c r="AX269" s="61" t="str">
        <f t="shared" ca="1" si="155"/>
        <v/>
      </c>
      <c r="AY269" s="69">
        <f t="shared" ca="1" si="168"/>
        <v>9568.1500000000015</v>
      </c>
      <c r="AZ269" s="51">
        <f t="shared" si="156"/>
        <v>569.30180180180253</v>
      </c>
      <c r="BA269" s="55">
        <f t="shared" ca="1" si="157"/>
        <v>5.9048036419769308E-2</v>
      </c>
      <c r="BB269" s="55">
        <f t="shared" ca="1" si="169"/>
        <v>-0.22675324022907734</v>
      </c>
      <c r="BC269" s="64">
        <f t="shared" ca="1" si="158"/>
        <v>-439.99549549549499</v>
      </c>
      <c r="BE269" s="52" t="str">
        <f t="shared" ca="1" si="159"/>
        <v/>
      </c>
      <c r="BF269" s="52" t="str">
        <f t="shared" ca="1" si="160"/>
        <v/>
      </c>
      <c r="BG269" s="52">
        <f t="shared" ca="1" si="170"/>
        <v>14.799999999999949</v>
      </c>
      <c r="BH269" s="52" t="str">
        <f t="shared" ca="1" si="171"/>
        <v/>
      </c>
    </row>
    <row r="270" spans="19:60">
      <c r="S270" s="68">
        <f t="shared" si="183"/>
        <v>7</v>
      </c>
      <c r="T270" s="69">
        <f t="shared" si="183"/>
        <v>2</v>
      </c>
      <c r="U270" s="70">
        <f t="shared" si="161"/>
        <v>3</v>
      </c>
      <c r="V270" s="68">
        <f t="shared" si="182"/>
        <v>4</v>
      </c>
      <c r="W270" s="70">
        <f t="shared" si="182"/>
        <v>7</v>
      </c>
      <c r="X270" s="71">
        <f t="shared" si="182"/>
        <v>0.42857142857142855</v>
      </c>
      <c r="Y270" s="71">
        <f t="shared" si="182"/>
        <v>0.5</v>
      </c>
      <c r="Z270" s="69">
        <f t="shared" si="182"/>
        <v>10000</v>
      </c>
      <c r="AA270" s="69">
        <f t="shared" ca="1" si="182"/>
        <v>9641.3333333333339</v>
      </c>
      <c r="AB270" s="69">
        <f t="shared" ca="1" si="163"/>
        <v>-358.66666666666606</v>
      </c>
      <c r="AC270" s="69">
        <f t="shared" ca="1" si="179"/>
        <v>69.555555555555557</v>
      </c>
      <c r="AD270" s="73">
        <f t="shared" si="173"/>
        <v>14.69999999999995</v>
      </c>
      <c r="AE270" s="69">
        <f t="shared" si="184"/>
        <v>0.70000000000000007</v>
      </c>
      <c r="AF270" s="69">
        <f t="shared" si="184"/>
        <v>2.1</v>
      </c>
      <c r="AG270" s="78">
        <f t="shared" si="184"/>
        <v>200</v>
      </c>
      <c r="AH270" s="60">
        <f t="shared" si="184"/>
        <v>50</v>
      </c>
      <c r="AI270" s="60">
        <f t="shared" si="184"/>
        <v>105</v>
      </c>
      <c r="AJ270" s="60">
        <f t="shared" si="184"/>
        <v>10105</v>
      </c>
      <c r="AK270" s="60">
        <f t="shared" si="184"/>
        <v>428.66666666666669</v>
      </c>
      <c r="AL270" s="60">
        <f t="shared" si="184"/>
        <v>8.5733333333333341</v>
      </c>
      <c r="AM270" s="60">
        <f t="shared" ca="1" si="184"/>
        <v>-536.85</v>
      </c>
      <c r="AN270" s="60">
        <f t="shared" ca="1" si="184"/>
        <v>-536.85</v>
      </c>
      <c r="AO270" s="60">
        <f t="shared" ca="1" si="184"/>
        <v>536.85</v>
      </c>
      <c r="AP270" s="63">
        <f t="shared" si="147"/>
        <v>35</v>
      </c>
      <c r="AQ270" s="62">
        <f t="shared" si="148"/>
        <v>1.6308390022675758</v>
      </c>
      <c r="AR270" s="62">
        <f t="shared" si="149"/>
        <v>81.541950113378789</v>
      </c>
      <c r="AS270" s="62">
        <f t="shared" si="150"/>
        <v>163.08390022675758</v>
      </c>
      <c r="AT270" s="62">
        <f t="shared" si="151"/>
        <v>-81.541950113378789</v>
      </c>
      <c r="AU270" s="62">
        <f t="shared" si="152"/>
        <v>244.62585034013637</v>
      </c>
      <c r="AV270" s="62">
        <f t="shared" si="153"/>
        <v>-326.16780045351516</v>
      </c>
      <c r="AW270" s="63">
        <f t="shared" si="167"/>
        <v>-81.541950113378789</v>
      </c>
      <c r="AX270" s="61" t="str">
        <f t="shared" ca="1" si="155"/>
        <v/>
      </c>
      <c r="AY270" s="69">
        <f t="shared" ca="1" si="168"/>
        <v>9568.1500000000015</v>
      </c>
      <c r="AZ270" s="51">
        <f t="shared" si="156"/>
        <v>570.79365079365152</v>
      </c>
      <c r="BA270" s="55">
        <f t="shared" ca="1" si="157"/>
        <v>5.9202771137496696E-2</v>
      </c>
      <c r="BB270" s="55">
        <f t="shared" ca="1" si="169"/>
        <v>-0.22734744455403047</v>
      </c>
      <c r="BC270" s="64">
        <f t="shared" ca="1" si="158"/>
        <v>-440.20861678004485</v>
      </c>
      <c r="BE270" s="52" t="str">
        <f t="shared" ca="1" si="159"/>
        <v/>
      </c>
      <c r="BF270" s="52" t="str">
        <f t="shared" ca="1" si="160"/>
        <v/>
      </c>
      <c r="BG270" s="52">
        <f t="shared" ca="1" si="170"/>
        <v>14.69999999999995</v>
      </c>
      <c r="BH270" s="52" t="str">
        <f t="shared" ca="1" si="171"/>
        <v/>
      </c>
    </row>
    <row r="271" spans="19:60">
      <c r="S271" s="68">
        <f t="shared" si="183"/>
        <v>7</v>
      </c>
      <c r="T271" s="69">
        <f t="shared" si="183"/>
        <v>2</v>
      </c>
      <c r="U271" s="70">
        <f t="shared" si="161"/>
        <v>3</v>
      </c>
      <c r="V271" s="68">
        <f t="shared" si="182"/>
        <v>4</v>
      </c>
      <c r="W271" s="70">
        <f t="shared" si="182"/>
        <v>7</v>
      </c>
      <c r="X271" s="71">
        <f t="shared" si="182"/>
        <v>0.42857142857142855</v>
      </c>
      <c r="Y271" s="71">
        <f t="shared" si="182"/>
        <v>0.5</v>
      </c>
      <c r="Z271" s="69">
        <f t="shared" si="182"/>
        <v>10000</v>
      </c>
      <c r="AA271" s="69">
        <f t="shared" ca="1" si="182"/>
        <v>9641.3333333333339</v>
      </c>
      <c r="AB271" s="69">
        <f t="shared" ca="1" si="163"/>
        <v>-358.66666666666606</v>
      </c>
      <c r="AC271" s="69">
        <f t="shared" ca="1" si="179"/>
        <v>69.555555555555557</v>
      </c>
      <c r="AD271" s="73">
        <f t="shared" si="173"/>
        <v>14.59999999999995</v>
      </c>
      <c r="AE271" s="69">
        <f t="shared" si="184"/>
        <v>0.70000000000000007</v>
      </c>
      <c r="AF271" s="69">
        <f t="shared" si="184"/>
        <v>2.1</v>
      </c>
      <c r="AG271" s="78">
        <f t="shared" si="184"/>
        <v>200</v>
      </c>
      <c r="AH271" s="60">
        <f t="shared" si="184"/>
        <v>50</v>
      </c>
      <c r="AI271" s="60">
        <f t="shared" si="184"/>
        <v>105</v>
      </c>
      <c r="AJ271" s="60">
        <f t="shared" si="184"/>
        <v>10105</v>
      </c>
      <c r="AK271" s="60">
        <f t="shared" si="184"/>
        <v>428.66666666666669</v>
      </c>
      <c r="AL271" s="60">
        <f t="shared" si="184"/>
        <v>8.5733333333333341</v>
      </c>
      <c r="AM271" s="60">
        <f t="shared" ca="1" si="184"/>
        <v>-536.85</v>
      </c>
      <c r="AN271" s="60">
        <f t="shared" ca="1" si="184"/>
        <v>-536.85</v>
      </c>
      <c r="AO271" s="60">
        <f t="shared" ca="1" si="184"/>
        <v>536.85</v>
      </c>
      <c r="AP271" s="63">
        <f t="shared" si="147"/>
        <v>35</v>
      </c>
      <c r="AQ271" s="62">
        <f t="shared" si="148"/>
        <v>1.6351598173516004</v>
      </c>
      <c r="AR271" s="62">
        <f t="shared" si="149"/>
        <v>81.75799086758002</v>
      </c>
      <c r="AS271" s="62">
        <f t="shared" si="150"/>
        <v>163.51598173516004</v>
      </c>
      <c r="AT271" s="62">
        <f t="shared" si="151"/>
        <v>-81.75799086758002</v>
      </c>
      <c r="AU271" s="62">
        <f t="shared" si="152"/>
        <v>245.27397260274006</v>
      </c>
      <c r="AV271" s="62">
        <f t="shared" si="153"/>
        <v>-327.03196347032008</v>
      </c>
      <c r="AW271" s="63">
        <f t="shared" si="167"/>
        <v>-81.75799086758002</v>
      </c>
      <c r="AX271" s="61" t="str">
        <f t="shared" ca="1" si="155"/>
        <v/>
      </c>
      <c r="AY271" s="69">
        <f t="shared" ca="1" si="168"/>
        <v>9568.1500000000015</v>
      </c>
      <c r="AZ271" s="51">
        <f t="shared" si="156"/>
        <v>572.30593607306014</v>
      </c>
      <c r="BA271" s="55">
        <f t="shared" ca="1" si="157"/>
        <v>5.9359625508891588E-2</v>
      </c>
      <c r="BB271" s="55">
        <f t="shared" ca="1" si="169"/>
        <v>-0.22794978866425694</v>
      </c>
      <c r="BC271" s="64">
        <f t="shared" ca="1" si="158"/>
        <v>-440.42465753424608</v>
      </c>
      <c r="BE271" s="52" t="str">
        <f t="shared" ca="1" si="159"/>
        <v/>
      </c>
      <c r="BF271" s="52" t="str">
        <f t="shared" ca="1" si="160"/>
        <v/>
      </c>
      <c r="BG271" s="52">
        <f t="shared" ca="1" si="170"/>
        <v>14.59999999999995</v>
      </c>
      <c r="BH271" s="52" t="str">
        <f t="shared" ca="1" si="171"/>
        <v/>
      </c>
    </row>
    <row r="272" spans="19:60">
      <c r="S272" s="68">
        <f t="shared" si="183"/>
        <v>7</v>
      </c>
      <c r="T272" s="69">
        <f t="shared" si="183"/>
        <v>2</v>
      </c>
      <c r="U272" s="70">
        <f t="shared" si="161"/>
        <v>3</v>
      </c>
      <c r="V272" s="68">
        <f t="shared" si="182"/>
        <v>4</v>
      </c>
      <c r="W272" s="70">
        <f t="shared" si="182"/>
        <v>7</v>
      </c>
      <c r="X272" s="71">
        <f t="shared" si="182"/>
        <v>0.42857142857142855</v>
      </c>
      <c r="Y272" s="71">
        <f t="shared" si="182"/>
        <v>0.5</v>
      </c>
      <c r="Z272" s="69">
        <f t="shared" si="182"/>
        <v>10000</v>
      </c>
      <c r="AA272" s="69">
        <f t="shared" ca="1" si="182"/>
        <v>9641.3333333333339</v>
      </c>
      <c r="AB272" s="69">
        <f t="shared" ca="1" si="163"/>
        <v>-358.66666666666606</v>
      </c>
      <c r="AC272" s="69">
        <f t="shared" ca="1" si="179"/>
        <v>69.555555555555557</v>
      </c>
      <c r="AD272" s="73">
        <f t="shared" si="173"/>
        <v>14.49999999999995</v>
      </c>
      <c r="AE272" s="69">
        <f t="shared" si="184"/>
        <v>0.70000000000000007</v>
      </c>
      <c r="AF272" s="69">
        <f t="shared" si="184"/>
        <v>2.1</v>
      </c>
      <c r="AG272" s="78">
        <f t="shared" si="184"/>
        <v>200</v>
      </c>
      <c r="AH272" s="60">
        <f t="shared" si="184"/>
        <v>50</v>
      </c>
      <c r="AI272" s="60">
        <f t="shared" si="184"/>
        <v>105</v>
      </c>
      <c r="AJ272" s="60">
        <f t="shared" si="184"/>
        <v>10105</v>
      </c>
      <c r="AK272" s="60">
        <f t="shared" si="184"/>
        <v>428.66666666666669</v>
      </c>
      <c r="AL272" s="60">
        <f t="shared" si="184"/>
        <v>8.5733333333333341</v>
      </c>
      <c r="AM272" s="60">
        <f t="shared" ca="1" si="184"/>
        <v>-536.85</v>
      </c>
      <c r="AN272" s="60">
        <f t="shared" ca="1" si="184"/>
        <v>-536.85</v>
      </c>
      <c r="AO272" s="60">
        <f t="shared" ca="1" si="184"/>
        <v>536.85</v>
      </c>
      <c r="AP272" s="63">
        <f t="shared" si="147"/>
        <v>35</v>
      </c>
      <c r="AQ272" s="62">
        <f t="shared" si="148"/>
        <v>1.6395402298850597</v>
      </c>
      <c r="AR272" s="62">
        <f t="shared" si="149"/>
        <v>81.977011494252977</v>
      </c>
      <c r="AS272" s="62">
        <f t="shared" si="150"/>
        <v>163.95402298850595</v>
      </c>
      <c r="AT272" s="62">
        <f t="shared" si="151"/>
        <v>-81.977011494252977</v>
      </c>
      <c r="AU272" s="62">
        <f t="shared" si="152"/>
        <v>245.93103448275895</v>
      </c>
      <c r="AV272" s="62">
        <f t="shared" si="153"/>
        <v>-327.90804597701191</v>
      </c>
      <c r="AW272" s="63">
        <f t="shared" si="167"/>
        <v>-81.977011494252963</v>
      </c>
      <c r="AX272" s="61" t="str">
        <f t="shared" ca="1" si="155"/>
        <v/>
      </c>
      <c r="AY272" s="69">
        <f t="shared" ca="1" si="168"/>
        <v>9568.1500000000015</v>
      </c>
      <c r="AZ272" s="51">
        <f t="shared" si="156"/>
        <v>573.8390804597708</v>
      </c>
      <c r="BA272" s="55">
        <f t="shared" ca="1" si="157"/>
        <v>5.9518643388857428E-2</v>
      </c>
      <c r="BB272" s="55">
        <f t="shared" ca="1" si="169"/>
        <v>-0.22856044096910716</v>
      </c>
      <c r="BC272" s="64">
        <f t="shared" ca="1" si="158"/>
        <v>-440.64367816091902</v>
      </c>
      <c r="BE272" s="52" t="str">
        <f t="shared" ca="1" si="159"/>
        <v/>
      </c>
      <c r="BF272" s="52" t="str">
        <f t="shared" ca="1" si="160"/>
        <v/>
      </c>
      <c r="BG272" s="52">
        <f t="shared" ca="1" si="170"/>
        <v>14.49999999999995</v>
      </c>
      <c r="BH272" s="52" t="str">
        <f t="shared" ca="1" si="171"/>
        <v/>
      </c>
    </row>
    <row r="273" spans="19:60">
      <c r="S273" s="68">
        <f t="shared" si="183"/>
        <v>7</v>
      </c>
      <c r="T273" s="69">
        <f t="shared" si="183"/>
        <v>2</v>
      </c>
      <c r="U273" s="70">
        <f t="shared" si="161"/>
        <v>3</v>
      </c>
      <c r="V273" s="68">
        <f t="shared" si="182"/>
        <v>4</v>
      </c>
      <c r="W273" s="70">
        <f t="shared" si="182"/>
        <v>7</v>
      </c>
      <c r="X273" s="71">
        <f t="shared" si="182"/>
        <v>0.42857142857142855</v>
      </c>
      <c r="Y273" s="71">
        <f t="shared" si="182"/>
        <v>0.5</v>
      </c>
      <c r="Z273" s="69">
        <f t="shared" si="182"/>
        <v>10000</v>
      </c>
      <c r="AA273" s="69">
        <f t="shared" ca="1" si="182"/>
        <v>9641.3333333333339</v>
      </c>
      <c r="AB273" s="69">
        <f t="shared" ca="1" si="163"/>
        <v>-358.66666666666606</v>
      </c>
      <c r="AC273" s="69">
        <f t="shared" ca="1" si="179"/>
        <v>69.555555555555557</v>
      </c>
      <c r="AD273" s="73">
        <f t="shared" si="173"/>
        <v>14.399999999999951</v>
      </c>
      <c r="AE273" s="69">
        <f t="shared" si="184"/>
        <v>0.70000000000000007</v>
      </c>
      <c r="AF273" s="69">
        <f t="shared" si="184"/>
        <v>2.1</v>
      </c>
      <c r="AG273" s="78">
        <f t="shared" si="184"/>
        <v>200</v>
      </c>
      <c r="AH273" s="60">
        <f t="shared" si="184"/>
        <v>50</v>
      </c>
      <c r="AI273" s="60">
        <f t="shared" si="184"/>
        <v>105</v>
      </c>
      <c r="AJ273" s="60">
        <f t="shared" si="184"/>
        <v>10105</v>
      </c>
      <c r="AK273" s="60">
        <f t="shared" si="184"/>
        <v>428.66666666666669</v>
      </c>
      <c r="AL273" s="60">
        <f t="shared" si="184"/>
        <v>8.5733333333333341</v>
      </c>
      <c r="AM273" s="60">
        <f t="shared" ca="1" si="184"/>
        <v>-536.85</v>
      </c>
      <c r="AN273" s="60">
        <f t="shared" ca="1" si="184"/>
        <v>-536.85</v>
      </c>
      <c r="AO273" s="60">
        <f t="shared" ca="1" si="184"/>
        <v>536.85</v>
      </c>
      <c r="AP273" s="63">
        <f t="shared" si="147"/>
        <v>35</v>
      </c>
      <c r="AQ273" s="62">
        <f t="shared" si="148"/>
        <v>1.6439814814814837</v>
      </c>
      <c r="AR273" s="62">
        <f t="shared" si="149"/>
        <v>82.19907407407419</v>
      </c>
      <c r="AS273" s="62">
        <f t="shared" si="150"/>
        <v>164.39814814814838</v>
      </c>
      <c r="AT273" s="62">
        <f t="shared" si="151"/>
        <v>-82.19907407407419</v>
      </c>
      <c r="AU273" s="62">
        <f t="shared" si="152"/>
        <v>246.59722222222257</v>
      </c>
      <c r="AV273" s="62">
        <f t="shared" si="153"/>
        <v>-328.79629629629676</v>
      </c>
      <c r="AW273" s="63">
        <f t="shared" si="167"/>
        <v>-82.19907407407419</v>
      </c>
      <c r="AX273" s="61" t="str">
        <f t="shared" ca="1" si="155"/>
        <v/>
      </c>
      <c r="AY273" s="69">
        <f t="shared" ca="1" si="168"/>
        <v>9568.1500000000015</v>
      </c>
      <c r="AZ273" s="51">
        <f t="shared" si="156"/>
        <v>575.39351851851939</v>
      </c>
      <c r="BA273" s="55">
        <f t="shared" ca="1" si="157"/>
        <v>5.9679869850489495E-2</v>
      </c>
      <c r="BB273" s="55">
        <f t="shared" ca="1" si="169"/>
        <v>-0.22917957455596932</v>
      </c>
      <c r="BC273" s="64">
        <f t="shared" ca="1" si="158"/>
        <v>-440.86574074074025</v>
      </c>
      <c r="BE273" s="52" t="str">
        <f t="shared" ca="1" si="159"/>
        <v/>
      </c>
      <c r="BF273" s="52" t="str">
        <f t="shared" ca="1" si="160"/>
        <v/>
      </c>
      <c r="BG273" s="52">
        <f t="shared" ca="1" si="170"/>
        <v>14.399999999999951</v>
      </c>
      <c r="BH273" s="52" t="str">
        <f t="shared" ca="1" si="171"/>
        <v/>
      </c>
    </row>
    <row r="274" spans="19:60">
      <c r="S274" s="68">
        <f t="shared" si="183"/>
        <v>7</v>
      </c>
      <c r="T274" s="69">
        <f t="shared" si="183"/>
        <v>2</v>
      </c>
      <c r="U274" s="70">
        <f t="shared" si="161"/>
        <v>3</v>
      </c>
      <c r="V274" s="68">
        <f t="shared" si="182"/>
        <v>4</v>
      </c>
      <c r="W274" s="70">
        <f t="shared" si="182"/>
        <v>7</v>
      </c>
      <c r="X274" s="71">
        <f t="shared" si="182"/>
        <v>0.42857142857142855</v>
      </c>
      <c r="Y274" s="71">
        <f t="shared" si="182"/>
        <v>0.5</v>
      </c>
      <c r="Z274" s="69">
        <f t="shared" si="182"/>
        <v>10000</v>
      </c>
      <c r="AA274" s="69">
        <f t="shared" ca="1" si="182"/>
        <v>9641.3333333333339</v>
      </c>
      <c r="AB274" s="69">
        <f t="shared" ca="1" si="163"/>
        <v>-358.66666666666606</v>
      </c>
      <c r="AC274" s="69">
        <f t="shared" ca="1" si="179"/>
        <v>69.555555555555557</v>
      </c>
      <c r="AD274" s="73">
        <f t="shared" si="173"/>
        <v>14.299999999999951</v>
      </c>
      <c r="AE274" s="69">
        <f t="shared" si="184"/>
        <v>0.70000000000000007</v>
      </c>
      <c r="AF274" s="69">
        <f t="shared" si="184"/>
        <v>2.1</v>
      </c>
      <c r="AG274" s="78">
        <f t="shared" si="184"/>
        <v>200</v>
      </c>
      <c r="AH274" s="60">
        <f t="shared" si="184"/>
        <v>50</v>
      </c>
      <c r="AI274" s="60">
        <f t="shared" si="184"/>
        <v>105</v>
      </c>
      <c r="AJ274" s="60">
        <f t="shared" si="184"/>
        <v>10105</v>
      </c>
      <c r="AK274" s="60">
        <f t="shared" si="184"/>
        <v>428.66666666666669</v>
      </c>
      <c r="AL274" s="60">
        <f t="shared" si="184"/>
        <v>8.5733333333333341</v>
      </c>
      <c r="AM274" s="60">
        <f t="shared" ca="1" si="184"/>
        <v>-536.85</v>
      </c>
      <c r="AN274" s="60">
        <f t="shared" ca="1" si="184"/>
        <v>-536.85</v>
      </c>
      <c r="AO274" s="60">
        <f t="shared" ca="1" si="184"/>
        <v>536.85</v>
      </c>
      <c r="AP274" s="63">
        <f t="shared" si="147"/>
        <v>35</v>
      </c>
      <c r="AQ274" s="62">
        <f t="shared" si="148"/>
        <v>1.6484848484848507</v>
      </c>
      <c r="AR274" s="62">
        <f t="shared" si="149"/>
        <v>82.424242424242536</v>
      </c>
      <c r="AS274" s="62">
        <f t="shared" si="150"/>
        <v>164.84848484848507</v>
      </c>
      <c r="AT274" s="62">
        <f t="shared" si="151"/>
        <v>-82.424242424242536</v>
      </c>
      <c r="AU274" s="62">
        <f t="shared" si="152"/>
        <v>247.27272727272759</v>
      </c>
      <c r="AV274" s="62">
        <f t="shared" si="153"/>
        <v>-329.69696969697014</v>
      </c>
      <c r="AW274" s="63">
        <f t="shared" si="167"/>
        <v>-82.42424242424255</v>
      </c>
      <c r="AX274" s="61" t="str">
        <f t="shared" ca="1" si="155"/>
        <v/>
      </c>
      <c r="AY274" s="69">
        <f t="shared" ca="1" si="168"/>
        <v>9568.1500000000015</v>
      </c>
      <c r="AZ274" s="51">
        <f t="shared" si="156"/>
        <v>576.96969696969779</v>
      </c>
      <c r="BA274" s="55">
        <f t="shared" ca="1" si="157"/>
        <v>5.9843351227668831E-2</v>
      </c>
      <c r="BB274" s="55">
        <f t="shared" ca="1" si="169"/>
        <v>-0.2298073673538365</v>
      </c>
      <c r="BC274" s="64">
        <f t="shared" ca="1" si="158"/>
        <v>-441.09090909090861</v>
      </c>
      <c r="BE274" s="52" t="str">
        <f t="shared" ca="1" si="159"/>
        <v/>
      </c>
      <c r="BF274" s="52" t="str">
        <f t="shared" ca="1" si="160"/>
        <v/>
      </c>
      <c r="BG274" s="52">
        <f t="shared" ca="1" si="170"/>
        <v>14.299999999999951</v>
      </c>
      <c r="BH274" s="52" t="str">
        <f t="shared" ca="1" si="171"/>
        <v/>
      </c>
    </row>
    <row r="275" spans="19:60">
      <c r="S275" s="68">
        <f t="shared" si="183"/>
        <v>7</v>
      </c>
      <c r="T275" s="69">
        <f t="shared" si="183"/>
        <v>2</v>
      </c>
      <c r="U275" s="70">
        <f t="shared" si="161"/>
        <v>3</v>
      </c>
      <c r="V275" s="68">
        <f t="shared" si="182"/>
        <v>4</v>
      </c>
      <c r="W275" s="70">
        <f t="shared" si="182"/>
        <v>7</v>
      </c>
      <c r="X275" s="71">
        <f t="shared" si="182"/>
        <v>0.42857142857142855</v>
      </c>
      <c r="Y275" s="71">
        <f t="shared" si="182"/>
        <v>0.5</v>
      </c>
      <c r="Z275" s="69">
        <f t="shared" si="182"/>
        <v>10000</v>
      </c>
      <c r="AA275" s="69">
        <f t="shared" ca="1" si="182"/>
        <v>9641.3333333333339</v>
      </c>
      <c r="AB275" s="69">
        <f t="shared" ca="1" si="163"/>
        <v>-358.66666666666606</v>
      </c>
      <c r="AC275" s="69">
        <f t="shared" ca="1" si="179"/>
        <v>69.555555555555557</v>
      </c>
      <c r="AD275" s="73">
        <f t="shared" si="173"/>
        <v>14.199999999999951</v>
      </c>
      <c r="AE275" s="69">
        <f t="shared" si="184"/>
        <v>0.70000000000000007</v>
      </c>
      <c r="AF275" s="69">
        <f t="shared" si="184"/>
        <v>2.1</v>
      </c>
      <c r="AG275" s="78">
        <f t="shared" si="184"/>
        <v>200</v>
      </c>
      <c r="AH275" s="60">
        <f t="shared" si="184"/>
        <v>50</v>
      </c>
      <c r="AI275" s="60">
        <f t="shared" si="184"/>
        <v>105</v>
      </c>
      <c r="AJ275" s="60">
        <f t="shared" si="184"/>
        <v>10105</v>
      </c>
      <c r="AK275" s="60">
        <f t="shared" si="184"/>
        <v>428.66666666666669</v>
      </c>
      <c r="AL275" s="60">
        <f t="shared" si="184"/>
        <v>8.5733333333333341</v>
      </c>
      <c r="AM275" s="60">
        <f t="shared" ca="1" si="184"/>
        <v>-536.85</v>
      </c>
      <c r="AN275" s="60">
        <f t="shared" ca="1" si="184"/>
        <v>-536.85</v>
      </c>
      <c r="AO275" s="60">
        <f t="shared" ca="1" si="184"/>
        <v>536.85</v>
      </c>
      <c r="AP275" s="63">
        <f t="shared" si="147"/>
        <v>35</v>
      </c>
      <c r="AQ275" s="62">
        <f t="shared" si="148"/>
        <v>1.6530516431924904</v>
      </c>
      <c r="AR275" s="62">
        <f t="shared" si="149"/>
        <v>82.652582159624515</v>
      </c>
      <c r="AS275" s="62">
        <f t="shared" si="150"/>
        <v>165.30516431924903</v>
      </c>
      <c r="AT275" s="62">
        <f t="shared" si="151"/>
        <v>-82.652582159624515</v>
      </c>
      <c r="AU275" s="62">
        <f t="shared" si="152"/>
        <v>247.95774647887356</v>
      </c>
      <c r="AV275" s="62">
        <f t="shared" si="153"/>
        <v>-330.61032863849806</v>
      </c>
      <c r="AW275" s="63">
        <f t="shared" si="167"/>
        <v>-82.652582159624501</v>
      </c>
      <c r="AX275" s="61" t="str">
        <f t="shared" ca="1" si="155"/>
        <v/>
      </c>
      <c r="AY275" s="69">
        <f t="shared" ca="1" si="168"/>
        <v>9568.1500000000015</v>
      </c>
      <c r="AZ275" s="51">
        <f t="shared" si="156"/>
        <v>578.56807511737156</v>
      </c>
      <c r="BA275" s="55">
        <f t="shared" ca="1" si="157"/>
        <v>6.0009135159456321E-2</v>
      </c>
      <c r="BB275" s="55">
        <f t="shared" ca="1" si="169"/>
        <v>-0.23044400230378617</v>
      </c>
      <c r="BC275" s="64">
        <f t="shared" ca="1" si="158"/>
        <v>-441.31924882629056</v>
      </c>
      <c r="BE275" s="52" t="str">
        <f t="shared" ca="1" si="159"/>
        <v/>
      </c>
      <c r="BF275" s="52" t="str">
        <f t="shared" ca="1" si="160"/>
        <v/>
      </c>
      <c r="BG275" s="52">
        <f t="shared" ca="1" si="170"/>
        <v>14.199999999999951</v>
      </c>
      <c r="BH275" s="52" t="str">
        <f t="shared" ca="1" si="171"/>
        <v/>
      </c>
    </row>
    <row r="276" spans="19:60">
      <c r="S276" s="68">
        <f t="shared" si="183"/>
        <v>7</v>
      </c>
      <c r="T276" s="69">
        <f t="shared" si="183"/>
        <v>2</v>
      </c>
      <c r="U276" s="70">
        <f t="shared" si="161"/>
        <v>3</v>
      </c>
      <c r="V276" s="68">
        <f t="shared" si="182"/>
        <v>4</v>
      </c>
      <c r="W276" s="70">
        <f t="shared" si="182"/>
        <v>7</v>
      </c>
      <c r="X276" s="71">
        <f t="shared" si="182"/>
        <v>0.42857142857142855</v>
      </c>
      <c r="Y276" s="71">
        <f t="shared" si="182"/>
        <v>0.5</v>
      </c>
      <c r="Z276" s="69">
        <f t="shared" si="182"/>
        <v>10000</v>
      </c>
      <c r="AA276" s="69">
        <f t="shared" ca="1" si="182"/>
        <v>9641.3333333333339</v>
      </c>
      <c r="AB276" s="69">
        <f t="shared" ca="1" si="163"/>
        <v>-358.66666666666606</v>
      </c>
      <c r="AC276" s="69">
        <f t="shared" ca="1" si="179"/>
        <v>69.555555555555557</v>
      </c>
      <c r="AD276" s="73">
        <f t="shared" si="173"/>
        <v>14.099999999999952</v>
      </c>
      <c r="AE276" s="69">
        <f t="shared" si="184"/>
        <v>0.70000000000000007</v>
      </c>
      <c r="AF276" s="69">
        <f t="shared" si="184"/>
        <v>2.1</v>
      </c>
      <c r="AG276" s="78">
        <f t="shared" si="184"/>
        <v>200</v>
      </c>
      <c r="AH276" s="60">
        <f t="shared" si="184"/>
        <v>50</v>
      </c>
      <c r="AI276" s="60">
        <f t="shared" si="184"/>
        <v>105</v>
      </c>
      <c r="AJ276" s="60">
        <f t="shared" si="184"/>
        <v>10105</v>
      </c>
      <c r="AK276" s="60">
        <f t="shared" si="184"/>
        <v>428.66666666666669</v>
      </c>
      <c r="AL276" s="60">
        <f t="shared" si="184"/>
        <v>8.5733333333333341</v>
      </c>
      <c r="AM276" s="60">
        <f t="shared" ca="1" si="184"/>
        <v>-536.85</v>
      </c>
      <c r="AN276" s="60">
        <f t="shared" ca="1" si="184"/>
        <v>-536.85</v>
      </c>
      <c r="AO276" s="60">
        <f t="shared" ca="1" si="184"/>
        <v>536.85</v>
      </c>
      <c r="AP276" s="63">
        <f t="shared" si="147"/>
        <v>35</v>
      </c>
      <c r="AQ276" s="62">
        <f t="shared" si="148"/>
        <v>1.6576832151300258</v>
      </c>
      <c r="AR276" s="62">
        <f t="shared" si="149"/>
        <v>82.884160756501288</v>
      </c>
      <c r="AS276" s="62">
        <f t="shared" si="150"/>
        <v>165.76832151300258</v>
      </c>
      <c r="AT276" s="62">
        <f t="shared" si="151"/>
        <v>-82.884160756501288</v>
      </c>
      <c r="AU276" s="62">
        <f t="shared" si="152"/>
        <v>248.65248226950388</v>
      </c>
      <c r="AV276" s="62">
        <f t="shared" si="153"/>
        <v>-331.53664302600515</v>
      </c>
      <c r="AW276" s="63">
        <f t="shared" si="167"/>
        <v>-82.884160756501274</v>
      </c>
      <c r="AX276" s="61" t="str">
        <f t="shared" ca="1" si="155"/>
        <v/>
      </c>
      <c r="AY276" s="69">
        <f t="shared" ca="1" si="168"/>
        <v>9568.1500000000015</v>
      </c>
      <c r="AZ276" s="51">
        <f t="shared" si="156"/>
        <v>580.18912529550903</v>
      </c>
      <c r="BA276" s="55">
        <f t="shared" ca="1" si="157"/>
        <v>6.0177270636375568E-2</v>
      </c>
      <c r="BB276" s="55">
        <f t="shared" ca="1" si="169"/>
        <v>-0.23108966753671398</v>
      </c>
      <c r="BC276" s="64">
        <f t="shared" ca="1" si="158"/>
        <v>-441.55082742316733</v>
      </c>
      <c r="BE276" s="52" t="str">
        <f t="shared" ca="1" si="159"/>
        <v/>
      </c>
      <c r="BF276" s="52" t="str">
        <f t="shared" ca="1" si="160"/>
        <v/>
      </c>
      <c r="BG276" s="52">
        <f t="shared" ca="1" si="170"/>
        <v>14.099999999999952</v>
      </c>
      <c r="BH276" s="52" t="str">
        <f t="shared" ca="1" si="171"/>
        <v/>
      </c>
    </row>
    <row r="277" spans="19:60">
      <c r="S277" s="68">
        <f t="shared" si="183"/>
        <v>7</v>
      </c>
      <c r="T277" s="69">
        <f t="shared" si="183"/>
        <v>2</v>
      </c>
      <c r="U277" s="70">
        <f t="shared" si="161"/>
        <v>3</v>
      </c>
      <c r="V277" s="68">
        <f t="shared" si="182"/>
        <v>4</v>
      </c>
      <c r="W277" s="70">
        <f t="shared" si="182"/>
        <v>7</v>
      </c>
      <c r="X277" s="71">
        <f t="shared" si="182"/>
        <v>0.42857142857142855</v>
      </c>
      <c r="Y277" s="71">
        <f t="shared" si="182"/>
        <v>0.5</v>
      </c>
      <c r="Z277" s="69">
        <f t="shared" si="182"/>
        <v>10000</v>
      </c>
      <c r="AA277" s="69">
        <f t="shared" ca="1" si="182"/>
        <v>9641.3333333333339</v>
      </c>
      <c r="AB277" s="69">
        <f t="shared" ca="1" si="163"/>
        <v>-358.66666666666606</v>
      </c>
      <c r="AC277" s="69">
        <f t="shared" ca="1" si="179"/>
        <v>69.555555555555557</v>
      </c>
      <c r="AD277" s="73">
        <f t="shared" si="173"/>
        <v>13.999999999999952</v>
      </c>
      <c r="AE277" s="69">
        <f t="shared" si="184"/>
        <v>0.70000000000000007</v>
      </c>
      <c r="AF277" s="69">
        <f t="shared" si="184"/>
        <v>2.1</v>
      </c>
      <c r="AG277" s="78">
        <f t="shared" si="184"/>
        <v>200</v>
      </c>
      <c r="AH277" s="60">
        <f t="shared" si="184"/>
        <v>50</v>
      </c>
      <c r="AI277" s="60">
        <f t="shared" si="184"/>
        <v>105</v>
      </c>
      <c r="AJ277" s="60">
        <f t="shared" si="184"/>
        <v>10105</v>
      </c>
      <c r="AK277" s="60">
        <f t="shared" si="184"/>
        <v>428.66666666666669</v>
      </c>
      <c r="AL277" s="60">
        <f t="shared" si="184"/>
        <v>8.5733333333333341</v>
      </c>
      <c r="AM277" s="60">
        <f t="shared" ca="1" si="184"/>
        <v>-536.85</v>
      </c>
      <c r="AN277" s="60">
        <f t="shared" ca="1" si="184"/>
        <v>-536.85</v>
      </c>
      <c r="AO277" s="60">
        <f t="shared" ca="1" si="184"/>
        <v>536.85</v>
      </c>
      <c r="AP277" s="63">
        <f t="shared" si="147"/>
        <v>35</v>
      </c>
      <c r="AQ277" s="62">
        <f t="shared" si="148"/>
        <v>1.6623809523809547</v>
      </c>
      <c r="AR277" s="62">
        <f t="shared" si="149"/>
        <v>83.119047619047734</v>
      </c>
      <c r="AS277" s="62">
        <f t="shared" si="150"/>
        <v>166.23809523809547</v>
      </c>
      <c r="AT277" s="62">
        <f t="shared" si="151"/>
        <v>-83.119047619047734</v>
      </c>
      <c r="AU277" s="62">
        <f t="shared" si="152"/>
        <v>249.3571428571432</v>
      </c>
      <c r="AV277" s="62">
        <f t="shared" si="153"/>
        <v>-332.47619047619094</v>
      </c>
      <c r="AW277" s="63">
        <f t="shared" si="167"/>
        <v>-83.119047619047734</v>
      </c>
      <c r="AX277" s="61" t="str">
        <f t="shared" ca="1" si="155"/>
        <v/>
      </c>
      <c r="AY277" s="69">
        <f t="shared" ca="1" si="168"/>
        <v>9568.1500000000015</v>
      </c>
      <c r="AZ277" s="51">
        <f t="shared" si="156"/>
        <v>581.83333333333417</v>
      </c>
      <c r="BA277" s="55">
        <f t="shared" ca="1" si="157"/>
        <v>6.0347808048679383E-2</v>
      </c>
      <c r="BB277" s="55">
        <f t="shared" ca="1" si="169"/>
        <v>-0.23174455655868367</v>
      </c>
      <c r="BC277" s="64">
        <f t="shared" ca="1" si="158"/>
        <v>-441.78571428571377</v>
      </c>
      <c r="BE277" s="52" t="str">
        <f t="shared" ca="1" si="159"/>
        <v/>
      </c>
      <c r="BF277" s="52" t="str">
        <f t="shared" ca="1" si="160"/>
        <v/>
      </c>
      <c r="BG277" s="52">
        <f t="shared" ca="1" si="170"/>
        <v>13.999999999999952</v>
      </c>
      <c r="BH277" s="52" t="str">
        <f t="shared" ca="1" si="171"/>
        <v/>
      </c>
    </row>
    <row r="278" spans="19:60">
      <c r="S278" s="68">
        <f t="shared" si="183"/>
        <v>7</v>
      </c>
      <c r="T278" s="69">
        <f t="shared" si="183"/>
        <v>2</v>
      </c>
      <c r="U278" s="70">
        <f t="shared" si="161"/>
        <v>3</v>
      </c>
      <c r="V278" s="68">
        <f t="shared" si="182"/>
        <v>4</v>
      </c>
      <c r="W278" s="70">
        <f t="shared" si="182"/>
        <v>7</v>
      </c>
      <c r="X278" s="71">
        <f t="shared" si="182"/>
        <v>0.42857142857142855</v>
      </c>
      <c r="Y278" s="71">
        <f t="shared" si="182"/>
        <v>0.5</v>
      </c>
      <c r="Z278" s="69">
        <f t="shared" si="182"/>
        <v>10000</v>
      </c>
      <c r="AA278" s="69">
        <f t="shared" ca="1" si="182"/>
        <v>9641.3333333333339</v>
      </c>
      <c r="AB278" s="69">
        <f t="shared" ca="1" si="163"/>
        <v>-358.66666666666606</v>
      </c>
      <c r="AC278" s="69">
        <f t="shared" ca="1" si="179"/>
        <v>69.555555555555557</v>
      </c>
      <c r="AD278" s="73">
        <f t="shared" si="173"/>
        <v>13.899999999999952</v>
      </c>
      <c r="AE278" s="69">
        <f t="shared" si="184"/>
        <v>0.70000000000000007</v>
      </c>
      <c r="AF278" s="69">
        <f t="shared" si="184"/>
        <v>2.1</v>
      </c>
      <c r="AG278" s="78">
        <f t="shared" si="184"/>
        <v>200</v>
      </c>
      <c r="AH278" s="60">
        <f t="shared" si="184"/>
        <v>50</v>
      </c>
      <c r="AI278" s="60">
        <f t="shared" si="184"/>
        <v>105</v>
      </c>
      <c r="AJ278" s="60">
        <f t="shared" si="184"/>
        <v>10105</v>
      </c>
      <c r="AK278" s="60">
        <f t="shared" si="184"/>
        <v>428.66666666666669</v>
      </c>
      <c r="AL278" s="60">
        <f t="shared" si="184"/>
        <v>8.5733333333333341</v>
      </c>
      <c r="AM278" s="60">
        <f t="shared" ca="1" si="184"/>
        <v>-536.85</v>
      </c>
      <c r="AN278" s="60">
        <f t="shared" ca="1" si="184"/>
        <v>-536.85</v>
      </c>
      <c r="AO278" s="60">
        <f t="shared" ca="1" si="184"/>
        <v>536.85</v>
      </c>
      <c r="AP278" s="63">
        <f t="shared" si="147"/>
        <v>35</v>
      </c>
      <c r="AQ278" s="62">
        <f t="shared" si="148"/>
        <v>1.6671462829736234</v>
      </c>
      <c r="AR278" s="62">
        <f t="shared" si="149"/>
        <v>83.357314148681169</v>
      </c>
      <c r="AS278" s="62">
        <f t="shared" si="150"/>
        <v>166.71462829736234</v>
      </c>
      <c r="AT278" s="62">
        <f t="shared" si="151"/>
        <v>-83.357314148681169</v>
      </c>
      <c r="AU278" s="62">
        <f t="shared" si="152"/>
        <v>250.07194244604352</v>
      </c>
      <c r="AV278" s="62">
        <f t="shared" si="153"/>
        <v>-333.42925659472468</v>
      </c>
      <c r="AW278" s="63">
        <f t="shared" si="167"/>
        <v>-83.357314148681155</v>
      </c>
      <c r="AX278" s="61" t="str">
        <f t="shared" ca="1" si="155"/>
        <v/>
      </c>
      <c r="AY278" s="69">
        <f t="shared" ca="1" si="168"/>
        <v>9568.1500000000015</v>
      </c>
      <c r="AZ278" s="51">
        <f t="shared" si="156"/>
        <v>583.50119904076814</v>
      </c>
      <c r="BA278" s="55">
        <f t="shared" ca="1" si="157"/>
        <v>6.0520799236699778E-2</v>
      </c>
      <c r="BB278" s="55">
        <f t="shared" ca="1" si="169"/>
        <v>-0.23240886844427872</v>
      </c>
      <c r="BC278" s="64">
        <f t="shared" ca="1" si="158"/>
        <v>-442.02398081534722</v>
      </c>
      <c r="BE278" s="52" t="str">
        <f t="shared" ca="1" si="159"/>
        <v/>
      </c>
      <c r="BF278" s="52" t="str">
        <f t="shared" ca="1" si="160"/>
        <v/>
      </c>
      <c r="BG278" s="52">
        <f t="shared" ca="1" si="170"/>
        <v>13.899999999999952</v>
      </c>
      <c r="BH278" s="52" t="str">
        <f t="shared" ca="1" si="171"/>
        <v/>
      </c>
    </row>
    <row r="279" spans="19:60">
      <c r="S279" s="68">
        <f t="shared" si="183"/>
        <v>7</v>
      </c>
      <c r="T279" s="69">
        <f t="shared" si="183"/>
        <v>2</v>
      </c>
      <c r="U279" s="70">
        <f t="shared" si="161"/>
        <v>3</v>
      </c>
      <c r="V279" s="68">
        <f t="shared" si="182"/>
        <v>4</v>
      </c>
      <c r="W279" s="70">
        <f t="shared" si="182"/>
        <v>7</v>
      </c>
      <c r="X279" s="71">
        <f t="shared" si="182"/>
        <v>0.42857142857142855</v>
      </c>
      <c r="Y279" s="71">
        <f t="shared" si="182"/>
        <v>0.5</v>
      </c>
      <c r="Z279" s="69">
        <f t="shared" si="182"/>
        <v>10000</v>
      </c>
      <c r="AA279" s="69">
        <f t="shared" ca="1" si="182"/>
        <v>9641.3333333333339</v>
      </c>
      <c r="AB279" s="69">
        <f t="shared" ca="1" si="163"/>
        <v>-358.66666666666606</v>
      </c>
      <c r="AC279" s="69">
        <f t="shared" ca="1" si="179"/>
        <v>69.555555555555557</v>
      </c>
      <c r="AD279" s="73">
        <f t="shared" si="173"/>
        <v>13.799999999999953</v>
      </c>
      <c r="AE279" s="69">
        <f t="shared" si="184"/>
        <v>0.70000000000000007</v>
      </c>
      <c r="AF279" s="69">
        <f t="shared" si="184"/>
        <v>2.1</v>
      </c>
      <c r="AG279" s="78">
        <f t="shared" si="184"/>
        <v>200</v>
      </c>
      <c r="AH279" s="60">
        <f t="shared" si="184"/>
        <v>50</v>
      </c>
      <c r="AI279" s="60">
        <f t="shared" si="184"/>
        <v>105</v>
      </c>
      <c r="AJ279" s="60">
        <f t="shared" si="184"/>
        <v>10105</v>
      </c>
      <c r="AK279" s="60">
        <f t="shared" si="184"/>
        <v>428.66666666666669</v>
      </c>
      <c r="AL279" s="60">
        <f t="shared" si="184"/>
        <v>8.5733333333333341</v>
      </c>
      <c r="AM279" s="60">
        <f t="shared" ca="1" si="184"/>
        <v>-536.85</v>
      </c>
      <c r="AN279" s="60">
        <f t="shared" ca="1" si="184"/>
        <v>-536.85</v>
      </c>
      <c r="AO279" s="60">
        <f t="shared" ca="1" si="184"/>
        <v>536.85</v>
      </c>
      <c r="AP279" s="63">
        <f t="shared" si="147"/>
        <v>35</v>
      </c>
      <c r="AQ279" s="62">
        <f t="shared" si="148"/>
        <v>1.6719806763285048</v>
      </c>
      <c r="AR279" s="62">
        <f t="shared" si="149"/>
        <v>83.599033816425234</v>
      </c>
      <c r="AS279" s="62">
        <f t="shared" si="150"/>
        <v>167.19806763285047</v>
      </c>
      <c r="AT279" s="62">
        <f t="shared" si="151"/>
        <v>-83.599033816425234</v>
      </c>
      <c r="AU279" s="62">
        <f t="shared" si="152"/>
        <v>250.79710144927571</v>
      </c>
      <c r="AV279" s="62">
        <f t="shared" si="153"/>
        <v>-334.39613526570093</v>
      </c>
      <c r="AW279" s="63">
        <f t="shared" si="167"/>
        <v>-83.599033816425219</v>
      </c>
      <c r="AX279" s="61" t="str">
        <f t="shared" ca="1" si="155"/>
        <v/>
      </c>
      <c r="AY279" s="69">
        <f t="shared" ca="1" si="168"/>
        <v>9568.1500000000015</v>
      </c>
      <c r="AZ279" s="51">
        <f t="shared" si="156"/>
        <v>585.19323671497659</v>
      </c>
      <c r="BA279" s="55">
        <f t="shared" ca="1" si="157"/>
        <v>6.0696297543387144E-2</v>
      </c>
      <c r="BB279" s="55">
        <f t="shared" ca="1" si="169"/>
        <v>-0.23308280803836068</v>
      </c>
      <c r="BC279" s="64">
        <f t="shared" ca="1" si="158"/>
        <v>-442.26570048309128</v>
      </c>
      <c r="BE279" s="52" t="str">
        <f t="shared" ca="1" si="159"/>
        <v/>
      </c>
      <c r="BF279" s="52" t="str">
        <f t="shared" ca="1" si="160"/>
        <v/>
      </c>
      <c r="BG279" s="52">
        <f t="shared" ca="1" si="170"/>
        <v>13.799999999999953</v>
      </c>
      <c r="BH279" s="52" t="str">
        <f t="shared" ca="1" si="171"/>
        <v/>
      </c>
    </row>
    <row r="280" spans="19:60">
      <c r="S280" s="68">
        <f t="shared" si="183"/>
        <v>7</v>
      </c>
      <c r="T280" s="69">
        <f t="shared" si="183"/>
        <v>2</v>
      </c>
      <c r="U280" s="70">
        <f t="shared" si="161"/>
        <v>3</v>
      </c>
      <c r="V280" s="68">
        <f t="shared" si="182"/>
        <v>4</v>
      </c>
      <c r="W280" s="70">
        <f t="shared" si="182"/>
        <v>7</v>
      </c>
      <c r="X280" s="71">
        <f t="shared" si="182"/>
        <v>0.42857142857142855</v>
      </c>
      <c r="Y280" s="71">
        <f t="shared" si="182"/>
        <v>0.5</v>
      </c>
      <c r="Z280" s="69">
        <f t="shared" si="182"/>
        <v>10000</v>
      </c>
      <c r="AA280" s="69">
        <f t="shared" ca="1" si="182"/>
        <v>9641.3333333333339</v>
      </c>
      <c r="AB280" s="69">
        <f t="shared" ca="1" si="163"/>
        <v>-358.66666666666606</v>
      </c>
      <c r="AC280" s="69">
        <f t="shared" ca="1" si="179"/>
        <v>69.555555555555557</v>
      </c>
      <c r="AD280" s="73">
        <f t="shared" si="173"/>
        <v>13.699999999999953</v>
      </c>
      <c r="AE280" s="69">
        <f t="shared" si="184"/>
        <v>0.70000000000000007</v>
      </c>
      <c r="AF280" s="69">
        <f t="shared" si="184"/>
        <v>2.1</v>
      </c>
      <c r="AG280" s="78">
        <f t="shared" si="184"/>
        <v>200</v>
      </c>
      <c r="AH280" s="60">
        <f t="shared" si="184"/>
        <v>50</v>
      </c>
      <c r="AI280" s="60">
        <f t="shared" si="184"/>
        <v>105</v>
      </c>
      <c r="AJ280" s="60">
        <f t="shared" si="184"/>
        <v>10105</v>
      </c>
      <c r="AK280" s="60">
        <f t="shared" si="184"/>
        <v>428.66666666666669</v>
      </c>
      <c r="AL280" s="60">
        <f t="shared" si="184"/>
        <v>8.5733333333333341</v>
      </c>
      <c r="AM280" s="60">
        <f t="shared" ca="1" si="184"/>
        <v>-536.85</v>
      </c>
      <c r="AN280" s="60">
        <f t="shared" ca="1" si="184"/>
        <v>-536.85</v>
      </c>
      <c r="AO280" s="60">
        <f t="shared" ca="1" si="184"/>
        <v>536.85</v>
      </c>
      <c r="AP280" s="63">
        <f t="shared" si="147"/>
        <v>35</v>
      </c>
      <c r="AQ280" s="62">
        <f t="shared" si="148"/>
        <v>1.6768856447688587</v>
      </c>
      <c r="AR280" s="62">
        <f t="shared" si="149"/>
        <v>83.844282238442929</v>
      </c>
      <c r="AS280" s="62">
        <f t="shared" si="150"/>
        <v>167.68856447688586</v>
      </c>
      <c r="AT280" s="62">
        <f t="shared" si="151"/>
        <v>-83.844282238442929</v>
      </c>
      <c r="AU280" s="62">
        <f t="shared" si="152"/>
        <v>251.53284671532879</v>
      </c>
      <c r="AV280" s="62">
        <f t="shared" si="153"/>
        <v>-335.37712895377172</v>
      </c>
      <c r="AW280" s="63">
        <f t="shared" si="167"/>
        <v>-83.844282238442929</v>
      </c>
      <c r="AX280" s="61" t="str">
        <f t="shared" ca="1" si="155"/>
        <v/>
      </c>
      <c r="AY280" s="69">
        <f t="shared" ca="1" si="168"/>
        <v>9568.1500000000015</v>
      </c>
      <c r="AZ280" s="51">
        <f t="shared" si="156"/>
        <v>586.9099756691005</v>
      </c>
      <c r="BA280" s="55">
        <f t="shared" ca="1" si="157"/>
        <v>6.0874357869150235E-2</v>
      </c>
      <c r="BB280" s="55">
        <f t="shared" ca="1" si="169"/>
        <v>-0.23376658616666285</v>
      </c>
      <c r="BC280" s="64">
        <f t="shared" ca="1" si="158"/>
        <v>-442.51094890510899</v>
      </c>
      <c r="BE280" s="52" t="str">
        <f t="shared" ca="1" si="159"/>
        <v/>
      </c>
      <c r="BF280" s="52" t="str">
        <f t="shared" ca="1" si="160"/>
        <v/>
      </c>
      <c r="BG280" s="52">
        <f t="shared" ca="1" si="170"/>
        <v>13.699999999999953</v>
      </c>
      <c r="BH280" s="52" t="str">
        <f t="shared" ca="1" si="171"/>
        <v/>
      </c>
    </row>
    <row r="281" spans="19:60">
      <c r="S281" s="68">
        <f t="shared" si="183"/>
        <v>7</v>
      </c>
      <c r="T281" s="69">
        <f t="shared" si="183"/>
        <v>2</v>
      </c>
      <c r="U281" s="70">
        <f t="shared" si="161"/>
        <v>3</v>
      </c>
      <c r="V281" s="68">
        <f t="shared" si="182"/>
        <v>4</v>
      </c>
      <c r="W281" s="70">
        <f t="shared" si="182"/>
        <v>7</v>
      </c>
      <c r="X281" s="71">
        <f t="shared" si="182"/>
        <v>0.42857142857142855</v>
      </c>
      <c r="Y281" s="71">
        <f t="shared" si="182"/>
        <v>0.5</v>
      </c>
      <c r="Z281" s="69">
        <f t="shared" si="182"/>
        <v>10000</v>
      </c>
      <c r="AA281" s="69">
        <f t="shared" ca="1" si="182"/>
        <v>9641.3333333333339</v>
      </c>
      <c r="AB281" s="69">
        <f t="shared" ca="1" si="163"/>
        <v>-358.66666666666606</v>
      </c>
      <c r="AC281" s="69">
        <f t="shared" ca="1" si="179"/>
        <v>69.555555555555557</v>
      </c>
      <c r="AD281" s="73">
        <f t="shared" si="173"/>
        <v>13.599999999999953</v>
      </c>
      <c r="AE281" s="69">
        <f t="shared" si="184"/>
        <v>0.70000000000000007</v>
      </c>
      <c r="AF281" s="69">
        <f t="shared" si="184"/>
        <v>2.1</v>
      </c>
      <c r="AG281" s="78">
        <f t="shared" si="184"/>
        <v>200</v>
      </c>
      <c r="AH281" s="60">
        <f t="shared" si="184"/>
        <v>50</v>
      </c>
      <c r="AI281" s="60">
        <f t="shared" si="184"/>
        <v>105</v>
      </c>
      <c r="AJ281" s="60">
        <f t="shared" si="184"/>
        <v>10105</v>
      </c>
      <c r="AK281" s="60">
        <f t="shared" si="184"/>
        <v>428.66666666666669</v>
      </c>
      <c r="AL281" s="60">
        <f t="shared" si="184"/>
        <v>8.5733333333333341</v>
      </c>
      <c r="AM281" s="60">
        <f t="shared" ca="1" si="184"/>
        <v>-536.85</v>
      </c>
      <c r="AN281" s="60">
        <f t="shared" ca="1" si="184"/>
        <v>-536.85</v>
      </c>
      <c r="AO281" s="60">
        <f t="shared" ca="1" si="184"/>
        <v>536.85</v>
      </c>
      <c r="AP281" s="63">
        <f t="shared" ref="AP281:AP344" si="185">AE281*AH281</f>
        <v>35</v>
      </c>
      <c r="AQ281" s="62">
        <f t="shared" ref="AQ281:AQ344" si="186">IF(AL281=0,1,(1+(AL281+AE281)/(AD281*(T281-1))))</f>
        <v>1.6818627450980417</v>
      </c>
      <c r="AR281" s="62">
        <f t="shared" ref="AR281:AR344" si="187">IF(AQ281&lt;=0,AH281,AQ281*AH281)</f>
        <v>84.093137254902089</v>
      </c>
      <c r="AS281" s="62">
        <f t="shared" ref="AS281:AS344" si="188">(T281*AR281)</f>
        <v>168.18627450980418</v>
      </c>
      <c r="AT281" s="62">
        <f t="shared" ref="AT281:AT344" si="189">-AR281</f>
        <v>-84.093137254902089</v>
      </c>
      <c r="AU281" s="62">
        <f t="shared" ref="AU281:AU344" si="190">(AS281+AT281)*U281</f>
        <v>252.27941176470625</v>
      </c>
      <c r="AV281" s="62">
        <f t="shared" ref="AV281:AV344" si="191">AT281*V281</f>
        <v>-336.37254901960836</v>
      </c>
      <c r="AW281" s="63">
        <f t="shared" si="167"/>
        <v>-84.093137254902103</v>
      </c>
      <c r="AX281" s="61" t="str">
        <f t="shared" ref="AX281:AX344" ca="1" si="192">IF(AY281+AW281&gt;AJ281,"VINTO","")</f>
        <v/>
      </c>
      <c r="AY281" s="69">
        <f t="shared" ca="1" si="168"/>
        <v>9568.1500000000015</v>
      </c>
      <c r="AZ281" s="51">
        <f t="shared" ref="AZ281:AZ344" si="193">AR281*W281</f>
        <v>588.65196078431461</v>
      </c>
      <c r="BA281" s="55">
        <f t="shared" ref="BA281:BA344" ca="1" si="194">IFERROR(AZ281/AA281,0)</f>
        <v>6.105503672911574E-2</v>
      </c>
      <c r="BB281" s="55">
        <f t="shared" ca="1" si="169"/>
        <v>-0.23446041985567539</v>
      </c>
      <c r="BC281" s="64">
        <f t="shared" ref="BC281:BC344" ca="1" si="195">AW281+AB281</f>
        <v>-442.75980392156816</v>
      </c>
      <c r="BE281" s="52" t="str">
        <f t="shared" ref="BE281:BE344" ca="1" si="196">IF(((AR281-AC281)/AC281)&gt;=BE$4,AD281,"")</f>
        <v/>
      </c>
      <c r="BF281" s="52" t="str">
        <f t="shared" ref="BF281:BF344" ca="1" si="197">IF(AX281="","",AD281)</f>
        <v/>
      </c>
      <c r="BG281" s="52">
        <f t="shared" ca="1" si="170"/>
        <v>13.599999999999953</v>
      </c>
      <c r="BH281" s="52" t="str">
        <f t="shared" ca="1" si="171"/>
        <v/>
      </c>
    </row>
    <row r="282" spans="19:60">
      <c r="S282" s="68">
        <f t="shared" si="183"/>
        <v>7</v>
      </c>
      <c r="T282" s="69">
        <f t="shared" si="183"/>
        <v>2</v>
      </c>
      <c r="U282" s="70">
        <f t="shared" ref="U282:U345" si="198">ROUND((1/T282)*S282,0)-1</f>
        <v>3</v>
      </c>
      <c r="V282" s="68">
        <f t="shared" ref="V282:AA297" si="199">V281</f>
        <v>4</v>
      </c>
      <c r="W282" s="70">
        <f t="shared" si="199"/>
        <v>7</v>
      </c>
      <c r="X282" s="71">
        <f t="shared" si="199"/>
        <v>0.42857142857142855</v>
      </c>
      <c r="Y282" s="71">
        <f t="shared" si="199"/>
        <v>0.5</v>
      </c>
      <c r="Z282" s="69">
        <f t="shared" si="199"/>
        <v>10000</v>
      </c>
      <c r="AA282" s="69">
        <f t="shared" ca="1" si="199"/>
        <v>9641.3333333333339</v>
      </c>
      <c r="AB282" s="69">
        <f t="shared" ref="AB282:AB345" ca="1" si="200">AA282-Z282</f>
        <v>-358.66666666666606</v>
      </c>
      <c r="AC282" s="69">
        <f t="shared" ref="AC282:AC313" ca="1" si="201">AC281</f>
        <v>69.555555555555557</v>
      </c>
      <c r="AD282" s="73">
        <f t="shared" si="173"/>
        <v>13.499999999999954</v>
      </c>
      <c r="AE282" s="69">
        <f t="shared" si="184"/>
        <v>0.70000000000000007</v>
      </c>
      <c r="AF282" s="69">
        <f t="shared" si="184"/>
        <v>2.1</v>
      </c>
      <c r="AG282" s="78">
        <f t="shared" si="184"/>
        <v>200</v>
      </c>
      <c r="AH282" s="60">
        <f t="shared" si="184"/>
        <v>50</v>
      </c>
      <c r="AI282" s="60">
        <f t="shared" si="184"/>
        <v>105</v>
      </c>
      <c r="AJ282" s="60">
        <f t="shared" si="184"/>
        <v>10105</v>
      </c>
      <c r="AK282" s="60">
        <f t="shared" si="184"/>
        <v>428.66666666666669</v>
      </c>
      <c r="AL282" s="60">
        <f t="shared" si="184"/>
        <v>8.5733333333333341</v>
      </c>
      <c r="AM282" s="60">
        <f t="shared" ca="1" si="184"/>
        <v>-536.85</v>
      </c>
      <c r="AN282" s="60">
        <f t="shared" ca="1" si="184"/>
        <v>-536.85</v>
      </c>
      <c r="AO282" s="60">
        <f t="shared" ca="1" si="184"/>
        <v>536.85</v>
      </c>
      <c r="AP282" s="63">
        <f t="shared" si="185"/>
        <v>35</v>
      </c>
      <c r="AQ282" s="62">
        <f t="shared" si="186"/>
        <v>1.686913580246916</v>
      </c>
      <c r="AR282" s="62">
        <f t="shared" si="187"/>
        <v>84.345679012345798</v>
      </c>
      <c r="AS282" s="62">
        <f t="shared" si="188"/>
        <v>168.6913580246916</v>
      </c>
      <c r="AT282" s="62">
        <f t="shared" si="189"/>
        <v>-84.345679012345798</v>
      </c>
      <c r="AU282" s="62">
        <f t="shared" si="190"/>
        <v>253.03703703703741</v>
      </c>
      <c r="AV282" s="62">
        <f t="shared" si="191"/>
        <v>-337.38271604938319</v>
      </c>
      <c r="AW282" s="63">
        <f t="shared" ref="AW282:AW345" si="202">SUM(AU282:AV282)</f>
        <v>-84.345679012345784</v>
      </c>
      <c r="AX282" s="61" t="str">
        <f t="shared" ca="1" si="192"/>
        <v/>
      </c>
      <c r="AY282" s="69">
        <f t="shared" ref="AY282:AY345" ca="1" si="203">AY281</f>
        <v>9568.1500000000015</v>
      </c>
      <c r="AZ282" s="51">
        <f t="shared" si="193"/>
        <v>590.41975308642054</v>
      </c>
      <c r="BA282" s="55">
        <f t="shared" ca="1" si="194"/>
        <v>6.1238392312932564E-2</v>
      </c>
      <c r="BB282" s="55">
        <f t="shared" ref="BB282:BB345" ca="1" si="204">IFERROR(AW282/ABS(AB282),0)</f>
        <v>-0.23516453256230277</v>
      </c>
      <c r="BC282" s="64">
        <f t="shared" ca="1" si="195"/>
        <v>-443.01234567901184</v>
      </c>
      <c r="BE282" s="52" t="str">
        <f t="shared" ca="1" si="196"/>
        <v/>
      </c>
      <c r="BF282" s="52" t="str">
        <f t="shared" ca="1" si="197"/>
        <v/>
      </c>
      <c r="BG282" s="52">
        <f t="shared" ref="BG282:BG345" ca="1" si="205">IF(BA282&lt;=BG$213,AD282,"")</f>
        <v>13.499999999999954</v>
      </c>
      <c r="BH282" s="52" t="str">
        <f t="shared" ref="BH282:BH345" ca="1" si="206">IF(BB282&gt;=BH$213,AD282,"")</f>
        <v/>
      </c>
    </row>
    <row r="283" spans="19:60">
      <c r="S283" s="68">
        <f t="shared" ref="S283:T298" si="207">S282</f>
        <v>7</v>
      </c>
      <c r="T283" s="69">
        <f t="shared" si="207"/>
        <v>2</v>
      </c>
      <c r="U283" s="70">
        <f t="shared" si="198"/>
        <v>3</v>
      </c>
      <c r="V283" s="68">
        <f t="shared" si="199"/>
        <v>4</v>
      </c>
      <c r="W283" s="70">
        <f t="shared" si="199"/>
        <v>7</v>
      </c>
      <c r="X283" s="71">
        <f t="shared" si="199"/>
        <v>0.42857142857142855</v>
      </c>
      <c r="Y283" s="71">
        <f t="shared" si="199"/>
        <v>0.5</v>
      </c>
      <c r="Z283" s="69">
        <f t="shared" si="199"/>
        <v>10000</v>
      </c>
      <c r="AA283" s="69">
        <f t="shared" ca="1" si="199"/>
        <v>9641.3333333333339</v>
      </c>
      <c r="AB283" s="69">
        <f t="shared" ca="1" si="200"/>
        <v>-358.66666666666606</v>
      </c>
      <c r="AC283" s="69">
        <f t="shared" ca="1" si="201"/>
        <v>69.555555555555557</v>
      </c>
      <c r="AD283" s="73">
        <f t="shared" ref="AD283:AD346" si="208">AD282-0.1</f>
        <v>13.399999999999954</v>
      </c>
      <c r="AE283" s="69">
        <f t="shared" ref="AE283:AO298" si="209">AE282</f>
        <v>0.70000000000000007</v>
      </c>
      <c r="AF283" s="69">
        <f t="shared" si="209"/>
        <v>2.1</v>
      </c>
      <c r="AG283" s="78">
        <f t="shared" si="209"/>
        <v>200</v>
      </c>
      <c r="AH283" s="60">
        <f t="shared" si="209"/>
        <v>50</v>
      </c>
      <c r="AI283" s="60">
        <f t="shared" si="209"/>
        <v>105</v>
      </c>
      <c r="AJ283" s="60">
        <f t="shared" si="209"/>
        <v>10105</v>
      </c>
      <c r="AK283" s="60">
        <f t="shared" si="209"/>
        <v>428.66666666666669</v>
      </c>
      <c r="AL283" s="60">
        <f t="shared" si="209"/>
        <v>8.5733333333333341</v>
      </c>
      <c r="AM283" s="60">
        <f t="shared" ca="1" si="209"/>
        <v>-536.85</v>
      </c>
      <c r="AN283" s="60">
        <f t="shared" ca="1" si="209"/>
        <v>-536.85</v>
      </c>
      <c r="AO283" s="60">
        <f t="shared" ca="1" si="209"/>
        <v>536.85</v>
      </c>
      <c r="AP283" s="63">
        <f t="shared" si="185"/>
        <v>35</v>
      </c>
      <c r="AQ283" s="62">
        <f t="shared" si="186"/>
        <v>1.6920398009950273</v>
      </c>
      <c r="AR283" s="62">
        <f t="shared" si="187"/>
        <v>84.601990049751365</v>
      </c>
      <c r="AS283" s="62">
        <f t="shared" si="188"/>
        <v>169.20398009950273</v>
      </c>
      <c r="AT283" s="62">
        <f t="shared" si="189"/>
        <v>-84.601990049751365</v>
      </c>
      <c r="AU283" s="62">
        <f t="shared" si="190"/>
        <v>253.80597014925411</v>
      </c>
      <c r="AV283" s="62">
        <f t="shared" si="191"/>
        <v>-338.40796019900546</v>
      </c>
      <c r="AW283" s="63">
        <f t="shared" si="202"/>
        <v>-84.60199004975135</v>
      </c>
      <c r="AX283" s="61" t="str">
        <f t="shared" ca="1" si="192"/>
        <v/>
      </c>
      <c r="AY283" s="69">
        <f t="shared" ca="1" si="203"/>
        <v>9568.1500000000015</v>
      </c>
      <c r="AZ283" s="51">
        <f t="shared" si="193"/>
        <v>592.21393034825951</v>
      </c>
      <c r="BA283" s="55">
        <f t="shared" ca="1" si="194"/>
        <v>6.1424484547254125E-2</v>
      </c>
      <c r="BB283" s="55">
        <f t="shared" ca="1" si="204"/>
        <v>-0.23587915441380528</v>
      </c>
      <c r="BC283" s="64">
        <f t="shared" ca="1" si="195"/>
        <v>-443.26865671641741</v>
      </c>
      <c r="BE283" s="52" t="str">
        <f t="shared" ca="1" si="196"/>
        <v/>
      </c>
      <c r="BF283" s="52" t="str">
        <f t="shared" ca="1" si="197"/>
        <v/>
      </c>
      <c r="BG283" s="52">
        <f t="shared" ca="1" si="205"/>
        <v>13.399999999999954</v>
      </c>
      <c r="BH283" s="52" t="str">
        <f t="shared" ca="1" si="206"/>
        <v/>
      </c>
    </row>
    <row r="284" spans="19:60">
      <c r="S284" s="68">
        <f t="shared" si="207"/>
        <v>7</v>
      </c>
      <c r="T284" s="69">
        <f t="shared" si="207"/>
        <v>2</v>
      </c>
      <c r="U284" s="70">
        <f t="shared" si="198"/>
        <v>3</v>
      </c>
      <c r="V284" s="68">
        <f t="shared" si="199"/>
        <v>4</v>
      </c>
      <c r="W284" s="70">
        <f t="shared" si="199"/>
        <v>7</v>
      </c>
      <c r="X284" s="71">
        <f t="shared" si="199"/>
        <v>0.42857142857142855</v>
      </c>
      <c r="Y284" s="71">
        <f t="shared" si="199"/>
        <v>0.5</v>
      </c>
      <c r="Z284" s="69">
        <f t="shared" si="199"/>
        <v>10000</v>
      </c>
      <c r="AA284" s="69">
        <f t="shared" ca="1" si="199"/>
        <v>9641.3333333333339</v>
      </c>
      <c r="AB284" s="69">
        <f t="shared" ca="1" si="200"/>
        <v>-358.66666666666606</v>
      </c>
      <c r="AC284" s="69">
        <f t="shared" ca="1" si="201"/>
        <v>69.555555555555557</v>
      </c>
      <c r="AD284" s="73">
        <f t="shared" si="208"/>
        <v>13.299999999999955</v>
      </c>
      <c r="AE284" s="69">
        <f t="shared" si="209"/>
        <v>0.70000000000000007</v>
      </c>
      <c r="AF284" s="69">
        <f t="shared" si="209"/>
        <v>2.1</v>
      </c>
      <c r="AG284" s="78">
        <f t="shared" si="209"/>
        <v>200</v>
      </c>
      <c r="AH284" s="60">
        <f t="shared" si="209"/>
        <v>50</v>
      </c>
      <c r="AI284" s="60">
        <f t="shared" si="209"/>
        <v>105</v>
      </c>
      <c r="AJ284" s="60">
        <f t="shared" si="209"/>
        <v>10105</v>
      </c>
      <c r="AK284" s="60">
        <f t="shared" si="209"/>
        <v>428.66666666666669</v>
      </c>
      <c r="AL284" s="60">
        <f t="shared" si="209"/>
        <v>8.5733333333333341</v>
      </c>
      <c r="AM284" s="60">
        <f t="shared" ca="1" si="209"/>
        <v>-536.85</v>
      </c>
      <c r="AN284" s="60">
        <f t="shared" ca="1" si="209"/>
        <v>-536.85</v>
      </c>
      <c r="AO284" s="60">
        <f t="shared" ca="1" si="209"/>
        <v>536.85</v>
      </c>
      <c r="AP284" s="63">
        <f t="shared" si="185"/>
        <v>35</v>
      </c>
      <c r="AQ284" s="62">
        <f t="shared" si="186"/>
        <v>1.6972431077694261</v>
      </c>
      <c r="AR284" s="62">
        <f t="shared" si="187"/>
        <v>84.862155388471308</v>
      </c>
      <c r="AS284" s="62">
        <f t="shared" si="188"/>
        <v>169.72431077694262</v>
      </c>
      <c r="AT284" s="62">
        <f t="shared" si="189"/>
        <v>-84.862155388471308</v>
      </c>
      <c r="AU284" s="62">
        <f t="shared" si="190"/>
        <v>254.58646616541392</v>
      </c>
      <c r="AV284" s="62">
        <f t="shared" si="191"/>
        <v>-339.44862155388523</v>
      </c>
      <c r="AW284" s="63">
        <f t="shared" si="202"/>
        <v>-84.862155388471308</v>
      </c>
      <c r="AX284" s="61" t="str">
        <f t="shared" ca="1" si="192"/>
        <v/>
      </c>
      <c r="AY284" s="69">
        <f t="shared" ca="1" si="203"/>
        <v>9568.1500000000015</v>
      </c>
      <c r="AZ284" s="51">
        <f t="shared" si="193"/>
        <v>594.0350877192991</v>
      </c>
      <c r="BA284" s="55">
        <f t="shared" ca="1" si="194"/>
        <v>6.161337516103918E-2</v>
      </c>
      <c r="BB284" s="55">
        <f t="shared" ca="1" si="204"/>
        <v>-0.23660452245856353</v>
      </c>
      <c r="BC284" s="64">
        <f t="shared" ca="1" si="195"/>
        <v>-443.52882205513737</v>
      </c>
      <c r="BE284" s="52" t="str">
        <f t="shared" ca="1" si="196"/>
        <v/>
      </c>
      <c r="BF284" s="52" t="str">
        <f t="shared" ca="1" si="197"/>
        <v/>
      </c>
      <c r="BG284" s="52">
        <f t="shared" ca="1" si="205"/>
        <v>13.299999999999955</v>
      </c>
      <c r="BH284" s="52" t="str">
        <f t="shared" ca="1" si="206"/>
        <v/>
      </c>
    </row>
    <row r="285" spans="19:60">
      <c r="S285" s="68">
        <f t="shared" si="207"/>
        <v>7</v>
      </c>
      <c r="T285" s="69">
        <f t="shared" si="207"/>
        <v>2</v>
      </c>
      <c r="U285" s="70">
        <f t="shared" si="198"/>
        <v>3</v>
      </c>
      <c r="V285" s="68">
        <f t="shared" si="199"/>
        <v>4</v>
      </c>
      <c r="W285" s="70">
        <f t="shared" si="199"/>
        <v>7</v>
      </c>
      <c r="X285" s="71">
        <f t="shared" si="199"/>
        <v>0.42857142857142855</v>
      </c>
      <c r="Y285" s="71">
        <f t="shared" si="199"/>
        <v>0.5</v>
      </c>
      <c r="Z285" s="69">
        <f t="shared" si="199"/>
        <v>10000</v>
      </c>
      <c r="AA285" s="69">
        <f t="shared" ca="1" si="199"/>
        <v>9641.3333333333339</v>
      </c>
      <c r="AB285" s="69">
        <f t="shared" ca="1" si="200"/>
        <v>-358.66666666666606</v>
      </c>
      <c r="AC285" s="69">
        <f t="shared" ca="1" si="201"/>
        <v>69.555555555555557</v>
      </c>
      <c r="AD285" s="73">
        <f t="shared" si="208"/>
        <v>13.199999999999955</v>
      </c>
      <c r="AE285" s="69">
        <f t="shared" si="209"/>
        <v>0.70000000000000007</v>
      </c>
      <c r="AF285" s="69">
        <f t="shared" si="209"/>
        <v>2.1</v>
      </c>
      <c r="AG285" s="78">
        <f t="shared" si="209"/>
        <v>200</v>
      </c>
      <c r="AH285" s="60">
        <f t="shared" si="209"/>
        <v>50</v>
      </c>
      <c r="AI285" s="60">
        <f t="shared" si="209"/>
        <v>105</v>
      </c>
      <c r="AJ285" s="60">
        <f t="shared" si="209"/>
        <v>10105</v>
      </c>
      <c r="AK285" s="60">
        <f t="shared" si="209"/>
        <v>428.66666666666669</v>
      </c>
      <c r="AL285" s="60">
        <f t="shared" si="209"/>
        <v>8.5733333333333341</v>
      </c>
      <c r="AM285" s="60">
        <f t="shared" ca="1" si="209"/>
        <v>-536.85</v>
      </c>
      <c r="AN285" s="60">
        <f t="shared" ca="1" si="209"/>
        <v>-536.85</v>
      </c>
      <c r="AO285" s="60">
        <f t="shared" ca="1" si="209"/>
        <v>536.85</v>
      </c>
      <c r="AP285" s="63">
        <f t="shared" si="185"/>
        <v>35</v>
      </c>
      <c r="AQ285" s="62">
        <f t="shared" si="186"/>
        <v>1.702525252525255</v>
      </c>
      <c r="AR285" s="62">
        <f t="shared" si="187"/>
        <v>85.126262626262744</v>
      </c>
      <c r="AS285" s="62">
        <f t="shared" si="188"/>
        <v>170.25252525252549</v>
      </c>
      <c r="AT285" s="62">
        <f t="shared" si="189"/>
        <v>-85.126262626262744</v>
      </c>
      <c r="AU285" s="62">
        <f t="shared" si="190"/>
        <v>255.37878787878822</v>
      </c>
      <c r="AV285" s="62">
        <f t="shared" si="191"/>
        <v>-340.50505050505097</v>
      </c>
      <c r="AW285" s="63">
        <f t="shared" si="202"/>
        <v>-85.126262626262758</v>
      </c>
      <c r="AX285" s="61" t="str">
        <f t="shared" ca="1" si="192"/>
        <v/>
      </c>
      <c r="AY285" s="69">
        <f t="shared" ca="1" si="203"/>
        <v>9568.1500000000015</v>
      </c>
      <c r="AZ285" s="51">
        <f t="shared" si="193"/>
        <v>595.88383838383925</v>
      </c>
      <c r="BA285" s="55">
        <f t="shared" ca="1" si="194"/>
        <v>6.1805127753820965E-2</v>
      </c>
      <c r="BB285" s="55">
        <f t="shared" ca="1" si="204"/>
        <v>-0.23734088092824229</v>
      </c>
      <c r="BC285" s="64">
        <f t="shared" ca="1" si="195"/>
        <v>-443.79292929292882</v>
      </c>
      <c r="BE285" s="52" t="str">
        <f t="shared" ca="1" si="196"/>
        <v/>
      </c>
      <c r="BF285" s="52" t="str">
        <f t="shared" ca="1" si="197"/>
        <v/>
      </c>
      <c r="BG285" s="52">
        <f t="shared" ca="1" si="205"/>
        <v>13.199999999999955</v>
      </c>
      <c r="BH285" s="52" t="str">
        <f t="shared" ca="1" si="206"/>
        <v/>
      </c>
    </row>
    <row r="286" spans="19:60">
      <c r="S286" s="68">
        <f t="shared" si="207"/>
        <v>7</v>
      </c>
      <c r="T286" s="69">
        <f t="shared" si="207"/>
        <v>2</v>
      </c>
      <c r="U286" s="70">
        <f t="shared" si="198"/>
        <v>3</v>
      </c>
      <c r="V286" s="68">
        <f t="shared" si="199"/>
        <v>4</v>
      </c>
      <c r="W286" s="70">
        <f t="shared" si="199"/>
        <v>7</v>
      </c>
      <c r="X286" s="71">
        <f t="shared" si="199"/>
        <v>0.42857142857142855</v>
      </c>
      <c r="Y286" s="71">
        <f t="shared" si="199"/>
        <v>0.5</v>
      </c>
      <c r="Z286" s="69">
        <f t="shared" si="199"/>
        <v>10000</v>
      </c>
      <c r="AA286" s="69">
        <f t="shared" ca="1" si="199"/>
        <v>9641.3333333333339</v>
      </c>
      <c r="AB286" s="69">
        <f t="shared" ca="1" si="200"/>
        <v>-358.66666666666606</v>
      </c>
      <c r="AC286" s="69">
        <f t="shared" ca="1" si="201"/>
        <v>69.555555555555557</v>
      </c>
      <c r="AD286" s="73">
        <f t="shared" si="208"/>
        <v>13.099999999999955</v>
      </c>
      <c r="AE286" s="69">
        <f t="shared" si="209"/>
        <v>0.70000000000000007</v>
      </c>
      <c r="AF286" s="69">
        <f t="shared" si="209"/>
        <v>2.1</v>
      </c>
      <c r="AG286" s="78">
        <f t="shared" si="209"/>
        <v>200</v>
      </c>
      <c r="AH286" s="60">
        <f t="shared" si="209"/>
        <v>50</v>
      </c>
      <c r="AI286" s="60">
        <f t="shared" si="209"/>
        <v>105</v>
      </c>
      <c r="AJ286" s="60">
        <f t="shared" si="209"/>
        <v>10105</v>
      </c>
      <c r="AK286" s="60">
        <f t="shared" si="209"/>
        <v>428.66666666666669</v>
      </c>
      <c r="AL286" s="60">
        <f t="shared" si="209"/>
        <v>8.5733333333333341</v>
      </c>
      <c r="AM286" s="60">
        <f t="shared" ca="1" si="209"/>
        <v>-536.85</v>
      </c>
      <c r="AN286" s="60">
        <f t="shared" ca="1" si="209"/>
        <v>-536.85</v>
      </c>
      <c r="AO286" s="60">
        <f t="shared" ca="1" si="209"/>
        <v>536.85</v>
      </c>
      <c r="AP286" s="63">
        <f t="shared" si="185"/>
        <v>35</v>
      </c>
      <c r="AQ286" s="62">
        <f t="shared" si="186"/>
        <v>1.7078880407124706</v>
      </c>
      <c r="AR286" s="62">
        <f t="shared" si="187"/>
        <v>85.394402035623528</v>
      </c>
      <c r="AS286" s="62">
        <f t="shared" si="188"/>
        <v>170.78880407124706</v>
      </c>
      <c r="AT286" s="62">
        <f t="shared" si="189"/>
        <v>-85.394402035623528</v>
      </c>
      <c r="AU286" s="62">
        <f t="shared" si="190"/>
        <v>256.18320610687056</v>
      </c>
      <c r="AV286" s="62">
        <f t="shared" si="191"/>
        <v>-341.57760814249411</v>
      </c>
      <c r="AW286" s="63">
        <f t="shared" si="202"/>
        <v>-85.394402035623557</v>
      </c>
      <c r="AX286" s="61" t="str">
        <f t="shared" ca="1" si="192"/>
        <v/>
      </c>
      <c r="AY286" s="69">
        <f t="shared" ca="1" si="203"/>
        <v>9568.1500000000015</v>
      </c>
      <c r="AZ286" s="51">
        <f t="shared" si="193"/>
        <v>597.76081424936467</v>
      </c>
      <c r="BA286" s="55">
        <f t="shared" ca="1" si="194"/>
        <v>6.1999807867103233E-2</v>
      </c>
      <c r="BB286" s="55">
        <f t="shared" ca="1" si="204"/>
        <v>-0.23808848151196199</v>
      </c>
      <c r="BC286" s="64">
        <f t="shared" ca="1" si="195"/>
        <v>-444.06106870228962</v>
      </c>
      <c r="BE286" s="52" t="str">
        <f t="shared" ca="1" si="196"/>
        <v/>
      </c>
      <c r="BF286" s="52" t="str">
        <f t="shared" ca="1" si="197"/>
        <v/>
      </c>
      <c r="BG286" s="52">
        <f t="shared" ca="1" si="205"/>
        <v>13.099999999999955</v>
      </c>
      <c r="BH286" s="52" t="str">
        <f t="shared" ca="1" si="206"/>
        <v/>
      </c>
    </row>
    <row r="287" spans="19:60">
      <c r="S287" s="68">
        <f t="shared" si="207"/>
        <v>7</v>
      </c>
      <c r="T287" s="69">
        <f t="shared" si="207"/>
        <v>2</v>
      </c>
      <c r="U287" s="70">
        <f t="shared" si="198"/>
        <v>3</v>
      </c>
      <c r="V287" s="68">
        <f t="shared" si="199"/>
        <v>4</v>
      </c>
      <c r="W287" s="70">
        <f t="shared" si="199"/>
        <v>7</v>
      </c>
      <c r="X287" s="71">
        <f t="shared" si="199"/>
        <v>0.42857142857142855</v>
      </c>
      <c r="Y287" s="71">
        <f t="shared" si="199"/>
        <v>0.5</v>
      </c>
      <c r="Z287" s="69">
        <f t="shared" si="199"/>
        <v>10000</v>
      </c>
      <c r="AA287" s="69">
        <f t="shared" ca="1" si="199"/>
        <v>9641.3333333333339</v>
      </c>
      <c r="AB287" s="69">
        <f t="shared" ca="1" si="200"/>
        <v>-358.66666666666606</v>
      </c>
      <c r="AC287" s="69">
        <f t="shared" ca="1" si="201"/>
        <v>69.555555555555557</v>
      </c>
      <c r="AD287" s="73">
        <f t="shared" si="208"/>
        <v>12.999999999999956</v>
      </c>
      <c r="AE287" s="69">
        <f t="shared" si="209"/>
        <v>0.70000000000000007</v>
      </c>
      <c r="AF287" s="69">
        <f t="shared" si="209"/>
        <v>2.1</v>
      </c>
      <c r="AG287" s="78">
        <f t="shared" si="209"/>
        <v>200</v>
      </c>
      <c r="AH287" s="60">
        <f t="shared" si="209"/>
        <v>50</v>
      </c>
      <c r="AI287" s="60">
        <f t="shared" si="209"/>
        <v>105</v>
      </c>
      <c r="AJ287" s="60">
        <f t="shared" si="209"/>
        <v>10105</v>
      </c>
      <c r="AK287" s="60">
        <f t="shared" si="209"/>
        <v>428.66666666666669</v>
      </c>
      <c r="AL287" s="60">
        <f t="shared" si="209"/>
        <v>8.5733333333333341</v>
      </c>
      <c r="AM287" s="60">
        <f t="shared" ca="1" si="209"/>
        <v>-536.85</v>
      </c>
      <c r="AN287" s="60">
        <f t="shared" ca="1" si="209"/>
        <v>-536.85</v>
      </c>
      <c r="AO287" s="60">
        <f t="shared" ca="1" si="209"/>
        <v>536.85</v>
      </c>
      <c r="AP287" s="63">
        <f t="shared" si="185"/>
        <v>35</v>
      </c>
      <c r="AQ287" s="62">
        <f t="shared" si="186"/>
        <v>1.7133333333333358</v>
      </c>
      <c r="AR287" s="62">
        <f t="shared" si="187"/>
        <v>85.666666666666785</v>
      </c>
      <c r="AS287" s="62">
        <f t="shared" si="188"/>
        <v>171.33333333333357</v>
      </c>
      <c r="AT287" s="62">
        <f t="shared" si="189"/>
        <v>-85.666666666666785</v>
      </c>
      <c r="AU287" s="62">
        <f t="shared" si="190"/>
        <v>257.00000000000034</v>
      </c>
      <c r="AV287" s="62">
        <f t="shared" si="191"/>
        <v>-342.66666666666714</v>
      </c>
      <c r="AW287" s="63">
        <f t="shared" si="202"/>
        <v>-85.666666666666799</v>
      </c>
      <c r="AX287" s="61" t="str">
        <f t="shared" ca="1" si="192"/>
        <v/>
      </c>
      <c r="AY287" s="69">
        <f t="shared" ca="1" si="203"/>
        <v>9568.1500000000015</v>
      </c>
      <c r="AZ287" s="51">
        <f t="shared" si="193"/>
        <v>599.66666666666754</v>
      </c>
      <c r="BA287" s="55">
        <f t="shared" ca="1" si="194"/>
        <v>6.2197483059051394E-2</v>
      </c>
      <c r="BB287" s="55">
        <f t="shared" ca="1" si="204"/>
        <v>-0.23884758364312345</v>
      </c>
      <c r="BC287" s="64">
        <f t="shared" ca="1" si="195"/>
        <v>-444.33333333333286</v>
      </c>
      <c r="BE287" s="52" t="str">
        <f t="shared" ca="1" si="196"/>
        <v/>
      </c>
      <c r="BF287" s="52" t="str">
        <f t="shared" ca="1" si="197"/>
        <v/>
      </c>
      <c r="BG287" s="52">
        <f t="shared" ca="1" si="205"/>
        <v>12.999999999999956</v>
      </c>
      <c r="BH287" s="52" t="str">
        <f t="shared" ca="1" si="206"/>
        <v/>
      </c>
    </row>
    <row r="288" spans="19:60">
      <c r="S288" s="68">
        <f t="shared" si="207"/>
        <v>7</v>
      </c>
      <c r="T288" s="69">
        <f t="shared" si="207"/>
        <v>2</v>
      </c>
      <c r="U288" s="70">
        <f t="shared" si="198"/>
        <v>3</v>
      </c>
      <c r="V288" s="68">
        <f t="shared" si="199"/>
        <v>4</v>
      </c>
      <c r="W288" s="70">
        <f t="shared" si="199"/>
        <v>7</v>
      </c>
      <c r="X288" s="71">
        <f t="shared" si="199"/>
        <v>0.42857142857142855</v>
      </c>
      <c r="Y288" s="71">
        <f t="shared" si="199"/>
        <v>0.5</v>
      </c>
      <c r="Z288" s="69">
        <f t="shared" si="199"/>
        <v>10000</v>
      </c>
      <c r="AA288" s="69">
        <f t="shared" ca="1" si="199"/>
        <v>9641.3333333333339</v>
      </c>
      <c r="AB288" s="69">
        <f t="shared" ca="1" si="200"/>
        <v>-358.66666666666606</v>
      </c>
      <c r="AC288" s="69">
        <f t="shared" ca="1" si="201"/>
        <v>69.555555555555557</v>
      </c>
      <c r="AD288" s="73">
        <f t="shared" si="208"/>
        <v>12.899999999999956</v>
      </c>
      <c r="AE288" s="69">
        <f t="shared" si="209"/>
        <v>0.70000000000000007</v>
      </c>
      <c r="AF288" s="69">
        <f t="shared" si="209"/>
        <v>2.1</v>
      </c>
      <c r="AG288" s="78">
        <f t="shared" si="209"/>
        <v>200</v>
      </c>
      <c r="AH288" s="60">
        <f t="shared" si="209"/>
        <v>50</v>
      </c>
      <c r="AI288" s="60">
        <f t="shared" si="209"/>
        <v>105</v>
      </c>
      <c r="AJ288" s="60">
        <f t="shared" si="209"/>
        <v>10105</v>
      </c>
      <c r="AK288" s="60">
        <f t="shared" si="209"/>
        <v>428.66666666666669</v>
      </c>
      <c r="AL288" s="60">
        <f t="shared" si="209"/>
        <v>8.5733333333333341</v>
      </c>
      <c r="AM288" s="60">
        <f t="shared" ca="1" si="209"/>
        <v>-536.85</v>
      </c>
      <c r="AN288" s="60">
        <f t="shared" ca="1" si="209"/>
        <v>-536.85</v>
      </c>
      <c r="AO288" s="60">
        <f t="shared" ca="1" si="209"/>
        <v>536.85</v>
      </c>
      <c r="AP288" s="63">
        <f t="shared" si="185"/>
        <v>35</v>
      </c>
      <c r="AQ288" s="62">
        <f t="shared" si="186"/>
        <v>1.7188630490956096</v>
      </c>
      <c r="AR288" s="62">
        <f t="shared" si="187"/>
        <v>85.943152454780474</v>
      </c>
      <c r="AS288" s="62">
        <f t="shared" si="188"/>
        <v>171.88630490956095</v>
      </c>
      <c r="AT288" s="62">
        <f t="shared" si="189"/>
        <v>-85.943152454780474</v>
      </c>
      <c r="AU288" s="62">
        <f t="shared" si="190"/>
        <v>257.82945736434141</v>
      </c>
      <c r="AV288" s="62">
        <f t="shared" si="191"/>
        <v>-343.7726098191219</v>
      </c>
      <c r="AW288" s="63">
        <f t="shared" si="202"/>
        <v>-85.943152454780488</v>
      </c>
      <c r="AX288" s="61" t="str">
        <f t="shared" ca="1" si="192"/>
        <v/>
      </c>
      <c r="AY288" s="69">
        <f t="shared" ca="1" si="203"/>
        <v>9568.1500000000015</v>
      </c>
      <c r="AZ288" s="51">
        <f t="shared" si="193"/>
        <v>601.6020671834633</v>
      </c>
      <c r="BA288" s="55">
        <f t="shared" ca="1" si="194"/>
        <v>6.2398222982657646E-2</v>
      </c>
      <c r="BB288" s="55">
        <f t="shared" ca="1" si="204"/>
        <v>-0.23961845479957425</v>
      </c>
      <c r="BC288" s="64">
        <f t="shared" ca="1" si="195"/>
        <v>-444.60981912144655</v>
      </c>
      <c r="BE288" s="52" t="str">
        <f t="shared" ca="1" si="196"/>
        <v/>
      </c>
      <c r="BF288" s="52" t="str">
        <f t="shared" ca="1" si="197"/>
        <v/>
      </c>
      <c r="BG288" s="52">
        <f t="shared" ca="1" si="205"/>
        <v>12.899999999999956</v>
      </c>
      <c r="BH288" s="52" t="str">
        <f t="shared" ca="1" si="206"/>
        <v/>
      </c>
    </row>
    <row r="289" spans="19:60">
      <c r="S289" s="68">
        <f t="shared" si="207"/>
        <v>7</v>
      </c>
      <c r="T289" s="69">
        <f t="shared" si="207"/>
        <v>2</v>
      </c>
      <c r="U289" s="70">
        <f t="shared" si="198"/>
        <v>3</v>
      </c>
      <c r="V289" s="68">
        <f t="shared" si="199"/>
        <v>4</v>
      </c>
      <c r="W289" s="70">
        <f t="shared" si="199"/>
        <v>7</v>
      </c>
      <c r="X289" s="71">
        <f t="shared" si="199"/>
        <v>0.42857142857142855</v>
      </c>
      <c r="Y289" s="71">
        <f t="shared" si="199"/>
        <v>0.5</v>
      </c>
      <c r="Z289" s="69">
        <f t="shared" si="199"/>
        <v>10000</v>
      </c>
      <c r="AA289" s="69">
        <f t="shared" ca="1" si="199"/>
        <v>9641.3333333333339</v>
      </c>
      <c r="AB289" s="69">
        <f t="shared" ca="1" si="200"/>
        <v>-358.66666666666606</v>
      </c>
      <c r="AC289" s="69">
        <f t="shared" ca="1" si="201"/>
        <v>69.555555555555557</v>
      </c>
      <c r="AD289" s="73">
        <f t="shared" si="208"/>
        <v>12.799999999999956</v>
      </c>
      <c r="AE289" s="69">
        <f t="shared" si="209"/>
        <v>0.70000000000000007</v>
      </c>
      <c r="AF289" s="69">
        <f t="shared" si="209"/>
        <v>2.1</v>
      </c>
      <c r="AG289" s="78">
        <f t="shared" si="209"/>
        <v>200</v>
      </c>
      <c r="AH289" s="60">
        <f t="shared" si="209"/>
        <v>50</v>
      </c>
      <c r="AI289" s="60">
        <f t="shared" si="209"/>
        <v>105</v>
      </c>
      <c r="AJ289" s="60">
        <f t="shared" si="209"/>
        <v>10105</v>
      </c>
      <c r="AK289" s="60">
        <f t="shared" si="209"/>
        <v>428.66666666666669</v>
      </c>
      <c r="AL289" s="60">
        <f t="shared" si="209"/>
        <v>8.5733333333333341</v>
      </c>
      <c r="AM289" s="60">
        <f t="shared" ca="1" si="209"/>
        <v>-536.85</v>
      </c>
      <c r="AN289" s="60">
        <f t="shared" ca="1" si="209"/>
        <v>-536.85</v>
      </c>
      <c r="AO289" s="60">
        <f t="shared" ca="1" si="209"/>
        <v>536.85</v>
      </c>
      <c r="AP289" s="63">
        <f t="shared" si="185"/>
        <v>35</v>
      </c>
      <c r="AQ289" s="62">
        <f t="shared" si="186"/>
        <v>1.724479166666669</v>
      </c>
      <c r="AR289" s="62">
        <f t="shared" si="187"/>
        <v>86.223958333333456</v>
      </c>
      <c r="AS289" s="62">
        <f t="shared" si="188"/>
        <v>172.44791666666691</v>
      </c>
      <c r="AT289" s="62">
        <f t="shared" si="189"/>
        <v>-86.223958333333456</v>
      </c>
      <c r="AU289" s="62">
        <f t="shared" si="190"/>
        <v>258.67187500000034</v>
      </c>
      <c r="AV289" s="62">
        <f t="shared" si="191"/>
        <v>-344.89583333333383</v>
      </c>
      <c r="AW289" s="63">
        <f t="shared" si="202"/>
        <v>-86.223958333333485</v>
      </c>
      <c r="AX289" s="61" t="str">
        <f t="shared" ca="1" si="192"/>
        <v/>
      </c>
      <c r="AY289" s="69">
        <f t="shared" ca="1" si="203"/>
        <v>9568.1500000000015</v>
      </c>
      <c r="AZ289" s="51">
        <f t="shared" si="193"/>
        <v>603.56770833333417</v>
      </c>
      <c r="BA289" s="55">
        <f t="shared" ca="1" si="194"/>
        <v>6.2602099467570269E-2</v>
      </c>
      <c r="BB289" s="55">
        <f t="shared" ca="1" si="204"/>
        <v>-0.24040137081784468</v>
      </c>
      <c r="BC289" s="64">
        <f t="shared" ca="1" si="195"/>
        <v>-444.89062499999955</v>
      </c>
      <c r="BE289" s="52" t="str">
        <f t="shared" ca="1" si="196"/>
        <v/>
      </c>
      <c r="BF289" s="52" t="str">
        <f t="shared" ca="1" si="197"/>
        <v/>
      </c>
      <c r="BG289" s="52">
        <f t="shared" ca="1" si="205"/>
        <v>12.799999999999956</v>
      </c>
      <c r="BH289" s="52" t="str">
        <f t="shared" ca="1" si="206"/>
        <v/>
      </c>
    </row>
    <row r="290" spans="19:60">
      <c r="S290" s="68">
        <f t="shared" si="207"/>
        <v>7</v>
      </c>
      <c r="T290" s="69">
        <f t="shared" si="207"/>
        <v>2</v>
      </c>
      <c r="U290" s="70">
        <f t="shared" si="198"/>
        <v>3</v>
      </c>
      <c r="V290" s="68">
        <f t="shared" si="199"/>
        <v>4</v>
      </c>
      <c r="W290" s="70">
        <f t="shared" si="199"/>
        <v>7</v>
      </c>
      <c r="X290" s="71">
        <f t="shared" si="199"/>
        <v>0.42857142857142855</v>
      </c>
      <c r="Y290" s="71">
        <f t="shared" si="199"/>
        <v>0.5</v>
      </c>
      <c r="Z290" s="69">
        <f t="shared" si="199"/>
        <v>10000</v>
      </c>
      <c r="AA290" s="69">
        <f t="shared" ca="1" si="199"/>
        <v>9641.3333333333339</v>
      </c>
      <c r="AB290" s="69">
        <f t="shared" ca="1" si="200"/>
        <v>-358.66666666666606</v>
      </c>
      <c r="AC290" s="69">
        <f t="shared" ca="1" si="201"/>
        <v>69.555555555555557</v>
      </c>
      <c r="AD290" s="73">
        <f t="shared" si="208"/>
        <v>12.699999999999957</v>
      </c>
      <c r="AE290" s="69">
        <f t="shared" si="209"/>
        <v>0.70000000000000007</v>
      </c>
      <c r="AF290" s="69">
        <f t="shared" si="209"/>
        <v>2.1</v>
      </c>
      <c r="AG290" s="78">
        <f t="shared" si="209"/>
        <v>200</v>
      </c>
      <c r="AH290" s="60">
        <f t="shared" si="209"/>
        <v>50</v>
      </c>
      <c r="AI290" s="60">
        <f t="shared" si="209"/>
        <v>105</v>
      </c>
      <c r="AJ290" s="60">
        <f t="shared" si="209"/>
        <v>10105</v>
      </c>
      <c r="AK290" s="60">
        <f t="shared" si="209"/>
        <v>428.66666666666669</v>
      </c>
      <c r="AL290" s="60">
        <f t="shared" si="209"/>
        <v>8.5733333333333341</v>
      </c>
      <c r="AM290" s="60">
        <f t="shared" ca="1" si="209"/>
        <v>-536.85</v>
      </c>
      <c r="AN290" s="60">
        <f t="shared" ca="1" si="209"/>
        <v>-536.85</v>
      </c>
      <c r="AO290" s="60">
        <f t="shared" ca="1" si="209"/>
        <v>536.85</v>
      </c>
      <c r="AP290" s="63">
        <f t="shared" si="185"/>
        <v>35</v>
      </c>
      <c r="AQ290" s="62">
        <f t="shared" si="186"/>
        <v>1.7301837270341234</v>
      </c>
      <c r="AR290" s="62">
        <f t="shared" si="187"/>
        <v>86.509186351706163</v>
      </c>
      <c r="AS290" s="62">
        <f t="shared" si="188"/>
        <v>173.01837270341233</v>
      </c>
      <c r="AT290" s="62">
        <f t="shared" si="189"/>
        <v>-86.509186351706163</v>
      </c>
      <c r="AU290" s="62">
        <f t="shared" si="190"/>
        <v>259.5275590551185</v>
      </c>
      <c r="AV290" s="62">
        <f t="shared" si="191"/>
        <v>-346.03674540682465</v>
      </c>
      <c r="AW290" s="63">
        <f t="shared" si="202"/>
        <v>-86.509186351706148</v>
      </c>
      <c r="AX290" s="61" t="str">
        <f t="shared" ca="1" si="192"/>
        <v/>
      </c>
      <c r="AY290" s="69">
        <f t="shared" ca="1" si="203"/>
        <v>9568.1500000000015</v>
      </c>
      <c r="AZ290" s="51">
        <f t="shared" si="193"/>
        <v>605.56430446194315</v>
      </c>
      <c r="BA290" s="55">
        <f t="shared" ca="1" si="194"/>
        <v>6.2809186605788589E-2</v>
      </c>
      <c r="BB290" s="55">
        <f t="shared" ca="1" si="204"/>
        <v>-0.24119661622222946</v>
      </c>
      <c r="BC290" s="64">
        <f t="shared" ca="1" si="195"/>
        <v>-445.17585301837221</v>
      </c>
      <c r="BE290" s="52" t="str">
        <f t="shared" ca="1" si="196"/>
        <v/>
      </c>
      <c r="BF290" s="52" t="str">
        <f t="shared" ca="1" si="197"/>
        <v/>
      </c>
      <c r="BG290" s="52">
        <f t="shared" ca="1" si="205"/>
        <v>12.699999999999957</v>
      </c>
      <c r="BH290" s="52" t="str">
        <f t="shared" ca="1" si="206"/>
        <v/>
      </c>
    </row>
    <row r="291" spans="19:60">
      <c r="S291" s="68">
        <f t="shared" si="207"/>
        <v>7</v>
      </c>
      <c r="T291" s="69">
        <f t="shared" si="207"/>
        <v>2</v>
      </c>
      <c r="U291" s="70">
        <f t="shared" si="198"/>
        <v>3</v>
      </c>
      <c r="V291" s="68">
        <f t="shared" si="199"/>
        <v>4</v>
      </c>
      <c r="W291" s="70">
        <f t="shared" si="199"/>
        <v>7</v>
      </c>
      <c r="X291" s="71">
        <f t="shared" si="199"/>
        <v>0.42857142857142855</v>
      </c>
      <c r="Y291" s="71">
        <f t="shared" si="199"/>
        <v>0.5</v>
      </c>
      <c r="Z291" s="69">
        <f t="shared" si="199"/>
        <v>10000</v>
      </c>
      <c r="AA291" s="69">
        <f t="shared" ca="1" si="199"/>
        <v>9641.3333333333339</v>
      </c>
      <c r="AB291" s="69">
        <f t="shared" ca="1" si="200"/>
        <v>-358.66666666666606</v>
      </c>
      <c r="AC291" s="69">
        <f t="shared" ca="1" si="201"/>
        <v>69.555555555555557</v>
      </c>
      <c r="AD291" s="73">
        <f t="shared" si="208"/>
        <v>12.599999999999957</v>
      </c>
      <c r="AE291" s="69">
        <f t="shared" si="209"/>
        <v>0.70000000000000007</v>
      </c>
      <c r="AF291" s="69">
        <f t="shared" si="209"/>
        <v>2.1</v>
      </c>
      <c r="AG291" s="78">
        <f t="shared" si="209"/>
        <v>200</v>
      </c>
      <c r="AH291" s="60">
        <f t="shared" si="209"/>
        <v>50</v>
      </c>
      <c r="AI291" s="60">
        <f t="shared" si="209"/>
        <v>105</v>
      </c>
      <c r="AJ291" s="60">
        <f t="shared" si="209"/>
        <v>10105</v>
      </c>
      <c r="AK291" s="60">
        <f t="shared" si="209"/>
        <v>428.66666666666669</v>
      </c>
      <c r="AL291" s="60">
        <f t="shared" si="209"/>
        <v>8.5733333333333341</v>
      </c>
      <c r="AM291" s="60">
        <f t="shared" ca="1" si="209"/>
        <v>-536.85</v>
      </c>
      <c r="AN291" s="60">
        <f t="shared" ca="1" si="209"/>
        <v>-536.85</v>
      </c>
      <c r="AO291" s="60">
        <f t="shared" ca="1" si="209"/>
        <v>536.85</v>
      </c>
      <c r="AP291" s="63">
        <f t="shared" si="185"/>
        <v>35</v>
      </c>
      <c r="AQ291" s="62">
        <f t="shared" si="186"/>
        <v>1.7359788359788384</v>
      </c>
      <c r="AR291" s="62">
        <f t="shared" si="187"/>
        <v>86.798941798941925</v>
      </c>
      <c r="AS291" s="62">
        <f t="shared" si="188"/>
        <v>173.59788359788385</v>
      </c>
      <c r="AT291" s="62">
        <f t="shared" si="189"/>
        <v>-86.798941798941925</v>
      </c>
      <c r="AU291" s="62">
        <f t="shared" si="190"/>
        <v>260.39682539682576</v>
      </c>
      <c r="AV291" s="62">
        <f t="shared" si="191"/>
        <v>-347.1957671957677</v>
      </c>
      <c r="AW291" s="63">
        <f t="shared" si="202"/>
        <v>-86.798941798941939</v>
      </c>
      <c r="AX291" s="61" t="str">
        <f t="shared" ca="1" si="192"/>
        <v/>
      </c>
      <c r="AY291" s="69">
        <f t="shared" ca="1" si="203"/>
        <v>9568.1500000000015</v>
      </c>
      <c r="AZ291" s="51">
        <f t="shared" si="193"/>
        <v>607.59259259259352</v>
      </c>
      <c r="BA291" s="55">
        <f t="shared" ca="1" si="194"/>
        <v>6.3019560841438962E-2</v>
      </c>
      <c r="BB291" s="55">
        <f t="shared" ca="1" si="204"/>
        <v>-0.24200448456954113</v>
      </c>
      <c r="BC291" s="64">
        <f t="shared" ca="1" si="195"/>
        <v>-445.465608465608</v>
      </c>
      <c r="BE291" s="52" t="str">
        <f t="shared" ca="1" si="196"/>
        <v/>
      </c>
      <c r="BF291" s="52" t="str">
        <f t="shared" ca="1" si="197"/>
        <v/>
      </c>
      <c r="BG291" s="52">
        <f t="shared" ca="1" si="205"/>
        <v>12.599999999999957</v>
      </c>
      <c r="BH291" s="52" t="str">
        <f t="shared" ca="1" si="206"/>
        <v/>
      </c>
    </row>
    <row r="292" spans="19:60">
      <c r="S292" s="68">
        <f t="shared" si="207"/>
        <v>7</v>
      </c>
      <c r="T292" s="69">
        <f t="shared" si="207"/>
        <v>2</v>
      </c>
      <c r="U292" s="70">
        <f t="shared" si="198"/>
        <v>3</v>
      </c>
      <c r="V292" s="68">
        <f t="shared" si="199"/>
        <v>4</v>
      </c>
      <c r="W292" s="70">
        <f t="shared" si="199"/>
        <v>7</v>
      </c>
      <c r="X292" s="71">
        <f t="shared" si="199"/>
        <v>0.42857142857142855</v>
      </c>
      <c r="Y292" s="71">
        <f t="shared" si="199"/>
        <v>0.5</v>
      </c>
      <c r="Z292" s="69">
        <f t="shared" si="199"/>
        <v>10000</v>
      </c>
      <c r="AA292" s="69">
        <f t="shared" ca="1" si="199"/>
        <v>9641.3333333333339</v>
      </c>
      <c r="AB292" s="69">
        <f t="shared" ca="1" si="200"/>
        <v>-358.66666666666606</v>
      </c>
      <c r="AC292" s="69">
        <f t="shared" ca="1" si="201"/>
        <v>69.555555555555557</v>
      </c>
      <c r="AD292" s="73">
        <f t="shared" si="208"/>
        <v>12.499999999999957</v>
      </c>
      <c r="AE292" s="69">
        <f t="shared" si="209"/>
        <v>0.70000000000000007</v>
      </c>
      <c r="AF292" s="69">
        <f t="shared" si="209"/>
        <v>2.1</v>
      </c>
      <c r="AG292" s="78">
        <f t="shared" si="209"/>
        <v>200</v>
      </c>
      <c r="AH292" s="60">
        <f t="shared" si="209"/>
        <v>50</v>
      </c>
      <c r="AI292" s="60">
        <f t="shared" si="209"/>
        <v>105</v>
      </c>
      <c r="AJ292" s="60">
        <f t="shared" si="209"/>
        <v>10105</v>
      </c>
      <c r="AK292" s="60">
        <f t="shared" si="209"/>
        <v>428.66666666666669</v>
      </c>
      <c r="AL292" s="60">
        <f t="shared" si="209"/>
        <v>8.5733333333333341</v>
      </c>
      <c r="AM292" s="60">
        <f t="shared" ca="1" si="209"/>
        <v>-536.85</v>
      </c>
      <c r="AN292" s="60">
        <f t="shared" ca="1" si="209"/>
        <v>-536.85</v>
      </c>
      <c r="AO292" s="60">
        <f t="shared" ca="1" si="209"/>
        <v>536.85</v>
      </c>
      <c r="AP292" s="63">
        <f t="shared" si="185"/>
        <v>35</v>
      </c>
      <c r="AQ292" s="62">
        <f t="shared" si="186"/>
        <v>1.7418666666666693</v>
      </c>
      <c r="AR292" s="62">
        <f t="shared" si="187"/>
        <v>87.093333333333462</v>
      </c>
      <c r="AS292" s="62">
        <f t="shared" si="188"/>
        <v>174.18666666666692</v>
      </c>
      <c r="AT292" s="62">
        <f t="shared" si="189"/>
        <v>-87.093333333333462</v>
      </c>
      <c r="AU292" s="62">
        <f t="shared" si="190"/>
        <v>261.28000000000037</v>
      </c>
      <c r="AV292" s="62">
        <f t="shared" si="191"/>
        <v>-348.37333333333385</v>
      </c>
      <c r="AW292" s="63">
        <f t="shared" si="202"/>
        <v>-87.093333333333476</v>
      </c>
      <c r="AX292" s="61" t="str">
        <f t="shared" ca="1" si="192"/>
        <v/>
      </c>
      <c r="AY292" s="69">
        <f t="shared" ca="1" si="203"/>
        <v>9568.1500000000015</v>
      </c>
      <c r="AZ292" s="51">
        <f t="shared" si="193"/>
        <v>609.65333333333422</v>
      </c>
      <c r="BA292" s="55">
        <f t="shared" ca="1" si="194"/>
        <v>6.323330106485972E-2</v>
      </c>
      <c r="BB292" s="55">
        <f t="shared" ca="1" si="204"/>
        <v>-0.24282527881040972</v>
      </c>
      <c r="BC292" s="64">
        <f t="shared" ca="1" si="195"/>
        <v>-445.75999999999954</v>
      </c>
      <c r="BE292" s="52" t="str">
        <f t="shared" ca="1" si="196"/>
        <v/>
      </c>
      <c r="BF292" s="52" t="str">
        <f t="shared" ca="1" si="197"/>
        <v/>
      </c>
      <c r="BG292" s="52">
        <f t="shared" ca="1" si="205"/>
        <v>12.499999999999957</v>
      </c>
      <c r="BH292" s="52" t="str">
        <f t="shared" ca="1" si="206"/>
        <v/>
      </c>
    </row>
    <row r="293" spans="19:60">
      <c r="S293" s="68">
        <f t="shared" si="207"/>
        <v>7</v>
      </c>
      <c r="T293" s="69">
        <f t="shared" si="207"/>
        <v>2</v>
      </c>
      <c r="U293" s="70">
        <f t="shared" si="198"/>
        <v>3</v>
      </c>
      <c r="V293" s="68">
        <f t="shared" si="199"/>
        <v>4</v>
      </c>
      <c r="W293" s="70">
        <f t="shared" si="199"/>
        <v>7</v>
      </c>
      <c r="X293" s="71">
        <f t="shared" si="199"/>
        <v>0.42857142857142855</v>
      </c>
      <c r="Y293" s="71">
        <f t="shared" si="199"/>
        <v>0.5</v>
      </c>
      <c r="Z293" s="69">
        <f t="shared" si="199"/>
        <v>10000</v>
      </c>
      <c r="AA293" s="69">
        <f t="shared" ca="1" si="199"/>
        <v>9641.3333333333339</v>
      </c>
      <c r="AB293" s="69">
        <f t="shared" ca="1" si="200"/>
        <v>-358.66666666666606</v>
      </c>
      <c r="AC293" s="69">
        <f t="shared" ca="1" si="201"/>
        <v>69.555555555555557</v>
      </c>
      <c r="AD293" s="73">
        <f t="shared" si="208"/>
        <v>12.399999999999958</v>
      </c>
      <c r="AE293" s="69">
        <f t="shared" si="209"/>
        <v>0.70000000000000007</v>
      </c>
      <c r="AF293" s="69">
        <f t="shared" si="209"/>
        <v>2.1</v>
      </c>
      <c r="AG293" s="78">
        <f t="shared" si="209"/>
        <v>200</v>
      </c>
      <c r="AH293" s="60">
        <f t="shared" si="209"/>
        <v>50</v>
      </c>
      <c r="AI293" s="60">
        <f t="shared" si="209"/>
        <v>105</v>
      </c>
      <c r="AJ293" s="60">
        <f t="shared" si="209"/>
        <v>10105</v>
      </c>
      <c r="AK293" s="60">
        <f t="shared" si="209"/>
        <v>428.66666666666669</v>
      </c>
      <c r="AL293" s="60">
        <f t="shared" si="209"/>
        <v>8.5733333333333341</v>
      </c>
      <c r="AM293" s="60">
        <f t="shared" ca="1" si="209"/>
        <v>-536.85</v>
      </c>
      <c r="AN293" s="60">
        <f t="shared" ca="1" si="209"/>
        <v>-536.85</v>
      </c>
      <c r="AO293" s="60">
        <f t="shared" ca="1" si="209"/>
        <v>536.85</v>
      </c>
      <c r="AP293" s="63">
        <f t="shared" si="185"/>
        <v>35</v>
      </c>
      <c r="AQ293" s="62">
        <f t="shared" si="186"/>
        <v>1.7478494623655938</v>
      </c>
      <c r="AR293" s="62">
        <f t="shared" si="187"/>
        <v>87.392473118279696</v>
      </c>
      <c r="AS293" s="62">
        <f t="shared" si="188"/>
        <v>174.78494623655939</v>
      </c>
      <c r="AT293" s="62">
        <f t="shared" si="189"/>
        <v>-87.392473118279696</v>
      </c>
      <c r="AU293" s="62">
        <f t="shared" si="190"/>
        <v>262.17741935483912</v>
      </c>
      <c r="AV293" s="62">
        <f t="shared" si="191"/>
        <v>-349.56989247311878</v>
      </c>
      <c r="AW293" s="63">
        <f t="shared" si="202"/>
        <v>-87.392473118279668</v>
      </c>
      <c r="AX293" s="61" t="str">
        <f t="shared" ca="1" si="192"/>
        <v/>
      </c>
      <c r="AY293" s="69">
        <f t="shared" ca="1" si="203"/>
        <v>9568.1500000000015</v>
      </c>
      <c r="AZ293" s="51">
        <f t="shared" si="193"/>
        <v>611.7473118279579</v>
      </c>
      <c r="BA293" s="55">
        <f t="shared" ca="1" si="194"/>
        <v>6.3450488711238887E-2</v>
      </c>
      <c r="BB293" s="55">
        <f t="shared" ca="1" si="204"/>
        <v>-0.2436593116680664</v>
      </c>
      <c r="BC293" s="64">
        <f t="shared" ca="1" si="195"/>
        <v>-446.05913978494573</v>
      </c>
      <c r="BE293" s="52" t="str">
        <f t="shared" ca="1" si="196"/>
        <v/>
      </c>
      <c r="BF293" s="52" t="str">
        <f t="shared" ca="1" si="197"/>
        <v/>
      </c>
      <c r="BG293" s="52">
        <f t="shared" ca="1" si="205"/>
        <v>12.399999999999958</v>
      </c>
      <c r="BH293" s="52" t="str">
        <f t="shared" ca="1" si="206"/>
        <v/>
      </c>
    </row>
    <row r="294" spans="19:60">
      <c r="S294" s="68">
        <f t="shared" si="207"/>
        <v>7</v>
      </c>
      <c r="T294" s="69">
        <f t="shared" si="207"/>
        <v>2</v>
      </c>
      <c r="U294" s="70">
        <f t="shared" si="198"/>
        <v>3</v>
      </c>
      <c r="V294" s="68">
        <f t="shared" si="199"/>
        <v>4</v>
      </c>
      <c r="W294" s="70">
        <f t="shared" si="199"/>
        <v>7</v>
      </c>
      <c r="X294" s="71">
        <f t="shared" si="199"/>
        <v>0.42857142857142855</v>
      </c>
      <c r="Y294" s="71">
        <f t="shared" si="199"/>
        <v>0.5</v>
      </c>
      <c r="Z294" s="69">
        <f t="shared" si="199"/>
        <v>10000</v>
      </c>
      <c r="AA294" s="69">
        <f t="shared" ca="1" si="199"/>
        <v>9641.3333333333339</v>
      </c>
      <c r="AB294" s="69">
        <f t="shared" ca="1" si="200"/>
        <v>-358.66666666666606</v>
      </c>
      <c r="AC294" s="69">
        <f t="shared" ca="1" si="201"/>
        <v>69.555555555555557</v>
      </c>
      <c r="AD294" s="73">
        <f t="shared" si="208"/>
        <v>12.299999999999958</v>
      </c>
      <c r="AE294" s="69">
        <f t="shared" si="209"/>
        <v>0.70000000000000007</v>
      </c>
      <c r="AF294" s="69">
        <f t="shared" si="209"/>
        <v>2.1</v>
      </c>
      <c r="AG294" s="78">
        <f t="shared" si="209"/>
        <v>200</v>
      </c>
      <c r="AH294" s="60">
        <f t="shared" si="209"/>
        <v>50</v>
      </c>
      <c r="AI294" s="60">
        <f t="shared" si="209"/>
        <v>105</v>
      </c>
      <c r="AJ294" s="60">
        <f t="shared" si="209"/>
        <v>10105</v>
      </c>
      <c r="AK294" s="60">
        <f t="shared" si="209"/>
        <v>428.66666666666669</v>
      </c>
      <c r="AL294" s="60">
        <f t="shared" si="209"/>
        <v>8.5733333333333341</v>
      </c>
      <c r="AM294" s="60">
        <f t="shared" ca="1" si="209"/>
        <v>-536.85</v>
      </c>
      <c r="AN294" s="60">
        <f t="shared" ca="1" si="209"/>
        <v>-536.85</v>
      </c>
      <c r="AO294" s="60">
        <f t="shared" ca="1" si="209"/>
        <v>536.85</v>
      </c>
      <c r="AP294" s="63">
        <f t="shared" si="185"/>
        <v>35</v>
      </c>
      <c r="AQ294" s="62">
        <f t="shared" si="186"/>
        <v>1.7539295392953955</v>
      </c>
      <c r="AR294" s="62">
        <f t="shared" si="187"/>
        <v>87.696476964769772</v>
      </c>
      <c r="AS294" s="62">
        <f t="shared" si="188"/>
        <v>175.39295392953954</v>
      </c>
      <c r="AT294" s="62">
        <f t="shared" si="189"/>
        <v>-87.696476964769772</v>
      </c>
      <c r="AU294" s="62">
        <f t="shared" si="190"/>
        <v>263.08943089430932</v>
      </c>
      <c r="AV294" s="62">
        <f t="shared" si="191"/>
        <v>-350.78590785907909</v>
      </c>
      <c r="AW294" s="63">
        <f t="shared" si="202"/>
        <v>-87.696476964769772</v>
      </c>
      <c r="AX294" s="61" t="str">
        <f t="shared" ca="1" si="192"/>
        <v/>
      </c>
      <c r="AY294" s="69">
        <f t="shared" ca="1" si="203"/>
        <v>9568.1500000000015</v>
      </c>
      <c r="AZ294" s="51">
        <f t="shared" si="193"/>
        <v>613.87533875338841</v>
      </c>
      <c r="BA294" s="55">
        <f t="shared" ca="1" si="194"/>
        <v>6.3671207864063245E-2</v>
      </c>
      <c r="BB294" s="55">
        <f t="shared" ca="1" si="204"/>
        <v>-0.24450690603560388</v>
      </c>
      <c r="BC294" s="64">
        <f t="shared" ca="1" si="195"/>
        <v>-446.36314363143583</v>
      </c>
      <c r="BE294" s="52" t="str">
        <f t="shared" ca="1" si="196"/>
        <v/>
      </c>
      <c r="BF294" s="52" t="str">
        <f t="shared" ca="1" si="197"/>
        <v/>
      </c>
      <c r="BG294" s="52">
        <f t="shared" ca="1" si="205"/>
        <v>12.299999999999958</v>
      </c>
      <c r="BH294" s="52" t="str">
        <f t="shared" ca="1" si="206"/>
        <v/>
      </c>
    </row>
    <row r="295" spans="19:60">
      <c r="S295" s="68">
        <f t="shared" si="207"/>
        <v>7</v>
      </c>
      <c r="T295" s="69">
        <f t="shared" si="207"/>
        <v>2</v>
      </c>
      <c r="U295" s="70">
        <f t="shared" si="198"/>
        <v>3</v>
      </c>
      <c r="V295" s="68">
        <f t="shared" si="199"/>
        <v>4</v>
      </c>
      <c r="W295" s="70">
        <f t="shared" si="199"/>
        <v>7</v>
      </c>
      <c r="X295" s="71">
        <f t="shared" si="199"/>
        <v>0.42857142857142855</v>
      </c>
      <c r="Y295" s="71">
        <f t="shared" si="199"/>
        <v>0.5</v>
      </c>
      <c r="Z295" s="69">
        <f t="shared" si="199"/>
        <v>10000</v>
      </c>
      <c r="AA295" s="69">
        <f t="shared" ca="1" si="199"/>
        <v>9641.3333333333339</v>
      </c>
      <c r="AB295" s="69">
        <f t="shared" ca="1" si="200"/>
        <v>-358.66666666666606</v>
      </c>
      <c r="AC295" s="69">
        <f t="shared" ca="1" si="201"/>
        <v>69.555555555555557</v>
      </c>
      <c r="AD295" s="73">
        <f t="shared" si="208"/>
        <v>12.199999999999958</v>
      </c>
      <c r="AE295" s="69">
        <f t="shared" si="209"/>
        <v>0.70000000000000007</v>
      </c>
      <c r="AF295" s="69">
        <f t="shared" si="209"/>
        <v>2.1</v>
      </c>
      <c r="AG295" s="78">
        <f t="shared" si="209"/>
        <v>200</v>
      </c>
      <c r="AH295" s="60">
        <f t="shared" si="209"/>
        <v>50</v>
      </c>
      <c r="AI295" s="60">
        <f t="shared" si="209"/>
        <v>105</v>
      </c>
      <c r="AJ295" s="60">
        <f t="shared" si="209"/>
        <v>10105</v>
      </c>
      <c r="AK295" s="60">
        <f t="shared" si="209"/>
        <v>428.66666666666669</v>
      </c>
      <c r="AL295" s="60">
        <f t="shared" si="209"/>
        <v>8.5733333333333341</v>
      </c>
      <c r="AM295" s="60">
        <f t="shared" ca="1" si="209"/>
        <v>-536.85</v>
      </c>
      <c r="AN295" s="60">
        <f t="shared" ca="1" si="209"/>
        <v>-536.85</v>
      </c>
      <c r="AO295" s="60">
        <f t="shared" ca="1" si="209"/>
        <v>536.85</v>
      </c>
      <c r="AP295" s="63">
        <f t="shared" si="185"/>
        <v>35</v>
      </c>
      <c r="AQ295" s="62">
        <f t="shared" si="186"/>
        <v>1.760109289617489</v>
      </c>
      <c r="AR295" s="62">
        <f t="shared" si="187"/>
        <v>88.005464480874451</v>
      </c>
      <c r="AS295" s="62">
        <f t="shared" si="188"/>
        <v>176.0109289617489</v>
      </c>
      <c r="AT295" s="62">
        <f t="shared" si="189"/>
        <v>-88.005464480874451</v>
      </c>
      <c r="AU295" s="62">
        <f t="shared" si="190"/>
        <v>264.01639344262333</v>
      </c>
      <c r="AV295" s="62">
        <f t="shared" si="191"/>
        <v>-352.02185792349781</v>
      </c>
      <c r="AW295" s="63">
        <f t="shared" si="202"/>
        <v>-88.00546448087448</v>
      </c>
      <c r="AX295" s="61" t="str">
        <f t="shared" ca="1" si="192"/>
        <v/>
      </c>
      <c r="AY295" s="69">
        <f t="shared" ca="1" si="203"/>
        <v>9568.1500000000015</v>
      </c>
      <c r="AZ295" s="51">
        <f t="shared" si="193"/>
        <v>616.03825136612113</v>
      </c>
      <c r="BA295" s="55">
        <f t="shared" ca="1" si="194"/>
        <v>6.3895545363655215E-2</v>
      </c>
      <c r="BB295" s="55">
        <f t="shared" ca="1" si="204"/>
        <v>-0.24536839539277314</v>
      </c>
      <c r="BC295" s="64">
        <f t="shared" ca="1" si="195"/>
        <v>-446.67213114754054</v>
      </c>
      <c r="BE295" s="52" t="str">
        <f t="shared" ca="1" si="196"/>
        <v/>
      </c>
      <c r="BF295" s="52" t="str">
        <f t="shared" ca="1" si="197"/>
        <v/>
      </c>
      <c r="BG295" s="52">
        <f t="shared" ca="1" si="205"/>
        <v>12.199999999999958</v>
      </c>
      <c r="BH295" s="52" t="str">
        <f t="shared" ca="1" si="206"/>
        <v/>
      </c>
    </row>
    <row r="296" spans="19:60">
      <c r="S296" s="68">
        <f t="shared" si="207"/>
        <v>7</v>
      </c>
      <c r="T296" s="69">
        <f t="shared" si="207"/>
        <v>2</v>
      </c>
      <c r="U296" s="70">
        <f t="shared" si="198"/>
        <v>3</v>
      </c>
      <c r="V296" s="68">
        <f t="shared" si="199"/>
        <v>4</v>
      </c>
      <c r="W296" s="70">
        <f t="shared" si="199"/>
        <v>7</v>
      </c>
      <c r="X296" s="71">
        <f t="shared" si="199"/>
        <v>0.42857142857142855</v>
      </c>
      <c r="Y296" s="71">
        <f t="shared" si="199"/>
        <v>0.5</v>
      </c>
      <c r="Z296" s="69">
        <f t="shared" si="199"/>
        <v>10000</v>
      </c>
      <c r="AA296" s="69">
        <f t="shared" ca="1" si="199"/>
        <v>9641.3333333333339</v>
      </c>
      <c r="AB296" s="69">
        <f t="shared" ca="1" si="200"/>
        <v>-358.66666666666606</v>
      </c>
      <c r="AC296" s="69">
        <f t="shared" ca="1" si="201"/>
        <v>69.555555555555557</v>
      </c>
      <c r="AD296" s="73">
        <f t="shared" si="208"/>
        <v>12.099999999999959</v>
      </c>
      <c r="AE296" s="69">
        <f t="shared" si="209"/>
        <v>0.70000000000000007</v>
      </c>
      <c r="AF296" s="69">
        <f t="shared" si="209"/>
        <v>2.1</v>
      </c>
      <c r="AG296" s="78">
        <f t="shared" si="209"/>
        <v>200</v>
      </c>
      <c r="AH296" s="60">
        <f t="shared" si="209"/>
        <v>50</v>
      </c>
      <c r="AI296" s="60">
        <f t="shared" si="209"/>
        <v>105</v>
      </c>
      <c r="AJ296" s="60">
        <f t="shared" si="209"/>
        <v>10105</v>
      </c>
      <c r="AK296" s="60">
        <f t="shared" si="209"/>
        <v>428.66666666666669</v>
      </c>
      <c r="AL296" s="60">
        <f t="shared" si="209"/>
        <v>8.5733333333333341</v>
      </c>
      <c r="AM296" s="60">
        <f t="shared" ca="1" si="209"/>
        <v>-536.85</v>
      </c>
      <c r="AN296" s="60">
        <f t="shared" ca="1" si="209"/>
        <v>-536.85</v>
      </c>
      <c r="AO296" s="60">
        <f t="shared" ca="1" si="209"/>
        <v>536.85</v>
      </c>
      <c r="AP296" s="63">
        <f t="shared" si="185"/>
        <v>35</v>
      </c>
      <c r="AQ296" s="62">
        <f t="shared" si="186"/>
        <v>1.7663911845730054</v>
      </c>
      <c r="AR296" s="62">
        <f t="shared" si="187"/>
        <v>88.319559228650263</v>
      </c>
      <c r="AS296" s="62">
        <f t="shared" si="188"/>
        <v>176.63911845730053</v>
      </c>
      <c r="AT296" s="62">
        <f t="shared" si="189"/>
        <v>-88.319559228650263</v>
      </c>
      <c r="AU296" s="62">
        <f t="shared" si="190"/>
        <v>264.95867768595076</v>
      </c>
      <c r="AV296" s="62">
        <f t="shared" si="191"/>
        <v>-353.27823691460105</v>
      </c>
      <c r="AW296" s="63">
        <f t="shared" si="202"/>
        <v>-88.319559228650292</v>
      </c>
      <c r="AX296" s="61" t="str">
        <f t="shared" ca="1" si="192"/>
        <v/>
      </c>
      <c r="AY296" s="69">
        <f t="shared" ca="1" si="203"/>
        <v>9568.1500000000015</v>
      </c>
      <c r="AZ296" s="51">
        <f t="shared" si="193"/>
        <v>618.23691460055181</v>
      </c>
      <c r="BA296" s="55">
        <f t="shared" ca="1" si="194"/>
        <v>6.4123590921091669E-2</v>
      </c>
      <c r="BB296" s="55">
        <f t="shared" ca="1" si="204"/>
        <v>-0.24624412424344919</v>
      </c>
      <c r="BC296" s="64">
        <f t="shared" ca="1" si="195"/>
        <v>-446.98622589531635</v>
      </c>
      <c r="BE296" s="52" t="str">
        <f t="shared" ca="1" si="196"/>
        <v/>
      </c>
      <c r="BF296" s="52" t="str">
        <f t="shared" ca="1" si="197"/>
        <v/>
      </c>
      <c r="BG296" s="52">
        <f t="shared" ca="1" si="205"/>
        <v>12.099999999999959</v>
      </c>
      <c r="BH296" s="52" t="str">
        <f t="shared" ca="1" si="206"/>
        <v/>
      </c>
    </row>
    <row r="297" spans="19:60">
      <c r="S297" s="68">
        <f t="shared" si="207"/>
        <v>7</v>
      </c>
      <c r="T297" s="69">
        <f t="shared" si="207"/>
        <v>2</v>
      </c>
      <c r="U297" s="70">
        <f t="shared" si="198"/>
        <v>3</v>
      </c>
      <c r="V297" s="68">
        <f t="shared" si="199"/>
        <v>4</v>
      </c>
      <c r="W297" s="70">
        <f t="shared" si="199"/>
        <v>7</v>
      </c>
      <c r="X297" s="71">
        <f t="shared" si="199"/>
        <v>0.42857142857142855</v>
      </c>
      <c r="Y297" s="71">
        <f t="shared" si="199"/>
        <v>0.5</v>
      </c>
      <c r="Z297" s="69">
        <f t="shared" si="199"/>
        <v>10000</v>
      </c>
      <c r="AA297" s="69">
        <f t="shared" ca="1" si="199"/>
        <v>9641.3333333333339</v>
      </c>
      <c r="AB297" s="69">
        <f t="shared" ca="1" si="200"/>
        <v>-358.66666666666606</v>
      </c>
      <c r="AC297" s="69">
        <f t="shared" ca="1" si="201"/>
        <v>69.555555555555557</v>
      </c>
      <c r="AD297" s="73">
        <f t="shared" si="208"/>
        <v>11.999999999999959</v>
      </c>
      <c r="AE297" s="69">
        <f t="shared" si="209"/>
        <v>0.70000000000000007</v>
      </c>
      <c r="AF297" s="69">
        <f t="shared" si="209"/>
        <v>2.1</v>
      </c>
      <c r="AG297" s="78">
        <f t="shared" si="209"/>
        <v>200</v>
      </c>
      <c r="AH297" s="60">
        <f t="shared" si="209"/>
        <v>50</v>
      </c>
      <c r="AI297" s="60">
        <f t="shared" si="209"/>
        <v>105</v>
      </c>
      <c r="AJ297" s="60">
        <f t="shared" si="209"/>
        <v>10105</v>
      </c>
      <c r="AK297" s="60">
        <f t="shared" si="209"/>
        <v>428.66666666666669</v>
      </c>
      <c r="AL297" s="60">
        <f t="shared" si="209"/>
        <v>8.5733333333333341</v>
      </c>
      <c r="AM297" s="60">
        <f t="shared" ca="1" si="209"/>
        <v>-536.85</v>
      </c>
      <c r="AN297" s="60">
        <f t="shared" ca="1" si="209"/>
        <v>-536.85</v>
      </c>
      <c r="AO297" s="60">
        <f t="shared" ca="1" si="209"/>
        <v>536.85</v>
      </c>
      <c r="AP297" s="63">
        <f t="shared" si="185"/>
        <v>35</v>
      </c>
      <c r="AQ297" s="62">
        <f t="shared" si="186"/>
        <v>1.7727777777777805</v>
      </c>
      <c r="AR297" s="62">
        <f t="shared" si="187"/>
        <v>88.638888888889028</v>
      </c>
      <c r="AS297" s="62">
        <f t="shared" si="188"/>
        <v>177.27777777777806</v>
      </c>
      <c r="AT297" s="62">
        <f t="shared" si="189"/>
        <v>-88.638888888889028</v>
      </c>
      <c r="AU297" s="62">
        <f t="shared" si="190"/>
        <v>265.91666666666708</v>
      </c>
      <c r="AV297" s="62">
        <f t="shared" si="191"/>
        <v>-354.55555555555611</v>
      </c>
      <c r="AW297" s="63">
        <f t="shared" si="202"/>
        <v>-88.638888888889028</v>
      </c>
      <c r="AX297" s="61" t="str">
        <f t="shared" ca="1" si="192"/>
        <v/>
      </c>
      <c r="AY297" s="69">
        <f t="shared" ca="1" si="203"/>
        <v>9568.1500000000015</v>
      </c>
      <c r="AZ297" s="51">
        <f t="shared" si="193"/>
        <v>620.47222222222319</v>
      </c>
      <c r="BA297" s="55">
        <f t="shared" ca="1" si="194"/>
        <v>6.4355437237818752E-2</v>
      </c>
      <c r="BB297" s="55">
        <f t="shared" ca="1" si="204"/>
        <v>-0.24713444857496983</v>
      </c>
      <c r="BC297" s="64">
        <f t="shared" ca="1" si="195"/>
        <v>-447.30555555555509</v>
      </c>
      <c r="BE297" s="52" t="str">
        <f t="shared" ca="1" si="196"/>
        <v/>
      </c>
      <c r="BF297" s="52" t="str">
        <f t="shared" ca="1" si="197"/>
        <v/>
      </c>
      <c r="BG297" s="52">
        <f t="shared" ca="1" si="205"/>
        <v>11.999999999999959</v>
      </c>
      <c r="BH297" s="52" t="str">
        <f t="shared" ca="1" si="206"/>
        <v/>
      </c>
    </row>
    <row r="298" spans="19:60">
      <c r="S298" s="68">
        <f t="shared" si="207"/>
        <v>7</v>
      </c>
      <c r="T298" s="69">
        <f t="shared" si="207"/>
        <v>2</v>
      </c>
      <c r="U298" s="70">
        <f t="shared" si="198"/>
        <v>3</v>
      </c>
      <c r="V298" s="68">
        <f t="shared" ref="V298:AA313" si="210">V297</f>
        <v>4</v>
      </c>
      <c r="W298" s="70">
        <f t="shared" si="210"/>
        <v>7</v>
      </c>
      <c r="X298" s="71">
        <f t="shared" si="210"/>
        <v>0.42857142857142855</v>
      </c>
      <c r="Y298" s="71">
        <f t="shared" si="210"/>
        <v>0.5</v>
      </c>
      <c r="Z298" s="69">
        <f t="shared" si="210"/>
        <v>10000</v>
      </c>
      <c r="AA298" s="69">
        <f t="shared" ca="1" si="210"/>
        <v>9641.3333333333339</v>
      </c>
      <c r="AB298" s="69">
        <f t="shared" ca="1" si="200"/>
        <v>-358.66666666666606</v>
      </c>
      <c r="AC298" s="69">
        <f t="shared" ca="1" si="201"/>
        <v>69.555555555555557</v>
      </c>
      <c r="AD298" s="73">
        <f t="shared" si="208"/>
        <v>11.899999999999959</v>
      </c>
      <c r="AE298" s="69">
        <f t="shared" si="209"/>
        <v>0.70000000000000007</v>
      </c>
      <c r="AF298" s="69">
        <f t="shared" si="209"/>
        <v>2.1</v>
      </c>
      <c r="AG298" s="78">
        <f t="shared" si="209"/>
        <v>200</v>
      </c>
      <c r="AH298" s="60">
        <f t="shared" si="209"/>
        <v>50</v>
      </c>
      <c r="AI298" s="60">
        <f t="shared" si="209"/>
        <v>105</v>
      </c>
      <c r="AJ298" s="60">
        <f t="shared" si="209"/>
        <v>10105</v>
      </c>
      <c r="AK298" s="60">
        <f t="shared" si="209"/>
        <v>428.66666666666669</v>
      </c>
      <c r="AL298" s="60">
        <f t="shared" si="209"/>
        <v>8.5733333333333341</v>
      </c>
      <c r="AM298" s="60">
        <f t="shared" ca="1" si="209"/>
        <v>-536.85</v>
      </c>
      <c r="AN298" s="60">
        <f t="shared" ca="1" si="209"/>
        <v>-536.85</v>
      </c>
      <c r="AO298" s="60">
        <f t="shared" ca="1" si="209"/>
        <v>536.85</v>
      </c>
      <c r="AP298" s="63">
        <f t="shared" si="185"/>
        <v>35</v>
      </c>
      <c r="AQ298" s="62">
        <f t="shared" si="186"/>
        <v>1.7792717086834759</v>
      </c>
      <c r="AR298" s="62">
        <f t="shared" si="187"/>
        <v>88.963585434173794</v>
      </c>
      <c r="AS298" s="62">
        <f t="shared" si="188"/>
        <v>177.92717086834759</v>
      </c>
      <c r="AT298" s="62">
        <f t="shared" si="189"/>
        <v>-88.963585434173794</v>
      </c>
      <c r="AU298" s="62">
        <f t="shared" si="190"/>
        <v>266.89075630252137</v>
      </c>
      <c r="AV298" s="62">
        <f t="shared" si="191"/>
        <v>-355.85434173669518</v>
      </c>
      <c r="AW298" s="63">
        <f t="shared" si="202"/>
        <v>-88.963585434173808</v>
      </c>
      <c r="AX298" s="61" t="str">
        <f t="shared" ca="1" si="192"/>
        <v/>
      </c>
      <c r="AY298" s="69">
        <f t="shared" ca="1" si="203"/>
        <v>9568.1500000000015</v>
      </c>
      <c r="AZ298" s="51">
        <f t="shared" si="193"/>
        <v>622.7450980392166</v>
      </c>
      <c r="BA298" s="55">
        <f t="shared" ca="1" si="194"/>
        <v>6.4591180131297526E-2</v>
      </c>
      <c r="BB298" s="55">
        <f t="shared" ca="1" si="204"/>
        <v>-0.24803973634063373</v>
      </c>
      <c r="BC298" s="64">
        <f t="shared" ca="1" si="195"/>
        <v>-447.63025210083987</v>
      </c>
      <c r="BE298" s="52" t="str">
        <f t="shared" ca="1" si="196"/>
        <v/>
      </c>
      <c r="BF298" s="52" t="str">
        <f t="shared" ca="1" si="197"/>
        <v/>
      </c>
      <c r="BG298" s="52">
        <f t="shared" ca="1" si="205"/>
        <v>11.899999999999959</v>
      </c>
      <c r="BH298" s="52" t="str">
        <f t="shared" ca="1" si="206"/>
        <v/>
      </c>
    </row>
    <row r="299" spans="19:60">
      <c r="S299" s="68">
        <f t="shared" ref="S299:T314" si="211">S298</f>
        <v>7</v>
      </c>
      <c r="T299" s="69">
        <f t="shared" si="211"/>
        <v>2</v>
      </c>
      <c r="U299" s="70">
        <f t="shared" si="198"/>
        <v>3</v>
      </c>
      <c r="V299" s="68">
        <f t="shared" si="210"/>
        <v>4</v>
      </c>
      <c r="W299" s="70">
        <f t="shared" si="210"/>
        <v>7</v>
      </c>
      <c r="X299" s="71">
        <f t="shared" si="210"/>
        <v>0.42857142857142855</v>
      </c>
      <c r="Y299" s="71">
        <f t="shared" si="210"/>
        <v>0.5</v>
      </c>
      <c r="Z299" s="69">
        <f t="shared" si="210"/>
        <v>10000</v>
      </c>
      <c r="AA299" s="69">
        <f t="shared" ca="1" si="210"/>
        <v>9641.3333333333339</v>
      </c>
      <c r="AB299" s="69">
        <f t="shared" ca="1" si="200"/>
        <v>-358.66666666666606</v>
      </c>
      <c r="AC299" s="69">
        <f t="shared" ca="1" si="201"/>
        <v>69.555555555555557</v>
      </c>
      <c r="AD299" s="73">
        <f t="shared" si="208"/>
        <v>11.79999999999996</v>
      </c>
      <c r="AE299" s="69">
        <f t="shared" ref="AE299:AO314" si="212">AE298</f>
        <v>0.70000000000000007</v>
      </c>
      <c r="AF299" s="69">
        <f t="shared" si="212"/>
        <v>2.1</v>
      </c>
      <c r="AG299" s="78">
        <f t="shared" si="212"/>
        <v>200</v>
      </c>
      <c r="AH299" s="60">
        <f t="shared" si="212"/>
        <v>50</v>
      </c>
      <c r="AI299" s="60">
        <f t="shared" si="212"/>
        <v>105</v>
      </c>
      <c r="AJ299" s="60">
        <f t="shared" si="212"/>
        <v>10105</v>
      </c>
      <c r="AK299" s="60">
        <f t="shared" si="212"/>
        <v>428.66666666666669</v>
      </c>
      <c r="AL299" s="60">
        <f t="shared" si="212"/>
        <v>8.5733333333333341</v>
      </c>
      <c r="AM299" s="60">
        <f t="shared" ca="1" si="212"/>
        <v>-536.85</v>
      </c>
      <c r="AN299" s="60">
        <f t="shared" ca="1" si="212"/>
        <v>-536.85</v>
      </c>
      <c r="AO299" s="60">
        <f t="shared" ca="1" si="212"/>
        <v>536.85</v>
      </c>
      <c r="AP299" s="63">
        <f t="shared" si="185"/>
        <v>35</v>
      </c>
      <c r="AQ299" s="62">
        <f t="shared" si="186"/>
        <v>1.7858757062146919</v>
      </c>
      <c r="AR299" s="62">
        <f t="shared" si="187"/>
        <v>89.293785310734592</v>
      </c>
      <c r="AS299" s="62">
        <f t="shared" si="188"/>
        <v>178.58757062146918</v>
      </c>
      <c r="AT299" s="62">
        <f t="shared" si="189"/>
        <v>-89.293785310734592</v>
      </c>
      <c r="AU299" s="62">
        <f t="shared" si="190"/>
        <v>267.88135593220375</v>
      </c>
      <c r="AV299" s="62">
        <f t="shared" si="191"/>
        <v>-357.17514124293837</v>
      </c>
      <c r="AW299" s="63">
        <f t="shared" si="202"/>
        <v>-89.29378531073462</v>
      </c>
      <c r="AX299" s="61" t="str">
        <f t="shared" ca="1" si="192"/>
        <v/>
      </c>
      <c r="AY299" s="69">
        <f t="shared" ca="1" si="203"/>
        <v>9568.1500000000015</v>
      </c>
      <c r="AZ299" s="51">
        <f t="shared" si="193"/>
        <v>625.05649717514211</v>
      </c>
      <c r="BA299" s="55">
        <f t="shared" ca="1" si="194"/>
        <v>6.4830918667038662E-2</v>
      </c>
      <c r="BB299" s="55">
        <f t="shared" ca="1" si="204"/>
        <v>-0.24896036796673263</v>
      </c>
      <c r="BC299" s="64">
        <f t="shared" ca="1" si="195"/>
        <v>-447.96045197740068</v>
      </c>
      <c r="BE299" s="52" t="str">
        <f t="shared" ca="1" si="196"/>
        <v/>
      </c>
      <c r="BF299" s="52" t="str">
        <f t="shared" ca="1" si="197"/>
        <v/>
      </c>
      <c r="BG299" s="52">
        <f t="shared" ca="1" si="205"/>
        <v>11.79999999999996</v>
      </c>
      <c r="BH299" s="52" t="str">
        <f t="shared" ca="1" si="206"/>
        <v/>
      </c>
    </row>
    <row r="300" spans="19:60">
      <c r="S300" s="68">
        <f t="shared" si="211"/>
        <v>7</v>
      </c>
      <c r="T300" s="69">
        <f t="shared" si="211"/>
        <v>2</v>
      </c>
      <c r="U300" s="70">
        <f t="shared" si="198"/>
        <v>3</v>
      </c>
      <c r="V300" s="68">
        <f t="shared" si="210"/>
        <v>4</v>
      </c>
      <c r="W300" s="70">
        <f t="shared" si="210"/>
        <v>7</v>
      </c>
      <c r="X300" s="71">
        <f t="shared" si="210"/>
        <v>0.42857142857142855</v>
      </c>
      <c r="Y300" s="71">
        <f t="shared" si="210"/>
        <v>0.5</v>
      </c>
      <c r="Z300" s="69">
        <f t="shared" si="210"/>
        <v>10000</v>
      </c>
      <c r="AA300" s="69">
        <f t="shared" ca="1" si="210"/>
        <v>9641.3333333333339</v>
      </c>
      <c r="AB300" s="69">
        <f t="shared" ca="1" si="200"/>
        <v>-358.66666666666606</v>
      </c>
      <c r="AC300" s="69">
        <f t="shared" ca="1" si="201"/>
        <v>69.555555555555557</v>
      </c>
      <c r="AD300" s="73">
        <f t="shared" si="208"/>
        <v>11.69999999999996</v>
      </c>
      <c r="AE300" s="69">
        <f t="shared" si="212"/>
        <v>0.70000000000000007</v>
      </c>
      <c r="AF300" s="69">
        <f t="shared" si="212"/>
        <v>2.1</v>
      </c>
      <c r="AG300" s="78">
        <f t="shared" si="212"/>
        <v>200</v>
      </c>
      <c r="AH300" s="60">
        <f t="shared" si="212"/>
        <v>50</v>
      </c>
      <c r="AI300" s="60">
        <f t="shared" si="212"/>
        <v>105</v>
      </c>
      <c r="AJ300" s="60">
        <f t="shared" si="212"/>
        <v>10105</v>
      </c>
      <c r="AK300" s="60">
        <f t="shared" si="212"/>
        <v>428.66666666666669</v>
      </c>
      <c r="AL300" s="60">
        <f t="shared" si="212"/>
        <v>8.5733333333333341</v>
      </c>
      <c r="AM300" s="60">
        <f t="shared" ca="1" si="212"/>
        <v>-536.85</v>
      </c>
      <c r="AN300" s="60">
        <f t="shared" ca="1" si="212"/>
        <v>-536.85</v>
      </c>
      <c r="AO300" s="60">
        <f t="shared" ca="1" si="212"/>
        <v>536.85</v>
      </c>
      <c r="AP300" s="63">
        <f t="shared" si="185"/>
        <v>35</v>
      </c>
      <c r="AQ300" s="62">
        <f t="shared" si="186"/>
        <v>1.7925925925925954</v>
      </c>
      <c r="AR300" s="62">
        <f t="shared" si="187"/>
        <v>89.629629629629775</v>
      </c>
      <c r="AS300" s="62">
        <f t="shared" si="188"/>
        <v>179.25925925925955</v>
      </c>
      <c r="AT300" s="62">
        <f t="shared" si="189"/>
        <v>-89.629629629629775</v>
      </c>
      <c r="AU300" s="62">
        <f t="shared" si="190"/>
        <v>268.88888888888931</v>
      </c>
      <c r="AV300" s="62">
        <f t="shared" si="191"/>
        <v>-358.5185185185191</v>
      </c>
      <c r="AW300" s="63">
        <f t="shared" si="202"/>
        <v>-89.62962962962979</v>
      </c>
      <c r="AX300" s="61" t="str">
        <f t="shared" ca="1" si="192"/>
        <v/>
      </c>
      <c r="AY300" s="69">
        <f t="shared" ca="1" si="203"/>
        <v>9568.1500000000015</v>
      </c>
      <c r="AZ300" s="51">
        <f t="shared" si="193"/>
        <v>627.40740740740841</v>
      </c>
      <c r="BA300" s="55">
        <f t="shared" ca="1" si="194"/>
        <v>6.507475529740786E-2</v>
      </c>
      <c r="BB300" s="55">
        <f t="shared" ca="1" si="204"/>
        <v>-0.24989673688558534</v>
      </c>
      <c r="BC300" s="64">
        <f t="shared" ca="1" si="195"/>
        <v>-448.29629629629585</v>
      </c>
      <c r="BE300" s="52" t="str">
        <f t="shared" ca="1" si="196"/>
        <v/>
      </c>
      <c r="BF300" s="52" t="str">
        <f t="shared" ca="1" si="197"/>
        <v/>
      </c>
      <c r="BG300" s="52">
        <f t="shared" ca="1" si="205"/>
        <v>11.69999999999996</v>
      </c>
      <c r="BH300" s="52" t="str">
        <f t="shared" ca="1" si="206"/>
        <v/>
      </c>
    </row>
    <row r="301" spans="19:60">
      <c r="S301" s="68">
        <f t="shared" si="211"/>
        <v>7</v>
      </c>
      <c r="T301" s="69">
        <f t="shared" si="211"/>
        <v>2</v>
      </c>
      <c r="U301" s="70">
        <f t="shared" si="198"/>
        <v>3</v>
      </c>
      <c r="V301" s="68">
        <f t="shared" si="210"/>
        <v>4</v>
      </c>
      <c r="W301" s="70">
        <f t="shared" si="210"/>
        <v>7</v>
      </c>
      <c r="X301" s="71">
        <f t="shared" si="210"/>
        <v>0.42857142857142855</v>
      </c>
      <c r="Y301" s="71">
        <f t="shared" si="210"/>
        <v>0.5</v>
      </c>
      <c r="Z301" s="69">
        <f t="shared" si="210"/>
        <v>10000</v>
      </c>
      <c r="AA301" s="69">
        <f t="shared" ca="1" si="210"/>
        <v>9641.3333333333339</v>
      </c>
      <c r="AB301" s="69">
        <f t="shared" ca="1" si="200"/>
        <v>-358.66666666666606</v>
      </c>
      <c r="AC301" s="69">
        <f t="shared" ca="1" si="201"/>
        <v>69.555555555555557</v>
      </c>
      <c r="AD301" s="73">
        <f t="shared" si="208"/>
        <v>11.599999999999961</v>
      </c>
      <c r="AE301" s="69">
        <f t="shared" si="212"/>
        <v>0.70000000000000007</v>
      </c>
      <c r="AF301" s="69">
        <f t="shared" si="212"/>
        <v>2.1</v>
      </c>
      <c r="AG301" s="78">
        <f t="shared" si="212"/>
        <v>200</v>
      </c>
      <c r="AH301" s="60">
        <f t="shared" si="212"/>
        <v>50</v>
      </c>
      <c r="AI301" s="60">
        <f t="shared" si="212"/>
        <v>105</v>
      </c>
      <c r="AJ301" s="60">
        <f t="shared" si="212"/>
        <v>10105</v>
      </c>
      <c r="AK301" s="60">
        <f t="shared" si="212"/>
        <v>428.66666666666669</v>
      </c>
      <c r="AL301" s="60">
        <f t="shared" si="212"/>
        <v>8.5733333333333341</v>
      </c>
      <c r="AM301" s="60">
        <f t="shared" ca="1" si="212"/>
        <v>-536.85</v>
      </c>
      <c r="AN301" s="60">
        <f t="shared" ca="1" si="212"/>
        <v>-536.85</v>
      </c>
      <c r="AO301" s="60">
        <f t="shared" ca="1" si="212"/>
        <v>536.85</v>
      </c>
      <c r="AP301" s="63">
        <f t="shared" si="185"/>
        <v>35</v>
      </c>
      <c r="AQ301" s="62">
        <f t="shared" si="186"/>
        <v>1.7994252873563246</v>
      </c>
      <c r="AR301" s="62">
        <f t="shared" si="187"/>
        <v>89.971264367816232</v>
      </c>
      <c r="AS301" s="62">
        <f t="shared" si="188"/>
        <v>179.94252873563246</v>
      </c>
      <c r="AT301" s="62">
        <f t="shared" si="189"/>
        <v>-89.971264367816232</v>
      </c>
      <c r="AU301" s="62">
        <f t="shared" si="190"/>
        <v>269.91379310344871</v>
      </c>
      <c r="AV301" s="62">
        <f t="shared" si="191"/>
        <v>-359.88505747126493</v>
      </c>
      <c r="AW301" s="63">
        <f t="shared" si="202"/>
        <v>-89.971264367816218</v>
      </c>
      <c r="AX301" s="61" t="str">
        <f t="shared" ca="1" si="192"/>
        <v/>
      </c>
      <c r="AY301" s="69">
        <f t="shared" ca="1" si="203"/>
        <v>9568.1500000000015</v>
      </c>
      <c r="AZ301" s="51">
        <f t="shared" si="193"/>
        <v>629.79885057471358</v>
      </c>
      <c r="BA301" s="55">
        <f t="shared" ca="1" si="194"/>
        <v>6.5322796007610998E-2</v>
      </c>
      <c r="BB301" s="55">
        <f t="shared" ca="1" si="204"/>
        <v>-0.25084925009614228</v>
      </c>
      <c r="BC301" s="64">
        <f t="shared" ca="1" si="195"/>
        <v>-448.63793103448228</v>
      </c>
      <c r="BE301" s="52" t="str">
        <f t="shared" ca="1" si="196"/>
        <v/>
      </c>
      <c r="BF301" s="52" t="str">
        <f t="shared" ca="1" si="197"/>
        <v/>
      </c>
      <c r="BG301" s="52">
        <f t="shared" ca="1" si="205"/>
        <v>11.599999999999961</v>
      </c>
      <c r="BH301" s="52" t="str">
        <f t="shared" ca="1" si="206"/>
        <v/>
      </c>
    </row>
    <row r="302" spans="19:60">
      <c r="S302" s="68">
        <f t="shared" si="211"/>
        <v>7</v>
      </c>
      <c r="T302" s="69">
        <f t="shared" si="211"/>
        <v>2</v>
      </c>
      <c r="U302" s="70">
        <f t="shared" si="198"/>
        <v>3</v>
      </c>
      <c r="V302" s="68">
        <f t="shared" si="210"/>
        <v>4</v>
      </c>
      <c r="W302" s="70">
        <f t="shared" si="210"/>
        <v>7</v>
      </c>
      <c r="X302" s="71">
        <f t="shared" si="210"/>
        <v>0.42857142857142855</v>
      </c>
      <c r="Y302" s="71">
        <f t="shared" si="210"/>
        <v>0.5</v>
      </c>
      <c r="Z302" s="69">
        <f t="shared" si="210"/>
        <v>10000</v>
      </c>
      <c r="AA302" s="69">
        <f t="shared" ca="1" si="210"/>
        <v>9641.3333333333339</v>
      </c>
      <c r="AB302" s="69">
        <f t="shared" ca="1" si="200"/>
        <v>-358.66666666666606</v>
      </c>
      <c r="AC302" s="69">
        <f t="shared" ca="1" si="201"/>
        <v>69.555555555555557</v>
      </c>
      <c r="AD302" s="73">
        <f t="shared" si="208"/>
        <v>11.499999999999961</v>
      </c>
      <c r="AE302" s="69">
        <f t="shared" si="212"/>
        <v>0.70000000000000007</v>
      </c>
      <c r="AF302" s="69">
        <f t="shared" si="212"/>
        <v>2.1</v>
      </c>
      <c r="AG302" s="78">
        <f t="shared" si="212"/>
        <v>200</v>
      </c>
      <c r="AH302" s="60">
        <f t="shared" si="212"/>
        <v>50</v>
      </c>
      <c r="AI302" s="60">
        <f t="shared" si="212"/>
        <v>105</v>
      </c>
      <c r="AJ302" s="60">
        <f t="shared" si="212"/>
        <v>10105</v>
      </c>
      <c r="AK302" s="60">
        <f t="shared" si="212"/>
        <v>428.66666666666669</v>
      </c>
      <c r="AL302" s="60">
        <f t="shared" si="212"/>
        <v>8.5733333333333341</v>
      </c>
      <c r="AM302" s="60">
        <f t="shared" ca="1" si="212"/>
        <v>-536.85</v>
      </c>
      <c r="AN302" s="60">
        <f t="shared" ca="1" si="212"/>
        <v>-536.85</v>
      </c>
      <c r="AO302" s="60">
        <f t="shared" ca="1" si="212"/>
        <v>536.85</v>
      </c>
      <c r="AP302" s="63">
        <f t="shared" si="185"/>
        <v>35</v>
      </c>
      <c r="AQ302" s="62">
        <f t="shared" si="186"/>
        <v>1.8063768115942056</v>
      </c>
      <c r="AR302" s="62">
        <f t="shared" si="187"/>
        <v>90.318840579710283</v>
      </c>
      <c r="AS302" s="62">
        <f t="shared" si="188"/>
        <v>180.63768115942057</v>
      </c>
      <c r="AT302" s="62">
        <f t="shared" si="189"/>
        <v>-90.318840579710283</v>
      </c>
      <c r="AU302" s="62">
        <f t="shared" si="190"/>
        <v>270.95652173913084</v>
      </c>
      <c r="AV302" s="62">
        <f t="shared" si="191"/>
        <v>-361.27536231884113</v>
      </c>
      <c r="AW302" s="63">
        <f t="shared" si="202"/>
        <v>-90.318840579710297</v>
      </c>
      <c r="AX302" s="61" t="str">
        <f t="shared" ca="1" si="192"/>
        <v/>
      </c>
      <c r="AY302" s="69">
        <f t="shared" ca="1" si="203"/>
        <v>9568.1500000000015</v>
      </c>
      <c r="AZ302" s="51">
        <f t="shared" si="193"/>
        <v>632.23188405797202</v>
      </c>
      <c r="BA302" s="55">
        <f t="shared" ca="1" si="194"/>
        <v>6.5575150469295948E-2</v>
      </c>
      <c r="BB302" s="55">
        <f t="shared" ca="1" si="204"/>
        <v>-0.25181832875383953</v>
      </c>
      <c r="BC302" s="64">
        <f t="shared" ca="1" si="195"/>
        <v>-448.98550724637636</v>
      </c>
      <c r="BE302" s="52" t="str">
        <f t="shared" ca="1" si="196"/>
        <v/>
      </c>
      <c r="BF302" s="52" t="str">
        <f t="shared" ca="1" si="197"/>
        <v/>
      </c>
      <c r="BG302" s="52">
        <f t="shared" ca="1" si="205"/>
        <v>11.499999999999961</v>
      </c>
      <c r="BH302" s="52" t="str">
        <f t="shared" ca="1" si="206"/>
        <v/>
      </c>
    </row>
    <row r="303" spans="19:60">
      <c r="S303" s="68">
        <f t="shared" si="211"/>
        <v>7</v>
      </c>
      <c r="T303" s="69">
        <f t="shared" si="211"/>
        <v>2</v>
      </c>
      <c r="U303" s="70">
        <f t="shared" si="198"/>
        <v>3</v>
      </c>
      <c r="V303" s="68">
        <f t="shared" si="210"/>
        <v>4</v>
      </c>
      <c r="W303" s="70">
        <f t="shared" si="210"/>
        <v>7</v>
      </c>
      <c r="X303" s="71">
        <f t="shared" si="210"/>
        <v>0.42857142857142855</v>
      </c>
      <c r="Y303" s="71">
        <f t="shared" si="210"/>
        <v>0.5</v>
      </c>
      <c r="Z303" s="69">
        <f t="shared" si="210"/>
        <v>10000</v>
      </c>
      <c r="AA303" s="69">
        <f t="shared" ca="1" si="210"/>
        <v>9641.3333333333339</v>
      </c>
      <c r="AB303" s="69">
        <f t="shared" ca="1" si="200"/>
        <v>-358.66666666666606</v>
      </c>
      <c r="AC303" s="69">
        <f t="shared" ca="1" si="201"/>
        <v>69.555555555555557</v>
      </c>
      <c r="AD303" s="73">
        <f t="shared" si="208"/>
        <v>11.399999999999961</v>
      </c>
      <c r="AE303" s="69">
        <f t="shared" si="212"/>
        <v>0.70000000000000007</v>
      </c>
      <c r="AF303" s="69">
        <f t="shared" si="212"/>
        <v>2.1</v>
      </c>
      <c r="AG303" s="78">
        <f t="shared" si="212"/>
        <v>200</v>
      </c>
      <c r="AH303" s="60">
        <f t="shared" si="212"/>
        <v>50</v>
      </c>
      <c r="AI303" s="60">
        <f t="shared" si="212"/>
        <v>105</v>
      </c>
      <c r="AJ303" s="60">
        <f t="shared" si="212"/>
        <v>10105</v>
      </c>
      <c r="AK303" s="60">
        <f t="shared" si="212"/>
        <v>428.66666666666669</v>
      </c>
      <c r="AL303" s="60">
        <f t="shared" si="212"/>
        <v>8.5733333333333341</v>
      </c>
      <c r="AM303" s="60">
        <f t="shared" ca="1" si="212"/>
        <v>-536.85</v>
      </c>
      <c r="AN303" s="60">
        <f t="shared" ca="1" si="212"/>
        <v>-536.85</v>
      </c>
      <c r="AO303" s="60">
        <f t="shared" ca="1" si="212"/>
        <v>536.85</v>
      </c>
      <c r="AP303" s="63">
        <f t="shared" si="185"/>
        <v>35</v>
      </c>
      <c r="AQ303" s="62">
        <f t="shared" si="186"/>
        <v>1.8134502923976636</v>
      </c>
      <c r="AR303" s="62">
        <f t="shared" si="187"/>
        <v>90.672514619883188</v>
      </c>
      <c r="AS303" s="62">
        <f t="shared" si="188"/>
        <v>181.34502923976638</v>
      </c>
      <c r="AT303" s="62">
        <f t="shared" si="189"/>
        <v>-90.672514619883188</v>
      </c>
      <c r="AU303" s="62">
        <f t="shared" si="190"/>
        <v>272.01754385964955</v>
      </c>
      <c r="AV303" s="62">
        <f t="shared" si="191"/>
        <v>-362.69005847953275</v>
      </c>
      <c r="AW303" s="63">
        <f t="shared" si="202"/>
        <v>-90.672514619883202</v>
      </c>
      <c r="AX303" s="61" t="str">
        <f t="shared" ca="1" si="192"/>
        <v/>
      </c>
      <c r="AY303" s="69">
        <f t="shared" ca="1" si="203"/>
        <v>9568.1500000000015</v>
      </c>
      <c r="AZ303" s="51">
        <f t="shared" si="193"/>
        <v>634.70760233918236</v>
      </c>
      <c r="BA303" s="55">
        <f t="shared" ca="1" si="194"/>
        <v>6.5831932202238513E-2</v>
      </c>
      <c r="BB303" s="55">
        <f t="shared" ca="1" si="204"/>
        <v>-0.25280440879149635</v>
      </c>
      <c r="BC303" s="64">
        <f t="shared" ca="1" si="195"/>
        <v>-449.33918128654926</v>
      </c>
      <c r="BE303" s="52">
        <f t="shared" ca="1" si="196"/>
        <v>11.399999999999961</v>
      </c>
      <c r="BF303" s="52" t="str">
        <f t="shared" ca="1" si="197"/>
        <v/>
      </c>
      <c r="BG303" s="52">
        <f t="shared" ca="1" si="205"/>
        <v>11.399999999999961</v>
      </c>
      <c r="BH303" s="52" t="str">
        <f t="shared" ca="1" si="206"/>
        <v/>
      </c>
    </row>
    <row r="304" spans="19:60">
      <c r="S304" s="68">
        <f t="shared" si="211"/>
        <v>7</v>
      </c>
      <c r="T304" s="69">
        <f t="shared" si="211"/>
        <v>2</v>
      </c>
      <c r="U304" s="70">
        <f t="shared" si="198"/>
        <v>3</v>
      </c>
      <c r="V304" s="68">
        <f t="shared" si="210"/>
        <v>4</v>
      </c>
      <c r="W304" s="70">
        <f t="shared" si="210"/>
        <v>7</v>
      </c>
      <c r="X304" s="71">
        <f t="shared" si="210"/>
        <v>0.42857142857142855</v>
      </c>
      <c r="Y304" s="71">
        <f t="shared" si="210"/>
        <v>0.5</v>
      </c>
      <c r="Z304" s="69">
        <f t="shared" si="210"/>
        <v>10000</v>
      </c>
      <c r="AA304" s="69">
        <f t="shared" ca="1" si="210"/>
        <v>9641.3333333333339</v>
      </c>
      <c r="AB304" s="69">
        <f t="shared" ca="1" si="200"/>
        <v>-358.66666666666606</v>
      </c>
      <c r="AC304" s="69">
        <f t="shared" ca="1" si="201"/>
        <v>69.555555555555557</v>
      </c>
      <c r="AD304" s="73">
        <f t="shared" si="208"/>
        <v>11.299999999999962</v>
      </c>
      <c r="AE304" s="69">
        <f t="shared" si="212"/>
        <v>0.70000000000000007</v>
      </c>
      <c r="AF304" s="69">
        <f t="shared" si="212"/>
        <v>2.1</v>
      </c>
      <c r="AG304" s="78">
        <f t="shared" si="212"/>
        <v>200</v>
      </c>
      <c r="AH304" s="60">
        <f t="shared" si="212"/>
        <v>50</v>
      </c>
      <c r="AI304" s="60">
        <f t="shared" si="212"/>
        <v>105</v>
      </c>
      <c r="AJ304" s="60">
        <f t="shared" si="212"/>
        <v>10105</v>
      </c>
      <c r="AK304" s="60">
        <f t="shared" si="212"/>
        <v>428.66666666666669</v>
      </c>
      <c r="AL304" s="60">
        <f t="shared" si="212"/>
        <v>8.5733333333333341</v>
      </c>
      <c r="AM304" s="60">
        <f t="shared" ca="1" si="212"/>
        <v>-536.85</v>
      </c>
      <c r="AN304" s="60">
        <f t="shared" ca="1" si="212"/>
        <v>-536.85</v>
      </c>
      <c r="AO304" s="60">
        <f t="shared" ca="1" si="212"/>
        <v>536.85</v>
      </c>
      <c r="AP304" s="63">
        <f t="shared" si="185"/>
        <v>35</v>
      </c>
      <c r="AQ304" s="62">
        <f t="shared" si="186"/>
        <v>1.8206489675516253</v>
      </c>
      <c r="AR304" s="62">
        <f t="shared" si="187"/>
        <v>91.032448377581261</v>
      </c>
      <c r="AS304" s="62">
        <f t="shared" si="188"/>
        <v>182.06489675516252</v>
      </c>
      <c r="AT304" s="62">
        <f t="shared" si="189"/>
        <v>-91.032448377581261</v>
      </c>
      <c r="AU304" s="62">
        <f t="shared" si="190"/>
        <v>273.09734513274378</v>
      </c>
      <c r="AV304" s="62">
        <f t="shared" si="191"/>
        <v>-364.12979351032504</v>
      </c>
      <c r="AW304" s="63">
        <f t="shared" si="202"/>
        <v>-91.032448377581261</v>
      </c>
      <c r="AX304" s="61" t="str">
        <f t="shared" ca="1" si="192"/>
        <v/>
      </c>
      <c r="AY304" s="69">
        <f t="shared" ca="1" si="203"/>
        <v>9568.1500000000015</v>
      </c>
      <c r="AZ304" s="51">
        <f t="shared" si="193"/>
        <v>637.22713864306888</v>
      </c>
      <c r="BA304" s="55">
        <f t="shared" ca="1" si="194"/>
        <v>6.6093258744613692E-2</v>
      </c>
      <c r="BB304" s="55">
        <f t="shared" ca="1" si="204"/>
        <v>-0.25380794157318237</v>
      </c>
      <c r="BC304" s="64">
        <f t="shared" ca="1" si="195"/>
        <v>-449.69911504424732</v>
      </c>
      <c r="BE304" s="52">
        <f t="shared" ca="1" si="196"/>
        <v>11.299999999999962</v>
      </c>
      <c r="BF304" s="52" t="str">
        <f t="shared" ca="1" si="197"/>
        <v/>
      </c>
      <c r="BG304" s="52">
        <f t="shared" ca="1" si="205"/>
        <v>11.299999999999962</v>
      </c>
      <c r="BH304" s="52" t="str">
        <f t="shared" ca="1" si="206"/>
        <v/>
      </c>
    </row>
    <row r="305" spans="19:60">
      <c r="S305" s="68">
        <f t="shared" si="211"/>
        <v>7</v>
      </c>
      <c r="T305" s="69">
        <f t="shared" si="211"/>
        <v>2</v>
      </c>
      <c r="U305" s="70">
        <f t="shared" si="198"/>
        <v>3</v>
      </c>
      <c r="V305" s="68">
        <f t="shared" si="210"/>
        <v>4</v>
      </c>
      <c r="W305" s="70">
        <f t="shared" si="210"/>
        <v>7</v>
      </c>
      <c r="X305" s="71">
        <f t="shared" si="210"/>
        <v>0.42857142857142855</v>
      </c>
      <c r="Y305" s="71">
        <f t="shared" si="210"/>
        <v>0.5</v>
      </c>
      <c r="Z305" s="69">
        <f t="shared" si="210"/>
        <v>10000</v>
      </c>
      <c r="AA305" s="69">
        <f t="shared" ca="1" si="210"/>
        <v>9641.3333333333339</v>
      </c>
      <c r="AB305" s="69">
        <f t="shared" ca="1" si="200"/>
        <v>-358.66666666666606</v>
      </c>
      <c r="AC305" s="69">
        <f t="shared" ca="1" si="201"/>
        <v>69.555555555555557</v>
      </c>
      <c r="AD305" s="73">
        <f t="shared" si="208"/>
        <v>11.199999999999962</v>
      </c>
      <c r="AE305" s="69">
        <f t="shared" si="212"/>
        <v>0.70000000000000007</v>
      </c>
      <c r="AF305" s="69">
        <f t="shared" si="212"/>
        <v>2.1</v>
      </c>
      <c r="AG305" s="78">
        <f t="shared" si="212"/>
        <v>200</v>
      </c>
      <c r="AH305" s="60">
        <f t="shared" si="212"/>
        <v>50</v>
      </c>
      <c r="AI305" s="60">
        <f t="shared" si="212"/>
        <v>105</v>
      </c>
      <c r="AJ305" s="60">
        <f t="shared" si="212"/>
        <v>10105</v>
      </c>
      <c r="AK305" s="60">
        <f t="shared" si="212"/>
        <v>428.66666666666669</v>
      </c>
      <c r="AL305" s="60">
        <f t="shared" si="212"/>
        <v>8.5733333333333341</v>
      </c>
      <c r="AM305" s="60">
        <f t="shared" ca="1" si="212"/>
        <v>-536.85</v>
      </c>
      <c r="AN305" s="60">
        <f t="shared" ca="1" si="212"/>
        <v>-536.85</v>
      </c>
      <c r="AO305" s="60">
        <f t="shared" ca="1" si="212"/>
        <v>536.85</v>
      </c>
      <c r="AP305" s="63">
        <f t="shared" si="185"/>
        <v>35</v>
      </c>
      <c r="AQ305" s="62">
        <f t="shared" si="186"/>
        <v>1.8279761904761933</v>
      </c>
      <c r="AR305" s="62">
        <f t="shared" si="187"/>
        <v>91.398809523809661</v>
      </c>
      <c r="AS305" s="62">
        <f t="shared" si="188"/>
        <v>182.79761904761932</v>
      </c>
      <c r="AT305" s="62">
        <f t="shared" si="189"/>
        <v>-91.398809523809661</v>
      </c>
      <c r="AU305" s="62">
        <f t="shared" si="190"/>
        <v>274.19642857142901</v>
      </c>
      <c r="AV305" s="62">
        <f t="shared" si="191"/>
        <v>-365.59523809523864</v>
      </c>
      <c r="AW305" s="63">
        <f t="shared" si="202"/>
        <v>-91.398809523809632</v>
      </c>
      <c r="AX305" s="61" t="str">
        <f t="shared" ca="1" si="192"/>
        <v/>
      </c>
      <c r="AY305" s="69">
        <f t="shared" ca="1" si="203"/>
        <v>9568.1500000000015</v>
      </c>
      <c r="AZ305" s="51">
        <f t="shared" si="193"/>
        <v>639.79166666666765</v>
      </c>
      <c r="BA305" s="55">
        <f t="shared" ca="1" si="194"/>
        <v>6.635925183238843E-2</v>
      </c>
      <c r="BB305" s="55">
        <f t="shared" ca="1" si="204"/>
        <v>-0.25482939458311277</v>
      </c>
      <c r="BC305" s="64">
        <f t="shared" ca="1" si="195"/>
        <v>-450.06547619047569</v>
      </c>
      <c r="BE305" s="52">
        <f t="shared" ca="1" si="196"/>
        <v>11.199999999999962</v>
      </c>
      <c r="BF305" s="52" t="str">
        <f t="shared" ca="1" si="197"/>
        <v/>
      </c>
      <c r="BG305" s="52">
        <f t="shared" ca="1" si="205"/>
        <v>11.199999999999962</v>
      </c>
      <c r="BH305" s="52" t="str">
        <f t="shared" ca="1" si="206"/>
        <v/>
      </c>
    </row>
    <row r="306" spans="19:60">
      <c r="S306" s="68">
        <f t="shared" si="211"/>
        <v>7</v>
      </c>
      <c r="T306" s="69">
        <f t="shared" si="211"/>
        <v>2</v>
      </c>
      <c r="U306" s="70">
        <f t="shared" si="198"/>
        <v>3</v>
      </c>
      <c r="V306" s="68">
        <f t="shared" si="210"/>
        <v>4</v>
      </c>
      <c r="W306" s="70">
        <f t="shared" si="210"/>
        <v>7</v>
      </c>
      <c r="X306" s="71">
        <f t="shared" si="210"/>
        <v>0.42857142857142855</v>
      </c>
      <c r="Y306" s="71">
        <f t="shared" si="210"/>
        <v>0.5</v>
      </c>
      <c r="Z306" s="69">
        <f t="shared" si="210"/>
        <v>10000</v>
      </c>
      <c r="AA306" s="69">
        <f t="shared" ca="1" si="210"/>
        <v>9641.3333333333339</v>
      </c>
      <c r="AB306" s="69">
        <f t="shared" ca="1" si="200"/>
        <v>-358.66666666666606</v>
      </c>
      <c r="AC306" s="69">
        <f t="shared" ca="1" si="201"/>
        <v>69.555555555555557</v>
      </c>
      <c r="AD306" s="73">
        <f t="shared" si="208"/>
        <v>11.099999999999962</v>
      </c>
      <c r="AE306" s="69">
        <f t="shared" si="212"/>
        <v>0.70000000000000007</v>
      </c>
      <c r="AF306" s="69">
        <f t="shared" si="212"/>
        <v>2.1</v>
      </c>
      <c r="AG306" s="78">
        <f t="shared" si="212"/>
        <v>200</v>
      </c>
      <c r="AH306" s="60">
        <f t="shared" si="212"/>
        <v>50</v>
      </c>
      <c r="AI306" s="60">
        <f t="shared" si="212"/>
        <v>105</v>
      </c>
      <c r="AJ306" s="60">
        <f t="shared" si="212"/>
        <v>10105</v>
      </c>
      <c r="AK306" s="60">
        <f t="shared" si="212"/>
        <v>428.66666666666669</v>
      </c>
      <c r="AL306" s="60">
        <f t="shared" si="212"/>
        <v>8.5733333333333341</v>
      </c>
      <c r="AM306" s="60">
        <f t="shared" ca="1" si="212"/>
        <v>-536.85</v>
      </c>
      <c r="AN306" s="60">
        <f t="shared" ca="1" si="212"/>
        <v>-536.85</v>
      </c>
      <c r="AO306" s="60">
        <f t="shared" ca="1" si="212"/>
        <v>536.85</v>
      </c>
      <c r="AP306" s="63">
        <f t="shared" si="185"/>
        <v>35</v>
      </c>
      <c r="AQ306" s="62">
        <f t="shared" si="186"/>
        <v>1.8354354354354383</v>
      </c>
      <c r="AR306" s="62">
        <f t="shared" si="187"/>
        <v>91.77177177177191</v>
      </c>
      <c r="AS306" s="62">
        <f t="shared" si="188"/>
        <v>183.54354354354382</v>
      </c>
      <c r="AT306" s="62">
        <f t="shared" si="189"/>
        <v>-91.77177177177191</v>
      </c>
      <c r="AU306" s="62">
        <f t="shared" si="190"/>
        <v>275.31531531531573</v>
      </c>
      <c r="AV306" s="62">
        <f t="shared" si="191"/>
        <v>-367.08708708708764</v>
      </c>
      <c r="AW306" s="63">
        <f t="shared" si="202"/>
        <v>-91.77177177177191</v>
      </c>
      <c r="AX306" s="61" t="str">
        <f t="shared" ca="1" si="192"/>
        <v/>
      </c>
      <c r="AY306" s="69">
        <f t="shared" ca="1" si="203"/>
        <v>9568.1500000000015</v>
      </c>
      <c r="AZ306" s="51">
        <f t="shared" si="193"/>
        <v>642.40240240240337</v>
      </c>
      <c r="BA306" s="55">
        <f t="shared" ca="1" si="194"/>
        <v>6.663003758841135E-2</v>
      </c>
      <c r="BB306" s="55">
        <f t="shared" ca="1" si="204"/>
        <v>-0.25586925215178086</v>
      </c>
      <c r="BC306" s="64">
        <f t="shared" ca="1" si="195"/>
        <v>-450.43843843843797</v>
      </c>
      <c r="BE306" s="52">
        <f t="shared" ca="1" si="196"/>
        <v>11.099999999999962</v>
      </c>
      <c r="BF306" s="52" t="str">
        <f t="shared" ca="1" si="197"/>
        <v/>
      </c>
      <c r="BG306" s="52">
        <f t="shared" ca="1" si="205"/>
        <v>11.099999999999962</v>
      </c>
      <c r="BH306" s="52" t="str">
        <f t="shared" ca="1" si="206"/>
        <v/>
      </c>
    </row>
    <row r="307" spans="19:60">
      <c r="S307" s="68">
        <f t="shared" si="211"/>
        <v>7</v>
      </c>
      <c r="T307" s="69">
        <f t="shared" si="211"/>
        <v>2</v>
      </c>
      <c r="U307" s="70">
        <f t="shared" si="198"/>
        <v>3</v>
      </c>
      <c r="V307" s="68">
        <f t="shared" si="210"/>
        <v>4</v>
      </c>
      <c r="W307" s="70">
        <f t="shared" si="210"/>
        <v>7</v>
      </c>
      <c r="X307" s="71">
        <f t="shared" si="210"/>
        <v>0.42857142857142855</v>
      </c>
      <c r="Y307" s="71">
        <f t="shared" si="210"/>
        <v>0.5</v>
      </c>
      <c r="Z307" s="69">
        <f t="shared" si="210"/>
        <v>10000</v>
      </c>
      <c r="AA307" s="69">
        <f t="shared" ca="1" si="210"/>
        <v>9641.3333333333339</v>
      </c>
      <c r="AB307" s="69">
        <f t="shared" ca="1" si="200"/>
        <v>-358.66666666666606</v>
      </c>
      <c r="AC307" s="69">
        <f t="shared" ca="1" si="201"/>
        <v>69.555555555555557</v>
      </c>
      <c r="AD307" s="73">
        <f t="shared" si="208"/>
        <v>10.999999999999963</v>
      </c>
      <c r="AE307" s="69">
        <f t="shared" si="212"/>
        <v>0.70000000000000007</v>
      </c>
      <c r="AF307" s="69">
        <f t="shared" si="212"/>
        <v>2.1</v>
      </c>
      <c r="AG307" s="78">
        <f t="shared" si="212"/>
        <v>200</v>
      </c>
      <c r="AH307" s="60">
        <f t="shared" si="212"/>
        <v>50</v>
      </c>
      <c r="AI307" s="60">
        <f t="shared" si="212"/>
        <v>105</v>
      </c>
      <c r="AJ307" s="60">
        <f t="shared" si="212"/>
        <v>10105</v>
      </c>
      <c r="AK307" s="60">
        <f t="shared" si="212"/>
        <v>428.66666666666669</v>
      </c>
      <c r="AL307" s="60">
        <f t="shared" si="212"/>
        <v>8.5733333333333341</v>
      </c>
      <c r="AM307" s="60">
        <f t="shared" ca="1" si="212"/>
        <v>-536.85</v>
      </c>
      <c r="AN307" s="60">
        <f t="shared" ca="1" si="212"/>
        <v>-536.85</v>
      </c>
      <c r="AO307" s="60">
        <f t="shared" ca="1" si="212"/>
        <v>536.85</v>
      </c>
      <c r="AP307" s="63">
        <f t="shared" si="185"/>
        <v>35</v>
      </c>
      <c r="AQ307" s="62">
        <f t="shared" si="186"/>
        <v>1.8430303030303059</v>
      </c>
      <c r="AR307" s="62">
        <f t="shared" si="187"/>
        <v>92.151515151515298</v>
      </c>
      <c r="AS307" s="62">
        <f t="shared" si="188"/>
        <v>184.3030303030306</v>
      </c>
      <c r="AT307" s="62">
        <f t="shared" si="189"/>
        <v>-92.151515151515298</v>
      </c>
      <c r="AU307" s="62">
        <f t="shared" si="190"/>
        <v>276.45454545454589</v>
      </c>
      <c r="AV307" s="62">
        <f t="shared" si="191"/>
        <v>-368.60606060606119</v>
      </c>
      <c r="AW307" s="63">
        <f t="shared" si="202"/>
        <v>-92.151515151515298</v>
      </c>
      <c r="AX307" s="61" t="str">
        <f t="shared" ca="1" si="192"/>
        <v/>
      </c>
      <c r="AY307" s="69">
        <f t="shared" ca="1" si="203"/>
        <v>9568.1500000000015</v>
      </c>
      <c r="AZ307" s="51">
        <f t="shared" si="193"/>
        <v>645.06060606060714</v>
      </c>
      <c r="BA307" s="55">
        <f t="shared" ca="1" si="194"/>
        <v>6.6905746721816525E-2</v>
      </c>
      <c r="BB307" s="55">
        <f t="shared" ca="1" si="204"/>
        <v>-0.25692801622169736</v>
      </c>
      <c r="BC307" s="64">
        <f t="shared" ca="1" si="195"/>
        <v>-450.81818181818136</v>
      </c>
      <c r="BE307" s="52">
        <f t="shared" ca="1" si="196"/>
        <v>10.999999999999963</v>
      </c>
      <c r="BF307" s="52" t="str">
        <f t="shared" ca="1" si="197"/>
        <v/>
      </c>
      <c r="BG307" s="52">
        <f t="shared" ca="1" si="205"/>
        <v>10.999999999999963</v>
      </c>
      <c r="BH307" s="52" t="str">
        <f t="shared" ca="1" si="206"/>
        <v/>
      </c>
    </row>
    <row r="308" spans="19:60">
      <c r="S308" s="68">
        <f t="shared" si="211"/>
        <v>7</v>
      </c>
      <c r="T308" s="69">
        <f t="shared" si="211"/>
        <v>2</v>
      </c>
      <c r="U308" s="70">
        <f t="shared" si="198"/>
        <v>3</v>
      </c>
      <c r="V308" s="68">
        <f t="shared" si="210"/>
        <v>4</v>
      </c>
      <c r="W308" s="70">
        <f t="shared" si="210"/>
        <v>7</v>
      </c>
      <c r="X308" s="71">
        <f t="shared" si="210"/>
        <v>0.42857142857142855</v>
      </c>
      <c r="Y308" s="71">
        <f t="shared" si="210"/>
        <v>0.5</v>
      </c>
      <c r="Z308" s="69">
        <f t="shared" si="210"/>
        <v>10000</v>
      </c>
      <c r="AA308" s="69">
        <f t="shared" ca="1" si="210"/>
        <v>9641.3333333333339</v>
      </c>
      <c r="AB308" s="69">
        <f t="shared" ca="1" si="200"/>
        <v>-358.66666666666606</v>
      </c>
      <c r="AC308" s="69">
        <f t="shared" ca="1" si="201"/>
        <v>69.555555555555557</v>
      </c>
      <c r="AD308" s="73">
        <f t="shared" si="208"/>
        <v>10.899999999999963</v>
      </c>
      <c r="AE308" s="69">
        <f t="shared" si="212"/>
        <v>0.70000000000000007</v>
      </c>
      <c r="AF308" s="69">
        <f t="shared" si="212"/>
        <v>2.1</v>
      </c>
      <c r="AG308" s="78">
        <f t="shared" si="212"/>
        <v>200</v>
      </c>
      <c r="AH308" s="60">
        <f t="shared" si="212"/>
        <v>50</v>
      </c>
      <c r="AI308" s="60">
        <f t="shared" si="212"/>
        <v>105</v>
      </c>
      <c r="AJ308" s="60">
        <f t="shared" si="212"/>
        <v>10105</v>
      </c>
      <c r="AK308" s="60">
        <f t="shared" si="212"/>
        <v>428.66666666666669</v>
      </c>
      <c r="AL308" s="60">
        <f t="shared" si="212"/>
        <v>8.5733333333333341</v>
      </c>
      <c r="AM308" s="60">
        <f t="shared" ca="1" si="212"/>
        <v>-536.85</v>
      </c>
      <c r="AN308" s="60">
        <f t="shared" ca="1" si="212"/>
        <v>-536.85</v>
      </c>
      <c r="AO308" s="60">
        <f t="shared" ca="1" si="212"/>
        <v>536.85</v>
      </c>
      <c r="AP308" s="63">
        <f t="shared" si="185"/>
        <v>35</v>
      </c>
      <c r="AQ308" s="62">
        <f t="shared" si="186"/>
        <v>1.8507645259938865</v>
      </c>
      <c r="AR308" s="62">
        <f t="shared" si="187"/>
        <v>92.53822629969433</v>
      </c>
      <c r="AS308" s="62">
        <f t="shared" si="188"/>
        <v>185.07645259938866</v>
      </c>
      <c r="AT308" s="62">
        <f t="shared" si="189"/>
        <v>-92.53822629969433</v>
      </c>
      <c r="AU308" s="62">
        <f t="shared" si="190"/>
        <v>277.614678899083</v>
      </c>
      <c r="AV308" s="62">
        <f t="shared" si="191"/>
        <v>-370.15290519877732</v>
      </c>
      <c r="AW308" s="63">
        <f t="shared" si="202"/>
        <v>-92.538226299694315</v>
      </c>
      <c r="AX308" s="61" t="str">
        <f t="shared" ca="1" si="192"/>
        <v/>
      </c>
      <c r="AY308" s="69">
        <f t="shared" ca="1" si="203"/>
        <v>9568.1500000000015</v>
      </c>
      <c r="AZ308" s="51">
        <f t="shared" si="193"/>
        <v>647.76758409786032</v>
      </c>
      <c r="BA308" s="55">
        <f t="shared" ca="1" si="194"/>
        <v>6.7186514738403424E-2</v>
      </c>
      <c r="BB308" s="55">
        <f t="shared" ca="1" si="204"/>
        <v>-0.258006207155282</v>
      </c>
      <c r="BC308" s="64">
        <f t="shared" ca="1" si="195"/>
        <v>-451.20489296636038</v>
      </c>
      <c r="BE308" s="52">
        <f t="shared" ca="1" si="196"/>
        <v>10.899999999999963</v>
      </c>
      <c r="BF308" s="52" t="str">
        <f t="shared" ca="1" si="197"/>
        <v/>
      </c>
      <c r="BG308" s="52">
        <f t="shared" ca="1" si="205"/>
        <v>10.899999999999963</v>
      </c>
      <c r="BH308" s="52" t="str">
        <f t="shared" ca="1" si="206"/>
        <v/>
      </c>
    </row>
    <row r="309" spans="19:60">
      <c r="S309" s="68">
        <f t="shared" si="211"/>
        <v>7</v>
      </c>
      <c r="T309" s="69">
        <f t="shared" si="211"/>
        <v>2</v>
      </c>
      <c r="U309" s="70">
        <f t="shared" si="198"/>
        <v>3</v>
      </c>
      <c r="V309" s="68">
        <f t="shared" si="210"/>
        <v>4</v>
      </c>
      <c r="W309" s="70">
        <f t="shared" si="210"/>
        <v>7</v>
      </c>
      <c r="X309" s="71">
        <f t="shared" si="210"/>
        <v>0.42857142857142855</v>
      </c>
      <c r="Y309" s="71">
        <f t="shared" si="210"/>
        <v>0.5</v>
      </c>
      <c r="Z309" s="69">
        <f t="shared" si="210"/>
        <v>10000</v>
      </c>
      <c r="AA309" s="69">
        <f t="shared" ca="1" si="210"/>
        <v>9641.3333333333339</v>
      </c>
      <c r="AB309" s="69">
        <f t="shared" ca="1" si="200"/>
        <v>-358.66666666666606</v>
      </c>
      <c r="AC309" s="69">
        <f t="shared" ca="1" si="201"/>
        <v>69.555555555555557</v>
      </c>
      <c r="AD309" s="73">
        <f t="shared" si="208"/>
        <v>10.799999999999963</v>
      </c>
      <c r="AE309" s="69">
        <f t="shared" si="212"/>
        <v>0.70000000000000007</v>
      </c>
      <c r="AF309" s="69">
        <f t="shared" si="212"/>
        <v>2.1</v>
      </c>
      <c r="AG309" s="78">
        <f t="shared" si="212"/>
        <v>200</v>
      </c>
      <c r="AH309" s="60">
        <f t="shared" si="212"/>
        <v>50</v>
      </c>
      <c r="AI309" s="60">
        <f t="shared" si="212"/>
        <v>105</v>
      </c>
      <c r="AJ309" s="60">
        <f t="shared" si="212"/>
        <v>10105</v>
      </c>
      <c r="AK309" s="60">
        <f t="shared" si="212"/>
        <v>428.66666666666669</v>
      </c>
      <c r="AL309" s="60">
        <f t="shared" si="212"/>
        <v>8.5733333333333341</v>
      </c>
      <c r="AM309" s="60">
        <f t="shared" ca="1" si="212"/>
        <v>-536.85</v>
      </c>
      <c r="AN309" s="60">
        <f t="shared" ca="1" si="212"/>
        <v>-536.85</v>
      </c>
      <c r="AO309" s="60">
        <f t="shared" ca="1" si="212"/>
        <v>536.85</v>
      </c>
      <c r="AP309" s="63">
        <f t="shared" si="185"/>
        <v>35</v>
      </c>
      <c r="AQ309" s="62">
        <f t="shared" si="186"/>
        <v>1.8586419753086449</v>
      </c>
      <c r="AR309" s="62">
        <f t="shared" si="187"/>
        <v>92.932098765432244</v>
      </c>
      <c r="AS309" s="62">
        <f t="shared" si="188"/>
        <v>185.86419753086449</v>
      </c>
      <c r="AT309" s="62">
        <f t="shared" si="189"/>
        <v>-92.932098765432244</v>
      </c>
      <c r="AU309" s="62">
        <f t="shared" si="190"/>
        <v>278.79629629629676</v>
      </c>
      <c r="AV309" s="62">
        <f t="shared" si="191"/>
        <v>-371.72839506172897</v>
      </c>
      <c r="AW309" s="63">
        <f t="shared" si="202"/>
        <v>-92.932098765432215</v>
      </c>
      <c r="AX309" s="61" t="str">
        <f t="shared" ca="1" si="192"/>
        <v/>
      </c>
      <c r="AY309" s="69">
        <f t="shared" ca="1" si="203"/>
        <v>9568.1500000000015</v>
      </c>
      <c r="AZ309" s="51">
        <f t="shared" si="193"/>
        <v>650.52469135802573</v>
      </c>
      <c r="BA309" s="55">
        <f t="shared" ca="1" si="194"/>
        <v>6.7472482162704919E-2</v>
      </c>
      <c r="BB309" s="55">
        <f t="shared" ca="1" si="204"/>
        <v>-0.25910436458763675</v>
      </c>
      <c r="BC309" s="64">
        <f t="shared" ca="1" si="195"/>
        <v>-451.59876543209828</v>
      </c>
      <c r="BE309" s="52">
        <f t="shared" ca="1" si="196"/>
        <v>10.799999999999963</v>
      </c>
      <c r="BF309" s="52" t="str">
        <f t="shared" ca="1" si="197"/>
        <v/>
      </c>
      <c r="BG309" s="52">
        <f t="shared" ca="1" si="205"/>
        <v>10.799999999999963</v>
      </c>
      <c r="BH309" s="52" t="str">
        <f t="shared" ca="1" si="206"/>
        <v/>
      </c>
    </row>
    <row r="310" spans="19:60">
      <c r="S310" s="68">
        <f t="shared" si="211"/>
        <v>7</v>
      </c>
      <c r="T310" s="69">
        <f t="shared" si="211"/>
        <v>2</v>
      </c>
      <c r="U310" s="70">
        <f t="shared" si="198"/>
        <v>3</v>
      </c>
      <c r="V310" s="68">
        <f t="shared" si="210"/>
        <v>4</v>
      </c>
      <c r="W310" s="70">
        <f t="shared" si="210"/>
        <v>7</v>
      </c>
      <c r="X310" s="71">
        <f t="shared" si="210"/>
        <v>0.42857142857142855</v>
      </c>
      <c r="Y310" s="71">
        <f t="shared" si="210"/>
        <v>0.5</v>
      </c>
      <c r="Z310" s="69">
        <f t="shared" si="210"/>
        <v>10000</v>
      </c>
      <c r="AA310" s="69">
        <f t="shared" ca="1" si="210"/>
        <v>9641.3333333333339</v>
      </c>
      <c r="AB310" s="69">
        <f t="shared" ca="1" si="200"/>
        <v>-358.66666666666606</v>
      </c>
      <c r="AC310" s="69">
        <f t="shared" ca="1" si="201"/>
        <v>69.555555555555557</v>
      </c>
      <c r="AD310" s="73">
        <f t="shared" si="208"/>
        <v>10.699999999999964</v>
      </c>
      <c r="AE310" s="69">
        <f t="shared" si="212"/>
        <v>0.70000000000000007</v>
      </c>
      <c r="AF310" s="69">
        <f t="shared" si="212"/>
        <v>2.1</v>
      </c>
      <c r="AG310" s="78">
        <f t="shared" si="212"/>
        <v>200</v>
      </c>
      <c r="AH310" s="60">
        <f t="shared" si="212"/>
        <v>50</v>
      </c>
      <c r="AI310" s="60">
        <f t="shared" si="212"/>
        <v>105</v>
      </c>
      <c r="AJ310" s="60">
        <f t="shared" si="212"/>
        <v>10105</v>
      </c>
      <c r="AK310" s="60">
        <f t="shared" si="212"/>
        <v>428.66666666666669</v>
      </c>
      <c r="AL310" s="60">
        <f t="shared" si="212"/>
        <v>8.5733333333333341</v>
      </c>
      <c r="AM310" s="60">
        <f t="shared" ca="1" si="212"/>
        <v>-536.85</v>
      </c>
      <c r="AN310" s="60">
        <f t="shared" ca="1" si="212"/>
        <v>-536.85</v>
      </c>
      <c r="AO310" s="60">
        <f t="shared" ca="1" si="212"/>
        <v>536.85</v>
      </c>
      <c r="AP310" s="63">
        <f t="shared" si="185"/>
        <v>35</v>
      </c>
      <c r="AQ310" s="62">
        <f t="shared" si="186"/>
        <v>1.8666666666666696</v>
      </c>
      <c r="AR310" s="62">
        <f t="shared" si="187"/>
        <v>93.333333333333485</v>
      </c>
      <c r="AS310" s="62">
        <f t="shared" si="188"/>
        <v>186.66666666666697</v>
      </c>
      <c r="AT310" s="62">
        <f t="shared" si="189"/>
        <v>-93.333333333333485</v>
      </c>
      <c r="AU310" s="62">
        <f t="shared" si="190"/>
        <v>280.00000000000045</v>
      </c>
      <c r="AV310" s="62">
        <f t="shared" si="191"/>
        <v>-373.33333333333394</v>
      </c>
      <c r="AW310" s="63">
        <f t="shared" si="202"/>
        <v>-93.333333333333485</v>
      </c>
      <c r="AX310" s="61" t="str">
        <f t="shared" ca="1" si="192"/>
        <v/>
      </c>
      <c r="AY310" s="69">
        <f t="shared" ca="1" si="203"/>
        <v>9568.1500000000015</v>
      </c>
      <c r="AZ310" s="51">
        <f t="shared" si="193"/>
        <v>653.33333333333439</v>
      </c>
      <c r="BA310" s="55">
        <f t="shared" ca="1" si="194"/>
        <v>6.7763794772507366E-2</v>
      </c>
      <c r="BB310" s="55">
        <f t="shared" ca="1" si="204"/>
        <v>-0.26022304832713838</v>
      </c>
      <c r="BC310" s="64">
        <f t="shared" ca="1" si="195"/>
        <v>-451.99999999999955</v>
      </c>
      <c r="BE310" s="52">
        <f t="shared" ca="1" si="196"/>
        <v>10.699999999999964</v>
      </c>
      <c r="BF310" s="52" t="str">
        <f t="shared" ca="1" si="197"/>
        <v/>
      </c>
      <c r="BG310" s="52">
        <f t="shared" ca="1" si="205"/>
        <v>10.699999999999964</v>
      </c>
      <c r="BH310" s="52" t="str">
        <f t="shared" ca="1" si="206"/>
        <v/>
      </c>
    </row>
    <row r="311" spans="19:60">
      <c r="S311" s="68">
        <f t="shared" si="211"/>
        <v>7</v>
      </c>
      <c r="T311" s="69">
        <f t="shared" si="211"/>
        <v>2</v>
      </c>
      <c r="U311" s="70">
        <f t="shared" si="198"/>
        <v>3</v>
      </c>
      <c r="V311" s="68">
        <f t="shared" si="210"/>
        <v>4</v>
      </c>
      <c r="W311" s="70">
        <f t="shared" si="210"/>
        <v>7</v>
      </c>
      <c r="X311" s="71">
        <f t="shared" si="210"/>
        <v>0.42857142857142855</v>
      </c>
      <c r="Y311" s="71">
        <f t="shared" si="210"/>
        <v>0.5</v>
      </c>
      <c r="Z311" s="69">
        <f t="shared" si="210"/>
        <v>10000</v>
      </c>
      <c r="AA311" s="69">
        <f t="shared" ca="1" si="210"/>
        <v>9641.3333333333339</v>
      </c>
      <c r="AB311" s="69">
        <f t="shared" ca="1" si="200"/>
        <v>-358.66666666666606</v>
      </c>
      <c r="AC311" s="69">
        <f t="shared" ca="1" si="201"/>
        <v>69.555555555555557</v>
      </c>
      <c r="AD311" s="73">
        <f t="shared" si="208"/>
        <v>10.599999999999964</v>
      </c>
      <c r="AE311" s="69">
        <f t="shared" si="212"/>
        <v>0.70000000000000007</v>
      </c>
      <c r="AF311" s="69">
        <f t="shared" si="212"/>
        <v>2.1</v>
      </c>
      <c r="AG311" s="78">
        <f t="shared" si="212"/>
        <v>200</v>
      </c>
      <c r="AH311" s="60">
        <f t="shared" si="212"/>
        <v>50</v>
      </c>
      <c r="AI311" s="60">
        <f t="shared" si="212"/>
        <v>105</v>
      </c>
      <c r="AJ311" s="60">
        <f t="shared" si="212"/>
        <v>10105</v>
      </c>
      <c r="AK311" s="60">
        <f t="shared" si="212"/>
        <v>428.66666666666669</v>
      </c>
      <c r="AL311" s="60">
        <f t="shared" si="212"/>
        <v>8.5733333333333341</v>
      </c>
      <c r="AM311" s="60">
        <f t="shared" ca="1" si="212"/>
        <v>-536.85</v>
      </c>
      <c r="AN311" s="60">
        <f t="shared" ca="1" si="212"/>
        <v>-536.85</v>
      </c>
      <c r="AO311" s="60">
        <f t="shared" ca="1" si="212"/>
        <v>536.85</v>
      </c>
      <c r="AP311" s="63">
        <f t="shared" si="185"/>
        <v>35</v>
      </c>
      <c r="AQ311" s="62">
        <f t="shared" si="186"/>
        <v>1.8748427672956005</v>
      </c>
      <c r="AR311" s="62">
        <f t="shared" si="187"/>
        <v>93.742138364780033</v>
      </c>
      <c r="AS311" s="62">
        <f t="shared" si="188"/>
        <v>187.48427672956007</v>
      </c>
      <c r="AT311" s="62">
        <f t="shared" si="189"/>
        <v>-93.742138364780033</v>
      </c>
      <c r="AU311" s="62">
        <f t="shared" si="190"/>
        <v>281.2264150943401</v>
      </c>
      <c r="AV311" s="62">
        <f t="shared" si="191"/>
        <v>-374.96855345912013</v>
      </c>
      <c r="AW311" s="63">
        <f t="shared" si="202"/>
        <v>-93.742138364780033</v>
      </c>
      <c r="AX311" s="61" t="str">
        <f t="shared" ca="1" si="192"/>
        <v/>
      </c>
      <c r="AY311" s="69">
        <f t="shared" ca="1" si="203"/>
        <v>9568.1500000000015</v>
      </c>
      <c r="AZ311" s="51">
        <f t="shared" si="193"/>
        <v>656.19496855346028</v>
      </c>
      <c r="BA311" s="55">
        <f t="shared" ca="1" si="194"/>
        <v>6.8060603846645723E-2</v>
      </c>
      <c r="BB311" s="55">
        <f t="shared" ca="1" si="204"/>
        <v>-0.26136283930700799</v>
      </c>
      <c r="BC311" s="64">
        <f t="shared" ca="1" si="195"/>
        <v>-452.40880503144609</v>
      </c>
      <c r="BE311" s="52">
        <f t="shared" ca="1" si="196"/>
        <v>10.599999999999964</v>
      </c>
      <c r="BF311" s="52" t="str">
        <f t="shared" ca="1" si="197"/>
        <v/>
      </c>
      <c r="BG311" s="52">
        <f t="shared" ca="1" si="205"/>
        <v>10.599999999999964</v>
      </c>
      <c r="BH311" s="52" t="str">
        <f t="shared" ca="1" si="206"/>
        <v/>
      </c>
    </row>
    <row r="312" spans="19:60">
      <c r="S312" s="68">
        <f t="shared" si="211"/>
        <v>7</v>
      </c>
      <c r="T312" s="69">
        <f t="shared" si="211"/>
        <v>2</v>
      </c>
      <c r="U312" s="70">
        <f t="shared" si="198"/>
        <v>3</v>
      </c>
      <c r="V312" s="68">
        <f t="shared" si="210"/>
        <v>4</v>
      </c>
      <c r="W312" s="70">
        <f t="shared" si="210"/>
        <v>7</v>
      </c>
      <c r="X312" s="71">
        <f t="shared" si="210"/>
        <v>0.42857142857142855</v>
      </c>
      <c r="Y312" s="71">
        <f t="shared" si="210"/>
        <v>0.5</v>
      </c>
      <c r="Z312" s="69">
        <f t="shared" si="210"/>
        <v>10000</v>
      </c>
      <c r="AA312" s="69">
        <f t="shared" ca="1" si="210"/>
        <v>9641.3333333333339</v>
      </c>
      <c r="AB312" s="69">
        <f t="shared" ca="1" si="200"/>
        <v>-358.66666666666606</v>
      </c>
      <c r="AC312" s="69">
        <f t="shared" ca="1" si="201"/>
        <v>69.555555555555557</v>
      </c>
      <c r="AD312" s="73">
        <f t="shared" si="208"/>
        <v>10.499999999999964</v>
      </c>
      <c r="AE312" s="69">
        <f t="shared" si="212"/>
        <v>0.70000000000000007</v>
      </c>
      <c r="AF312" s="69">
        <f t="shared" si="212"/>
        <v>2.1</v>
      </c>
      <c r="AG312" s="78">
        <f t="shared" si="212"/>
        <v>200</v>
      </c>
      <c r="AH312" s="60">
        <f t="shared" si="212"/>
        <v>50</v>
      </c>
      <c r="AI312" s="60">
        <f t="shared" si="212"/>
        <v>105</v>
      </c>
      <c r="AJ312" s="60">
        <f t="shared" si="212"/>
        <v>10105</v>
      </c>
      <c r="AK312" s="60">
        <f t="shared" si="212"/>
        <v>428.66666666666669</v>
      </c>
      <c r="AL312" s="60">
        <f t="shared" si="212"/>
        <v>8.5733333333333341</v>
      </c>
      <c r="AM312" s="60">
        <f t="shared" ca="1" si="212"/>
        <v>-536.85</v>
      </c>
      <c r="AN312" s="60">
        <f t="shared" ca="1" si="212"/>
        <v>-536.85</v>
      </c>
      <c r="AO312" s="60">
        <f t="shared" ca="1" si="212"/>
        <v>536.85</v>
      </c>
      <c r="AP312" s="63">
        <f t="shared" si="185"/>
        <v>35</v>
      </c>
      <c r="AQ312" s="62">
        <f t="shared" si="186"/>
        <v>1.8831746031746062</v>
      </c>
      <c r="AR312" s="62">
        <f t="shared" si="187"/>
        <v>94.158730158730307</v>
      </c>
      <c r="AS312" s="62">
        <f t="shared" si="188"/>
        <v>188.31746031746061</v>
      </c>
      <c r="AT312" s="62">
        <f t="shared" si="189"/>
        <v>-94.158730158730307</v>
      </c>
      <c r="AU312" s="62">
        <f t="shared" si="190"/>
        <v>282.47619047619094</v>
      </c>
      <c r="AV312" s="62">
        <f t="shared" si="191"/>
        <v>-376.63492063492123</v>
      </c>
      <c r="AW312" s="63">
        <f t="shared" si="202"/>
        <v>-94.158730158730293</v>
      </c>
      <c r="AX312" s="61" t="str">
        <f t="shared" ca="1" si="192"/>
        <v/>
      </c>
      <c r="AY312" s="69">
        <f t="shared" ca="1" si="203"/>
        <v>9568.1500000000015</v>
      </c>
      <c r="AZ312" s="51">
        <f t="shared" si="193"/>
        <v>659.11111111111211</v>
      </c>
      <c r="BA312" s="55">
        <f t="shared" ca="1" si="194"/>
        <v>6.8363066426958108E-2</v>
      </c>
      <c r="BB312" s="55">
        <f t="shared" ca="1" si="204"/>
        <v>-0.2625243405912559</v>
      </c>
      <c r="BC312" s="64">
        <f t="shared" ca="1" si="195"/>
        <v>-452.82539682539635</v>
      </c>
      <c r="BE312" s="52">
        <f t="shared" ca="1" si="196"/>
        <v>10.499999999999964</v>
      </c>
      <c r="BF312" s="52" t="str">
        <f t="shared" ca="1" si="197"/>
        <v/>
      </c>
      <c r="BG312" s="52">
        <f t="shared" ca="1" si="205"/>
        <v>10.499999999999964</v>
      </c>
      <c r="BH312" s="52" t="str">
        <f t="shared" ca="1" si="206"/>
        <v/>
      </c>
    </row>
    <row r="313" spans="19:60">
      <c r="S313" s="68">
        <f t="shared" si="211"/>
        <v>7</v>
      </c>
      <c r="T313" s="69">
        <f t="shared" si="211"/>
        <v>2</v>
      </c>
      <c r="U313" s="70">
        <f t="shared" si="198"/>
        <v>3</v>
      </c>
      <c r="V313" s="68">
        <f t="shared" si="210"/>
        <v>4</v>
      </c>
      <c r="W313" s="70">
        <f t="shared" si="210"/>
        <v>7</v>
      </c>
      <c r="X313" s="71">
        <f t="shared" si="210"/>
        <v>0.42857142857142855</v>
      </c>
      <c r="Y313" s="71">
        <f t="shared" si="210"/>
        <v>0.5</v>
      </c>
      <c r="Z313" s="69">
        <f t="shared" si="210"/>
        <v>10000</v>
      </c>
      <c r="AA313" s="69">
        <f t="shared" ca="1" si="210"/>
        <v>9641.3333333333339</v>
      </c>
      <c r="AB313" s="69">
        <f t="shared" ca="1" si="200"/>
        <v>-358.66666666666606</v>
      </c>
      <c r="AC313" s="69">
        <f t="shared" ca="1" si="201"/>
        <v>69.555555555555557</v>
      </c>
      <c r="AD313" s="73">
        <f t="shared" si="208"/>
        <v>10.399999999999965</v>
      </c>
      <c r="AE313" s="69">
        <f t="shared" si="212"/>
        <v>0.70000000000000007</v>
      </c>
      <c r="AF313" s="69">
        <f t="shared" si="212"/>
        <v>2.1</v>
      </c>
      <c r="AG313" s="78">
        <f t="shared" si="212"/>
        <v>200</v>
      </c>
      <c r="AH313" s="60">
        <f t="shared" si="212"/>
        <v>50</v>
      </c>
      <c r="AI313" s="60">
        <f t="shared" si="212"/>
        <v>105</v>
      </c>
      <c r="AJ313" s="60">
        <f t="shared" si="212"/>
        <v>10105</v>
      </c>
      <c r="AK313" s="60">
        <f t="shared" si="212"/>
        <v>428.66666666666669</v>
      </c>
      <c r="AL313" s="60">
        <f t="shared" si="212"/>
        <v>8.5733333333333341</v>
      </c>
      <c r="AM313" s="60">
        <f t="shared" ca="1" si="212"/>
        <v>-536.85</v>
      </c>
      <c r="AN313" s="60">
        <f t="shared" ca="1" si="212"/>
        <v>-536.85</v>
      </c>
      <c r="AO313" s="60">
        <f t="shared" ca="1" si="212"/>
        <v>536.85</v>
      </c>
      <c r="AP313" s="63">
        <f t="shared" si="185"/>
        <v>35</v>
      </c>
      <c r="AQ313" s="62">
        <f t="shared" si="186"/>
        <v>1.8916666666666697</v>
      </c>
      <c r="AR313" s="62">
        <f t="shared" si="187"/>
        <v>94.583333333333485</v>
      </c>
      <c r="AS313" s="62">
        <f t="shared" si="188"/>
        <v>189.16666666666697</v>
      </c>
      <c r="AT313" s="62">
        <f t="shared" si="189"/>
        <v>-94.583333333333485</v>
      </c>
      <c r="AU313" s="62">
        <f t="shared" si="190"/>
        <v>283.75000000000045</v>
      </c>
      <c r="AV313" s="62">
        <f t="shared" si="191"/>
        <v>-378.33333333333394</v>
      </c>
      <c r="AW313" s="63">
        <f t="shared" si="202"/>
        <v>-94.583333333333485</v>
      </c>
      <c r="AX313" s="61" t="str">
        <f t="shared" ca="1" si="192"/>
        <v/>
      </c>
      <c r="AY313" s="69">
        <f t="shared" ca="1" si="203"/>
        <v>9568.1500000000015</v>
      </c>
      <c r="AZ313" s="51">
        <f t="shared" si="193"/>
        <v>662.08333333333439</v>
      </c>
      <c r="BA313" s="55">
        <f t="shared" ca="1" si="194"/>
        <v>6.8671345595353442E-2</v>
      </c>
      <c r="BB313" s="55">
        <f t="shared" ca="1" si="204"/>
        <v>-0.26370817843866257</v>
      </c>
      <c r="BC313" s="64">
        <f t="shared" ca="1" si="195"/>
        <v>-453.24999999999955</v>
      </c>
      <c r="BE313" s="52">
        <f t="shared" ca="1" si="196"/>
        <v>10.399999999999965</v>
      </c>
      <c r="BF313" s="52" t="str">
        <f t="shared" ca="1" si="197"/>
        <v/>
      </c>
      <c r="BG313" s="52">
        <f t="shared" ca="1" si="205"/>
        <v>10.399999999999965</v>
      </c>
      <c r="BH313" s="52" t="str">
        <f t="shared" ca="1" si="206"/>
        <v/>
      </c>
    </row>
    <row r="314" spans="19:60">
      <c r="S314" s="68">
        <f t="shared" si="211"/>
        <v>7</v>
      </c>
      <c r="T314" s="69">
        <f t="shared" si="211"/>
        <v>2</v>
      </c>
      <c r="U314" s="70">
        <f t="shared" si="198"/>
        <v>3</v>
      </c>
      <c r="V314" s="68">
        <f t="shared" ref="V314:AA329" si="213">V313</f>
        <v>4</v>
      </c>
      <c r="W314" s="70">
        <f t="shared" si="213"/>
        <v>7</v>
      </c>
      <c r="X314" s="71">
        <f t="shared" si="213"/>
        <v>0.42857142857142855</v>
      </c>
      <c r="Y314" s="71">
        <f t="shared" si="213"/>
        <v>0.5</v>
      </c>
      <c r="Z314" s="69">
        <f t="shared" si="213"/>
        <v>10000</v>
      </c>
      <c r="AA314" s="69">
        <f t="shared" ca="1" si="213"/>
        <v>9641.3333333333339</v>
      </c>
      <c r="AB314" s="69">
        <f t="shared" ca="1" si="200"/>
        <v>-358.66666666666606</v>
      </c>
      <c r="AC314" s="69">
        <f t="shared" ref="AC314:AC345" ca="1" si="214">AC313</f>
        <v>69.555555555555557</v>
      </c>
      <c r="AD314" s="73">
        <f t="shared" si="208"/>
        <v>10.299999999999965</v>
      </c>
      <c r="AE314" s="69">
        <f t="shared" si="212"/>
        <v>0.70000000000000007</v>
      </c>
      <c r="AF314" s="69">
        <f t="shared" si="212"/>
        <v>2.1</v>
      </c>
      <c r="AG314" s="78">
        <f t="shared" si="212"/>
        <v>200</v>
      </c>
      <c r="AH314" s="60">
        <f t="shared" si="212"/>
        <v>50</v>
      </c>
      <c r="AI314" s="60">
        <f t="shared" si="212"/>
        <v>105</v>
      </c>
      <c r="AJ314" s="60">
        <f t="shared" si="212"/>
        <v>10105</v>
      </c>
      <c r="AK314" s="60">
        <f t="shared" si="212"/>
        <v>428.66666666666669</v>
      </c>
      <c r="AL314" s="60">
        <f t="shared" si="212"/>
        <v>8.5733333333333341</v>
      </c>
      <c r="AM314" s="60">
        <f t="shared" ca="1" si="212"/>
        <v>-536.85</v>
      </c>
      <c r="AN314" s="60">
        <f t="shared" ca="1" si="212"/>
        <v>-536.85</v>
      </c>
      <c r="AO314" s="60">
        <f t="shared" ca="1" si="212"/>
        <v>536.85</v>
      </c>
      <c r="AP314" s="63">
        <f t="shared" si="185"/>
        <v>35</v>
      </c>
      <c r="AQ314" s="62">
        <f t="shared" si="186"/>
        <v>1.9003236245954724</v>
      </c>
      <c r="AR314" s="62">
        <f t="shared" si="187"/>
        <v>95.016181229773622</v>
      </c>
      <c r="AS314" s="62">
        <f t="shared" si="188"/>
        <v>190.03236245954724</v>
      </c>
      <c r="AT314" s="62">
        <f t="shared" si="189"/>
        <v>-95.016181229773622</v>
      </c>
      <c r="AU314" s="62">
        <f t="shared" si="190"/>
        <v>285.04854368932087</v>
      </c>
      <c r="AV314" s="62">
        <f t="shared" si="191"/>
        <v>-380.06472491909449</v>
      </c>
      <c r="AW314" s="63">
        <f t="shared" si="202"/>
        <v>-95.016181229773622</v>
      </c>
      <c r="AX314" s="61" t="str">
        <f t="shared" ca="1" si="192"/>
        <v/>
      </c>
      <c r="AY314" s="69">
        <f t="shared" ca="1" si="203"/>
        <v>9568.1500000000015</v>
      </c>
      <c r="AZ314" s="51">
        <f t="shared" si="193"/>
        <v>665.11326860841541</v>
      </c>
      <c r="BA314" s="55">
        <f t="shared" ca="1" si="194"/>
        <v>6.8985610767018604E-2</v>
      </c>
      <c r="BB314" s="55">
        <f t="shared" ca="1" si="204"/>
        <v>-0.26491500342873731</v>
      </c>
      <c r="BC314" s="64">
        <f t="shared" ca="1" si="195"/>
        <v>-453.68284789643968</v>
      </c>
      <c r="BE314" s="52">
        <f t="shared" ca="1" si="196"/>
        <v>10.299999999999965</v>
      </c>
      <c r="BF314" s="52" t="str">
        <f t="shared" ca="1" si="197"/>
        <v/>
      </c>
      <c r="BG314" s="52">
        <f t="shared" ca="1" si="205"/>
        <v>10.299999999999965</v>
      </c>
      <c r="BH314" s="52" t="str">
        <f t="shared" ca="1" si="206"/>
        <v/>
      </c>
    </row>
    <row r="315" spans="19:60">
      <c r="S315" s="68">
        <f t="shared" ref="S315:T330" si="215">S314</f>
        <v>7</v>
      </c>
      <c r="T315" s="69">
        <f t="shared" si="215"/>
        <v>2</v>
      </c>
      <c r="U315" s="70">
        <f t="shared" si="198"/>
        <v>3</v>
      </c>
      <c r="V315" s="68">
        <f t="shared" si="213"/>
        <v>4</v>
      </c>
      <c r="W315" s="70">
        <f t="shared" si="213"/>
        <v>7</v>
      </c>
      <c r="X315" s="71">
        <f t="shared" si="213"/>
        <v>0.42857142857142855</v>
      </c>
      <c r="Y315" s="71">
        <f t="shared" si="213"/>
        <v>0.5</v>
      </c>
      <c r="Z315" s="69">
        <f t="shared" si="213"/>
        <v>10000</v>
      </c>
      <c r="AA315" s="69">
        <f t="shared" ca="1" si="213"/>
        <v>9641.3333333333339</v>
      </c>
      <c r="AB315" s="69">
        <f t="shared" ca="1" si="200"/>
        <v>-358.66666666666606</v>
      </c>
      <c r="AC315" s="69">
        <f t="shared" ca="1" si="214"/>
        <v>69.555555555555557</v>
      </c>
      <c r="AD315" s="73">
        <f t="shared" si="208"/>
        <v>10.199999999999966</v>
      </c>
      <c r="AE315" s="69">
        <f t="shared" ref="AE315:AO330" si="216">AE314</f>
        <v>0.70000000000000007</v>
      </c>
      <c r="AF315" s="69">
        <f t="shared" si="216"/>
        <v>2.1</v>
      </c>
      <c r="AG315" s="78">
        <f t="shared" si="216"/>
        <v>200</v>
      </c>
      <c r="AH315" s="60">
        <f t="shared" si="216"/>
        <v>50</v>
      </c>
      <c r="AI315" s="60">
        <f t="shared" si="216"/>
        <v>105</v>
      </c>
      <c r="AJ315" s="60">
        <f t="shared" si="216"/>
        <v>10105</v>
      </c>
      <c r="AK315" s="60">
        <f t="shared" si="216"/>
        <v>428.66666666666669</v>
      </c>
      <c r="AL315" s="60">
        <f t="shared" si="216"/>
        <v>8.5733333333333341</v>
      </c>
      <c r="AM315" s="60">
        <f t="shared" ca="1" si="216"/>
        <v>-536.85</v>
      </c>
      <c r="AN315" s="60">
        <f t="shared" ca="1" si="216"/>
        <v>-536.85</v>
      </c>
      <c r="AO315" s="60">
        <f t="shared" ca="1" si="216"/>
        <v>536.85</v>
      </c>
      <c r="AP315" s="63">
        <f t="shared" si="185"/>
        <v>35</v>
      </c>
      <c r="AQ315" s="62">
        <f t="shared" si="186"/>
        <v>1.9091503267973886</v>
      </c>
      <c r="AR315" s="62">
        <f t="shared" si="187"/>
        <v>95.457516339869429</v>
      </c>
      <c r="AS315" s="62">
        <f t="shared" si="188"/>
        <v>190.91503267973886</v>
      </c>
      <c r="AT315" s="62">
        <f t="shared" si="189"/>
        <v>-95.457516339869429</v>
      </c>
      <c r="AU315" s="62">
        <f t="shared" si="190"/>
        <v>286.3725490196083</v>
      </c>
      <c r="AV315" s="62">
        <f t="shared" si="191"/>
        <v>-381.83006535947771</v>
      </c>
      <c r="AW315" s="63">
        <f t="shared" si="202"/>
        <v>-95.457516339869414</v>
      </c>
      <c r="AX315" s="61" t="str">
        <f t="shared" ca="1" si="192"/>
        <v/>
      </c>
      <c r="AY315" s="69">
        <f t="shared" ca="1" si="203"/>
        <v>9568.1500000000015</v>
      </c>
      <c r="AZ315" s="51">
        <f t="shared" si="193"/>
        <v>668.20261437908596</v>
      </c>
      <c r="BA315" s="55">
        <f t="shared" ca="1" si="194"/>
        <v>6.9306038000873246E-2</v>
      </c>
      <c r="BB315" s="55">
        <f t="shared" ca="1" si="204"/>
        <v>-0.26614549165391144</v>
      </c>
      <c r="BC315" s="64">
        <f t="shared" ca="1" si="195"/>
        <v>-454.12418300653547</v>
      </c>
      <c r="BE315" s="52">
        <f t="shared" ca="1" si="196"/>
        <v>10.199999999999966</v>
      </c>
      <c r="BF315" s="52" t="str">
        <f t="shared" ca="1" si="197"/>
        <v/>
      </c>
      <c r="BG315" s="52">
        <f t="shared" ca="1" si="205"/>
        <v>10.199999999999966</v>
      </c>
      <c r="BH315" s="52" t="str">
        <f t="shared" ca="1" si="206"/>
        <v/>
      </c>
    </row>
    <row r="316" spans="19:60">
      <c r="S316" s="68">
        <f t="shared" si="215"/>
        <v>7</v>
      </c>
      <c r="T316" s="69">
        <f t="shared" si="215"/>
        <v>2</v>
      </c>
      <c r="U316" s="70">
        <f t="shared" si="198"/>
        <v>3</v>
      </c>
      <c r="V316" s="68">
        <f t="shared" si="213"/>
        <v>4</v>
      </c>
      <c r="W316" s="70">
        <f t="shared" si="213"/>
        <v>7</v>
      </c>
      <c r="X316" s="71">
        <f t="shared" si="213"/>
        <v>0.42857142857142855</v>
      </c>
      <c r="Y316" s="71">
        <f t="shared" si="213"/>
        <v>0.5</v>
      </c>
      <c r="Z316" s="69">
        <f t="shared" si="213"/>
        <v>10000</v>
      </c>
      <c r="AA316" s="69">
        <f t="shared" ca="1" si="213"/>
        <v>9641.3333333333339</v>
      </c>
      <c r="AB316" s="69">
        <f t="shared" ca="1" si="200"/>
        <v>-358.66666666666606</v>
      </c>
      <c r="AC316" s="69">
        <f t="shared" ca="1" si="214"/>
        <v>69.555555555555557</v>
      </c>
      <c r="AD316" s="73">
        <f t="shared" si="208"/>
        <v>10.099999999999966</v>
      </c>
      <c r="AE316" s="69">
        <f t="shared" si="216"/>
        <v>0.70000000000000007</v>
      </c>
      <c r="AF316" s="69">
        <f t="shared" si="216"/>
        <v>2.1</v>
      </c>
      <c r="AG316" s="78">
        <f t="shared" si="216"/>
        <v>200</v>
      </c>
      <c r="AH316" s="60">
        <f t="shared" si="216"/>
        <v>50</v>
      </c>
      <c r="AI316" s="60">
        <f t="shared" si="216"/>
        <v>105</v>
      </c>
      <c r="AJ316" s="60">
        <f t="shared" si="216"/>
        <v>10105</v>
      </c>
      <c r="AK316" s="60">
        <f t="shared" si="216"/>
        <v>428.66666666666669</v>
      </c>
      <c r="AL316" s="60">
        <f t="shared" si="216"/>
        <v>8.5733333333333341</v>
      </c>
      <c r="AM316" s="60">
        <f t="shared" ca="1" si="216"/>
        <v>-536.85</v>
      </c>
      <c r="AN316" s="60">
        <f t="shared" ca="1" si="216"/>
        <v>-536.85</v>
      </c>
      <c r="AO316" s="60">
        <f t="shared" ca="1" si="216"/>
        <v>536.85</v>
      </c>
      <c r="AP316" s="63">
        <f t="shared" si="185"/>
        <v>35</v>
      </c>
      <c r="AQ316" s="62">
        <f t="shared" si="186"/>
        <v>1.9181518151815213</v>
      </c>
      <c r="AR316" s="62">
        <f t="shared" si="187"/>
        <v>95.907590759076072</v>
      </c>
      <c r="AS316" s="62">
        <f t="shared" si="188"/>
        <v>191.81518151815214</v>
      </c>
      <c r="AT316" s="62">
        <f t="shared" si="189"/>
        <v>-95.907590759076072</v>
      </c>
      <c r="AU316" s="62">
        <f t="shared" si="190"/>
        <v>287.72277227722822</v>
      </c>
      <c r="AV316" s="62">
        <f t="shared" si="191"/>
        <v>-383.63036303630429</v>
      </c>
      <c r="AW316" s="63">
        <f t="shared" si="202"/>
        <v>-95.907590759076072</v>
      </c>
      <c r="AX316" s="61" t="str">
        <f t="shared" ca="1" si="192"/>
        <v/>
      </c>
      <c r="AY316" s="69">
        <f t="shared" ca="1" si="203"/>
        <v>9568.1500000000015</v>
      </c>
      <c r="AZ316" s="51">
        <f t="shared" si="193"/>
        <v>671.35313531353245</v>
      </c>
      <c r="BA316" s="55">
        <f t="shared" ca="1" si="194"/>
        <v>6.9632810328467618E-2</v>
      </c>
      <c r="BB316" s="55">
        <f t="shared" ca="1" si="204"/>
        <v>-0.26740034598255458</v>
      </c>
      <c r="BC316" s="64">
        <f t="shared" ca="1" si="195"/>
        <v>-454.57425742574213</v>
      </c>
      <c r="BE316" s="52">
        <f t="shared" ca="1" si="196"/>
        <v>10.099999999999966</v>
      </c>
      <c r="BF316" s="52" t="str">
        <f t="shared" ca="1" si="197"/>
        <v/>
      </c>
      <c r="BG316" s="52">
        <f t="shared" ca="1" si="205"/>
        <v>10.099999999999966</v>
      </c>
      <c r="BH316" s="52" t="str">
        <f t="shared" ca="1" si="206"/>
        <v/>
      </c>
    </row>
    <row r="317" spans="19:60">
      <c r="S317" s="68">
        <f t="shared" si="215"/>
        <v>7</v>
      </c>
      <c r="T317" s="69">
        <f t="shared" si="215"/>
        <v>2</v>
      </c>
      <c r="U317" s="70">
        <f t="shared" si="198"/>
        <v>3</v>
      </c>
      <c r="V317" s="68">
        <f t="shared" si="213"/>
        <v>4</v>
      </c>
      <c r="W317" s="70">
        <f t="shared" si="213"/>
        <v>7</v>
      </c>
      <c r="X317" s="71">
        <f t="shared" si="213"/>
        <v>0.42857142857142855</v>
      </c>
      <c r="Y317" s="71">
        <f t="shared" si="213"/>
        <v>0.5</v>
      </c>
      <c r="Z317" s="69">
        <f t="shared" si="213"/>
        <v>10000</v>
      </c>
      <c r="AA317" s="69">
        <f t="shared" ca="1" si="213"/>
        <v>9641.3333333333339</v>
      </c>
      <c r="AB317" s="69">
        <f t="shared" ca="1" si="200"/>
        <v>-358.66666666666606</v>
      </c>
      <c r="AC317" s="69">
        <f t="shared" ca="1" si="214"/>
        <v>69.555555555555557</v>
      </c>
      <c r="AD317" s="73">
        <f t="shared" si="208"/>
        <v>9.9999999999999662</v>
      </c>
      <c r="AE317" s="69">
        <f t="shared" si="216"/>
        <v>0.70000000000000007</v>
      </c>
      <c r="AF317" s="69">
        <f t="shared" si="216"/>
        <v>2.1</v>
      </c>
      <c r="AG317" s="78">
        <f t="shared" si="216"/>
        <v>200</v>
      </c>
      <c r="AH317" s="60">
        <f t="shared" si="216"/>
        <v>50</v>
      </c>
      <c r="AI317" s="60">
        <f t="shared" si="216"/>
        <v>105</v>
      </c>
      <c r="AJ317" s="60">
        <f t="shared" si="216"/>
        <v>10105</v>
      </c>
      <c r="AK317" s="60">
        <f t="shared" si="216"/>
        <v>428.66666666666669</v>
      </c>
      <c r="AL317" s="60">
        <f t="shared" si="216"/>
        <v>8.5733333333333341</v>
      </c>
      <c r="AM317" s="60">
        <f t="shared" ca="1" si="216"/>
        <v>-536.85</v>
      </c>
      <c r="AN317" s="60">
        <f t="shared" ca="1" si="216"/>
        <v>-536.85</v>
      </c>
      <c r="AO317" s="60">
        <f t="shared" ca="1" si="216"/>
        <v>536.85</v>
      </c>
      <c r="AP317" s="63">
        <f t="shared" si="185"/>
        <v>35</v>
      </c>
      <c r="AQ317" s="62">
        <f t="shared" si="186"/>
        <v>1.9273333333333365</v>
      </c>
      <c r="AR317" s="62">
        <f t="shared" si="187"/>
        <v>96.366666666666816</v>
      </c>
      <c r="AS317" s="62">
        <f t="shared" si="188"/>
        <v>192.73333333333363</v>
      </c>
      <c r="AT317" s="62">
        <f t="shared" si="189"/>
        <v>-96.366666666666816</v>
      </c>
      <c r="AU317" s="62">
        <f t="shared" si="190"/>
        <v>289.10000000000048</v>
      </c>
      <c r="AV317" s="62">
        <f t="shared" si="191"/>
        <v>-385.46666666666727</v>
      </c>
      <c r="AW317" s="63">
        <f t="shared" si="202"/>
        <v>-96.366666666666788</v>
      </c>
      <c r="AX317" s="61" t="str">
        <f t="shared" ca="1" si="192"/>
        <v/>
      </c>
      <c r="AY317" s="69">
        <f t="shared" ca="1" si="203"/>
        <v>9568.1500000000015</v>
      </c>
      <c r="AZ317" s="51">
        <f t="shared" si="193"/>
        <v>674.56666666666774</v>
      </c>
      <c r="BA317" s="55">
        <f t="shared" ca="1" si="194"/>
        <v>6.9966118102613856E-2</v>
      </c>
      <c r="BB317" s="55">
        <f t="shared" ca="1" si="204"/>
        <v>-0.26868029739777033</v>
      </c>
      <c r="BC317" s="64">
        <f t="shared" ca="1" si="195"/>
        <v>-455.03333333333285</v>
      </c>
      <c r="BE317" s="52">
        <f t="shared" ca="1" si="196"/>
        <v>9.9999999999999662</v>
      </c>
      <c r="BF317" s="52" t="str">
        <f t="shared" ca="1" si="197"/>
        <v/>
      </c>
      <c r="BG317" s="52">
        <f t="shared" ca="1" si="205"/>
        <v>9.9999999999999662</v>
      </c>
      <c r="BH317" s="52" t="str">
        <f t="shared" ca="1" si="206"/>
        <v/>
      </c>
    </row>
    <row r="318" spans="19:60">
      <c r="S318" s="68">
        <f t="shared" si="215"/>
        <v>7</v>
      </c>
      <c r="T318" s="69">
        <f t="shared" si="215"/>
        <v>2</v>
      </c>
      <c r="U318" s="70">
        <f t="shared" si="198"/>
        <v>3</v>
      </c>
      <c r="V318" s="68">
        <f t="shared" si="213"/>
        <v>4</v>
      </c>
      <c r="W318" s="70">
        <f t="shared" si="213"/>
        <v>7</v>
      </c>
      <c r="X318" s="71">
        <f t="shared" si="213"/>
        <v>0.42857142857142855</v>
      </c>
      <c r="Y318" s="71">
        <f t="shared" si="213"/>
        <v>0.5</v>
      </c>
      <c r="Z318" s="69">
        <f t="shared" si="213"/>
        <v>10000</v>
      </c>
      <c r="AA318" s="69">
        <f t="shared" ca="1" si="213"/>
        <v>9641.3333333333339</v>
      </c>
      <c r="AB318" s="69">
        <f t="shared" ca="1" si="200"/>
        <v>-358.66666666666606</v>
      </c>
      <c r="AC318" s="69">
        <f t="shared" ca="1" si="214"/>
        <v>69.555555555555557</v>
      </c>
      <c r="AD318" s="73">
        <f t="shared" si="208"/>
        <v>9.8999999999999666</v>
      </c>
      <c r="AE318" s="69">
        <f t="shared" si="216"/>
        <v>0.70000000000000007</v>
      </c>
      <c r="AF318" s="69">
        <f t="shared" si="216"/>
        <v>2.1</v>
      </c>
      <c r="AG318" s="78">
        <f t="shared" si="216"/>
        <v>200</v>
      </c>
      <c r="AH318" s="60">
        <f t="shared" si="216"/>
        <v>50</v>
      </c>
      <c r="AI318" s="60">
        <f t="shared" si="216"/>
        <v>105</v>
      </c>
      <c r="AJ318" s="60">
        <f t="shared" si="216"/>
        <v>10105</v>
      </c>
      <c r="AK318" s="60">
        <f t="shared" si="216"/>
        <v>428.66666666666669</v>
      </c>
      <c r="AL318" s="60">
        <f t="shared" si="216"/>
        <v>8.5733333333333341</v>
      </c>
      <c r="AM318" s="60">
        <f t="shared" ca="1" si="216"/>
        <v>-536.85</v>
      </c>
      <c r="AN318" s="60">
        <f t="shared" ca="1" si="216"/>
        <v>-536.85</v>
      </c>
      <c r="AO318" s="60">
        <f t="shared" ca="1" si="216"/>
        <v>536.85</v>
      </c>
      <c r="AP318" s="63">
        <f t="shared" si="185"/>
        <v>35</v>
      </c>
      <c r="AQ318" s="62">
        <f t="shared" si="186"/>
        <v>1.9367003367003399</v>
      </c>
      <c r="AR318" s="62">
        <f t="shared" si="187"/>
        <v>96.835016835017001</v>
      </c>
      <c r="AS318" s="62">
        <f t="shared" si="188"/>
        <v>193.670033670034</v>
      </c>
      <c r="AT318" s="62">
        <f t="shared" si="189"/>
        <v>-96.835016835017001</v>
      </c>
      <c r="AU318" s="62">
        <f t="shared" si="190"/>
        <v>290.50505050505103</v>
      </c>
      <c r="AV318" s="62">
        <f t="shared" si="191"/>
        <v>-387.340067340068</v>
      </c>
      <c r="AW318" s="63">
        <f t="shared" si="202"/>
        <v>-96.835016835016972</v>
      </c>
      <c r="AX318" s="61" t="str">
        <f t="shared" ca="1" si="192"/>
        <v/>
      </c>
      <c r="AY318" s="69">
        <f t="shared" ca="1" si="203"/>
        <v>9568.1500000000015</v>
      </c>
      <c r="AZ318" s="51">
        <f t="shared" si="193"/>
        <v>677.84511784511903</v>
      </c>
      <c r="BA318" s="55">
        <f t="shared" ca="1" si="194"/>
        <v>7.0306159367146903E-2</v>
      </c>
      <c r="BB318" s="55">
        <f t="shared" ca="1" si="204"/>
        <v>-0.269986106417334</v>
      </c>
      <c r="BC318" s="64">
        <f t="shared" ca="1" si="195"/>
        <v>-455.50168350168303</v>
      </c>
      <c r="BE318" s="52">
        <f t="shared" ca="1" si="196"/>
        <v>9.8999999999999666</v>
      </c>
      <c r="BF318" s="52" t="str">
        <f t="shared" ca="1" si="197"/>
        <v/>
      </c>
      <c r="BG318" s="52">
        <f t="shared" ca="1" si="205"/>
        <v>9.8999999999999666</v>
      </c>
      <c r="BH318" s="52" t="str">
        <f t="shared" ca="1" si="206"/>
        <v/>
      </c>
    </row>
    <row r="319" spans="19:60">
      <c r="S319" s="68">
        <f t="shared" si="215"/>
        <v>7</v>
      </c>
      <c r="T319" s="69">
        <f t="shared" si="215"/>
        <v>2</v>
      </c>
      <c r="U319" s="70">
        <f t="shared" si="198"/>
        <v>3</v>
      </c>
      <c r="V319" s="68">
        <f t="shared" si="213"/>
        <v>4</v>
      </c>
      <c r="W319" s="70">
        <f t="shared" si="213"/>
        <v>7</v>
      </c>
      <c r="X319" s="71">
        <f t="shared" si="213"/>
        <v>0.42857142857142855</v>
      </c>
      <c r="Y319" s="71">
        <f t="shared" si="213"/>
        <v>0.5</v>
      </c>
      <c r="Z319" s="69">
        <f t="shared" si="213"/>
        <v>10000</v>
      </c>
      <c r="AA319" s="69">
        <f t="shared" ca="1" si="213"/>
        <v>9641.3333333333339</v>
      </c>
      <c r="AB319" s="69">
        <f t="shared" ca="1" si="200"/>
        <v>-358.66666666666606</v>
      </c>
      <c r="AC319" s="69">
        <f t="shared" ca="1" si="214"/>
        <v>69.555555555555557</v>
      </c>
      <c r="AD319" s="73">
        <f t="shared" si="208"/>
        <v>9.799999999999967</v>
      </c>
      <c r="AE319" s="69">
        <f t="shared" si="216"/>
        <v>0.70000000000000007</v>
      </c>
      <c r="AF319" s="69">
        <f t="shared" si="216"/>
        <v>2.1</v>
      </c>
      <c r="AG319" s="78">
        <f t="shared" si="216"/>
        <v>200</v>
      </c>
      <c r="AH319" s="60">
        <f t="shared" si="216"/>
        <v>50</v>
      </c>
      <c r="AI319" s="60">
        <f t="shared" si="216"/>
        <v>105</v>
      </c>
      <c r="AJ319" s="60">
        <f t="shared" si="216"/>
        <v>10105</v>
      </c>
      <c r="AK319" s="60">
        <f t="shared" si="216"/>
        <v>428.66666666666669</v>
      </c>
      <c r="AL319" s="60">
        <f t="shared" si="216"/>
        <v>8.5733333333333341</v>
      </c>
      <c r="AM319" s="60">
        <f t="shared" ca="1" si="216"/>
        <v>-536.85</v>
      </c>
      <c r="AN319" s="60">
        <f t="shared" ca="1" si="216"/>
        <v>-536.85</v>
      </c>
      <c r="AO319" s="60">
        <f t="shared" ca="1" si="216"/>
        <v>536.85</v>
      </c>
      <c r="AP319" s="63">
        <f t="shared" si="185"/>
        <v>35</v>
      </c>
      <c r="AQ319" s="62">
        <f t="shared" si="186"/>
        <v>1.9462585034013637</v>
      </c>
      <c r="AR319" s="62">
        <f t="shared" si="187"/>
        <v>97.312925170068183</v>
      </c>
      <c r="AS319" s="62">
        <f t="shared" si="188"/>
        <v>194.62585034013637</v>
      </c>
      <c r="AT319" s="62">
        <f t="shared" si="189"/>
        <v>-97.312925170068183</v>
      </c>
      <c r="AU319" s="62">
        <f t="shared" si="190"/>
        <v>291.93877551020455</v>
      </c>
      <c r="AV319" s="62">
        <f t="shared" si="191"/>
        <v>-389.25170068027273</v>
      </c>
      <c r="AW319" s="63">
        <f t="shared" si="202"/>
        <v>-97.312925170068183</v>
      </c>
      <c r="AX319" s="61" t="str">
        <f t="shared" ca="1" si="192"/>
        <v/>
      </c>
      <c r="AY319" s="69">
        <f t="shared" ca="1" si="203"/>
        <v>9568.1500000000015</v>
      </c>
      <c r="AZ319" s="51">
        <f t="shared" si="193"/>
        <v>681.19047619047728</v>
      </c>
      <c r="BA319" s="55">
        <f t="shared" ca="1" si="194"/>
        <v>7.0653140249323454E-2</v>
      </c>
      <c r="BB319" s="55">
        <f t="shared" ca="1" si="204"/>
        <v>-0.27131856460056231</v>
      </c>
      <c r="BC319" s="64">
        <f t="shared" ca="1" si="195"/>
        <v>-455.97959183673424</v>
      </c>
      <c r="BE319" s="52">
        <f t="shared" ca="1" si="196"/>
        <v>9.799999999999967</v>
      </c>
      <c r="BF319" s="52" t="str">
        <f t="shared" ca="1" si="197"/>
        <v/>
      </c>
      <c r="BG319" s="52">
        <f t="shared" ca="1" si="205"/>
        <v>9.799999999999967</v>
      </c>
      <c r="BH319" s="52" t="str">
        <f t="shared" ca="1" si="206"/>
        <v/>
      </c>
    </row>
    <row r="320" spans="19:60">
      <c r="S320" s="68">
        <f t="shared" si="215"/>
        <v>7</v>
      </c>
      <c r="T320" s="69">
        <f t="shared" si="215"/>
        <v>2</v>
      </c>
      <c r="U320" s="70">
        <f t="shared" si="198"/>
        <v>3</v>
      </c>
      <c r="V320" s="68">
        <f t="shared" si="213"/>
        <v>4</v>
      </c>
      <c r="W320" s="70">
        <f t="shared" si="213"/>
        <v>7</v>
      </c>
      <c r="X320" s="71">
        <f t="shared" si="213"/>
        <v>0.42857142857142855</v>
      </c>
      <c r="Y320" s="71">
        <f t="shared" si="213"/>
        <v>0.5</v>
      </c>
      <c r="Z320" s="69">
        <f t="shared" si="213"/>
        <v>10000</v>
      </c>
      <c r="AA320" s="69">
        <f t="shared" ca="1" si="213"/>
        <v>9641.3333333333339</v>
      </c>
      <c r="AB320" s="69">
        <f t="shared" ca="1" si="200"/>
        <v>-358.66666666666606</v>
      </c>
      <c r="AC320" s="69">
        <f t="shared" ca="1" si="214"/>
        <v>69.555555555555557</v>
      </c>
      <c r="AD320" s="73">
        <f t="shared" si="208"/>
        <v>9.6999999999999673</v>
      </c>
      <c r="AE320" s="69">
        <f t="shared" si="216"/>
        <v>0.70000000000000007</v>
      </c>
      <c r="AF320" s="69">
        <f t="shared" si="216"/>
        <v>2.1</v>
      </c>
      <c r="AG320" s="78">
        <f t="shared" si="216"/>
        <v>200</v>
      </c>
      <c r="AH320" s="60">
        <f t="shared" si="216"/>
        <v>50</v>
      </c>
      <c r="AI320" s="60">
        <f t="shared" si="216"/>
        <v>105</v>
      </c>
      <c r="AJ320" s="60">
        <f t="shared" si="216"/>
        <v>10105</v>
      </c>
      <c r="AK320" s="60">
        <f t="shared" si="216"/>
        <v>428.66666666666669</v>
      </c>
      <c r="AL320" s="60">
        <f t="shared" si="216"/>
        <v>8.5733333333333341</v>
      </c>
      <c r="AM320" s="60">
        <f t="shared" ca="1" si="216"/>
        <v>-536.85</v>
      </c>
      <c r="AN320" s="60">
        <f t="shared" ca="1" si="216"/>
        <v>-536.85</v>
      </c>
      <c r="AO320" s="60">
        <f t="shared" ca="1" si="216"/>
        <v>536.85</v>
      </c>
      <c r="AP320" s="63">
        <f t="shared" si="185"/>
        <v>35</v>
      </c>
      <c r="AQ320" s="62">
        <f t="shared" si="186"/>
        <v>1.9560137457044706</v>
      </c>
      <c r="AR320" s="62">
        <f t="shared" si="187"/>
        <v>97.800687285223532</v>
      </c>
      <c r="AS320" s="62">
        <f t="shared" si="188"/>
        <v>195.60137457044706</v>
      </c>
      <c r="AT320" s="62">
        <f t="shared" si="189"/>
        <v>-97.800687285223532</v>
      </c>
      <c r="AU320" s="62">
        <f t="shared" si="190"/>
        <v>293.40206185567058</v>
      </c>
      <c r="AV320" s="62">
        <f t="shared" si="191"/>
        <v>-391.20274914089413</v>
      </c>
      <c r="AW320" s="63">
        <f t="shared" si="202"/>
        <v>-97.800687285223546</v>
      </c>
      <c r="AX320" s="61" t="str">
        <f t="shared" ca="1" si="192"/>
        <v/>
      </c>
      <c r="AY320" s="69">
        <f t="shared" ca="1" si="203"/>
        <v>9568.1500000000015</v>
      </c>
      <c r="AZ320" s="51">
        <f t="shared" si="193"/>
        <v>684.60481099656477</v>
      </c>
      <c r="BA320" s="55">
        <f t="shared" ca="1" si="194"/>
        <v>7.1007275376493373E-2</v>
      </c>
      <c r="BB320" s="55">
        <f t="shared" ca="1" si="204"/>
        <v>-0.27267849614839323</v>
      </c>
      <c r="BC320" s="64">
        <f t="shared" ca="1" si="195"/>
        <v>-456.46735395188961</v>
      </c>
      <c r="BE320" s="52">
        <f t="shared" ca="1" si="196"/>
        <v>9.6999999999999673</v>
      </c>
      <c r="BF320" s="52" t="str">
        <f t="shared" ca="1" si="197"/>
        <v/>
      </c>
      <c r="BG320" s="52">
        <f t="shared" ca="1" si="205"/>
        <v>9.6999999999999673</v>
      </c>
      <c r="BH320" s="52" t="str">
        <f t="shared" ca="1" si="206"/>
        <v/>
      </c>
    </row>
    <row r="321" spans="19:60">
      <c r="S321" s="68">
        <f t="shared" si="215"/>
        <v>7</v>
      </c>
      <c r="T321" s="69">
        <f t="shared" si="215"/>
        <v>2</v>
      </c>
      <c r="U321" s="70">
        <f t="shared" si="198"/>
        <v>3</v>
      </c>
      <c r="V321" s="68">
        <f t="shared" si="213"/>
        <v>4</v>
      </c>
      <c r="W321" s="70">
        <f t="shared" si="213"/>
        <v>7</v>
      </c>
      <c r="X321" s="71">
        <f t="shared" si="213"/>
        <v>0.42857142857142855</v>
      </c>
      <c r="Y321" s="71">
        <f t="shared" si="213"/>
        <v>0.5</v>
      </c>
      <c r="Z321" s="69">
        <f t="shared" si="213"/>
        <v>10000</v>
      </c>
      <c r="AA321" s="69">
        <f t="shared" ca="1" si="213"/>
        <v>9641.3333333333339</v>
      </c>
      <c r="AB321" s="69">
        <f t="shared" ca="1" si="200"/>
        <v>-358.66666666666606</v>
      </c>
      <c r="AC321" s="69">
        <f t="shared" ca="1" si="214"/>
        <v>69.555555555555557</v>
      </c>
      <c r="AD321" s="73">
        <f t="shared" si="208"/>
        <v>9.5999999999999677</v>
      </c>
      <c r="AE321" s="69">
        <f t="shared" si="216"/>
        <v>0.70000000000000007</v>
      </c>
      <c r="AF321" s="69">
        <f t="shared" si="216"/>
        <v>2.1</v>
      </c>
      <c r="AG321" s="78">
        <f t="shared" si="216"/>
        <v>200</v>
      </c>
      <c r="AH321" s="60">
        <f t="shared" si="216"/>
        <v>50</v>
      </c>
      <c r="AI321" s="60">
        <f t="shared" si="216"/>
        <v>105</v>
      </c>
      <c r="AJ321" s="60">
        <f t="shared" si="216"/>
        <v>10105</v>
      </c>
      <c r="AK321" s="60">
        <f t="shared" si="216"/>
        <v>428.66666666666669</v>
      </c>
      <c r="AL321" s="60">
        <f t="shared" si="216"/>
        <v>8.5733333333333341</v>
      </c>
      <c r="AM321" s="60">
        <f t="shared" ca="1" si="216"/>
        <v>-536.85</v>
      </c>
      <c r="AN321" s="60">
        <f t="shared" ca="1" si="216"/>
        <v>-536.85</v>
      </c>
      <c r="AO321" s="60">
        <f t="shared" ca="1" si="216"/>
        <v>536.85</v>
      </c>
      <c r="AP321" s="63">
        <f t="shared" si="185"/>
        <v>35</v>
      </c>
      <c r="AQ321" s="62">
        <f t="shared" si="186"/>
        <v>1.9659722222222253</v>
      </c>
      <c r="AR321" s="62">
        <f t="shared" si="187"/>
        <v>98.298611111111271</v>
      </c>
      <c r="AS321" s="62">
        <f t="shared" si="188"/>
        <v>196.59722222222254</v>
      </c>
      <c r="AT321" s="62">
        <f t="shared" si="189"/>
        <v>-98.298611111111271</v>
      </c>
      <c r="AU321" s="62">
        <f t="shared" si="190"/>
        <v>294.89583333333383</v>
      </c>
      <c r="AV321" s="62">
        <f t="shared" si="191"/>
        <v>-393.19444444444508</v>
      </c>
      <c r="AW321" s="63">
        <f t="shared" si="202"/>
        <v>-98.298611111111256</v>
      </c>
      <c r="AX321" s="61" t="str">
        <f t="shared" ca="1" si="192"/>
        <v/>
      </c>
      <c r="AY321" s="69">
        <f t="shared" ca="1" si="203"/>
        <v>9568.1500000000015</v>
      </c>
      <c r="AZ321" s="51">
        <f t="shared" si="193"/>
        <v>688.09027777777885</v>
      </c>
      <c r="BA321" s="55">
        <f t="shared" ca="1" si="194"/>
        <v>7.1368788318812632E-2</v>
      </c>
      <c r="BB321" s="55">
        <f t="shared" ca="1" si="204"/>
        <v>-0.27406675960347049</v>
      </c>
      <c r="BC321" s="64">
        <f t="shared" ca="1" si="195"/>
        <v>-456.96527777777732</v>
      </c>
      <c r="BE321" s="52">
        <f t="shared" ca="1" si="196"/>
        <v>9.5999999999999677</v>
      </c>
      <c r="BF321" s="52" t="str">
        <f t="shared" ca="1" si="197"/>
        <v/>
      </c>
      <c r="BG321" s="52">
        <f t="shared" ca="1" si="205"/>
        <v>9.5999999999999677</v>
      </c>
      <c r="BH321" s="52" t="str">
        <f t="shared" ca="1" si="206"/>
        <v/>
      </c>
    </row>
    <row r="322" spans="19:60">
      <c r="S322" s="68">
        <f t="shared" si="215"/>
        <v>7</v>
      </c>
      <c r="T322" s="69">
        <f t="shared" si="215"/>
        <v>2</v>
      </c>
      <c r="U322" s="70">
        <f t="shared" si="198"/>
        <v>3</v>
      </c>
      <c r="V322" s="68">
        <f t="shared" si="213"/>
        <v>4</v>
      </c>
      <c r="W322" s="70">
        <f t="shared" si="213"/>
        <v>7</v>
      </c>
      <c r="X322" s="71">
        <f t="shared" si="213"/>
        <v>0.42857142857142855</v>
      </c>
      <c r="Y322" s="71">
        <f t="shared" si="213"/>
        <v>0.5</v>
      </c>
      <c r="Z322" s="69">
        <f t="shared" si="213"/>
        <v>10000</v>
      </c>
      <c r="AA322" s="69">
        <f t="shared" ca="1" si="213"/>
        <v>9641.3333333333339</v>
      </c>
      <c r="AB322" s="69">
        <f t="shared" ca="1" si="200"/>
        <v>-358.66666666666606</v>
      </c>
      <c r="AC322" s="69">
        <f t="shared" ca="1" si="214"/>
        <v>69.555555555555557</v>
      </c>
      <c r="AD322" s="73">
        <f t="shared" si="208"/>
        <v>9.499999999999968</v>
      </c>
      <c r="AE322" s="69">
        <f t="shared" si="216"/>
        <v>0.70000000000000007</v>
      </c>
      <c r="AF322" s="69">
        <f t="shared" si="216"/>
        <v>2.1</v>
      </c>
      <c r="AG322" s="78">
        <f t="shared" si="216"/>
        <v>200</v>
      </c>
      <c r="AH322" s="60">
        <f t="shared" si="216"/>
        <v>50</v>
      </c>
      <c r="AI322" s="60">
        <f t="shared" si="216"/>
        <v>105</v>
      </c>
      <c r="AJ322" s="60">
        <f t="shared" si="216"/>
        <v>10105</v>
      </c>
      <c r="AK322" s="60">
        <f t="shared" si="216"/>
        <v>428.66666666666669</v>
      </c>
      <c r="AL322" s="60">
        <f t="shared" si="216"/>
        <v>8.5733333333333341</v>
      </c>
      <c r="AM322" s="60">
        <f t="shared" ca="1" si="216"/>
        <v>-536.85</v>
      </c>
      <c r="AN322" s="60">
        <f t="shared" ca="1" si="216"/>
        <v>-536.85</v>
      </c>
      <c r="AO322" s="60">
        <f t="shared" ca="1" si="216"/>
        <v>536.85</v>
      </c>
      <c r="AP322" s="63">
        <f t="shared" si="185"/>
        <v>35</v>
      </c>
      <c r="AQ322" s="62">
        <f t="shared" si="186"/>
        <v>1.9761403508771962</v>
      </c>
      <c r="AR322" s="62">
        <f t="shared" si="187"/>
        <v>98.807017543859814</v>
      </c>
      <c r="AS322" s="62">
        <f t="shared" si="188"/>
        <v>197.61403508771963</v>
      </c>
      <c r="AT322" s="62">
        <f t="shared" si="189"/>
        <v>-98.807017543859814</v>
      </c>
      <c r="AU322" s="62">
        <f t="shared" si="190"/>
        <v>296.42105263157941</v>
      </c>
      <c r="AV322" s="62">
        <f t="shared" si="191"/>
        <v>-395.22807017543926</v>
      </c>
      <c r="AW322" s="63">
        <f t="shared" si="202"/>
        <v>-98.807017543859843</v>
      </c>
      <c r="AX322" s="61" t="str">
        <f t="shared" ca="1" si="192"/>
        <v/>
      </c>
      <c r="AY322" s="69">
        <f t="shared" ca="1" si="203"/>
        <v>9568.1500000000015</v>
      </c>
      <c r="AZ322" s="51">
        <f t="shared" si="193"/>
        <v>691.64912280701867</v>
      </c>
      <c r="BA322" s="55">
        <f t="shared" ca="1" si="194"/>
        <v>7.1737912059917572E-2</v>
      </c>
      <c r="BB322" s="55">
        <f t="shared" ca="1" si="204"/>
        <v>-0.27548424965760226</v>
      </c>
      <c r="BC322" s="64">
        <f t="shared" ca="1" si="195"/>
        <v>-457.4736842105259</v>
      </c>
      <c r="BE322" s="52">
        <f t="shared" ca="1" si="196"/>
        <v>9.499999999999968</v>
      </c>
      <c r="BF322" s="52" t="str">
        <f t="shared" ca="1" si="197"/>
        <v/>
      </c>
      <c r="BG322" s="52">
        <f t="shared" ca="1" si="205"/>
        <v>9.499999999999968</v>
      </c>
      <c r="BH322" s="52" t="str">
        <f t="shared" ca="1" si="206"/>
        <v/>
      </c>
    </row>
    <row r="323" spans="19:60">
      <c r="S323" s="68">
        <f t="shared" si="215"/>
        <v>7</v>
      </c>
      <c r="T323" s="69">
        <f t="shared" si="215"/>
        <v>2</v>
      </c>
      <c r="U323" s="70">
        <f t="shared" si="198"/>
        <v>3</v>
      </c>
      <c r="V323" s="68">
        <f t="shared" si="213"/>
        <v>4</v>
      </c>
      <c r="W323" s="70">
        <f t="shared" si="213"/>
        <v>7</v>
      </c>
      <c r="X323" s="71">
        <f t="shared" si="213"/>
        <v>0.42857142857142855</v>
      </c>
      <c r="Y323" s="71">
        <f t="shared" si="213"/>
        <v>0.5</v>
      </c>
      <c r="Z323" s="69">
        <f t="shared" si="213"/>
        <v>10000</v>
      </c>
      <c r="AA323" s="69">
        <f t="shared" ca="1" si="213"/>
        <v>9641.3333333333339</v>
      </c>
      <c r="AB323" s="69">
        <f t="shared" ca="1" si="200"/>
        <v>-358.66666666666606</v>
      </c>
      <c r="AC323" s="69">
        <f t="shared" ca="1" si="214"/>
        <v>69.555555555555557</v>
      </c>
      <c r="AD323" s="73">
        <f t="shared" si="208"/>
        <v>9.3999999999999684</v>
      </c>
      <c r="AE323" s="69">
        <f t="shared" si="216"/>
        <v>0.70000000000000007</v>
      </c>
      <c r="AF323" s="69">
        <f t="shared" si="216"/>
        <v>2.1</v>
      </c>
      <c r="AG323" s="78">
        <f t="shared" si="216"/>
        <v>200</v>
      </c>
      <c r="AH323" s="60">
        <f t="shared" si="216"/>
        <v>50</v>
      </c>
      <c r="AI323" s="60">
        <f t="shared" si="216"/>
        <v>105</v>
      </c>
      <c r="AJ323" s="60">
        <f t="shared" si="216"/>
        <v>10105</v>
      </c>
      <c r="AK323" s="60">
        <f t="shared" si="216"/>
        <v>428.66666666666669</v>
      </c>
      <c r="AL323" s="60">
        <f t="shared" si="216"/>
        <v>8.5733333333333341</v>
      </c>
      <c r="AM323" s="60">
        <f t="shared" ca="1" si="216"/>
        <v>-536.85</v>
      </c>
      <c r="AN323" s="60">
        <f t="shared" ca="1" si="216"/>
        <v>-536.85</v>
      </c>
      <c r="AO323" s="60">
        <f t="shared" ca="1" si="216"/>
        <v>536.85</v>
      </c>
      <c r="AP323" s="63">
        <f t="shared" si="185"/>
        <v>35</v>
      </c>
      <c r="AQ323" s="62">
        <f t="shared" si="186"/>
        <v>1.9865248226950389</v>
      </c>
      <c r="AR323" s="62">
        <f t="shared" si="187"/>
        <v>99.326241134751953</v>
      </c>
      <c r="AS323" s="62">
        <f t="shared" si="188"/>
        <v>198.65248226950391</v>
      </c>
      <c r="AT323" s="62">
        <f t="shared" si="189"/>
        <v>-99.326241134751953</v>
      </c>
      <c r="AU323" s="62">
        <f t="shared" si="190"/>
        <v>297.97872340425585</v>
      </c>
      <c r="AV323" s="62">
        <f t="shared" si="191"/>
        <v>-397.30496453900781</v>
      </c>
      <c r="AW323" s="63">
        <f t="shared" si="202"/>
        <v>-99.326241134751967</v>
      </c>
      <c r="AX323" s="61" t="str">
        <f t="shared" ca="1" si="192"/>
        <v/>
      </c>
      <c r="AY323" s="69">
        <f t="shared" ca="1" si="203"/>
        <v>9568.1500000000015</v>
      </c>
      <c r="AZ323" s="51">
        <f t="shared" si="193"/>
        <v>695.28368794326366</v>
      </c>
      <c r="BA323" s="55">
        <f t="shared" ca="1" si="194"/>
        <v>7.2114889497641776E-2</v>
      </c>
      <c r="BB323" s="55">
        <f t="shared" ca="1" si="204"/>
        <v>-0.27693189907458776</v>
      </c>
      <c r="BC323" s="64">
        <f t="shared" ca="1" si="195"/>
        <v>-457.99290780141803</v>
      </c>
      <c r="BE323" s="52">
        <f t="shared" ca="1" si="196"/>
        <v>9.3999999999999684</v>
      </c>
      <c r="BF323" s="52" t="str">
        <f t="shared" ca="1" si="197"/>
        <v/>
      </c>
      <c r="BG323" s="52">
        <f t="shared" ca="1" si="205"/>
        <v>9.3999999999999684</v>
      </c>
      <c r="BH323" s="52" t="str">
        <f t="shared" ca="1" si="206"/>
        <v/>
      </c>
    </row>
    <row r="324" spans="19:60">
      <c r="S324" s="68">
        <f t="shared" si="215"/>
        <v>7</v>
      </c>
      <c r="T324" s="69">
        <f t="shared" si="215"/>
        <v>2</v>
      </c>
      <c r="U324" s="70">
        <f t="shared" si="198"/>
        <v>3</v>
      </c>
      <c r="V324" s="68">
        <f t="shared" si="213"/>
        <v>4</v>
      </c>
      <c r="W324" s="70">
        <f t="shared" si="213"/>
        <v>7</v>
      </c>
      <c r="X324" s="71">
        <f t="shared" si="213"/>
        <v>0.42857142857142855</v>
      </c>
      <c r="Y324" s="71">
        <f t="shared" si="213"/>
        <v>0.5</v>
      </c>
      <c r="Z324" s="69">
        <f t="shared" si="213"/>
        <v>10000</v>
      </c>
      <c r="AA324" s="69">
        <f t="shared" ca="1" si="213"/>
        <v>9641.3333333333339</v>
      </c>
      <c r="AB324" s="69">
        <f t="shared" ca="1" si="200"/>
        <v>-358.66666666666606</v>
      </c>
      <c r="AC324" s="69">
        <f t="shared" ca="1" si="214"/>
        <v>69.555555555555557</v>
      </c>
      <c r="AD324" s="73">
        <f t="shared" si="208"/>
        <v>9.2999999999999687</v>
      </c>
      <c r="AE324" s="69">
        <f t="shared" si="216"/>
        <v>0.70000000000000007</v>
      </c>
      <c r="AF324" s="69">
        <f t="shared" si="216"/>
        <v>2.1</v>
      </c>
      <c r="AG324" s="78">
        <f t="shared" si="216"/>
        <v>200</v>
      </c>
      <c r="AH324" s="60">
        <f t="shared" si="216"/>
        <v>50</v>
      </c>
      <c r="AI324" s="60">
        <f t="shared" si="216"/>
        <v>105</v>
      </c>
      <c r="AJ324" s="60">
        <f t="shared" si="216"/>
        <v>10105</v>
      </c>
      <c r="AK324" s="60">
        <f t="shared" si="216"/>
        <v>428.66666666666669</v>
      </c>
      <c r="AL324" s="60">
        <f t="shared" si="216"/>
        <v>8.5733333333333341</v>
      </c>
      <c r="AM324" s="60">
        <f t="shared" ca="1" si="216"/>
        <v>-536.85</v>
      </c>
      <c r="AN324" s="60">
        <f t="shared" ca="1" si="216"/>
        <v>-536.85</v>
      </c>
      <c r="AO324" s="60">
        <f t="shared" ca="1" si="216"/>
        <v>536.85</v>
      </c>
      <c r="AP324" s="63">
        <f t="shared" si="185"/>
        <v>35</v>
      </c>
      <c r="AQ324" s="62">
        <f t="shared" si="186"/>
        <v>1.9971326164874585</v>
      </c>
      <c r="AR324" s="62">
        <f t="shared" si="187"/>
        <v>99.856630824372928</v>
      </c>
      <c r="AS324" s="62">
        <f t="shared" si="188"/>
        <v>199.71326164874586</v>
      </c>
      <c r="AT324" s="62">
        <f t="shared" si="189"/>
        <v>-99.856630824372928</v>
      </c>
      <c r="AU324" s="62">
        <f t="shared" si="190"/>
        <v>299.56989247311878</v>
      </c>
      <c r="AV324" s="62">
        <f t="shared" si="191"/>
        <v>-399.42652329749171</v>
      </c>
      <c r="AW324" s="63">
        <f t="shared" si="202"/>
        <v>-99.856630824372928</v>
      </c>
      <c r="AX324" s="61" t="str">
        <f t="shared" ca="1" si="192"/>
        <v/>
      </c>
      <c r="AY324" s="69">
        <f t="shared" ca="1" si="203"/>
        <v>9568.1500000000015</v>
      </c>
      <c r="AZ324" s="51">
        <f t="shared" si="193"/>
        <v>698.9964157706105</v>
      </c>
      <c r="BA324" s="55">
        <f t="shared" ca="1" si="194"/>
        <v>7.249997397703746E-2</v>
      </c>
      <c r="BB324" s="55">
        <f t="shared" ca="1" si="204"/>
        <v>-0.27841068073709974</v>
      </c>
      <c r="BC324" s="64">
        <f t="shared" ca="1" si="195"/>
        <v>-458.52329749103899</v>
      </c>
      <c r="BE324" s="52">
        <f t="shared" ca="1" si="196"/>
        <v>9.2999999999999687</v>
      </c>
      <c r="BF324" s="52" t="str">
        <f t="shared" ca="1" si="197"/>
        <v/>
      </c>
      <c r="BG324" s="52">
        <f t="shared" ca="1" si="205"/>
        <v>9.2999999999999687</v>
      </c>
      <c r="BH324" s="52" t="str">
        <f t="shared" ca="1" si="206"/>
        <v/>
      </c>
    </row>
    <row r="325" spans="19:60">
      <c r="S325" s="68">
        <f t="shared" si="215"/>
        <v>7</v>
      </c>
      <c r="T325" s="69">
        <f t="shared" si="215"/>
        <v>2</v>
      </c>
      <c r="U325" s="70">
        <f t="shared" si="198"/>
        <v>3</v>
      </c>
      <c r="V325" s="68">
        <f t="shared" si="213"/>
        <v>4</v>
      </c>
      <c r="W325" s="70">
        <f t="shared" si="213"/>
        <v>7</v>
      </c>
      <c r="X325" s="71">
        <f t="shared" si="213"/>
        <v>0.42857142857142855</v>
      </c>
      <c r="Y325" s="71">
        <f t="shared" si="213"/>
        <v>0.5</v>
      </c>
      <c r="Z325" s="69">
        <f t="shared" si="213"/>
        <v>10000</v>
      </c>
      <c r="AA325" s="69">
        <f t="shared" ca="1" si="213"/>
        <v>9641.3333333333339</v>
      </c>
      <c r="AB325" s="69">
        <f t="shared" ca="1" si="200"/>
        <v>-358.66666666666606</v>
      </c>
      <c r="AC325" s="69">
        <f t="shared" ca="1" si="214"/>
        <v>69.555555555555557</v>
      </c>
      <c r="AD325" s="73">
        <f t="shared" si="208"/>
        <v>9.1999999999999691</v>
      </c>
      <c r="AE325" s="69">
        <f t="shared" si="216"/>
        <v>0.70000000000000007</v>
      </c>
      <c r="AF325" s="69">
        <f t="shared" si="216"/>
        <v>2.1</v>
      </c>
      <c r="AG325" s="78">
        <f t="shared" si="216"/>
        <v>200</v>
      </c>
      <c r="AH325" s="60">
        <f t="shared" si="216"/>
        <v>50</v>
      </c>
      <c r="AI325" s="60">
        <f t="shared" si="216"/>
        <v>105</v>
      </c>
      <c r="AJ325" s="60">
        <f t="shared" si="216"/>
        <v>10105</v>
      </c>
      <c r="AK325" s="60">
        <f t="shared" si="216"/>
        <v>428.66666666666669</v>
      </c>
      <c r="AL325" s="60">
        <f t="shared" si="216"/>
        <v>8.5733333333333341</v>
      </c>
      <c r="AM325" s="60">
        <f t="shared" ca="1" si="216"/>
        <v>-536.85</v>
      </c>
      <c r="AN325" s="60">
        <f t="shared" ca="1" si="216"/>
        <v>-536.85</v>
      </c>
      <c r="AO325" s="60">
        <f t="shared" ca="1" si="216"/>
        <v>536.85</v>
      </c>
      <c r="AP325" s="63">
        <f t="shared" si="185"/>
        <v>35</v>
      </c>
      <c r="AQ325" s="62">
        <f t="shared" si="186"/>
        <v>2.0079710144927567</v>
      </c>
      <c r="AR325" s="62">
        <f t="shared" si="187"/>
        <v>100.39855072463783</v>
      </c>
      <c r="AS325" s="62">
        <f t="shared" si="188"/>
        <v>200.79710144927566</v>
      </c>
      <c r="AT325" s="62">
        <f t="shared" si="189"/>
        <v>-100.39855072463783</v>
      </c>
      <c r="AU325" s="62">
        <f t="shared" si="190"/>
        <v>301.19565217391346</v>
      </c>
      <c r="AV325" s="62">
        <f t="shared" si="191"/>
        <v>-401.59420289855132</v>
      </c>
      <c r="AW325" s="63">
        <f t="shared" si="202"/>
        <v>-100.39855072463786</v>
      </c>
      <c r="AX325" s="61" t="str">
        <f t="shared" ca="1" si="192"/>
        <v/>
      </c>
      <c r="AY325" s="69">
        <f t="shared" ca="1" si="203"/>
        <v>9568.1500000000015</v>
      </c>
      <c r="AZ325" s="51">
        <f t="shared" si="193"/>
        <v>702.78985507246477</v>
      </c>
      <c r="BA325" s="55">
        <f t="shared" ca="1" si="194"/>
        <v>7.2893429858159109E-2</v>
      </c>
      <c r="BB325" s="55">
        <f t="shared" ca="1" si="204"/>
        <v>-0.27992160982705772</v>
      </c>
      <c r="BC325" s="64">
        <f t="shared" ca="1" si="195"/>
        <v>-459.06521739130392</v>
      </c>
      <c r="BE325" s="52">
        <f t="shared" ca="1" si="196"/>
        <v>9.1999999999999691</v>
      </c>
      <c r="BF325" s="52" t="str">
        <f t="shared" ca="1" si="197"/>
        <v/>
      </c>
      <c r="BG325" s="52">
        <f t="shared" ca="1" si="205"/>
        <v>9.1999999999999691</v>
      </c>
      <c r="BH325" s="52" t="str">
        <f t="shared" ca="1" si="206"/>
        <v/>
      </c>
    </row>
    <row r="326" spans="19:60">
      <c r="S326" s="68">
        <f t="shared" si="215"/>
        <v>7</v>
      </c>
      <c r="T326" s="69">
        <f t="shared" si="215"/>
        <v>2</v>
      </c>
      <c r="U326" s="70">
        <f t="shared" si="198"/>
        <v>3</v>
      </c>
      <c r="V326" s="68">
        <f t="shared" si="213"/>
        <v>4</v>
      </c>
      <c r="W326" s="70">
        <f t="shared" si="213"/>
        <v>7</v>
      </c>
      <c r="X326" s="71">
        <f t="shared" si="213"/>
        <v>0.42857142857142855</v>
      </c>
      <c r="Y326" s="71">
        <f t="shared" si="213"/>
        <v>0.5</v>
      </c>
      <c r="Z326" s="69">
        <f t="shared" si="213"/>
        <v>10000</v>
      </c>
      <c r="AA326" s="69">
        <f t="shared" ca="1" si="213"/>
        <v>9641.3333333333339</v>
      </c>
      <c r="AB326" s="69">
        <f t="shared" ca="1" si="200"/>
        <v>-358.66666666666606</v>
      </c>
      <c r="AC326" s="69">
        <f t="shared" ca="1" si="214"/>
        <v>69.555555555555557</v>
      </c>
      <c r="AD326" s="73">
        <f t="shared" si="208"/>
        <v>9.0999999999999694</v>
      </c>
      <c r="AE326" s="69">
        <f t="shared" si="216"/>
        <v>0.70000000000000007</v>
      </c>
      <c r="AF326" s="69">
        <f t="shared" si="216"/>
        <v>2.1</v>
      </c>
      <c r="AG326" s="78">
        <f t="shared" si="216"/>
        <v>200</v>
      </c>
      <c r="AH326" s="60">
        <f t="shared" si="216"/>
        <v>50</v>
      </c>
      <c r="AI326" s="60">
        <f t="shared" si="216"/>
        <v>105</v>
      </c>
      <c r="AJ326" s="60">
        <f t="shared" si="216"/>
        <v>10105</v>
      </c>
      <c r="AK326" s="60">
        <f t="shared" si="216"/>
        <v>428.66666666666669</v>
      </c>
      <c r="AL326" s="60">
        <f t="shared" si="216"/>
        <v>8.5733333333333341</v>
      </c>
      <c r="AM326" s="60">
        <f t="shared" ca="1" si="216"/>
        <v>-536.85</v>
      </c>
      <c r="AN326" s="60">
        <f t="shared" ca="1" si="216"/>
        <v>-536.85</v>
      </c>
      <c r="AO326" s="60">
        <f t="shared" ca="1" si="216"/>
        <v>536.85</v>
      </c>
      <c r="AP326" s="63">
        <f t="shared" si="185"/>
        <v>35</v>
      </c>
      <c r="AQ326" s="62">
        <f t="shared" si="186"/>
        <v>2.0190476190476225</v>
      </c>
      <c r="AR326" s="62">
        <f t="shared" si="187"/>
        <v>100.95238095238113</v>
      </c>
      <c r="AS326" s="62">
        <f t="shared" si="188"/>
        <v>201.90476190476227</v>
      </c>
      <c r="AT326" s="62">
        <f t="shared" si="189"/>
        <v>-100.95238095238113</v>
      </c>
      <c r="AU326" s="62">
        <f t="shared" si="190"/>
        <v>302.8571428571434</v>
      </c>
      <c r="AV326" s="62">
        <f t="shared" si="191"/>
        <v>-403.80952380952453</v>
      </c>
      <c r="AW326" s="63">
        <f t="shared" si="202"/>
        <v>-100.95238095238113</v>
      </c>
      <c r="AX326" s="61" t="str">
        <f t="shared" ca="1" si="192"/>
        <v/>
      </c>
      <c r="AY326" s="69">
        <f t="shared" ca="1" si="203"/>
        <v>9568.1500000000015</v>
      </c>
      <c r="AZ326" s="51">
        <f t="shared" si="193"/>
        <v>706.66666666666788</v>
      </c>
      <c r="BA326" s="55">
        <f t="shared" ca="1" si="194"/>
        <v>7.3295533121283479E-2</v>
      </c>
      <c r="BB326" s="55">
        <f t="shared" ca="1" si="204"/>
        <v>-0.281465746149762</v>
      </c>
      <c r="BC326" s="64">
        <f t="shared" ca="1" si="195"/>
        <v>-459.61904761904719</v>
      </c>
      <c r="BE326" s="52">
        <f t="shared" ca="1" si="196"/>
        <v>9.0999999999999694</v>
      </c>
      <c r="BF326" s="52" t="str">
        <f t="shared" ca="1" si="197"/>
        <v/>
      </c>
      <c r="BG326" s="52">
        <f t="shared" ca="1" si="205"/>
        <v>9.0999999999999694</v>
      </c>
      <c r="BH326" s="52" t="str">
        <f t="shared" ca="1" si="206"/>
        <v/>
      </c>
    </row>
    <row r="327" spans="19:60">
      <c r="S327" s="68">
        <f t="shared" si="215"/>
        <v>7</v>
      </c>
      <c r="T327" s="69">
        <f t="shared" si="215"/>
        <v>2</v>
      </c>
      <c r="U327" s="70">
        <f t="shared" si="198"/>
        <v>3</v>
      </c>
      <c r="V327" s="68">
        <f t="shared" si="213"/>
        <v>4</v>
      </c>
      <c r="W327" s="70">
        <f t="shared" si="213"/>
        <v>7</v>
      </c>
      <c r="X327" s="71">
        <f t="shared" si="213"/>
        <v>0.42857142857142855</v>
      </c>
      <c r="Y327" s="71">
        <f t="shared" si="213"/>
        <v>0.5</v>
      </c>
      <c r="Z327" s="69">
        <f t="shared" si="213"/>
        <v>10000</v>
      </c>
      <c r="AA327" s="69">
        <f t="shared" ca="1" si="213"/>
        <v>9641.3333333333339</v>
      </c>
      <c r="AB327" s="69">
        <f t="shared" ca="1" si="200"/>
        <v>-358.66666666666606</v>
      </c>
      <c r="AC327" s="69">
        <f t="shared" ca="1" si="214"/>
        <v>69.555555555555557</v>
      </c>
      <c r="AD327" s="73">
        <f t="shared" si="208"/>
        <v>8.9999999999999698</v>
      </c>
      <c r="AE327" s="69">
        <f t="shared" si="216"/>
        <v>0.70000000000000007</v>
      </c>
      <c r="AF327" s="69">
        <f t="shared" si="216"/>
        <v>2.1</v>
      </c>
      <c r="AG327" s="78">
        <f t="shared" si="216"/>
        <v>200</v>
      </c>
      <c r="AH327" s="60">
        <f t="shared" si="216"/>
        <v>50</v>
      </c>
      <c r="AI327" s="60">
        <f t="shared" si="216"/>
        <v>105</v>
      </c>
      <c r="AJ327" s="60">
        <f t="shared" si="216"/>
        <v>10105</v>
      </c>
      <c r="AK327" s="60">
        <f t="shared" si="216"/>
        <v>428.66666666666669</v>
      </c>
      <c r="AL327" s="60">
        <f t="shared" si="216"/>
        <v>8.5733333333333341</v>
      </c>
      <c r="AM327" s="60">
        <f t="shared" ca="1" si="216"/>
        <v>-536.85</v>
      </c>
      <c r="AN327" s="60">
        <f t="shared" ca="1" si="216"/>
        <v>-536.85</v>
      </c>
      <c r="AO327" s="60">
        <f t="shared" ca="1" si="216"/>
        <v>536.85</v>
      </c>
      <c r="AP327" s="63">
        <f t="shared" si="185"/>
        <v>35</v>
      </c>
      <c r="AQ327" s="62">
        <f t="shared" si="186"/>
        <v>2.0303703703703739</v>
      </c>
      <c r="AR327" s="62">
        <f t="shared" si="187"/>
        <v>101.5185185185187</v>
      </c>
      <c r="AS327" s="62">
        <f t="shared" si="188"/>
        <v>203.03703703703741</v>
      </c>
      <c r="AT327" s="62">
        <f t="shared" si="189"/>
        <v>-101.5185185185187</v>
      </c>
      <c r="AU327" s="62">
        <f t="shared" si="190"/>
        <v>304.55555555555611</v>
      </c>
      <c r="AV327" s="62">
        <f t="shared" si="191"/>
        <v>-406.07407407407482</v>
      </c>
      <c r="AW327" s="63">
        <f t="shared" si="202"/>
        <v>-101.5185185185187</v>
      </c>
      <c r="AX327" s="61" t="str">
        <f t="shared" ca="1" si="192"/>
        <v/>
      </c>
      <c r="AY327" s="69">
        <f t="shared" ca="1" si="203"/>
        <v>9568.1500000000015</v>
      </c>
      <c r="AZ327" s="51">
        <f t="shared" si="193"/>
        <v>710.62962962963093</v>
      </c>
      <c r="BA327" s="55">
        <f t="shared" ca="1" si="194"/>
        <v>7.3706572012477267E-2</v>
      </c>
      <c r="BB327" s="55">
        <f t="shared" ca="1" si="204"/>
        <v>-0.28304419661297087</v>
      </c>
      <c r="BC327" s="64">
        <f t="shared" ca="1" si="195"/>
        <v>-460.18518518518476</v>
      </c>
      <c r="BE327" s="52">
        <f t="shared" ca="1" si="196"/>
        <v>8.9999999999999698</v>
      </c>
      <c r="BF327" s="52" t="str">
        <f t="shared" ca="1" si="197"/>
        <v/>
      </c>
      <c r="BG327" s="52">
        <f t="shared" ca="1" si="205"/>
        <v>8.9999999999999698</v>
      </c>
      <c r="BH327" s="52" t="str">
        <f t="shared" ca="1" si="206"/>
        <v/>
      </c>
    </row>
    <row r="328" spans="19:60">
      <c r="S328" s="68">
        <f t="shared" si="215"/>
        <v>7</v>
      </c>
      <c r="T328" s="69">
        <f t="shared" si="215"/>
        <v>2</v>
      </c>
      <c r="U328" s="70">
        <f t="shared" si="198"/>
        <v>3</v>
      </c>
      <c r="V328" s="68">
        <f t="shared" si="213"/>
        <v>4</v>
      </c>
      <c r="W328" s="70">
        <f t="shared" si="213"/>
        <v>7</v>
      </c>
      <c r="X328" s="71">
        <f t="shared" si="213"/>
        <v>0.42857142857142855</v>
      </c>
      <c r="Y328" s="71">
        <f t="shared" si="213"/>
        <v>0.5</v>
      </c>
      <c r="Z328" s="69">
        <f t="shared" si="213"/>
        <v>10000</v>
      </c>
      <c r="AA328" s="69">
        <f t="shared" ca="1" si="213"/>
        <v>9641.3333333333339</v>
      </c>
      <c r="AB328" s="69">
        <f t="shared" ca="1" si="200"/>
        <v>-358.66666666666606</v>
      </c>
      <c r="AC328" s="69">
        <f t="shared" ca="1" si="214"/>
        <v>69.555555555555557</v>
      </c>
      <c r="AD328" s="73">
        <f t="shared" si="208"/>
        <v>8.8999999999999702</v>
      </c>
      <c r="AE328" s="69">
        <f t="shared" si="216"/>
        <v>0.70000000000000007</v>
      </c>
      <c r="AF328" s="69">
        <f t="shared" si="216"/>
        <v>2.1</v>
      </c>
      <c r="AG328" s="78">
        <f t="shared" si="216"/>
        <v>200</v>
      </c>
      <c r="AH328" s="60">
        <f t="shared" si="216"/>
        <v>50</v>
      </c>
      <c r="AI328" s="60">
        <f t="shared" si="216"/>
        <v>105</v>
      </c>
      <c r="AJ328" s="60">
        <f t="shared" si="216"/>
        <v>10105</v>
      </c>
      <c r="AK328" s="60">
        <f t="shared" si="216"/>
        <v>428.66666666666669</v>
      </c>
      <c r="AL328" s="60">
        <f t="shared" si="216"/>
        <v>8.5733333333333341</v>
      </c>
      <c r="AM328" s="60">
        <f t="shared" ca="1" si="216"/>
        <v>-536.85</v>
      </c>
      <c r="AN328" s="60">
        <f t="shared" ca="1" si="216"/>
        <v>-536.85</v>
      </c>
      <c r="AO328" s="60">
        <f t="shared" ca="1" si="216"/>
        <v>536.85</v>
      </c>
      <c r="AP328" s="63">
        <f t="shared" si="185"/>
        <v>35</v>
      </c>
      <c r="AQ328" s="62">
        <f t="shared" si="186"/>
        <v>2.041947565543075</v>
      </c>
      <c r="AR328" s="62">
        <f t="shared" si="187"/>
        <v>102.09737827715375</v>
      </c>
      <c r="AS328" s="62">
        <f t="shared" si="188"/>
        <v>204.1947565543075</v>
      </c>
      <c r="AT328" s="62">
        <f t="shared" si="189"/>
        <v>-102.09737827715375</v>
      </c>
      <c r="AU328" s="62">
        <f t="shared" si="190"/>
        <v>306.29213483146123</v>
      </c>
      <c r="AV328" s="62">
        <f t="shared" si="191"/>
        <v>-408.38951310861501</v>
      </c>
      <c r="AW328" s="63">
        <f t="shared" si="202"/>
        <v>-102.09737827715378</v>
      </c>
      <c r="AX328" s="61" t="str">
        <f t="shared" ca="1" si="192"/>
        <v/>
      </c>
      <c r="AY328" s="69">
        <f t="shared" ca="1" si="203"/>
        <v>9568.1500000000015</v>
      </c>
      <c r="AZ328" s="51">
        <f t="shared" si="193"/>
        <v>714.68164794007623</v>
      </c>
      <c r="BA328" s="55">
        <f t="shared" ca="1" si="194"/>
        <v>7.4126847732686643E-2</v>
      </c>
      <c r="BB328" s="55">
        <f t="shared" ca="1" si="204"/>
        <v>-0.2846581178731058</v>
      </c>
      <c r="BC328" s="64">
        <f t="shared" ca="1" si="195"/>
        <v>-460.76404494381984</v>
      </c>
      <c r="BE328" s="52">
        <f t="shared" ca="1" si="196"/>
        <v>8.8999999999999702</v>
      </c>
      <c r="BF328" s="52" t="str">
        <f t="shared" ca="1" si="197"/>
        <v/>
      </c>
      <c r="BG328" s="52">
        <f t="shared" ca="1" si="205"/>
        <v>8.8999999999999702</v>
      </c>
      <c r="BH328" s="52" t="str">
        <f t="shared" ca="1" si="206"/>
        <v/>
      </c>
    </row>
    <row r="329" spans="19:60">
      <c r="S329" s="68">
        <f t="shared" si="215"/>
        <v>7</v>
      </c>
      <c r="T329" s="69">
        <f t="shared" si="215"/>
        <v>2</v>
      </c>
      <c r="U329" s="70">
        <f t="shared" si="198"/>
        <v>3</v>
      </c>
      <c r="V329" s="68">
        <f t="shared" si="213"/>
        <v>4</v>
      </c>
      <c r="W329" s="70">
        <f t="shared" si="213"/>
        <v>7</v>
      </c>
      <c r="X329" s="71">
        <f t="shared" si="213"/>
        <v>0.42857142857142855</v>
      </c>
      <c r="Y329" s="71">
        <f t="shared" si="213"/>
        <v>0.5</v>
      </c>
      <c r="Z329" s="69">
        <f t="shared" si="213"/>
        <v>10000</v>
      </c>
      <c r="AA329" s="69">
        <f t="shared" ca="1" si="213"/>
        <v>9641.3333333333339</v>
      </c>
      <c r="AB329" s="69">
        <f t="shared" ca="1" si="200"/>
        <v>-358.66666666666606</v>
      </c>
      <c r="AC329" s="69">
        <f t="shared" ca="1" si="214"/>
        <v>69.555555555555557</v>
      </c>
      <c r="AD329" s="73">
        <f t="shared" si="208"/>
        <v>8.7999999999999705</v>
      </c>
      <c r="AE329" s="69">
        <f t="shared" si="216"/>
        <v>0.70000000000000007</v>
      </c>
      <c r="AF329" s="69">
        <f t="shared" si="216"/>
        <v>2.1</v>
      </c>
      <c r="AG329" s="78">
        <f t="shared" si="216"/>
        <v>200</v>
      </c>
      <c r="AH329" s="60">
        <f t="shared" si="216"/>
        <v>50</v>
      </c>
      <c r="AI329" s="60">
        <f t="shared" si="216"/>
        <v>105</v>
      </c>
      <c r="AJ329" s="60">
        <f t="shared" si="216"/>
        <v>10105</v>
      </c>
      <c r="AK329" s="60">
        <f t="shared" si="216"/>
        <v>428.66666666666669</v>
      </c>
      <c r="AL329" s="60">
        <f t="shared" si="216"/>
        <v>8.5733333333333341</v>
      </c>
      <c r="AM329" s="60">
        <f t="shared" ca="1" si="216"/>
        <v>-536.85</v>
      </c>
      <c r="AN329" s="60">
        <f t="shared" ca="1" si="216"/>
        <v>-536.85</v>
      </c>
      <c r="AO329" s="60">
        <f t="shared" ca="1" si="216"/>
        <v>536.85</v>
      </c>
      <c r="AP329" s="63">
        <f t="shared" si="185"/>
        <v>35</v>
      </c>
      <c r="AQ329" s="62">
        <f t="shared" si="186"/>
        <v>2.0537878787878823</v>
      </c>
      <c r="AR329" s="62">
        <f t="shared" si="187"/>
        <v>102.68939393939411</v>
      </c>
      <c r="AS329" s="62">
        <f t="shared" si="188"/>
        <v>205.37878787878822</v>
      </c>
      <c r="AT329" s="62">
        <f t="shared" si="189"/>
        <v>-102.68939393939411</v>
      </c>
      <c r="AU329" s="62">
        <f t="shared" si="190"/>
        <v>308.06818181818232</v>
      </c>
      <c r="AV329" s="62">
        <f t="shared" si="191"/>
        <v>-410.75757575757643</v>
      </c>
      <c r="AW329" s="63">
        <f t="shared" si="202"/>
        <v>-102.68939393939411</v>
      </c>
      <c r="AX329" s="61" t="str">
        <f t="shared" ca="1" si="192"/>
        <v/>
      </c>
      <c r="AY329" s="69">
        <f t="shared" ca="1" si="203"/>
        <v>9568.1500000000015</v>
      </c>
      <c r="AZ329" s="51">
        <f t="shared" si="193"/>
        <v>718.82575757575876</v>
      </c>
      <c r="BA329" s="55">
        <f t="shared" ca="1" si="194"/>
        <v>7.4556675173809844E-2</v>
      </c>
      <c r="BB329" s="55">
        <f t="shared" ca="1" si="204"/>
        <v>-0.28630871916187994</v>
      </c>
      <c r="BC329" s="64">
        <f t="shared" ca="1" si="195"/>
        <v>-461.35606060606017</v>
      </c>
      <c r="BE329" s="52">
        <f t="shared" ca="1" si="196"/>
        <v>8.7999999999999705</v>
      </c>
      <c r="BF329" s="52" t="str">
        <f t="shared" ca="1" si="197"/>
        <v/>
      </c>
      <c r="BG329" s="52">
        <f t="shared" ca="1" si="205"/>
        <v>8.7999999999999705</v>
      </c>
      <c r="BH329" s="52" t="str">
        <f t="shared" ca="1" si="206"/>
        <v/>
      </c>
    </row>
    <row r="330" spans="19:60">
      <c r="S330" s="68">
        <f t="shared" si="215"/>
        <v>7</v>
      </c>
      <c r="T330" s="69">
        <f t="shared" si="215"/>
        <v>2</v>
      </c>
      <c r="U330" s="70">
        <f t="shared" si="198"/>
        <v>3</v>
      </c>
      <c r="V330" s="68">
        <f t="shared" ref="V330:AA345" si="217">V329</f>
        <v>4</v>
      </c>
      <c r="W330" s="70">
        <f t="shared" si="217"/>
        <v>7</v>
      </c>
      <c r="X330" s="71">
        <f t="shared" si="217"/>
        <v>0.42857142857142855</v>
      </c>
      <c r="Y330" s="71">
        <f t="shared" si="217"/>
        <v>0.5</v>
      </c>
      <c r="Z330" s="69">
        <f t="shared" si="217"/>
        <v>10000</v>
      </c>
      <c r="AA330" s="69">
        <f t="shared" ca="1" si="217"/>
        <v>9641.3333333333339</v>
      </c>
      <c r="AB330" s="69">
        <f t="shared" ca="1" si="200"/>
        <v>-358.66666666666606</v>
      </c>
      <c r="AC330" s="69">
        <f t="shared" ca="1" si="214"/>
        <v>69.555555555555557</v>
      </c>
      <c r="AD330" s="73">
        <f t="shared" si="208"/>
        <v>8.6999999999999709</v>
      </c>
      <c r="AE330" s="69">
        <f t="shared" si="216"/>
        <v>0.70000000000000007</v>
      </c>
      <c r="AF330" s="69">
        <f t="shared" si="216"/>
        <v>2.1</v>
      </c>
      <c r="AG330" s="78">
        <f t="shared" si="216"/>
        <v>200</v>
      </c>
      <c r="AH330" s="60">
        <f t="shared" si="216"/>
        <v>50</v>
      </c>
      <c r="AI330" s="60">
        <f t="shared" si="216"/>
        <v>105</v>
      </c>
      <c r="AJ330" s="60">
        <f t="shared" si="216"/>
        <v>10105</v>
      </c>
      <c r="AK330" s="60">
        <f t="shared" si="216"/>
        <v>428.66666666666669</v>
      </c>
      <c r="AL330" s="60">
        <f t="shared" si="216"/>
        <v>8.5733333333333341</v>
      </c>
      <c r="AM330" s="60">
        <f t="shared" ca="1" si="216"/>
        <v>-536.85</v>
      </c>
      <c r="AN330" s="60">
        <f t="shared" ca="1" si="216"/>
        <v>-536.85</v>
      </c>
      <c r="AO330" s="60">
        <f t="shared" ca="1" si="216"/>
        <v>536.85</v>
      </c>
      <c r="AP330" s="63">
        <f t="shared" si="185"/>
        <v>35</v>
      </c>
      <c r="AQ330" s="62">
        <f t="shared" si="186"/>
        <v>2.0659003831417659</v>
      </c>
      <c r="AR330" s="62">
        <f t="shared" si="187"/>
        <v>103.29501915708829</v>
      </c>
      <c r="AS330" s="62">
        <f t="shared" si="188"/>
        <v>206.59003831417658</v>
      </c>
      <c r="AT330" s="62">
        <f t="shared" si="189"/>
        <v>-103.29501915708829</v>
      </c>
      <c r="AU330" s="62">
        <f t="shared" si="190"/>
        <v>309.88505747126487</v>
      </c>
      <c r="AV330" s="62">
        <f t="shared" si="191"/>
        <v>-413.18007662835316</v>
      </c>
      <c r="AW330" s="63">
        <f t="shared" si="202"/>
        <v>-103.29501915708829</v>
      </c>
      <c r="AX330" s="61" t="str">
        <f t="shared" ca="1" si="192"/>
        <v/>
      </c>
      <c r="AY330" s="69">
        <f t="shared" ca="1" si="203"/>
        <v>9568.1500000000015</v>
      </c>
      <c r="AZ330" s="51">
        <f t="shared" si="193"/>
        <v>723.06513409961804</v>
      </c>
      <c r="BA330" s="55">
        <f t="shared" ca="1" si="194"/>
        <v>7.4996383705533604E-2</v>
      </c>
      <c r="BB330" s="55">
        <f t="shared" ca="1" si="204"/>
        <v>-0.28799726530786746</v>
      </c>
      <c r="BC330" s="64">
        <f t="shared" ca="1" si="195"/>
        <v>-461.96168582375435</v>
      </c>
      <c r="BE330" s="52">
        <f t="shared" ca="1" si="196"/>
        <v>8.6999999999999709</v>
      </c>
      <c r="BF330" s="52" t="str">
        <f t="shared" ca="1" si="197"/>
        <v/>
      </c>
      <c r="BG330" s="52">
        <f t="shared" ca="1" si="205"/>
        <v>8.6999999999999709</v>
      </c>
      <c r="BH330" s="52" t="str">
        <f t="shared" ca="1" si="206"/>
        <v/>
      </c>
    </row>
    <row r="331" spans="19:60">
      <c r="S331" s="68">
        <f t="shared" ref="S331:T346" si="218">S330</f>
        <v>7</v>
      </c>
      <c r="T331" s="69">
        <f t="shared" si="218"/>
        <v>2</v>
      </c>
      <c r="U331" s="70">
        <f t="shared" si="198"/>
        <v>3</v>
      </c>
      <c r="V331" s="68">
        <f t="shared" si="217"/>
        <v>4</v>
      </c>
      <c r="W331" s="70">
        <f t="shared" si="217"/>
        <v>7</v>
      </c>
      <c r="X331" s="71">
        <f t="shared" si="217"/>
        <v>0.42857142857142855</v>
      </c>
      <c r="Y331" s="71">
        <f t="shared" si="217"/>
        <v>0.5</v>
      </c>
      <c r="Z331" s="69">
        <f t="shared" si="217"/>
        <v>10000</v>
      </c>
      <c r="AA331" s="69">
        <f t="shared" ca="1" si="217"/>
        <v>9641.3333333333339</v>
      </c>
      <c r="AB331" s="69">
        <f t="shared" ca="1" si="200"/>
        <v>-358.66666666666606</v>
      </c>
      <c r="AC331" s="69">
        <f t="shared" ca="1" si="214"/>
        <v>69.555555555555557</v>
      </c>
      <c r="AD331" s="73">
        <f t="shared" si="208"/>
        <v>8.5999999999999712</v>
      </c>
      <c r="AE331" s="69">
        <f t="shared" ref="AE331:AO346" si="219">AE330</f>
        <v>0.70000000000000007</v>
      </c>
      <c r="AF331" s="69">
        <f t="shared" si="219"/>
        <v>2.1</v>
      </c>
      <c r="AG331" s="78">
        <f t="shared" si="219"/>
        <v>200</v>
      </c>
      <c r="AH331" s="60">
        <f t="shared" si="219"/>
        <v>50</v>
      </c>
      <c r="AI331" s="60">
        <f t="shared" si="219"/>
        <v>105</v>
      </c>
      <c r="AJ331" s="60">
        <f t="shared" si="219"/>
        <v>10105</v>
      </c>
      <c r="AK331" s="60">
        <f t="shared" si="219"/>
        <v>428.66666666666669</v>
      </c>
      <c r="AL331" s="60">
        <f t="shared" si="219"/>
        <v>8.5733333333333341</v>
      </c>
      <c r="AM331" s="60">
        <f t="shared" ca="1" si="219"/>
        <v>-536.85</v>
      </c>
      <c r="AN331" s="60">
        <f t="shared" ca="1" si="219"/>
        <v>-536.85</v>
      </c>
      <c r="AO331" s="60">
        <f t="shared" ca="1" si="219"/>
        <v>536.85</v>
      </c>
      <c r="AP331" s="63">
        <f t="shared" si="185"/>
        <v>35</v>
      </c>
      <c r="AQ331" s="62">
        <f t="shared" si="186"/>
        <v>2.0782945736434142</v>
      </c>
      <c r="AR331" s="62">
        <f t="shared" si="187"/>
        <v>103.9147286821707</v>
      </c>
      <c r="AS331" s="62">
        <f t="shared" si="188"/>
        <v>207.82945736434141</v>
      </c>
      <c r="AT331" s="62">
        <f t="shared" si="189"/>
        <v>-103.9147286821707</v>
      </c>
      <c r="AU331" s="62">
        <f t="shared" si="190"/>
        <v>311.74418604651214</v>
      </c>
      <c r="AV331" s="62">
        <f t="shared" si="191"/>
        <v>-415.65891472868282</v>
      </c>
      <c r="AW331" s="63">
        <f t="shared" si="202"/>
        <v>-103.91472868217068</v>
      </c>
      <c r="AX331" s="61" t="str">
        <f t="shared" ca="1" si="192"/>
        <v/>
      </c>
      <c r="AY331" s="69">
        <f t="shared" ca="1" si="203"/>
        <v>9568.1500000000015</v>
      </c>
      <c r="AZ331" s="51">
        <f t="shared" si="193"/>
        <v>727.40310077519496</v>
      </c>
      <c r="BA331" s="55">
        <f t="shared" ca="1" si="194"/>
        <v>7.5446318017064889E-2</v>
      </c>
      <c r="BB331" s="55">
        <f t="shared" ca="1" si="204"/>
        <v>-0.28972507996887786</v>
      </c>
      <c r="BC331" s="64">
        <f t="shared" ca="1" si="195"/>
        <v>-462.58139534883674</v>
      </c>
      <c r="BE331" s="52">
        <f t="shared" ca="1" si="196"/>
        <v>8.5999999999999712</v>
      </c>
      <c r="BF331" s="52" t="str">
        <f t="shared" ca="1" si="197"/>
        <v/>
      </c>
      <c r="BG331" s="52">
        <f t="shared" ca="1" si="205"/>
        <v>8.5999999999999712</v>
      </c>
      <c r="BH331" s="52" t="str">
        <f t="shared" ca="1" si="206"/>
        <v/>
      </c>
    </row>
    <row r="332" spans="19:60">
      <c r="S332" s="68">
        <f t="shared" si="218"/>
        <v>7</v>
      </c>
      <c r="T332" s="69">
        <f t="shared" si="218"/>
        <v>2</v>
      </c>
      <c r="U332" s="70">
        <f t="shared" si="198"/>
        <v>3</v>
      </c>
      <c r="V332" s="68">
        <f t="shared" si="217"/>
        <v>4</v>
      </c>
      <c r="W332" s="70">
        <f t="shared" si="217"/>
        <v>7</v>
      </c>
      <c r="X332" s="71">
        <f t="shared" si="217"/>
        <v>0.42857142857142855</v>
      </c>
      <c r="Y332" s="71">
        <f t="shared" si="217"/>
        <v>0.5</v>
      </c>
      <c r="Z332" s="69">
        <f t="shared" si="217"/>
        <v>10000</v>
      </c>
      <c r="AA332" s="69">
        <f t="shared" ca="1" si="217"/>
        <v>9641.3333333333339</v>
      </c>
      <c r="AB332" s="69">
        <f t="shared" ca="1" si="200"/>
        <v>-358.66666666666606</v>
      </c>
      <c r="AC332" s="69">
        <f t="shared" ca="1" si="214"/>
        <v>69.555555555555557</v>
      </c>
      <c r="AD332" s="73">
        <f t="shared" si="208"/>
        <v>8.4999999999999716</v>
      </c>
      <c r="AE332" s="69">
        <f t="shared" si="219"/>
        <v>0.70000000000000007</v>
      </c>
      <c r="AF332" s="69">
        <f t="shared" si="219"/>
        <v>2.1</v>
      </c>
      <c r="AG332" s="78">
        <f t="shared" si="219"/>
        <v>200</v>
      </c>
      <c r="AH332" s="60">
        <f t="shared" si="219"/>
        <v>50</v>
      </c>
      <c r="AI332" s="60">
        <f t="shared" si="219"/>
        <v>105</v>
      </c>
      <c r="AJ332" s="60">
        <f t="shared" si="219"/>
        <v>10105</v>
      </c>
      <c r="AK332" s="60">
        <f t="shared" si="219"/>
        <v>428.66666666666669</v>
      </c>
      <c r="AL332" s="60">
        <f t="shared" si="219"/>
        <v>8.5733333333333341</v>
      </c>
      <c r="AM332" s="60">
        <f t="shared" ca="1" si="219"/>
        <v>-536.85</v>
      </c>
      <c r="AN332" s="60">
        <f t="shared" ca="1" si="219"/>
        <v>-536.85</v>
      </c>
      <c r="AO332" s="60">
        <f t="shared" ca="1" si="219"/>
        <v>536.85</v>
      </c>
      <c r="AP332" s="63">
        <f t="shared" si="185"/>
        <v>35</v>
      </c>
      <c r="AQ332" s="62">
        <f t="shared" si="186"/>
        <v>2.0909803921568662</v>
      </c>
      <c r="AR332" s="62">
        <f t="shared" si="187"/>
        <v>104.54901960784331</v>
      </c>
      <c r="AS332" s="62">
        <f t="shared" si="188"/>
        <v>209.09803921568661</v>
      </c>
      <c r="AT332" s="62">
        <f t="shared" si="189"/>
        <v>-104.54901960784331</v>
      </c>
      <c r="AU332" s="62">
        <f t="shared" si="190"/>
        <v>313.6470588235299</v>
      </c>
      <c r="AV332" s="62">
        <f t="shared" si="191"/>
        <v>-418.19607843137322</v>
      </c>
      <c r="AW332" s="63">
        <f t="shared" si="202"/>
        <v>-104.54901960784332</v>
      </c>
      <c r="AX332" s="61" t="str">
        <f t="shared" ca="1" si="192"/>
        <v/>
      </c>
      <c r="AY332" s="69">
        <f t="shared" ca="1" si="203"/>
        <v>9568.1500000000015</v>
      </c>
      <c r="AZ332" s="51">
        <f t="shared" si="193"/>
        <v>731.84313725490313</v>
      </c>
      <c r="BA332" s="55">
        <f t="shared" ca="1" si="194"/>
        <v>7.5906839018279257E-2</v>
      </c>
      <c r="BB332" s="55">
        <f t="shared" ca="1" si="204"/>
        <v>-0.29149354909250047</v>
      </c>
      <c r="BC332" s="64">
        <f t="shared" ca="1" si="195"/>
        <v>-463.21568627450938</v>
      </c>
      <c r="BE332" s="52">
        <f t="shared" ca="1" si="196"/>
        <v>8.4999999999999716</v>
      </c>
      <c r="BF332" s="52" t="str">
        <f t="shared" ca="1" si="197"/>
        <v/>
      </c>
      <c r="BG332" s="52">
        <f t="shared" ca="1" si="205"/>
        <v>8.4999999999999716</v>
      </c>
      <c r="BH332" s="52" t="str">
        <f t="shared" ca="1" si="206"/>
        <v/>
      </c>
    </row>
    <row r="333" spans="19:60">
      <c r="S333" s="68">
        <f t="shared" si="218"/>
        <v>7</v>
      </c>
      <c r="T333" s="69">
        <f t="shared" si="218"/>
        <v>2</v>
      </c>
      <c r="U333" s="70">
        <f t="shared" si="198"/>
        <v>3</v>
      </c>
      <c r="V333" s="68">
        <f t="shared" si="217"/>
        <v>4</v>
      </c>
      <c r="W333" s="70">
        <f t="shared" si="217"/>
        <v>7</v>
      </c>
      <c r="X333" s="71">
        <f t="shared" si="217"/>
        <v>0.42857142857142855</v>
      </c>
      <c r="Y333" s="71">
        <f t="shared" si="217"/>
        <v>0.5</v>
      </c>
      <c r="Z333" s="69">
        <f t="shared" si="217"/>
        <v>10000</v>
      </c>
      <c r="AA333" s="69">
        <f t="shared" ca="1" si="217"/>
        <v>9641.3333333333339</v>
      </c>
      <c r="AB333" s="69">
        <f t="shared" ca="1" si="200"/>
        <v>-358.66666666666606</v>
      </c>
      <c r="AC333" s="69">
        <f t="shared" ca="1" si="214"/>
        <v>69.555555555555557</v>
      </c>
      <c r="AD333" s="73">
        <f t="shared" si="208"/>
        <v>8.3999999999999719</v>
      </c>
      <c r="AE333" s="69">
        <f t="shared" si="219"/>
        <v>0.70000000000000007</v>
      </c>
      <c r="AF333" s="69">
        <f t="shared" si="219"/>
        <v>2.1</v>
      </c>
      <c r="AG333" s="78">
        <f t="shared" si="219"/>
        <v>200</v>
      </c>
      <c r="AH333" s="60">
        <f t="shared" si="219"/>
        <v>50</v>
      </c>
      <c r="AI333" s="60">
        <f t="shared" si="219"/>
        <v>105</v>
      </c>
      <c r="AJ333" s="60">
        <f t="shared" si="219"/>
        <v>10105</v>
      </c>
      <c r="AK333" s="60">
        <f t="shared" si="219"/>
        <v>428.66666666666669</v>
      </c>
      <c r="AL333" s="60">
        <f t="shared" si="219"/>
        <v>8.5733333333333341</v>
      </c>
      <c r="AM333" s="60">
        <f t="shared" ca="1" si="219"/>
        <v>-536.85</v>
      </c>
      <c r="AN333" s="60">
        <f t="shared" ca="1" si="219"/>
        <v>-536.85</v>
      </c>
      <c r="AO333" s="60">
        <f t="shared" ca="1" si="219"/>
        <v>536.85</v>
      </c>
      <c r="AP333" s="63">
        <f t="shared" si="185"/>
        <v>35</v>
      </c>
      <c r="AQ333" s="62">
        <f t="shared" si="186"/>
        <v>2.1039682539682576</v>
      </c>
      <c r="AR333" s="62">
        <f t="shared" si="187"/>
        <v>105.19841269841288</v>
      </c>
      <c r="AS333" s="62">
        <f t="shared" si="188"/>
        <v>210.39682539682576</v>
      </c>
      <c r="AT333" s="62">
        <f t="shared" si="189"/>
        <v>-105.19841269841288</v>
      </c>
      <c r="AU333" s="62">
        <f t="shared" si="190"/>
        <v>315.59523809523864</v>
      </c>
      <c r="AV333" s="62">
        <f t="shared" si="191"/>
        <v>-420.79365079365152</v>
      </c>
      <c r="AW333" s="63">
        <f t="shared" si="202"/>
        <v>-105.19841269841288</v>
      </c>
      <c r="AX333" s="61" t="str">
        <f t="shared" ca="1" si="192"/>
        <v/>
      </c>
      <c r="AY333" s="69">
        <f t="shared" ca="1" si="203"/>
        <v>9568.1500000000015</v>
      </c>
      <c r="AZ333" s="51">
        <f t="shared" si="193"/>
        <v>736.38888888889016</v>
      </c>
      <c r="BA333" s="55">
        <f t="shared" ca="1" si="194"/>
        <v>7.6378324805236833E-2</v>
      </c>
      <c r="BB333" s="55">
        <f t="shared" ca="1" si="204"/>
        <v>-0.29330412462382821</v>
      </c>
      <c r="BC333" s="64">
        <f t="shared" ca="1" si="195"/>
        <v>-463.86507936507894</v>
      </c>
      <c r="BE333" s="52">
        <f t="shared" ca="1" si="196"/>
        <v>8.3999999999999719</v>
      </c>
      <c r="BF333" s="52" t="str">
        <f t="shared" ca="1" si="197"/>
        <v/>
      </c>
      <c r="BG333" s="52">
        <f t="shared" ca="1" si="205"/>
        <v>8.3999999999999719</v>
      </c>
      <c r="BH333" s="52" t="str">
        <f t="shared" ca="1" si="206"/>
        <v/>
      </c>
    </row>
    <row r="334" spans="19:60">
      <c r="S334" s="68">
        <f t="shared" si="218"/>
        <v>7</v>
      </c>
      <c r="T334" s="69">
        <f t="shared" si="218"/>
        <v>2</v>
      </c>
      <c r="U334" s="70">
        <f t="shared" si="198"/>
        <v>3</v>
      </c>
      <c r="V334" s="68">
        <f t="shared" si="217"/>
        <v>4</v>
      </c>
      <c r="W334" s="70">
        <f t="shared" si="217"/>
        <v>7</v>
      </c>
      <c r="X334" s="71">
        <f t="shared" si="217"/>
        <v>0.42857142857142855</v>
      </c>
      <c r="Y334" s="71">
        <f t="shared" si="217"/>
        <v>0.5</v>
      </c>
      <c r="Z334" s="69">
        <f t="shared" si="217"/>
        <v>10000</v>
      </c>
      <c r="AA334" s="69">
        <f t="shared" ca="1" si="217"/>
        <v>9641.3333333333339</v>
      </c>
      <c r="AB334" s="69">
        <f t="shared" ca="1" si="200"/>
        <v>-358.66666666666606</v>
      </c>
      <c r="AC334" s="69">
        <f t="shared" ca="1" si="214"/>
        <v>69.555555555555557</v>
      </c>
      <c r="AD334" s="73">
        <f t="shared" si="208"/>
        <v>8.2999999999999723</v>
      </c>
      <c r="AE334" s="69">
        <f t="shared" si="219"/>
        <v>0.70000000000000007</v>
      </c>
      <c r="AF334" s="69">
        <f t="shared" si="219"/>
        <v>2.1</v>
      </c>
      <c r="AG334" s="78">
        <f t="shared" si="219"/>
        <v>200</v>
      </c>
      <c r="AH334" s="60">
        <f t="shared" si="219"/>
        <v>50</v>
      </c>
      <c r="AI334" s="60">
        <f t="shared" si="219"/>
        <v>105</v>
      </c>
      <c r="AJ334" s="60">
        <f t="shared" si="219"/>
        <v>10105</v>
      </c>
      <c r="AK334" s="60">
        <f t="shared" si="219"/>
        <v>428.66666666666669</v>
      </c>
      <c r="AL334" s="60">
        <f t="shared" si="219"/>
        <v>8.5733333333333341</v>
      </c>
      <c r="AM334" s="60">
        <f t="shared" ca="1" si="219"/>
        <v>-536.85</v>
      </c>
      <c r="AN334" s="60">
        <f t="shared" ca="1" si="219"/>
        <v>-536.85</v>
      </c>
      <c r="AO334" s="60">
        <f t="shared" ca="1" si="219"/>
        <v>536.85</v>
      </c>
      <c r="AP334" s="63">
        <f t="shared" si="185"/>
        <v>35</v>
      </c>
      <c r="AQ334" s="62">
        <f t="shared" si="186"/>
        <v>2.1172690763052247</v>
      </c>
      <c r="AR334" s="62">
        <f t="shared" si="187"/>
        <v>105.86345381526124</v>
      </c>
      <c r="AS334" s="62">
        <f t="shared" si="188"/>
        <v>211.72690763052248</v>
      </c>
      <c r="AT334" s="62">
        <f t="shared" si="189"/>
        <v>-105.86345381526124</v>
      </c>
      <c r="AU334" s="62">
        <f t="shared" si="190"/>
        <v>317.59036144578374</v>
      </c>
      <c r="AV334" s="62">
        <f t="shared" si="191"/>
        <v>-423.45381526104495</v>
      </c>
      <c r="AW334" s="63">
        <f t="shared" si="202"/>
        <v>-105.86345381526121</v>
      </c>
      <c r="AX334" s="61" t="str">
        <f t="shared" ca="1" si="192"/>
        <v/>
      </c>
      <c r="AY334" s="69">
        <f t="shared" ca="1" si="203"/>
        <v>9568.1500000000015</v>
      </c>
      <c r="AZ334" s="51">
        <f t="shared" si="193"/>
        <v>741.04417670682869</v>
      </c>
      <c r="BA334" s="55">
        <f t="shared" ca="1" si="194"/>
        <v>7.6861171695494598E-2</v>
      </c>
      <c r="BB334" s="55">
        <f t="shared" ca="1" si="204"/>
        <v>-0.29515832848121204</v>
      </c>
      <c r="BC334" s="64">
        <f t="shared" ca="1" si="195"/>
        <v>-464.53012048192727</v>
      </c>
      <c r="BE334" s="52">
        <f t="shared" ca="1" si="196"/>
        <v>8.2999999999999723</v>
      </c>
      <c r="BF334" s="52" t="str">
        <f t="shared" ca="1" si="197"/>
        <v/>
      </c>
      <c r="BG334" s="52">
        <f t="shared" ca="1" si="205"/>
        <v>8.2999999999999723</v>
      </c>
      <c r="BH334" s="52" t="str">
        <f t="shared" ca="1" si="206"/>
        <v/>
      </c>
    </row>
    <row r="335" spans="19:60">
      <c r="S335" s="68">
        <f t="shared" si="218"/>
        <v>7</v>
      </c>
      <c r="T335" s="69">
        <f t="shared" si="218"/>
        <v>2</v>
      </c>
      <c r="U335" s="70">
        <f t="shared" si="198"/>
        <v>3</v>
      </c>
      <c r="V335" s="68">
        <f t="shared" si="217"/>
        <v>4</v>
      </c>
      <c r="W335" s="70">
        <f t="shared" si="217"/>
        <v>7</v>
      </c>
      <c r="X335" s="71">
        <f t="shared" si="217"/>
        <v>0.42857142857142855</v>
      </c>
      <c r="Y335" s="71">
        <f t="shared" si="217"/>
        <v>0.5</v>
      </c>
      <c r="Z335" s="69">
        <f t="shared" si="217"/>
        <v>10000</v>
      </c>
      <c r="AA335" s="69">
        <f t="shared" ca="1" si="217"/>
        <v>9641.3333333333339</v>
      </c>
      <c r="AB335" s="69">
        <f t="shared" ca="1" si="200"/>
        <v>-358.66666666666606</v>
      </c>
      <c r="AC335" s="69">
        <f t="shared" ca="1" si="214"/>
        <v>69.555555555555557</v>
      </c>
      <c r="AD335" s="73">
        <f t="shared" si="208"/>
        <v>8.1999999999999726</v>
      </c>
      <c r="AE335" s="69">
        <f t="shared" si="219"/>
        <v>0.70000000000000007</v>
      </c>
      <c r="AF335" s="69">
        <f t="shared" si="219"/>
        <v>2.1</v>
      </c>
      <c r="AG335" s="78">
        <f t="shared" si="219"/>
        <v>200</v>
      </c>
      <c r="AH335" s="60">
        <f t="shared" si="219"/>
        <v>50</v>
      </c>
      <c r="AI335" s="60">
        <f t="shared" si="219"/>
        <v>105</v>
      </c>
      <c r="AJ335" s="60">
        <f t="shared" si="219"/>
        <v>10105</v>
      </c>
      <c r="AK335" s="60">
        <f t="shared" si="219"/>
        <v>428.66666666666669</v>
      </c>
      <c r="AL335" s="60">
        <f t="shared" si="219"/>
        <v>8.5733333333333341</v>
      </c>
      <c r="AM335" s="60">
        <f t="shared" ca="1" si="219"/>
        <v>-536.85</v>
      </c>
      <c r="AN335" s="60">
        <f t="shared" ca="1" si="219"/>
        <v>-536.85</v>
      </c>
      <c r="AO335" s="60">
        <f t="shared" ca="1" si="219"/>
        <v>536.85</v>
      </c>
      <c r="AP335" s="63">
        <f t="shared" si="185"/>
        <v>35</v>
      </c>
      <c r="AQ335" s="62">
        <f t="shared" si="186"/>
        <v>2.130894308943093</v>
      </c>
      <c r="AR335" s="62">
        <f t="shared" si="187"/>
        <v>106.54471544715464</v>
      </c>
      <c r="AS335" s="62">
        <f t="shared" si="188"/>
        <v>213.08943089430929</v>
      </c>
      <c r="AT335" s="62">
        <f t="shared" si="189"/>
        <v>-106.54471544715464</v>
      </c>
      <c r="AU335" s="62">
        <f t="shared" si="190"/>
        <v>319.63414634146392</v>
      </c>
      <c r="AV335" s="62">
        <f t="shared" si="191"/>
        <v>-426.17886178861858</v>
      </c>
      <c r="AW335" s="63">
        <f t="shared" si="202"/>
        <v>-106.54471544715466</v>
      </c>
      <c r="AX335" s="61" t="str">
        <f t="shared" ca="1" si="192"/>
        <v/>
      </c>
      <c r="AY335" s="69">
        <f t="shared" ca="1" si="203"/>
        <v>9568.1500000000015</v>
      </c>
      <c r="AZ335" s="51">
        <f t="shared" si="193"/>
        <v>745.81300813008249</v>
      </c>
      <c r="BA335" s="55">
        <f t="shared" ca="1" si="194"/>
        <v>7.7355795339173264E-2</v>
      </c>
      <c r="BB335" s="55">
        <f t="shared" ca="1" si="204"/>
        <v>-0.2970577568229224</v>
      </c>
      <c r="BC335" s="64">
        <f t="shared" ca="1" si="195"/>
        <v>-465.21138211382072</v>
      </c>
      <c r="BE335" s="52">
        <f t="shared" ca="1" si="196"/>
        <v>8.1999999999999726</v>
      </c>
      <c r="BF335" s="52" t="str">
        <f t="shared" ca="1" si="197"/>
        <v/>
      </c>
      <c r="BG335" s="52">
        <f t="shared" ca="1" si="205"/>
        <v>8.1999999999999726</v>
      </c>
      <c r="BH335" s="52" t="str">
        <f t="shared" ca="1" si="206"/>
        <v/>
      </c>
    </row>
    <row r="336" spans="19:60">
      <c r="S336" s="68">
        <f t="shared" si="218"/>
        <v>7</v>
      </c>
      <c r="T336" s="69">
        <f t="shared" si="218"/>
        <v>2</v>
      </c>
      <c r="U336" s="70">
        <f t="shared" si="198"/>
        <v>3</v>
      </c>
      <c r="V336" s="68">
        <f t="shared" si="217"/>
        <v>4</v>
      </c>
      <c r="W336" s="70">
        <f t="shared" si="217"/>
        <v>7</v>
      </c>
      <c r="X336" s="71">
        <f t="shared" si="217"/>
        <v>0.42857142857142855</v>
      </c>
      <c r="Y336" s="71">
        <f t="shared" si="217"/>
        <v>0.5</v>
      </c>
      <c r="Z336" s="69">
        <f t="shared" si="217"/>
        <v>10000</v>
      </c>
      <c r="AA336" s="69">
        <f t="shared" ca="1" si="217"/>
        <v>9641.3333333333339</v>
      </c>
      <c r="AB336" s="69">
        <f t="shared" ca="1" si="200"/>
        <v>-358.66666666666606</v>
      </c>
      <c r="AC336" s="69">
        <f t="shared" ca="1" si="214"/>
        <v>69.555555555555557</v>
      </c>
      <c r="AD336" s="73">
        <f t="shared" si="208"/>
        <v>8.099999999999973</v>
      </c>
      <c r="AE336" s="69">
        <f t="shared" si="219"/>
        <v>0.70000000000000007</v>
      </c>
      <c r="AF336" s="69">
        <f t="shared" si="219"/>
        <v>2.1</v>
      </c>
      <c r="AG336" s="78">
        <f t="shared" si="219"/>
        <v>200</v>
      </c>
      <c r="AH336" s="60">
        <f t="shared" si="219"/>
        <v>50</v>
      </c>
      <c r="AI336" s="60">
        <f t="shared" si="219"/>
        <v>105</v>
      </c>
      <c r="AJ336" s="60">
        <f t="shared" si="219"/>
        <v>10105</v>
      </c>
      <c r="AK336" s="60">
        <f t="shared" si="219"/>
        <v>428.66666666666669</v>
      </c>
      <c r="AL336" s="60">
        <f t="shared" si="219"/>
        <v>8.5733333333333341</v>
      </c>
      <c r="AM336" s="60">
        <f t="shared" ca="1" si="219"/>
        <v>-536.85</v>
      </c>
      <c r="AN336" s="60">
        <f t="shared" ca="1" si="219"/>
        <v>-536.85</v>
      </c>
      <c r="AO336" s="60">
        <f t="shared" ca="1" si="219"/>
        <v>536.85</v>
      </c>
      <c r="AP336" s="63">
        <f t="shared" si="185"/>
        <v>35</v>
      </c>
      <c r="AQ336" s="62">
        <f t="shared" si="186"/>
        <v>2.1448559670781933</v>
      </c>
      <c r="AR336" s="62">
        <f t="shared" si="187"/>
        <v>107.24279835390966</v>
      </c>
      <c r="AS336" s="62">
        <f t="shared" si="188"/>
        <v>214.48559670781933</v>
      </c>
      <c r="AT336" s="62">
        <f t="shared" si="189"/>
        <v>-107.24279835390966</v>
      </c>
      <c r="AU336" s="62">
        <f t="shared" si="190"/>
        <v>321.72839506172897</v>
      </c>
      <c r="AV336" s="62">
        <f t="shared" si="191"/>
        <v>-428.97119341563865</v>
      </c>
      <c r="AW336" s="63">
        <f t="shared" si="202"/>
        <v>-107.24279835390968</v>
      </c>
      <c r="AX336" s="61" t="str">
        <f t="shared" ca="1" si="192"/>
        <v/>
      </c>
      <c r="AY336" s="69">
        <f t="shared" ca="1" si="203"/>
        <v>9568.1500000000015</v>
      </c>
      <c r="AZ336" s="51">
        <f t="shared" si="193"/>
        <v>750.69958847736768</v>
      </c>
      <c r="BA336" s="55">
        <f t="shared" ca="1" si="194"/>
        <v>7.7862631912325508E-2</v>
      </c>
      <c r="BB336" s="55">
        <f t="shared" ca="1" si="204"/>
        <v>-0.29900408462986022</v>
      </c>
      <c r="BC336" s="64">
        <f t="shared" ca="1" si="195"/>
        <v>-465.90946502057574</v>
      </c>
      <c r="BE336" s="52">
        <f t="shared" ca="1" si="196"/>
        <v>8.099999999999973</v>
      </c>
      <c r="BF336" s="52" t="str">
        <f t="shared" ca="1" si="197"/>
        <v/>
      </c>
      <c r="BG336" s="52">
        <f t="shared" ca="1" si="205"/>
        <v>8.099999999999973</v>
      </c>
      <c r="BH336" s="52" t="str">
        <f t="shared" ca="1" si="206"/>
        <v/>
      </c>
    </row>
    <row r="337" spans="19:60">
      <c r="S337" s="68">
        <f t="shared" si="218"/>
        <v>7</v>
      </c>
      <c r="T337" s="69">
        <f t="shared" si="218"/>
        <v>2</v>
      </c>
      <c r="U337" s="70">
        <f t="shared" si="198"/>
        <v>3</v>
      </c>
      <c r="V337" s="68">
        <f t="shared" si="217"/>
        <v>4</v>
      </c>
      <c r="W337" s="70">
        <f t="shared" si="217"/>
        <v>7</v>
      </c>
      <c r="X337" s="71">
        <f t="shared" si="217"/>
        <v>0.42857142857142855</v>
      </c>
      <c r="Y337" s="71">
        <f t="shared" si="217"/>
        <v>0.5</v>
      </c>
      <c r="Z337" s="69">
        <f t="shared" si="217"/>
        <v>10000</v>
      </c>
      <c r="AA337" s="69">
        <f t="shared" ca="1" si="217"/>
        <v>9641.3333333333339</v>
      </c>
      <c r="AB337" s="69">
        <f t="shared" ca="1" si="200"/>
        <v>-358.66666666666606</v>
      </c>
      <c r="AC337" s="69">
        <f t="shared" ca="1" si="214"/>
        <v>69.555555555555557</v>
      </c>
      <c r="AD337" s="73">
        <f t="shared" si="208"/>
        <v>7.9999999999999734</v>
      </c>
      <c r="AE337" s="69">
        <f t="shared" si="219"/>
        <v>0.70000000000000007</v>
      </c>
      <c r="AF337" s="69">
        <f t="shared" si="219"/>
        <v>2.1</v>
      </c>
      <c r="AG337" s="78">
        <f t="shared" si="219"/>
        <v>200</v>
      </c>
      <c r="AH337" s="60">
        <f t="shared" si="219"/>
        <v>50</v>
      </c>
      <c r="AI337" s="60">
        <f t="shared" si="219"/>
        <v>105</v>
      </c>
      <c r="AJ337" s="60">
        <f t="shared" si="219"/>
        <v>10105</v>
      </c>
      <c r="AK337" s="60">
        <f t="shared" si="219"/>
        <v>428.66666666666669</v>
      </c>
      <c r="AL337" s="60">
        <f t="shared" si="219"/>
        <v>8.5733333333333341</v>
      </c>
      <c r="AM337" s="60">
        <f t="shared" ca="1" si="219"/>
        <v>-536.85</v>
      </c>
      <c r="AN337" s="60">
        <f t="shared" ca="1" si="219"/>
        <v>-536.85</v>
      </c>
      <c r="AO337" s="60">
        <f t="shared" ca="1" si="219"/>
        <v>536.85</v>
      </c>
      <c r="AP337" s="63">
        <f t="shared" si="185"/>
        <v>35</v>
      </c>
      <c r="AQ337" s="62">
        <f t="shared" si="186"/>
        <v>2.1591666666666702</v>
      </c>
      <c r="AR337" s="62">
        <f t="shared" si="187"/>
        <v>107.95833333333351</v>
      </c>
      <c r="AS337" s="62">
        <f t="shared" si="188"/>
        <v>215.91666666666703</v>
      </c>
      <c r="AT337" s="62">
        <f t="shared" si="189"/>
        <v>-107.95833333333351</v>
      </c>
      <c r="AU337" s="62">
        <f t="shared" si="190"/>
        <v>323.87500000000057</v>
      </c>
      <c r="AV337" s="62">
        <f t="shared" si="191"/>
        <v>-431.83333333333405</v>
      </c>
      <c r="AW337" s="63">
        <f t="shared" si="202"/>
        <v>-107.95833333333348</v>
      </c>
      <c r="AX337" s="61" t="str">
        <f t="shared" ca="1" si="192"/>
        <v/>
      </c>
      <c r="AY337" s="69">
        <f t="shared" ca="1" si="203"/>
        <v>9568.1500000000015</v>
      </c>
      <c r="AZ337" s="51">
        <f t="shared" si="193"/>
        <v>755.70833333333462</v>
      </c>
      <c r="BA337" s="55">
        <f t="shared" ca="1" si="194"/>
        <v>7.8382139399806525E-2</v>
      </c>
      <c r="BB337" s="55">
        <f t="shared" ca="1" si="204"/>
        <v>-0.30099907063197118</v>
      </c>
      <c r="BC337" s="64">
        <f t="shared" ca="1" si="195"/>
        <v>-466.62499999999955</v>
      </c>
      <c r="BE337" s="52">
        <f t="shared" ca="1" si="196"/>
        <v>7.9999999999999734</v>
      </c>
      <c r="BF337" s="52" t="str">
        <f t="shared" ca="1" si="197"/>
        <v/>
      </c>
      <c r="BG337" s="52">
        <f t="shared" ca="1" si="205"/>
        <v>7.9999999999999734</v>
      </c>
      <c r="BH337" s="52" t="str">
        <f t="shared" ca="1" si="206"/>
        <v/>
      </c>
    </row>
    <row r="338" spans="19:60">
      <c r="S338" s="68">
        <f t="shared" si="218"/>
        <v>7</v>
      </c>
      <c r="T338" s="69">
        <f t="shared" si="218"/>
        <v>2</v>
      </c>
      <c r="U338" s="70">
        <f t="shared" si="198"/>
        <v>3</v>
      </c>
      <c r="V338" s="68">
        <f t="shared" si="217"/>
        <v>4</v>
      </c>
      <c r="W338" s="70">
        <f t="shared" si="217"/>
        <v>7</v>
      </c>
      <c r="X338" s="71">
        <f t="shared" si="217"/>
        <v>0.42857142857142855</v>
      </c>
      <c r="Y338" s="71">
        <f t="shared" si="217"/>
        <v>0.5</v>
      </c>
      <c r="Z338" s="69">
        <f t="shared" si="217"/>
        <v>10000</v>
      </c>
      <c r="AA338" s="69">
        <f t="shared" ca="1" si="217"/>
        <v>9641.3333333333339</v>
      </c>
      <c r="AB338" s="69">
        <f t="shared" ca="1" si="200"/>
        <v>-358.66666666666606</v>
      </c>
      <c r="AC338" s="69">
        <f t="shared" ca="1" si="214"/>
        <v>69.555555555555557</v>
      </c>
      <c r="AD338" s="73">
        <f t="shared" si="208"/>
        <v>7.8999999999999737</v>
      </c>
      <c r="AE338" s="69">
        <f t="shared" si="219"/>
        <v>0.70000000000000007</v>
      </c>
      <c r="AF338" s="69">
        <f t="shared" si="219"/>
        <v>2.1</v>
      </c>
      <c r="AG338" s="78">
        <f t="shared" si="219"/>
        <v>200</v>
      </c>
      <c r="AH338" s="60">
        <f t="shared" si="219"/>
        <v>50</v>
      </c>
      <c r="AI338" s="60">
        <f t="shared" si="219"/>
        <v>105</v>
      </c>
      <c r="AJ338" s="60">
        <f t="shared" si="219"/>
        <v>10105</v>
      </c>
      <c r="AK338" s="60">
        <f t="shared" si="219"/>
        <v>428.66666666666669</v>
      </c>
      <c r="AL338" s="60">
        <f t="shared" si="219"/>
        <v>8.5733333333333341</v>
      </c>
      <c r="AM338" s="60">
        <f t="shared" ca="1" si="219"/>
        <v>-536.85</v>
      </c>
      <c r="AN338" s="60">
        <f t="shared" ca="1" si="219"/>
        <v>-536.85</v>
      </c>
      <c r="AO338" s="60">
        <f t="shared" ca="1" si="219"/>
        <v>536.85</v>
      </c>
      <c r="AP338" s="63">
        <f t="shared" si="185"/>
        <v>35</v>
      </c>
      <c r="AQ338" s="62">
        <f t="shared" si="186"/>
        <v>2.1738396624472616</v>
      </c>
      <c r="AR338" s="62">
        <f t="shared" si="187"/>
        <v>108.69198312236308</v>
      </c>
      <c r="AS338" s="62">
        <f t="shared" si="188"/>
        <v>217.38396624472617</v>
      </c>
      <c r="AT338" s="62">
        <f t="shared" si="189"/>
        <v>-108.69198312236308</v>
      </c>
      <c r="AU338" s="62">
        <f t="shared" si="190"/>
        <v>326.07594936708927</v>
      </c>
      <c r="AV338" s="62">
        <f t="shared" si="191"/>
        <v>-434.76793248945233</v>
      </c>
      <c r="AW338" s="63">
        <f t="shared" si="202"/>
        <v>-108.69198312236307</v>
      </c>
      <c r="AX338" s="61" t="str">
        <f t="shared" ca="1" si="192"/>
        <v/>
      </c>
      <c r="AY338" s="69">
        <f t="shared" ca="1" si="203"/>
        <v>9568.1500000000015</v>
      </c>
      <c r="AZ338" s="51">
        <f t="shared" si="193"/>
        <v>760.84388185654154</v>
      </c>
      <c r="BA338" s="55">
        <f t="shared" ca="1" si="194"/>
        <v>7.8914798975578224E-2</v>
      </c>
      <c r="BB338" s="55">
        <f t="shared" ca="1" si="204"/>
        <v>-0.30304456260881946</v>
      </c>
      <c r="BC338" s="64">
        <f t="shared" ca="1" si="195"/>
        <v>-467.35864978902913</v>
      </c>
      <c r="BE338" s="52">
        <f t="shared" ca="1" si="196"/>
        <v>7.8999999999999737</v>
      </c>
      <c r="BF338" s="52" t="str">
        <f t="shared" ca="1" si="197"/>
        <v/>
      </c>
      <c r="BG338" s="52">
        <f t="shared" ca="1" si="205"/>
        <v>7.8999999999999737</v>
      </c>
      <c r="BH338" s="52" t="str">
        <f t="shared" ca="1" si="206"/>
        <v/>
      </c>
    </row>
    <row r="339" spans="19:60">
      <c r="S339" s="68">
        <f t="shared" si="218"/>
        <v>7</v>
      </c>
      <c r="T339" s="69">
        <f t="shared" si="218"/>
        <v>2</v>
      </c>
      <c r="U339" s="70">
        <f t="shared" si="198"/>
        <v>3</v>
      </c>
      <c r="V339" s="68">
        <f t="shared" si="217"/>
        <v>4</v>
      </c>
      <c r="W339" s="70">
        <f t="shared" si="217"/>
        <v>7</v>
      </c>
      <c r="X339" s="71">
        <f t="shared" si="217"/>
        <v>0.42857142857142855</v>
      </c>
      <c r="Y339" s="71">
        <f t="shared" si="217"/>
        <v>0.5</v>
      </c>
      <c r="Z339" s="69">
        <f t="shared" si="217"/>
        <v>10000</v>
      </c>
      <c r="AA339" s="69">
        <f t="shared" ca="1" si="217"/>
        <v>9641.3333333333339</v>
      </c>
      <c r="AB339" s="69">
        <f t="shared" ca="1" si="200"/>
        <v>-358.66666666666606</v>
      </c>
      <c r="AC339" s="69">
        <f t="shared" ca="1" si="214"/>
        <v>69.555555555555557</v>
      </c>
      <c r="AD339" s="73">
        <f t="shared" si="208"/>
        <v>7.7999999999999741</v>
      </c>
      <c r="AE339" s="69">
        <f t="shared" si="219"/>
        <v>0.70000000000000007</v>
      </c>
      <c r="AF339" s="69">
        <f t="shared" si="219"/>
        <v>2.1</v>
      </c>
      <c r="AG339" s="78">
        <f t="shared" si="219"/>
        <v>200</v>
      </c>
      <c r="AH339" s="60">
        <f t="shared" si="219"/>
        <v>50</v>
      </c>
      <c r="AI339" s="60">
        <f t="shared" si="219"/>
        <v>105</v>
      </c>
      <c r="AJ339" s="60">
        <f t="shared" si="219"/>
        <v>10105</v>
      </c>
      <c r="AK339" s="60">
        <f t="shared" si="219"/>
        <v>428.66666666666669</v>
      </c>
      <c r="AL339" s="60">
        <f t="shared" si="219"/>
        <v>8.5733333333333341</v>
      </c>
      <c r="AM339" s="60">
        <f t="shared" ca="1" si="219"/>
        <v>-536.85</v>
      </c>
      <c r="AN339" s="60">
        <f t="shared" ca="1" si="219"/>
        <v>-536.85</v>
      </c>
      <c r="AO339" s="60">
        <f t="shared" ca="1" si="219"/>
        <v>536.85</v>
      </c>
      <c r="AP339" s="63">
        <f t="shared" si="185"/>
        <v>35</v>
      </c>
      <c r="AQ339" s="62">
        <f t="shared" si="186"/>
        <v>2.1888888888888927</v>
      </c>
      <c r="AR339" s="62">
        <f t="shared" si="187"/>
        <v>109.44444444444463</v>
      </c>
      <c r="AS339" s="62">
        <f t="shared" si="188"/>
        <v>218.88888888888926</v>
      </c>
      <c r="AT339" s="62">
        <f t="shared" si="189"/>
        <v>-109.44444444444463</v>
      </c>
      <c r="AU339" s="62">
        <f t="shared" si="190"/>
        <v>328.33333333333388</v>
      </c>
      <c r="AV339" s="62">
        <f t="shared" si="191"/>
        <v>-437.77777777777851</v>
      </c>
      <c r="AW339" s="63">
        <f t="shared" si="202"/>
        <v>-109.44444444444463</v>
      </c>
      <c r="AX339" s="61" t="str">
        <f t="shared" ca="1" si="192"/>
        <v/>
      </c>
      <c r="AY339" s="69">
        <f t="shared" ca="1" si="203"/>
        <v>9568.1500000000015</v>
      </c>
      <c r="AZ339" s="51">
        <f t="shared" si="193"/>
        <v>766.11111111111245</v>
      </c>
      <c r="BA339" s="55">
        <f t="shared" ca="1" si="194"/>
        <v>7.9461116489190201E-2</v>
      </c>
      <c r="BB339" s="55">
        <f t="shared" ca="1" si="204"/>
        <v>-0.30514250309789448</v>
      </c>
      <c r="BC339" s="64">
        <f t="shared" ca="1" si="195"/>
        <v>-468.11111111111069</v>
      </c>
      <c r="BE339" s="52">
        <f t="shared" ca="1" si="196"/>
        <v>7.7999999999999741</v>
      </c>
      <c r="BF339" s="52" t="str">
        <f t="shared" ca="1" si="197"/>
        <v/>
      </c>
      <c r="BG339" s="52">
        <f t="shared" ca="1" si="205"/>
        <v>7.7999999999999741</v>
      </c>
      <c r="BH339" s="52" t="str">
        <f t="shared" ca="1" si="206"/>
        <v/>
      </c>
    </row>
    <row r="340" spans="19:60">
      <c r="S340" s="68">
        <f t="shared" si="218"/>
        <v>7</v>
      </c>
      <c r="T340" s="69">
        <f t="shared" si="218"/>
        <v>2</v>
      </c>
      <c r="U340" s="70">
        <f t="shared" si="198"/>
        <v>3</v>
      </c>
      <c r="V340" s="68">
        <f t="shared" si="217"/>
        <v>4</v>
      </c>
      <c r="W340" s="70">
        <f t="shared" si="217"/>
        <v>7</v>
      </c>
      <c r="X340" s="71">
        <f t="shared" si="217"/>
        <v>0.42857142857142855</v>
      </c>
      <c r="Y340" s="71">
        <f t="shared" si="217"/>
        <v>0.5</v>
      </c>
      <c r="Z340" s="69">
        <f t="shared" si="217"/>
        <v>10000</v>
      </c>
      <c r="AA340" s="69">
        <f t="shared" ca="1" si="217"/>
        <v>9641.3333333333339</v>
      </c>
      <c r="AB340" s="69">
        <f t="shared" ca="1" si="200"/>
        <v>-358.66666666666606</v>
      </c>
      <c r="AC340" s="69">
        <f t="shared" ca="1" si="214"/>
        <v>69.555555555555557</v>
      </c>
      <c r="AD340" s="73">
        <f t="shared" si="208"/>
        <v>7.6999999999999744</v>
      </c>
      <c r="AE340" s="69">
        <f t="shared" si="219"/>
        <v>0.70000000000000007</v>
      </c>
      <c r="AF340" s="69">
        <f t="shared" si="219"/>
        <v>2.1</v>
      </c>
      <c r="AG340" s="78">
        <f t="shared" si="219"/>
        <v>200</v>
      </c>
      <c r="AH340" s="60">
        <f t="shared" si="219"/>
        <v>50</v>
      </c>
      <c r="AI340" s="60">
        <f t="shared" si="219"/>
        <v>105</v>
      </c>
      <c r="AJ340" s="60">
        <f t="shared" si="219"/>
        <v>10105</v>
      </c>
      <c r="AK340" s="60">
        <f t="shared" si="219"/>
        <v>428.66666666666669</v>
      </c>
      <c r="AL340" s="60">
        <f t="shared" si="219"/>
        <v>8.5733333333333341</v>
      </c>
      <c r="AM340" s="60">
        <f t="shared" ca="1" si="219"/>
        <v>-536.85</v>
      </c>
      <c r="AN340" s="60">
        <f t="shared" ca="1" si="219"/>
        <v>-536.85</v>
      </c>
      <c r="AO340" s="60">
        <f t="shared" ca="1" si="219"/>
        <v>536.85</v>
      </c>
      <c r="AP340" s="63">
        <f t="shared" si="185"/>
        <v>35</v>
      </c>
      <c r="AQ340" s="62">
        <f t="shared" si="186"/>
        <v>2.2043290043290082</v>
      </c>
      <c r="AR340" s="62">
        <f t="shared" si="187"/>
        <v>110.21645021645041</v>
      </c>
      <c r="AS340" s="62">
        <f t="shared" si="188"/>
        <v>220.43290043290082</v>
      </c>
      <c r="AT340" s="62">
        <f t="shared" si="189"/>
        <v>-110.21645021645041</v>
      </c>
      <c r="AU340" s="62">
        <f t="shared" si="190"/>
        <v>330.64935064935122</v>
      </c>
      <c r="AV340" s="62">
        <f t="shared" si="191"/>
        <v>-440.86580086580165</v>
      </c>
      <c r="AW340" s="63">
        <f t="shared" si="202"/>
        <v>-110.21645021645043</v>
      </c>
      <c r="AX340" s="61" t="str">
        <f t="shared" ca="1" si="192"/>
        <v/>
      </c>
      <c r="AY340" s="69">
        <f t="shared" ca="1" si="203"/>
        <v>9568.1500000000015</v>
      </c>
      <c r="AZ340" s="51">
        <f t="shared" si="193"/>
        <v>771.51515151515287</v>
      </c>
      <c r="BA340" s="55">
        <f t="shared" ca="1" si="194"/>
        <v>8.002162406809081E-2</v>
      </c>
      <c r="BB340" s="55">
        <f t="shared" ca="1" si="204"/>
        <v>-0.30729493554772475</v>
      </c>
      <c r="BC340" s="64">
        <f t="shared" ca="1" si="195"/>
        <v>-468.88311688311649</v>
      </c>
      <c r="BE340" s="52">
        <f t="shared" ca="1" si="196"/>
        <v>7.6999999999999744</v>
      </c>
      <c r="BF340" s="52" t="str">
        <f t="shared" ca="1" si="197"/>
        <v/>
      </c>
      <c r="BG340" s="52">
        <f t="shared" ca="1" si="205"/>
        <v>7.6999999999999744</v>
      </c>
      <c r="BH340" s="52" t="str">
        <f t="shared" ca="1" si="206"/>
        <v/>
      </c>
    </row>
    <row r="341" spans="19:60">
      <c r="S341" s="68">
        <f t="shared" si="218"/>
        <v>7</v>
      </c>
      <c r="T341" s="69">
        <f t="shared" si="218"/>
        <v>2</v>
      </c>
      <c r="U341" s="70">
        <f t="shared" si="198"/>
        <v>3</v>
      </c>
      <c r="V341" s="68">
        <f t="shared" si="217"/>
        <v>4</v>
      </c>
      <c r="W341" s="70">
        <f t="shared" si="217"/>
        <v>7</v>
      </c>
      <c r="X341" s="71">
        <f t="shared" si="217"/>
        <v>0.42857142857142855</v>
      </c>
      <c r="Y341" s="71">
        <f t="shared" si="217"/>
        <v>0.5</v>
      </c>
      <c r="Z341" s="69">
        <f t="shared" si="217"/>
        <v>10000</v>
      </c>
      <c r="AA341" s="69">
        <f t="shared" ca="1" si="217"/>
        <v>9641.3333333333339</v>
      </c>
      <c r="AB341" s="69">
        <f t="shared" ca="1" si="200"/>
        <v>-358.66666666666606</v>
      </c>
      <c r="AC341" s="69">
        <f t="shared" ca="1" si="214"/>
        <v>69.555555555555557</v>
      </c>
      <c r="AD341" s="73">
        <f t="shared" si="208"/>
        <v>7.5999999999999748</v>
      </c>
      <c r="AE341" s="69">
        <f t="shared" si="219"/>
        <v>0.70000000000000007</v>
      </c>
      <c r="AF341" s="69">
        <f t="shared" si="219"/>
        <v>2.1</v>
      </c>
      <c r="AG341" s="78">
        <f t="shared" si="219"/>
        <v>200</v>
      </c>
      <c r="AH341" s="60">
        <f t="shared" si="219"/>
        <v>50</v>
      </c>
      <c r="AI341" s="60">
        <f t="shared" si="219"/>
        <v>105</v>
      </c>
      <c r="AJ341" s="60">
        <f t="shared" si="219"/>
        <v>10105</v>
      </c>
      <c r="AK341" s="60">
        <f t="shared" si="219"/>
        <v>428.66666666666669</v>
      </c>
      <c r="AL341" s="60">
        <f t="shared" si="219"/>
        <v>8.5733333333333341</v>
      </c>
      <c r="AM341" s="60">
        <f t="shared" ca="1" si="219"/>
        <v>-536.85</v>
      </c>
      <c r="AN341" s="60">
        <f t="shared" ca="1" si="219"/>
        <v>-536.85</v>
      </c>
      <c r="AO341" s="60">
        <f t="shared" ca="1" si="219"/>
        <v>536.85</v>
      </c>
      <c r="AP341" s="63">
        <f t="shared" si="185"/>
        <v>35</v>
      </c>
      <c r="AQ341" s="62">
        <f t="shared" si="186"/>
        <v>2.2201754385964954</v>
      </c>
      <c r="AR341" s="62">
        <f t="shared" si="187"/>
        <v>111.00877192982477</v>
      </c>
      <c r="AS341" s="62">
        <f t="shared" si="188"/>
        <v>222.01754385964955</v>
      </c>
      <c r="AT341" s="62">
        <f t="shared" si="189"/>
        <v>-111.00877192982477</v>
      </c>
      <c r="AU341" s="62">
        <f t="shared" si="190"/>
        <v>333.02631578947432</v>
      </c>
      <c r="AV341" s="62">
        <f t="shared" si="191"/>
        <v>-444.0350877192991</v>
      </c>
      <c r="AW341" s="63">
        <f t="shared" si="202"/>
        <v>-111.00877192982477</v>
      </c>
      <c r="AX341" s="61" t="str">
        <f t="shared" ca="1" si="192"/>
        <v/>
      </c>
      <c r="AY341" s="69">
        <f t="shared" ca="1" si="203"/>
        <v>9568.1500000000015</v>
      </c>
      <c r="AZ341" s="51">
        <f t="shared" si="193"/>
        <v>777.06140350877342</v>
      </c>
      <c r="BA341" s="55">
        <f t="shared" ca="1" si="194"/>
        <v>8.059688184643618E-2</v>
      </c>
      <c r="BB341" s="55">
        <f t="shared" ca="1" si="204"/>
        <v>-0.30950401095676106</v>
      </c>
      <c r="BC341" s="64">
        <f t="shared" ca="1" si="195"/>
        <v>-469.67543859649084</v>
      </c>
      <c r="BE341" s="52">
        <f t="shared" ca="1" si="196"/>
        <v>7.5999999999999748</v>
      </c>
      <c r="BF341" s="52" t="str">
        <f t="shared" ca="1" si="197"/>
        <v/>
      </c>
      <c r="BG341" s="52">
        <f t="shared" ca="1" si="205"/>
        <v>7.5999999999999748</v>
      </c>
      <c r="BH341" s="52" t="str">
        <f t="shared" ca="1" si="206"/>
        <v/>
      </c>
    </row>
    <row r="342" spans="19:60">
      <c r="S342" s="68">
        <f t="shared" si="218"/>
        <v>7</v>
      </c>
      <c r="T342" s="69">
        <f t="shared" si="218"/>
        <v>2</v>
      </c>
      <c r="U342" s="70">
        <f t="shared" si="198"/>
        <v>3</v>
      </c>
      <c r="V342" s="68">
        <f t="shared" si="217"/>
        <v>4</v>
      </c>
      <c r="W342" s="70">
        <f t="shared" si="217"/>
        <v>7</v>
      </c>
      <c r="X342" s="71">
        <f t="shared" si="217"/>
        <v>0.42857142857142855</v>
      </c>
      <c r="Y342" s="71">
        <f t="shared" si="217"/>
        <v>0.5</v>
      </c>
      <c r="Z342" s="69">
        <f t="shared" si="217"/>
        <v>10000</v>
      </c>
      <c r="AA342" s="69">
        <f t="shared" ca="1" si="217"/>
        <v>9641.3333333333339</v>
      </c>
      <c r="AB342" s="69">
        <f t="shared" ca="1" si="200"/>
        <v>-358.66666666666606</v>
      </c>
      <c r="AC342" s="69">
        <f t="shared" ca="1" si="214"/>
        <v>69.555555555555557</v>
      </c>
      <c r="AD342" s="73">
        <f t="shared" si="208"/>
        <v>7.4999999999999751</v>
      </c>
      <c r="AE342" s="69">
        <f t="shared" si="219"/>
        <v>0.70000000000000007</v>
      </c>
      <c r="AF342" s="69">
        <f t="shared" si="219"/>
        <v>2.1</v>
      </c>
      <c r="AG342" s="78">
        <f t="shared" si="219"/>
        <v>200</v>
      </c>
      <c r="AH342" s="60">
        <f t="shared" si="219"/>
        <v>50</v>
      </c>
      <c r="AI342" s="60">
        <f t="shared" si="219"/>
        <v>105</v>
      </c>
      <c r="AJ342" s="60">
        <f t="shared" si="219"/>
        <v>10105</v>
      </c>
      <c r="AK342" s="60">
        <f t="shared" si="219"/>
        <v>428.66666666666669</v>
      </c>
      <c r="AL342" s="60">
        <f t="shared" si="219"/>
        <v>8.5733333333333341</v>
      </c>
      <c r="AM342" s="60">
        <f t="shared" ca="1" si="219"/>
        <v>-536.85</v>
      </c>
      <c r="AN342" s="60">
        <f t="shared" ca="1" si="219"/>
        <v>-536.85</v>
      </c>
      <c r="AO342" s="60">
        <f t="shared" ca="1" si="219"/>
        <v>536.85</v>
      </c>
      <c r="AP342" s="63">
        <f t="shared" si="185"/>
        <v>35</v>
      </c>
      <c r="AQ342" s="62">
        <f t="shared" si="186"/>
        <v>2.2364444444444485</v>
      </c>
      <c r="AR342" s="62">
        <f t="shared" si="187"/>
        <v>111.82222222222242</v>
      </c>
      <c r="AS342" s="62">
        <f t="shared" si="188"/>
        <v>223.64444444444484</v>
      </c>
      <c r="AT342" s="62">
        <f t="shared" si="189"/>
        <v>-111.82222222222242</v>
      </c>
      <c r="AU342" s="62">
        <f t="shared" si="190"/>
        <v>335.46666666666727</v>
      </c>
      <c r="AV342" s="62">
        <f t="shared" si="191"/>
        <v>-447.28888888888969</v>
      </c>
      <c r="AW342" s="63">
        <f t="shared" si="202"/>
        <v>-111.82222222222242</v>
      </c>
      <c r="AX342" s="61" t="str">
        <f t="shared" ca="1" si="192"/>
        <v/>
      </c>
      <c r="AY342" s="69">
        <f t="shared" ca="1" si="203"/>
        <v>9568.1500000000015</v>
      </c>
      <c r="AZ342" s="51">
        <f t="shared" si="193"/>
        <v>782.75555555555695</v>
      </c>
      <c r="BA342" s="55">
        <f t="shared" ca="1" si="194"/>
        <v>8.1187479832204076E-2</v>
      </c>
      <c r="BB342" s="55">
        <f t="shared" ca="1" si="204"/>
        <v>-0.31177199504337161</v>
      </c>
      <c r="BC342" s="64">
        <f t="shared" ca="1" si="195"/>
        <v>-470.48888888888848</v>
      </c>
      <c r="BE342" s="52">
        <f t="shared" ca="1" si="196"/>
        <v>7.4999999999999751</v>
      </c>
      <c r="BF342" s="52" t="str">
        <f t="shared" ca="1" si="197"/>
        <v/>
      </c>
      <c r="BG342" s="52">
        <f t="shared" ca="1" si="205"/>
        <v>7.4999999999999751</v>
      </c>
      <c r="BH342" s="52" t="str">
        <f t="shared" ca="1" si="206"/>
        <v/>
      </c>
    </row>
    <row r="343" spans="19:60">
      <c r="S343" s="68">
        <f t="shared" si="218"/>
        <v>7</v>
      </c>
      <c r="T343" s="69">
        <f t="shared" si="218"/>
        <v>2</v>
      </c>
      <c r="U343" s="70">
        <f t="shared" si="198"/>
        <v>3</v>
      </c>
      <c r="V343" s="68">
        <f t="shared" si="217"/>
        <v>4</v>
      </c>
      <c r="W343" s="70">
        <f t="shared" si="217"/>
        <v>7</v>
      </c>
      <c r="X343" s="71">
        <f t="shared" si="217"/>
        <v>0.42857142857142855</v>
      </c>
      <c r="Y343" s="71">
        <f t="shared" si="217"/>
        <v>0.5</v>
      </c>
      <c r="Z343" s="69">
        <f t="shared" si="217"/>
        <v>10000</v>
      </c>
      <c r="AA343" s="69">
        <f t="shared" ca="1" si="217"/>
        <v>9641.3333333333339</v>
      </c>
      <c r="AB343" s="69">
        <f t="shared" ca="1" si="200"/>
        <v>-358.66666666666606</v>
      </c>
      <c r="AC343" s="69">
        <f t="shared" ca="1" si="214"/>
        <v>69.555555555555557</v>
      </c>
      <c r="AD343" s="73">
        <f t="shared" si="208"/>
        <v>7.3999999999999755</v>
      </c>
      <c r="AE343" s="69">
        <f t="shared" si="219"/>
        <v>0.70000000000000007</v>
      </c>
      <c r="AF343" s="69">
        <f t="shared" si="219"/>
        <v>2.1</v>
      </c>
      <c r="AG343" s="78">
        <f t="shared" si="219"/>
        <v>200</v>
      </c>
      <c r="AH343" s="60">
        <f t="shared" si="219"/>
        <v>50</v>
      </c>
      <c r="AI343" s="60">
        <f t="shared" si="219"/>
        <v>105</v>
      </c>
      <c r="AJ343" s="60">
        <f t="shared" si="219"/>
        <v>10105</v>
      </c>
      <c r="AK343" s="60">
        <f t="shared" si="219"/>
        <v>428.66666666666669</v>
      </c>
      <c r="AL343" s="60">
        <f t="shared" si="219"/>
        <v>8.5733333333333341</v>
      </c>
      <c r="AM343" s="60">
        <f t="shared" ca="1" si="219"/>
        <v>-536.85</v>
      </c>
      <c r="AN343" s="60">
        <f t="shared" ca="1" si="219"/>
        <v>-536.85</v>
      </c>
      <c r="AO343" s="60">
        <f t="shared" ca="1" si="219"/>
        <v>536.85</v>
      </c>
      <c r="AP343" s="63">
        <f t="shared" si="185"/>
        <v>35</v>
      </c>
      <c r="AQ343" s="62">
        <f t="shared" si="186"/>
        <v>2.253153153153157</v>
      </c>
      <c r="AR343" s="62">
        <f t="shared" si="187"/>
        <v>112.65765765765785</v>
      </c>
      <c r="AS343" s="62">
        <f t="shared" si="188"/>
        <v>225.3153153153157</v>
      </c>
      <c r="AT343" s="62">
        <f t="shared" si="189"/>
        <v>-112.65765765765785</v>
      </c>
      <c r="AU343" s="62">
        <f t="shared" si="190"/>
        <v>337.97297297297354</v>
      </c>
      <c r="AV343" s="62">
        <f t="shared" si="191"/>
        <v>-450.6306306306314</v>
      </c>
      <c r="AW343" s="63">
        <f t="shared" si="202"/>
        <v>-112.65765765765786</v>
      </c>
      <c r="AX343" s="61" t="str">
        <f t="shared" ca="1" si="192"/>
        <v/>
      </c>
      <c r="AY343" s="69">
        <f t="shared" ca="1" si="203"/>
        <v>9568.1500000000015</v>
      </c>
      <c r="AZ343" s="51">
        <f t="shared" si="193"/>
        <v>788.60360360360494</v>
      </c>
      <c r="BA343" s="55">
        <f t="shared" ca="1" si="194"/>
        <v>8.1794039925695436E-2</v>
      </c>
      <c r="BB343" s="55">
        <f t="shared" ca="1" si="204"/>
        <v>-0.3141012759971879</v>
      </c>
      <c r="BC343" s="64">
        <f t="shared" ca="1" si="195"/>
        <v>-471.32432432432392</v>
      </c>
      <c r="BE343" s="52">
        <f t="shared" ca="1" si="196"/>
        <v>7.3999999999999755</v>
      </c>
      <c r="BF343" s="52" t="str">
        <f t="shared" ca="1" si="197"/>
        <v/>
      </c>
      <c r="BG343" s="52">
        <f t="shared" ca="1" si="205"/>
        <v>7.3999999999999755</v>
      </c>
      <c r="BH343" s="52" t="str">
        <f t="shared" ca="1" si="206"/>
        <v/>
      </c>
    </row>
    <row r="344" spans="19:60">
      <c r="S344" s="68">
        <f t="shared" si="218"/>
        <v>7</v>
      </c>
      <c r="T344" s="69">
        <f t="shared" si="218"/>
        <v>2</v>
      </c>
      <c r="U344" s="70">
        <f t="shared" si="198"/>
        <v>3</v>
      </c>
      <c r="V344" s="68">
        <f t="shared" si="217"/>
        <v>4</v>
      </c>
      <c r="W344" s="70">
        <f t="shared" si="217"/>
        <v>7</v>
      </c>
      <c r="X344" s="71">
        <f t="shared" si="217"/>
        <v>0.42857142857142855</v>
      </c>
      <c r="Y344" s="71">
        <f t="shared" si="217"/>
        <v>0.5</v>
      </c>
      <c r="Z344" s="69">
        <f t="shared" si="217"/>
        <v>10000</v>
      </c>
      <c r="AA344" s="69">
        <f t="shared" ca="1" si="217"/>
        <v>9641.3333333333339</v>
      </c>
      <c r="AB344" s="69">
        <f t="shared" ca="1" si="200"/>
        <v>-358.66666666666606</v>
      </c>
      <c r="AC344" s="69">
        <f t="shared" ca="1" si="214"/>
        <v>69.555555555555557</v>
      </c>
      <c r="AD344" s="73">
        <f t="shared" si="208"/>
        <v>7.2999999999999758</v>
      </c>
      <c r="AE344" s="69">
        <f t="shared" si="219"/>
        <v>0.70000000000000007</v>
      </c>
      <c r="AF344" s="69">
        <f t="shared" si="219"/>
        <v>2.1</v>
      </c>
      <c r="AG344" s="78">
        <f t="shared" si="219"/>
        <v>200</v>
      </c>
      <c r="AH344" s="60">
        <f t="shared" si="219"/>
        <v>50</v>
      </c>
      <c r="AI344" s="60">
        <f t="shared" si="219"/>
        <v>105</v>
      </c>
      <c r="AJ344" s="60">
        <f t="shared" si="219"/>
        <v>10105</v>
      </c>
      <c r="AK344" s="60">
        <f t="shared" si="219"/>
        <v>428.66666666666669</v>
      </c>
      <c r="AL344" s="60">
        <f t="shared" si="219"/>
        <v>8.5733333333333341</v>
      </c>
      <c r="AM344" s="60">
        <f t="shared" ca="1" si="219"/>
        <v>-536.85</v>
      </c>
      <c r="AN344" s="60">
        <f t="shared" ca="1" si="219"/>
        <v>-536.85</v>
      </c>
      <c r="AO344" s="60">
        <f t="shared" ca="1" si="219"/>
        <v>536.85</v>
      </c>
      <c r="AP344" s="63">
        <f t="shared" si="185"/>
        <v>35</v>
      </c>
      <c r="AQ344" s="62">
        <f t="shared" si="186"/>
        <v>2.2703196347032009</v>
      </c>
      <c r="AR344" s="62">
        <f t="shared" si="187"/>
        <v>113.51598173516004</v>
      </c>
      <c r="AS344" s="62">
        <f t="shared" si="188"/>
        <v>227.03196347032008</v>
      </c>
      <c r="AT344" s="62">
        <f t="shared" si="189"/>
        <v>-113.51598173516004</v>
      </c>
      <c r="AU344" s="62">
        <f t="shared" si="190"/>
        <v>340.54794520548012</v>
      </c>
      <c r="AV344" s="62">
        <f t="shared" si="191"/>
        <v>-454.06392694064016</v>
      </c>
      <c r="AW344" s="63">
        <f t="shared" si="202"/>
        <v>-113.51598173516004</v>
      </c>
      <c r="AX344" s="61" t="str">
        <f t="shared" ca="1" si="192"/>
        <v/>
      </c>
      <c r="AY344" s="69">
        <f t="shared" ca="1" si="203"/>
        <v>9568.1500000000015</v>
      </c>
      <c r="AZ344" s="51">
        <f t="shared" si="193"/>
        <v>794.61187214612028</v>
      </c>
      <c r="BA344" s="55">
        <f t="shared" ca="1" si="194"/>
        <v>8.241721810394001E-2</v>
      </c>
      <c r="BB344" s="55">
        <f t="shared" ca="1" si="204"/>
        <v>-0.31649437286754711</v>
      </c>
      <c r="BC344" s="64">
        <f t="shared" ca="1" si="195"/>
        <v>-472.1826484018261</v>
      </c>
      <c r="BE344" s="52">
        <f t="shared" ca="1" si="196"/>
        <v>7.2999999999999758</v>
      </c>
      <c r="BF344" s="52" t="str">
        <f t="shared" ca="1" si="197"/>
        <v/>
      </c>
      <c r="BG344" s="52">
        <f t="shared" ca="1" si="205"/>
        <v>7.2999999999999758</v>
      </c>
      <c r="BH344" s="52" t="str">
        <f t="shared" ca="1" si="206"/>
        <v/>
      </c>
    </row>
    <row r="345" spans="19:60">
      <c r="S345" s="68">
        <f t="shared" si="218"/>
        <v>7</v>
      </c>
      <c r="T345" s="69">
        <f t="shared" si="218"/>
        <v>2</v>
      </c>
      <c r="U345" s="70">
        <f t="shared" si="198"/>
        <v>3</v>
      </c>
      <c r="V345" s="68">
        <f t="shared" si="217"/>
        <v>4</v>
      </c>
      <c r="W345" s="70">
        <f t="shared" si="217"/>
        <v>7</v>
      </c>
      <c r="X345" s="71">
        <f t="shared" si="217"/>
        <v>0.42857142857142855</v>
      </c>
      <c r="Y345" s="71">
        <f t="shared" si="217"/>
        <v>0.5</v>
      </c>
      <c r="Z345" s="69">
        <f t="shared" si="217"/>
        <v>10000</v>
      </c>
      <c r="AA345" s="69">
        <f t="shared" ca="1" si="217"/>
        <v>9641.3333333333339</v>
      </c>
      <c r="AB345" s="69">
        <f t="shared" ca="1" si="200"/>
        <v>-358.66666666666606</v>
      </c>
      <c r="AC345" s="69">
        <f t="shared" ca="1" si="214"/>
        <v>69.555555555555557</v>
      </c>
      <c r="AD345" s="73">
        <f t="shared" si="208"/>
        <v>7.1999999999999762</v>
      </c>
      <c r="AE345" s="69">
        <f t="shared" si="219"/>
        <v>0.70000000000000007</v>
      </c>
      <c r="AF345" s="69">
        <f t="shared" si="219"/>
        <v>2.1</v>
      </c>
      <c r="AG345" s="78">
        <f t="shared" si="219"/>
        <v>200</v>
      </c>
      <c r="AH345" s="60">
        <f t="shared" si="219"/>
        <v>50</v>
      </c>
      <c r="AI345" s="60">
        <f t="shared" si="219"/>
        <v>105</v>
      </c>
      <c r="AJ345" s="60">
        <f t="shared" si="219"/>
        <v>10105</v>
      </c>
      <c r="AK345" s="60">
        <f t="shared" si="219"/>
        <v>428.66666666666669</v>
      </c>
      <c r="AL345" s="60">
        <f t="shared" si="219"/>
        <v>8.5733333333333341</v>
      </c>
      <c r="AM345" s="60">
        <f t="shared" ca="1" si="219"/>
        <v>-536.85</v>
      </c>
      <c r="AN345" s="60">
        <f t="shared" ca="1" si="219"/>
        <v>-536.85</v>
      </c>
      <c r="AO345" s="60">
        <f t="shared" ca="1" si="219"/>
        <v>536.85</v>
      </c>
      <c r="AP345" s="63">
        <f t="shared" ref="AP345:AP408" si="220">AE345*AH345</f>
        <v>35</v>
      </c>
      <c r="AQ345" s="62">
        <f t="shared" ref="AQ345:AQ408" si="221">IF(AL345=0,1,(1+(AL345+AE345)/(AD345*(T345-1))))</f>
        <v>2.2879629629629674</v>
      </c>
      <c r="AR345" s="62">
        <f t="shared" ref="AR345:AR408" si="222">IF(AQ345&lt;=0,AH345,AQ345*AH345)</f>
        <v>114.39814814814837</v>
      </c>
      <c r="AS345" s="62">
        <f t="shared" ref="AS345:AS408" si="223">(T345*AR345)</f>
        <v>228.79629629629673</v>
      </c>
      <c r="AT345" s="62">
        <f t="shared" ref="AT345:AT408" si="224">-AR345</f>
        <v>-114.39814814814837</v>
      </c>
      <c r="AU345" s="62">
        <f t="shared" ref="AU345:AU408" si="225">(AS345+AT345)*U345</f>
        <v>343.19444444444508</v>
      </c>
      <c r="AV345" s="62">
        <f t="shared" ref="AV345:AV408" si="226">AT345*V345</f>
        <v>-457.59259259259346</v>
      </c>
      <c r="AW345" s="63">
        <f t="shared" si="202"/>
        <v>-114.39814814814838</v>
      </c>
      <c r="AX345" s="61" t="str">
        <f t="shared" ref="AX345:AX408" ca="1" si="227">IF(AY345+AW345&gt;AJ345,"VINTO","")</f>
        <v/>
      </c>
      <c r="AY345" s="69">
        <f t="shared" ca="1" si="203"/>
        <v>9568.1500000000015</v>
      </c>
      <c r="AZ345" s="51">
        <f t="shared" ref="AZ345:AZ408" si="228">AR345*W345</f>
        <v>800.78703703703854</v>
      </c>
      <c r="BA345" s="55">
        <f t="shared" ref="BA345:BA408" ca="1" si="229">IFERROR(AZ345/AA345,0)</f>
        <v>8.3057706787135782E-2</v>
      </c>
      <c r="BB345" s="55">
        <f t="shared" ca="1" si="204"/>
        <v>-0.31895394465097188</v>
      </c>
      <c r="BC345" s="64">
        <f t="shared" ref="BC345:BC408" ca="1" si="230">AW345+AB345</f>
        <v>-473.06481481481444</v>
      </c>
      <c r="BE345" s="52">
        <f t="shared" ref="BE345:BE408" ca="1" si="231">IF(((AR345-AC345)/AC345)&gt;=BE$4,AD345,"")</f>
        <v>7.1999999999999762</v>
      </c>
      <c r="BF345" s="52" t="str">
        <f t="shared" ref="BF345:BF408" ca="1" si="232">IF(AX345="","",AD345)</f>
        <v/>
      </c>
      <c r="BG345" s="52">
        <f t="shared" ca="1" si="205"/>
        <v>7.1999999999999762</v>
      </c>
      <c r="BH345" s="52" t="str">
        <f t="shared" ca="1" si="206"/>
        <v/>
      </c>
    </row>
    <row r="346" spans="19:60">
      <c r="S346" s="68">
        <f t="shared" si="218"/>
        <v>7</v>
      </c>
      <c r="T346" s="69">
        <f t="shared" si="218"/>
        <v>2</v>
      </c>
      <c r="U346" s="70">
        <f t="shared" ref="U346:U409" si="233">ROUND((1/T346)*S346,0)-1</f>
        <v>3</v>
      </c>
      <c r="V346" s="68">
        <f t="shared" ref="V346:AA361" si="234">V345</f>
        <v>4</v>
      </c>
      <c r="W346" s="70">
        <f t="shared" si="234"/>
        <v>7</v>
      </c>
      <c r="X346" s="71">
        <f t="shared" si="234"/>
        <v>0.42857142857142855</v>
      </c>
      <c r="Y346" s="71">
        <f t="shared" si="234"/>
        <v>0.5</v>
      </c>
      <c r="Z346" s="69">
        <f t="shared" si="234"/>
        <v>10000</v>
      </c>
      <c r="AA346" s="69">
        <f t="shared" ca="1" si="234"/>
        <v>9641.3333333333339</v>
      </c>
      <c r="AB346" s="69">
        <f t="shared" ref="AB346:AB409" ca="1" si="235">AA346-Z346</f>
        <v>-358.66666666666606</v>
      </c>
      <c r="AC346" s="69">
        <f t="shared" ref="AC346:AC377" ca="1" si="236">AC345</f>
        <v>69.555555555555557</v>
      </c>
      <c r="AD346" s="73">
        <f t="shared" si="208"/>
        <v>7.0999999999999766</v>
      </c>
      <c r="AE346" s="69">
        <f t="shared" si="219"/>
        <v>0.70000000000000007</v>
      </c>
      <c r="AF346" s="69">
        <f t="shared" si="219"/>
        <v>2.1</v>
      </c>
      <c r="AG346" s="78">
        <f t="shared" si="219"/>
        <v>200</v>
      </c>
      <c r="AH346" s="60">
        <f t="shared" si="219"/>
        <v>50</v>
      </c>
      <c r="AI346" s="60">
        <f t="shared" si="219"/>
        <v>105</v>
      </c>
      <c r="AJ346" s="60">
        <f t="shared" si="219"/>
        <v>10105</v>
      </c>
      <c r="AK346" s="60">
        <f t="shared" si="219"/>
        <v>428.66666666666669</v>
      </c>
      <c r="AL346" s="60">
        <f t="shared" si="219"/>
        <v>8.5733333333333341</v>
      </c>
      <c r="AM346" s="60">
        <f t="shared" ca="1" si="219"/>
        <v>-536.85</v>
      </c>
      <c r="AN346" s="60">
        <f t="shared" ca="1" si="219"/>
        <v>-536.85</v>
      </c>
      <c r="AO346" s="60">
        <f t="shared" ca="1" si="219"/>
        <v>536.85</v>
      </c>
      <c r="AP346" s="63">
        <f t="shared" si="220"/>
        <v>35</v>
      </c>
      <c r="AQ346" s="62">
        <f t="shared" si="221"/>
        <v>2.3061032863849809</v>
      </c>
      <c r="AR346" s="62">
        <f t="shared" si="222"/>
        <v>115.30516431924904</v>
      </c>
      <c r="AS346" s="62">
        <f t="shared" si="223"/>
        <v>230.61032863849809</v>
      </c>
      <c r="AT346" s="62">
        <f t="shared" si="224"/>
        <v>-115.30516431924904</v>
      </c>
      <c r="AU346" s="62">
        <f t="shared" si="225"/>
        <v>345.91549295774712</v>
      </c>
      <c r="AV346" s="62">
        <f t="shared" si="226"/>
        <v>-461.22065727699618</v>
      </c>
      <c r="AW346" s="63">
        <f t="shared" ref="AW346:AW409" si="237">SUM(AU346:AV346)</f>
        <v>-115.30516431924906</v>
      </c>
      <c r="AX346" s="61" t="str">
        <f t="shared" ca="1" si="227"/>
        <v/>
      </c>
      <c r="AY346" s="69">
        <f t="shared" ref="AY346:AY409" ca="1" si="238">AY345</f>
        <v>9568.1500000000015</v>
      </c>
      <c r="AZ346" s="51">
        <f t="shared" si="228"/>
        <v>807.13615023474335</v>
      </c>
      <c r="BA346" s="55">
        <f t="shared" ca="1" si="229"/>
        <v>8.3716237405069491E-2</v>
      </c>
      <c r="BB346" s="55">
        <f t="shared" ref="BB346:BB409" ca="1" si="239">IFERROR(AW346/ABS(AB346),0)</f>
        <v>-0.32148280014660574</v>
      </c>
      <c r="BC346" s="64">
        <f t="shared" ca="1" si="230"/>
        <v>-473.97183098591512</v>
      </c>
      <c r="BE346" s="52">
        <f t="shared" ca="1" si="231"/>
        <v>7.0999999999999766</v>
      </c>
      <c r="BF346" s="52" t="str">
        <f t="shared" ca="1" si="232"/>
        <v/>
      </c>
      <c r="BG346" s="52">
        <f t="shared" ref="BG346:BG409" ca="1" si="240">IF(BA346&lt;=BG$213,AD346,"")</f>
        <v>7.0999999999999766</v>
      </c>
      <c r="BH346" s="52" t="str">
        <f t="shared" ref="BH346:BH409" ca="1" si="241">IF(BB346&gt;=BH$213,AD346,"")</f>
        <v/>
      </c>
    </row>
    <row r="347" spans="19:60">
      <c r="S347" s="68">
        <f t="shared" ref="S347:T362" si="242">S346</f>
        <v>7</v>
      </c>
      <c r="T347" s="69">
        <f t="shared" si="242"/>
        <v>2</v>
      </c>
      <c r="U347" s="70">
        <f t="shared" si="233"/>
        <v>3</v>
      </c>
      <c r="V347" s="68">
        <f t="shared" si="234"/>
        <v>4</v>
      </c>
      <c r="W347" s="70">
        <f t="shared" si="234"/>
        <v>7</v>
      </c>
      <c r="X347" s="71">
        <f t="shared" si="234"/>
        <v>0.42857142857142855</v>
      </c>
      <c r="Y347" s="71">
        <f t="shared" si="234"/>
        <v>0.5</v>
      </c>
      <c r="Z347" s="69">
        <f t="shared" si="234"/>
        <v>10000</v>
      </c>
      <c r="AA347" s="69">
        <f t="shared" ca="1" si="234"/>
        <v>9641.3333333333339</v>
      </c>
      <c r="AB347" s="69">
        <f t="shared" ca="1" si="235"/>
        <v>-358.66666666666606</v>
      </c>
      <c r="AC347" s="69">
        <f t="shared" ca="1" si="236"/>
        <v>69.555555555555557</v>
      </c>
      <c r="AD347" s="73">
        <f t="shared" ref="AD347:AD410" si="243">AD346-0.1</f>
        <v>6.9999999999999769</v>
      </c>
      <c r="AE347" s="69">
        <f t="shared" ref="AE347:AO362" si="244">AE346</f>
        <v>0.70000000000000007</v>
      </c>
      <c r="AF347" s="69">
        <f t="shared" si="244"/>
        <v>2.1</v>
      </c>
      <c r="AG347" s="78">
        <f t="shared" si="244"/>
        <v>200</v>
      </c>
      <c r="AH347" s="60">
        <f t="shared" si="244"/>
        <v>50</v>
      </c>
      <c r="AI347" s="60">
        <f t="shared" si="244"/>
        <v>105</v>
      </c>
      <c r="AJ347" s="60">
        <f t="shared" si="244"/>
        <v>10105</v>
      </c>
      <c r="AK347" s="60">
        <f t="shared" si="244"/>
        <v>428.66666666666669</v>
      </c>
      <c r="AL347" s="60">
        <f t="shared" si="244"/>
        <v>8.5733333333333341</v>
      </c>
      <c r="AM347" s="60">
        <f t="shared" ca="1" si="244"/>
        <v>-536.85</v>
      </c>
      <c r="AN347" s="60">
        <f t="shared" ca="1" si="244"/>
        <v>-536.85</v>
      </c>
      <c r="AO347" s="60">
        <f t="shared" ca="1" si="244"/>
        <v>536.85</v>
      </c>
      <c r="AP347" s="63">
        <f t="shared" si="220"/>
        <v>35</v>
      </c>
      <c r="AQ347" s="62">
        <f t="shared" si="221"/>
        <v>2.3247619047619095</v>
      </c>
      <c r="AR347" s="62">
        <f t="shared" si="222"/>
        <v>116.23809523809547</v>
      </c>
      <c r="AS347" s="62">
        <f t="shared" si="223"/>
        <v>232.47619047619094</v>
      </c>
      <c r="AT347" s="62">
        <f t="shared" si="224"/>
        <v>-116.23809523809547</v>
      </c>
      <c r="AU347" s="62">
        <f t="shared" si="225"/>
        <v>348.7142857142864</v>
      </c>
      <c r="AV347" s="62">
        <f t="shared" si="226"/>
        <v>-464.95238095238187</v>
      </c>
      <c r="AW347" s="63">
        <f t="shared" si="237"/>
        <v>-116.23809523809547</v>
      </c>
      <c r="AX347" s="61" t="str">
        <f t="shared" ca="1" si="227"/>
        <v/>
      </c>
      <c r="AY347" s="69">
        <f t="shared" ca="1" si="238"/>
        <v>9568.1500000000015</v>
      </c>
      <c r="AZ347" s="51">
        <f t="shared" si="228"/>
        <v>813.66666666666833</v>
      </c>
      <c r="BA347" s="55">
        <f t="shared" ca="1" si="229"/>
        <v>8.4393583183515586E-2</v>
      </c>
      <c r="BB347" s="55">
        <f t="shared" ca="1" si="239"/>
        <v>-0.32408390865640058</v>
      </c>
      <c r="BC347" s="64">
        <f t="shared" ca="1" si="230"/>
        <v>-474.90476190476153</v>
      </c>
      <c r="BE347" s="52">
        <f t="shared" ca="1" si="231"/>
        <v>6.9999999999999769</v>
      </c>
      <c r="BF347" s="52" t="str">
        <f t="shared" ca="1" si="232"/>
        <v/>
      </c>
      <c r="BG347" s="52">
        <f t="shared" ca="1" si="240"/>
        <v>6.9999999999999769</v>
      </c>
      <c r="BH347" s="52" t="str">
        <f t="shared" ca="1" si="241"/>
        <v/>
      </c>
    </row>
    <row r="348" spans="19:60">
      <c r="S348" s="68">
        <f t="shared" si="242"/>
        <v>7</v>
      </c>
      <c r="T348" s="69">
        <f t="shared" si="242"/>
        <v>2</v>
      </c>
      <c r="U348" s="70">
        <f t="shared" si="233"/>
        <v>3</v>
      </c>
      <c r="V348" s="68">
        <f t="shared" si="234"/>
        <v>4</v>
      </c>
      <c r="W348" s="70">
        <f t="shared" si="234"/>
        <v>7</v>
      </c>
      <c r="X348" s="71">
        <f t="shared" si="234"/>
        <v>0.42857142857142855</v>
      </c>
      <c r="Y348" s="71">
        <f t="shared" si="234"/>
        <v>0.5</v>
      </c>
      <c r="Z348" s="69">
        <f t="shared" si="234"/>
        <v>10000</v>
      </c>
      <c r="AA348" s="69">
        <f t="shared" ca="1" si="234"/>
        <v>9641.3333333333339</v>
      </c>
      <c r="AB348" s="69">
        <f t="shared" ca="1" si="235"/>
        <v>-358.66666666666606</v>
      </c>
      <c r="AC348" s="69">
        <f t="shared" ca="1" si="236"/>
        <v>69.555555555555557</v>
      </c>
      <c r="AD348" s="73">
        <f t="shared" si="243"/>
        <v>6.8999999999999773</v>
      </c>
      <c r="AE348" s="69">
        <f t="shared" si="244"/>
        <v>0.70000000000000007</v>
      </c>
      <c r="AF348" s="69">
        <f t="shared" si="244"/>
        <v>2.1</v>
      </c>
      <c r="AG348" s="78">
        <f t="shared" si="244"/>
        <v>200</v>
      </c>
      <c r="AH348" s="60">
        <f t="shared" si="244"/>
        <v>50</v>
      </c>
      <c r="AI348" s="60">
        <f t="shared" si="244"/>
        <v>105</v>
      </c>
      <c r="AJ348" s="60">
        <f t="shared" si="244"/>
        <v>10105</v>
      </c>
      <c r="AK348" s="60">
        <f t="shared" si="244"/>
        <v>428.66666666666669</v>
      </c>
      <c r="AL348" s="60">
        <f t="shared" si="244"/>
        <v>8.5733333333333341</v>
      </c>
      <c r="AM348" s="60">
        <f t="shared" ca="1" si="244"/>
        <v>-536.85</v>
      </c>
      <c r="AN348" s="60">
        <f t="shared" ca="1" si="244"/>
        <v>-536.85</v>
      </c>
      <c r="AO348" s="60">
        <f t="shared" ca="1" si="244"/>
        <v>536.85</v>
      </c>
      <c r="AP348" s="63">
        <f t="shared" si="220"/>
        <v>35</v>
      </c>
      <c r="AQ348" s="62">
        <f t="shared" si="221"/>
        <v>2.3439613526570096</v>
      </c>
      <c r="AR348" s="62">
        <f t="shared" si="222"/>
        <v>117.19806763285048</v>
      </c>
      <c r="AS348" s="62">
        <f t="shared" si="223"/>
        <v>234.39613526570096</v>
      </c>
      <c r="AT348" s="62">
        <f t="shared" si="224"/>
        <v>-117.19806763285048</v>
      </c>
      <c r="AU348" s="62">
        <f t="shared" si="225"/>
        <v>351.59420289855143</v>
      </c>
      <c r="AV348" s="62">
        <f t="shared" si="226"/>
        <v>-468.79227053140193</v>
      </c>
      <c r="AW348" s="63">
        <f t="shared" si="237"/>
        <v>-117.1980676328505</v>
      </c>
      <c r="AX348" s="61" t="str">
        <f t="shared" ca="1" si="227"/>
        <v/>
      </c>
      <c r="AY348" s="69">
        <f t="shared" ca="1" si="238"/>
        <v>9568.1500000000015</v>
      </c>
      <c r="AZ348" s="51">
        <f t="shared" si="228"/>
        <v>820.38647342995341</v>
      </c>
      <c r="BA348" s="55">
        <f t="shared" ca="1" si="229"/>
        <v>8.5090562172931136E-2</v>
      </c>
      <c r="BB348" s="55">
        <f t="shared" ca="1" si="239"/>
        <v>-0.3267604116157547</v>
      </c>
      <c r="BC348" s="64">
        <f t="shared" ca="1" si="230"/>
        <v>-475.86473429951656</v>
      </c>
      <c r="BE348" s="52">
        <f t="shared" ca="1" si="231"/>
        <v>6.8999999999999773</v>
      </c>
      <c r="BF348" s="52" t="str">
        <f t="shared" ca="1" si="232"/>
        <v/>
      </c>
      <c r="BG348" s="52">
        <f t="shared" ca="1" si="240"/>
        <v>6.8999999999999773</v>
      </c>
      <c r="BH348" s="52" t="str">
        <f t="shared" ca="1" si="241"/>
        <v/>
      </c>
    </row>
    <row r="349" spans="19:60">
      <c r="S349" s="68">
        <f t="shared" si="242"/>
        <v>7</v>
      </c>
      <c r="T349" s="69">
        <f t="shared" si="242"/>
        <v>2</v>
      </c>
      <c r="U349" s="70">
        <f t="shared" si="233"/>
        <v>3</v>
      </c>
      <c r="V349" s="68">
        <f t="shared" si="234"/>
        <v>4</v>
      </c>
      <c r="W349" s="70">
        <f t="shared" si="234"/>
        <v>7</v>
      </c>
      <c r="X349" s="71">
        <f t="shared" si="234"/>
        <v>0.42857142857142855</v>
      </c>
      <c r="Y349" s="71">
        <f t="shared" si="234"/>
        <v>0.5</v>
      </c>
      <c r="Z349" s="69">
        <f t="shared" si="234"/>
        <v>10000</v>
      </c>
      <c r="AA349" s="69">
        <f t="shared" ca="1" si="234"/>
        <v>9641.3333333333339</v>
      </c>
      <c r="AB349" s="69">
        <f t="shared" ca="1" si="235"/>
        <v>-358.66666666666606</v>
      </c>
      <c r="AC349" s="69">
        <f t="shared" ca="1" si="236"/>
        <v>69.555555555555557</v>
      </c>
      <c r="AD349" s="73">
        <f t="shared" si="243"/>
        <v>6.7999999999999776</v>
      </c>
      <c r="AE349" s="69">
        <f t="shared" si="244"/>
        <v>0.70000000000000007</v>
      </c>
      <c r="AF349" s="69">
        <f t="shared" si="244"/>
        <v>2.1</v>
      </c>
      <c r="AG349" s="78">
        <f t="shared" si="244"/>
        <v>200</v>
      </c>
      <c r="AH349" s="60">
        <f t="shared" si="244"/>
        <v>50</v>
      </c>
      <c r="AI349" s="60">
        <f t="shared" si="244"/>
        <v>105</v>
      </c>
      <c r="AJ349" s="60">
        <f t="shared" si="244"/>
        <v>10105</v>
      </c>
      <c r="AK349" s="60">
        <f t="shared" si="244"/>
        <v>428.66666666666669</v>
      </c>
      <c r="AL349" s="60">
        <f t="shared" si="244"/>
        <v>8.5733333333333341</v>
      </c>
      <c r="AM349" s="60">
        <f t="shared" ca="1" si="244"/>
        <v>-536.85</v>
      </c>
      <c r="AN349" s="60">
        <f t="shared" ca="1" si="244"/>
        <v>-536.85</v>
      </c>
      <c r="AO349" s="60">
        <f t="shared" ca="1" si="244"/>
        <v>536.85</v>
      </c>
      <c r="AP349" s="63">
        <f t="shared" si="220"/>
        <v>35</v>
      </c>
      <c r="AQ349" s="62">
        <f t="shared" si="221"/>
        <v>2.3637254901960829</v>
      </c>
      <c r="AR349" s="62">
        <f t="shared" si="222"/>
        <v>118.18627450980415</v>
      </c>
      <c r="AS349" s="62">
        <f t="shared" si="223"/>
        <v>236.3725490196083</v>
      </c>
      <c r="AT349" s="62">
        <f t="shared" si="224"/>
        <v>-118.18627450980415</v>
      </c>
      <c r="AU349" s="62">
        <f t="shared" si="225"/>
        <v>354.55882352941245</v>
      </c>
      <c r="AV349" s="62">
        <f t="shared" si="226"/>
        <v>-472.7450980392166</v>
      </c>
      <c r="AW349" s="63">
        <f t="shared" si="237"/>
        <v>-118.18627450980415</v>
      </c>
      <c r="AX349" s="61" t="str">
        <f t="shared" ca="1" si="227"/>
        <v/>
      </c>
      <c r="AY349" s="69">
        <f t="shared" ca="1" si="238"/>
        <v>9568.1500000000015</v>
      </c>
      <c r="AZ349" s="51">
        <f t="shared" si="228"/>
        <v>827.30392156862899</v>
      </c>
      <c r="BA349" s="55">
        <f t="shared" ca="1" si="229"/>
        <v>8.5808040544388287E-2</v>
      </c>
      <c r="BB349" s="55">
        <f t="shared" ca="1" si="239"/>
        <v>-0.32951563525038385</v>
      </c>
      <c r="BC349" s="64">
        <f t="shared" ca="1" si="230"/>
        <v>-476.85294117647021</v>
      </c>
      <c r="BE349" s="52">
        <f t="shared" ca="1" si="231"/>
        <v>6.7999999999999776</v>
      </c>
      <c r="BF349" s="52" t="str">
        <f t="shared" ca="1" si="232"/>
        <v/>
      </c>
      <c r="BG349" s="52">
        <f t="shared" ca="1" si="240"/>
        <v>6.7999999999999776</v>
      </c>
      <c r="BH349" s="52" t="str">
        <f t="shared" ca="1" si="241"/>
        <v/>
      </c>
    </row>
    <row r="350" spans="19:60">
      <c r="S350" s="68">
        <f t="shared" si="242"/>
        <v>7</v>
      </c>
      <c r="T350" s="69">
        <f t="shared" si="242"/>
        <v>2</v>
      </c>
      <c r="U350" s="70">
        <f t="shared" si="233"/>
        <v>3</v>
      </c>
      <c r="V350" s="68">
        <f t="shared" si="234"/>
        <v>4</v>
      </c>
      <c r="W350" s="70">
        <f t="shared" si="234"/>
        <v>7</v>
      </c>
      <c r="X350" s="71">
        <f t="shared" si="234"/>
        <v>0.42857142857142855</v>
      </c>
      <c r="Y350" s="71">
        <f t="shared" si="234"/>
        <v>0.5</v>
      </c>
      <c r="Z350" s="69">
        <f t="shared" si="234"/>
        <v>10000</v>
      </c>
      <c r="AA350" s="69">
        <f t="shared" ca="1" si="234"/>
        <v>9641.3333333333339</v>
      </c>
      <c r="AB350" s="69">
        <f t="shared" ca="1" si="235"/>
        <v>-358.66666666666606</v>
      </c>
      <c r="AC350" s="69">
        <f t="shared" ca="1" si="236"/>
        <v>69.555555555555557</v>
      </c>
      <c r="AD350" s="73">
        <f t="shared" si="243"/>
        <v>6.699999999999978</v>
      </c>
      <c r="AE350" s="69">
        <f t="shared" si="244"/>
        <v>0.70000000000000007</v>
      </c>
      <c r="AF350" s="69">
        <f t="shared" si="244"/>
        <v>2.1</v>
      </c>
      <c r="AG350" s="78">
        <f t="shared" si="244"/>
        <v>200</v>
      </c>
      <c r="AH350" s="60">
        <f t="shared" si="244"/>
        <v>50</v>
      </c>
      <c r="AI350" s="60">
        <f t="shared" si="244"/>
        <v>105</v>
      </c>
      <c r="AJ350" s="60">
        <f t="shared" si="244"/>
        <v>10105</v>
      </c>
      <c r="AK350" s="60">
        <f t="shared" si="244"/>
        <v>428.66666666666669</v>
      </c>
      <c r="AL350" s="60">
        <f t="shared" si="244"/>
        <v>8.5733333333333341</v>
      </c>
      <c r="AM350" s="60">
        <f t="shared" ca="1" si="244"/>
        <v>-536.85</v>
      </c>
      <c r="AN350" s="60">
        <f t="shared" ca="1" si="244"/>
        <v>-536.85</v>
      </c>
      <c r="AO350" s="60">
        <f t="shared" ca="1" si="244"/>
        <v>536.85</v>
      </c>
      <c r="AP350" s="63">
        <f t="shared" si="220"/>
        <v>35</v>
      </c>
      <c r="AQ350" s="62">
        <f t="shared" si="221"/>
        <v>2.3840796019900541</v>
      </c>
      <c r="AR350" s="62">
        <f t="shared" si="222"/>
        <v>119.2039800995027</v>
      </c>
      <c r="AS350" s="62">
        <f t="shared" si="223"/>
        <v>238.4079601990054</v>
      </c>
      <c r="AT350" s="62">
        <f t="shared" si="224"/>
        <v>-119.2039800995027</v>
      </c>
      <c r="AU350" s="62">
        <f t="shared" si="225"/>
        <v>357.6119402985081</v>
      </c>
      <c r="AV350" s="62">
        <f t="shared" si="226"/>
        <v>-476.8159203980108</v>
      </c>
      <c r="AW350" s="63">
        <f t="shared" si="237"/>
        <v>-119.2039800995027</v>
      </c>
      <c r="AX350" s="61" t="str">
        <f t="shared" ca="1" si="227"/>
        <v/>
      </c>
      <c r="AY350" s="69">
        <f t="shared" ca="1" si="238"/>
        <v>9568.1500000000015</v>
      </c>
      <c r="AZ350" s="51">
        <f t="shared" si="228"/>
        <v>834.42786069651891</v>
      </c>
      <c r="BA350" s="55">
        <f t="shared" ca="1" si="229"/>
        <v>8.6546936180665071E-2</v>
      </c>
      <c r="BB350" s="55">
        <f t="shared" ca="1" si="239"/>
        <v>-0.33235310436664378</v>
      </c>
      <c r="BC350" s="64">
        <f t="shared" ca="1" si="230"/>
        <v>-477.87064676616876</v>
      </c>
      <c r="BE350" s="52">
        <f t="shared" ca="1" si="231"/>
        <v>6.699999999999978</v>
      </c>
      <c r="BF350" s="52" t="str">
        <f t="shared" ca="1" si="232"/>
        <v/>
      </c>
      <c r="BG350" s="52">
        <f t="shared" ca="1" si="240"/>
        <v>6.699999999999978</v>
      </c>
      <c r="BH350" s="52" t="str">
        <f t="shared" ca="1" si="241"/>
        <v/>
      </c>
    </row>
    <row r="351" spans="19:60">
      <c r="S351" s="68">
        <f t="shared" si="242"/>
        <v>7</v>
      </c>
      <c r="T351" s="69">
        <f t="shared" si="242"/>
        <v>2</v>
      </c>
      <c r="U351" s="70">
        <f t="shared" si="233"/>
        <v>3</v>
      </c>
      <c r="V351" s="68">
        <f t="shared" si="234"/>
        <v>4</v>
      </c>
      <c r="W351" s="70">
        <f t="shared" si="234"/>
        <v>7</v>
      </c>
      <c r="X351" s="71">
        <f t="shared" si="234"/>
        <v>0.42857142857142855</v>
      </c>
      <c r="Y351" s="71">
        <f t="shared" si="234"/>
        <v>0.5</v>
      </c>
      <c r="Z351" s="69">
        <f t="shared" si="234"/>
        <v>10000</v>
      </c>
      <c r="AA351" s="69">
        <f t="shared" ca="1" si="234"/>
        <v>9641.3333333333339</v>
      </c>
      <c r="AB351" s="69">
        <f t="shared" ca="1" si="235"/>
        <v>-358.66666666666606</v>
      </c>
      <c r="AC351" s="69">
        <f t="shared" ca="1" si="236"/>
        <v>69.555555555555557</v>
      </c>
      <c r="AD351" s="73">
        <f t="shared" si="243"/>
        <v>6.5999999999999783</v>
      </c>
      <c r="AE351" s="69">
        <f t="shared" si="244"/>
        <v>0.70000000000000007</v>
      </c>
      <c r="AF351" s="69">
        <f t="shared" si="244"/>
        <v>2.1</v>
      </c>
      <c r="AG351" s="78">
        <f t="shared" si="244"/>
        <v>200</v>
      </c>
      <c r="AH351" s="60">
        <f t="shared" si="244"/>
        <v>50</v>
      </c>
      <c r="AI351" s="60">
        <f t="shared" si="244"/>
        <v>105</v>
      </c>
      <c r="AJ351" s="60">
        <f t="shared" si="244"/>
        <v>10105</v>
      </c>
      <c r="AK351" s="60">
        <f t="shared" si="244"/>
        <v>428.66666666666669</v>
      </c>
      <c r="AL351" s="60">
        <f t="shared" si="244"/>
        <v>8.5733333333333341</v>
      </c>
      <c r="AM351" s="60">
        <f t="shared" ca="1" si="244"/>
        <v>-536.85</v>
      </c>
      <c r="AN351" s="60">
        <f t="shared" ca="1" si="244"/>
        <v>-536.85</v>
      </c>
      <c r="AO351" s="60">
        <f t="shared" ca="1" si="244"/>
        <v>536.85</v>
      </c>
      <c r="AP351" s="63">
        <f t="shared" si="220"/>
        <v>35</v>
      </c>
      <c r="AQ351" s="62">
        <f t="shared" si="221"/>
        <v>2.40505050505051</v>
      </c>
      <c r="AR351" s="62">
        <f t="shared" si="222"/>
        <v>120.2525252525255</v>
      </c>
      <c r="AS351" s="62">
        <f t="shared" si="223"/>
        <v>240.505050505051</v>
      </c>
      <c r="AT351" s="62">
        <f t="shared" si="224"/>
        <v>-120.2525252525255</v>
      </c>
      <c r="AU351" s="62">
        <f t="shared" si="225"/>
        <v>360.75757575757649</v>
      </c>
      <c r="AV351" s="62">
        <f t="shared" si="226"/>
        <v>-481.01010101010201</v>
      </c>
      <c r="AW351" s="63">
        <f t="shared" si="237"/>
        <v>-120.25252525252552</v>
      </c>
      <c r="AX351" s="61" t="str">
        <f t="shared" ca="1" si="227"/>
        <v/>
      </c>
      <c r="AY351" s="69">
        <f t="shared" ca="1" si="238"/>
        <v>9568.1500000000015</v>
      </c>
      <c r="AZ351" s="51">
        <f t="shared" si="228"/>
        <v>841.76767676767849</v>
      </c>
      <c r="BA351" s="55">
        <f t="shared" ca="1" si="229"/>
        <v>8.7308222593798765E-2</v>
      </c>
      <c r="BB351" s="55">
        <f t="shared" ca="1" si="239"/>
        <v>-0.33527655739551782</v>
      </c>
      <c r="BC351" s="64">
        <f t="shared" ca="1" si="230"/>
        <v>-478.91919191919158</v>
      </c>
      <c r="BE351" s="52">
        <f t="shared" ca="1" si="231"/>
        <v>6.5999999999999783</v>
      </c>
      <c r="BF351" s="52" t="str">
        <f t="shared" ca="1" si="232"/>
        <v/>
      </c>
      <c r="BG351" s="52">
        <f t="shared" ca="1" si="240"/>
        <v>6.5999999999999783</v>
      </c>
      <c r="BH351" s="52" t="str">
        <f t="shared" ca="1" si="241"/>
        <v/>
      </c>
    </row>
    <row r="352" spans="19:60">
      <c r="S352" s="68">
        <f t="shared" si="242"/>
        <v>7</v>
      </c>
      <c r="T352" s="69">
        <f t="shared" si="242"/>
        <v>2</v>
      </c>
      <c r="U352" s="70">
        <f t="shared" si="233"/>
        <v>3</v>
      </c>
      <c r="V352" s="68">
        <f t="shared" si="234"/>
        <v>4</v>
      </c>
      <c r="W352" s="70">
        <f t="shared" si="234"/>
        <v>7</v>
      </c>
      <c r="X352" s="71">
        <f t="shared" si="234"/>
        <v>0.42857142857142855</v>
      </c>
      <c r="Y352" s="71">
        <f t="shared" si="234"/>
        <v>0.5</v>
      </c>
      <c r="Z352" s="69">
        <f t="shared" si="234"/>
        <v>10000</v>
      </c>
      <c r="AA352" s="69">
        <f t="shared" ca="1" si="234"/>
        <v>9641.3333333333339</v>
      </c>
      <c r="AB352" s="69">
        <f t="shared" ca="1" si="235"/>
        <v>-358.66666666666606</v>
      </c>
      <c r="AC352" s="69">
        <f t="shared" ca="1" si="236"/>
        <v>69.555555555555557</v>
      </c>
      <c r="AD352" s="73">
        <f t="shared" si="243"/>
        <v>6.4999999999999787</v>
      </c>
      <c r="AE352" s="69">
        <f t="shared" si="244"/>
        <v>0.70000000000000007</v>
      </c>
      <c r="AF352" s="69">
        <f t="shared" si="244"/>
        <v>2.1</v>
      </c>
      <c r="AG352" s="78">
        <f t="shared" si="244"/>
        <v>200</v>
      </c>
      <c r="AH352" s="60">
        <f t="shared" si="244"/>
        <v>50</v>
      </c>
      <c r="AI352" s="60">
        <f t="shared" si="244"/>
        <v>105</v>
      </c>
      <c r="AJ352" s="60">
        <f t="shared" si="244"/>
        <v>10105</v>
      </c>
      <c r="AK352" s="60">
        <f t="shared" si="244"/>
        <v>428.66666666666669</v>
      </c>
      <c r="AL352" s="60">
        <f t="shared" si="244"/>
        <v>8.5733333333333341</v>
      </c>
      <c r="AM352" s="60">
        <f t="shared" ca="1" si="244"/>
        <v>-536.85</v>
      </c>
      <c r="AN352" s="60">
        <f t="shared" ca="1" si="244"/>
        <v>-536.85</v>
      </c>
      <c r="AO352" s="60">
        <f t="shared" ca="1" si="244"/>
        <v>536.85</v>
      </c>
      <c r="AP352" s="63">
        <f t="shared" si="220"/>
        <v>35</v>
      </c>
      <c r="AQ352" s="62">
        <f t="shared" si="221"/>
        <v>2.4266666666666712</v>
      </c>
      <c r="AR352" s="62">
        <f t="shared" si="222"/>
        <v>121.33333333333356</v>
      </c>
      <c r="AS352" s="62">
        <f t="shared" si="223"/>
        <v>242.66666666666711</v>
      </c>
      <c r="AT352" s="62">
        <f t="shared" si="224"/>
        <v>-121.33333333333356</v>
      </c>
      <c r="AU352" s="62">
        <f t="shared" si="225"/>
        <v>364.00000000000068</v>
      </c>
      <c r="AV352" s="62">
        <f t="shared" si="226"/>
        <v>-485.33333333333422</v>
      </c>
      <c r="AW352" s="63">
        <f t="shared" si="237"/>
        <v>-121.33333333333354</v>
      </c>
      <c r="AX352" s="61" t="str">
        <f t="shared" ca="1" si="227"/>
        <v/>
      </c>
      <c r="AY352" s="69">
        <f t="shared" ca="1" si="238"/>
        <v>9568.1500000000015</v>
      </c>
      <c r="AZ352" s="51">
        <f t="shared" si="228"/>
        <v>849.33333333333485</v>
      </c>
      <c r="BA352" s="55">
        <f t="shared" ca="1" si="229"/>
        <v>8.8092933204259594E-2</v>
      </c>
      <c r="BB352" s="55">
        <f t="shared" ca="1" si="239"/>
        <v>-0.33828996282527996</v>
      </c>
      <c r="BC352" s="64">
        <f t="shared" ca="1" si="230"/>
        <v>-479.9999999999996</v>
      </c>
      <c r="BE352" s="52">
        <f t="shared" ca="1" si="231"/>
        <v>6.4999999999999787</v>
      </c>
      <c r="BF352" s="52" t="str">
        <f t="shared" ca="1" si="232"/>
        <v/>
      </c>
      <c r="BG352" s="52">
        <f t="shared" ca="1" si="240"/>
        <v>6.4999999999999787</v>
      </c>
      <c r="BH352" s="52" t="str">
        <f t="shared" ca="1" si="241"/>
        <v/>
      </c>
    </row>
    <row r="353" spans="19:60">
      <c r="S353" s="68">
        <f t="shared" si="242"/>
        <v>7</v>
      </c>
      <c r="T353" s="69">
        <f t="shared" si="242"/>
        <v>2</v>
      </c>
      <c r="U353" s="70">
        <f t="shared" si="233"/>
        <v>3</v>
      </c>
      <c r="V353" s="68">
        <f t="shared" si="234"/>
        <v>4</v>
      </c>
      <c r="W353" s="70">
        <f t="shared" si="234"/>
        <v>7</v>
      </c>
      <c r="X353" s="71">
        <f t="shared" si="234"/>
        <v>0.42857142857142855</v>
      </c>
      <c r="Y353" s="71">
        <f t="shared" si="234"/>
        <v>0.5</v>
      </c>
      <c r="Z353" s="69">
        <f t="shared" si="234"/>
        <v>10000</v>
      </c>
      <c r="AA353" s="69">
        <f t="shared" ca="1" si="234"/>
        <v>9641.3333333333339</v>
      </c>
      <c r="AB353" s="69">
        <f t="shared" ca="1" si="235"/>
        <v>-358.66666666666606</v>
      </c>
      <c r="AC353" s="69">
        <f t="shared" ca="1" si="236"/>
        <v>69.555555555555557</v>
      </c>
      <c r="AD353" s="73">
        <f t="shared" si="243"/>
        <v>6.399999999999979</v>
      </c>
      <c r="AE353" s="69">
        <f t="shared" si="244"/>
        <v>0.70000000000000007</v>
      </c>
      <c r="AF353" s="69">
        <f t="shared" si="244"/>
        <v>2.1</v>
      </c>
      <c r="AG353" s="78">
        <f t="shared" si="244"/>
        <v>200</v>
      </c>
      <c r="AH353" s="60">
        <f t="shared" si="244"/>
        <v>50</v>
      </c>
      <c r="AI353" s="60">
        <f t="shared" si="244"/>
        <v>105</v>
      </c>
      <c r="AJ353" s="60">
        <f t="shared" si="244"/>
        <v>10105</v>
      </c>
      <c r="AK353" s="60">
        <f t="shared" si="244"/>
        <v>428.66666666666669</v>
      </c>
      <c r="AL353" s="60">
        <f t="shared" si="244"/>
        <v>8.5733333333333341</v>
      </c>
      <c r="AM353" s="60">
        <f t="shared" ca="1" si="244"/>
        <v>-536.85</v>
      </c>
      <c r="AN353" s="60">
        <f t="shared" ca="1" si="244"/>
        <v>-536.85</v>
      </c>
      <c r="AO353" s="60">
        <f t="shared" ca="1" si="244"/>
        <v>536.85</v>
      </c>
      <c r="AP353" s="63">
        <f t="shared" si="220"/>
        <v>35</v>
      </c>
      <c r="AQ353" s="62">
        <f t="shared" si="221"/>
        <v>2.448958333333338</v>
      </c>
      <c r="AR353" s="62">
        <f t="shared" si="222"/>
        <v>122.4479166666669</v>
      </c>
      <c r="AS353" s="62">
        <f t="shared" si="223"/>
        <v>244.8958333333338</v>
      </c>
      <c r="AT353" s="62">
        <f t="shared" si="224"/>
        <v>-122.4479166666669</v>
      </c>
      <c r="AU353" s="62">
        <f t="shared" si="225"/>
        <v>367.34375000000068</v>
      </c>
      <c r="AV353" s="62">
        <f t="shared" si="226"/>
        <v>-489.7916666666676</v>
      </c>
      <c r="AW353" s="63">
        <f t="shared" si="237"/>
        <v>-122.44791666666691</v>
      </c>
      <c r="AX353" s="61" t="str">
        <f t="shared" ca="1" si="227"/>
        <v/>
      </c>
      <c r="AY353" s="69">
        <f t="shared" ca="1" si="238"/>
        <v>9568.1500000000015</v>
      </c>
      <c r="AZ353" s="51">
        <f t="shared" si="228"/>
        <v>857.13541666666833</v>
      </c>
      <c r="BA353" s="55">
        <f t="shared" ca="1" si="229"/>
        <v>8.8902166021297357E-2</v>
      </c>
      <c r="BB353" s="55">
        <f t="shared" ca="1" si="239"/>
        <v>-0.34139753717472243</v>
      </c>
      <c r="BC353" s="64">
        <f t="shared" ca="1" si="230"/>
        <v>-481.11458333333297</v>
      </c>
      <c r="BE353" s="52">
        <f t="shared" ca="1" si="231"/>
        <v>6.399999999999979</v>
      </c>
      <c r="BF353" s="52" t="str">
        <f t="shared" ca="1" si="232"/>
        <v/>
      </c>
      <c r="BG353" s="52">
        <f t="shared" ca="1" si="240"/>
        <v>6.399999999999979</v>
      </c>
      <c r="BH353" s="52" t="str">
        <f t="shared" ca="1" si="241"/>
        <v/>
      </c>
    </row>
    <row r="354" spans="19:60">
      <c r="S354" s="68">
        <f t="shared" si="242"/>
        <v>7</v>
      </c>
      <c r="T354" s="69">
        <f t="shared" si="242"/>
        <v>2</v>
      </c>
      <c r="U354" s="70">
        <f t="shared" si="233"/>
        <v>3</v>
      </c>
      <c r="V354" s="68">
        <f t="shared" si="234"/>
        <v>4</v>
      </c>
      <c r="W354" s="70">
        <f t="shared" si="234"/>
        <v>7</v>
      </c>
      <c r="X354" s="71">
        <f t="shared" si="234"/>
        <v>0.42857142857142855</v>
      </c>
      <c r="Y354" s="71">
        <f t="shared" si="234"/>
        <v>0.5</v>
      </c>
      <c r="Z354" s="69">
        <f t="shared" si="234"/>
        <v>10000</v>
      </c>
      <c r="AA354" s="69">
        <f t="shared" ca="1" si="234"/>
        <v>9641.3333333333339</v>
      </c>
      <c r="AB354" s="69">
        <f t="shared" ca="1" si="235"/>
        <v>-358.66666666666606</v>
      </c>
      <c r="AC354" s="69">
        <f t="shared" ca="1" si="236"/>
        <v>69.555555555555557</v>
      </c>
      <c r="AD354" s="73">
        <f t="shared" si="243"/>
        <v>6.2999999999999794</v>
      </c>
      <c r="AE354" s="69">
        <f t="shared" si="244"/>
        <v>0.70000000000000007</v>
      </c>
      <c r="AF354" s="69">
        <f t="shared" si="244"/>
        <v>2.1</v>
      </c>
      <c r="AG354" s="78">
        <f t="shared" si="244"/>
        <v>200</v>
      </c>
      <c r="AH354" s="60">
        <f t="shared" si="244"/>
        <v>50</v>
      </c>
      <c r="AI354" s="60">
        <f t="shared" si="244"/>
        <v>105</v>
      </c>
      <c r="AJ354" s="60">
        <f t="shared" si="244"/>
        <v>10105</v>
      </c>
      <c r="AK354" s="60">
        <f t="shared" si="244"/>
        <v>428.66666666666669</v>
      </c>
      <c r="AL354" s="60">
        <f t="shared" si="244"/>
        <v>8.5733333333333341</v>
      </c>
      <c r="AM354" s="60">
        <f t="shared" ca="1" si="244"/>
        <v>-536.85</v>
      </c>
      <c r="AN354" s="60">
        <f t="shared" ca="1" si="244"/>
        <v>-536.85</v>
      </c>
      <c r="AO354" s="60">
        <f t="shared" ca="1" si="244"/>
        <v>536.85</v>
      </c>
      <c r="AP354" s="63">
        <f t="shared" si="220"/>
        <v>35</v>
      </c>
      <c r="AQ354" s="62">
        <f t="shared" si="221"/>
        <v>2.4719576719576768</v>
      </c>
      <c r="AR354" s="62">
        <f t="shared" si="222"/>
        <v>123.59788359788384</v>
      </c>
      <c r="AS354" s="62">
        <f t="shared" si="223"/>
        <v>247.19576719576767</v>
      </c>
      <c r="AT354" s="62">
        <f t="shared" si="224"/>
        <v>-123.59788359788384</v>
      </c>
      <c r="AU354" s="62">
        <f t="shared" si="225"/>
        <v>370.79365079365152</v>
      </c>
      <c r="AV354" s="62">
        <f t="shared" si="226"/>
        <v>-494.39153439153534</v>
      </c>
      <c r="AW354" s="63">
        <f t="shared" si="237"/>
        <v>-123.59788359788382</v>
      </c>
      <c r="AX354" s="61" t="str">
        <f t="shared" ca="1" si="227"/>
        <v/>
      </c>
      <c r="AY354" s="69">
        <f t="shared" ca="1" si="238"/>
        <v>9568.1500000000015</v>
      </c>
      <c r="AZ354" s="51">
        <f t="shared" si="228"/>
        <v>865.18518518518681</v>
      </c>
      <c r="BA354" s="55">
        <f t="shared" ca="1" si="229"/>
        <v>8.9737088769034717E-2</v>
      </c>
      <c r="BB354" s="55">
        <f t="shared" ca="1" si="239"/>
        <v>-0.34460376467811532</v>
      </c>
      <c r="BC354" s="64">
        <f t="shared" ca="1" si="230"/>
        <v>-482.26455026454988</v>
      </c>
      <c r="BE354" s="52">
        <f t="shared" ca="1" si="231"/>
        <v>6.2999999999999794</v>
      </c>
      <c r="BF354" s="52" t="str">
        <f t="shared" ca="1" si="232"/>
        <v/>
      </c>
      <c r="BG354" s="52">
        <f t="shared" ca="1" si="240"/>
        <v>6.2999999999999794</v>
      </c>
      <c r="BH354" s="52" t="str">
        <f t="shared" ca="1" si="241"/>
        <v/>
      </c>
    </row>
    <row r="355" spans="19:60">
      <c r="S355" s="68">
        <f t="shared" si="242"/>
        <v>7</v>
      </c>
      <c r="T355" s="69">
        <f t="shared" si="242"/>
        <v>2</v>
      </c>
      <c r="U355" s="70">
        <f t="shared" si="233"/>
        <v>3</v>
      </c>
      <c r="V355" s="68">
        <f t="shared" si="234"/>
        <v>4</v>
      </c>
      <c r="W355" s="70">
        <f t="shared" si="234"/>
        <v>7</v>
      </c>
      <c r="X355" s="71">
        <f t="shared" si="234"/>
        <v>0.42857142857142855</v>
      </c>
      <c r="Y355" s="71">
        <f t="shared" si="234"/>
        <v>0.5</v>
      </c>
      <c r="Z355" s="69">
        <f t="shared" si="234"/>
        <v>10000</v>
      </c>
      <c r="AA355" s="69">
        <f t="shared" ca="1" si="234"/>
        <v>9641.3333333333339</v>
      </c>
      <c r="AB355" s="69">
        <f t="shared" ca="1" si="235"/>
        <v>-358.66666666666606</v>
      </c>
      <c r="AC355" s="69">
        <f t="shared" ca="1" si="236"/>
        <v>69.555555555555557</v>
      </c>
      <c r="AD355" s="73">
        <f t="shared" si="243"/>
        <v>6.1999999999999797</v>
      </c>
      <c r="AE355" s="69">
        <f t="shared" si="244"/>
        <v>0.70000000000000007</v>
      </c>
      <c r="AF355" s="69">
        <f t="shared" si="244"/>
        <v>2.1</v>
      </c>
      <c r="AG355" s="78">
        <f t="shared" si="244"/>
        <v>200</v>
      </c>
      <c r="AH355" s="60">
        <f t="shared" si="244"/>
        <v>50</v>
      </c>
      <c r="AI355" s="60">
        <f t="shared" si="244"/>
        <v>105</v>
      </c>
      <c r="AJ355" s="60">
        <f t="shared" si="244"/>
        <v>10105</v>
      </c>
      <c r="AK355" s="60">
        <f t="shared" si="244"/>
        <v>428.66666666666669</v>
      </c>
      <c r="AL355" s="60">
        <f t="shared" si="244"/>
        <v>8.5733333333333341</v>
      </c>
      <c r="AM355" s="60">
        <f t="shared" ca="1" si="244"/>
        <v>-536.85</v>
      </c>
      <c r="AN355" s="60">
        <f t="shared" ca="1" si="244"/>
        <v>-536.85</v>
      </c>
      <c r="AO355" s="60">
        <f t="shared" ca="1" si="244"/>
        <v>536.85</v>
      </c>
      <c r="AP355" s="63">
        <f t="shared" si="220"/>
        <v>35</v>
      </c>
      <c r="AQ355" s="62">
        <f t="shared" si="221"/>
        <v>2.4956989247311876</v>
      </c>
      <c r="AR355" s="62">
        <f t="shared" si="222"/>
        <v>124.78494623655938</v>
      </c>
      <c r="AS355" s="62">
        <f t="shared" si="223"/>
        <v>249.56989247311876</v>
      </c>
      <c r="AT355" s="62">
        <f t="shared" si="224"/>
        <v>-124.78494623655938</v>
      </c>
      <c r="AU355" s="62">
        <f t="shared" si="225"/>
        <v>374.35483870967812</v>
      </c>
      <c r="AV355" s="62">
        <f t="shared" si="226"/>
        <v>-499.13978494623751</v>
      </c>
      <c r="AW355" s="63">
        <f t="shared" si="237"/>
        <v>-124.78494623655939</v>
      </c>
      <c r="AX355" s="61" t="str">
        <f t="shared" ca="1" si="227"/>
        <v/>
      </c>
      <c r="AY355" s="69">
        <f t="shared" ca="1" si="238"/>
        <v>9568.1500000000015</v>
      </c>
      <c r="AZ355" s="51">
        <f t="shared" si="228"/>
        <v>873.49462365591569</v>
      </c>
      <c r="BA355" s="55">
        <f t="shared" ca="1" si="229"/>
        <v>9.0598944508634593E-2</v>
      </c>
      <c r="BB355" s="55">
        <f t="shared" ca="1" si="239"/>
        <v>-0.34791341887516619</v>
      </c>
      <c r="BC355" s="64">
        <f t="shared" ca="1" si="230"/>
        <v>-483.45161290322545</v>
      </c>
      <c r="BE355" s="52">
        <f t="shared" ca="1" si="231"/>
        <v>6.1999999999999797</v>
      </c>
      <c r="BF355" s="52" t="str">
        <f t="shared" ca="1" si="232"/>
        <v/>
      </c>
      <c r="BG355" s="52">
        <f t="shared" ca="1" si="240"/>
        <v>6.1999999999999797</v>
      </c>
      <c r="BH355" s="52" t="str">
        <f t="shared" ca="1" si="241"/>
        <v/>
      </c>
    </row>
    <row r="356" spans="19:60">
      <c r="S356" s="68">
        <f t="shared" si="242"/>
        <v>7</v>
      </c>
      <c r="T356" s="69">
        <f t="shared" si="242"/>
        <v>2</v>
      </c>
      <c r="U356" s="70">
        <f t="shared" si="233"/>
        <v>3</v>
      </c>
      <c r="V356" s="68">
        <f t="shared" si="234"/>
        <v>4</v>
      </c>
      <c r="W356" s="70">
        <f t="shared" si="234"/>
        <v>7</v>
      </c>
      <c r="X356" s="71">
        <f t="shared" si="234"/>
        <v>0.42857142857142855</v>
      </c>
      <c r="Y356" s="71">
        <f t="shared" si="234"/>
        <v>0.5</v>
      </c>
      <c r="Z356" s="69">
        <f t="shared" si="234"/>
        <v>10000</v>
      </c>
      <c r="AA356" s="69">
        <f t="shared" ca="1" si="234"/>
        <v>9641.3333333333339</v>
      </c>
      <c r="AB356" s="69">
        <f t="shared" ca="1" si="235"/>
        <v>-358.66666666666606</v>
      </c>
      <c r="AC356" s="69">
        <f t="shared" ca="1" si="236"/>
        <v>69.555555555555557</v>
      </c>
      <c r="AD356" s="73">
        <f t="shared" si="243"/>
        <v>6.0999999999999801</v>
      </c>
      <c r="AE356" s="69">
        <f t="shared" si="244"/>
        <v>0.70000000000000007</v>
      </c>
      <c r="AF356" s="69">
        <f t="shared" si="244"/>
        <v>2.1</v>
      </c>
      <c r="AG356" s="78">
        <f t="shared" si="244"/>
        <v>200</v>
      </c>
      <c r="AH356" s="60">
        <f t="shared" si="244"/>
        <v>50</v>
      </c>
      <c r="AI356" s="60">
        <f t="shared" si="244"/>
        <v>105</v>
      </c>
      <c r="AJ356" s="60">
        <f t="shared" si="244"/>
        <v>10105</v>
      </c>
      <c r="AK356" s="60">
        <f t="shared" si="244"/>
        <v>428.66666666666669</v>
      </c>
      <c r="AL356" s="60">
        <f t="shared" si="244"/>
        <v>8.5733333333333341</v>
      </c>
      <c r="AM356" s="60">
        <f t="shared" ca="1" si="244"/>
        <v>-536.85</v>
      </c>
      <c r="AN356" s="60">
        <f t="shared" ca="1" si="244"/>
        <v>-536.85</v>
      </c>
      <c r="AO356" s="60">
        <f t="shared" ca="1" si="244"/>
        <v>536.85</v>
      </c>
      <c r="AP356" s="63">
        <f t="shared" si="220"/>
        <v>35</v>
      </c>
      <c r="AQ356" s="62">
        <f t="shared" si="221"/>
        <v>2.5202185792349776</v>
      </c>
      <c r="AR356" s="62">
        <f t="shared" si="222"/>
        <v>126.01092896174887</v>
      </c>
      <c r="AS356" s="62">
        <f t="shared" si="223"/>
        <v>252.02185792349775</v>
      </c>
      <c r="AT356" s="62">
        <f t="shared" si="224"/>
        <v>-126.01092896174887</v>
      </c>
      <c r="AU356" s="62">
        <f t="shared" si="225"/>
        <v>378.03278688524665</v>
      </c>
      <c r="AV356" s="62">
        <f t="shared" si="226"/>
        <v>-504.0437158469955</v>
      </c>
      <c r="AW356" s="63">
        <f t="shared" si="237"/>
        <v>-126.01092896174885</v>
      </c>
      <c r="AX356" s="61" t="str">
        <f t="shared" ca="1" si="227"/>
        <v/>
      </c>
      <c r="AY356" s="69">
        <f t="shared" ca="1" si="238"/>
        <v>9568.1500000000015</v>
      </c>
      <c r="AZ356" s="51">
        <f t="shared" si="228"/>
        <v>882.07650273224215</v>
      </c>
      <c r="BA356" s="55">
        <f t="shared" ca="1" si="229"/>
        <v>9.1489057813467237E-2</v>
      </c>
      <c r="BB356" s="55">
        <f t="shared" ca="1" si="239"/>
        <v>-0.35133158632457917</v>
      </c>
      <c r="BC356" s="64">
        <f t="shared" ca="1" si="230"/>
        <v>-484.67759562841491</v>
      </c>
      <c r="BE356" s="52">
        <f t="shared" ca="1" si="231"/>
        <v>6.0999999999999801</v>
      </c>
      <c r="BF356" s="52" t="str">
        <f t="shared" ca="1" si="232"/>
        <v/>
      </c>
      <c r="BG356" s="52">
        <f t="shared" ca="1" si="240"/>
        <v>6.0999999999999801</v>
      </c>
      <c r="BH356" s="52" t="str">
        <f t="shared" ca="1" si="241"/>
        <v/>
      </c>
    </row>
    <row r="357" spans="19:60">
      <c r="S357" s="68">
        <f t="shared" si="242"/>
        <v>7</v>
      </c>
      <c r="T357" s="69">
        <f t="shared" si="242"/>
        <v>2</v>
      </c>
      <c r="U357" s="70">
        <f t="shared" si="233"/>
        <v>3</v>
      </c>
      <c r="V357" s="68">
        <f t="shared" si="234"/>
        <v>4</v>
      </c>
      <c r="W357" s="70">
        <f t="shared" si="234"/>
        <v>7</v>
      </c>
      <c r="X357" s="71">
        <f t="shared" si="234"/>
        <v>0.42857142857142855</v>
      </c>
      <c r="Y357" s="71">
        <f t="shared" si="234"/>
        <v>0.5</v>
      </c>
      <c r="Z357" s="69">
        <f t="shared" si="234"/>
        <v>10000</v>
      </c>
      <c r="AA357" s="69">
        <f t="shared" ca="1" si="234"/>
        <v>9641.3333333333339</v>
      </c>
      <c r="AB357" s="69">
        <f t="shared" ca="1" si="235"/>
        <v>-358.66666666666606</v>
      </c>
      <c r="AC357" s="69">
        <f t="shared" ca="1" si="236"/>
        <v>69.555555555555557</v>
      </c>
      <c r="AD357" s="73">
        <f t="shared" si="243"/>
        <v>5.9999999999999805</v>
      </c>
      <c r="AE357" s="69">
        <f t="shared" si="244"/>
        <v>0.70000000000000007</v>
      </c>
      <c r="AF357" s="69">
        <f t="shared" si="244"/>
        <v>2.1</v>
      </c>
      <c r="AG357" s="78">
        <f t="shared" si="244"/>
        <v>200</v>
      </c>
      <c r="AH357" s="60">
        <f t="shared" si="244"/>
        <v>50</v>
      </c>
      <c r="AI357" s="60">
        <f t="shared" si="244"/>
        <v>105</v>
      </c>
      <c r="AJ357" s="60">
        <f t="shared" si="244"/>
        <v>10105</v>
      </c>
      <c r="AK357" s="60">
        <f t="shared" si="244"/>
        <v>428.66666666666669</v>
      </c>
      <c r="AL357" s="60">
        <f t="shared" si="244"/>
        <v>8.5733333333333341</v>
      </c>
      <c r="AM357" s="60">
        <f t="shared" ca="1" si="244"/>
        <v>-536.85</v>
      </c>
      <c r="AN357" s="60">
        <f t="shared" ca="1" si="244"/>
        <v>-536.85</v>
      </c>
      <c r="AO357" s="60">
        <f t="shared" ca="1" si="244"/>
        <v>536.85</v>
      </c>
      <c r="AP357" s="63">
        <f t="shared" si="220"/>
        <v>35</v>
      </c>
      <c r="AQ357" s="62">
        <f t="shared" si="221"/>
        <v>2.5455555555555609</v>
      </c>
      <c r="AR357" s="62">
        <f t="shared" si="222"/>
        <v>127.27777777777804</v>
      </c>
      <c r="AS357" s="62">
        <f t="shared" si="223"/>
        <v>254.55555555555608</v>
      </c>
      <c r="AT357" s="62">
        <f t="shared" si="224"/>
        <v>-127.27777777777804</v>
      </c>
      <c r="AU357" s="62">
        <f t="shared" si="225"/>
        <v>381.83333333333411</v>
      </c>
      <c r="AV357" s="62">
        <f t="shared" si="226"/>
        <v>-509.11111111111217</v>
      </c>
      <c r="AW357" s="63">
        <f t="shared" si="237"/>
        <v>-127.27777777777806</v>
      </c>
      <c r="AX357" s="61" t="str">
        <f t="shared" ca="1" si="227"/>
        <v/>
      </c>
      <c r="AY357" s="69">
        <f t="shared" ca="1" si="238"/>
        <v>9568.1500000000015</v>
      </c>
      <c r="AZ357" s="51">
        <f t="shared" si="228"/>
        <v>890.94444444444628</v>
      </c>
      <c r="BA357" s="55">
        <f t="shared" ca="1" si="229"/>
        <v>9.2408841561794311E-2</v>
      </c>
      <c r="BB357" s="55">
        <f t="shared" ca="1" si="239"/>
        <v>-0.35486369268897289</v>
      </c>
      <c r="BC357" s="64">
        <f t="shared" ca="1" si="230"/>
        <v>-485.94444444444412</v>
      </c>
      <c r="BE357" s="52">
        <f t="shared" ca="1" si="231"/>
        <v>5.9999999999999805</v>
      </c>
      <c r="BF357" s="52" t="str">
        <f t="shared" ca="1" si="232"/>
        <v/>
      </c>
      <c r="BG357" s="52">
        <f t="shared" ca="1" si="240"/>
        <v>5.9999999999999805</v>
      </c>
      <c r="BH357" s="52" t="str">
        <f t="shared" ca="1" si="241"/>
        <v/>
      </c>
    </row>
    <row r="358" spans="19:60">
      <c r="S358" s="68">
        <f t="shared" si="242"/>
        <v>7</v>
      </c>
      <c r="T358" s="69">
        <f t="shared" si="242"/>
        <v>2</v>
      </c>
      <c r="U358" s="70">
        <f t="shared" si="233"/>
        <v>3</v>
      </c>
      <c r="V358" s="68">
        <f t="shared" si="234"/>
        <v>4</v>
      </c>
      <c r="W358" s="70">
        <f t="shared" si="234"/>
        <v>7</v>
      </c>
      <c r="X358" s="71">
        <f t="shared" si="234"/>
        <v>0.42857142857142855</v>
      </c>
      <c r="Y358" s="71">
        <f t="shared" si="234"/>
        <v>0.5</v>
      </c>
      <c r="Z358" s="69">
        <f t="shared" si="234"/>
        <v>10000</v>
      </c>
      <c r="AA358" s="69">
        <f t="shared" ca="1" si="234"/>
        <v>9641.3333333333339</v>
      </c>
      <c r="AB358" s="69">
        <f t="shared" ca="1" si="235"/>
        <v>-358.66666666666606</v>
      </c>
      <c r="AC358" s="69">
        <f t="shared" ca="1" si="236"/>
        <v>69.555555555555557</v>
      </c>
      <c r="AD358" s="73">
        <f t="shared" si="243"/>
        <v>5.8999999999999808</v>
      </c>
      <c r="AE358" s="69">
        <f t="shared" si="244"/>
        <v>0.70000000000000007</v>
      </c>
      <c r="AF358" s="69">
        <f t="shared" si="244"/>
        <v>2.1</v>
      </c>
      <c r="AG358" s="78">
        <f t="shared" si="244"/>
        <v>200</v>
      </c>
      <c r="AH358" s="60">
        <f t="shared" si="244"/>
        <v>50</v>
      </c>
      <c r="AI358" s="60">
        <f t="shared" si="244"/>
        <v>105</v>
      </c>
      <c r="AJ358" s="60">
        <f t="shared" si="244"/>
        <v>10105</v>
      </c>
      <c r="AK358" s="60">
        <f t="shared" si="244"/>
        <v>428.66666666666669</v>
      </c>
      <c r="AL358" s="60">
        <f t="shared" si="244"/>
        <v>8.5733333333333341</v>
      </c>
      <c r="AM358" s="60">
        <f t="shared" ca="1" si="244"/>
        <v>-536.85</v>
      </c>
      <c r="AN358" s="60">
        <f t="shared" ca="1" si="244"/>
        <v>-536.85</v>
      </c>
      <c r="AO358" s="60">
        <f t="shared" ca="1" si="244"/>
        <v>536.85</v>
      </c>
      <c r="AP358" s="63">
        <f t="shared" si="220"/>
        <v>35</v>
      </c>
      <c r="AQ358" s="62">
        <f t="shared" si="221"/>
        <v>2.5717514124293839</v>
      </c>
      <c r="AR358" s="62">
        <f t="shared" si="222"/>
        <v>128.58757062146918</v>
      </c>
      <c r="AS358" s="62">
        <f t="shared" si="223"/>
        <v>257.17514124293837</v>
      </c>
      <c r="AT358" s="62">
        <f t="shared" si="224"/>
        <v>-128.58757062146918</v>
      </c>
      <c r="AU358" s="62">
        <f t="shared" si="225"/>
        <v>385.76271186440755</v>
      </c>
      <c r="AV358" s="62">
        <f t="shared" si="226"/>
        <v>-514.35028248587673</v>
      </c>
      <c r="AW358" s="63">
        <f t="shared" si="237"/>
        <v>-128.58757062146918</v>
      </c>
      <c r="AX358" s="61" t="str">
        <f t="shared" ca="1" si="227"/>
        <v/>
      </c>
      <c r="AY358" s="69">
        <f t="shared" ca="1" si="238"/>
        <v>9568.1500000000015</v>
      </c>
      <c r="AZ358" s="51">
        <f t="shared" si="228"/>
        <v>900.11299435028423</v>
      </c>
      <c r="BA358" s="55">
        <f t="shared" ca="1" si="229"/>
        <v>9.3359804420234144E-2</v>
      </c>
      <c r="BB358" s="55">
        <f t="shared" ca="1" si="239"/>
        <v>-0.35851553147249832</v>
      </c>
      <c r="BC358" s="64">
        <f t="shared" ca="1" si="230"/>
        <v>-487.25423728813524</v>
      </c>
      <c r="BE358" s="52">
        <f t="shared" ca="1" si="231"/>
        <v>5.8999999999999808</v>
      </c>
      <c r="BF358" s="52" t="str">
        <f t="shared" ca="1" si="232"/>
        <v/>
      </c>
      <c r="BG358" s="52">
        <f t="shared" ca="1" si="240"/>
        <v>5.8999999999999808</v>
      </c>
      <c r="BH358" s="52" t="str">
        <f t="shared" ca="1" si="241"/>
        <v/>
      </c>
    </row>
    <row r="359" spans="19:60">
      <c r="S359" s="68">
        <f t="shared" si="242"/>
        <v>7</v>
      </c>
      <c r="T359" s="69">
        <f t="shared" si="242"/>
        <v>2</v>
      </c>
      <c r="U359" s="70">
        <f t="shared" si="233"/>
        <v>3</v>
      </c>
      <c r="V359" s="68">
        <f t="shared" si="234"/>
        <v>4</v>
      </c>
      <c r="W359" s="70">
        <f t="shared" si="234"/>
        <v>7</v>
      </c>
      <c r="X359" s="71">
        <f t="shared" si="234"/>
        <v>0.42857142857142855</v>
      </c>
      <c r="Y359" s="71">
        <f t="shared" si="234"/>
        <v>0.5</v>
      </c>
      <c r="Z359" s="69">
        <f t="shared" si="234"/>
        <v>10000</v>
      </c>
      <c r="AA359" s="69">
        <f t="shared" ca="1" si="234"/>
        <v>9641.3333333333339</v>
      </c>
      <c r="AB359" s="69">
        <f t="shared" ca="1" si="235"/>
        <v>-358.66666666666606</v>
      </c>
      <c r="AC359" s="69">
        <f t="shared" ca="1" si="236"/>
        <v>69.555555555555557</v>
      </c>
      <c r="AD359" s="73">
        <f t="shared" si="243"/>
        <v>5.7999999999999812</v>
      </c>
      <c r="AE359" s="69">
        <f t="shared" si="244"/>
        <v>0.70000000000000007</v>
      </c>
      <c r="AF359" s="69">
        <f t="shared" si="244"/>
        <v>2.1</v>
      </c>
      <c r="AG359" s="78">
        <f t="shared" si="244"/>
        <v>200</v>
      </c>
      <c r="AH359" s="60">
        <f t="shared" si="244"/>
        <v>50</v>
      </c>
      <c r="AI359" s="60">
        <f t="shared" si="244"/>
        <v>105</v>
      </c>
      <c r="AJ359" s="60">
        <f t="shared" si="244"/>
        <v>10105</v>
      </c>
      <c r="AK359" s="60">
        <f t="shared" si="244"/>
        <v>428.66666666666669</v>
      </c>
      <c r="AL359" s="60">
        <f t="shared" si="244"/>
        <v>8.5733333333333341</v>
      </c>
      <c r="AM359" s="60">
        <f t="shared" ca="1" si="244"/>
        <v>-536.85</v>
      </c>
      <c r="AN359" s="60">
        <f t="shared" ca="1" si="244"/>
        <v>-536.85</v>
      </c>
      <c r="AO359" s="60">
        <f t="shared" ca="1" si="244"/>
        <v>536.85</v>
      </c>
      <c r="AP359" s="63">
        <f t="shared" si="220"/>
        <v>35</v>
      </c>
      <c r="AQ359" s="62">
        <f t="shared" si="221"/>
        <v>2.5988505747126487</v>
      </c>
      <c r="AR359" s="62">
        <f t="shared" si="222"/>
        <v>129.94252873563244</v>
      </c>
      <c r="AS359" s="62">
        <f t="shared" si="223"/>
        <v>259.88505747126487</v>
      </c>
      <c r="AT359" s="62">
        <f t="shared" si="224"/>
        <v>-129.94252873563244</v>
      </c>
      <c r="AU359" s="62">
        <f t="shared" si="225"/>
        <v>389.82758620689731</v>
      </c>
      <c r="AV359" s="62">
        <f t="shared" si="226"/>
        <v>-519.77011494252974</v>
      </c>
      <c r="AW359" s="63">
        <f t="shared" si="237"/>
        <v>-129.94252873563244</v>
      </c>
      <c r="AX359" s="61" t="str">
        <f t="shared" ca="1" si="227"/>
        <v/>
      </c>
      <c r="AY359" s="69">
        <f t="shared" ca="1" si="238"/>
        <v>9568.1500000000015</v>
      </c>
      <c r="AZ359" s="51">
        <f t="shared" si="228"/>
        <v>909.59770114942705</v>
      </c>
      <c r="BA359" s="55">
        <f t="shared" ca="1" si="229"/>
        <v>9.4343559101378816E-2</v>
      </c>
      <c r="BB359" s="55">
        <f t="shared" ca="1" si="239"/>
        <v>-0.3622932957313178</v>
      </c>
      <c r="BC359" s="64">
        <f t="shared" ca="1" si="230"/>
        <v>-488.6091954022985</v>
      </c>
      <c r="BE359" s="52">
        <f t="shared" ca="1" si="231"/>
        <v>5.7999999999999812</v>
      </c>
      <c r="BF359" s="52" t="str">
        <f t="shared" ca="1" si="232"/>
        <v/>
      </c>
      <c r="BG359" s="52">
        <f t="shared" ca="1" si="240"/>
        <v>5.7999999999999812</v>
      </c>
      <c r="BH359" s="52" t="str">
        <f t="shared" ca="1" si="241"/>
        <v/>
      </c>
    </row>
    <row r="360" spans="19:60">
      <c r="S360" s="68">
        <f t="shared" si="242"/>
        <v>7</v>
      </c>
      <c r="T360" s="69">
        <f t="shared" si="242"/>
        <v>2</v>
      </c>
      <c r="U360" s="70">
        <f t="shared" si="233"/>
        <v>3</v>
      </c>
      <c r="V360" s="68">
        <f t="shared" si="234"/>
        <v>4</v>
      </c>
      <c r="W360" s="70">
        <f t="shared" si="234"/>
        <v>7</v>
      </c>
      <c r="X360" s="71">
        <f t="shared" si="234"/>
        <v>0.42857142857142855</v>
      </c>
      <c r="Y360" s="71">
        <f t="shared" si="234"/>
        <v>0.5</v>
      </c>
      <c r="Z360" s="69">
        <f t="shared" si="234"/>
        <v>10000</v>
      </c>
      <c r="AA360" s="69">
        <f t="shared" ca="1" si="234"/>
        <v>9641.3333333333339</v>
      </c>
      <c r="AB360" s="69">
        <f t="shared" ca="1" si="235"/>
        <v>-358.66666666666606</v>
      </c>
      <c r="AC360" s="69">
        <f t="shared" ca="1" si="236"/>
        <v>69.555555555555557</v>
      </c>
      <c r="AD360" s="73">
        <f t="shared" si="243"/>
        <v>5.6999999999999815</v>
      </c>
      <c r="AE360" s="69">
        <f t="shared" si="244"/>
        <v>0.70000000000000007</v>
      </c>
      <c r="AF360" s="69">
        <f t="shared" si="244"/>
        <v>2.1</v>
      </c>
      <c r="AG360" s="78">
        <f t="shared" si="244"/>
        <v>200</v>
      </c>
      <c r="AH360" s="60">
        <f t="shared" si="244"/>
        <v>50</v>
      </c>
      <c r="AI360" s="60">
        <f t="shared" si="244"/>
        <v>105</v>
      </c>
      <c r="AJ360" s="60">
        <f t="shared" si="244"/>
        <v>10105</v>
      </c>
      <c r="AK360" s="60">
        <f t="shared" si="244"/>
        <v>428.66666666666669</v>
      </c>
      <c r="AL360" s="60">
        <f t="shared" si="244"/>
        <v>8.5733333333333341</v>
      </c>
      <c r="AM360" s="60">
        <f t="shared" ca="1" si="244"/>
        <v>-536.85</v>
      </c>
      <c r="AN360" s="60">
        <f t="shared" ca="1" si="244"/>
        <v>-536.85</v>
      </c>
      <c r="AO360" s="60">
        <f t="shared" ca="1" si="244"/>
        <v>536.85</v>
      </c>
      <c r="AP360" s="63">
        <f t="shared" si="220"/>
        <v>35</v>
      </c>
      <c r="AQ360" s="62">
        <f t="shared" si="221"/>
        <v>2.6269005847953268</v>
      </c>
      <c r="AR360" s="62">
        <f t="shared" si="222"/>
        <v>131.34502923976635</v>
      </c>
      <c r="AS360" s="62">
        <f t="shared" si="223"/>
        <v>262.69005847953269</v>
      </c>
      <c r="AT360" s="62">
        <f t="shared" si="224"/>
        <v>-131.34502923976635</v>
      </c>
      <c r="AU360" s="62">
        <f t="shared" si="225"/>
        <v>394.03508771929904</v>
      </c>
      <c r="AV360" s="62">
        <f t="shared" si="226"/>
        <v>-525.38011695906539</v>
      </c>
      <c r="AW360" s="63">
        <f t="shared" si="237"/>
        <v>-131.34502923976635</v>
      </c>
      <c r="AX360" s="61" t="str">
        <f t="shared" ca="1" si="227"/>
        <v/>
      </c>
      <c r="AY360" s="69">
        <f t="shared" ca="1" si="238"/>
        <v>9568.1500000000015</v>
      </c>
      <c r="AZ360" s="51">
        <f t="shared" si="228"/>
        <v>919.41520467836449</v>
      </c>
      <c r="BA360" s="55">
        <f t="shared" ca="1" si="229"/>
        <v>9.5361831490633847E-2</v>
      </c>
      <c r="BB360" s="55">
        <f t="shared" ca="1" si="239"/>
        <v>-0.36620361312202576</v>
      </c>
      <c r="BC360" s="64">
        <f t="shared" ca="1" si="230"/>
        <v>-490.01169590643241</v>
      </c>
      <c r="BE360" s="52">
        <f t="shared" ca="1" si="231"/>
        <v>5.6999999999999815</v>
      </c>
      <c r="BF360" s="52" t="str">
        <f t="shared" ca="1" si="232"/>
        <v/>
      </c>
      <c r="BG360" s="52">
        <f t="shared" ca="1" si="240"/>
        <v>5.6999999999999815</v>
      </c>
      <c r="BH360" s="52" t="str">
        <f t="shared" ca="1" si="241"/>
        <v/>
      </c>
    </row>
    <row r="361" spans="19:60">
      <c r="S361" s="68">
        <f t="shared" si="242"/>
        <v>7</v>
      </c>
      <c r="T361" s="69">
        <f t="shared" si="242"/>
        <v>2</v>
      </c>
      <c r="U361" s="70">
        <f t="shared" si="233"/>
        <v>3</v>
      </c>
      <c r="V361" s="68">
        <f t="shared" si="234"/>
        <v>4</v>
      </c>
      <c r="W361" s="70">
        <f t="shared" si="234"/>
        <v>7</v>
      </c>
      <c r="X361" s="71">
        <f t="shared" si="234"/>
        <v>0.42857142857142855</v>
      </c>
      <c r="Y361" s="71">
        <f t="shared" si="234"/>
        <v>0.5</v>
      </c>
      <c r="Z361" s="69">
        <f t="shared" si="234"/>
        <v>10000</v>
      </c>
      <c r="AA361" s="69">
        <f t="shared" ca="1" si="234"/>
        <v>9641.3333333333339</v>
      </c>
      <c r="AB361" s="69">
        <f t="shared" ca="1" si="235"/>
        <v>-358.66666666666606</v>
      </c>
      <c r="AC361" s="69">
        <f t="shared" ca="1" si="236"/>
        <v>69.555555555555557</v>
      </c>
      <c r="AD361" s="73">
        <f t="shared" si="243"/>
        <v>5.5999999999999819</v>
      </c>
      <c r="AE361" s="69">
        <f t="shared" si="244"/>
        <v>0.70000000000000007</v>
      </c>
      <c r="AF361" s="69">
        <f t="shared" si="244"/>
        <v>2.1</v>
      </c>
      <c r="AG361" s="78">
        <f t="shared" si="244"/>
        <v>200</v>
      </c>
      <c r="AH361" s="60">
        <f t="shared" si="244"/>
        <v>50</v>
      </c>
      <c r="AI361" s="60">
        <f t="shared" si="244"/>
        <v>105</v>
      </c>
      <c r="AJ361" s="60">
        <f t="shared" si="244"/>
        <v>10105</v>
      </c>
      <c r="AK361" s="60">
        <f t="shared" si="244"/>
        <v>428.66666666666669</v>
      </c>
      <c r="AL361" s="60">
        <f t="shared" si="244"/>
        <v>8.5733333333333341</v>
      </c>
      <c r="AM361" s="60">
        <f t="shared" ca="1" si="244"/>
        <v>-536.85</v>
      </c>
      <c r="AN361" s="60">
        <f t="shared" ca="1" si="244"/>
        <v>-536.85</v>
      </c>
      <c r="AO361" s="60">
        <f t="shared" ca="1" si="244"/>
        <v>536.85</v>
      </c>
      <c r="AP361" s="63">
        <f t="shared" si="220"/>
        <v>35</v>
      </c>
      <c r="AQ361" s="62">
        <f t="shared" si="221"/>
        <v>2.6559523809523862</v>
      </c>
      <c r="AR361" s="62">
        <f t="shared" si="222"/>
        <v>132.79761904761932</v>
      </c>
      <c r="AS361" s="62">
        <f t="shared" si="223"/>
        <v>265.59523809523864</v>
      </c>
      <c r="AT361" s="62">
        <f t="shared" si="224"/>
        <v>-132.79761904761932</v>
      </c>
      <c r="AU361" s="62">
        <f t="shared" si="225"/>
        <v>398.39285714285796</v>
      </c>
      <c r="AV361" s="62">
        <f t="shared" si="226"/>
        <v>-531.19047619047728</v>
      </c>
      <c r="AW361" s="63">
        <f t="shared" si="237"/>
        <v>-132.79761904761932</v>
      </c>
      <c r="AX361" s="61" t="str">
        <f t="shared" ca="1" si="227"/>
        <v/>
      </c>
      <c r="AY361" s="69">
        <f t="shared" ca="1" si="238"/>
        <v>9568.1500000000015</v>
      </c>
      <c r="AZ361" s="51">
        <f t="shared" si="228"/>
        <v>929.5833333333353</v>
      </c>
      <c r="BA361" s="55">
        <f t="shared" ca="1" si="229"/>
        <v>9.641647075093368E-2</v>
      </c>
      <c r="BB361" s="55">
        <f t="shared" ca="1" si="239"/>
        <v>-0.37025358470525893</v>
      </c>
      <c r="BC361" s="64">
        <f t="shared" ca="1" si="230"/>
        <v>-491.46428571428538</v>
      </c>
      <c r="BE361" s="52">
        <f t="shared" ca="1" si="231"/>
        <v>5.5999999999999819</v>
      </c>
      <c r="BF361" s="52" t="str">
        <f t="shared" ca="1" si="232"/>
        <v/>
      </c>
      <c r="BG361" s="52">
        <f t="shared" ca="1" si="240"/>
        <v>5.5999999999999819</v>
      </c>
      <c r="BH361" s="52" t="str">
        <f t="shared" ca="1" si="241"/>
        <v/>
      </c>
    </row>
    <row r="362" spans="19:60">
      <c r="S362" s="68">
        <f t="shared" si="242"/>
        <v>7</v>
      </c>
      <c r="T362" s="69">
        <f t="shared" si="242"/>
        <v>2</v>
      </c>
      <c r="U362" s="70">
        <f t="shared" si="233"/>
        <v>3</v>
      </c>
      <c r="V362" s="68">
        <f t="shared" ref="V362:AA377" si="245">V361</f>
        <v>4</v>
      </c>
      <c r="W362" s="70">
        <f t="shared" si="245"/>
        <v>7</v>
      </c>
      <c r="X362" s="71">
        <f t="shared" si="245"/>
        <v>0.42857142857142855</v>
      </c>
      <c r="Y362" s="71">
        <f t="shared" si="245"/>
        <v>0.5</v>
      </c>
      <c r="Z362" s="69">
        <f t="shared" si="245"/>
        <v>10000</v>
      </c>
      <c r="AA362" s="69">
        <f t="shared" ca="1" si="245"/>
        <v>9641.3333333333339</v>
      </c>
      <c r="AB362" s="69">
        <f t="shared" ca="1" si="235"/>
        <v>-358.66666666666606</v>
      </c>
      <c r="AC362" s="69">
        <f t="shared" ca="1" si="236"/>
        <v>69.555555555555557</v>
      </c>
      <c r="AD362" s="73">
        <f t="shared" si="243"/>
        <v>5.4999999999999822</v>
      </c>
      <c r="AE362" s="69">
        <f t="shared" si="244"/>
        <v>0.70000000000000007</v>
      </c>
      <c r="AF362" s="69">
        <f t="shared" si="244"/>
        <v>2.1</v>
      </c>
      <c r="AG362" s="78">
        <f t="shared" si="244"/>
        <v>200</v>
      </c>
      <c r="AH362" s="60">
        <f t="shared" si="244"/>
        <v>50</v>
      </c>
      <c r="AI362" s="60">
        <f t="shared" si="244"/>
        <v>105</v>
      </c>
      <c r="AJ362" s="60">
        <f t="shared" si="244"/>
        <v>10105</v>
      </c>
      <c r="AK362" s="60">
        <f t="shared" si="244"/>
        <v>428.66666666666669</v>
      </c>
      <c r="AL362" s="60">
        <f t="shared" si="244"/>
        <v>8.5733333333333341</v>
      </c>
      <c r="AM362" s="60">
        <f t="shared" ca="1" si="244"/>
        <v>-536.85</v>
      </c>
      <c r="AN362" s="60">
        <f t="shared" ca="1" si="244"/>
        <v>-536.85</v>
      </c>
      <c r="AO362" s="60">
        <f t="shared" ca="1" si="244"/>
        <v>536.85</v>
      </c>
      <c r="AP362" s="63">
        <f t="shared" si="220"/>
        <v>35</v>
      </c>
      <c r="AQ362" s="62">
        <f t="shared" si="221"/>
        <v>2.6860606060606118</v>
      </c>
      <c r="AR362" s="62">
        <f t="shared" si="222"/>
        <v>134.3030303030306</v>
      </c>
      <c r="AS362" s="62">
        <f t="shared" si="223"/>
        <v>268.60606060606119</v>
      </c>
      <c r="AT362" s="62">
        <f t="shared" si="224"/>
        <v>-134.3030303030306</v>
      </c>
      <c r="AU362" s="62">
        <f t="shared" si="225"/>
        <v>402.90909090909179</v>
      </c>
      <c r="AV362" s="62">
        <f t="shared" si="226"/>
        <v>-537.21212121212238</v>
      </c>
      <c r="AW362" s="63">
        <f t="shared" si="237"/>
        <v>-134.3030303030306</v>
      </c>
      <c r="AX362" s="61" t="str">
        <f t="shared" ca="1" si="227"/>
        <v/>
      </c>
      <c r="AY362" s="69">
        <f t="shared" ca="1" si="238"/>
        <v>9568.1500000000015</v>
      </c>
      <c r="AZ362" s="51">
        <f t="shared" si="228"/>
        <v>940.12121212121417</v>
      </c>
      <c r="BA362" s="55">
        <f t="shared" ca="1" si="229"/>
        <v>9.7509460529789871E-2</v>
      </c>
      <c r="BB362" s="55">
        <f t="shared" ca="1" si="239"/>
        <v>-0.37445082798242796</v>
      </c>
      <c r="BC362" s="64">
        <f t="shared" ca="1" si="230"/>
        <v>-492.96969696969666</v>
      </c>
      <c r="BE362" s="52">
        <f t="shared" ca="1" si="231"/>
        <v>5.4999999999999822</v>
      </c>
      <c r="BF362" s="52" t="str">
        <f t="shared" ca="1" si="232"/>
        <v/>
      </c>
      <c r="BG362" s="52">
        <f t="shared" ca="1" si="240"/>
        <v>5.4999999999999822</v>
      </c>
      <c r="BH362" s="52" t="str">
        <f t="shared" ca="1" si="241"/>
        <v/>
      </c>
    </row>
    <row r="363" spans="19:60">
      <c r="S363" s="68">
        <f t="shared" ref="S363:T378" si="246">S362</f>
        <v>7</v>
      </c>
      <c r="T363" s="69">
        <f t="shared" si="246"/>
        <v>2</v>
      </c>
      <c r="U363" s="70">
        <f t="shared" si="233"/>
        <v>3</v>
      </c>
      <c r="V363" s="68">
        <f t="shared" si="245"/>
        <v>4</v>
      </c>
      <c r="W363" s="70">
        <f t="shared" si="245"/>
        <v>7</v>
      </c>
      <c r="X363" s="71">
        <f t="shared" si="245"/>
        <v>0.42857142857142855</v>
      </c>
      <c r="Y363" s="71">
        <f t="shared" si="245"/>
        <v>0.5</v>
      </c>
      <c r="Z363" s="69">
        <f t="shared" si="245"/>
        <v>10000</v>
      </c>
      <c r="AA363" s="69">
        <f t="shared" ca="1" si="245"/>
        <v>9641.3333333333339</v>
      </c>
      <c r="AB363" s="69">
        <f t="shared" ca="1" si="235"/>
        <v>-358.66666666666606</v>
      </c>
      <c r="AC363" s="69">
        <f t="shared" ca="1" si="236"/>
        <v>69.555555555555557</v>
      </c>
      <c r="AD363" s="73">
        <f t="shared" si="243"/>
        <v>5.3999999999999826</v>
      </c>
      <c r="AE363" s="69">
        <f t="shared" ref="AE363:AO378" si="247">AE362</f>
        <v>0.70000000000000007</v>
      </c>
      <c r="AF363" s="69">
        <f t="shared" si="247"/>
        <v>2.1</v>
      </c>
      <c r="AG363" s="78">
        <f t="shared" si="247"/>
        <v>200</v>
      </c>
      <c r="AH363" s="60">
        <f t="shared" si="247"/>
        <v>50</v>
      </c>
      <c r="AI363" s="60">
        <f t="shared" si="247"/>
        <v>105</v>
      </c>
      <c r="AJ363" s="60">
        <f t="shared" si="247"/>
        <v>10105</v>
      </c>
      <c r="AK363" s="60">
        <f t="shared" si="247"/>
        <v>428.66666666666669</v>
      </c>
      <c r="AL363" s="60">
        <f t="shared" si="247"/>
        <v>8.5733333333333341</v>
      </c>
      <c r="AM363" s="60">
        <f t="shared" ca="1" si="247"/>
        <v>-536.85</v>
      </c>
      <c r="AN363" s="60">
        <f t="shared" ca="1" si="247"/>
        <v>-536.85</v>
      </c>
      <c r="AO363" s="60">
        <f t="shared" ca="1" si="247"/>
        <v>536.85</v>
      </c>
      <c r="AP363" s="63">
        <f t="shared" si="220"/>
        <v>35</v>
      </c>
      <c r="AQ363" s="62">
        <f t="shared" si="221"/>
        <v>2.7172839506172894</v>
      </c>
      <c r="AR363" s="62">
        <f t="shared" si="222"/>
        <v>135.86419753086446</v>
      </c>
      <c r="AS363" s="62">
        <f t="shared" si="223"/>
        <v>271.72839506172892</v>
      </c>
      <c r="AT363" s="62">
        <f t="shared" si="224"/>
        <v>-135.86419753086446</v>
      </c>
      <c r="AU363" s="62">
        <f t="shared" si="225"/>
        <v>407.59259259259341</v>
      </c>
      <c r="AV363" s="62">
        <f t="shared" si="226"/>
        <v>-543.45679012345784</v>
      </c>
      <c r="AW363" s="63">
        <f t="shared" si="237"/>
        <v>-135.86419753086443</v>
      </c>
      <c r="AX363" s="61" t="str">
        <f t="shared" ca="1" si="227"/>
        <v/>
      </c>
      <c r="AY363" s="69">
        <f t="shared" ca="1" si="238"/>
        <v>9568.1500000000015</v>
      </c>
      <c r="AZ363" s="51">
        <f t="shared" si="228"/>
        <v>951.04938271605124</v>
      </c>
      <c r="BA363" s="55">
        <f t="shared" ca="1" si="229"/>
        <v>9.8642931411566645E-2</v>
      </c>
      <c r="BB363" s="55">
        <f t="shared" ca="1" si="239"/>
        <v>-0.37880352471430667</v>
      </c>
      <c r="BC363" s="64">
        <f t="shared" ca="1" si="230"/>
        <v>-494.53086419753049</v>
      </c>
      <c r="BE363" s="52">
        <f t="shared" ca="1" si="231"/>
        <v>5.3999999999999826</v>
      </c>
      <c r="BF363" s="52" t="str">
        <f t="shared" ca="1" si="232"/>
        <v/>
      </c>
      <c r="BG363" s="52">
        <f t="shared" ca="1" si="240"/>
        <v>5.3999999999999826</v>
      </c>
      <c r="BH363" s="52" t="str">
        <f t="shared" ca="1" si="241"/>
        <v/>
      </c>
    </row>
    <row r="364" spans="19:60">
      <c r="S364" s="68">
        <f t="shared" si="246"/>
        <v>7</v>
      </c>
      <c r="T364" s="69">
        <f t="shared" si="246"/>
        <v>2</v>
      </c>
      <c r="U364" s="70">
        <f t="shared" si="233"/>
        <v>3</v>
      </c>
      <c r="V364" s="68">
        <f t="shared" si="245"/>
        <v>4</v>
      </c>
      <c r="W364" s="70">
        <f t="shared" si="245"/>
        <v>7</v>
      </c>
      <c r="X364" s="71">
        <f t="shared" si="245"/>
        <v>0.42857142857142855</v>
      </c>
      <c r="Y364" s="71">
        <f t="shared" si="245"/>
        <v>0.5</v>
      </c>
      <c r="Z364" s="69">
        <f t="shared" si="245"/>
        <v>10000</v>
      </c>
      <c r="AA364" s="69">
        <f t="shared" ca="1" si="245"/>
        <v>9641.3333333333339</v>
      </c>
      <c r="AB364" s="69">
        <f t="shared" ca="1" si="235"/>
        <v>-358.66666666666606</v>
      </c>
      <c r="AC364" s="69">
        <f t="shared" ca="1" si="236"/>
        <v>69.555555555555557</v>
      </c>
      <c r="AD364" s="73">
        <f t="shared" si="243"/>
        <v>5.2999999999999829</v>
      </c>
      <c r="AE364" s="69">
        <f t="shared" si="247"/>
        <v>0.70000000000000007</v>
      </c>
      <c r="AF364" s="69">
        <f t="shared" si="247"/>
        <v>2.1</v>
      </c>
      <c r="AG364" s="78">
        <f t="shared" si="247"/>
        <v>200</v>
      </c>
      <c r="AH364" s="60">
        <f t="shared" si="247"/>
        <v>50</v>
      </c>
      <c r="AI364" s="60">
        <f t="shared" si="247"/>
        <v>105</v>
      </c>
      <c r="AJ364" s="60">
        <f t="shared" si="247"/>
        <v>10105</v>
      </c>
      <c r="AK364" s="60">
        <f t="shared" si="247"/>
        <v>428.66666666666669</v>
      </c>
      <c r="AL364" s="60">
        <f t="shared" si="247"/>
        <v>8.5733333333333341</v>
      </c>
      <c r="AM364" s="60">
        <f t="shared" ca="1" si="247"/>
        <v>-536.85</v>
      </c>
      <c r="AN364" s="60">
        <f t="shared" ca="1" si="247"/>
        <v>-536.85</v>
      </c>
      <c r="AO364" s="60">
        <f t="shared" ca="1" si="247"/>
        <v>536.85</v>
      </c>
      <c r="AP364" s="63">
        <f t="shared" si="220"/>
        <v>35</v>
      </c>
      <c r="AQ364" s="62">
        <f t="shared" si="221"/>
        <v>2.7496855345912006</v>
      </c>
      <c r="AR364" s="62">
        <f t="shared" si="222"/>
        <v>137.48427672956004</v>
      </c>
      <c r="AS364" s="62">
        <f t="shared" si="223"/>
        <v>274.96855345912007</v>
      </c>
      <c r="AT364" s="62">
        <f t="shared" si="224"/>
        <v>-137.48427672956004</v>
      </c>
      <c r="AU364" s="62">
        <f t="shared" si="225"/>
        <v>412.45283018868008</v>
      </c>
      <c r="AV364" s="62">
        <f t="shared" si="226"/>
        <v>-549.93710691824015</v>
      </c>
      <c r="AW364" s="63">
        <f t="shared" si="237"/>
        <v>-137.48427672956007</v>
      </c>
      <c r="AX364" s="61" t="str">
        <f t="shared" ca="1" si="227"/>
        <v/>
      </c>
      <c r="AY364" s="69">
        <f t="shared" ca="1" si="238"/>
        <v>9568.1500000000015</v>
      </c>
      <c r="AZ364" s="51">
        <f t="shared" si="228"/>
        <v>962.38993710692023</v>
      </c>
      <c r="BA364" s="55">
        <f t="shared" ca="1" si="229"/>
        <v>9.9819174779448225E-2</v>
      </c>
      <c r="BB364" s="55">
        <f t="shared" ca="1" si="239"/>
        <v>-0.38332047415304915</v>
      </c>
      <c r="BC364" s="64">
        <f t="shared" ca="1" si="230"/>
        <v>-496.15094339622613</v>
      </c>
      <c r="BE364" s="52">
        <f t="shared" ca="1" si="231"/>
        <v>5.2999999999999829</v>
      </c>
      <c r="BF364" s="52" t="str">
        <f t="shared" ca="1" si="232"/>
        <v/>
      </c>
      <c r="BG364" s="52">
        <f t="shared" ca="1" si="240"/>
        <v>5.2999999999999829</v>
      </c>
      <c r="BH364" s="52" t="str">
        <f t="shared" ca="1" si="241"/>
        <v/>
      </c>
    </row>
    <row r="365" spans="19:60">
      <c r="S365" s="68">
        <f t="shared" si="246"/>
        <v>7</v>
      </c>
      <c r="T365" s="69">
        <f t="shared" si="246"/>
        <v>2</v>
      </c>
      <c r="U365" s="70">
        <f t="shared" si="233"/>
        <v>3</v>
      </c>
      <c r="V365" s="68">
        <f t="shared" si="245"/>
        <v>4</v>
      </c>
      <c r="W365" s="70">
        <f t="shared" si="245"/>
        <v>7</v>
      </c>
      <c r="X365" s="71">
        <f t="shared" si="245"/>
        <v>0.42857142857142855</v>
      </c>
      <c r="Y365" s="71">
        <f t="shared" si="245"/>
        <v>0.5</v>
      </c>
      <c r="Z365" s="69">
        <f t="shared" si="245"/>
        <v>10000</v>
      </c>
      <c r="AA365" s="69">
        <f t="shared" ca="1" si="245"/>
        <v>9641.3333333333339</v>
      </c>
      <c r="AB365" s="69">
        <f t="shared" ca="1" si="235"/>
        <v>-358.66666666666606</v>
      </c>
      <c r="AC365" s="69">
        <f t="shared" ca="1" si="236"/>
        <v>69.555555555555557</v>
      </c>
      <c r="AD365" s="73">
        <f t="shared" si="243"/>
        <v>5.1999999999999833</v>
      </c>
      <c r="AE365" s="69">
        <f t="shared" si="247"/>
        <v>0.70000000000000007</v>
      </c>
      <c r="AF365" s="69">
        <f t="shared" si="247"/>
        <v>2.1</v>
      </c>
      <c r="AG365" s="78">
        <f t="shared" si="247"/>
        <v>200</v>
      </c>
      <c r="AH365" s="60">
        <f t="shared" si="247"/>
        <v>50</v>
      </c>
      <c r="AI365" s="60">
        <f t="shared" si="247"/>
        <v>105</v>
      </c>
      <c r="AJ365" s="60">
        <f t="shared" si="247"/>
        <v>10105</v>
      </c>
      <c r="AK365" s="60">
        <f t="shared" si="247"/>
        <v>428.66666666666669</v>
      </c>
      <c r="AL365" s="60">
        <f t="shared" si="247"/>
        <v>8.5733333333333341</v>
      </c>
      <c r="AM365" s="60">
        <f t="shared" ca="1" si="247"/>
        <v>-536.85</v>
      </c>
      <c r="AN365" s="60">
        <f t="shared" ca="1" si="247"/>
        <v>-536.85</v>
      </c>
      <c r="AO365" s="60">
        <f t="shared" ca="1" si="247"/>
        <v>536.85</v>
      </c>
      <c r="AP365" s="63">
        <f t="shared" si="220"/>
        <v>35</v>
      </c>
      <c r="AQ365" s="62">
        <f t="shared" si="221"/>
        <v>2.783333333333339</v>
      </c>
      <c r="AR365" s="62">
        <f t="shared" si="222"/>
        <v>139.16666666666694</v>
      </c>
      <c r="AS365" s="62">
        <f t="shared" si="223"/>
        <v>278.33333333333388</v>
      </c>
      <c r="AT365" s="62">
        <f t="shared" si="224"/>
        <v>-139.16666666666694</v>
      </c>
      <c r="AU365" s="62">
        <f t="shared" si="225"/>
        <v>417.5000000000008</v>
      </c>
      <c r="AV365" s="62">
        <f t="shared" si="226"/>
        <v>-556.66666666666777</v>
      </c>
      <c r="AW365" s="63">
        <f t="shared" si="237"/>
        <v>-139.16666666666697</v>
      </c>
      <c r="AX365" s="61" t="str">
        <f t="shared" ca="1" si="227"/>
        <v/>
      </c>
      <c r="AY365" s="69">
        <f t="shared" ca="1" si="238"/>
        <v>9568.1500000000015</v>
      </c>
      <c r="AZ365" s="51">
        <f t="shared" si="228"/>
        <v>974.16666666666856</v>
      </c>
      <c r="BA365" s="55">
        <f t="shared" ca="1" si="229"/>
        <v>0.10104065827686369</v>
      </c>
      <c r="BB365" s="55">
        <f t="shared" ca="1" si="239"/>
        <v>-0.38801115241635836</v>
      </c>
      <c r="BC365" s="64">
        <f t="shared" ca="1" si="230"/>
        <v>-497.83333333333303</v>
      </c>
      <c r="BE365" s="52">
        <f t="shared" ca="1" si="231"/>
        <v>5.1999999999999833</v>
      </c>
      <c r="BF365" s="52" t="str">
        <f t="shared" ca="1" si="232"/>
        <v/>
      </c>
      <c r="BG365" s="52">
        <f t="shared" ca="1" si="240"/>
        <v>5.1999999999999833</v>
      </c>
      <c r="BH365" s="52" t="str">
        <f t="shared" ca="1" si="241"/>
        <v/>
      </c>
    </row>
    <row r="366" spans="19:60">
      <c r="S366" s="68">
        <f t="shared" si="246"/>
        <v>7</v>
      </c>
      <c r="T366" s="69">
        <f t="shared" si="246"/>
        <v>2</v>
      </c>
      <c r="U366" s="70">
        <f t="shared" si="233"/>
        <v>3</v>
      </c>
      <c r="V366" s="68">
        <f t="shared" si="245"/>
        <v>4</v>
      </c>
      <c r="W366" s="70">
        <f t="shared" si="245"/>
        <v>7</v>
      </c>
      <c r="X366" s="71">
        <f t="shared" si="245"/>
        <v>0.42857142857142855</v>
      </c>
      <c r="Y366" s="71">
        <f t="shared" si="245"/>
        <v>0.5</v>
      </c>
      <c r="Z366" s="69">
        <f t="shared" si="245"/>
        <v>10000</v>
      </c>
      <c r="AA366" s="69">
        <f t="shared" ca="1" si="245"/>
        <v>9641.3333333333339</v>
      </c>
      <c r="AB366" s="69">
        <f t="shared" ca="1" si="235"/>
        <v>-358.66666666666606</v>
      </c>
      <c r="AC366" s="69">
        <f t="shared" ca="1" si="236"/>
        <v>69.555555555555557</v>
      </c>
      <c r="AD366" s="73">
        <f t="shared" si="243"/>
        <v>5.0999999999999837</v>
      </c>
      <c r="AE366" s="69">
        <f t="shared" si="247"/>
        <v>0.70000000000000007</v>
      </c>
      <c r="AF366" s="69">
        <f t="shared" si="247"/>
        <v>2.1</v>
      </c>
      <c r="AG366" s="78">
        <f t="shared" si="247"/>
        <v>200</v>
      </c>
      <c r="AH366" s="60">
        <f t="shared" si="247"/>
        <v>50</v>
      </c>
      <c r="AI366" s="60">
        <f t="shared" si="247"/>
        <v>105</v>
      </c>
      <c r="AJ366" s="60">
        <f t="shared" si="247"/>
        <v>10105</v>
      </c>
      <c r="AK366" s="60">
        <f t="shared" si="247"/>
        <v>428.66666666666669</v>
      </c>
      <c r="AL366" s="60">
        <f t="shared" si="247"/>
        <v>8.5733333333333341</v>
      </c>
      <c r="AM366" s="60">
        <f t="shared" ca="1" si="247"/>
        <v>-536.85</v>
      </c>
      <c r="AN366" s="60">
        <f t="shared" ca="1" si="247"/>
        <v>-536.85</v>
      </c>
      <c r="AO366" s="60">
        <f t="shared" ca="1" si="247"/>
        <v>536.85</v>
      </c>
      <c r="AP366" s="63">
        <f t="shared" si="220"/>
        <v>35</v>
      </c>
      <c r="AQ366" s="62">
        <f t="shared" si="221"/>
        <v>2.8183006535947772</v>
      </c>
      <c r="AR366" s="62">
        <f t="shared" si="222"/>
        <v>140.91503267973886</v>
      </c>
      <c r="AS366" s="62">
        <f t="shared" si="223"/>
        <v>281.83006535947771</v>
      </c>
      <c r="AT366" s="62">
        <f t="shared" si="224"/>
        <v>-140.91503267973886</v>
      </c>
      <c r="AU366" s="62">
        <f t="shared" si="225"/>
        <v>422.7450980392166</v>
      </c>
      <c r="AV366" s="62">
        <f t="shared" si="226"/>
        <v>-563.66013071895543</v>
      </c>
      <c r="AW366" s="63">
        <f t="shared" si="237"/>
        <v>-140.91503267973883</v>
      </c>
      <c r="AX366" s="61" t="str">
        <f t="shared" ca="1" si="227"/>
        <v/>
      </c>
      <c r="AY366" s="69">
        <f t="shared" ca="1" si="238"/>
        <v>9568.1500000000015</v>
      </c>
      <c r="AZ366" s="51">
        <f t="shared" si="228"/>
        <v>986.40522875817203</v>
      </c>
      <c r="BA366" s="55">
        <f t="shared" ca="1" si="229"/>
        <v>0.10231004308790333</v>
      </c>
      <c r="BB366" s="55">
        <f t="shared" ca="1" si="239"/>
        <v>-0.39288577884685616</v>
      </c>
      <c r="BC366" s="64">
        <f t="shared" ca="1" si="230"/>
        <v>-499.58169934640489</v>
      </c>
      <c r="BE366" s="52">
        <f t="shared" ca="1" si="231"/>
        <v>5.0999999999999837</v>
      </c>
      <c r="BF366" s="52" t="str">
        <f t="shared" ca="1" si="232"/>
        <v/>
      </c>
      <c r="BG366" s="52">
        <f t="shared" ca="1" si="240"/>
        <v>5.0999999999999837</v>
      </c>
      <c r="BH366" s="52" t="str">
        <f t="shared" ca="1" si="241"/>
        <v/>
      </c>
    </row>
    <row r="367" spans="19:60">
      <c r="S367" s="68">
        <f t="shared" si="246"/>
        <v>7</v>
      </c>
      <c r="T367" s="69">
        <f t="shared" si="246"/>
        <v>2</v>
      </c>
      <c r="U367" s="70">
        <f t="shared" si="233"/>
        <v>3</v>
      </c>
      <c r="V367" s="68">
        <f t="shared" si="245"/>
        <v>4</v>
      </c>
      <c r="W367" s="70">
        <f t="shared" si="245"/>
        <v>7</v>
      </c>
      <c r="X367" s="71">
        <f t="shared" si="245"/>
        <v>0.42857142857142855</v>
      </c>
      <c r="Y367" s="71">
        <f t="shared" si="245"/>
        <v>0.5</v>
      </c>
      <c r="Z367" s="69">
        <f t="shared" si="245"/>
        <v>10000</v>
      </c>
      <c r="AA367" s="69">
        <f t="shared" ca="1" si="245"/>
        <v>9641.3333333333339</v>
      </c>
      <c r="AB367" s="69">
        <f t="shared" ca="1" si="235"/>
        <v>-358.66666666666606</v>
      </c>
      <c r="AC367" s="69">
        <f t="shared" ca="1" si="236"/>
        <v>69.555555555555557</v>
      </c>
      <c r="AD367" s="73">
        <f t="shared" si="243"/>
        <v>4.999999999999984</v>
      </c>
      <c r="AE367" s="69">
        <f t="shared" si="247"/>
        <v>0.70000000000000007</v>
      </c>
      <c r="AF367" s="69">
        <f t="shared" si="247"/>
        <v>2.1</v>
      </c>
      <c r="AG367" s="78">
        <f t="shared" si="247"/>
        <v>200</v>
      </c>
      <c r="AH367" s="60">
        <f t="shared" si="247"/>
        <v>50</v>
      </c>
      <c r="AI367" s="60">
        <f t="shared" si="247"/>
        <v>105</v>
      </c>
      <c r="AJ367" s="60">
        <f t="shared" si="247"/>
        <v>10105</v>
      </c>
      <c r="AK367" s="60">
        <f t="shared" si="247"/>
        <v>428.66666666666669</v>
      </c>
      <c r="AL367" s="60">
        <f t="shared" si="247"/>
        <v>8.5733333333333341</v>
      </c>
      <c r="AM367" s="60">
        <f t="shared" ca="1" si="247"/>
        <v>-536.85</v>
      </c>
      <c r="AN367" s="60">
        <f t="shared" ca="1" si="247"/>
        <v>-536.85</v>
      </c>
      <c r="AO367" s="60">
        <f t="shared" ca="1" si="247"/>
        <v>536.85</v>
      </c>
      <c r="AP367" s="63">
        <f t="shared" si="220"/>
        <v>35</v>
      </c>
      <c r="AQ367" s="62">
        <f t="shared" si="221"/>
        <v>2.8546666666666729</v>
      </c>
      <c r="AR367" s="62">
        <f t="shared" si="222"/>
        <v>142.73333333333363</v>
      </c>
      <c r="AS367" s="62">
        <f t="shared" si="223"/>
        <v>285.46666666666727</v>
      </c>
      <c r="AT367" s="62">
        <f t="shared" si="224"/>
        <v>-142.73333333333363</v>
      </c>
      <c r="AU367" s="62">
        <f t="shared" si="225"/>
        <v>428.2000000000009</v>
      </c>
      <c r="AV367" s="62">
        <f t="shared" si="226"/>
        <v>-570.93333333333453</v>
      </c>
      <c r="AW367" s="63">
        <f t="shared" si="237"/>
        <v>-142.73333333333363</v>
      </c>
      <c r="AX367" s="61" t="str">
        <f t="shared" ca="1" si="227"/>
        <v/>
      </c>
      <c r="AY367" s="69">
        <f t="shared" ca="1" si="238"/>
        <v>9568.1500000000015</v>
      </c>
      <c r="AZ367" s="51">
        <f t="shared" si="228"/>
        <v>999.13333333333549</v>
      </c>
      <c r="BA367" s="55">
        <f t="shared" ca="1" si="229"/>
        <v>0.10363020329138453</v>
      </c>
      <c r="BB367" s="55">
        <f t="shared" ca="1" si="239"/>
        <v>-0.397955390334574</v>
      </c>
      <c r="BC367" s="64">
        <f t="shared" ca="1" si="230"/>
        <v>-501.39999999999969</v>
      </c>
      <c r="BE367" s="52">
        <f t="shared" ca="1" si="231"/>
        <v>4.999999999999984</v>
      </c>
      <c r="BF367" s="52" t="str">
        <f t="shared" ca="1" si="232"/>
        <v/>
      </c>
      <c r="BG367" s="52">
        <f t="shared" ca="1" si="240"/>
        <v>4.999999999999984</v>
      </c>
      <c r="BH367" s="52" t="str">
        <f t="shared" ca="1" si="241"/>
        <v/>
      </c>
    </row>
    <row r="368" spans="19:60">
      <c r="S368" s="68">
        <f t="shared" si="246"/>
        <v>7</v>
      </c>
      <c r="T368" s="69">
        <f t="shared" si="246"/>
        <v>2</v>
      </c>
      <c r="U368" s="70">
        <f t="shared" si="233"/>
        <v>3</v>
      </c>
      <c r="V368" s="68">
        <f t="shared" si="245"/>
        <v>4</v>
      </c>
      <c r="W368" s="70">
        <f t="shared" si="245"/>
        <v>7</v>
      </c>
      <c r="X368" s="71">
        <f t="shared" si="245"/>
        <v>0.42857142857142855</v>
      </c>
      <c r="Y368" s="71">
        <f t="shared" si="245"/>
        <v>0.5</v>
      </c>
      <c r="Z368" s="69">
        <f t="shared" si="245"/>
        <v>10000</v>
      </c>
      <c r="AA368" s="69">
        <f t="shared" ca="1" si="245"/>
        <v>9641.3333333333339</v>
      </c>
      <c r="AB368" s="69">
        <f t="shared" ca="1" si="235"/>
        <v>-358.66666666666606</v>
      </c>
      <c r="AC368" s="69">
        <f t="shared" ca="1" si="236"/>
        <v>69.555555555555557</v>
      </c>
      <c r="AD368" s="73">
        <f t="shared" si="243"/>
        <v>4.8999999999999844</v>
      </c>
      <c r="AE368" s="69">
        <f t="shared" si="247"/>
        <v>0.70000000000000007</v>
      </c>
      <c r="AF368" s="69">
        <f t="shared" si="247"/>
        <v>2.1</v>
      </c>
      <c r="AG368" s="78">
        <f t="shared" si="247"/>
        <v>200</v>
      </c>
      <c r="AH368" s="60">
        <f t="shared" si="247"/>
        <v>50</v>
      </c>
      <c r="AI368" s="60">
        <f t="shared" si="247"/>
        <v>105</v>
      </c>
      <c r="AJ368" s="60">
        <f t="shared" si="247"/>
        <v>10105</v>
      </c>
      <c r="AK368" s="60">
        <f t="shared" si="247"/>
        <v>428.66666666666669</v>
      </c>
      <c r="AL368" s="60">
        <f t="shared" si="247"/>
        <v>8.5733333333333341</v>
      </c>
      <c r="AM368" s="60">
        <f t="shared" ca="1" si="247"/>
        <v>-536.85</v>
      </c>
      <c r="AN368" s="60">
        <f t="shared" ca="1" si="247"/>
        <v>-536.85</v>
      </c>
      <c r="AO368" s="60">
        <f t="shared" ca="1" si="247"/>
        <v>536.85</v>
      </c>
      <c r="AP368" s="63">
        <f t="shared" si="220"/>
        <v>35</v>
      </c>
      <c r="AQ368" s="62">
        <f t="shared" si="221"/>
        <v>2.8925170068027271</v>
      </c>
      <c r="AR368" s="62">
        <f t="shared" si="222"/>
        <v>144.62585034013637</v>
      </c>
      <c r="AS368" s="62">
        <f t="shared" si="223"/>
        <v>289.25170068027273</v>
      </c>
      <c r="AT368" s="62">
        <f t="shared" si="224"/>
        <v>-144.62585034013637</v>
      </c>
      <c r="AU368" s="62">
        <f t="shared" si="225"/>
        <v>433.8775510204091</v>
      </c>
      <c r="AV368" s="62">
        <f t="shared" si="226"/>
        <v>-578.50340136054547</v>
      </c>
      <c r="AW368" s="63">
        <f t="shared" si="237"/>
        <v>-144.62585034013637</v>
      </c>
      <c r="AX368" s="61" t="str">
        <f t="shared" ca="1" si="227"/>
        <v/>
      </c>
      <c r="AY368" s="69">
        <f t="shared" ca="1" si="238"/>
        <v>9568.1500000000015</v>
      </c>
      <c r="AZ368" s="51">
        <f t="shared" si="228"/>
        <v>1012.3809523809546</v>
      </c>
      <c r="BA368" s="55">
        <f t="shared" ca="1" si="229"/>
        <v>0.10500424758480374</v>
      </c>
      <c r="BB368" s="55">
        <f t="shared" ca="1" si="239"/>
        <v>-0.40323192474015784</v>
      </c>
      <c r="BC368" s="64">
        <f t="shared" ca="1" si="230"/>
        <v>-503.29251700680243</v>
      </c>
      <c r="BE368" s="52">
        <f t="shared" ca="1" si="231"/>
        <v>4.8999999999999844</v>
      </c>
      <c r="BF368" s="52" t="str">
        <f t="shared" ca="1" si="232"/>
        <v/>
      </c>
      <c r="BG368" s="52">
        <f t="shared" ca="1" si="240"/>
        <v>4.8999999999999844</v>
      </c>
      <c r="BH368" s="52" t="str">
        <f t="shared" ca="1" si="241"/>
        <v/>
      </c>
    </row>
    <row r="369" spans="19:60">
      <c r="S369" s="68">
        <f t="shared" si="246"/>
        <v>7</v>
      </c>
      <c r="T369" s="69">
        <f t="shared" si="246"/>
        <v>2</v>
      </c>
      <c r="U369" s="70">
        <f t="shared" si="233"/>
        <v>3</v>
      </c>
      <c r="V369" s="68">
        <f t="shared" si="245"/>
        <v>4</v>
      </c>
      <c r="W369" s="70">
        <f t="shared" si="245"/>
        <v>7</v>
      </c>
      <c r="X369" s="71">
        <f t="shared" si="245"/>
        <v>0.42857142857142855</v>
      </c>
      <c r="Y369" s="71">
        <f t="shared" si="245"/>
        <v>0.5</v>
      </c>
      <c r="Z369" s="69">
        <f t="shared" si="245"/>
        <v>10000</v>
      </c>
      <c r="AA369" s="69">
        <f t="shared" ca="1" si="245"/>
        <v>9641.3333333333339</v>
      </c>
      <c r="AB369" s="69">
        <f t="shared" ca="1" si="235"/>
        <v>-358.66666666666606</v>
      </c>
      <c r="AC369" s="69">
        <f t="shared" ca="1" si="236"/>
        <v>69.555555555555557</v>
      </c>
      <c r="AD369" s="73">
        <f t="shared" si="243"/>
        <v>4.7999999999999847</v>
      </c>
      <c r="AE369" s="69">
        <f t="shared" si="247"/>
        <v>0.70000000000000007</v>
      </c>
      <c r="AF369" s="69">
        <f t="shared" si="247"/>
        <v>2.1</v>
      </c>
      <c r="AG369" s="78">
        <f t="shared" si="247"/>
        <v>200</v>
      </c>
      <c r="AH369" s="60">
        <f t="shared" si="247"/>
        <v>50</v>
      </c>
      <c r="AI369" s="60">
        <f t="shared" si="247"/>
        <v>105</v>
      </c>
      <c r="AJ369" s="60">
        <f t="shared" si="247"/>
        <v>10105</v>
      </c>
      <c r="AK369" s="60">
        <f t="shared" si="247"/>
        <v>428.66666666666669</v>
      </c>
      <c r="AL369" s="60">
        <f t="shared" si="247"/>
        <v>8.5733333333333341</v>
      </c>
      <c r="AM369" s="60">
        <f t="shared" ca="1" si="247"/>
        <v>-536.85</v>
      </c>
      <c r="AN369" s="60">
        <f t="shared" ca="1" si="247"/>
        <v>-536.85</v>
      </c>
      <c r="AO369" s="60">
        <f t="shared" ca="1" si="247"/>
        <v>536.85</v>
      </c>
      <c r="AP369" s="63">
        <f t="shared" si="220"/>
        <v>35</v>
      </c>
      <c r="AQ369" s="62">
        <f t="shared" si="221"/>
        <v>2.9319444444444507</v>
      </c>
      <c r="AR369" s="62">
        <f t="shared" si="222"/>
        <v>146.59722222222254</v>
      </c>
      <c r="AS369" s="62">
        <f t="shared" si="223"/>
        <v>293.19444444444508</v>
      </c>
      <c r="AT369" s="62">
        <f t="shared" si="224"/>
        <v>-146.59722222222254</v>
      </c>
      <c r="AU369" s="62">
        <f t="shared" si="225"/>
        <v>439.79166666666765</v>
      </c>
      <c r="AV369" s="62">
        <f t="shared" si="226"/>
        <v>-586.38888888889016</v>
      </c>
      <c r="AW369" s="63">
        <f t="shared" si="237"/>
        <v>-146.59722222222251</v>
      </c>
      <c r="AX369" s="61" t="str">
        <f t="shared" ca="1" si="227"/>
        <v/>
      </c>
      <c r="AY369" s="69">
        <f t="shared" ca="1" si="238"/>
        <v>9568.1500000000015</v>
      </c>
      <c r="AZ369" s="51">
        <f t="shared" si="228"/>
        <v>1026.1805555555577</v>
      </c>
      <c r="BA369" s="55">
        <f t="shared" ca="1" si="229"/>
        <v>0.10643554372378208</v>
      </c>
      <c r="BB369" s="55">
        <f t="shared" ca="1" si="239"/>
        <v>-0.40872831474597426</v>
      </c>
      <c r="BC369" s="64">
        <f t="shared" ca="1" si="230"/>
        <v>-505.26388888888857</v>
      </c>
      <c r="BE369" s="52">
        <f t="shared" ca="1" si="231"/>
        <v>4.7999999999999847</v>
      </c>
      <c r="BF369" s="52" t="str">
        <f t="shared" ca="1" si="232"/>
        <v/>
      </c>
      <c r="BG369" s="52">
        <f t="shared" ca="1" si="240"/>
        <v>4.7999999999999847</v>
      </c>
      <c r="BH369" s="52" t="str">
        <f t="shared" ca="1" si="241"/>
        <v/>
      </c>
    </row>
    <row r="370" spans="19:60">
      <c r="S370" s="68">
        <f t="shared" si="246"/>
        <v>7</v>
      </c>
      <c r="T370" s="69">
        <f t="shared" si="246"/>
        <v>2</v>
      </c>
      <c r="U370" s="70">
        <f t="shared" si="233"/>
        <v>3</v>
      </c>
      <c r="V370" s="68">
        <f t="shared" si="245"/>
        <v>4</v>
      </c>
      <c r="W370" s="70">
        <f t="shared" si="245"/>
        <v>7</v>
      </c>
      <c r="X370" s="71">
        <f t="shared" si="245"/>
        <v>0.42857142857142855</v>
      </c>
      <c r="Y370" s="71">
        <f t="shared" si="245"/>
        <v>0.5</v>
      </c>
      <c r="Z370" s="69">
        <f t="shared" si="245"/>
        <v>10000</v>
      </c>
      <c r="AA370" s="69">
        <f t="shared" ca="1" si="245"/>
        <v>9641.3333333333339</v>
      </c>
      <c r="AB370" s="69">
        <f t="shared" ca="1" si="235"/>
        <v>-358.66666666666606</v>
      </c>
      <c r="AC370" s="69">
        <f t="shared" ca="1" si="236"/>
        <v>69.555555555555557</v>
      </c>
      <c r="AD370" s="73">
        <f t="shared" si="243"/>
        <v>4.6999999999999851</v>
      </c>
      <c r="AE370" s="69">
        <f t="shared" si="247"/>
        <v>0.70000000000000007</v>
      </c>
      <c r="AF370" s="69">
        <f t="shared" si="247"/>
        <v>2.1</v>
      </c>
      <c r="AG370" s="78">
        <f t="shared" si="247"/>
        <v>200</v>
      </c>
      <c r="AH370" s="60">
        <f t="shared" si="247"/>
        <v>50</v>
      </c>
      <c r="AI370" s="60">
        <f t="shared" si="247"/>
        <v>105</v>
      </c>
      <c r="AJ370" s="60">
        <f t="shared" si="247"/>
        <v>10105</v>
      </c>
      <c r="AK370" s="60">
        <f t="shared" si="247"/>
        <v>428.66666666666669</v>
      </c>
      <c r="AL370" s="60">
        <f t="shared" si="247"/>
        <v>8.5733333333333341</v>
      </c>
      <c r="AM370" s="60">
        <f t="shared" ca="1" si="247"/>
        <v>-536.85</v>
      </c>
      <c r="AN370" s="60">
        <f t="shared" ca="1" si="247"/>
        <v>-536.85</v>
      </c>
      <c r="AO370" s="60">
        <f t="shared" ca="1" si="247"/>
        <v>536.85</v>
      </c>
      <c r="AP370" s="63">
        <f t="shared" si="220"/>
        <v>35</v>
      </c>
      <c r="AQ370" s="62">
        <f t="shared" si="221"/>
        <v>2.973049645390077</v>
      </c>
      <c r="AR370" s="62">
        <f t="shared" si="222"/>
        <v>148.65248226950385</v>
      </c>
      <c r="AS370" s="62">
        <f t="shared" si="223"/>
        <v>297.3049645390077</v>
      </c>
      <c r="AT370" s="62">
        <f t="shared" si="224"/>
        <v>-148.65248226950385</v>
      </c>
      <c r="AU370" s="62">
        <f t="shared" si="225"/>
        <v>445.95744680851158</v>
      </c>
      <c r="AV370" s="62">
        <f t="shared" si="226"/>
        <v>-594.6099290780154</v>
      </c>
      <c r="AW370" s="63">
        <f t="shared" si="237"/>
        <v>-148.65248226950382</v>
      </c>
      <c r="AX370" s="61" t="str">
        <f t="shared" ca="1" si="227"/>
        <v/>
      </c>
      <c r="AY370" s="69">
        <f t="shared" ca="1" si="238"/>
        <v>9568.1500000000015</v>
      </c>
      <c r="AZ370" s="51">
        <f t="shared" si="228"/>
        <v>1040.5673758865269</v>
      </c>
      <c r="BA370" s="55">
        <f t="shared" ca="1" si="229"/>
        <v>0.10792774608144035</v>
      </c>
      <c r="BB370" s="55">
        <f t="shared" ca="1" si="239"/>
        <v>-0.41445859368820837</v>
      </c>
      <c r="BC370" s="64">
        <f t="shared" ca="1" si="230"/>
        <v>-507.31914893616988</v>
      </c>
      <c r="BE370" s="52">
        <f t="shared" ca="1" si="231"/>
        <v>4.6999999999999851</v>
      </c>
      <c r="BF370" s="52" t="str">
        <f t="shared" ca="1" si="232"/>
        <v/>
      </c>
      <c r="BG370" s="52">
        <f t="shared" ca="1" si="240"/>
        <v>4.6999999999999851</v>
      </c>
      <c r="BH370" s="52" t="str">
        <f t="shared" ca="1" si="241"/>
        <v/>
      </c>
    </row>
    <row r="371" spans="19:60">
      <c r="S371" s="68">
        <f t="shared" si="246"/>
        <v>7</v>
      </c>
      <c r="T371" s="69">
        <f t="shared" si="246"/>
        <v>2</v>
      </c>
      <c r="U371" s="70">
        <f t="shared" si="233"/>
        <v>3</v>
      </c>
      <c r="V371" s="68">
        <f t="shared" si="245"/>
        <v>4</v>
      </c>
      <c r="W371" s="70">
        <f t="shared" si="245"/>
        <v>7</v>
      </c>
      <c r="X371" s="71">
        <f t="shared" si="245"/>
        <v>0.42857142857142855</v>
      </c>
      <c r="Y371" s="71">
        <f t="shared" si="245"/>
        <v>0.5</v>
      </c>
      <c r="Z371" s="69">
        <f t="shared" si="245"/>
        <v>10000</v>
      </c>
      <c r="AA371" s="69">
        <f t="shared" ca="1" si="245"/>
        <v>9641.3333333333339</v>
      </c>
      <c r="AB371" s="69">
        <f t="shared" ca="1" si="235"/>
        <v>-358.66666666666606</v>
      </c>
      <c r="AC371" s="69">
        <f t="shared" ca="1" si="236"/>
        <v>69.555555555555557</v>
      </c>
      <c r="AD371" s="73">
        <f t="shared" si="243"/>
        <v>4.5999999999999854</v>
      </c>
      <c r="AE371" s="69">
        <f t="shared" si="247"/>
        <v>0.70000000000000007</v>
      </c>
      <c r="AF371" s="69">
        <f t="shared" si="247"/>
        <v>2.1</v>
      </c>
      <c r="AG371" s="78">
        <f t="shared" si="247"/>
        <v>200</v>
      </c>
      <c r="AH371" s="60">
        <f t="shared" si="247"/>
        <v>50</v>
      </c>
      <c r="AI371" s="60">
        <f t="shared" si="247"/>
        <v>105</v>
      </c>
      <c r="AJ371" s="60">
        <f t="shared" si="247"/>
        <v>10105</v>
      </c>
      <c r="AK371" s="60">
        <f t="shared" si="247"/>
        <v>428.66666666666669</v>
      </c>
      <c r="AL371" s="60">
        <f t="shared" si="247"/>
        <v>8.5733333333333341</v>
      </c>
      <c r="AM371" s="60">
        <f t="shared" ca="1" si="247"/>
        <v>-536.85</v>
      </c>
      <c r="AN371" s="60">
        <f t="shared" ca="1" si="247"/>
        <v>-536.85</v>
      </c>
      <c r="AO371" s="60">
        <f t="shared" ca="1" si="247"/>
        <v>536.85</v>
      </c>
      <c r="AP371" s="63">
        <f t="shared" si="220"/>
        <v>35</v>
      </c>
      <c r="AQ371" s="62">
        <f t="shared" si="221"/>
        <v>3.0159420289855134</v>
      </c>
      <c r="AR371" s="62">
        <f t="shared" si="222"/>
        <v>150.79710144927566</v>
      </c>
      <c r="AS371" s="62">
        <f t="shared" si="223"/>
        <v>301.59420289855132</v>
      </c>
      <c r="AT371" s="62">
        <f t="shared" si="224"/>
        <v>-150.79710144927566</v>
      </c>
      <c r="AU371" s="62">
        <f t="shared" si="225"/>
        <v>452.39130434782697</v>
      </c>
      <c r="AV371" s="62">
        <f t="shared" si="226"/>
        <v>-603.18840579710263</v>
      </c>
      <c r="AW371" s="63">
        <f t="shared" si="237"/>
        <v>-150.79710144927566</v>
      </c>
      <c r="AX371" s="61" t="str">
        <f t="shared" ca="1" si="227"/>
        <v/>
      </c>
      <c r="AY371" s="69">
        <f t="shared" ca="1" si="238"/>
        <v>9568.1500000000015</v>
      </c>
      <c r="AZ371" s="51">
        <f t="shared" si="228"/>
        <v>1055.5797101449295</v>
      </c>
      <c r="BA371" s="55">
        <f t="shared" ca="1" si="229"/>
        <v>0.10948482680247505</v>
      </c>
      <c r="BB371" s="55">
        <f t="shared" ca="1" si="239"/>
        <v>-0.42043801519314844</v>
      </c>
      <c r="BC371" s="64">
        <f t="shared" ca="1" si="230"/>
        <v>-509.46376811594172</v>
      </c>
      <c r="BE371" s="52">
        <f t="shared" ca="1" si="231"/>
        <v>4.5999999999999854</v>
      </c>
      <c r="BF371" s="52" t="str">
        <f t="shared" ca="1" si="232"/>
        <v/>
      </c>
      <c r="BG371" s="52">
        <f t="shared" ca="1" si="240"/>
        <v>4.5999999999999854</v>
      </c>
      <c r="BH371" s="52" t="str">
        <f t="shared" ca="1" si="241"/>
        <v/>
      </c>
    </row>
    <row r="372" spans="19:60">
      <c r="S372" s="68">
        <f t="shared" si="246"/>
        <v>7</v>
      </c>
      <c r="T372" s="69">
        <f t="shared" si="246"/>
        <v>2</v>
      </c>
      <c r="U372" s="70">
        <f t="shared" si="233"/>
        <v>3</v>
      </c>
      <c r="V372" s="68">
        <f t="shared" si="245"/>
        <v>4</v>
      </c>
      <c r="W372" s="70">
        <f t="shared" si="245"/>
        <v>7</v>
      </c>
      <c r="X372" s="71">
        <f t="shared" si="245"/>
        <v>0.42857142857142855</v>
      </c>
      <c r="Y372" s="71">
        <f t="shared" si="245"/>
        <v>0.5</v>
      </c>
      <c r="Z372" s="69">
        <f t="shared" si="245"/>
        <v>10000</v>
      </c>
      <c r="AA372" s="69">
        <f t="shared" ca="1" si="245"/>
        <v>9641.3333333333339</v>
      </c>
      <c r="AB372" s="69">
        <f t="shared" ca="1" si="235"/>
        <v>-358.66666666666606</v>
      </c>
      <c r="AC372" s="69">
        <f t="shared" ca="1" si="236"/>
        <v>69.555555555555557</v>
      </c>
      <c r="AD372" s="73">
        <f t="shared" si="243"/>
        <v>4.4999999999999858</v>
      </c>
      <c r="AE372" s="69">
        <f t="shared" si="247"/>
        <v>0.70000000000000007</v>
      </c>
      <c r="AF372" s="69">
        <f t="shared" si="247"/>
        <v>2.1</v>
      </c>
      <c r="AG372" s="78">
        <f t="shared" si="247"/>
        <v>200</v>
      </c>
      <c r="AH372" s="60">
        <f t="shared" si="247"/>
        <v>50</v>
      </c>
      <c r="AI372" s="60">
        <f t="shared" si="247"/>
        <v>105</v>
      </c>
      <c r="AJ372" s="60">
        <f t="shared" si="247"/>
        <v>10105</v>
      </c>
      <c r="AK372" s="60">
        <f t="shared" si="247"/>
        <v>428.66666666666669</v>
      </c>
      <c r="AL372" s="60">
        <f t="shared" si="247"/>
        <v>8.5733333333333341</v>
      </c>
      <c r="AM372" s="60">
        <f t="shared" ca="1" si="247"/>
        <v>-536.85</v>
      </c>
      <c r="AN372" s="60">
        <f t="shared" ca="1" si="247"/>
        <v>-536.85</v>
      </c>
      <c r="AO372" s="60">
        <f t="shared" ca="1" si="247"/>
        <v>536.85</v>
      </c>
      <c r="AP372" s="63">
        <f t="shared" si="220"/>
        <v>35</v>
      </c>
      <c r="AQ372" s="62">
        <f t="shared" si="221"/>
        <v>3.0607407407407474</v>
      </c>
      <c r="AR372" s="62">
        <f t="shared" si="222"/>
        <v>153.03703703703738</v>
      </c>
      <c r="AS372" s="62">
        <f t="shared" si="223"/>
        <v>306.07407407407476</v>
      </c>
      <c r="AT372" s="62">
        <f t="shared" si="224"/>
        <v>-153.03703703703738</v>
      </c>
      <c r="AU372" s="62">
        <f t="shared" si="225"/>
        <v>459.11111111111211</v>
      </c>
      <c r="AV372" s="62">
        <f t="shared" si="226"/>
        <v>-612.14814814814952</v>
      </c>
      <c r="AW372" s="63">
        <f t="shared" si="237"/>
        <v>-153.03703703703741</v>
      </c>
      <c r="AX372" s="61" t="str">
        <f t="shared" ca="1" si="227"/>
        <v/>
      </c>
      <c r="AY372" s="69">
        <f t="shared" ca="1" si="238"/>
        <v>9568.1500000000015</v>
      </c>
      <c r="AZ372" s="51">
        <f t="shared" si="228"/>
        <v>1071.2592592592616</v>
      </c>
      <c r="BA372" s="55">
        <f t="shared" ca="1" si="229"/>
        <v>0.11111111111111135</v>
      </c>
      <c r="BB372" s="55">
        <f t="shared" ca="1" si="239"/>
        <v>-0.42668318876497491</v>
      </c>
      <c r="BC372" s="64">
        <f t="shared" ca="1" si="230"/>
        <v>-511.70370370370347</v>
      </c>
      <c r="BE372" s="52">
        <f t="shared" ca="1" si="231"/>
        <v>4.4999999999999858</v>
      </c>
      <c r="BF372" s="52" t="str">
        <f t="shared" ca="1" si="232"/>
        <v/>
      </c>
      <c r="BG372" s="52">
        <f t="shared" ca="1" si="240"/>
        <v>4.4999999999999858</v>
      </c>
      <c r="BH372" s="52" t="str">
        <f t="shared" ca="1" si="241"/>
        <v/>
      </c>
    </row>
    <row r="373" spans="19:60">
      <c r="S373" s="68">
        <f t="shared" si="246"/>
        <v>7</v>
      </c>
      <c r="T373" s="69">
        <f t="shared" si="246"/>
        <v>2</v>
      </c>
      <c r="U373" s="70">
        <f t="shared" si="233"/>
        <v>3</v>
      </c>
      <c r="V373" s="68">
        <f t="shared" si="245"/>
        <v>4</v>
      </c>
      <c r="W373" s="70">
        <f t="shared" si="245"/>
        <v>7</v>
      </c>
      <c r="X373" s="71">
        <f t="shared" si="245"/>
        <v>0.42857142857142855</v>
      </c>
      <c r="Y373" s="71">
        <f t="shared" si="245"/>
        <v>0.5</v>
      </c>
      <c r="Z373" s="69">
        <f t="shared" si="245"/>
        <v>10000</v>
      </c>
      <c r="AA373" s="69">
        <f t="shared" ca="1" si="245"/>
        <v>9641.3333333333339</v>
      </c>
      <c r="AB373" s="69">
        <f t="shared" ca="1" si="235"/>
        <v>-358.66666666666606</v>
      </c>
      <c r="AC373" s="69">
        <f t="shared" ca="1" si="236"/>
        <v>69.555555555555557</v>
      </c>
      <c r="AD373" s="73">
        <f t="shared" si="243"/>
        <v>4.3999999999999861</v>
      </c>
      <c r="AE373" s="69">
        <f t="shared" si="247"/>
        <v>0.70000000000000007</v>
      </c>
      <c r="AF373" s="69">
        <f t="shared" si="247"/>
        <v>2.1</v>
      </c>
      <c r="AG373" s="78">
        <f t="shared" si="247"/>
        <v>200</v>
      </c>
      <c r="AH373" s="60">
        <f t="shared" si="247"/>
        <v>50</v>
      </c>
      <c r="AI373" s="60">
        <f t="shared" si="247"/>
        <v>105</v>
      </c>
      <c r="AJ373" s="60">
        <f t="shared" si="247"/>
        <v>10105</v>
      </c>
      <c r="AK373" s="60">
        <f t="shared" si="247"/>
        <v>428.66666666666669</v>
      </c>
      <c r="AL373" s="60">
        <f t="shared" si="247"/>
        <v>8.5733333333333341</v>
      </c>
      <c r="AM373" s="60">
        <f t="shared" ca="1" si="247"/>
        <v>-536.85</v>
      </c>
      <c r="AN373" s="60">
        <f t="shared" ca="1" si="247"/>
        <v>-536.85</v>
      </c>
      <c r="AO373" s="60">
        <f t="shared" ca="1" si="247"/>
        <v>536.85</v>
      </c>
      <c r="AP373" s="63">
        <f t="shared" si="220"/>
        <v>35</v>
      </c>
      <c r="AQ373" s="62">
        <f t="shared" si="221"/>
        <v>3.1075757575757641</v>
      </c>
      <c r="AR373" s="62">
        <f t="shared" si="222"/>
        <v>155.37878787878822</v>
      </c>
      <c r="AS373" s="62">
        <f t="shared" si="223"/>
        <v>310.75757575757643</v>
      </c>
      <c r="AT373" s="62">
        <f t="shared" si="224"/>
        <v>-155.37878787878822</v>
      </c>
      <c r="AU373" s="62">
        <f t="shared" si="225"/>
        <v>466.13636363636465</v>
      </c>
      <c r="AV373" s="62">
        <f t="shared" si="226"/>
        <v>-621.51515151515287</v>
      </c>
      <c r="AW373" s="63">
        <f t="shared" si="237"/>
        <v>-155.37878787878822</v>
      </c>
      <c r="AX373" s="61" t="str">
        <f t="shared" ca="1" si="227"/>
        <v/>
      </c>
      <c r="AY373" s="69">
        <f t="shared" ca="1" si="238"/>
        <v>9568.1500000000015</v>
      </c>
      <c r="AZ373" s="51">
        <f t="shared" si="228"/>
        <v>1087.6515151515175</v>
      </c>
      <c r="BA373" s="55">
        <f t="shared" ca="1" si="229"/>
        <v>0.11281131743377652</v>
      </c>
      <c r="BB373" s="55">
        <f t="shared" ca="1" si="239"/>
        <v>-0.43321223386279317</v>
      </c>
      <c r="BC373" s="64">
        <f t="shared" ca="1" si="230"/>
        <v>-514.04545454545428</v>
      </c>
      <c r="BE373" s="52">
        <f t="shared" ca="1" si="231"/>
        <v>4.3999999999999861</v>
      </c>
      <c r="BF373" s="52" t="str">
        <f t="shared" ca="1" si="232"/>
        <v/>
      </c>
      <c r="BG373" s="52">
        <f t="shared" ca="1" si="240"/>
        <v>4.3999999999999861</v>
      </c>
      <c r="BH373" s="52" t="str">
        <f t="shared" ca="1" si="241"/>
        <v/>
      </c>
    </row>
    <row r="374" spans="19:60">
      <c r="S374" s="68">
        <f t="shared" si="246"/>
        <v>7</v>
      </c>
      <c r="T374" s="69">
        <f t="shared" si="246"/>
        <v>2</v>
      </c>
      <c r="U374" s="70">
        <f t="shared" si="233"/>
        <v>3</v>
      </c>
      <c r="V374" s="68">
        <f t="shared" si="245"/>
        <v>4</v>
      </c>
      <c r="W374" s="70">
        <f t="shared" si="245"/>
        <v>7</v>
      </c>
      <c r="X374" s="71">
        <f t="shared" si="245"/>
        <v>0.42857142857142855</v>
      </c>
      <c r="Y374" s="71">
        <f t="shared" si="245"/>
        <v>0.5</v>
      </c>
      <c r="Z374" s="69">
        <f t="shared" si="245"/>
        <v>10000</v>
      </c>
      <c r="AA374" s="69">
        <f t="shared" ca="1" si="245"/>
        <v>9641.3333333333339</v>
      </c>
      <c r="AB374" s="69">
        <f t="shared" ca="1" si="235"/>
        <v>-358.66666666666606</v>
      </c>
      <c r="AC374" s="69">
        <f t="shared" ca="1" si="236"/>
        <v>69.555555555555557</v>
      </c>
      <c r="AD374" s="73">
        <f t="shared" si="243"/>
        <v>4.2999999999999865</v>
      </c>
      <c r="AE374" s="69">
        <f t="shared" si="247"/>
        <v>0.70000000000000007</v>
      </c>
      <c r="AF374" s="69">
        <f t="shared" si="247"/>
        <v>2.1</v>
      </c>
      <c r="AG374" s="78">
        <f t="shared" si="247"/>
        <v>200</v>
      </c>
      <c r="AH374" s="60">
        <f t="shared" si="247"/>
        <v>50</v>
      </c>
      <c r="AI374" s="60">
        <f t="shared" si="247"/>
        <v>105</v>
      </c>
      <c r="AJ374" s="60">
        <f t="shared" si="247"/>
        <v>10105</v>
      </c>
      <c r="AK374" s="60">
        <f t="shared" si="247"/>
        <v>428.66666666666669</v>
      </c>
      <c r="AL374" s="60">
        <f t="shared" si="247"/>
        <v>8.5733333333333341</v>
      </c>
      <c r="AM374" s="60">
        <f t="shared" ca="1" si="247"/>
        <v>-536.85</v>
      </c>
      <c r="AN374" s="60">
        <f t="shared" ca="1" si="247"/>
        <v>-536.85</v>
      </c>
      <c r="AO374" s="60">
        <f t="shared" ca="1" si="247"/>
        <v>536.85</v>
      </c>
      <c r="AP374" s="63">
        <f t="shared" si="220"/>
        <v>35</v>
      </c>
      <c r="AQ374" s="62">
        <f t="shared" si="221"/>
        <v>3.1565891472868284</v>
      </c>
      <c r="AR374" s="62">
        <f t="shared" si="222"/>
        <v>157.82945736434141</v>
      </c>
      <c r="AS374" s="62">
        <f t="shared" si="223"/>
        <v>315.65891472868282</v>
      </c>
      <c r="AT374" s="62">
        <f t="shared" si="224"/>
        <v>-157.82945736434141</v>
      </c>
      <c r="AU374" s="62">
        <f t="shared" si="225"/>
        <v>473.48837209302422</v>
      </c>
      <c r="AV374" s="62">
        <f t="shared" si="226"/>
        <v>-631.31782945736563</v>
      </c>
      <c r="AW374" s="63">
        <f t="shared" si="237"/>
        <v>-157.82945736434141</v>
      </c>
      <c r="AX374" s="61" t="str">
        <f t="shared" ca="1" si="227"/>
        <v/>
      </c>
      <c r="AY374" s="69">
        <f t="shared" ca="1" si="238"/>
        <v>9568.1500000000015</v>
      </c>
      <c r="AZ374" s="51">
        <f t="shared" si="228"/>
        <v>1104.8062015503899</v>
      </c>
      <c r="BA374" s="55">
        <f t="shared" ca="1" si="229"/>
        <v>0.1145906031202866</v>
      </c>
      <c r="BB374" s="55">
        <f t="shared" ca="1" si="239"/>
        <v>-0.44004495547678907</v>
      </c>
      <c r="BC374" s="64">
        <f t="shared" ca="1" si="230"/>
        <v>-516.49612403100741</v>
      </c>
      <c r="BE374" s="52">
        <f t="shared" ca="1" si="231"/>
        <v>4.2999999999999865</v>
      </c>
      <c r="BF374" s="52" t="str">
        <f t="shared" ca="1" si="232"/>
        <v/>
      </c>
      <c r="BG374" s="52">
        <f t="shared" ca="1" si="240"/>
        <v>4.2999999999999865</v>
      </c>
      <c r="BH374" s="52" t="str">
        <f t="shared" ca="1" si="241"/>
        <v/>
      </c>
    </row>
    <row r="375" spans="19:60">
      <c r="S375" s="68">
        <f t="shared" si="246"/>
        <v>7</v>
      </c>
      <c r="T375" s="69">
        <f t="shared" si="246"/>
        <v>2</v>
      </c>
      <c r="U375" s="70">
        <f t="shared" si="233"/>
        <v>3</v>
      </c>
      <c r="V375" s="68">
        <f t="shared" si="245"/>
        <v>4</v>
      </c>
      <c r="W375" s="70">
        <f t="shared" si="245"/>
        <v>7</v>
      </c>
      <c r="X375" s="71">
        <f t="shared" si="245"/>
        <v>0.42857142857142855</v>
      </c>
      <c r="Y375" s="71">
        <f t="shared" si="245"/>
        <v>0.5</v>
      </c>
      <c r="Z375" s="69">
        <f t="shared" si="245"/>
        <v>10000</v>
      </c>
      <c r="AA375" s="69">
        <f t="shared" ca="1" si="245"/>
        <v>9641.3333333333339</v>
      </c>
      <c r="AB375" s="69">
        <f t="shared" ca="1" si="235"/>
        <v>-358.66666666666606</v>
      </c>
      <c r="AC375" s="69">
        <f t="shared" ca="1" si="236"/>
        <v>69.555555555555557</v>
      </c>
      <c r="AD375" s="73">
        <f t="shared" si="243"/>
        <v>4.1999999999999869</v>
      </c>
      <c r="AE375" s="69">
        <f t="shared" si="247"/>
        <v>0.70000000000000007</v>
      </c>
      <c r="AF375" s="69">
        <f t="shared" si="247"/>
        <v>2.1</v>
      </c>
      <c r="AG375" s="78">
        <f t="shared" si="247"/>
        <v>200</v>
      </c>
      <c r="AH375" s="60">
        <f t="shared" si="247"/>
        <v>50</v>
      </c>
      <c r="AI375" s="60">
        <f t="shared" si="247"/>
        <v>105</v>
      </c>
      <c r="AJ375" s="60">
        <f t="shared" si="247"/>
        <v>10105</v>
      </c>
      <c r="AK375" s="60">
        <f t="shared" si="247"/>
        <v>428.66666666666669</v>
      </c>
      <c r="AL375" s="60">
        <f t="shared" si="247"/>
        <v>8.5733333333333341</v>
      </c>
      <c r="AM375" s="60">
        <f t="shared" ca="1" si="247"/>
        <v>-536.85</v>
      </c>
      <c r="AN375" s="60">
        <f t="shared" ca="1" si="247"/>
        <v>-536.85</v>
      </c>
      <c r="AO375" s="60">
        <f t="shared" ca="1" si="247"/>
        <v>536.85</v>
      </c>
      <c r="AP375" s="63">
        <f t="shared" si="220"/>
        <v>35</v>
      </c>
      <c r="AQ375" s="62">
        <f t="shared" si="221"/>
        <v>3.2079365079365147</v>
      </c>
      <c r="AR375" s="62">
        <f t="shared" si="222"/>
        <v>160.39682539682573</v>
      </c>
      <c r="AS375" s="62">
        <f t="shared" si="223"/>
        <v>320.79365079365147</v>
      </c>
      <c r="AT375" s="62">
        <f t="shared" si="224"/>
        <v>-160.39682539682573</v>
      </c>
      <c r="AU375" s="62">
        <f t="shared" si="225"/>
        <v>481.19047619047717</v>
      </c>
      <c r="AV375" s="62">
        <f t="shared" si="226"/>
        <v>-641.58730158730293</v>
      </c>
      <c r="AW375" s="63">
        <f t="shared" si="237"/>
        <v>-160.39682539682576</v>
      </c>
      <c r="AX375" s="61" t="str">
        <f t="shared" ca="1" si="227"/>
        <v/>
      </c>
      <c r="AY375" s="69">
        <f t="shared" ca="1" si="238"/>
        <v>9568.1500000000015</v>
      </c>
      <c r="AZ375" s="51">
        <f t="shared" si="228"/>
        <v>1122.7777777777801</v>
      </c>
      <c r="BA375" s="55">
        <f t="shared" ca="1" si="229"/>
        <v>0.11645461669663049</v>
      </c>
      <c r="BB375" s="55">
        <f t="shared" ca="1" si="239"/>
        <v>-0.44720304478668971</v>
      </c>
      <c r="BC375" s="64">
        <f t="shared" ca="1" si="230"/>
        <v>-519.06349206349182</v>
      </c>
      <c r="BE375" s="52">
        <f t="shared" ca="1" si="231"/>
        <v>4.1999999999999869</v>
      </c>
      <c r="BF375" s="52" t="str">
        <f t="shared" ca="1" si="232"/>
        <v/>
      </c>
      <c r="BG375" s="52">
        <f t="shared" ca="1" si="240"/>
        <v>4.1999999999999869</v>
      </c>
      <c r="BH375" s="52" t="str">
        <f t="shared" ca="1" si="241"/>
        <v/>
      </c>
    </row>
    <row r="376" spans="19:60">
      <c r="S376" s="68">
        <f t="shared" si="246"/>
        <v>7</v>
      </c>
      <c r="T376" s="69">
        <f t="shared" si="246"/>
        <v>2</v>
      </c>
      <c r="U376" s="70">
        <f t="shared" si="233"/>
        <v>3</v>
      </c>
      <c r="V376" s="68">
        <f t="shared" si="245"/>
        <v>4</v>
      </c>
      <c r="W376" s="70">
        <f t="shared" si="245"/>
        <v>7</v>
      </c>
      <c r="X376" s="71">
        <f t="shared" si="245"/>
        <v>0.42857142857142855</v>
      </c>
      <c r="Y376" s="71">
        <f t="shared" si="245"/>
        <v>0.5</v>
      </c>
      <c r="Z376" s="69">
        <f t="shared" si="245"/>
        <v>10000</v>
      </c>
      <c r="AA376" s="69">
        <f t="shared" ca="1" si="245"/>
        <v>9641.3333333333339</v>
      </c>
      <c r="AB376" s="69">
        <f t="shared" ca="1" si="235"/>
        <v>-358.66666666666606</v>
      </c>
      <c r="AC376" s="69">
        <f t="shared" ca="1" si="236"/>
        <v>69.555555555555557</v>
      </c>
      <c r="AD376" s="73">
        <f t="shared" si="243"/>
        <v>4.0999999999999872</v>
      </c>
      <c r="AE376" s="69">
        <f t="shared" si="247"/>
        <v>0.70000000000000007</v>
      </c>
      <c r="AF376" s="69">
        <f t="shared" si="247"/>
        <v>2.1</v>
      </c>
      <c r="AG376" s="78">
        <f t="shared" si="247"/>
        <v>200</v>
      </c>
      <c r="AH376" s="60">
        <f t="shared" si="247"/>
        <v>50</v>
      </c>
      <c r="AI376" s="60">
        <f t="shared" si="247"/>
        <v>105</v>
      </c>
      <c r="AJ376" s="60">
        <f t="shared" si="247"/>
        <v>10105</v>
      </c>
      <c r="AK376" s="60">
        <f t="shared" si="247"/>
        <v>428.66666666666669</v>
      </c>
      <c r="AL376" s="60">
        <f t="shared" si="247"/>
        <v>8.5733333333333341</v>
      </c>
      <c r="AM376" s="60">
        <f t="shared" ca="1" si="247"/>
        <v>-536.85</v>
      </c>
      <c r="AN376" s="60">
        <f t="shared" ca="1" si="247"/>
        <v>-536.85</v>
      </c>
      <c r="AO376" s="60">
        <f t="shared" ca="1" si="247"/>
        <v>536.85</v>
      </c>
      <c r="AP376" s="63">
        <f t="shared" si="220"/>
        <v>35</v>
      </c>
      <c r="AQ376" s="62">
        <f t="shared" si="221"/>
        <v>3.2617886178861859</v>
      </c>
      <c r="AR376" s="62">
        <f t="shared" si="222"/>
        <v>163.08943089430929</v>
      </c>
      <c r="AS376" s="62">
        <f t="shared" si="223"/>
        <v>326.17886178861858</v>
      </c>
      <c r="AT376" s="62">
        <f t="shared" si="224"/>
        <v>-163.08943089430929</v>
      </c>
      <c r="AU376" s="62">
        <f t="shared" si="225"/>
        <v>489.26829268292784</v>
      </c>
      <c r="AV376" s="62">
        <f t="shared" si="226"/>
        <v>-652.35772357723715</v>
      </c>
      <c r="AW376" s="63">
        <f t="shared" si="237"/>
        <v>-163.08943089430932</v>
      </c>
      <c r="AX376" s="61" t="str">
        <f t="shared" ca="1" si="227"/>
        <v/>
      </c>
      <c r="AY376" s="69">
        <f t="shared" ca="1" si="238"/>
        <v>9568.1500000000015</v>
      </c>
      <c r="AZ376" s="51">
        <f t="shared" si="228"/>
        <v>1141.626016260165</v>
      </c>
      <c r="BA376" s="55">
        <f t="shared" ca="1" si="229"/>
        <v>0.11840955776450335</v>
      </c>
      <c r="BB376" s="55">
        <f t="shared" ca="1" si="239"/>
        <v>-0.45471030918487804</v>
      </c>
      <c r="BC376" s="64">
        <f t="shared" ca="1" si="230"/>
        <v>-521.75609756097538</v>
      </c>
      <c r="BE376" s="52">
        <f t="shared" ca="1" si="231"/>
        <v>4.0999999999999872</v>
      </c>
      <c r="BF376" s="52" t="str">
        <f t="shared" ca="1" si="232"/>
        <v/>
      </c>
      <c r="BG376" s="52">
        <f t="shared" ca="1" si="240"/>
        <v>4.0999999999999872</v>
      </c>
      <c r="BH376" s="52" t="str">
        <f t="shared" ca="1" si="241"/>
        <v/>
      </c>
    </row>
    <row r="377" spans="19:60">
      <c r="S377" s="68">
        <f t="shared" si="246"/>
        <v>7</v>
      </c>
      <c r="T377" s="69">
        <f t="shared" si="246"/>
        <v>2</v>
      </c>
      <c r="U377" s="70">
        <f t="shared" si="233"/>
        <v>3</v>
      </c>
      <c r="V377" s="68">
        <f t="shared" si="245"/>
        <v>4</v>
      </c>
      <c r="W377" s="70">
        <f t="shared" si="245"/>
        <v>7</v>
      </c>
      <c r="X377" s="71">
        <f t="shared" si="245"/>
        <v>0.42857142857142855</v>
      </c>
      <c r="Y377" s="71">
        <f t="shared" si="245"/>
        <v>0.5</v>
      </c>
      <c r="Z377" s="69">
        <f t="shared" si="245"/>
        <v>10000</v>
      </c>
      <c r="AA377" s="69">
        <f t="shared" ca="1" si="245"/>
        <v>9641.3333333333339</v>
      </c>
      <c r="AB377" s="69">
        <f t="shared" ca="1" si="235"/>
        <v>-358.66666666666606</v>
      </c>
      <c r="AC377" s="69">
        <f t="shared" ca="1" si="236"/>
        <v>69.555555555555557</v>
      </c>
      <c r="AD377" s="73">
        <f t="shared" si="243"/>
        <v>3.9999999999999871</v>
      </c>
      <c r="AE377" s="69">
        <f t="shared" si="247"/>
        <v>0.70000000000000007</v>
      </c>
      <c r="AF377" s="69">
        <f t="shared" si="247"/>
        <v>2.1</v>
      </c>
      <c r="AG377" s="78">
        <f t="shared" si="247"/>
        <v>200</v>
      </c>
      <c r="AH377" s="60">
        <f t="shared" si="247"/>
        <v>50</v>
      </c>
      <c r="AI377" s="60">
        <f t="shared" si="247"/>
        <v>105</v>
      </c>
      <c r="AJ377" s="60">
        <f t="shared" si="247"/>
        <v>10105</v>
      </c>
      <c r="AK377" s="60">
        <f t="shared" si="247"/>
        <v>428.66666666666669</v>
      </c>
      <c r="AL377" s="60">
        <f t="shared" si="247"/>
        <v>8.5733333333333341</v>
      </c>
      <c r="AM377" s="60">
        <f t="shared" ca="1" si="247"/>
        <v>-536.85</v>
      </c>
      <c r="AN377" s="60">
        <f t="shared" ca="1" si="247"/>
        <v>-536.85</v>
      </c>
      <c r="AO377" s="60">
        <f t="shared" ca="1" si="247"/>
        <v>536.85</v>
      </c>
      <c r="AP377" s="63">
        <f t="shared" si="220"/>
        <v>35</v>
      </c>
      <c r="AQ377" s="62">
        <f t="shared" si="221"/>
        <v>3.3183333333333409</v>
      </c>
      <c r="AR377" s="62">
        <f t="shared" si="222"/>
        <v>165.91666666666706</v>
      </c>
      <c r="AS377" s="62">
        <f t="shared" si="223"/>
        <v>331.83333333333411</v>
      </c>
      <c r="AT377" s="62">
        <f t="shared" si="224"/>
        <v>-165.91666666666706</v>
      </c>
      <c r="AU377" s="62">
        <f t="shared" si="225"/>
        <v>497.75000000000114</v>
      </c>
      <c r="AV377" s="62">
        <f t="shared" si="226"/>
        <v>-663.66666666666822</v>
      </c>
      <c r="AW377" s="63">
        <f t="shared" si="237"/>
        <v>-165.91666666666708</v>
      </c>
      <c r="AX377" s="61" t="str">
        <f t="shared" ca="1" si="227"/>
        <v/>
      </c>
      <c r="AY377" s="69">
        <f t="shared" ca="1" si="238"/>
        <v>9568.1500000000015</v>
      </c>
      <c r="AZ377" s="51">
        <f t="shared" si="228"/>
        <v>1161.4166666666695</v>
      </c>
      <c r="BA377" s="55">
        <f t="shared" ca="1" si="229"/>
        <v>0.12046224588576988</v>
      </c>
      <c r="BB377" s="55">
        <f t="shared" ca="1" si="239"/>
        <v>-0.46259293680297592</v>
      </c>
      <c r="BC377" s="64">
        <f t="shared" ca="1" si="230"/>
        <v>-524.58333333333314</v>
      </c>
      <c r="BE377" s="52">
        <f t="shared" ca="1" si="231"/>
        <v>3.9999999999999871</v>
      </c>
      <c r="BF377" s="52" t="str">
        <f t="shared" ca="1" si="232"/>
        <v/>
      </c>
      <c r="BG377" s="52">
        <f t="shared" ca="1" si="240"/>
        <v>3.9999999999999871</v>
      </c>
      <c r="BH377" s="52" t="str">
        <f t="shared" ca="1" si="241"/>
        <v/>
      </c>
    </row>
    <row r="378" spans="19:60">
      <c r="S378" s="68">
        <f t="shared" si="246"/>
        <v>7</v>
      </c>
      <c r="T378" s="69">
        <f t="shared" si="246"/>
        <v>2</v>
      </c>
      <c r="U378" s="70">
        <f t="shared" si="233"/>
        <v>3</v>
      </c>
      <c r="V378" s="68">
        <f t="shared" ref="V378:AA393" si="248">V377</f>
        <v>4</v>
      </c>
      <c r="W378" s="70">
        <f t="shared" si="248"/>
        <v>7</v>
      </c>
      <c r="X378" s="71">
        <f t="shared" si="248"/>
        <v>0.42857142857142855</v>
      </c>
      <c r="Y378" s="71">
        <f t="shared" si="248"/>
        <v>0.5</v>
      </c>
      <c r="Z378" s="69">
        <f t="shared" si="248"/>
        <v>10000</v>
      </c>
      <c r="AA378" s="69">
        <f t="shared" ca="1" si="248"/>
        <v>9641.3333333333339</v>
      </c>
      <c r="AB378" s="69">
        <f t="shared" ca="1" si="235"/>
        <v>-358.66666666666606</v>
      </c>
      <c r="AC378" s="69">
        <f t="shared" ref="AC378:AC409" ca="1" si="249">AC377</f>
        <v>69.555555555555557</v>
      </c>
      <c r="AD378" s="73">
        <f t="shared" si="243"/>
        <v>3.899999999999987</v>
      </c>
      <c r="AE378" s="69">
        <f t="shared" si="247"/>
        <v>0.70000000000000007</v>
      </c>
      <c r="AF378" s="69">
        <f t="shared" si="247"/>
        <v>2.1</v>
      </c>
      <c r="AG378" s="78">
        <f t="shared" si="247"/>
        <v>200</v>
      </c>
      <c r="AH378" s="60">
        <f t="shared" si="247"/>
        <v>50</v>
      </c>
      <c r="AI378" s="60">
        <f t="shared" si="247"/>
        <v>105</v>
      </c>
      <c r="AJ378" s="60">
        <f t="shared" si="247"/>
        <v>10105</v>
      </c>
      <c r="AK378" s="60">
        <f t="shared" si="247"/>
        <v>428.66666666666669</v>
      </c>
      <c r="AL378" s="60">
        <f t="shared" si="247"/>
        <v>8.5733333333333341</v>
      </c>
      <c r="AM378" s="60">
        <f t="shared" ca="1" si="247"/>
        <v>-536.85</v>
      </c>
      <c r="AN378" s="60">
        <f t="shared" ca="1" si="247"/>
        <v>-536.85</v>
      </c>
      <c r="AO378" s="60">
        <f t="shared" ca="1" si="247"/>
        <v>536.85</v>
      </c>
      <c r="AP378" s="63">
        <f t="shared" si="220"/>
        <v>35</v>
      </c>
      <c r="AQ378" s="62">
        <f t="shared" si="221"/>
        <v>3.3777777777777858</v>
      </c>
      <c r="AR378" s="62">
        <f t="shared" si="222"/>
        <v>168.88888888888928</v>
      </c>
      <c r="AS378" s="62">
        <f t="shared" si="223"/>
        <v>337.77777777777857</v>
      </c>
      <c r="AT378" s="62">
        <f t="shared" si="224"/>
        <v>-168.88888888888928</v>
      </c>
      <c r="AU378" s="62">
        <f t="shared" si="225"/>
        <v>506.66666666666788</v>
      </c>
      <c r="AV378" s="62">
        <f t="shared" si="226"/>
        <v>-675.55555555555713</v>
      </c>
      <c r="AW378" s="63">
        <f t="shared" si="237"/>
        <v>-168.88888888888926</v>
      </c>
      <c r="AX378" s="61" t="str">
        <f t="shared" ca="1" si="227"/>
        <v/>
      </c>
      <c r="AY378" s="69">
        <f t="shared" ca="1" si="238"/>
        <v>9568.1500000000015</v>
      </c>
      <c r="AZ378" s="51">
        <f t="shared" si="228"/>
        <v>1182.2222222222249</v>
      </c>
      <c r="BA378" s="55">
        <f t="shared" ca="1" si="229"/>
        <v>0.12262020006453722</v>
      </c>
      <c r="BB378" s="55">
        <f t="shared" ca="1" si="239"/>
        <v>-0.47087980173482213</v>
      </c>
      <c r="BC378" s="64">
        <f t="shared" ca="1" si="230"/>
        <v>-527.55555555555532</v>
      </c>
      <c r="BE378" s="52">
        <f t="shared" ca="1" si="231"/>
        <v>3.899999999999987</v>
      </c>
      <c r="BF378" s="52" t="str">
        <f t="shared" ca="1" si="232"/>
        <v/>
      </c>
      <c r="BG378" s="52">
        <f t="shared" ca="1" si="240"/>
        <v>3.899999999999987</v>
      </c>
      <c r="BH378" s="52" t="str">
        <f t="shared" ca="1" si="241"/>
        <v/>
      </c>
    </row>
    <row r="379" spans="19:60">
      <c r="S379" s="68">
        <f t="shared" ref="S379:T394" si="250">S378</f>
        <v>7</v>
      </c>
      <c r="T379" s="69">
        <f t="shared" si="250"/>
        <v>2</v>
      </c>
      <c r="U379" s="70">
        <f t="shared" si="233"/>
        <v>3</v>
      </c>
      <c r="V379" s="68">
        <f t="shared" si="248"/>
        <v>4</v>
      </c>
      <c r="W379" s="70">
        <f t="shared" si="248"/>
        <v>7</v>
      </c>
      <c r="X379" s="71">
        <f t="shared" si="248"/>
        <v>0.42857142857142855</v>
      </c>
      <c r="Y379" s="71">
        <f t="shared" si="248"/>
        <v>0.5</v>
      </c>
      <c r="Z379" s="69">
        <f t="shared" si="248"/>
        <v>10000</v>
      </c>
      <c r="AA379" s="69">
        <f t="shared" ca="1" si="248"/>
        <v>9641.3333333333339</v>
      </c>
      <c r="AB379" s="69">
        <f t="shared" ca="1" si="235"/>
        <v>-358.66666666666606</v>
      </c>
      <c r="AC379" s="69">
        <f t="shared" ca="1" si="249"/>
        <v>69.555555555555557</v>
      </c>
      <c r="AD379" s="73">
        <f t="shared" si="243"/>
        <v>3.7999999999999869</v>
      </c>
      <c r="AE379" s="69">
        <f t="shared" ref="AE379:AO394" si="251">AE378</f>
        <v>0.70000000000000007</v>
      </c>
      <c r="AF379" s="69">
        <f t="shared" si="251"/>
        <v>2.1</v>
      </c>
      <c r="AG379" s="78">
        <f t="shared" si="251"/>
        <v>200</v>
      </c>
      <c r="AH379" s="60">
        <f t="shared" si="251"/>
        <v>50</v>
      </c>
      <c r="AI379" s="60">
        <f t="shared" si="251"/>
        <v>105</v>
      </c>
      <c r="AJ379" s="60">
        <f t="shared" si="251"/>
        <v>10105</v>
      </c>
      <c r="AK379" s="60">
        <f t="shared" si="251"/>
        <v>428.66666666666669</v>
      </c>
      <c r="AL379" s="60">
        <f t="shared" si="251"/>
        <v>8.5733333333333341</v>
      </c>
      <c r="AM379" s="60">
        <f t="shared" ca="1" si="251"/>
        <v>-536.85</v>
      </c>
      <c r="AN379" s="60">
        <f t="shared" ca="1" si="251"/>
        <v>-536.85</v>
      </c>
      <c r="AO379" s="60">
        <f t="shared" ca="1" si="251"/>
        <v>536.85</v>
      </c>
      <c r="AP379" s="63">
        <f t="shared" si="220"/>
        <v>35</v>
      </c>
      <c r="AQ379" s="62">
        <f t="shared" si="221"/>
        <v>3.4403508771929907</v>
      </c>
      <c r="AR379" s="62">
        <f t="shared" si="222"/>
        <v>172.01754385964955</v>
      </c>
      <c r="AS379" s="62">
        <f t="shared" si="223"/>
        <v>344.0350877192991</v>
      </c>
      <c r="AT379" s="62">
        <f t="shared" si="224"/>
        <v>-172.01754385964955</v>
      </c>
      <c r="AU379" s="62">
        <f t="shared" si="225"/>
        <v>516.05263157894865</v>
      </c>
      <c r="AV379" s="62">
        <f t="shared" si="226"/>
        <v>-688.0701754385982</v>
      </c>
      <c r="AW379" s="63">
        <f t="shared" si="237"/>
        <v>-172.01754385964955</v>
      </c>
      <c r="AX379" s="61" t="str">
        <f t="shared" ca="1" si="227"/>
        <v/>
      </c>
      <c r="AY379" s="69">
        <f t="shared" ca="1" si="238"/>
        <v>9568.1500000000015</v>
      </c>
      <c r="AZ379" s="51">
        <f t="shared" si="228"/>
        <v>1204.1228070175468</v>
      </c>
      <c r="BA379" s="55">
        <f t="shared" ca="1" si="229"/>
        <v>0.12489173077902919</v>
      </c>
      <c r="BB379" s="55">
        <f t="shared" ca="1" si="239"/>
        <v>-0.47960281745255534</v>
      </c>
      <c r="BC379" s="64">
        <f t="shared" ca="1" si="230"/>
        <v>-530.68421052631561</v>
      </c>
      <c r="BE379" s="52">
        <f t="shared" ca="1" si="231"/>
        <v>3.7999999999999869</v>
      </c>
      <c r="BF379" s="52" t="str">
        <f t="shared" ca="1" si="232"/>
        <v/>
      </c>
      <c r="BG379" s="52">
        <f t="shared" ca="1" si="240"/>
        <v>3.7999999999999869</v>
      </c>
      <c r="BH379" s="52" t="str">
        <f t="shared" ca="1" si="241"/>
        <v/>
      </c>
    </row>
    <row r="380" spans="19:60">
      <c r="S380" s="68">
        <f t="shared" si="250"/>
        <v>7</v>
      </c>
      <c r="T380" s="69">
        <f t="shared" si="250"/>
        <v>2</v>
      </c>
      <c r="U380" s="70">
        <f t="shared" si="233"/>
        <v>3</v>
      </c>
      <c r="V380" s="68">
        <f t="shared" si="248"/>
        <v>4</v>
      </c>
      <c r="W380" s="70">
        <f t="shared" si="248"/>
        <v>7</v>
      </c>
      <c r="X380" s="71">
        <f t="shared" si="248"/>
        <v>0.42857142857142855</v>
      </c>
      <c r="Y380" s="71">
        <f t="shared" si="248"/>
        <v>0.5</v>
      </c>
      <c r="Z380" s="69">
        <f t="shared" si="248"/>
        <v>10000</v>
      </c>
      <c r="AA380" s="69">
        <f t="shared" ca="1" si="248"/>
        <v>9641.3333333333339</v>
      </c>
      <c r="AB380" s="69">
        <f t="shared" ca="1" si="235"/>
        <v>-358.66666666666606</v>
      </c>
      <c r="AC380" s="69">
        <f t="shared" ca="1" si="249"/>
        <v>69.555555555555557</v>
      </c>
      <c r="AD380" s="73">
        <f t="shared" si="243"/>
        <v>3.6999999999999869</v>
      </c>
      <c r="AE380" s="69">
        <f t="shared" si="251"/>
        <v>0.70000000000000007</v>
      </c>
      <c r="AF380" s="69">
        <f t="shared" si="251"/>
        <v>2.1</v>
      </c>
      <c r="AG380" s="78">
        <f t="shared" si="251"/>
        <v>200</v>
      </c>
      <c r="AH380" s="60">
        <f t="shared" si="251"/>
        <v>50</v>
      </c>
      <c r="AI380" s="60">
        <f t="shared" si="251"/>
        <v>105</v>
      </c>
      <c r="AJ380" s="60">
        <f t="shared" si="251"/>
        <v>10105</v>
      </c>
      <c r="AK380" s="60">
        <f t="shared" si="251"/>
        <v>428.66666666666669</v>
      </c>
      <c r="AL380" s="60">
        <f t="shared" si="251"/>
        <v>8.5733333333333341</v>
      </c>
      <c r="AM380" s="60">
        <f t="shared" ca="1" si="251"/>
        <v>-536.85</v>
      </c>
      <c r="AN380" s="60">
        <f t="shared" ca="1" si="251"/>
        <v>-536.85</v>
      </c>
      <c r="AO380" s="60">
        <f t="shared" ca="1" si="251"/>
        <v>536.85</v>
      </c>
      <c r="AP380" s="63">
        <f t="shared" si="220"/>
        <v>35</v>
      </c>
      <c r="AQ380" s="62">
        <f t="shared" si="221"/>
        <v>3.5063063063063153</v>
      </c>
      <c r="AR380" s="62">
        <f t="shared" si="222"/>
        <v>175.31531531531576</v>
      </c>
      <c r="AS380" s="62">
        <f t="shared" si="223"/>
        <v>350.63063063063152</v>
      </c>
      <c r="AT380" s="62">
        <f t="shared" si="224"/>
        <v>-175.31531531531576</v>
      </c>
      <c r="AU380" s="62">
        <f t="shared" si="225"/>
        <v>525.9459459459473</v>
      </c>
      <c r="AV380" s="62">
        <f t="shared" si="226"/>
        <v>-701.26126126126303</v>
      </c>
      <c r="AW380" s="63">
        <f t="shared" si="237"/>
        <v>-175.31531531531573</v>
      </c>
      <c r="AX380" s="61" t="str">
        <f t="shared" ca="1" si="227"/>
        <v/>
      </c>
      <c r="AY380" s="69">
        <f t="shared" ca="1" si="238"/>
        <v>9568.1500000000015</v>
      </c>
      <c r="AZ380" s="51">
        <f t="shared" si="228"/>
        <v>1227.2072072072103</v>
      </c>
      <c r="BA380" s="55">
        <f t="shared" ca="1" si="229"/>
        <v>0.12728604693754775</v>
      </c>
      <c r="BB380" s="55">
        <f t="shared" ca="1" si="239"/>
        <v>-0.48879734753340898</v>
      </c>
      <c r="BC380" s="64">
        <f t="shared" ca="1" si="230"/>
        <v>-533.98198198198179</v>
      </c>
      <c r="BE380" s="52">
        <f t="shared" ca="1" si="231"/>
        <v>3.6999999999999869</v>
      </c>
      <c r="BF380" s="52" t="str">
        <f t="shared" ca="1" si="232"/>
        <v/>
      </c>
      <c r="BG380" s="52">
        <f t="shared" ca="1" si="240"/>
        <v>3.6999999999999869</v>
      </c>
      <c r="BH380" s="52" t="str">
        <f t="shared" ca="1" si="241"/>
        <v/>
      </c>
    </row>
    <row r="381" spans="19:60">
      <c r="S381" s="68">
        <f t="shared" si="250"/>
        <v>7</v>
      </c>
      <c r="T381" s="69">
        <f t="shared" si="250"/>
        <v>2</v>
      </c>
      <c r="U381" s="70">
        <f t="shared" si="233"/>
        <v>3</v>
      </c>
      <c r="V381" s="68">
        <f t="shared" si="248"/>
        <v>4</v>
      </c>
      <c r="W381" s="70">
        <f t="shared" si="248"/>
        <v>7</v>
      </c>
      <c r="X381" s="71">
        <f t="shared" si="248"/>
        <v>0.42857142857142855</v>
      </c>
      <c r="Y381" s="71">
        <f t="shared" si="248"/>
        <v>0.5</v>
      </c>
      <c r="Z381" s="69">
        <f t="shared" si="248"/>
        <v>10000</v>
      </c>
      <c r="AA381" s="69">
        <f t="shared" ca="1" si="248"/>
        <v>9641.3333333333339</v>
      </c>
      <c r="AB381" s="69">
        <f t="shared" ca="1" si="235"/>
        <v>-358.66666666666606</v>
      </c>
      <c r="AC381" s="69">
        <f t="shared" ca="1" si="249"/>
        <v>69.555555555555557</v>
      </c>
      <c r="AD381" s="73">
        <f t="shared" si="243"/>
        <v>3.5999999999999868</v>
      </c>
      <c r="AE381" s="69">
        <f t="shared" si="251"/>
        <v>0.70000000000000007</v>
      </c>
      <c r="AF381" s="69">
        <f t="shared" si="251"/>
        <v>2.1</v>
      </c>
      <c r="AG381" s="78">
        <f t="shared" si="251"/>
        <v>200</v>
      </c>
      <c r="AH381" s="60">
        <f t="shared" si="251"/>
        <v>50</v>
      </c>
      <c r="AI381" s="60">
        <f t="shared" si="251"/>
        <v>105</v>
      </c>
      <c r="AJ381" s="60">
        <f t="shared" si="251"/>
        <v>10105</v>
      </c>
      <c r="AK381" s="60">
        <f t="shared" si="251"/>
        <v>428.66666666666669</v>
      </c>
      <c r="AL381" s="60">
        <f t="shared" si="251"/>
        <v>8.5733333333333341</v>
      </c>
      <c r="AM381" s="60">
        <f t="shared" ca="1" si="251"/>
        <v>-536.85</v>
      </c>
      <c r="AN381" s="60">
        <f t="shared" ca="1" si="251"/>
        <v>-536.85</v>
      </c>
      <c r="AO381" s="60">
        <f t="shared" ca="1" si="251"/>
        <v>536.85</v>
      </c>
      <c r="AP381" s="63">
        <f t="shared" si="220"/>
        <v>35</v>
      </c>
      <c r="AQ381" s="62">
        <f t="shared" si="221"/>
        <v>3.5759259259259353</v>
      </c>
      <c r="AR381" s="62">
        <f t="shared" si="222"/>
        <v>178.79629629629676</v>
      </c>
      <c r="AS381" s="62">
        <f t="shared" si="223"/>
        <v>357.59259259259352</v>
      </c>
      <c r="AT381" s="62">
        <f t="shared" si="224"/>
        <v>-178.79629629629676</v>
      </c>
      <c r="AU381" s="62">
        <f t="shared" si="225"/>
        <v>536.38888888889028</v>
      </c>
      <c r="AV381" s="62">
        <f t="shared" si="226"/>
        <v>-715.18518518518704</v>
      </c>
      <c r="AW381" s="63">
        <f t="shared" si="237"/>
        <v>-178.79629629629676</v>
      </c>
      <c r="AX381" s="61" t="str">
        <f t="shared" ca="1" si="227"/>
        <v/>
      </c>
      <c r="AY381" s="69">
        <f t="shared" ca="1" si="238"/>
        <v>9568.1500000000015</v>
      </c>
      <c r="AZ381" s="51">
        <f t="shared" si="228"/>
        <v>1251.5740740740773</v>
      </c>
      <c r="BA381" s="55">
        <f t="shared" ca="1" si="229"/>
        <v>0.12981338066042841</v>
      </c>
      <c r="BB381" s="55">
        <f t="shared" ca="1" si="239"/>
        <v>-0.49850268484097693</v>
      </c>
      <c r="BC381" s="64">
        <f t="shared" ca="1" si="230"/>
        <v>-537.46296296296282</v>
      </c>
      <c r="BE381" s="52">
        <f t="shared" ca="1" si="231"/>
        <v>3.5999999999999868</v>
      </c>
      <c r="BF381" s="52" t="str">
        <f t="shared" ca="1" si="232"/>
        <v/>
      </c>
      <c r="BG381" s="52">
        <f t="shared" ca="1" si="240"/>
        <v>3.5999999999999868</v>
      </c>
      <c r="BH381" s="52" t="str">
        <f t="shared" ca="1" si="241"/>
        <v/>
      </c>
    </row>
    <row r="382" spans="19:60">
      <c r="S382" s="68">
        <f t="shared" si="250"/>
        <v>7</v>
      </c>
      <c r="T382" s="69">
        <f t="shared" si="250"/>
        <v>2</v>
      </c>
      <c r="U382" s="70">
        <f t="shared" si="233"/>
        <v>3</v>
      </c>
      <c r="V382" s="68">
        <f t="shared" si="248"/>
        <v>4</v>
      </c>
      <c r="W382" s="70">
        <f t="shared" si="248"/>
        <v>7</v>
      </c>
      <c r="X382" s="71">
        <f t="shared" si="248"/>
        <v>0.42857142857142855</v>
      </c>
      <c r="Y382" s="71">
        <f t="shared" si="248"/>
        <v>0.5</v>
      </c>
      <c r="Z382" s="69">
        <f t="shared" si="248"/>
        <v>10000</v>
      </c>
      <c r="AA382" s="69">
        <f t="shared" ca="1" si="248"/>
        <v>9641.3333333333339</v>
      </c>
      <c r="AB382" s="69">
        <f t="shared" ca="1" si="235"/>
        <v>-358.66666666666606</v>
      </c>
      <c r="AC382" s="69">
        <f t="shared" ca="1" si="249"/>
        <v>69.555555555555557</v>
      </c>
      <c r="AD382" s="73">
        <f t="shared" si="243"/>
        <v>3.4999999999999867</v>
      </c>
      <c r="AE382" s="69">
        <f t="shared" si="251"/>
        <v>0.70000000000000007</v>
      </c>
      <c r="AF382" s="69">
        <f t="shared" si="251"/>
        <v>2.1</v>
      </c>
      <c r="AG382" s="78">
        <f t="shared" si="251"/>
        <v>200</v>
      </c>
      <c r="AH382" s="60">
        <f t="shared" si="251"/>
        <v>50</v>
      </c>
      <c r="AI382" s="60">
        <f t="shared" si="251"/>
        <v>105</v>
      </c>
      <c r="AJ382" s="60">
        <f t="shared" si="251"/>
        <v>10105</v>
      </c>
      <c r="AK382" s="60">
        <f t="shared" si="251"/>
        <v>428.66666666666669</v>
      </c>
      <c r="AL382" s="60">
        <f t="shared" si="251"/>
        <v>8.5733333333333341</v>
      </c>
      <c r="AM382" s="60">
        <f t="shared" ca="1" si="251"/>
        <v>-536.85</v>
      </c>
      <c r="AN382" s="60">
        <f t="shared" ca="1" si="251"/>
        <v>-536.85</v>
      </c>
      <c r="AO382" s="60">
        <f t="shared" ca="1" si="251"/>
        <v>536.85</v>
      </c>
      <c r="AP382" s="63">
        <f t="shared" si="220"/>
        <v>35</v>
      </c>
      <c r="AQ382" s="62">
        <f t="shared" si="221"/>
        <v>3.6495238095238198</v>
      </c>
      <c r="AR382" s="62">
        <f t="shared" si="222"/>
        <v>182.47619047619099</v>
      </c>
      <c r="AS382" s="62">
        <f t="shared" si="223"/>
        <v>364.95238095238199</v>
      </c>
      <c r="AT382" s="62">
        <f t="shared" si="224"/>
        <v>-182.47619047619099</v>
      </c>
      <c r="AU382" s="62">
        <f t="shared" si="225"/>
        <v>547.42857142857292</v>
      </c>
      <c r="AV382" s="62">
        <f t="shared" si="226"/>
        <v>-729.90476190476397</v>
      </c>
      <c r="AW382" s="63">
        <f t="shared" si="237"/>
        <v>-182.47619047619105</v>
      </c>
      <c r="AX382" s="61" t="str">
        <f t="shared" ca="1" si="227"/>
        <v/>
      </c>
      <c r="AY382" s="69">
        <f t="shared" ca="1" si="238"/>
        <v>9568.1500000000015</v>
      </c>
      <c r="AZ382" s="51">
        <f t="shared" si="228"/>
        <v>1277.3333333333369</v>
      </c>
      <c r="BA382" s="55">
        <f t="shared" ca="1" si="229"/>
        <v>0.13248513345318802</v>
      </c>
      <c r="BB382" s="55">
        <f t="shared" ca="1" si="239"/>
        <v>-0.50876261285183466</v>
      </c>
      <c r="BC382" s="64">
        <f t="shared" ca="1" si="230"/>
        <v>-541.14285714285711</v>
      </c>
      <c r="BE382" s="52">
        <f t="shared" ca="1" si="231"/>
        <v>3.4999999999999867</v>
      </c>
      <c r="BF382" s="52" t="str">
        <f t="shared" ca="1" si="232"/>
        <v/>
      </c>
      <c r="BG382" s="52">
        <f t="shared" ca="1" si="240"/>
        <v>3.4999999999999867</v>
      </c>
      <c r="BH382" s="52" t="str">
        <f t="shared" ca="1" si="241"/>
        <v/>
      </c>
    </row>
    <row r="383" spans="19:60">
      <c r="S383" s="68">
        <f t="shared" si="250"/>
        <v>7</v>
      </c>
      <c r="T383" s="69">
        <f t="shared" si="250"/>
        <v>2</v>
      </c>
      <c r="U383" s="70">
        <f t="shared" si="233"/>
        <v>3</v>
      </c>
      <c r="V383" s="68">
        <f t="shared" si="248"/>
        <v>4</v>
      </c>
      <c r="W383" s="70">
        <f t="shared" si="248"/>
        <v>7</v>
      </c>
      <c r="X383" s="71">
        <f t="shared" si="248"/>
        <v>0.42857142857142855</v>
      </c>
      <c r="Y383" s="71">
        <f t="shared" si="248"/>
        <v>0.5</v>
      </c>
      <c r="Z383" s="69">
        <f t="shared" si="248"/>
        <v>10000</v>
      </c>
      <c r="AA383" s="69">
        <f t="shared" ca="1" si="248"/>
        <v>9641.3333333333339</v>
      </c>
      <c r="AB383" s="69">
        <f t="shared" ca="1" si="235"/>
        <v>-358.66666666666606</v>
      </c>
      <c r="AC383" s="69">
        <f t="shared" ca="1" si="249"/>
        <v>69.555555555555557</v>
      </c>
      <c r="AD383" s="73">
        <f t="shared" si="243"/>
        <v>3.3999999999999866</v>
      </c>
      <c r="AE383" s="69">
        <f t="shared" si="251"/>
        <v>0.70000000000000007</v>
      </c>
      <c r="AF383" s="69">
        <f t="shared" si="251"/>
        <v>2.1</v>
      </c>
      <c r="AG383" s="78">
        <f t="shared" si="251"/>
        <v>200</v>
      </c>
      <c r="AH383" s="60">
        <f t="shared" si="251"/>
        <v>50</v>
      </c>
      <c r="AI383" s="60">
        <f t="shared" si="251"/>
        <v>105</v>
      </c>
      <c r="AJ383" s="60">
        <f t="shared" si="251"/>
        <v>10105</v>
      </c>
      <c r="AK383" s="60">
        <f t="shared" si="251"/>
        <v>428.66666666666669</v>
      </c>
      <c r="AL383" s="60">
        <f t="shared" si="251"/>
        <v>8.5733333333333341</v>
      </c>
      <c r="AM383" s="60">
        <f t="shared" ca="1" si="251"/>
        <v>-536.85</v>
      </c>
      <c r="AN383" s="60">
        <f t="shared" ca="1" si="251"/>
        <v>-536.85</v>
      </c>
      <c r="AO383" s="60">
        <f t="shared" ca="1" si="251"/>
        <v>536.85</v>
      </c>
      <c r="AP383" s="63">
        <f t="shared" si="220"/>
        <v>35</v>
      </c>
      <c r="AQ383" s="62">
        <f t="shared" si="221"/>
        <v>3.7274509803921676</v>
      </c>
      <c r="AR383" s="62">
        <f t="shared" si="222"/>
        <v>186.37254901960839</v>
      </c>
      <c r="AS383" s="62">
        <f t="shared" si="223"/>
        <v>372.74509803921677</v>
      </c>
      <c r="AT383" s="62">
        <f t="shared" si="224"/>
        <v>-186.37254901960839</v>
      </c>
      <c r="AU383" s="62">
        <f t="shared" si="225"/>
        <v>559.11764705882513</v>
      </c>
      <c r="AV383" s="62">
        <f t="shared" si="226"/>
        <v>-745.49019607843354</v>
      </c>
      <c r="AW383" s="63">
        <f t="shared" si="237"/>
        <v>-186.37254901960841</v>
      </c>
      <c r="AX383" s="61" t="str">
        <f t="shared" ca="1" si="227"/>
        <v/>
      </c>
      <c r="AY383" s="69">
        <f t="shared" ca="1" si="238"/>
        <v>9568.1500000000015</v>
      </c>
      <c r="AZ383" s="51">
        <f t="shared" si="228"/>
        <v>1304.6078431372587</v>
      </c>
      <c r="BA383" s="55">
        <f t="shared" ca="1" si="229"/>
        <v>0.13531404817493348</v>
      </c>
      <c r="BB383" s="55">
        <f t="shared" ca="1" si="239"/>
        <v>-0.51962606603980133</v>
      </c>
      <c r="BC383" s="64">
        <f t="shared" ca="1" si="230"/>
        <v>-545.03921568627447</v>
      </c>
      <c r="BE383" s="52">
        <f t="shared" ca="1" si="231"/>
        <v>3.3999999999999866</v>
      </c>
      <c r="BF383" s="52" t="str">
        <f t="shared" ca="1" si="232"/>
        <v/>
      </c>
      <c r="BG383" s="52">
        <f t="shared" ca="1" si="240"/>
        <v>3.3999999999999866</v>
      </c>
      <c r="BH383" s="52" t="str">
        <f t="shared" ca="1" si="241"/>
        <v/>
      </c>
    </row>
    <row r="384" spans="19:60">
      <c r="S384" s="68">
        <f t="shared" si="250"/>
        <v>7</v>
      </c>
      <c r="T384" s="69">
        <f t="shared" si="250"/>
        <v>2</v>
      </c>
      <c r="U384" s="70">
        <f t="shared" si="233"/>
        <v>3</v>
      </c>
      <c r="V384" s="68">
        <f t="shared" si="248"/>
        <v>4</v>
      </c>
      <c r="W384" s="70">
        <f t="shared" si="248"/>
        <v>7</v>
      </c>
      <c r="X384" s="71">
        <f t="shared" si="248"/>
        <v>0.42857142857142855</v>
      </c>
      <c r="Y384" s="71">
        <f t="shared" si="248"/>
        <v>0.5</v>
      </c>
      <c r="Z384" s="69">
        <f t="shared" si="248"/>
        <v>10000</v>
      </c>
      <c r="AA384" s="69">
        <f t="shared" ca="1" si="248"/>
        <v>9641.3333333333339</v>
      </c>
      <c r="AB384" s="69">
        <f t="shared" ca="1" si="235"/>
        <v>-358.66666666666606</v>
      </c>
      <c r="AC384" s="69">
        <f t="shared" ca="1" si="249"/>
        <v>69.555555555555557</v>
      </c>
      <c r="AD384" s="73">
        <f t="shared" si="243"/>
        <v>3.2999999999999865</v>
      </c>
      <c r="AE384" s="69">
        <f t="shared" si="251"/>
        <v>0.70000000000000007</v>
      </c>
      <c r="AF384" s="69">
        <f t="shared" si="251"/>
        <v>2.1</v>
      </c>
      <c r="AG384" s="78">
        <f t="shared" si="251"/>
        <v>200</v>
      </c>
      <c r="AH384" s="60">
        <f t="shared" si="251"/>
        <v>50</v>
      </c>
      <c r="AI384" s="60">
        <f t="shared" si="251"/>
        <v>105</v>
      </c>
      <c r="AJ384" s="60">
        <f t="shared" si="251"/>
        <v>10105</v>
      </c>
      <c r="AK384" s="60">
        <f t="shared" si="251"/>
        <v>428.66666666666669</v>
      </c>
      <c r="AL384" s="60">
        <f t="shared" si="251"/>
        <v>8.5733333333333341</v>
      </c>
      <c r="AM384" s="60">
        <f t="shared" ca="1" si="251"/>
        <v>-536.85</v>
      </c>
      <c r="AN384" s="60">
        <f t="shared" ca="1" si="251"/>
        <v>-536.85</v>
      </c>
      <c r="AO384" s="60">
        <f t="shared" ca="1" si="251"/>
        <v>536.85</v>
      </c>
      <c r="AP384" s="63">
        <f t="shared" si="220"/>
        <v>35</v>
      </c>
      <c r="AQ384" s="62">
        <f t="shared" si="221"/>
        <v>3.8101010101010218</v>
      </c>
      <c r="AR384" s="62">
        <f t="shared" si="222"/>
        <v>190.50505050505109</v>
      </c>
      <c r="AS384" s="62">
        <f t="shared" si="223"/>
        <v>381.01010101010218</v>
      </c>
      <c r="AT384" s="62">
        <f t="shared" si="224"/>
        <v>-190.50505050505109</v>
      </c>
      <c r="AU384" s="62">
        <f t="shared" si="225"/>
        <v>571.51515151515332</v>
      </c>
      <c r="AV384" s="62">
        <f t="shared" si="226"/>
        <v>-762.02020202020435</v>
      </c>
      <c r="AW384" s="63">
        <f t="shared" si="237"/>
        <v>-190.50505050505103</v>
      </c>
      <c r="AX384" s="61" t="str">
        <f t="shared" ca="1" si="227"/>
        <v/>
      </c>
      <c r="AY384" s="69">
        <f t="shared" ca="1" si="238"/>
        <v>9568.1500000000015</v>
      </c>
      <c r="AZ384" s="51">
        <f t="shared" si="228"/>
        <v>1333.5353535353577</v>
      </c>
      <c r="BA384" s="55">
        <f t="shared" ca="1" si="229"/>
        <v>0.13831441227375441</v>
      </c>
      <c r="BB384" s="55">
        <f t="shared" ca="1" si="239"/>
        <v>-0.53114791033006881</v>
      </c>
      <c r="BC384" s="64">
        <f t="shared" ca="1" si="230"/>
        <v>-549.17171717171709</v>
      </c>
      <c r="BE384" s="52">
        <f t="shared" ca="1" si="231"/>
        <v>3.2999999999999865</v>
      </c>
      <c r="BF384" s="52" t="str">
        <f t="shared" ca="1" si="232"/>
        <v/>
      </c>
      <c r="BG384" s="52">
        <f t="shared" ca="1" si="240"/>
        <v>3.2999999999999865</v>
      </c>
      <c r="BH384" s="52" t="str">
        <f t="shared" ca="1" si="241"/>
        <v/>
      </c>
    </row>
    <row r="385" spans="19:60">
      <c r="S385" s="68">
        <f t="shared" si="250"/>
        <v>7</v>
      </c>
      <c r="T385" s="69">
        <f t="shared" si="250"/>
        <v>2</v>
      </c>
      <c r="U385" s="70">
        <f t="shared" si="233"/>
        <v>3</v>
      </c>
      <c r="V385" s="68">
        <f t="shared" si="248"/>
        <v>4</v>
      </c>
      <c r="W385" s="70">
        <f t="shared" si="248"/>
        <v>7</v>
      </c>
      <c r="X385" s="71">
        <f t="shared" si="248"/>
        <v>0.42857142857142855</v>
      </c>
      <c r="Y385" s="71">
        <f t="shared" si="248"/>
        <v>0.5</v>
      </c>
      <c r="Z385" s="69">
        <f t="shared" si="248"/>
        <v>10000</v>
      </c>
      <c r="AA385" s="69">
        <f t="shared" ca="1" si="248"/>
        <v>9641.3333333333339</v>
      </c>
      <c r="AB385" s="69">
        <f t="shared" ca="1" si="235"/>
        <v>-358.66666666666606</v>
      </c>
      <c r="AC385" s="69">
        <f t="shared" ca="1" si="249"/>
        <v>69.555555555555557</v>
      </c>
      <c r="AD385" s="73">
        <f t="shared" si="243"/>
        <v>3.1999999999999864</v>
      </c>
      <c r="AE385" s="69">
        <f t="shared" si="251"/>
        <v>0.70000000000000007</v>
      </c>
      <c r="AF385" s="69">
        <f t="shared" si="251"/>
        <v>2.1</v>
      </c>
      <c r="AG385" s="78">
        <f t="shared" si="251"/>
        <v>200</v>
      </c>
      <c r="AH385" s="60">
        <f t="shared" si="251"/>
        <v>50</v>
      </c>
      <c r="AI385" s="60">
        <f t="shared" si="251"/>
        <v>105</v>
      </c>
      <c r="AJ385" s="60">
        <f t="shared" si="251"/>
        <v>10105</v>
      </c>
      <c r="AK385" s="60">
        <f t="shared" si="251"/>
        <v>428.66666666666669</v>
      </c>
      <c r="AL385" s="60">
        <f t="shared" si="251"/>
        <v>8.5733333333333341</v>
      </c>
      <c r="AM385" s="60">
        <f t="shared" ca="1" si="251"/>
        <v>-536.85</v>
      </c>
      <c r="AN385" s="60">
        <f t="shared" ca="1" si="251"/>
        <v>-536.85</v>
      </c>
      <c r="AO385" s="60">
        <f t="shared" ca="1" si="251"/>
        <v>536.85</v>
      </c>
      <c r="AP385" s="63">
        <f t="shared" si="220"/>
        <v>35</v>
      </c>
      <c r="AQ385" s="62">
        <f t="shared" si="221"/>
        <v>3.8979166666666791</v>
      </c>
      <c r="AR385" s="62">
        <f t="shared" si="222"/>
        <v>194.89583333333397</v>
      </c>
      <c r="AS385" s="62">
        <f t="shared" si="223"/>
        <v>389.79166666666794</v>
      </c>
      <c r="AT385" s="62">
        <f t="shared" si="224"/>
        <v>-194.89583333333397</v>
      </c>
      <c r="AU385" s="62">
        <f t="shared" si="225"/>
        <v>584.68750000000193</v>
      </c>
      <c r="AV385" s="62">
        <f t="shared" si="226"/>
        <v>-779.58333333333587</v>
      </c>
      <c r="AW385" s="63">
        <f t="shared" si="237"/>
        <v>-194.89583333333394</v>
      </c>
      <c r="AX385" s="61" t="str">
        <f t="shared" ca="1" si="227"/>
        <v/>
      </c>
      <c r="AY385" s="69">
        <f t="shared" ca="1" si="238"/>
        <v>9568.1500000000015</v>
      </c>
      <c r="AZ385" s="51">
        <f t="shared" si="228"/>
        <v>1364.2708333333378</v>
      </c>
      <c r="BA385" s="55">
        <f t="shared" ca="1" si="229"/>
        <v>0.14150229912875167</v>
      </c>
      <c r="BB385" s="55">
        <f t="shared" ca="1" si="239"/>
        <v>-0.54338986988847848</v>
      </c>
      <c r="BC385" s="64">
        <f t="shared" ca="1" si="230"/>
        <v>-553.5625</v>
      </c>
      <c r="BE385" s="52">
        <f t="shared" ca="1" si="231"/>
        <v>3.1999999999999864</v>
      </c>
      <c r="BF385" s="52" t="str">
        <f t="shared" ca="1" si="232"/>
        <v/>
      </c>
      <c r="BG385" s="52">
        <f t="shared" ca="1" si="240"/>
        <v>3.1999999999999864</v>
      </c>
      <c r="BH385" s="52" t="str">
        <f t="shared" ca="1" si="241"/>
        <v/>
      </c>
    </row>
    <row r="386" spans="19:60">
      <c r="S386" s="68">
        <f t="shared" si="250"/>
        <v>7</v>
      </c>
      <c r="T386" s="69">
        <f t="shared" si="250"/>
        <v>2</v>
      </c>
      <c r="U386" s="70">
        <f t="shared" si="233"/>
        <v>3</v>
      </c>
      <c r="V386" s="68">
        <f t="shared" si="248"/>
        <v>4</v>
      </c>
      <c r="W386" s="70">
        <f t="shared" si="248"/>
        <v>7</v>
      </c>
      <c r="X386" s="71">
        <f t="shared" si="248"/>
        <v>0.42857142857142855</v>
      </c>
      <c r="Y386" s="71">
        <f t="shared" si="248"/>
        <v>0.5</v>
      </c>
      <c r="Z386" s="69">
        <f t="shared" si="248"/>
        <v>10000</v>
      </c>
      <c r="AA386" s="69">
        <f t="shared" ca="1" si="248"/>
        <v>9641.3333333333339</v>
      </c>
      <c r="AB386" s="69">
        <f t="shared" ca="1" si="235"/>
        <v>-358.66666666666606</v>
      </c>
      <c r="AC386" s="69">
        <f t="shared" ca="1" si="249"/>
        <v>69.555555555555557</v>
      </c>
      <c r="AD386" s="73">
        <f t="shared" si="243"/>
        <v>3.0999999999999863</v>
      </c>
      <c r="AE386" s="69">
        <f t="shared" si="251"/>
        <v>0.70000000000000007</v>
      </c>
      <c r="AF386" s="69">
        <f t="shared" si="251"/>
        <v>2.1</v>
      </c>
      <c r="AG386" s="78">
        <f t="shared" si="251"/>
        <v>200</v>
      </c>
      <c r="AH386" s="60">
        <f t="shared" si="251"/>
        <v>50</v>
      </c>
      <c r="AI386" s="60">
        <f t="shared" si="251"/>
        <v>105</v>
      </c>
      <c r="AJ386" s="60">
        <f t="shared" si="251"/>
        <v>10105</v>
      </c>
      <c r="AK386" s="60">
        <f t="shared" si="251"/>
        <v>428.66666666666669</v>
      </c>
      <c r="AL386" s="60">
        <f t="shared" si="251"/>
        <v>8.5733333333333341</v>
      </c>
      <c r="AM386" s="60">
        <f t="shared" ca="1" si="251"/>
        <v>-536.85</v>
      </c>
      <c r="AN386" s="60">
        <f t="shared" ca="1" si="251"/>
        <v>-536.85</v>
      </c>
      <c r="AO386" s="60">
        <f t="shared" ca="1" si="251"/>
        <v>536.85</v>
      </c>
      <c r="AP386" s="63">
        <f t="shared" si="220"/>
        <v>35</v>
      </c>
      <c r="AQ386" s="62">
        <f t="shared" si="221"/>
        <v>3.9913978494623787</v>
      </c>
      <c r="AR386" s="62">
        <f t="shared" si="222"/>
        <v>199.56989247311893</v>
      </c>
      <c r="AS386" s="62">
        <f t="shared" si="223"/>
        <v>399.13978494623785</v>
      </c>
      <c r="AT386" s="62">
        <f t="shared" si="224"/>
        <v>-199.56989247311893</v>
      </c>
      <c r="AU386" s="62">
        <f t="shared" si="225"/>
        <v>598.70967741935681</v>
      </c>
      <c r="AV386" s="62">
        <f t="shared" si="226"/>
        <v>-798.27956989247571</v>
      </c>
      <c r="AW386" s="63">
        <f t="shared" si="237"/>
        <v>-199.5698924731189</v>
      </c>
      <c r="AX386" s="61" t="str">
        <f t="shared" ca="1" si="227"/>
        <v/>
      </c>
      <c r="AY386" s="69">
        <f t="shared" ca="1" si="238"/>
        <v>9568.1500000000015</v>
      </c>
      <c r="AZ386" s="51">
        <f t="shared" si="228"/>
        <v>1396.9892473118325</v>
      </c>
      <c r="BA386" s="55">
        <f t="shared" ca="1" si="229"/>
        <v>0.14489585610342612</v>
      </c>
      <c r="BB386" s="55">
        <f t="shared" ca="1" si="239"/>
        <v>-0.55642163328936589</v>
      </c>
      <c r="BC386" s="64">
        <f t="shared" ca="1" si="230"/>
        <v>-558.23655913978496</v>
      </c>
      <c r="BE386" s="52">
        <f t="shared" ca="1" si="231"/>
        <v>3.0999999999999863</v>
      </c>
      <c r="BF386" s="52" t="str">
        <f t="shared" ca="1" si="232"/>
        <v/>
      </c>
      <c r="BG386" s="52">
        <f t="shared" ca="1" si="240"/>
        <v>3.0999999999999863</v>
      </c>
      <c r="BH386" s="52" t="str">
        <f t="shared" ca="1" si="241"/>
        <v/>
      </c>
    </row>
    <row r="387" spans="19:60">
      <c r="S387" s="68">
        <f t="shared" si="250"/>
        <v>7</v>
      </c>
      <c r="T387" s="69">
        <f t="shared" si="250"/>
        <v>2</v>
      </c>
      <c r="U387" s="70">
        <f t="shared" si="233"/>
        <v>3</v>
      </c>
      <c r="V387" s="68">
        <f t="shared" si="248"/>
        <v>4</v>
      </c>
      <c r="W387" s="70">
        <f t="shared" si="248"/>
        <v>7</v>
      </c>
      <c r="X387" s="71">
        <f t="shared" si="248"/>
        <v>0.42857142857142855</v>
      </c>
      <c r="Y387" s="71">
        <f t="shared" si="248"/>
        <v>0.5</v>
      </c>
      <c r="Z387" s="69">
        <f t="shared" si="248"/>
        <v>10000</v>
      </c>
      <c r="AA387" s="69">
        <f t="shared" ca="1" si="248"/>
        <v>9641.3333333333339</v>
      </c>
      <c r="AB387" s="69">
        <f t="shared" ca="1" si="235"/>
        <v>-358.66666666666606</v>
      </c>
      <c r="AC387" s="69">
        <f t="shared" ca="1" si="249"/>
        <v>69.555555555555557</v>
      </c>
      <c r="AD387" s="73">
        <f t="shared" si="243"/>
        <v>2.9999999999999862</v>
      </c>
      <c r="AE387" s="69">
        <f t="shared" si="251"/>
        <v>0.70000000000000007</v>
      </c>
      <c r="AF387" s="69">
        <f t="shared" si="251"/>
        <v>2.1</v>
      </c>
      <c r="AG387" s="78">
        <f t="shared" si="251"/>
        <v>200</v>
      </c>
      <c r="AH387" s="60">
        <f t="shared" si="251"/>
        <v>50</v>
      </c>
      <c r="AI387" s="60">
        <f t="shared" si="251"/>
        <v>105</v>
      </c>
      <c r="AJ387" s="60">
        <f t="shared" si="251"/>
        <v>10105</v>
      </c>
      <c r="AK387" s="60">
        <f t="shared" si="251"/>
        <v>428.66666666666669</v>
      </c>
      <c r="AL387" s="60">
        <f t="shared" si="251"/>
        <v>8.5733333333333341</v>
      </c>
      <c r="AM387" s="60">
        <f t="shared" ca="1" si="251"/>
        <v>-536.85</v>
      </c>
      <c r="AN387" s="60">
        <f t="shared" ca="1" si="251"/>
        <v>-536.85</v>
      </c>
      <c r="AO387" s="60">
        <f t="shared" ca="1" si="251"/>
        <v>536.85</v>
      </c>
      <c r="AP387" s="63">
        <f t="shared" si="220"/>
        <v>35</v>
      </c>
      <c r="AQ387" s="62">
        <f t="shared" si="221"/>
        <v>4.0911111111111254</v>
      </c>
      <c r="AR387" s="62">
        <f t="shared" si="222"/>
        <v>204.55555555555628</v>
      </c>
      <c r="AS387" s="62">
        <f t="shared" si="223"/>
        <v>409.11111111111256</v>
      </c>
      <c r="AT387" s="62">
        <f t="shared" si="224"/>
        <v>-204.55555555555628</v>
      </c>
      <c r="AU387" s="62">
        <f t="shared" si="225"/>
        <v>613.66666666666879</v>
      </c>
      <c r="AV387" s="62">
        <f t="shared" si="226"/>
        <v>-818.22222222222513</v>
      </c>
      <c r="AW387" s="63">
        <f t="shared" si="237"/>
        <v>-204.55555555555634</v>
      </c>
      <c r="AX387" s="61" t="str">
        <f t="shared" ca="1" si="227"/>
        <v/>
      </c>
      <c r="AY387" s="69">
        <f t="shared" ca="1" si="238"/>
        <v>9568.1500000000015</v>
      </c>
      <c r="AZ387" s="51">
        <f t="shared" si="228"/>
        <v>1431.8888888888939</v>
      </c>
      <c r="BA387" s="55">
        <f t="shared" ca="1" si="229"/>
        <v>0.14851565020974558</v>
      </c>
      <c r="BB387" s="55">
        <f t="shared" ca="1" si="239"/>
        <v>-0.57032218091697962</v>
      </c>
      <c r="BC387" s="64">
        <f t="shared" ca="1" si="230"/>
        <v>-563.2222222222224</v>
      </c>
      <c r="BE387" s="52">
        <f t="shared" ca="1" si="231"/>
        <v>2.9999999999999862</v>
      </c>
      <c r="BF387" s="52" t="str">
        <f t="shared" ca="1" si="232"/>
        <v/>
      </c>
      <c r="BG387" s="52">
        <f t="shared" ca="1" si="240"/>
        <v>2.9999999999999862</v>
      </c>
      <c r="BH387" s="52" t="str">
        <f t="shared" ca="1" si="241"/>
        <v/>
      </c>
    </row>
    <row r="388" spans="19:60">
      <c r="S388" s="68">
        <f t="shared" si="250"/>
        <v>7</v>
      </c>
      <c r="T388" s="69">
        <f t="shared" si="250"/>
        <v>2</v>
      </c>
      <c r="U388" s="70">
        <f t="shared" si="233"/>
        <v>3</v>
      </c>
      <c r="V388" s="68">
        <f t="shared" si="248"/>
        <v>4</v>
      </c>
      <c r="W388" s="70">
        <f t="shared" si="248"/>
        <v>7</v>
      </c>
      <c r="X388" s="71">
        <f t="shared" si="248"/>
        <v>0.42857142857142855</v>
      </c>
      <c r="Y388" s="71">
        <f t="shared" si="248"/>
        <v>0.5</v>
      </c>
      <c r="Z388" s="69">
        <f t="shared" si="248"/>
        <v>10000</v>
      </c>
      <c r="AA388" s="69">
        <f t="shared" ca="1" si="248"/>
        <v>9641.3333333333339</v>
      </c>
      <c r="AB388" s="69">
        <f t="shared" ca="1" si="235"/>
        <v>-358.66666666666606</v>
      </c>
      <c r="AC388" s="69">
        <f t="shared" ca="1" si="249"/>
        <v>69.555555555555557</v>
      </c>
      <c r="AD388" s="73">
        <f t="shared" si="243"/>
        <v>2.8999999999999861</v>
      </c>
      <c r="AE388" s="69">
        <f t="shared" si="251"/>
        <v>0.70000000000000007</v>
      </c>
      <c r="AF388" s="69">
        <f t="shared" si="251"/>
        <v>2.1</v>
      </c>
      <c r="AG388" s="78">
        <f t="shared" si="251"/>
        <v>200</v>
      </c>
      <c r="AH388" s="60">
        <f t="shared" si="251"/>
        <v>50</v>
      </c>
      <c r="AI388" s="60">
        <f t="shared" si="251"/>
        <v>105</v>
      </c>
      <c r="AJ388" s="60">
        <f t="shared" si="251"/>
        <v>10105</v>
      </c>
      <c r="AK388" s="60">
        <f t="shared" si="251"/>
        <v>428.66666666666669</v>
      </c>
      <c r="AL388" s="60">
        <f t="shared" si="251"/>
        <v>8.5733333333333341</v>
      </c>
      <c r="AM388" s="60">
        <f t="shared" ca="1" si="251"/>
        <v>-536.85</v>
      </c>
      <c r="AN388" s="60">
        <f t="shared" ca="1" si="251"/>
        <v>-536.85</v>
      </c>
      <c r="AO388" s="60">
        <f t="shared" ca="1" si="251"/>
        <v>536.85</v>
      </c>
      <c r="AP388" s="63">
        <f t="shared" si="220"/>
        <v>35</v>
      </c>
      <c r="AQ388" s="62">
        <f t="shared" si="221"/>
        <v>4.1977011494253027</v>
      </c>
      <c r="AR388" s="62">
        <f t="shared" si="222"/>
        <v>209.88505747126513</v>
      </c>
      <c r="AS388" s="62">
        <f t="shared" si="223"/>
        <v>419.77011494253026</v>
      </c>
      <c r="AT388" s="62">
        <f t="shared" si="224"/>
        <v>-209.88505747126513</v>
      </c>
      <c r="AU388" s="62">
        <f t="shared" si="225"/>
        <v>629.65517241379541</v>
      </c>
      <c r="AV388" s="62">
        <f t="shared" si="226"/>
        <v>-839.54022988506051</v>
      </c>
      <c r="AW388" s="63">
        <f t="shared" si="237"/>
        <v>-209.8850574712651</v>
      </c>
      <c r="AX388" s="61" t="str">
        <f t="shared" ca="1" si="227"/>
        <v/>
      </c>
      <c r="AY388" s="69">
        <f t="shared" ca="1" si="238"/>
        <v>9568.1500000000015</v>
      </c>
      <c r="AZ388" s="51">
        <f t="shared" si="228"/>
        <v>1469.1954022988559</v>
      </c>
      <c r="BA388" s="55">
        <f t="shared" ca="1" si="229"/>
        <v>0.15238508528891465</v>
      </c>
      <c r="BB388" s="55">
        <f t="shared" ca="1" si="239"/>
        <v>-0.58518138700166944</v>
      </c>
      <c r="BC388" s="64">
        <f t="shared" ca="1" si="230"/>
        <v>-568.55172413793116</v>
      </c>
      <c r="BE388" s="52">
        <f t="shared" ca="1" si="231"/>
        <v>2.8999999999999861</v>
      </c>
      <c r="BF388" s="52" t="str">
        <f t="shared" ca="1" si="232"/>
        <v/>
      </c>
      <c r="BG388" s="52">
        <f t="shared" ca="1" si="240"/>
        <v>2.8999999999999861</v>
      </c>
      <c r="BH388" s="52" t="str">
        <f t="shared" ca="1" si="241"/>
        <v/>
      </c>
    </row>
    <row r="389" spans="19:60">
      <c r="S389" s="68">
        <f t="shared" si="250"/>
        <v>7</v>
      </c>
      <c r="T389" s="69">
        <f t="shared" si="250"/>
        <v>2</v>
      </c>
      <c r="U389" s="70">
        <f t="shared" si="233"/>
        <v>3</v>
      </c>
      <c r="V389" s="68">
        <f t="shared" si="248"/>
        <v>4</v>
      </c>
      <c r="W389" s="70">
        <f t="shared" si="248"/>
        <v>7</v>
      </c>
      <c r="X389" s="71">
        <f t="shared" si="248"/>
        <v>0.42857142857142855</v>
      </c>
      <c r="Y389" s="71">
        <f t="shared" si="248"/>
        <v>0.5</v>
      </c>
      <c r="Z389" s="69">
        <f t="shared" si="248"/>
        <v>10000</v>
      </c>
      <c r="AA389" s="69">
        <f t="shared" ca="1" si="248"/>
        <v>9641.3333333333339</v>
      </c>
      <c r="AB389" s="69">
        <f t="shared" ca="1" si="235"/>
        <v>-358.66666666666606</v>
      </c>
      <c r="AC389" s="69">
        <f t="shared" ca="1" si="249"/>
        <v>69.555555555555557</v>
      </c>
      <c r="AD389" s="73">
        <f t="shared" si="243"/>
        <v>2.7999999999999861</v>
      </c>
      <c r="AE389" s="69">
        <f t="shared" si="251"/>
        <v>0.70000000000000007</v>
      </c>
      <c r="AF389" s="69">
        <f t="shared" si="251"/>
        <v>2.1</v>
      </c>
      <c r="AG389" s="78">
        <f t="shared" si="251"/>
        <v>200</v>
      </c>
      <c r="AH389" s="60">
        <f t="shared" si="251"/>
        <v>50</v>
      </c>
      <c r="AI389" s="60">
        <f t="shared" si="251"/>
        <v>105</v>
      </c>
      <c r="AJ389" s="60">
        <f t="shared" si="251"/>
        <v>10105</v>
      </c>
      <c r="AK389" s="60">
        <f t="shared" si="251"/>
        <v>428.66666666666669</v>
      </c>
      <c r="AL389" s="60">
        <f t="shared" si="251"/>
        <v>8.5733333333333341</v>
      </c>
      <c r="AM389" s="60">
        <f t="shared" ca="1" si="251"/>
        <v>-536.85</v>
      </c>
      <c r="AN389" s="60">
        <f t="shared" ca="1" si="251"/>
        <v>-536.85</v>
      </c>
      <c r="AO389" s="60">
        <f t="shared" ca="1" si="251"/>
        <v>536.85</v>
      </c>
      <c r="AP389" s="63">
        <f t="shared" si="220"/>
        <v>35</v>
      </c>
      <c r="AQ389" s="62">
        <f t="shared" si="221"/>
        <v>4.3119047619047786</v>
      </c>
      <c r="AR389" s="62">
        <f t="shared" si="222"/>
        <v>215.59523809523893</v>
      </c>
      <c r="AS389" s="62">
        <f t="shared" si="223"/>
        <v>431.19047619047785</v>
      </c>
      <c r="AT389" s="62">
        <f t="shared" si="224"/>
        <v>-215.59523809523893</v>
      </c>
      <c r="AU389" s="62">
        <f t="shared" si="225"/>
        <v>646.78571428571672</v>
      </c>
      <c r="AV389" s="62">
        <f t="shared" si="226"/>
        <v>-862.3809523809557</v>
      </c>
      <c r="AW389" s="63">
        <f t="shared" si="237"/>
        <v>-215.59523809523898</v>
      </c>
      <c r="AX389" s="61" t="str">
        <f t="shared" ca="1" si="227"/>
        <v/>
      </c>
      <c r="AY389" s="69">
        <f t="shared" ca="1" si="238"/>
        <v>9568.1500000000015</v>
      </c>
      <c r="AZ389" s="51">
        <f t="shared" si="228"/>
        <v>1509.1666666666724</v>
      </c>
      <c r="BA389" s="55">
        <f t="shared" ca="1" si="229"/>
        <v>0.15653090858802438</v>
      </c>
      <c r="BB389" s="55">
        <f t="shared" ca="1" si="239"/>
        <v>-0.60110196494955204</v>
      </c>
      <c r="BC389" s="64">
        <f t="shared" ca="1" si="230"/>
        <v>-574.26190476190504</v>
      </c>
      <c r="BE389" s="52">
        <f t="shared" ca="1" si="231"/>
        <v>2.7999999999999861</v>
      </c>
      <c r="BF389" s="52" t="str">
        <f t="shared" ca="1" si="232"/>
        <v/>
      </c>
      <c r="BG389" s="52">
        <f t="shared" ca="1" si="240"/>
        <v>2.7999999999999861</v>
      </c>
      <c r="BH389" s="52" t="str">
        <f t="shared" ca="1" si="241"/>
        <v/>
      </c>
    </row>
    <row r="390" spans="19:60">
      <c r="S390" s="68">
        <f t="shared" si="250"/>
        <v>7</v>
      </c>
      <c r="T390" s="69">
        <f t="shared" si="250"/>
        <v>2</v>
      </c>
      <c r="U390" s="70">
        <f t="shared" si="233"/>
        <v>3</v>
      </c>
      <c r="V390" s="68">
        <f t="shared" si="248"/>
        <v>4</v>
      </c>
      <c r="W390" s="70">
        <f t="shared" si="248"/>
        <v>7</v>
      </c>
      <c r="X390" s="71">
        <f t="shared" si="248"/>
        <v>0.42857142857142855</v>
      </c>
      <c r="Y390" s="71">
        <f t="shared" si="248"/>
        <v>0.5</v>
      </c>
      <c r="Z390" s="69">
        <f t="shared" si="248"/>
        <v>10000</v>
      </c>
      <c r="AA390" s="69">
        <f t="shared" ca="1" si="248"/>
        <v>9641.3333333333339</v>
      </c>
      <c r="AB390" s="69">
        <f t="shared" ca="1" si="235"/>
        <v>-358.66666666666606</v>
      </c>
      <c r="AC390" s="69">
        <f t="shared" ca="1" si="249"/>
        <v>69.555555555555557</v>
      </c>
      <c r="AD390" s="73">
        <f t="shared" si="243"/>
        <v>2.699999999999986</v>
      </c>
      <c r="AE390" s="69">
        <f t="shared" si="251"/>
        <v>0.70000000000000007</v>
      </c>
      <c r="AF390" s="69">
        <f t="shared" si="251"/>
        <v>2.1</v>
      </c>
      <c r="AG390" s="78">
        <f t="shared" si="251"/>
        <v>200</v>
      </c>
      <c r="AH390" s="60">
        <f t="shared" si="251"/>
        <v>50</v>
      </c>
      <c r="AI390" s="60">
        <f t="shared" si="251"/>
        <v>105</v>
      </c>
      <c r="AJ390" s="60">
        <f t="shared" si="251"/>
        <v>10105</v>
      </c>
      <c r="AK390" s="60">
        <f t="shared" si="251"/>
        <v>428.66666666666669</v>
      </c>
      <c r="AL390" s="60">
        <f t="shared" si="251"/>
        <v>8.5733333333333341</v>
      </c>
      <c r="AM390" s="60">
        <f t="shared" ca="1" si="251"/>
        <v>-536.85</v>
      </c>
      <c r="AN390" s="60">
        <f t="shared" ca="1" si="251"/>
        <v>-536.85</v>
      </c>
      <c r="AO390" s="60">
        <f t="shared" ca="1" si="251"/>
        <v>536.85</v>
      </c>
      <c r="AP390" s="63">
        <f t="shared" si="220"/>
        <v>35</v>
      </c>
      <c r="AQ390" s="62">
        <f t="shared" si="221"/>
        <v>4.434567901234586</v>
      </c>
      <c r="AR390" s="62">
        <f t="shared" si="222"/>
        <v>221.72839506172929</v>
      </c>
      <c r="AS390" s="62">
        <f t="shared" si="223"/>
        <v>443.45679012345857</v>
      </c>
      <c r="AT390" s="62">
        <f t="shared" si="224"/>
        <v>-221.72839506172929</v>
      </c>
      <c r="AU390" s="62">
        <f t="shared" si="225"/>
        <v>665.18518518518783</v>
      </c>
      <c r="AV390" s="62">
        <f t="shared" si="226"/>
        <v>-886.91358024691715</v>
      </c>
      <c r="AW390" s="63">
        <f t="shared" si="237"/>
        <v>-221.72839506172932</v>
      </c>
      <c r="AX390" s="61" t="str">
        <f t="shared" ca="1" si="227"/>
        <v/>
      </c>
      <c r="AY390" s="69">
        <f t="shared" ca="1" si="238"/>
        <v>9568.1500000000015</v>
      </c>
      <c r="AZ390" s="51">
        <f t="shared" si="228"/>
        <v>1552.098765432105</v>
      </c>
      <c r="BA390" s="55">
        <f t="shared" ca="1" si="229"/>
        <v>0.16098382990929036</v>
      </c>
      <c r="BB390" s="55">
        <f t="shared" ca="1" si="239"/>
        <v>-0.61820184496764785</v>
      </c>
      <c r="BC390" s="64">
        <f t="shared" ca="1" si="230"/>
        <v>-580.39506172839538</v>
      </c>
      <c r="BE390" s="52">
        <f t="shared" ca="1" si="231"/>
        <v>2.699999999999986</v>
      </c>
      <c r="BF390" s="52" t="str">
        <f t="shared" ca="1" si="232"/>
        <v/>
      </c>
      <c r="BG390" s="52">
        <f t="shared" ca="1" si="240"/>
        <v>2.699999999999986</v>
      </c>
      <c r="BH390" s="52" t="str">
        <f t="shared" ca="1" si="241"/>
        <v/>
      </c>
    </row>
    <row r="391" spans="19:60">
      <c r="S391" s="68">
        <f t="shared" si="250"/>
        <v>7</v>
      </c>
      <c r="T391" s="69">
        <f t="shared" si="250"/>
        <v>2</v>
      </c>
      <c r="U391" s="70">
        <f t="shared" si="233"/>
        <v>3</v>
      </c>
      <c r="V391" s="68">
        <f t="shared" si="248"/>
        <v>4</v>
      </c>
      <c r="W391" s="70">
        <f t="shared" si="248"/>
        <v>7</v>
      </c>
      <c r="X391" s="71">
        <f t="shared" si="248"/>
        <v>0.42857142857142855</v>
      </c>
      <c r="Y391" s="71">
        <f t="shared" si="248"/>
        <v>0.5</v>
      </c>
      <c r="Z391" s="69">
        <f t="shared" si="248"/>
        <v>10000</v>
      </c>
      <c r="AA391" s="69">
        <f t="shared" ca="1" si="248"/>
        <v>9641.3333333333339</v>
      </c>
      <c r="AB391" s="69">
        <f t="shared" ca="1" si="235"/>
        <v>-358.66666666666606</v>
      </c>
      <c r="AC391" s="69">
        <f t="shared" ca="1" si="249"/>
        <v>69.555555555555557</v>
      </c>
      <c r="AD391" s="73">
        <f t="shared" si="243"/>
        <v>2.5999999999999859</v>
      </c>
      <c r="AE391" s="69">
        <f t="shared" si="251"/>
        <v>0.70000000000000007</v>
      </c>
      <c r="AF391" s="69">
        <f t="shared" si="251"/>
        <v>2.1</v>
      </c>
      <c r="AG391" s="78">
        <f t="shared" si="251"/>
        <v>200</v>
      </c>
      <c r="AH391" s="60">
        <f t="shared" si="251"/>
        <v>50</v>
      </c>
      <c r="AI391" s="60">
        <f t="shared" si="251"/>
        <v>105</v>
      </c>
      <c r="AJ391" s="60">
        <f t="shared" si="251"/>
        <v>10105</v>
      </c>
      <c r="AK391" s="60">
        <f t="shared" si="251"/>
        <v>428.66666666666669</v>
      </c>
      <c r="AL391" s="60">
        <f t="shared" si="251"/>
        <v>8.5733333333333341</v>
      </c>
      <c r="AM391" s="60">
        <f t="shared" ca="1" si="251"/>
        <v>-536.85</v>
      </c>
      <c r="AN391" s="60">
        <f t="shared" ca="1" si="251"/>
        <v>-536.85</v>
      </c>
      <c r="AO391" s="60">
        <f t="shared" ca="1" si="251"/>
        <v>536.85</v>
      </c>
      <c r="AP391" s="63">
        <f t="shared" si="220"/>
        <v>35</v>
      </c>
      <c r="AQ391" s="62">
        <f t="shared" si="221"/>
        <v>4.566666666666686</v>
      </c>
      <c r="AR391" s="62">
        <f t="shared" si="222"/>
        <v>228.33333333333431</v>
      </c>
      <c r="AS391" s="62">
        <f t="shared" si="223"/>
        <v>456.66666666666862</v>
      </c>
      <c r="AT391" s="62">
        <f t="shared" si="224"/>
        <v>-228.33333333333431</v>
      </c>
      <c r="AU391" s="62">
        <f t="shared" si="225"/>
        <v>685.00000000000296</v>
      </c>
      <c r="AV391" s="62">
        <f t="shared" si="226"/>
        <v>-913.33333333333724</v>
      </c>
      <c r="AW391" s="63">
        <f t="shared" si="237"/>
        <v>-228.33333333333428</v>
      </c>
      <c r="AX391" s="61" t="str">
        <f t="shared" ca="1" si="227"/>
        <v/>
      </c>
      <c r="AY391" s="69">
        <f t="shared" ca="1" si="238"/>
        <v>9568.1500000000015</v>
      </c>
      <c r="AZ391" s="51">
        <f t="shared" si="228"/>
        <v>1598.3333333333401</v>
      </c>
      <c r="BA391" s="55">
        <f t="shared" ca="1" si="229"/>
        <v>0.16577928363988453</v>
      </c>
      <c r="BB391" s="55">
        <f t="shared" ca="1" si="239"/>
        <v>-0.6366171003717509</v>
      </c>
      <c r="BC391" s="64">
        <f t="shared" ca="1" si="230"/>
        <v>-587.00000000000034</v>
      </c>
      <c r="BE391" s="52">
        <f t="shared" ca="1" si="231"/>
        <v>2.5999999999999859</v>
      </c>
      <c r="BF391" s="52" t="str">
        <f t="shared" ca="1" si="232"/>
        <v/>
      </c>
      <c r="BG391" s="52">
        <f t="shared" ca="1" si="240"/>
        <v>2.5999999999999859</v>
      </c>
      <c r="BH391" s="52" t="str">
        <f t="shared" ca="1" si="241"/>
        <v/>
      </c>
    </row>
    <row r="392" spans="19:60">
      <c r="S392" s="68">
        <f t="shared" si="250"/>
        <v>7</v>
      </c>
      <c r="T392" s="69">
        <f t="shared" si="250"/>
        <v>2</v>
      </c>
      <c r="U392" s="70">
        <f t="shared" si="233"/>
        <v>3</v>
      </c>
      <c r="V392" s="68">
        <f t="shared" si="248"/>
        <v>4</v>
      </c>
      <c r="W392" s="70">
        <f t="shared" si="248"/>
        <v>7</v>
      </c>
      <c r="X392" s="71">
        <f t="shared" si="248"/>
        <v>0.42857142857142855</v>
      </c>
      <c r="Y392" s="71">
        <f t="shared" si="248"/>
        <v>0.5</v>
      </c>
      <c r="Z392" s="69">
        <f t="shared" si="248"/>
        <v>10000</v>
      </c>
      <c r="AA392" s="69">
        <f t="shared" ca="1" si="248"/>
        <v>9641.3333333333339</v>
      </c>
      <c r="AB392" s="69">
        <f t="shared" ca="1" si="235"/>
        <v>-358.66666666666606</v>
      </c>
      <c r="AC392" s="69">
        <f t="shared" ca="1" si="249"/>
        <v>69.555555555555557</v>
      </c>
      <c r="AD392" s="73">
        <f t="shared" si="243"/>
        <v>2.4999999999999858</v>
      </c>
      <c r="AE392" s="69">
        <f t="shared" si="251"/>
        <v>0.70000000000000007</v>
      </c>
      <c r="AF392" s="69">
        <f t="shared" si="251"/>
        <v>2.1</v>
      </c>
      <c r="AG392" s="78">
        <f t="shared" si="251"/>
        <v>200</v>
      </c>
      <c r="AH392" s="60">
        <f t="shared" si="251"/>
        <v>50</v>
      </c>
      <c r="AI392" s="60">
        <f t="shared" si="251"/>
        <v>105</v>
      </c>
      <c r="AJ392" s="60">
        <f t="shared" si="251"/>
        <v>10105</v>
      </c>
      <c r="AK392" s="60">
        <f t="shared" si="251"/>
        <v>428.66666666666669</v>
      </c>
      <c r="AL392" s="60">
        <f t="shared" si="251"/>
        <v>8.5733333333333341</v>
      </c>
      <c r="AM392" s="60">
        <f t="shared" ca="1" si="251"/>
        <v>-536.85</v>
      </c>
      <c r="AN392" s="60">
        <f t="shared" ca="1" si="251"/>
        <v>-536.85</v>
      </c>
      <c r="AO392" s="60">
        <f t="shared" ca="1" si="251"/>
        <v>536.85</v>
      </c>
      <c r="AP392" s="63">
        <f t="shared" si="220"/>
        <v>35</v>
      </c>
      <c r="AQ392" s="62">
        <f t="shared" si="221"/>
        <v>4.7093333333333547</v>
      </c>
      <c r="AR392" s="62">
        <f t="shared" si="222"/>
        <v>235.46666666666772</v>
      </c>
      <c r="AS392" s="62">
        <f t="shared" si="223"/>
        <v>470.93333333333544</v>
      </c>
      <c r="AT392" s="62">
        <f t="shared" si="224"/>
        <v>-235.46666666666772</v>
      </c>
      <c r="AU392" s="62">
        <f t="shared" si="225"/>
        <v>706.40000000000316</v>
      </c>
      <c r="AV392" s="62">
        <f t="shared" si="226"/>
        <v>-941.86666666667088</v>
      </c>
      <c r="AW392" s="63">
        <f t="shared" si="237"/>
        <v>-235.46666666666772</v>
      </c>
      <c r="AX392" s="61" t="str">
        <f t="shared" ca="1" si="227"/>
        <v/>
      </c>
      <c r="AY392" s="69">
        <f t="shared" ca="1" si="238"/>
        <v>9568.1500000000015</v>
      </c>
      <c r="AZ392" s="51">
        <f t="shared" si="228"/>
        <v>1648.2666666666742</v>
      </c>
      <c r="BA392" s="55">
        <f t="shared" ca="1" si="229"/>
        <v>0.17095837366892622</v>
      </c>
      <c r="BB392" s="55">
        <f t="shared" ca="1" si="239"/>
        <v>-0.65650557620818251</v>
      </c>
      <c r="BC392" s="64">
        <f t="shared" ca="1" si="230"/>
        <v>-594.13333333333378</v>
      </c>
      <c r="BE392" s="52">
        <f t="shared" ca="1" si="231"/>
        <v>2.4999999999999858</v>
      </c>
      <c r="BF392" s="52" t="str">
        <f t="shared" ca="1" si="232"/>
        <v/>
      </c>
      <c r="BG392" s="52">
        <f t="shared" ca="1" si="240"/>
        <v>2.4999999999999858</v>
      </c>
      <c r="BH392" s="52" t="str">
        <f t="shared" ca="1" si="241"/>
        <v/>
      </c>
    </row>
    <row r="393" spans="19:60">
      <c r="S393" s="68">
        <f t="shared" si="250"/>
        <v>7</v>
      </c>
      <c r="T393" s="69">
        <f t="shared" si="250"/>
        <v>2</v>
      </c>
      <c r="U393" s="70">
        <f t="shared" si="233"/>
        <v>3</v>
      </c>
      <c r="V393" s="68">
        <f t="shared" si="248"/>
        <v>4</v>
      </c>
      <c r="W393" s="70">
        <f t="shared" si="248"/>
        <v>7</v>
      </c>
      <c r="X393" s="71">
        <f t="shared" si="248"/>
        <v>0.42857142857142855</v>
      </c>
      <c r="Y393" s="71">
        <f t="shared" si="248"/>
        <v>0.5</v>
      </c>
      <c r="Z393" s="69">
        <f t="shared" si="248"/>
        <v>10000</v>
      </c>
      <c r="AA393" s="69">
        <f t="shared" ca="1" si="248"/>
        <v>9641.3333333333339</v>
      </c>
      <c r="AB393" s="69">
        <f t="shared" ca="1" si="235"/>
        <v>-358.66666666666606</v>
      </c>
      <c r="AC393" s="69">
        <f t="shared" ca="1" si="249"/>
        <v>69.555555555555557</v>
      </c>
      <c r="AD393" s="73">
        <f t="shared" si="243"/>
        <v>2.3999999999999857</v>
      </c>
      <c r="AE393" s="69">
        <f t="shared" si="251"/>
        <v>0.70000000000000007</v>
      </c>
      <c r="AF393" s="69">
        <f t="shared" si="251"/>
        <v>2.1</v>
      </c>
      <c r="AG393" s="78">
        <f t="shared" si="251"/>
        <v>200</v>
      </c>
      <c r="AH393" s="60">
        <f t="shared" si="251"/>
        <v>50</v>
      </c>
      <c r="AI393" s="60">
        <f t="shared" si="251"/>
        <v>105</v>
      </c>
      <c r="AJ393" s="60">
        <f t="shared" si="251"/>
        <v>10105</v>
      </c>
      <c r="AK393" s="60">
        <f t="shared" si="251"/>
        <v>428.66666666666669</v>
      </c>
      <c r="AL393" s="60">
        <f t="shared" si="251"/>
        <v>8.5733333333333341</v>
      </c>
      <c r="AM393" s="60">
        <f t="shared" ca="1" si="251"/>
        <v>-536.85</v>
      </c>
      <c r="AN393" s="60">
        <f t="shared" ca="1" si="251"/>
        <v>-536.85</v>
      </c>
      <c r="AO393" s="60">
        <f t="shared" ca="1" si="251"/>
        <v>536.85</v>
      </c>
      <c r="AP393" s="63">
        <f t="shared" si="220"/>
        <v>35</v>
      </c>
      <c r="AQ393" s="62">
        <f t="shared" si="221"/>
        <v>4.863888888888912</v>
      </c>
      <c r="AR393" s="62">
        <f t="shared" si="222"/>
        <v>243.19444444444559</v>
      </c>
      <c r="AS393" s="62">
        <f t="shared" si="223"/>
        <v>486.38888888889119</v>
      </c>
      <c r="AT393" s="62">
        <f t="shared" si="224"/>
        <v>-243.19444444444559</v>
      </c>
      <c r="AU393" s="62">
        <f t="shared" si="225"/>
        <v>729.58333333333678</v>
      </c>
      <c r="AV393" s="62">
        <f t="shared" si="226"/>
        <v>-972.77777777778238</v>
      </c>
      <c r="AW393" s="63">
        <f t="shared" si="237"/>
        <v>-243.19444444444559</v>
      </c>
      <c r="AX393" s="61" t="str">
        <f t="shared" ca="1" si="227"/>
        <v/>
      </c>
      <c r="AY393" s="69">
        <f t="shared" ca="1" si="238"/>
        <v>9568.1500000000015</v>
      </c>
      <c r="AZ393" s="51">
        <f t="shared" si="228"/>
        <v>1702.361111111119</v>
      </c>
      <c r="BA393" s="55">
        <f t="shared" ca="1" si="229"/>
        <v>0.17656905453372138</v>
      </c>
      <c r="BB393" s="55">
        <f t="shared" ca="1" si="239"/>
        <v>-0.67805142503098326</v>
      </c>
      <c r="BC393" s="64">
        <f t="shared" ca="1" si="230"/>
        <v>-601.86111111111165</v>
      </c>
      <c r="BE393" s="52">
        <f t="shared" ca="1" si="231"/>
        <v>2.3999999999999857</v>
      </c>
      <c r="BF393" s="52" t="str">
        <f t="shared" ca="1" si="232"/>
        <v/>
      </c>
      <c r="BG393" s="52">
        <f t="shared" ca="1" si="240"/>
        <v>2.3999999999999857</v>
      </c>
      <c r="BH393" s="52" t="str">
        <f t="shared" ca="1" si="241"/>
        <v/>
      </c>
    </row>
    <row r="394" spans="19:60">
      <c r="S394" s="68">
        <f t="shared" si="250"/>
        <v>7</v>
      </c>
      <c r="T394" s="69">
        <f t="shared" si="250"/>
        <v>2</v>
      </c>
      <c r="U394" s="70">
        <f t="shared" si="233"/>
        <v>3</v>
      </c>
      <c r="V394" s="68">
        <f t="shared" ref="V394:AA409" si="252">V393</f>
        <v>4</v>
      </c>
      <c r="W394" s="70">
        <f t="shared" si="252"/>
        <v>7</v>
      </c>
      <c r="X394" s="71">
        <f t="shared" si="252"/>
        <v>0.42857142857142855</v>
      </c>
      <c r="Y394" s="71">
        <f t="shared" si="252"/>
        <v>0.5</v>
      </c>
      <c r="Z394" s="69">
        <f t="shared" si="252"/>
        <v>10000</v>
      </c>
      <c r="AA394" s="69">
        <f t="shared" ca="1" si="252"/>
        <v>9641.3333333333339</v>
      </c>
      <c r="AB394" s="69">
        <f t="shared" ca="1" si="235"/>
        <v>-358.66666666666606</v>
      </c>
      <c r="AC394" s="69">
        <f t="shared" ca="1" si="249"/>
        <v>69.555555555555557</v>
      </c>
      <c r="AD394" s="73">
        <f t="shared" si="243"/>
        <v>2.2999999999999856</v>
      </c>
      <c r="AE394" s="69">
        <f t="shared" si="251"/>
        <v>0.70000000000000007</v>
      </c>
      <c r="AF394" s="69">
        <f t="shared" si="251"/>
        <v>2.1</v>
      </c>
      <c r="AG394" s="78">
        <f t="shared" si="251"/>
        <v>200</v>
      </c>
      <c r="AH394" s="60">
        <f t="shared" si="251"/>
        <v>50</v>
      </c>
      <c r="AI394" s="60">
        <f t="shared" si="251"/>
        <v>105</v>
      </c>
      <c r="AJ394" s="60">
        <f t="shared" si="251"/>
        <v>10105</v>
      </c>
      <c r="AK394" s="60">
        <f t="shared" si="251"/>
        <v>428.66666666666669</v>
      </c>
      <c r="AL394" s="60">
        <f t="shared" si="251"/>
        <v>8.5733333333333341</v>
      </c>
      <c r="AM394" s="60">
        <f t="shared" ca="1" si="251"/>
        <v>-536.85</v>
      </c>
      <c r="AN394" s="60">
        <f t="shared" ca="1" si="251"/>
        <v>-536.85</v>
      </c>
      <c r="AO394" s="60">
        <f t="shared" ca="1" si="251"/>
        <v>536.85</v>
      </c>
      <c r="AP394" s="63">
        <f t="shared" si="220"/>
        <v>35</v>
      </c>
      <c r="AQ394" s="62">
        <f t="shared" si="221"/>
        <v>5.0318840579710393</v>
      </c>
      <c r="AR394" s="62">
        <f t="shared" si="222"/>
        <v>251.59420289855197</v>
      </c>
      <c r="AS394" s="62">
        <f t="shared" si="223"/>
        <v>503.18840579710394</v>
      </c>
      <c r="AT394" s="62">
        <f t="shared" si="224"/>
        <v>-251.59420289855197</v>
      </c>
      <c r="AU394" s="62">
        <f t="shared" si="225"/>
        <v>754.78260869565588</v>
      </c>
      <c r="AV394" s="62">
        <f t="shared" si="226"/>
        <v>-1006.3768115942079</v>
      </c>
      <c r="AW394" s="63">
        <f t="shared" si="237"/>
        <v>-251.594202898552</v>
      </c>
      <c r="AX394" s="61" t="str">
        <f t="shared" ca="1" si="227"/>
        <v/>
      </c>
      <c r="AY394" s="69">
        <f t="shared" ca="1" si="238"/>
        <v>9568.1500000000015</v>
      </c>
      <c r="AZ394" s="51">
        <f t="shared" si="228"/>
        <v>1761.1594202898639</v>
      </c>
      <c r="BA394" s="55">
        <f t="shared" ca="1" si="229"/>
        <v>0.18266762069110742</v>
      </c>
      <c r="BB394" s="55">
        <f t="shared" ca="1" si="239"/>
        <v>-0.70147082592533205</v>
      </c>
      <c r="BC394" s="64">
        <f t="shared" ca="1" si="230"/>
        <v>-610.26086956521806</v>
      </c>
      <c r="BE394" s="52">
        <f t="shared" ca="1" si="231"/>
        <v>2.2999999999999856</v>
      </c>
      <c r="BF394" s="52" t="str">
        <f t="shared" ca="1" si="232"/>
        <v/>
      </c>
      <c r="BG394" s="52">
        <f t="shared" ca="1" si="240"/>
        <v>2.2999999999999856</v>
      </c>
      <c r="BH394" s="52" t="str">
        <f t="shared" ca="1" si="241"/>
        <v/>
      </c>
    </row>
    <row r="395" spans="19:60">
      <c r="S395" s="68">
        <f t="shared" ref="S395:T410" si="253">S394</f>
        <v>7</v>
      </c>
      <c r="T395" s="69">
        <f t="shared" si="253"/>
        <v>2</v>
      </c>
      <c r="U395" s="70">
        <f t="shared" si="233"/>
        <v>3</v>
      </c>
      <c r="V395" s="68">
        <f t="shared" si="252"/>
        <v>4</v>
      </c>
      <c r="W395" s="70">
        <f t="shared" si="252"/>
        <v>7</v>
      </c>
      <c r="X395" s="71">
        <f t="shared" si="252"/>
        <v>0.42857142857142855</v>
      </c>
      <c r="Y395" s="71">
        <f t="shared" si="252"/>
        <v>0.5</v>
      </c>
      <c r="Z395" s="69">
        <f t="shared" si="252"/>
        <v>10000</v>
      </c>
      <c r="AA395" s="69">
        <f t="shared" ca="1" si="252"/>
        <v>9641.3333333333339</v>
      </c>
      <c r="AB395" s="69">
        <f t="shared" ca="1" si="235"/>
        <v>-358.66666666666606</v>
      </c>
      <c r="AC395" s="69">
        <f t="shared" ca="1" si="249"/>
        <v>69.555555555555557</v>
      </c>
      <c r="AD395" s="73">
        <f t="shared" si="243"/>
        <v>2.1999999999999855</v>
      </c>
      <c r="AE395" s="69">
        <f t="shared" ref="AE395:AO410" si="254">AE394</f>
        <v>0.70000000000000007</v>
      </c>
      <c r="AF395" s="69">
        <f t="shared" si="254"/>
        <v>2.1</v>
      </c>
      <c r="AG395" s="78">
        <f t="shared" si="254"/>
        <v>200</v>
      </c>
      <c r="AH395" s="60">
        <f t="shared" si="254"/>
        <v>50</v>
      </c>
      <c r="AI395" s="60">
        <f t="shared" si="254"/>
        <v>105</v>
      </c>
      <c r="AJ395" s="60">
        <f t="shared" si="254"/>
        <v>10105</v>
      </c>
      <c r="AK395" s="60">
        <f t="shared" si="254"/>
        <v>428.66666666666669</v>
      </c>
      <c r="AL395" s="60">
        <f t="shared" si="254"/>
        <v>8.5733333333333341</v>
      </c>
      <c r="AM395" s="60">
        <f t="shared" ca="1" si="254"/>
        <v>-536.85</v>
      </c>
      <c r="AN395" s="60">
        <f t="shared" ca="1" si="254"/>
        <v>-536.85</v>
      </c>
      <c r="AO395" s="60">
        <f t="shared" ca="1" si="254"/>
        <v>536.85</v>
      </c>
      <c r="AP395" s="63">
        <f t="shared" si="220"/>
        <v>35</v>
      </c>
      <c r="AQ395" s="62">
        <f t="shared" si="221"/>
        <v>5.2151515151515433</v>
      </c>
      <c r="AR395" s="62">
        <f t="shared" si="222"/>
        <v>260.75757575757717</v>
      </c>
      <c r="AS395" s="62">
        <f t="shared" si="223"/>
        <v>521.51515151515434</v>
      </c>
      <c r="AT395" s="62">
        <f t="shared" si="224"/>
        <v>-260.75757575757717</v>
      </c>
      <c r="AU395" s="62">
        <f t="shared" si="225"/>
        <v>782.27272727273157</v>
      </c>
      <c r="AV395" s="62">
        <f t="shared" si="226"/>
        <v>-1043.0303030303087</v>
      </c>
      <c r="AW395" s="63">
        <f t="shared" si="237"/>
        <v>-260.75757575757711</v>
      </c>
      <c r="AX395" s="61" t="str">
        <f t="shared" ca="1" si="227"/>
        <v/>
      </c>
      <c r="AY395" s="69">
        <f t="shared" ca="1" si="238"/>
        <v>9568.1500000000015</v>
      </c>
      <c r="AZ395" s="51">
        <f t="shared" si="228"/>
        <v>1825.3030303030403</v>
      </c>
      <c r="BA395" s="55">
        <f t="shared" ca="1" si="229"/>
        <v>0.18932060195371042</v>
      </c>
      <c r="BB395" s="55">
        <f t="shared" ca="1" si="239"/>
        <v>-0.72701926326462141</v>
      </c>
      <c r="BC395" s="64">
        <f t="shared" ca="1" si="230"/>
        <v>-619.42424242424318</v>
      </c>
      <c r="BE395" s="52">
        <f t="shared" ca="1" si="231"/>
        <v>2.1999999999999855</v>
      </c>
      <c r="BF395" s="52" t="str">
        <f t="shared" ca="1" si="232"/>
        <v/>
      </c>
      <c r="BG395" s="52">
        <f t="shared" ca="1" si="240"/>
        <v>2.1999999999999855</v>
      </c>
      <c r="BH395" s="52" t="str">
        <f t="shared" ca="1" si="241"/>
        <v/>
      </c>
    </row>
    <row r="396" spans="19:60">
      <c r="S396" s="68">
        <f t="shared" si="253"/>
        <v>7</v>
      </c>
      <c r="T396" s="69">
        <f t="shared" si="253"/>
        <v>2</v>
      </c>
      <c r="U396" s="70">
        <f t="shared" si="233"/>
        <v>3</v>
      </c>
      <c r="V396" s="68">
        <f t="shared" si="252"/>
        <v>4</v>
      </c>
      <c r="W396" s="70">
        <f t="shared" si="252"/>
        <v>7</v>
      </c>
      <c r="X396" s="71">
        <f t="shared" si="252"/>
        <v>0.42857142857142855</v>
      </c>
      <c r="Y396" s="71">
        <f t="shared" si="252"/>
        <v>0.5</v>
      </c>
      <c r="Z396" s="69">
        <f t="shared" si="252"/>
        <v>10000</v>
      </c>
      <c r="AA396" s="69">
        <f t="shared" ca="1" si="252"/>
        <v>9641.3333333333339</v>
      </c>
      <c r="AB396" s="69">
        <f t="shared" ca="1" si="235"/>
        <v>-358.66666666666606</v>
      </c>
      <c r="AC396" s="69">
        <f t="shared" ca="1" si="249"/>
        <v>69.555555555555557</v>
      </c>
      <c r="AD396" s="73">
        <f t="shared" si="243"/>
        <v>2.0999999999999854</v>
      </c>
      <c r="AE396" s="69">
        <f t="shared" si="254"/>
        <v>0.70000000000000007</v>
      </c>
      <c r="AF396" s="69">
        <f t="shared" si="254"/>
        <v>2.1</v>
      </c>
      <c r="AG396" s="78">
        <f t="shared" si="254"/>
        <v>200</v>
      </c>
      <c r="AH396" s="60">
        <f t="shared" si="254"/>
        <v>50</v>
      </c>
      <c r="AI396" s="60">
        <f t="shared" si="254"/>
        <v>105</v>
      </c>
      <c r="AJ396" s="60">
        <f t="shared" si="254"/>
        <v>10105</v>
      </c>
      <c r="AK396" s="60">
        <f t="shared" si="254"/>
        <v>428.66666666666669</v>
      </c>
      <c r="AL396" s="60">
        <f t="shared" si="254"/>
        <v>8.5733333333333341</v>
      </c>
      <c r="AM396" s="60">
        <f t="shared" ca="1" si="254"/>
        <v>-536.85</v>
      </c>
      <c r="AN396" s="60">
        <f t="shared" ca="1" si="254"/>
        <v>-536.85</v>
      </c>
      <c r="AO396" s="60">
        <f t="shared" ca="1" si="254"/>
        <v>536.85</v>
      </c>
      <c r="AP396" s="63">
        <f t="shared" si="220"/>
        <v>35</v>
      </c>
      <c r="AQ396" s="62">
        <f t="shared" si="221"/>
        <v>5.4158730158730464</v>
      </c>
      <c r="AR396" s="62">
        <f t="shared" si="222"/>
        <v>270.79365079365232</v>
      </c>
      <c r="AS396" s="62">
        <f t="shared" si="223"/>
        <v>541.58730158730464</v>
      </c>
      <c r="AT396" s="62">
        <f t="shared" si="224"/>
        <v>-270.79365079365232</v>
      </c>
      <c r="AU396" s="62">
        <f t="shared" si="225"/>
        <v>812.38095238095696</v>
      </c>
      <c r="AV396" s="62">
        <f t="shared" si="226"/>
        <v>-1083.1746031746093</v>
      </c>
      <c r="AW396" s="63">
        <f t="shared" si="237"/>
        <v>-270.79365079365232</v>
      </c>
      <c r="AX396" s="61" t="str">
        <f t="shared" ca="1" si="227"/>
        <v/>
      </c>
      <c r="AY396" s="69">
        <f t="shared" ca="1" si="238"/>
        <v>9568.1500000000015</v>
      </c>
      <c r="AZ396" s="51">
        <f t="shared" si="228"/>
        <v>1895.5555555555661</v>
      </c>
      <c r="BA396" s="55">
        <f t="shared" ca="1" si="229"/>
        <v>0.1966072004794184</v>
      </c>
      <c r="BB396" s="55">
        <f t="shared" ca="1" si="239"/>
        <v>-0.75500088511241481</v>
      </c>
      <c r="BC396" s="64">
        <f t="shared" ca="1" si="230"/>
        <v>-629.46031746031838</v>
      </c>
      <c r="BE396" s="52">
        <f t="shared" ca="1" si="231"/>
        <v>2.0999999999999854</v>
      </c>
      <c r="BF396" s="52" t="str">
        <f t="shared" ca="1" si="232"/>
        <v/>
      </c>
      <c r="BG396" s="52">
        <f t="shared" ca="1" si="240"/>
        <v>2.0999999999999854</v>
      </c>
      <c r="BH396" s="52" t="str">
        <f t="shared" ca="1" si="241"/>
        <v/>
      </c>
    </row>
    <row r="397" spans="19:60">
      <c r="S397" s="68">
        <f t="shared" si="253"/>
        <v>7</v>
      </c>
      <c r="T397" s="69">
        <f t="shared" si="253"/>
        <v>2</v>
      </c>
      <c r="U397" s="70">
        <f t="shared" si="233"/>
        <v>3</v>
      </c>
      <c r="V397" s="68">
        <f t="shared" si="252"/>
        <v>4</v>
      </c>
      <c r="W397" s="70">
        <f t="shared" si="252"/>
        <v>7</v>
      </c>
      <c r="X397" s="71">
        <f t="shared" si="252"/>
        <v>0.42857142857142855</v>
      </c>
      <c r="Y397" s="71">
        <f t="shared" si="252"/>
        <v>0.5</v>
      </c>
      <c r="Z397" s="69">
        <f t="shared" si="252"/>
        <v>10000</v>
      </c>
      <c r="AA397" s="69">
        <f t="shared" ca="1" si="252"/>
        <v>9641.3333333333339</v>
      </c>
      <c r="AB397" s="69">
        <f t="shared" ca="1" si="235"/>
        <v>-358.66666666666606</v>
      </c>
      <c r="AC397" s="69">
        <f t="shared" ca="1" si="249"/>
        <v>69.555555555555557</v>
      </c>
      <c r="AD397" s="73">
        <f t="shared" si="243"/>
        <v>1.9999999999999853</v>
      </c>
      <c r="AE397" s="69">
        <f t="shared" si="254"/>
        <v>0.70000000000000007</v>
      </c>
      <c r="AF397" s="69">
        <f t="shared" si="254"/>
        <v>2.1</v>
      </c>
      <c r="AG397" s="78">
        <f t="shared" si="254"/>
        <v>200</v>
      </c>
      <c r="AH397" s="60">
        <f t="shared" si="254"/>
        <v>50</v>
      </c>
      <c r="AI397" s="60">
        <f t="shared" si="254"/>
        <v>105</v>
      </c>
      <c r="AJ397" s="60">
        <f t="shared" si="254"/>
        <v>10105</v>
      </c>
      <c r="AK397" s="60">
        <f t="shared" si="254"/>
        <v>428.66666666666669</v>
      </c>
      <c r="AL397" s="60">
        <f t="shared" si="254"/>
        <v>8.5733333333333341</v>
      </c>
      <c r="AM397" s="60">
        <f t="shared" ca="1" si="254"/>
        <v>-536.85</v>
      </c>
      <c r="AN397" s="60">
        <f t="shared" ca="1" si="254"/>
        <v>-536.85</v>
      </c>
      <c r="AO397" s="60">
        <f t="shared" ca="1" si="254"/>
        <v>536.85</v>
      </c>
      <c r="AP397" s="63">
        <f t="shared" si="220"/>
        <v>35</v>
      </c>
      <c r="AQ397" s="62">
        <f t="shared" si="221"/>
        <v>5.6366666666667005</v>
      </c>
      <c r="AR397" s="62">
        <f t="shared" si="222"/>
        <v>281.83333333333502</v>
      </c>
      <c r="AS397" s="62">
        <f t="shared" si="223"/>
        <v>563.66666666667004</v>
      </c>
      <c r="AT397" s="62">
        <f t="shared" si="224"/>
        <v>-281.83333333333502</v>
      </c>
      <c r="AU397" s="62">
        <f t="shared" si="225"/>
        <v>845.500000000005</v>
      </c>
      <c r="AV397" s="62">
        <f t="shared" si="226"/>
        <v>-1127.3333333333401</v>
      </c>
      <c r="AW397" s="63">
        <f t="shared" si="237"/>
        <v>-281.83333333333508</v>
      </c>
      <c r="AX397" s="61" t="str">
        <f t="shared" ca="1" si="227"/>
        <v/>
      </c>
      <c r="AY397" s="69">
        <f t="shared" ca="1" si="238"/>
        <v>9568.1500000000015</v>
      </c>
      <c r="AZ397" s="51">
        <f t="shared" si="228"/>
        <v>1972.8333333333451</v>
      </c>
      <c r="BA397" s="55">
        <f t="shared" ca="1" si="229"/>
        <v>0.20462245885769723</v>
      </c>
      <c r="BB397" s="55">
        <f t="shared" ca="1" si="239"/>
        <v>-0.78578066914498756</v>
      </c>
      <c r="BC397" s="64">
        <f t="shared" ca="1" si="230"/>
        <v>-640.50000000000114</v>
      </c>
      <c r="BE397" s="52">
        <f t="shared" ca="1" si="231"/>
        <v>1.9999999999999853</v>
      </c>
      <c r="BF397" s="52" t="str">
        <f t="shared" ca="1" si="232"/>
        <v/>
      </c>
      <c r="BG397" s="52">
        <f t="shared" ca="1" si="240"/>
        <v>1.9999999999999853</v>
      </c>
      <c r="BH397" s="52" t="str">
        <f t="shared" ca="1" si="241"/>
        <v/>
      </c>
    </row>
    <row r="398" spans="19:60">
      <c r="S398" s="68">
        <f t="shared" si="253"/>
        <v>7</v>
      </c>
      <c r="T398" s="69">
        <f t="shared" si="253"/>
        <v>2</v>
      </c>
      <c r="U398" s="70">
        <f t="shared" si="233"/>
        <v>3</v>
      </c>
      <c r="V398" s="68">
        <f t="shared" si="252"/>
        <v>4</v>
      </c>
      <c r="W398" s="70">
        <f t="shared" si="252"/>
        <v>7</v>
      </c>
      <c r="X398" s="71">
        <f t="shared" si="252"/>
        <v>0.42857142857142855</v>
      </c>
      <c r="Y398" s="71">
        <f t="shared" si="252"/>
        <v>0.5</v>
      </c>
      <c r="Z398" s="69">
        <f t="shared" si="252"/>
        <v>10000</v>
      </c>
      <c r="AA398" s="69">
        <f t="shared" ca="1" si="252"/>
        <v>9641.3333333333339</v>
      </c>
      <c r="AB398" s="69">
        <f t="shared" ca="1" si="235"/>
        <v>-358.66666666666606</v>
      </c>
      <c r="AC398" s="69">
        <f t="shared" ca="1" si="249"/>
        <v>69.555555555555557</v>
      </c>
      <c r="AD398" s="73">
        <f t="shared" si="243"/>
        <v>1.8999999999999853</v>
      </c>
      <c r="AE398" s="69">
        <f t="shared" si="254"/>
        <v>0.70000000000000007</v>
      </c>
      <c r="AF398" s="69">
        <f t="shared" si="254"/>
        <v>2.1</v>
      </c>
      <c r="AG398" s="78">
        <f t="shared" si="254"/>
        <v>200</v>
      </c>
      <c r="AH398" s="60">
        <f t="shared" si="254"/>
        <v>50</v>
      </c>
      <c r="AI398" s="60">
        <f t="shared" si="254"/>
        <v>105</v>
      </c>
      <c r="AJ398" s="60">
        <f t="shared" si="254"/>
        <v>10105</v>
      </c>
      <c r="AK398" s="60">
        <f t="shared" si="254"/>
        <v>428.66666666666669</v>
      </c>
      <c r="AL398" s="60">
        <f t="shared" si="254"/>
        <v>8.5733333333333341</v>
      </c>
      <c r="AM398" s="60">
        <f t="shared" ca="1" si="254"/>
        <v>-536.85</v>
      </c>
      <c r="AN398" s="60">
        <f t="shared" ca="1" si="254"/>
        <v>-536.85</v>
      </c>
      <c r="AO398" s="60">
        <f t="shared" ca="1" si="254"/>
        <v>536.85</v>
      </c>
      <c r="AP398" s="63">
        <f t="shared" si="220"/>
        <v>35</v>
      </c>
      <c r="AQ398" s="62">
        <f t="shared" si="221"/>
        <v>5.8807017543860027</v>
      </c>
      <c r="AR398" s="62">
        <f t="shared" si="222"/>
        <v>294.03508771930012</v>
      </c>
      <c r="AS398" s="62">
        <f t="shared" si="223"/>
        <v>588.07017543860024</v>
      </c>
      <c r="AT398" s="62">
        <f t="shared" si="224"/>
        <v>-294.03508771930012</v>
      </c>
      <c r="AU398" s="62">
        <f t="shared" si="225"/>
        <v>882.10526315790037</v>
      </c>
      <c r="AV398" s="62">
        <f t="shared" si="226"/>
        <v>-1176.1403508772005</v>
      </c>
      <c r="AW398" s="63">
        <f t="shared" si="237"/>
        <v>-294.03508771930012</v>
      </c>
      <c r="AX398" s="61" t="str">
        <f t="shared" ca="1" si="227"/>
        <v/>
      </c>
      <c r="AY398" s="69">
        <f t="shared" ca="1" si="238"/>
        <v>9568.1500000000015</v>
      </c>
      <c r="AZ398" s="51">
        <f t="shared" si="228"/>
        <v>2058.245614035101</v>
      </c>
      <c r="BA398" s="55">
        <f t="shared" ca="1" si="229"/>
        <v>0.21348142864421596</v>
      </c>
      <c r="BB398" s="55">
        <f t="shared" ca="1" si="239"/>
        <v>-0.81980043044414674</v>
      </c>
      <c r="BC398" s="64">
        <f t="shared" ca="1" si="230"/>
        <v>-652.70175438596618</v>
      </c>
      <c r="BE398" s="52">
        <f t="shared" ca="1" si="231"/>
        <v>1.8999999999999853</v>
      </c>
      <c r="BF398" s="52" t="str">
        <f t="shared" ca="1" si="232"/>
        <v/>
      </c>
      <c r="BG398" s="52">
        <f t="shared" ca="1" si="240"/>
        <v>1.8999999999999853</v>
      </c>
      <c r="BH398" s="52" t="str">
        <f t="shared" ca="1" si="241"/>
        <v/>
      </c>
    </row>
    <row r="399" spans="19:60">
      <c r="S399" s="68">
        <f t="shared" si="253"/>
        <v>7</v>
      </c>
      <c r="T399" s="69">
        <f t="shared" si="253"/>
        <v>2</v>
      </c>
      <c r="U399" s="70">
        <f t="shared" si="233"/>
        <v>3</v>
      </c>
      <c r="V399" s="68">
        <f t="shared" si="252"/>
        <v>4</v>
      </c>
      <c r="W399" s="70">
        <f t="shared" si="252"/>
        <v>7</v>
      </c>
      <c r="X399" s="71">
        <f t="shared" si="252"/>
        <v>0.42857142857142855</v>
      </c>
      <c r="Y399" s="71">
        <f t="shared" si="252"/>
        <v>0.5</v>
      </c>
      <c r="Z399" s="69">
        <f t="shared" si="252"/>
        <v>10000</v>
      </c>
      <c r="AA399" s="69">
        <f t="shared" ca="1" si="252"/>
        <v>9641.3333333333339</v>
      </c>
      <c r="AB399" s="69">
        <f t="shared" ca="1" si="235"/>
        <v>-358.66666666666606</v>
      </c>
      <c r="AC399" s="69">
        <f t="shared" ca="1" si="249"/>
        <v>69.555555555555557</v>
      </c>
      <c r="AD399" s="73">
        <f t="shared" si="243"/>
        <v>1.7999999999999852</v>
      </c>
      <c r="AE399" s="69">
        <f t="shared" si="254"/>
        <v>0.70000000000000007</v>
      </c>
      <c r="AF399" s="69">
        <f t="shared" si="254"/>
        <v>2.1</v>
      </c>
      <c r="AG399" s="78">
        <f t="shared" si="254"/>
        <v>200</v>
      </c>
      <c r="AH399" s="60">
        <f t="shared" si="254"/>
        <v>50</v>
      </c>
      <c r="AI399" s="60">
        <f t="shared" si="254"/>
        <v>105</v>
      </c>
      <c r="AJ399" s="60">
        <f t="shared" si="254"/>
        <v>10105</v>
      </c>
      <c r="AK399" s="60">
        <f t="shared" si="254"/>
        <v>428.66666666666669</v>
      </c>
      <c r="AL399" s="60">
        <f t="shared" si="254"/>
        <v>8.5733333333333341</v>
      </c>
      <c r="AM399" s="60">
        <f t="shared" ca="1" si="254"/>
        <v>-536.85</v>
      </c>
      <c r="AN399" s="60">
        <f t="shared" ca="1" si="254"/>
        <v>-536.85</v>
      </c>
      <c r="AO399" s="60">
        <f t="shared" ca="1" si="254"/>
        <v>536.85</v>
      </c>
      <c r="AP399" s="63">
        <f t="shared" si="220"/>
        <v>35</v>
      </c>
      <c r="AQ399" s="62">
        <f t="shared" si="221"/>
        <v>6.1518518518518945</v>
      </c>
      <c r="AR399" s="62">
        <f t="shared" si="222"/>
        <v>307.59259259259471</v>
      </c>
      <c r="AS399" s="62">
        <f t="shared" si="223"/>
        <v>615.18518518518943</v>
      </c>
      <c r="AT399" s="62">
        <f t="shared" si="224"/>
        <v>-307.59259259259471</v>
      </c>
      <c r="AU399" s="62">
        <f t="shared" si="225"/>
        <v>922.77777777778419</v>
      </c>
      <c r="AV399" s="62">
        <f t="shared" si="226"/>
        <v>-1230.3703703703789</v>
      </c>
      <c r="AW399" s="63">
        <f t="shared" si="237"/>
        <v>-307.59259259259466</v>
      </c>
      <c r="AX399" s="61" t="str">
        <f t="shared" ca="1" si="227"/>
        <v/>
      </c>
      <c r="AY399" s="69">
        <f t="shared" ca="1" si="238"/>
        <v>9568.1500000000015</v>
      </c>
      <c r="AZ399" s="51">
        <f t="shared" si="228"/>
        <v>2153.1481481481628</v>
      </c>
      <c r="BA399" s="55">
        <f t="shared" ca="1" si="229"/>
        <v>0.22332472840701453</v>
      </c>
      <c r="BB399" s="55">
        <f t="shared" ca="1" si="239"/>
        <v>-0.85760016522099025</v>
      </c>
      <c r="BC399" s="64">
        <f t="shared" ca="1" si="230"/>
        <v>-666.25925925926072</v>
      </c>
      <c r="BE399" s="52">
        <f t="shared" ca="1" si="231"/>
        <v>1.7999999999999852</v>
      </c>
      <c r="BF399" s="52" t="str">
        <f t="shared" ca="1" si="232"/>
        <v/>
      </c>
      <c r="BG399" s="52">
        <f t="shared" ca="1" si="240"/>
        <v>1.7999999999999852</v>
      </c>
      <c r="BH399" s="52" t="str">
        <f t="shared" ca="1" si="241"/>
        <v/>
      </c>
    </row>
    <row r="400" spans="19:60">
      <c r="S400" s="68">
        <f t="shared" si="253"/>
        <v>7</v>
      </c>
      <c r="T400" s="69">
        <f t="shared" si="253"/>
        <v>2</v>
      </c>
      <c r="U400" s="70">
        <f t="shared" si="233"/>
        <v>3</v>
      </c>
      <c r="V400" s="68">
        <f t="shared" si="252"/>
        <v>4</v>
      </c>
      <c r="W400" s="70">
        <f t="shared" si="252"/>
        <v>7</v>
      </c>
      <c r="X400" s="71">
        <f t="shared" si="252"/>
        <v>0.42857142857142855</v>
      </c>
      <c r="Y400" s="71">
        <f t="shared" si="252"/>
        <v>0.5</v>
      </c>
      <c r="Z400" s="69">
        <f t="shared" si="252"/>
        <v>10000</v>
      </c>
      <c r="AA400" s="69">
        <f t="shared" ca="1" si="252"/>
        <v>9641.3333333333339</v>
      </c>
      <c r="AB400" s="69">
        <f t="shared" ca="1" si="235"/>
        <v>-358.66666666666606</v>
      </c>
      <c r="AC400" s="69">
        <f t="shared" ca="1" si="249"/>
        <v>69.555555555555557</v>
      </c>
      <c r="AD400" s="73">
        <f t="shared" si="243"/>
        <v>1.6999999999999851</v>
      </c>
      <c r="AE400" s="69">
        <f t="shared" si="254"/>
        <v>0.70000000000000007</v>
      </c>
      <c r="AF400" s="69">
        <f t="shared" si="254"/>
        <v>2.1</v>
      </c>
      <c r="AG400" s="78">
        <f t="shared" si="254"/>
        <v>200</v>
      </c>
      <c r="AH400" s="60">
        <f t="shared" si="254"/>
        <v>50</v>
      </c>
      <c r="AI400" s="60">
        <f t="shared" si="254"/>
        <v>105</v>
      </c>
      <c r="AJ400" s="60">
        <f t="shared" si="254"/>
        <v>10105</v>
      </c>
      <c r="AK400" s="60">
        <f t="shared" si="254"/>
        <v>428.66666666666669</v>
      </c>
      <c r="AL400" s="60">
        <f t="shared" si="254"/>
        <v>8.5733333333333341</v>
      </c>
      <c r="AM400" s="60">
        <f t="shared" ca="1" si="254"/>
        <v>-536.85</v>
      </c>
      <c r="AN400" s="60">
        <f t="shared" ca="1" si="254"/>
        <v>-536.85</v>
      </c>
      <c r="AO400" s="60">
        <f t="shared" ca="1" si="254"/>
        <v>536.85</v>
      </c>
      <c r="AP400" s="63">
        <f t="shared" si="220"/>
        <v>35</v>
      </c>
      <c r="AQ400" s="62">
        <f t="shared" si="221"/>
        <v>6.4549019607843618</v>
      </c>
      <c r="AR400" s="62">
        <f t="shared" si="222"/>
        <v>322.74509803921808</v>
      </c>
      <c r="AS400" s="62">
        <f t="shared" si="223"/>
        <v>645.49019607843616</v>
      </c>
      <c r="AT400" s="62">
        <f t="shared" si="224"/>
        <v>-322.74509803921808</v>
      </c>
      <c r="AU400" s="62">
        <f t="shared" si="225"/>
        <v>968.23529411765423</v>
      </c>
      <c r="AV400" s="62">
        <f t="shared" si="226"/>
        <v>-1290.9803921568723</v>
      </c>
      <c r="AW400" s="63">
        <f t="shared" si="237"/>
        <v>-322.74509803921808</v>
      </c>
      <c r="AX400" s="61" t="str">
        <f t="shared" ca="1" si="227"/>
        <v/>
      </c>
      <c r="AY400" s="69">
        <f t="shared" ca="1" si="238"/>
        <v>9568.1500000000015</v>
      </c>
      <c r="AZ400" s="51">
        <f t="shared" si="228"/>
        <v>2259.2156862745264</v>
      </c>
      <c r="BA400" s="55">
        <f t="shared" ca="1" si="229"/>
        <v>0.23432606343602472</v>
      </c>
      <c r="BB400" s="55">
        <f t="shared" ca="1" si="239"/>
        <v>-0.89984692761863927</v>
      </c>
      <c r="BC400" s="64">
        <f t="shared" ca="1" si="230"/>
        <v>-681.41176470588414</v>
      </c>
      <c r="BE400" s="52">
        <f t="shared" ca="1" si="231"/>
        <v>1.6999999999999851</v>
      </c>
      <c r="BF400" s="52" t="str">
        <f t="shared" ca="1" si="232"/>
        <v/>
      </c>
      <c r="BG400" s="52">
        <f t="shared" ca="1" si="240"/>
        <v>1.6999999999999851</v>
      </c>
      <c r="BH400" s="52" t="str">
        <f t="shared" ca="1" si="241"/>
        <v/>
      </c>
    </row>
    <row r="401" spans="19:60">
      <c r="S401" s="68">
        <f t="shared" si="253"/>
        <v>7</v>
      </c>
      <c r="T401" s="69">
        <f t="shared" si="253"/>
        <v>2</v>
      </c>
      <c r="U401" s="70">
        <f t="shared" si="233"/>
        <v>3</v>
      </c>
      <c r="V401" s="68">
        <f t="shared" si="252"/>
        <v>4</v>
      </c>
      <c r="W401" s="70">
        <f t="shared" si="252"/>
        <v>7</v>
      </c>
      <c r="X401" s="71">
        <f t="shared" si="252"/>
        <v>0.42857142857142855</v>
      </c>
      <c r="Y401" s="71">
        <f t="shared" si="252"/>
        <v>0.5</v>
      </c>
      <c r="Z401" s="69">
        <f t="shared" si="252"/>
        <v>10000</v>
      </c>
      <c r="AA401" s="69">
        <f t="shared" ca="1" si="252"/>
        <v>9641.3333333333339</v>
      </c>
      <c r="AB401" s="69">
        <f t="shared" ca="1" si="235"/>
        <v>-358.66666666666606</v>
      </c>
      <c r="AC401" s="69">
        <f t="shared" ca="1" si="249"/>
        <v>69.555555555555557</v>
      </c>
      <c r="AD401" s="73">
        <f t="shared" si="243"/>
        <v>1.599999999999985</v>
      </c>
      <c r="AE401" s="69">
        <f t="shared" si="254"/>
        <v>0.70000000000000007</v>
      </c>
      <c r="AF401" s="69">
        <f t="shared" si="254"/>
        <v>2.1</v>
      </c>
      <c r="AG401" s="78">
        <f t="shared" si="254"/>
        <v>200</v>
      </c>
      <c r="AH401" s="60">
        <f t="shared" si="254"/>
        <v>50</v>
      </c>
      <c r="AI401" s="60">
        <f t="shared" si="254"/>
        <v>105</v>
      </c>
      <c r="AJ401" s="60">
        <f t="shared" si="254"/>
        <v>10105</v>
      </c>
      <c r="AK401" s="60">
        <f t="shared" si="254"/>
        <v>428.66666666666669</v>
      </c>
      <c r="AL401" s="60">
        <f t="shared" si="254"/>
        <v>8.5733333333333341</v>
      </c>
      <c r="AM401" s="60">
        <f t="shared" ca="1" si="254"/>
        <v>-536.85</v>
      </c>
      <c r="AN401" s="60">
        <f t="shared" ca="1" si="254"/>
        <v>-536.85</v>
      </c>
      <c r="AO401" s="60">
        <f t="shared" ca="1" si="254"/>
        <v>536.85</v>
      </c>
      <c r="AP401" s="63">
        <f t="shared" si="220"/>
        <v>35</v>
      </c>
      <c r="AQ401" s="62">
        <f t="shared" si="221"/>
        <v>6.7958333333333876</v>
      </c>
      <c r="AR401" s="62">
        <f t="shared" si="222"/>
        <v>339.79166666666936</v>
      </c>
      <c r="AS401" s="62">
        <f t="shared" si="223"/>
        <v>679.58333333333871</v>
      </c>
      <c r="AT401" s="62">
        <f t="shared" si="224"/>
        <v>-339.79166666666936</v>
      </c>
      <c r="AU401" s="62">
        <f t="shared" si="225"/>
        <v>1019.3750000000081</v>
      </c>
      <c r="AV401" s="62">
        <f t="shared" si="226"/>
        <v>-1359.1666666666774</v>
      </c>
      <c r="AW401" s="63">
        <f t="shared" si="237"/>
        <v>-339.79166666666936</v>
      </c>
      <c r="AX401" s="61" t="str">
        <f t="shared" ca="1" si="227"/>
        <v/>
      </c>
      <c r="AY401" s="69">
        <f t="shared" ca="1" si="238"/>
        <v>9568.1500000000015</v>
      </c>
      <c r="AZ401" s="51">
        <f t="shared" si="228"/>
        <v>2378.5416666666856</v>
      </c>
      <c r="BA401" s="55">
        <f t="shared" ca="1" si="229"/>
        <v>0.2467025653436612</v>
      </c>
      <c r="BB401" s="55">
        <f t="shared" ca="1" si="239"/>
        <v>-0.94737453531599425</v>
      </c>
      <c r="BC401" s="64">
        <f t="shared" ca="1" si="230"/>
        <v>-698.45833333333542</v>
      </c>
      <c r="BE401" s="52">
        <f t="shared" ca="1" si="231"/>
        <v>1.599999999999985</v>
      </c>
      <c r="BF401" s="52" t="str">
        <f t="shared" ca="1" si="232"/>
        <v/>
      </c>
      <c r="BG401" s="52">
        <f t="shared" ca="1" si="240"/>
        <v>1.599999999999985</v>
      </c>
      <c r="BH401" s="52" t="str">
        <f t="shared" ca="1" si="241"/>
        <v/>
      </c>
    </row>
    <row r="402" spans="19:60">
      <c r="S402" s="68">
        <f t="shared" si="253"/>
        <v>7</v>
      </c>
      <c r="T402" s="69">
        <f t="shared" si="253"/>
        <v>2</v>
      </c>
      <c r="U402" s="70">
        <f t="shared" si="233"/>
        <v>3</v>
      </c>
      <c r="V402" s="68">
        <f t="shared" si="252"/>
        <v>4</v>
      </c>
      <c r="W402" s="70">
        <f t="shared" si="252"/>
        <v>7</v>
      </c>
      <c r="X402" s="71">
        <f t="shared" si="252"/>
        <v>0.42857142857142855</v>
      </c>
      <c r="Y402" s="71">
        <f t="shared" si="252"/>
        <v>0.5</v>
      </c>
      <c r="Z402" s="69">
        <f t="shared" si="252"/>
        <v>10000</v>
      </c>
      <c r="AA402" s="69">
        <f t="shared" ca="1" si="252"/>
        <v>9641.3333333333339</v>
      </c>
      <c r="AB402" s="69">
        <f t="shared" ca="1" si="235"/>
        <v>-358.66666666666606</v>
      </c>
      <c r="AC402" s="69">
        <f t="shared" ca="1" si="249"/>
        <v>69.555555555555557</v>
      </c>
      <c r="AD402" s="73">
        <f t="shared" si="243"/>
        <v>1.4999999999999849</v>
      </c>
      <c r="AE402" s="69">
        <f t="shared" si="254"/>
        <v>0.70000000000000007</v>
      </c>
      <c r="AF402" s="69">
        <f t="shared" si="254"/>
        <v>2.1</v>
      </c>
      <c r="AG402" s="78">
        <f t="shared" si="254"/>
        <v>200</v>
      </c>
      <c r="AH402" s="60">
        <f t="shared" si="254"/>
        <v>50</v>
      </c>
      <c r="AI402" s="60">
        <f t="shared" si="254"/>
        <v>105</v>
      </c>
      <c r="AJ402" s="60">
        <f t="shared" si="254"/>
        <v>10105</v>
      </c>
      <c r="AK402" s="60">
        <f t="shared" si="254"/>
        <v>428.66666666666669</v>
      </c>
      <c r="AL402" s="60">
        <f t="shared" si="254"/>
        <v>8.5733333333333341</v>
      </c>
      <c r="AM402" s="60">
        <f t="shared" ca="1" si="254"/>
        <v>-536.85</v>
      </c>
      <c r="AN402" s="60">
        <f t="shared" ca="1" si="254"/>
        <v>-536.85</v>
      </c>
      <c r="AO402" s="60">
        <f t="shared" ca="1" si="254"/>
        <v>536.85</v>
      </c>
      <c r="AP402" s="63">
        <f t="shared" si="220"/>
        <v>35</v>
      </c>
      <c r="AQ402" s="62">
        <f t="shared" si="221"/>
        <v>7.1822222222222845</v>
      </c>
      <c r="AR402" s="62">
        <f t="shared" si="222"/>
        <v>359.11111111111421</v>
      </c>
      <c r="AS402" s="62">
        <f t="shared" si="223"/>
        <v>718.22222222222842</v>
      </c>
      <c r="AT402" s="62">
        <f t="shared" si="224"/>
        <v>-359.11111111111421</v>
      </c>
      <c r="AU402" s="62">
        <f t="shared" si="225"/>
        <v>1077.3333333333426</v>
      </c>
      <c r="AV402" s="62">
        <f t="shared" si="226"/>
        <v>-1436.4444444444568</v>
      </c>
      <c r="AW402" s="63">
        <f t="shared" si="237"/>
        <v>-359.11111111111427</v>
      </c>
      <c r="AX402" s="61" t="str">
        <f t="shared" ca="1" si="227"/>
        <v/>
      </c>
      <c r="AY402" s="69">
        <f t="shared" ca="1" si="238"/>
        <v>9568.1500000000015</v>
      </c>
      <c r="AZ402" s="51">
        <f t="shared" si="228"/>
        <v>2513.7777777777997</v>
      </c>
      <c r="BA402" s="55">
        <f t="shared" ca="1" si="229"/>
        <v>0.26072926750564923</v>
      </c>
      <c r="BB402" s="55">
        <f t="shared" ca="1" si="239"/>
        <v>-1.0012391573729968</v>
      </c>
      <c r="BC402" s="64">
        <f t="shared" ca="1" si="230"/>
        <v>-717.77777777778033</v>
      </c>
      <c r="BE402" s="52">
        <f t="shared" ca="1" si="231"/>
        <v>1.4999999999999849</v>
      </c>
      <c r="BF402" s="52" t="str">
        <f t="shared" ca="1" si="232"/>
        <v/>
      </c>
      <c r="BG402" s="52" t="str">
        <f t="shared" ca="1" si="240"/>
        <v/>
      </c>
      <c r="BH402" s="52" t="str">
        <f t="shared" ca="1" si="241"/>
        <v/>
      </c>
    </row>
    <row r="403" spans="19:60">
      <c r="S403" s="68">
        <f t="shared" si="253"/>
        <v>7</v>
      </c>
      <c r="T403" s="69">
        <f t="shared" si="253"/>
        <v>2</v>
      </c>
      <c r="U403" s="70">
        <f t="shared" si="233"/>
        <v>3</v>
      </c>
      <c r="V403" s="68">
        <f t="shared" si="252"/>
        <v>4</v>
      </c>
      <c r="W403" s="70">
        <f t="shared" si="252"/>
        <v>7</v>
      </c>
      <c r="X403" s="71">
        <f t="shared" si="252"/>
        <v>0.42857142857142855</v>
      </c>
      <c r="Y403" s="71">
        <f t="shared" si="252"/>
        <v>0.5</v>
      </c>
      <c r="Z403" s="69">
        <f t="shared" si="252"/>
        <v>10000</v>
      </c>
      <c r="AA403" s="69">
        <f t="shared" ca="1" si="252"/>
        <v>9641.3333333333339</v>
      </c>
      <c r="AB403" s="69">
        <f t="shared" ca="1" si="235"/>
        <v>-358.66666666666606</v>
      </c>
      <c r="AC403" s="69">
        <f t="shared" ca="1" si="249"/>
        <v>69.555555555555557</v>
      </c>
      <c r="AD403" s="73">
        <f t="shared" si="243"/>
        <v>1.3999999999999848</v>
      </c>
      <c r="AE403" s="69">
        <f t="shared" si="254"/>
        <v>0.70000000000000007</v>
      </c>
      <c r="AF403" s="69">
        <f t="shared" si="254"/>
        <v>2.1</v>
      </c>
      <c r="AG403" s="78">
        <f t="shared" si="254"/>
        <v>200</v>
      </c>
      <c r="AH403" s="60">
        <f t="shared" si="254"/>
        <v>50</v>
      </c>
      <c r="AI403" s="60">
        <f t="shared" si="254"/>
        <v>105</v>
      </c>
      <c r="AJ403" s="60">
        <f t="shared" si="254"/>
        <v>10105</v>
      </c>
      <c r="AK403" s="60">
        <f t="shared" si="254"/>
        <v>428.66666666666669</v>
      </c>
      <c r="AL403" s="60">
        <f t="shared" si="254"/>
        <v>8.5733333333333341</v>
      </c>
      <c r="AM403" s="60">
        <f t="shared" ca="1" si="254"/>
        <v>-536.85</v>
      </c>
      <c r="AN403" s="60">
        <f t="shared" ca="1" si="254"/>
        <v>-536.85</v>
      </c>
      <c r="AO403" s="60">
        <f t="shared" ca="1" si="254"/>
        <v>536.85</v>
      </c>
      <c r="AP403" s="63">
        <f t="shared" si="220"/>
        <v>35</v>
      </c>
      <c r="AQ403" s="62">
        <f t="shared" si="221"/>
        <v>7.6238095238095953</v>
      </c>
      <c r="AR403" s="62">
        <f t="shared" si="222"/>
        <v>381.19047619047979</v>
      </c>
      <c r="AS403" s="62">
        <f t="shared" si="223"/>
        <v>762.38095238095957</v>
      </c>
      <c r="AT403" s="62">
        <f t="shared" si="224"/>
        <v>-381.19047619047979</v>
      </c>
      <c r="AU403" s="62">
        <f t="shared" si="225"/>
        <v>1143.5714285714394</v>
      </c>
      <c r="AV403" s="62">
        <f t="shared" si="226"/>
        <v>-1524.7619047619191</v>
      </c>
      <c r="AW403" s="63">
        <f t="shared" si="237"/>
        <v>-381.19047619047979</v>
      </c>
      <c r="AX403" s="61" t="str">
        <f t="shared" ca="1" si="227"/>
        <v/>
      </c>
      <c r="AY403" s="69">
        <f t="shared" ca="1" si="238"/>
        <v>9568.1500000000015</v>
      </c>
      <c r="AZ403" s="51">
        <f t="shared" si="228"/>
        <v>2668.3333333333585</v>
      </c>
      <c r="BA403" s="55">
        <f t="shared" ca="1" si="229"/>
        <v>0.27675978426220699</v>
      </c>
      <c r="BB403" s="55">
        <f t="shared" ca="1" si="239"/>
        <v>-1.0627987254381424</v>
      </c>
      <c r="BC403" s="64">
        <f t="shared" ca="1" si="230"/>
        <v>-739.85714285714585</v>
      </c>
      <c r="BE403" s="52">
        <f t="shared" ca="1" si="231"/>
        <v>1.3999999999999848</v>
      </c>
      <c r="BF403" s="52" t="str">
        <f t="shared" ca="1" si="232"/>
        <v/>
      </c>
      <c r="BG403" s="52" t="str">
        <f t="shared" ca="1" si="240"/>
        <v/>
      </c>
      <c r="BH403" s="52" t="str">
        <f t="shared" ca="1" si="241"/>
        <v/>
      </c>
    </row>
    <row r="404" spans="19:60">
      <c r="S404" s="68">
        <f t="shared" si="253"/>
        <v>7</v>
      </c>
      <c r="T404" s="69">
        <f t="shared" si="253"/>
        <v>2</v>
      </c>
      <c r="U404" s="70">
        <f t="shared" si="233"/>
        <v>3</v>
      </c>
      <c r="V404" s="68">
        <f t="shared" si="252"/>
        <v>4</v>
      </c>
      <c r="W404" s="70">
        <f t="shared" si="252"/>
        <v>7</v>
      </c>
      <c r="X404" s="71">
        <f t="shared" si="252"/>
        <v>0.42857142857142855</v>
      </c>
      <c r="Y404" s="71">
        <f t="shared" si="252"/>
        <v>0.5</v>
      </c>
      <c r="Z404" s="69">
        <f t="shared" si="252"/>
        <v>10000</v>
      </c>
      <c r="AA404" s="69">
        <f t="shared" ca="1" si="252"/>
        <v>9641.3333333333339</v>
      </c>
      <c r="AB404" s="69">
        <f t="shared" ca="1" si="235"/>
        <v>-358.66666666666606</v>
      </c>
      <c r="AC404" s="69">
        <f t="shared" ca="1" si="249"/>
        <v>69.555555555555557</v>
      </c>
      <c r="AD404" s="73">
        <f t="shared" si="243"/>
        <v>1.2999999999999847</v>
      </c>
      <c r="AE404" s="69">
        <f t="shared" si="254"/>
        <v>0.70000000000000007</v>
      </c>
      <c r="AF404" s="69">
        <f t="shared" si="254"/>
        <v>2.1</v>
      </c>
      <c r="AG404" s="78">
        <f t="shared" si="254"/>
        <v>200</v>
      </c>
      <c r="AH404" s="60">
        <f t="shared" si="254"/>
        <v>50</v>
      </c>
      <c r="AI404" s="60">
        <f t="shared" si="254"/>
        <v>105</v>
      </c>
      <c r="AJ404" s="60">
        <f t="shared" si="254"/>
        <v>10105</v>
      </c>
      <c r="AK404" s="60">
        <f t="shared" si="254"/>
        <v>428.66666666666669</v>
      </c>
      <c r="AL404" s="60">
        <f t="shared" si="254"/>
        <v>8.5733333333333341</v>
      </c>
      <c r="AM404" s="60">
        <f t="shared" ca="1" si="254"/>
        <v>-536.85</v>
      </c>
      <c r="AN404" s="60">
        <f t="shared" ca="1" si="254"/>
        <v>-536.85</v>
      </c>
      <c r="AO404" s="60">
        <f t="shared" ca="1" si="254"/>
        <v>536.85</v>
      </c>
      <c r="AP404" s="63">
        <f t="shared" si="220"/>
        <v>35</v>
      </c>
      <c r="AQ404" s="62">
        <f t="shared" si="221"/>
        <v>8.1333333333334181</v>
      </c>
      <c r="AR404" s="62">
        <f t="shared" si="222"/>
        <v>406.66666666667089</v>
      </c>
      <c r="AS404" s="62">
        <f t="shared" si="223"/>
        <v>813.33333333334178</v>
      </c>
      <c r="AT404" s="62">
        <f t="shared" si="224"/>
        <v>-406.66666666667089</v>
      </c>
      <c r="AU404" s="62">
        <f t="shared" si="225"/>
        <v>1220.0000000000127</v>
      </c>
      <c r="AV404" s="62">
        <f t="shared" si="226"/>
        <v>-1626.6666666666836</v>
      </c>
      <c r="AW404" s="63">
        <f t="shared" si="237"/>
        <v>-406.66666666667084</v>
      </c>
      <c r="AX404" s="61" t="str">
        <f t="shared" ca="1" si="227"/>
        <v/>
      </c>
      <c r="AY404" s="69">
        <f t="shared" ca="1" si="238"/>
        <v>9568.1500000000015</v>
      </c>
      <c r="AZ404" s="51">
        <f t="shared" si="228"/>
        <v>2846.6666666666961</v>
      </c>
      <c r="BA404" s="55">
        <f t="shared" ca="1" si="229"/>
        <v>0.29525653436592753</v>
      </c>
      <c r="BB404" s="55">
        <f t="shared" ca="1" si="239"/>
        <v>-1.1338289962825414</v>
      </c>
      <c r="BC404" s="64">
        <f t="shared" ca="1" si="230"/>
        <v>-765.3333333333369</v>
      </c>
      <c r="BE404" s="52">
        <f t="shared" ca="1" si="231"/>
        <v>1.2999999999999847</v>
      </c>
      <c r="BF404" s="52" t="str">
        <f t="shared" ca="1" si="232"/>
        <v/>
      </c>
      <c r="BG404" s="52" t="str">
        <f t="shared" ca="1" si="240"/>
        <v/>
      </c>
      <c r="BH404" s="52" t="str">
        <f t="shared" ca="1" si="241"/>
        <v/>
      </c>
    </row>
    <row r="405" spans="19:60">
      <c r="S405" s="68">
        <f t="shared" si="253"/>
        <v>7</v>
      </c>
      <c r="T405" s="69">
        <f t="shared" si="253"/>
        <v>2</v>
      </c>
      <c r="U405" s="70">
        <f t="shared" si="233"/>
        <v>3</v>
      </c>
      <c r="V405" s="68">
        <f t="shared" si="252"/>
        <v>4</v>
      </c>
      <c r="W405" s="70">
        <f t="shared" si="252"/>
        <v>7</v>
      </c>
      <c r="X405" s="71">
        <f t="shared" si="252"/>
        <v>0.42857142857142855</v>
      </c>
      <c r="Y405" s="71">
        <f t="shared" si="252"/>
        <v>0.5</v>
      </c>
      <c r="Z405" s="69">
        <f t="shared" si="252"/>
        <v>10000</v>
      </c>
      <c r="AA405" s="69">
        <f t="shared" ca="1" si="252"/>
        <v>9641.3333333333339</v>
      </c>
      <c r="AB405" s="69">
        <f t="shared" ca="1" si="235"/>
        <v>-358.66666666666606</v>
      </c>
      <c r="AC405" s="69">
        <f t="shared" ca="1" si="249"/>
        <v>69.555555555555557</v>
      </c>
      <c r="AD405" s="73">
        <f t="shared" si="243"/>
        <v>1.1999999999999846</v>
      </c>
      <c r="AE405" s="69">
        <f t="shared" si="254"/>
        <v>0.70000000000000007</v>
      </c>
      <c r="AF405" s="69">
        <f t="shared" si="254"/>
        <v>2.1</v>
      </c>
      <c r="AG405" s="78">
        <f t="shared" si="254"/>
        <v>200</v>
      </c>
      <c r="AH405" s="60">
        <f t="shared" si="254"/>
        <v>50</v>
      </c>
      <c r="AI405" s="60">
        <f t="shared" si="254"/>
        <v>105</v>
      </c>
      <c r="AJ405" s="60">
        <f t="shared" si="254"/>
        <v>10105</v>
      </c>
      <c r="AK405" s="60">
        <f t="shared" si="254"/>
        <v>428.66666666666669</v>
      </c>
      <c r="AL405" s="60">
        <f t="shared" si="254"/>
        <v>8.5733333333333341</v>
      </c>
      <c r="AM405" s="60">
        <f t="shared" ca="1" si="254"/>
        <v>-536.85</v>
      </c>
      <c r="AN405" s="60">
        <f t="shared" ca="1" si="254"/>
        <v>-536.85</v>
      </c>
      <c r="AO405" s="60">
        <f t="shared" ca="1" si="254"/>
        <v>536.85</v>
      </c>
      <c r="AP405" s="63">
        <f t="shared" si="220"/>
        <v>35</v>
      </c>
      <c r="AQ405" s="62">
        <f t="shared" si="221"/>
        <v>8.7277777777778773</v>
      </c>
      <c r="AR405" s="62">
        <f t="shared" si="222"/>
        <v>436.38888888889386</v>
      </c>
      <c r="AS405" s="62">
        <f t="shared" si="223"/>
        <v>872.77777777778772</v>
      </c>
      <c r="AT405" s="62">
        <f t="shared" si="224"/>
        <v>-436.38888888889386</v>
      </c>
      <c r="AU405" s="62">
        <f t="shared" si="225"/>
        <v>1309.1666666666815</v>
      </c>
      <c r="AV405" s="62">
        <f t="shared" si="226"/>
        <v>-1745.5555555555754</v>
      </c>
      <c r="AW405" s="63">
        <f t="shared" si="237"/>
        <v>-436.38888888889392</v>
      </c>
      <c r="AX405" s="61" t="str">
        <f t="shared" ca="1" si="227"/>
        <v/>
      </c>
      <c r="AY405" s="69">
        <f t="shared" ca="1" si="238"/>
        <v>9568.1500000000015</v>
      </c>
      <c r="AZ405" s="51">
        <f t="shared" si="228"/>
        <v>3054.7222222222572</v>
      </c>
      <c r="BA405" s="55">
        <f t="shared" ca="1" si="229"/>
        <v>0.31683607615360154</v>
      </c>
      <c r="BB405" s="55">
        <f t="shared" ca="1" si="239"/>
        <v>-1.2166976456010075</v>
      </c>
      <c r="BC405" s="64">
        <f t="shared" ca="1" si="230"/>
        <v>-795.05555555555998</v>
      </c>
      <c r="BE405" s="52">
        <f t="shared" ca="1" si="231"/>
        <v>1.1999999999999846</v>
      </c>
      <c r="BF405" s="52" t="str">
        <f t="shared" ca="1" si="232"/>
        <v/>
      </c>
      <c r="BG405" s="52" t="str">
        <f t="shared" ca="1" si="240"/>
        <v/>
      </c>
      <c r="BH405" s="52" t="str">
        <f t="shared" ca="1" si="241"/>
        <v/>
      </c>
    </row>
    <row r="406" spans="19:60">
      <c r="S406" s="68">
        <f t="shared" si="253"/>
        <v>7</v>
      </c>
      <c r="T406" s="69">
        <f t="shared" si="253"/>
        <v>2</v>
      </c>
      <c r="U406" s="70">
        <f t="shared" si="233"/>
        <v>3</v>
      </c>
      <c r="V406" s="68">
        <f t="shared" si="252"/>
        <v>4</v>
      </c>
      <c r="W406" s="70">
        <f t="shared" si="252"/>
        <v>7</v>
      </c>
      <c r="X406" s="71">
        <f t="shared" si="252"/>
        <v>0.42857142857142855</v>
      </c>
      <c r="Y406" s="71">
        <f t="shared" si="252"/>
        <v>0.5</v>
      </c>
      <c r="Z406" s="69">
        <f t="shared" si="252"/>
        <v>10000</v>
      </c>
      <c r="AA406" s="69">
        <f t="shared" ca="1" si="252"/>
        <v>9641.3333333333339</v>
      </c>
      <c r="AB406" s="69">
        <f t="shared" ca="1" si="235"/>
        <v>-358.66666666666606</v>
      </c>
      <c r="AC406" s="69">
        <f t="shared" ca="1" si="249"/>
        <v>69.555555555555557</v>
      </c>
      <c r="AD406" s="73">
        <f t="shared" si="243"/>
        <v>1.0999999999999845</v>
      </c>
      <c r="AE406" s="69">
        <f t="shared" si="254"/>
        <v>0.70000000000000007</v>
      </c>
      <c r="AF406" s="69">
        <f t="shared" si="254"/>
        <v>2.1</v>
      </c>
      <c r="AG406" s="78">
        <f t="shared" si="254"/>
        <v>200</v>
      </c>
      <c r="AH406" s="60">
        <f t="shared" si="254"/>
        <v>50</v>
      </c>
      <c r="AI406" s="60">
        <f t="shared" si="254"/>
        <v>105</v>
      </c>
      <c r="AJ406" s="60">
        <f t="shared" si="254"/>
        <v>10105</v>
      </c>
      <c r="AK406" s="60">
        <f t="shared" si="254"/>
        <v>428.66666666666669</v>
      </c>
      <c r="AL406" s="60">
        <f t="shared" si="254"/>
        <v>8.5733333333333341</v>
      </c>
      <c r="AM406" s="60">
        <f t="shared" ca="1" si="254"/>
        <v>-536.85</v>
      </c>
      <c r="AN406" s="60">
        <f t="shared" ca="1" si="254"/>
        <v>-536.85</v>
      </c>
      <c r="AO406" s="60">
        <f t="shared" ca="1" si="254"/>
        <v>536.85</v>
      </c>
      <c r="AP406" s="63">
        <f t="shared" si="220"/>
        <v>35</v>
      </c>
      <c r="AQ406" s="62">
        <f t="shared" si="221"/>
        <v>9.4303030303031488</v>
      </c>
      <c r="AR406" s="62">
        <f t="shared" si="222"/>
        <v>471.51515151515741</v>
      </c>
      <c r="AS406" s="62">
        <f t="shared" si="223"/>
        <v>943.03030303031483</v>
      </c>
      <c r="AT406" s="62">
        <f t="shared" si="224"/>
        <v>-471.51515151515741</v>
      </c>
      <c r="AU406" s="62">
        <f t="shared" si="225"/>
        <v>1414.5454545454722</v>
      </c>
      <c r="AV406" s="62">
        <f t="shared" si="226"/>
        <v>-1886.0606060606297</v>
      </c>
      <c r="AW406" s="63">
        <f t="shared" si="237"/>
        <v>-471.51515151515741</v>
      </c>
      <c r="AX406" s="61" t="str">
        <f t="shared" ca="1" si="227"/>
        <v/>
      </c>
      <c r="AY406" s="69">
        <f t="shared" ca="1" si="238"/>
        <v>9568.1500000000015</v>
      </c>
      <c r="AZ406" s="51">
        <f t="shared" si="228"/>
        <v>3300.6060606061019</v>
      </c>
      <c r="BA406" s="55">
        <f t="shared" ca="1" si="229"/>
        <v>0.34233917099357991</v>
      </c>
      <c r="BB406" s="55">
        <f t="shared" ca="1" si="239"/>
        <v>-1.3146333220682849</v>
      </c>
      <c r="BC406" s="64">
        <f t="shared" ca="1" si="230"/>
        <v>-830.18181818182347</v>
      </c>
      <c r="BE406" s="52">
        <f t="shared" ca="1" si="231"/>
        <v>1.0999999999999845</v>
      </c>
      <c r="BF406" s="52" t="str">
        <f t="shared" ca="1" si="232"/>
        <v/>
      </c>
      <c r="BG406" s="52" t="str">
        <f t="shared" ca="1" si="240"/>
        <v/>
      </c>
      <c r="BH406" s="52" t="str">
        <f t="shared" ca="1" si="241"/>
        <v/>
      </c>
    </row>
    <row r="407" spans="19:60">
      <c r="S407" s="68">
        <f t="shared" si="253"/>
        <v>7</v>
      </c>
      <c r="T407" s="69">
        <f t="shared" si="253"/>
        <v>2</v>
      </c>
      <c r="U407" s="70">
        <f t="shared" si="233"/>
        <v>3</v>
      </c>
      <c r="V407" s="68">
        <f t="shared" si="252"/>
        <v>4</v>
      </c>
      <c r="W407" s="70">
        <f t="shared" si="252"/>
        <v>7</v>
      </c>
      <c r="X407" s="71">
        <f t="shared" si="252"/>
        <v>0.42857142857142855</v>
      </c>
      <c r="Y407" s="71">
        <f t="shared" si="252"/>
        <v>0.5</v>
      </c>
      <c r="Z407" s="69">
        <f t="shared" si="252"/>
        <v>10000</v>
      </c>
      <c r="AA407" s="69">
        <f t="shared" ca="1" si="252"/>
        <v>9641.3333333333339</v>
      </c>
      <c r="AB407" s="69">
        <f t="shared" ca="1" si="235"/>
        <v>-358.66666666666606</v>
      </c>
      <c r="AC407" s="69">
        <f t="shared" ca="1" si="249"/>
        <v>69.555555555555557</v>
      </c>
      <c r="AD407" s="73">
        <f t="shared" si="243"/>
        <v>0.99999999999998457</v>
      </c>
      <c r="AE407" s="69">
        <f t="shared" si="254"/>
        <v>0.70000000000000007</v>
      </c>
      <c r="AF407" s="69">
        <f t="shared" si="254"/>
        <v>2.1</v>
      </c>
      <c r="AG407" s="78">
        <f t="shared" si="254"/>
        <v>200</v>
      </c>
      <c r="AH407" s="60">
        <f t="shared" si="254"/>
        <v>50</v>
      </c>
      <c r="AI407" s="60">
        <f t="shared" si="254"/>
        <v>105</v>
      </c>
      <c r="AJ407" s="60">
        <f t="shared" si="254"/>
        <v>10105</v>
      </c>
      <c r="AK407" s="60">
        <f t="shared" si="254"/>
        <v>428.66666666666669</v>
      </c>
      <c r="AL407" s="60">
        <f t="shared" si="254"/>
        <v>8.5733333333333341</v>
      </c>
      <c r="AM407" s="60">
        <f t="shared" ca="1" si="254"/>
        <v>-536.85</v>
      </c>
      <c r="AN407" s="60">
        <f t="shared" ca="1" si="254"/>
        <v>-536.85</v>
      </c>
      <c r="AO407" s="60">
        <f t="shared" ca="1" si="254"/>
        <v>536.85</v>
      </c>
      <c r="AP407" s="63">
        <f t="shared" si="220"/>
        <v>35</v>
      </c>
      <c r="AQ407" s="62">
        <f t="shared" si="221"/>
        <v>10.273333333333477</v>
      </c>
      <c r="AR407" s="62">
        <f t="shared" si="222"/>
        <v>513.6666666666739</v>
      </c>
      <c r="AS407" s="62">
        <f t="shared" si="223"/>
        <v>1027.3333333333478</v>
      </c>
      <c r="AT407" s="62">
        <f t="shared" si="224"/>
        <v>-513.6666666666739</v>
      </c>
      <c r="AU407" s="62">
        <f t="shared" si="225"/>
        <v>1541.0000000000218</v>
      </c>
      <c r="AV407" s="62">
        <f t="shared" si="226"/>
        <v>-2054.6666666666956</v>
      </c>
      <c r="AW407" s="63">
        <f t="shared" si="237"/>
        <v>-513.66666666667379</v>
      </c>
      <c r="AX407" s="61" t="str">
        <f t="shared" ca="1" si="227"/>
        <v/>
      </c>
      <c r="AY407" s="69">
        <f t="shared" ca="1" si="238"/>
        <v>9568.1500000000015</v>
      </c>
      <c r="AZ407" s="51">
        <f t="shared" si="228"/>
        <v>3595.6666666667174</v>
      </c>
      <c r="BA407" s="55">
        <f t="shared" ca="1" si="229"/>
        <v>0.37294288480155413</v>
      </c>
      <c r="BB407" s="55">
        <f t="shared" ca="1" si="239"/>
        <v>-1.4321561338290185</v>
      </c>
      <c r="BC407" s="64">
        <f t="shared" ca="1" si="230"/>
        <v>-872.33333333333985</v>
      </c>
      <c r="BE407" s="52">
        <f t="shared" ca="1" si="231"/>
        <v>0.99999999999998457</v>
      </c>
      <c r="BF407" s="52" t="str">
        <f t="shared" ca="1" si="232"/>
        <v/>
      </c>
      <c r="BG407" s="52" t="str">
        <f t="shared" ca="1" si="240"/>
        <v/>
      </c>
      <c r="BH407" s="52" t="str">
        <f t="shared" ca="1" si="241"/>
        <v/>
      </c>
    </row>
    <row r="408" spans="19:60">
      <c r="S408" s="68">
        <f t="shared" si="253"/>
        <v>7</v>
      </c>
      <c r="T408" s="69">
        <f t="shared" si="253"/>
        <v>2</v>
      </c>
      <c r="U408" s="70">
        <f t="shared" si="233"/>
        <v>3</v>
      </c>
      <c r="V408" s="68">
        <f t="shared" si="252"/>
        <v>4</v>
      </c>
      <c r="W408" s="70">
        <f t="shared" si="252"/>
        <v>7</v>
      </c>
      <c r="X408" s="71">
        <f t="shared" si="252"/>
        <v>0.42857142857142855</v>
      </c>
      <c r="Y408" s="71">
        <f t="shared" si="252"/>
        <v>0.5</v>
      </c>
      <c r="Z408" s="69">
        <f t="shared" si="252"/>
        <v>10000</v>
      </c>
      <c r="AA408" s="69">
        <f t="shared" ca="1" si="252"/>
        <v>9641.3333333333339</v>
      </c>
      <c r="AB408" s="69">
        <f t="shared" ca="1" si="235"/>
        <v>-358.66666666666606</v>
      </c>
      <c r="AC408" s="69">
        <f t="shared" ca="1" si="249"/>
        <v>69.555555555555557</v>
      </c>
      <c r="AD408" s="73">
        <f t="shared" si="243"/>
        <v>0.89999999999998459</v>
      </c>
      <c r="AE408" s="69">
        <f t="shared" si="254"/>
        <v>0.70000000000000007</v>
      </c>
      <c r="AF408" s="69">
        <f t="shared" si="254"/>
        <v>2.1</v>
      </c>
      <c r="AG408" s="78">
        <f t="shared" si="254"/>
        <v>200</v>
      </c>
      <c r="AH408" s="60">
        <f t="shared" si="254"/>
        <v>50</v>
      </c>
      <c r="AI408" s="60">
        <f t="shared" si="254"/>
        <v>105</v>
      </c>
      <c r="AJ408" s="60">
        <f t="shared" si="254"/>
        <v>10105</v>
      </c>
      <c r="AK408" s="60">
        <f t="shared" si="254"/>
        <v>428.66666666666669</v>
      </c>
      <c r="AL408" s="60">
        <f t="shared" si="254"/>
        <v>8.5733333333333341</v>
      </c>
      <c r="AM408" s="60">
        <f t="shared" ca="1" si="254"/>
        <v>-536.85</v>
      </c>
      <c r="AN408" s="60">
        <f t="shared" ca="1" si="254"/>
        <v>-536.85</v>
      </c>
      <c r="AO408" s="60">
        <f t="shared" ca="1" si="254"/>
        <v>536.85</v>
      </c>
      <c r="AP408" s="63">
        <f t="shared" si="220"/>
        <v>35</v>
      </c>
      <c r="AQ408" s="62">
        <f t="shared" si="221"/>
        <v>11.30370370370388</v>
      </c>
      <c r="AR408" s="62">
        <f t="shared" si="222"/>
        <v>565.18518518519397</v>
      </c>
      <c r="AS408" s="62">
        <f t="shared" si="223"/>
        <v>1130.3703703703879</v>
      </c>
      <c r="AT408" s="62">
        <f t="shared" si="224"/>
        <v>-565.18518518519397</v>
      </c>
      <c r="AU408" s="62">
        <f t="shared" si="225"/>
        <v>1695.555555555582</v>
      </c>
      <c r="AV408" s="62">
        <f t="shared" si="226"/>
        <v>-2260.7407407407759</v>
      </c>
      <c r="AW408" s="63">
        <f t="shared" si="237"/>
        <v>-565.18518518519386</v>
      </c>
      <c r="AX408" s="61" t="str">
        <f t="shared" ca="1" si="227"/>
        <v/>
      </c>
      <c r="AY408" s="69">
        <f t="shared" ca="1" si="238"/>
        <v>9568.1500000000015</v>
      </c>
      <c r="AZ408" s="51">
        <f t="shared" si="228"/>
        <v>3956.2962962963579</v>
      </c>
      <c r="BA408" s="55">
        <f t="shared" ca="1" si="229"/>
        <v>0.41034742390018925</v>
      </c>
      <c r="BB408" s="55">
        <f t="shared" ca="1" si="239"/>
        <v>-1.5757951259810263</v>
      </c>
      <c r="BC408" s="64">
        <f t="shared" ca="1" si="230"/>
        <v>-923.85185185185992</v>
      </c>
      <c r="BE408" s="52">
        <f t="shared" ca="1" si="231"/>
        <v>0.89999999999998459</v>
      </c>
      <c r="BF408" s="52" t="str">
        <f t="shared" ca="1" si="232"/>
        <v/>
      </c>
      <c r="BG408" s="52" t="str">
        <f t="shared" ca="1" si="240"/>
        <v/>
      </c>
      <c r="BH408" s="52" t="str">
        <f t="shared" ca="1" si="241"/>
        <v/>
      </c>
    </row>
    <row r="409" spans="19:60">
      <c r="S409" s="68">
        <f t="shared" si="253"/>
        <v>7</v>
      </c>
      <c r="T409" s="69">
        <f t="shared" si="253"/>
        <v>2</v>
      </c>
      <c r="U409" s="70">
        <f t="shared" si="233"/>
        <v>3</v>
      </c>
      <c r="V409" s="68">
        <f t="shared" si="252"/>
        <v>4</v>
      </c>
      <c r="W409" s="70">
        <f t="shared" si="252"/>
        <v>7</v>
      </c>
      <c r="X409" s="71">
        <f t="shared" si="252"/>
        <v>0.42857142857142855</v>
      </c>
      <c r="Y409" s="71">
        <f t="shared" si="252"/>
        <v>0.5</v>
      </c>
      <c r="Z409" s="69">
        <f t="shared" si="252"/>
        <v>10000</v>
      </c>
      <c r="AA409" s="69">
        <f t="shared" ca="1" si="252"/>
        <v>9641.3333333333339</v>
      </c>
      <c r="AB409" s="69">
        <f t="shared" ca="1" si="235"/>
        <v>-358.66666666666606</v>
      </c>
      <c r="AC409" s="69">
        <f t="shared" ca="1" si="249"/>
        <v>69.555555555555557</v>
      </c>
      <c r="AD409" s="73">
        <f t="shared" si="243"/>
        <v>0.79999999999998461</v>
      </c>
      <c r="AE409" s="69">
        <f t="shared" si="254"/>
        <v>0.70000000000000007</v>
      </c>
      <c r="AF409" s="69">
        <f t="shared" si="254"/>
        <v>2.1</v>
      </c>
      <c r="AG409" s="78">
        <f t="shared" si="254"/>
        <v>200</v>
      </c>
      <c r="AH409" s="60">
        <f t="shared" si="254"/>
        <v>50</v>
      </c>
      <c r="AI409" s="60">
        <f t="shared" si="254"/>
        <v>105</v>
      </c>
      <c r="AJ409" s="60">
        <f t="shared" si="254"/>
        <v>10105</v>
      </c>
      <c r="AK409" s="60">
        <f t="shared" si="254"/>
        <v>428.66666666666669</v>
      </c>
      <c r="AL409" s="60">
        <f t="shared" si="254"/>
        <v>8.5733333333333341</v>
      </c>
      <c r="AM409" s="60">
        <f t="shared" ca="1" si="254"/>
        <v>-536.85</v>
      </c>
      <c r="AN409" s="60">
        <f t="shared" ca="1" si="254"/>
        <v>-536.85</v>
      </c>
      <c r="AO409" s="60">
        <f t="shared" ca="1" si="254"/>
        <v>536.85</v>
      </c>
      <c r="AP409" s="63">
        <f t="shared" ref="AP409:AP416" si="255">AE409*AH409</f>
        <v>35</v>
      </c>
      <c r="AQ409" s="62">
        <f t="shared" ref="AQ409:AQ416" si="256">IF(AL409=0,1,(1+(AL409+AE409)/(AD409*(T409-1))))</f>
        <v>12.591666666666891</v>
      </c>
      <c r="AR409" s="62">
        <f t="shared" ref="AR409:AR416" si="257">IF(AQ409&lt;=0,AH409,AQ409*AH409)</f>
        <v>629.58333333334451</v>
      </c>
      <c r="AS409" s="62">
        <f t="shared" ref="AS409:AS416" si="258">(T409*AR409)</f>
        <v>1259.166666666689</v>
      </c>
      <c r="AT409" s="62">
        <f t="shared" ref="AT409:AT416" si="259">-AR409</f>
        <v>-629.58333333334451</v>
      </c>
      <c r="AU409" s="62">
        <f t="shared" ref="AU409:AU416" si="260">(AS409+AT409)*U409</f>
        <v>1888.7500000000337</v>
      </c>
      <c r="AV409" s="62">
        <f t="shared" ref="AV409:AV416" si="261">AT409*V409</f>
        <v>-2518.3333333333781</v>
      </c>
      <c r="AW409" s="63">
        <f t="shared" si="237"/>
        <v>-629.5833333333444</v>
      </c>
      <c r="AX409" s="61" t="str">
        <f t="shared" ref="AX409:AX416" ca="1" si="262">IF(AY409+AW409&gt;AJ409,"VINTO","")</f>
        <v/>
      </c>
      <c r="AY409" s="69">
        <f t="shared" ca="1" si="238"/>
        <v>9568.1500000000015</v>
      </c>
      <c r="AZ409" s="51">
        <f t="shared" ref="AZ409:AZ416" si="263">AR409*W409</f>
        <v>4407.0833333334112</v>
      </c>
      <c r="BA409" s="55">
        <f t="shared" ref="BA409:BA416" ca="1" si="264">IFERROR(AZ409/AA409,0)</f>
        <v>0.45710309777348335</v>
      </c>
      <c r="BB409" s="55">
        <f t="shared" ca="1" si="239"/>
        <v>-1.7553438661710374</v>
      </c>
      <c r="BC409" s="64">
        <f t="shared" ref="BC409:BC416" ca="1" si="265">AW409+AB409</f>
        <v>-988.25000000001046</v>
      </c>
      <c r="BE409" s="52">
        <f t="shared" ref="BE409:BE416" ca="1" si="266">IF(((AR409-AC409)/AC409)&gt;=BE$4,AD409,"")</f>
        <v>0.79999999999998461</v>
      </c>
      <c r="BF409" s="52" t="str">
        <f t="shared" ref="BF409:BF416" ca="1" si="267">IF(AX409="","",AD409)</f>
        <v/>
      </c>
      <c r="BG409" s="52" t="str">
        <f t="shared" ca="1" si="240"/>
        <v/>
      </c>
      <c r="BH409" s="52" t="str">
        <f t="shared" ca="1" si="241"/>
        <v/>
      </c>
    </row>
    <row r="410" spans="19:60">
      <c r="S410" s="68">
        <f t="shared" si="253"/>
        <v>7</v>
      </c>
      <c r="T410" s="69">
        <f t="shared" si="253"/>
        <v>2</v>
      </c>
      <c r="U410" s="70">
        <f t="shared" ref="U410:U416" si="268">ROUND((1/T410)*S410,0)-1</f>
        <v>3</v>
      </c>
      <c r="V410" s="68">
        <f t="shared" ref="V410:AA416" si="269">V409</f>
        <v>4</v>
      </c>
      <c r="W410" s="70">
        <f t="shared" si="269"/>
        <v>7</v>
      </c>
      <c r="X410" s="71">
        <f t="shared" si="269"/>
        <v>0.42857142857142855</v>
      </c>
      <c r="Y410" s="71">
        <f t="shared" si="269"/>
        <v>0.5</v>
      </c>
      <c r="Z410" s="69">
        <f t="shared" si="269"/>
        <v>10000</v>
      </c>
      <c r="AA410" s="69">
        <f t="shared" ca="1" si="269"/>
        <v>9641.3333333333339</v>
      </c>
      <c r="AB410" s="69">
        <f t="shared" ref="AB410:AB416" ca="1" si="270">AA410-Z410</f>
        <v>-358.66666666666606</v>
      </c>
      <c r="AC410" s="69">
        <f t="shared" ref="AC410:AC416" ca="1" si="271">AC409</f>
        <v>69.555555555555557</v>
      </c>
      <c r="AD410" s="73">
        <f t="shared" si="243"/>
        <v>0.69999999999998463</v>
      </c>
      <c r="AE410" s="69">
        <f t="shared" si="254"/>
        <v>0.70000000000000007</v>
      </c>
      <c r="AF410" s="69">
        <f t="shared" si="254"/>
        <v>2.1</v>
      </c>
      <c r="AG410" s="78">
        <f t="shared" si="254"/>
        <v>200</v>
      </c>
      <c r="AH410" s="60">
        <f t="shared" si="254"/>
        <v>50</v>
      </c>
      <c r="AI410" s="60">
        <f t="shared" si="254"/>
        <v>105</v>
      </c>
      <c r="AJ410" s="60">
        <f t="shared" si="254"/>
        <v>10105</v>
      </c>
      <c r="AK410" s="60">
        <f t="shared" si="254"/>
        <v>428.66666666666669</v>
      </c>
      <c r="AL410" s="60">
        <f t="shared" si="254"/>
        <v>8.5733333333333341</v>
      </c>
      <c r="AM410" s="60">
        <f t="shared" ca="1" si="254"/>
        <v>-536.85</v>
      </c>
      <c r="AN410" s="60">
        <f t="shared" ca="1" si="254"/>
        <v>-536.85</v>
      </c>
      <c r="AO410" s="60">
        <f t="shared" ca="1" si="254"/>
        <v>536.85</v>
      </c>
      <c r="AP410" s="63">
        <f t="shared" si="255"/>
        <v>35</v>
      </c>
      <c r="AQ410" s="62">
        <f t="shared" si="256"/>
        <v>14.247619047619338</v>
      </c>
      <c r="AR410" s="62">
        <f t="shared" si="257"/>
        <v>712.38095238096685</v>
      </c>
      <c r="AS410" s="62">
        <f t="shared" si="258"/>
        <v>1424.7619047619337</v>
      </c>
      <c r="AT410" s="62">
        <f t="shared" si="259"/>
        <v>-712.38095238096685</v>
      </c>
      <c r="AU410" s="62">
        <f t="shared" si="260"/>
        <v>2137.1428571429005</v>
      </c>
      <c r="AV410" s="62">
        <f t="shared" si="261"/>
        <v>-2849.5238095238674</v>
      </c>
      <c r="AW410" s="63">
        <f t="shared" ref="AW410:AW416" si="272">SUM(AU410:AV410)</f>
        <v>-712.38095238096685</v>
      </c>
      <c r="AX410" s="61" t="str">
        <f t="shared" ca="1" si="262"/>
        <v/>
      </c>
      <c r="AY410" s="69">
        <f t="shared" ref="AY410:AY416" ca="1" si="273">AY409</f>
        <v>9568.1500000000015</v>
      </c>
      <c r="AZ410" s="51">
        <f t="shared" si="263"/>
        <v>4986.6666666667679</v>
      </c>
      <c r="BA410" s="55">
        <f t="shared" ca="1" si="264"/>
        <v>0.51721753561057604</v>
      </c>
      <c r="BB410" s="55">
        <f t="shared" ref="BB410:BB416" ca="1" si="274">IFERROR(AW410/ABS(AB410),0)</f>
        <v>-1.9861922464153385</v>
      </c>
      <c r="BC410" s="64">
        <f t="shared" ca="1" si="265"/>
        <v>-1071.0476190476329</v>
      </c>
      <c r="BE410" s="52">
        <f t="shared" ca="1" si="266"/>
        <v>0.69999999999998463</v>
      </c>
      <c r="BF410" s="52" t="str">
        <f t="shared" ca="1" si="267"/>
        <v/>
      </c>
      <c r="BG410" s="52" t="str">
        <f t="shared" ref="BG410:BG416" ca="1" si="275">IF(BA410&lt;=BG$213,AD410,"")</f>
        <v/>
      </c>
      <c r="BH410" s="52" t="str">
        <f t="shared" ref="BH410:BH416" ca="1" si="276">IF(BB410&gt;=BH$213,AD410,"")</f>
        <v/>
      </c>
    </row>
    <row r="411" spans="19:60">
      <c r="S411" s="68">
        <f t="shared" ref="S411:T416" si="277">S410</f>
        <v>7</v>
      </c>
      <c r="T411" s="69">
        <f t="shared" si="277"/>
        <v>2</v>
      </c>
      <c r="U411" s="70">
        <f t="shared" si="268"/>
        <v>3</v>
      </c>
      <c r="V411" s="68">
        <f t="shared" si="269"/>
        <v>4</v>
      </c>
      <c r="W411" s="70">
        <f t="shared" si="269"/>
        <v>7</v>
      </c>
      <c r="X411" s="71">
        <f t="shared" si="269"/>
        <v>0.42857142857142855</v>
      </c>
      <c r="Y411" s="71">
        <f t="shared" si="269"/>
        <v>0.5</v>
      </c>
      <c r="Z411" s="69">
        <f t="shared" si="269"/>
        <v>10000</v>
      </c>
      <c r="AA411" s="69">
        <f t="shared" ca="1" si="269"/>
        <v>9641.3333333333339</v>
      </c>
      <c r="AB411" s="69">
        <f t="shared" ca="1" si="270"/>
        <v>-358.66666666666606</v>
      </c>
      <c r="AC411" s="69">
        <f t="shared" ca="1" si="271"/>
        <v>69.555555555555557</v>
      </c>
      <c r="AD411" s="73">
        <f t="shared" ref="AD411:AD416" si="278">AD410-0.1</f>
        <v>0.59999999999998466</v>
      </c>
      <c r="AE411" s="69">
        <f t="shared" ref="AE411:AO416" si="279">AE410</f>
        <v>0.70000000000000007</v>
      </c>
      <c r="AF411" s="69">
        <f t="shared" si="279"/>
        <v>2.1</v>
      </c>
      <c r="AG411" s="78">
        <f t="shared" si="279"/>
        <v>200</v>
      </c>
      <c r="AH411" s="60">
        <f t="shared" si="279"/>
        <v>50</v>
      </c>
      <c r="AI411" s="60">
        <f t="shared" si="279"/>
        <v>105</v>
      </c>
      <c r="AJ411" s="60">
        <f t="shared" si="279"/>
        <v>10105</v>
      </c>
      <c r="AK411" s="60">
        <f t="shared" si="279"/>
        <v>428.66666666666669</v>
      </c>
      <c r="AL411" s="60">
        <f t="shared" si="279"/>
        <v>8.5733333333333341</v>
      </c>
      <c r="AM411" s="60">
        <f t="shared" ca="1" si="279"/>
        <v>-536.85</v>
      </c>
      <c r="AN411" s="60">
        <f t="shared" ca="1" si="279"/>
        <v>-536.85</v>
      </c>
      <c r="AO411" s="60">
        <f t="shared" ca="1" si="279"/>
        <v>536.85</v>
      </c>
      <c r="AP411" s="63">
        <f t="shared" si="255"/>
        <v>35</v>
      </c>
      <c r="AQ411" s="62">
        <f t="shared" si="256"/>
        <v>16.45555555555595</v>
      </c>
      <c r="AR411" s="62">
        <f t="shared" si="257"/>
        <v>822.7777777777975</v>
      </c>
      <c r="AS411" s="62">
        <f t="shared" si="258"/>
        <v>1645.555555555595</v>
      </c>
      <c r="AT411" s="62">
        <f t="shared" si="259"/>
        <v>-822.7777777777975</v>
      </c>
      <c r="AU411" s="62">
        <f t="shared" si="260"/>
        <v>2468.3333333333926</v>
      </c>
      <c r="AV411" s="62">
        <f t="shared" si="261"/>
        <v>-3291.11111111119</v>
      </c>
      <c r="AW411" s="63">
        <f t="shared" si="272"/>
        <v>-822.77777777779738</v>
      </c>
      <c r="AX411" s="61" t="str">
        <f t="shared" ca="1" si="262"/>
        <v/>
      </c>
      <c r="AY411" s="69">
        <f t="shared" ca="1" si="273"/>
        <v>9568.1500000000015</v>
      </c>
      <c r="AZ411" s="51">
        <f t="shared" si="263"/>
        <v>5759.4444444445826</v>
      </c>
      <c r="BA411" s="55">
        <f t="shared" ca="1" si="264"/>
        <v>0.59737011939336704</v>
      </c>
      <c r="BB411" s="55">
        <f t="shared" ca="1" si="274"/>
        <v>-2.2939900867410747</v>
      </c>
      <c r="BC411" s="64">
        <f t="shared" ca="1" si="265"/>
        <v>-1181.4444444444634</v>
      </c>
      <c r="BE411" s="52">
        <f t="shared" ca="1" si="266"/>
        <v>0.59999999999998466</v>
      </c>
      <c r="BF411" s="52" t="str">
        <f t="shared" ca="1" si="267"/>
        <v/>
      </c>
      <c r="BG411" s="52" t="str">
        <f t="shared" ca="1" si="275"/>
        <v/>
      </c>
      <c r="BH411" s="52" t="str">
        <f t="shared" ca="1" si="276"/>
        <v/>
      </c>
    </row>
    <row r="412" spans="19:60">
      <c r="S412" s="68">
        <f t="shared" si="277"/>
        <v>7</v>
      </c>
      <c r="T412" s="69">
        <f t="shared" si="277"/>
        <v>2</v>
      </c>
      <c r="U412" s="70">
        <f t="shared" si="268"/>
        <v>3</v>
      </c>
      <c r="V412" s="68">
        <f t="shared" si="269"/>
        <v>4</v>
      </c>
      <c r="W412" s="70">
        <f t="shared" si="269"/>
        <v>7</v>
      </c>
      <c r="X412" s="71">
        <f t="shared" si="269"/>
        <v>0.42857142857142855</v>
      </c>
      <c r="Y412" s="71">
        <f t="shared" si="269"/>
        <v>0.5</v>
      </c>
      <c r="Z412" s="69">
        <f t="shared" si="269"/>
        <v>10000</v>
      </c>
      <c r="AA412" s="69">
        <f t="shared" ca="1" si="269"/>
        <v>9641.3333333333339</v>
      </c>
      <c r="AB412" s="69">
        <f t="shared" ca="1" si="270"/>
        <v>-358.66666666666606</v>
      </c>
      <c r="AC412" s="69">
        <f t="shared" ca="1" si="271"/>
        <v>69.555555555555557</v>
      </c>
      <c r="AD412" s="73">
        <f t="shared" si="278"/>
        <v>0.49999999999998468</v>
      </c>
      <c r="AE412" s="69">
        <f t="shared" si="279"/>
        <v>0.70000000000000007</v>
      </c>
      <c r="AF412" s="69">
        <f t="shared" si="279"/>
        <v>2.1</v>
      </c>
      <c r="AG412" s="78">
        <f t="shared" si="279"/>
        <v>200</v>
      </c>
      <c r="AH412" s="60">
        <f t="shared" si="279"/>
        <v>50</v>
      </c>
      <c r="AI412" s="60">
        <f t="shared" si="279"/>
        <v>105</v>
      </c>
      <c r="AJ412" s="60">
        <f t="shared" si="279"/>
        <v>10105</v>
      </c>
      <c r="AK412" s="60">
        <f t="shared" si="279"/>
        <v>428.66666666666669</v>
      </c>
      <c r="AL412" s="60">
        <f t="shared" si="279"/>
        <v>8.5733333333333341</v>
      </c>
      <c r="AM412" s="60">
        <f t="shared" ca="1" si="279"/>
        <v>-536.85</v>
      </c>
      <c r="AN412" s="60">
        <f t="shared" ca="1" si="279"/>
        <v>-536.85</v>
      </c>
      <c r="AO412" s="60">
        <f t="shared" ca="1" si="279"/>
        <v>536.85</v>
      </c>
      <c r="AP412" s="63">
        <f t="shared" si="255"/>
        <v>35</v>
      </c>
      <c r="AQ412" s="62">
        <f t="shared" si="256"/>
        <v>19.546666666667235</v>
      </c>
      <c r="AR412" s="62">
        <f t="shared" si="257"/>
        <v>977.33333333336179</v>
      </c>
      <c r="AS412" s="62">
        <f t="shared" si="258"/>
        <v>1954.6666666667236</v>
      </c>
      <c r="AT412" s="62">
        <f t="shared" si="259"/>
        <v>-977.33333333336179</v>
      </c>
      <c r="AU412" s="62">
        <f t="shared" si="260"/>
        <v>2932.0000000000855</v>
      </c>
      <c r="AV412" s="62">
        <f t="shared" si="261"/>
        <v>-3909.3333333334472</v>
      </c>
      <c r="AW412" s="63">
        <f t="shared" si="272"/>
        <v>-977.33333333336168</v>
      </c>
      <c r="AX412" s="61" t="str">
        <f t="shared" ca="1" si="262"/>
        <v/>
      </c>
      <c r="AY412" s="69">
        <f t="shared" ca="1" si="273"/>
        <v>9568.1500000000015</v>
      </c>
      <c r="AZ412" s="51">
        <f t="shared" si="263"/>
        <v>6841.3333333335322</v>
      </c>
      <c r="BA412" s="55">
        <f t="shared" ca="1" si="264"/>
        <v>0.70958373668927521</v>
      </c>
      <c r="BB412" s="55">
        <f t="shared" ca="1" si="274"/>
        <v>-2.7249070631971097</v>
      </c>
      <c r="BC412" s="64">
        <f t="shared" ca="1" si="265"/>
        <v>-1336.0000000000277</v>
      </c>
      <c r="BE412" s="52">
        <f t="shared" ca="1" si="266"/>
        <v>0.49999999999998468</v>
      </c>
      <c r="BF412" s="52" t="str">
        <f t="shared" ca="1" si="267"/>
        <v/>
      </c>
      <c r="BG412" s="52" t="str">
        <f t="shared" ca="1" si="275"/>
        <v/>
      </c>
      <c r="BH412" s="52" t="str">
        <f t="shared" ca="1" si="276"/>
        <v/>
      </c>
    </row>
    <row r="413" spans="19:60">
      <c r="S413" s="68">
        <f t="shared" si="277"/>
        <v>7</v>
      </c>
      <c r="T413" s="69">
        <f t="shared" si="277"/>
        <v>2</v>
      </c>
      <c r="U413" s="70">
        <f t="shared" si="268"/>
        <v>3</v>
      </c>
      <c r="V413" s="68">
        <f t="shared" si="269"/>
        <v>4</v>
      </c>
      <c r="W413" s="70">
        <f t="shared" si="269"/>
        <v>7</v>
      </c>
      <c r="X413" s="71">
        <f t="shared" si="269"/>
        <v>0.42857142857142855</v>
      </c>
      <c r="Y413" s="71">
        <f t="shared" si="269"/>
        <v>0.5</v>
      </c>
      <c r="Z413" s="69">
        <f t="shared" si="269"/>
        <v>10000</v>
      </c>
      <c r="AA413" s="69">
        <f t="shared" ca="1" si="269"/>
        <v>9641.3333333333339</v>
      </c>
      <c r="AB413" s="69">
        <f t="shared" ca="1" si="270"/>
        <v>-358.66666666666606</v>
      </c>
      <c r="AC413" s="69">
        <f t="shared" ca="1" si="271"/>
        <v>69.555555555555557</v>
      </c>
      <c r="AD413" s="73">
        <f t="shared" si="278"/>
        <v>0.3999999999999847</v>
      </c>
      <c r="AE413" s="69">
        <f t="shared" si="279"/>
        <v>0.70000000000000007</v>
      </c>
      <c r="AF413" s="69">
        <f t="shared" si="279"/>
        <v>2.1</v>
      </c>
      <c r="AG413" s="78">
        <f t="shared" si="279"/>
        <v>200</v>
      </c>
      <c r="AH413" s="60">
        <f t="shared" si="279"/>
        <v>50</v>
      </c>
      <c r="AI413" s="60">
        <f t="shared" si="279"/>
        <v>105</v>
      </c>
      <c r="AJ413" s="60">
        <f t="shared" si="279"/>
        <v>10105</v>
      </c>
      <c r="AK413" s="60">
        <f t="shared" si="279"/>
        <v>428.66666666666669</v>
      </c>
      <c r="AL413" s="60">
        <f t="shared" si="279"/>
        <v>8.5733333333333341</v>
      </c>
      <c r="AM413" s="60">
        <f t="shared" ca="1" si="279"/>
        <v>-536.85</v>
      </c>
      <c r="AN413" s="60">
        <f t="shared" ca="1" si="279"/>
        <v>-536.85</v>
      </c>
      <c r="AO413" s="60">
        <f t="shared" ca="1" si="279"/>
        <v>536.85</v>
      </c>
      <c r="AP413" s="63">
        <f t="shared" si="255"/>
        <v>35</v>
      </c>
      <c r="AQ413" s="62">
        <f t="shared" si="256"/>
        <v>24.183333333334222</v>
      </c>
      <c r="AR413" s="62">
        <f t="shared" si="257"/>
        <v>1209.1666666667111</v>
      </c>
      <c r="AS413" s="62">
        <f t="shared" si="258"/>
        <v>2418.3333333334222</v>
      </c>
      <c r="AT413" s="62">
        <f t="shared" si="259"/>
        <v>-1209.1666666667111</v>
      </c>
      <c r="AU413" s="62">
        <f t="shared" si="260"/>
        <v>3627.5000000001332</v>
      </c>
      <c r="AV413" s="62">
        <f t="shared" si="261"/>
        <v>-4836.6666666668443</v>
      </c>
      <c r="AW413" s="63">
        <f t="shared" si="272"/>
        <v>-1209.1666666667111</v>
      </c>
      <c r="AX413" s="61" t="str">
        <f t="shared" ca="1" si="262"/>
        <v/>
      </c>
      <c r="AY413" s="69">
        <f t="shared" ca="1" si="273"/>
        <v>9568.1500000000015</v>
      </c>
      <c r="AZ413" s="51">
        <f t="shared" si="263"/>
        <v>8464.1666666669771</v>
      </c>
      <c r="BA413" s="55">
        <f t="shared" ca="1" si="264"/>
        <v>0.87790416263313964</v>
      </c>
      <c r="BB413" s="55">
        <f t="shared" ca="1" si="274"/>
        <v>-3.3712825278811702</v>
      </c>
      <c r="BC413" s="64">
        <f t="shared" ca="1" si="265"/>
        <v>-1567.8333333333771</v>
      </c>
      <c r="BE413" s="52">
        <f t="shared" ca="1" si="266"/>
        <v>0.3999999999999847</v>
      </c>
      <c r="BF413" s="52" t="str">
        <f t="shared" ca="1" si="267"/>
        <v/>
      </c>
      <c r="BG413" s="52" t="str">
        <f t="shared" ca="1" si="275"/>
        <v/>
      </c>
      <c r="BH413" s="52" t="str">
        <f t="shared" ca="1" si="276"/>
        <v/>
      </c>
    </row>
    <row r="414" spans="19:60">
      <c r="S414" s="68">
        <f t="shared" si="277"/>
        <v>7</v>
      </c>
      <c r="T414" s="69">
        <f t="shared" si="277"/>
        <v>2</v>
      </c>
      <c r="U414" s="70">
        <f t="shared" si="268"/>
        <v>3</v>
      </c>
      <c r="V414" s="68">
        <f t="shared" si="269"/>
        <v>4</v>
      </c>
      <c r="W414" s="70">
        <f t="shared" si="269"/>
        <v>7</v>
      </c>
      <c r="X414" s="71">
        <f t="shared" si="269"/>
        <v>0.42857142857142855</v>
      </c>
      <c r="Y414" s="71">
        <f t="shared" si="269"/>
        <v>0.5</v>
      </c>
      <c r="Z414" s="69">
        <f t="shared" si="269"/>
        <v>10000</v>
      </c>
      <c r="AA414" s="69">
        <f t="shared" ca="1" si="269"/>
        <v>9641.3333333333339</v>
      </c>
      <c r="AB414" s="69">
        <f t="shared" ca="1" si="270"/>
        <v>-358.66666666666606</v>
      </c>
      <c r="AC414" s="69">
        <f t="shared" ca="1" si="271"/>
        <v>69.555555555555557</v>
      </c>
      <c r="AD414" s="73">
        <f t="shared" si="278"/>
        <v>0.29999999999998472</v>
      </c>
      <c r="AE414" s="69">
        <f t="shared" si="279"/>
        <v>0.70000000000000007</v>
      </c>
      <c r="AF414" s="69">
        <f t="shared" si="279"/>
        <v>2.1</v>
      </c>
      <c r="AG414" s="78">
        <f t="shared" si="279"/>
        <v>200</v>
      </c>
      <c r="AH414" s="60">
        <f t="shared" si="279"/>
        <v>50</v>
      </c>
      <c r="AI414" s="60">
        <f t="shared" si="279"/>
        <v>105</v>
      </c>
      <c r="AJ414" s="60">
        <f t="shared" si="279"/>
        <v>10105</v>
      </c>
      <c r="AK414" s="60">
        <f t="shared" si="279"/>
        <v>428.66666666666669</v>
      </c>
      <c r="AL414" s="60">
        <f t="shared" si="279"/>
        <v>8.5733333333333341</v>
      </c>
      <c r="AM414" s="60">
        <f t="shared" ca="1" si="279"/>
        <v>-536.85</v>
      </c>
      <c r="AN414" s="60">
        <f t="shared" ca="1" si="279"/>
        <v>-536.85</v>
      </c>
      <c r="AO414" s="60">
        <f t="shared" ca="1" si="279"/>
        <v>536.85</v>
      </c>
      <c r="AP414" s="63">
        <f t="shared" si="255"/>
        <v>35</v>
      </c>
      <c r="AQ414" s="62">
        <f t="shared" si="256"/>
        <v>31.911111111112685</v>
      </c>
      <c r="AR414" s="62">
        <f t="shared" si="257"/>
        <v>1595.5555555556343</v>
      </c>
      <c r="AS414" s="62">
        <f t="shared" si="258"/>
        <v>3191.1111111112687</v>
      </c>
      <c r="AT414" s="62">
        <f t="shared" si="259"/>
        <v>-1595.5555555556343</v>
      </c>
      <c r="AU414" s="62">
        <f t="shared" si="260"/>
        <v>4786.6666666669025</v>
      </c>
      <c r="AV414" s="62">
        <f t="shared" si="261"/>
        <v>-6382.2222222225373</v>
      </c>
      <c r="AW414" s="63">
        <f t="shared" si="272"/>
        <v>-1595.5555555556348</v>
      </c>
      <c r="AX414" s="61" t="str">
        <f t="shared" ca="1" si="262"/>
        <v/>
      </c>
      <c r="AY414" s="69">
        <f t="shared" ca="1" si="273"/>
        <v>9568.1500000000015</v>
      </c>
      <c r="AZ414" s="51">
        <f t="shared" si="263"/>
        <v>11168.88888888944</v>
      </c>
      <c r="BA414" s="55">
        <f t="shared" ca="1" si="264"/>
        <v>1.1584382058729192</v>
      </c>
      <c r="BB414" s="55">
        <f t="shared" ca="1" si="274"/>
        <v>-4.4485749690212941</v>
      </c>
      <c r="BC414" s="64">
        <f t="shared" ca="1" si="265"/>
        <v>-1954.2222222223008</v>
      </c>
      <c r="BE414" s="52">
        <f t="shared" ca="1" si="266"/>
        <v>0.29999999999998472</v>
      </c>
      <c r="BF414" s="52" t="str">
        <f t="shared" ca="1" si="267"/>
        <v/>
      </c>
      <c r="BG414" s="52" t="str">
        <f t="shared" ca="1" si="275"/>
        <v/>
      </c>
      <c r="BH414" s="52" t="str">
        <f t="shared" ca="1" si="276"/>
        <v/>
      </c>
    </row>
    <row r="415" spans="19:60">
      <c r="S415" s="68">
        <f t="shared" si="277"/>
        <v>7</v>
      </c>
      <c r="T415" s="69">
        <f t="shared" si="277"/>
        <v>2</v>
      </c>
      <c r="U415" s="70">
        <f t="shared" si="268"/>
        <v>3</v>
      </c>
      <c r="V415" s="68">
        <f t="shared" si="269"/>
        <v>4</v>
      </c>
      <c r="W415" s="70">
        <f t="shared" si="269"/>
        <v>7</v>
      </c>
      <c r="X415" s="71">
        <f t="shared" si="269"/>
        <v>0.42857142857142855</v>
      </c>
      <c r="Y415" s="71">
        <f t="shared" si="269"/>
        <v>0.5</v>
      </c>
      <c r="Z415" s="69">
        <f t="shared" si="269"/>
        <v>10000</v>
      </c>
      <c r="AA415" s="69">
        <f t="shared" ca="1" si="269"/>
        <v>9641.3333333333339</v>
      </c>
      <c r="AB415" s="69">
        <f t="shared" ca="1" si="270"/>
        <v>-358.66666666666606</v>
      </c>
      <c r="AC415" s="69">
        <f t="shared" ca="1" si="271"/>
        <v>69.555555555555557</v>
      </c>
      <c r="AD415" s="73">
        <f t="shared" si="278"/>
        <v>0.19999999999998472</v>
      </c>
      <c r="AE415" s="69">
        <f t="shared" si="279"/>
        <v>0.70000000000000007</v>
      </c>
      <c r="AF415" s="69">
        <f t="shared" si="279"/>
        <v>2.1</v>
      </c>
      <c r="AG415" s="78">
        <f t="shared" si="279"/>
        <v>200</v>
      </c>
      <c r="AH415" s="60">
        <f t="shared" si="279"/>
        <v>50</v>
      </c>
      <c r="AI415" s="60">
        <f t="shared" si="279"/>
        <v>105</v>
      </c>
      <c r="AJ415" s="60">
        <f t="shared" si="279"/>
        <v>10105</v>
      </c>
      <c r="AK415" s="60">
        <f t="shared" si="279"/>
        <v>428.66666666666669</v>
      </c>
      <c r="AL415" s="60">
        <f t="shared" si="279"/>
        <v>8.5733333333333341</v>
      </c>
      <c r="AM415" s="60">
        <f t="shared" ca="1" si="279"/>
        <v>-536.85</v>
      </c>
      <c r="AN415" s="60">
        <f t="shared" ca="1" si="279"/>
        <v>-536.85</v>
      </c>
      <c r="AO415" s="60">
        <f t="shared" ca="1" si="279"/>
        <v>536.85</v>
      </c>
      <c r="AP415" s="63">
        <f t="shared" si="255"/>
        <v>35</v>
      </c>
      <c r="AQ415" s="62">
        <f t="shared" si="256"/>
        <v>47.366666666670213</v>
      </c>
      <c r="AR415" s="62">
        <f t="shared" si="257"/>
        <v>2368.3333333335108</v>
      </c>
      <c r="AS415" s="62">
        <f t="shared" si="258"/>
        <v>4736.6666666670217</v>
      </c>
      <c r="AT415" s="62">
        <f t="shared" si="259"/>
        <v>-2368.3333333335108</v>
      </c>
      <c r="AU415" s="62">
        <f t="shared" si="260"/>
        <v>7105.000000000533</v>
      </c>
      <c r="AV415" s="62">
        <f t="shared" si="261"/>
        <v>-9473.3333333340433</v>
      </c>
      <c r="AW415" s="63">
        <f t="shared" si="272"/>
        <v>-2368.3333333335104</v>
      </c>
      <c r="AX415" s="61" t="str">
        <f t="shared" ca="1" si="262"/>
        <v/>
      </c>
      <c r="AY415" s="69">
        <f t="shared" ca="1" si="273"/>
        <v>9568.1500000000015</v>
      </c>
      <c r="AZ415" s="51">
        <f t="shared" si="263"/>
        <v>16578.333333334576</v>
      </c>
      <c r="BA415" s="55">
        <f t="shared" ca="1" si="264"/>
        <v>1.7195062923525006</v>
      </c>
      <c r="BB415" s="55">
        <f t="shared" ca="1" si="274"/>
        <v>-6.6031598513016201</v>
      </c>
      <c r="BC415" s="64">
        <f t="shared" ca="1" si="265"/>
        <v>-2727.0000000001764</v>
      </c>
      <c r="BE415" s="52">
        <f t="shared" ca="1" si="266"/>
        <v>0.19999999999998472</v>
      </c>
      <c r="BF415" s="52" t="str">
        <f t="shared" ca="1" si="267"/>
        <v/>
      </c>
      <c r="BG415" s="52" t="str">
        <f t="shared" ca="1" si="275"/>
        <v/>
      </c>
      <c r="BH415" s="52" t="str">
        <f t="shared" ca="1" si="276"/>
        <v/>
      </c>
    </row>
    <row r="416" spans="19:60">
      <c r="S416" s="68">
        <f t="shared" si="277"/>
        <v>7</v>
      </c>
      <c r="T416" s="69">
        <f t="shared" si="277"/>
        <v>2</v>
      </c>
      <c r="U416" s="70">
        <f t="shared" si="268"/>
        <v>3</v>
      </c>
      <c r="V416" s="68">
        <f t="shared" si="269"/>
        <v>4</v>
      </c>
      <c r="W416" s="70">
        <f t="shared" si="269"/>
        <v>7</v>
      </c>
      <c r="X416" s="71">
        <f t="shared" si="269"/>
        <v>0.42857142857142855</v>
      </c>
      <c r="Y416" s="71">
        <f t="shared" si="269"/>
        <v>0.5</v>
      </c>
      <c r="Z416" s="69">
        <f t="shared" si="269"/>
        <v>10000</v>
      </c>
      <c r="AA416" s="69">
        <f t="shared" ca="1" si="269"/>
        <v>9641.3333333333339</v>
      </c>
      <c r="AB416" s="69">
        <f t="shared" ca="1" si="270"/>
        <v>-358.66666666666606</v>
      </c>
      <c r="AC416" s="69">
        <f t="shared" ca="1" si="271"/>
        <v>69.555555555555557</v>
      </c>
      <c r="AD416" s="73">
        <f t="shared" si="278"/>
        <v>9.9999999999984712E-2</v>
      </c>
      <c r="AE416" s="69">
        <f t="shared" si="279"/>
        <v>0.70000000000000007</v>
      </c>
      <c r="AF416" s="69">
        <f t="shared" si="279"/>
        <v>2.1</v>
      </c>
      <c r="AG416" s="78">
        <f t="shared" si="279"/>
        <v>200</v>
      </c>
      <c r="AH416" s="60">
        <f t="shared" si="279"/>
        <v>50</v>
      </c>
      <c r="AI416" s="60">
        <f t="shared" si="279"/>
        <v>105</v>
      </c>
      <c r="AJ416" s="60">
        <f t="shared" si="279"/>
        <v>10105</v>
      </c>
      <c r="AK416" s="60">
        <f t="shared" si="279"/>
        <v>428.66666666666669</v>
      </c>
      <c r="AL416" s="60">
        <f t="shared" si="279"/>
        <v>8.5733333333333341</v>
      </c>
      <c r="AM416" s="60">
        <f t="shared" ca="1" si="279"/>
        <v>-536.85</v>
      </c>
      <c r="AN416" s="60">
        <f t="shared" ca="1" si="279"/>
        <v>-536.85</v>
      </c>
      <c r="AO416" s="60">
        <f t="shared" ca="1" si="279"/>
        <v>536.85</v>
      </c>
      <c r="AP416" s="63">
        <f t="shared" si="255"/>
        <v>35</v>
      </c>
      <c r="AQ416" s="62">
        <f t="shared" si="256"/>
        <v>93.733333333347517</v>
      </c>
      <c r="AR416" s="62">
        <f t="shared" si="257"/>
        <v>4686.6666666673755</v>
      </c>
      <c r="AS416" s="62">
        <f t="shared" si="258"/>
        <v>9373.3333333347509</v>
      </c>
      <c r="AT416" s="62">
        <f t="shared" si="259"/>
        <v>-4686.6666666673755</v>
      </c>
      <c r="AU416" s="62">
        <f t="shared" si="260"/>
        <v>14060.000000002126</v>
      </c>
      <c r="AV416" s="62">
        <f t="shared" si="261"/>
        <v>-18746.666666669502</v>
      </c>
      <c r="AW416" s="63">
        <f t="shared" si="272"/>
        <v>-4686.6666666673755</v>
      </c>
      <c r="AX416" s="61" t="str">
        <f t="shared" ca="1" si="262"/>
        <v/>
      </c>
      <c r="AY416" s="69">
        <f t="shared" ca="1" si="273"/>
        <v>9568.1500000000015</v>
      </c>
      <c r="AZ416" s="51">
        <f t="shared" si="263"/>
        <v>32806.666666671626</v>
      </c>
      <c r="BA416" s="55">
        <f t="shared" ca="1" si="264"/>
        <v>3.4027105517914147</v>
      </c>
      <c r="BB416" s="55">
        <f t="shared" ca="1" si="274"/>
        <v>-13.066914498143262</v>
      </c>
      <c r="BC416" s="64">
        <f t="shared" ca="1" si="265"/>
        <v>-5045.3333333340415</v>
      </c>
      <c r="BE416" s="52">
        <f t="shared" ca="1" si="266"/>
        <v>9.9999999999984712E-2</v>
      </c>
      <c r="BF416" s="52" t="str">
        <f t="shared" ca="1" si="267"/>
        <v/>
      </c>
      <c r="BG416" s="52" t="str">
        <f t="shared" ca="1" si="275"/>
        <v/>
      </c>
      <c r="BH416" s="52" t="str">
        <f t="shared" ca="1" si="276"/>
        <v/>
      </c>
    </row>
  </sheetData>
  <conditionalFormatting sqref="F8:F13 E8:E27">
    <cfRule type="cellIs" dxfId="428" priority="73" operator="equal">
      <formula>"LOSS"</formula>
    </cfRule>
    <cfRule type="cellIs" dxfId="427" priority="74" operator="equal">
      <formula>"WIN"</formula>
    </cfRule>
  </conditionalFormatting>
  <conditionalFormatting sqref="M8:M29 H4">
    <cfRule type="cellIs" dxfId="426" priority="71" operator="lessThan">
      <formula>0</formula>
    </cfRule>
    <cfRule type="cellIs" dxfId="425" priority="72" operator="greaterThan">
      <formula>0</formula>
    </cfRule>
  </conditionalFormatting>
  <conditionalFormatting sqref="BC8:BC207 AV208:AY212 AW8:AW207">
    <cfRule type="cellIs" dxfId="424" priority="55" operator="lessThan">
      <formula>0</formula>
    </cfRule>
    <cfRule type="cellIs" dxfId="423" priority="56" operator="greaterThan">
      <formula>0</formula>
    </cfRule>
  </conditionalFormatting>
  <conditionalFormatting sqref="AW8:AY207 BC8:BC207 S6 S8:AU207">
    <cfRule type="expression" dxfId="422" priority="54">
      <formula>$X6=1</formula>
    </cfRule>
  </conditionalFormatting>
  <conditionalFormatting sqref="BB208:BC212 S208:AZ212">
    <cfRule type="expression" dxfId="421" priority="51">
      <formula>$W208=1</formula>
    </cfRule>
  </conditionalFormatting>
  <conditionalFormatting sqref="BA208:BA212">
    <cfRule type="expression" dxfId="420" priority="50">
      <formula>$W208=1</formula>
    </cfRule>
  </conditionalFormatting>
  <conditionalFormatting sqref="BB9:BB207">
    <cfRule type="expression" dxfId="419" priority="49">
      <formula>$X9=1</formula>
    </cfRule>
  </conditionalFormatting>
  <conditionalFormatting sqref="AY208:AZ212">
    <cfRule type="cellIs" dxfId="418" priority="47" operator="lessThan">
      <formula>0</formula>
    </cfRule>
    <cfRule type="cellIs" dxfId="417" priority="48" operator="greaterThan">
      <formula>0</formula>
    </cfRule>
  </conditionalFormatting>
  <conditionalFormatting sqref="BC208:BD212 S208:BA212">
    <cfRule type="expression" dxfId="416" priority="46">
      <formula>$X208=1</formula>
    </cfRule>
  </conditionalFormatting>
  <conditionalFormatting sqref="BB208:BB212">
    <cfRule type="expression" dxfId="415" priority="45">
      <formula>$X208=1</formula>
    </cfRule>
  </conditionalFormatting>
  <conditionalFormatting sqref="BD9:BD207 S6 S8:AY207 BB8:BB207">
    <cfRule type="expression" dxfId="414" priority="44">
      <formula>$Y6=1</formula>
    </cfRule>
  </conditionalFormatting>
  <conditionalFormatting sqref="BC8:BC207 AV208:AY212 AW8:AW207">
    <cfRule type="cellIs" dxfId="413" priority="42" operator="lessThan">
      <formula>0</formula>
    </cfRule>
    <cfRule type="cellIs" dxfId="412" priority="43" operator="greaterThan">
      <formula>0</formula>
    </cfRule>
  </conditionalFormatting>
  <conditionalFormatting sqref="AW8:AY207 BC8:BC207 S6 S8:AU207">
    <cfRule type="expression" dxfId="411" priority="41">
      <formula>$X6=1</formula>
    </cfRule>
  </conditionalFormatting>
  <conditionalFormatting sqref="BB208:BC212 S208:AZ212">
    <cfRule type="expression" dxfId="410" priority="40">
      <formula>$W208=1</formula>
    </cfRule>
  </conditionalFormatting>
  <conditionalFormatting sqref="BA208:BA212">
    <cfRule type="expression" dxfId="409" priority="39">
      <formula>$W208=1</formula>
    </cfRule>
  </conditionalFormatting>
  <conditionalFormatting sqref="BB9:BB207">
    <cfRule type="expression" dxfId="408" priority="38">
      <formula>$X9=1</formula>
    </cfRule>
  </conditionalFormatting>
  <conditionalFormatting sqref="BC8:BC207 AV208:AZ212 AW8:AW207 BC217:BC416 AW217:AW416">
    <cfRule type="cellIs" dxfId="407" priority="36" operator="lessThan">
      <formula>0</formula>
    </cfRule>
    <cfRule type="cellIs" dxfId="406" priority="37" operator="greaterThan">
      <formula>0</formula>
    </cfRule>
  </conditionalFormatting>
  <conditionalFormatting sqref="BC9:BC207 S6 S8:AX207">
    <cfRule type="expression" dxfId="405" priority="35">
      <formula>$Y6=1</formula>
    </cfRule>
  </conditionalFormatting>
  <conditionalFormatting sqref="S208:BA212 BB208:BB210 BC208:BD212">
    <cfRule type="expression" dxfId="404" priority="34">
      <formula>$X208=1</formula>
    </cfRule>
  </conditionalFormatting>
  <conditionalFormatting sqref="BD9:BD207 S6 BB8:BB207 S8:AX207">
    <cfRule type="expression" dxfId="403" priority="33">
      <formula>$Y6=1</formula>
    </cfRule>
  </conditionalFormatting>
  <conditionalFormatting sqref="S8:AU207 BC8:BC207 S6 AW8:AX207">
    <cfRule type="expression" dxfId="402" priority="32">
      <formula>$X6=1</formula>
    </cfRule>
  </conditionalFormatting>
  <conditionalFormatting sqref="S208:AZ212 BB208:BB210 BC208:BC212">
    <cfRule type="expression" dxfId="401" priority="31">
      <formula>$W208=1</formula>
    </cfRule>
  </conditionalFormatting>
  <conditionalFormatting sqref="BA208:BA212">
    <cfRule type="expression" dxfId="400" priority="30">
      <formula>$W208=1</formula>
    </cfRule>
  </conditionalFormatting>
  <conditionalFormatting sqref="BB9:BB207">
    <cfRule type="expression" dxfId="399" priority="29">
      <formula>$X9=1</formula>
    </cfRule>
  </conditionalFormatting>
  <conditionalFormatting sqref="BC218:BC416 S215 S217:AX416">
    <cfRule type="expression" dxfId="398" priority="28">
      <formula>$Y215=1</formula>
    </cfRule>
  </conditionalFormatting>
  <conditionalFormatting sqref="BD218:BD416 S215 BB217:BB416 S217:AX416">
    <cfRule type="expression" dxfId="397" priority="27">
      <formula>$Y215=1</formula>
    </cfRule>
  </conditionalFormatting>
  <conditionalFormatting sqref="BC217:BC416 S215 AW217:AX416 S217:AU416">
    <cfRule type="expression" dxfId="396" priority="26">
      <formula>$X215=1</formula>
    </cfRule>
  </conditionalFormatting>
  <conditionalFormatting sqref="BB218:BB416">
    <cfRule type="expression" dxfId="395" priority="25">
      <formula>$X218=1</formula>
    </cfRule>
  </conditionalFormatting>
  <conditionalFormatting sqref="AY208:AZ212">
    <cfRule type="cellIs" dxfId="394" priority="23" operator="lessThan">
      <formula>0</formula>
    </cfRule>
    <cfRule type="cellIs" dxfId="393" priority="24" operator="greaterThan">
      <formula>0</formula>
    </cfRule>
  </conditionalFormatting>
  <conditionalFormatting sqref="BC208:BD212 AD208:BA212">
    <cfRule type="expression" dxfId="392" priority="22">
      <formula>$X208=1</formula>
    </cfRule>
  </conditionalFormatting>
  <conditionalFormatting sqref="BB208:BB212">
    <cfRule type="expression" dxfId="391" priority="21">
      <formula>$X208=1</formula>
    </cfRule>
  </conditionalFormatting>
  <conditionalFormatting sqref="BD9:BD207 AD8:AY207 BB8:BB207">
    <cfRule type="expression" dxfId="390" priority="20">
      <formula>$Y8=1</formula>
    </cfRule>
  </conditionalFormatting>
  <conditionalFormatting sqref="BC8:BC207 AV208:AY212 AW8:AW207">
    <cfRule type="cellIs" dxfId="389" priority="18" operator="lessThan">
      <formula>0</formula>
    </cfRule>
    <cfRule type="cellIs" dxfId="388" priority="19" operator="greaterThan">
      <formula>0</formula>
    </cfRule>
  </conditionalFormatting>
  <conditionalFormatting sqref="AW8:AY207 BC8:BC207 AD8:AU207">
    <cfRule type="expression" dxfId="387" priority="17">
      <formula>$X8=1</formula>
    </cfRule>
  </conditionalFormatting>
  <conditionalFormatting sqref="BB208:BC212 AD208:AZ212">
    <cfRule type="expression" dxfId="386" priority="16">
      <formula>$W208=1</formula>
    </cfRule>
  </conditionalFormatting>
  <conditionalFormatting sqref="BA208:BA212">
    <cfRule type="expression" dxfId="385" priority="15">
      <formula>$W208=1</formula>
    </cfRule>
  </conditionalFormatting>
  <conditionalFormatting sqref="BB9:BB207">
    <cfRule type="expression" dxfId="384" priority="14">
      <formula>$X9=1</formula>
    </cfRule>
  </conditionalFormatting>
  <conditionalFormatting sqref="BC8:BC207 AV208:AZ212 AW8:AW207 BC217:BC416 AW217:AW416">
    <cfRule type="cellIs" dxfId="383" priority="12" operator="lessThan">
      <formula>0</formula>
    </cfRule>
    <cfRule type="cellIs" dxfId="382" priority="13" operator="greaterThan">
      <formula>0</formula>
    </cfRule>
  </conditionalFormatting>
  <conditionalFormatting sqref="BC9:BC207 AD8:AX207">
    <cfRule type="expression" dxfId="381" priority="11">
      <formula>$Y8=1</formula>
    </cfRule>
  </conditionalFormatting>
  <conditionalFormatting sqref="AD208:BA212 BB208:BB210 BC208:BD212">
    <cfRule type="expression" dxfId="380" priority="10">
      <formula>$X208=1</formula>
    </cfRule>
  </conditionalFormatting>
  <conditionalFormatting sqref="BD9:BD207 BB8:BB207 AD8:AX207">
    <cfRule type="expression" dxfId="379" priority="9">
      <formula>$Y8=1</formula>
    </cfRule>
  </conditionalFormatting>
  <conditionalFormatting sqref="AD8:AU207 BC8:BC207 AW8:AX207">
    <cfRule type="expression" dxfId="378" priority="8">
      <formula>$X8=1</formula>
    </cfRule>
  </conditionalFormatting>
  <conditionalFormatting sqref="AD208:AZ212 BB208:BB210 BC208:BC212">
    <cfRule type="expression" dxfId="377" priority="7">
      <formula>$W208=1</formula>
    </cfRule>
  </conditionalFormatting>
  <conditionalFormatting sqref="BA208:BA212">
    <cfRule type="expression" dxfId="376" priority="6">
      <formula>$W208=1</formula>
    </cfRule>
  </conditionalFormatting>
  <conditionalFormatting sqref="BB9:BB207">
    <cfRule type="expression" dxfId="375" priority="5">
      <formula>$X9=1</formula>
    </cfRule>
  </conditionalFormatting>
  <conditionalFormatting sqref="BC218:BC416 AD217:AX416">
    <cfRule type="expression" dxfId="374" priority="4">
      <formula>$Y217=1</formula>
    </cfRule>
  </conditionalFormatting>
  <conditionalFormatting sqref="BD218:BD416 BB217:BB416 AD217:AX416">
    <cfRule type="expression" dxfId="373" priority="3">
      <formula>$Y217=1</formula>
    </cfRule>
  </conditionalFormatting>
  <conditionalFormatting sqref="BC217:BC416 AW217:AX416 AD217:AU416">
    <cfRule type="expression" dxfId="372" priority="2">
      <formula>$X217=1</formula>
    </cfRule>
  </conditionalFormatting>
  <conditionalFormatting sqref="BB218:BB416">
    <cfRule type="expression" dxfId="371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416"/>
  <sheetViews>
    <sheetView topLeftCell="Q1" workbookViewId="0">
      <selection activeCell="Q1" sqref="Q1"/>
    </sheetView>
  </sheetViews>
  <sheetFormatPr defaultRowHeight="15"/>
  <cols>
    <col min="3" max="3" width="17.7109375" customWidth="1"/>
    <col min="5" max="5" width="9.7109375" customWidth="1"/>
    <col min="6" max="6" width="8.85546875" customWidth="1"/>
    <col min="7" max="7" width="0.140625" customWidth="1"/>
    <col min="8" max="8" width="10.140625" customWidth="1"/>
    <col min="9" max="9" width="0.140625" customWidth="1"/>
    <col min="10" max="11" width="9.42578125" customWidth="1"/>
    <col min="12" max="12" width="9" customWidth="1"/>
    <col min="13" max="13" width="8.7109375" customWidth="1"/>
    <col min="14" max="14" width="11.7109375" customWidth="1"/>
    <col min="15" max="15" width="6.28515625" customWidth="1"/>
    <col min="16" max="16" width="18.57031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10"/>
      <c r="O2" s="4"/>
      <c r="Q2" s="4" t="s">
        <v>154</v>
      </c>
      <c r="S2" s="80" t="s">
        <v>152</v>
      </c>
      <c r="BC2" s="4" t="s">
        <v>106</v>
      </c>
    </row>
    <row r="3" spans="1:60">
      <c r="B3" s="14" t="s">
        <v>0</v>
      </c>
      <c r="C3" s="13">
        <f>COUNTIF((E8:E27),"WIN")</f>
        <v>4</v>
      </c>
      <c r="D3" s="13">
        <f>COUNT(F8:F28)</f>
        <v>7</v>
      </c>
      <c r="E3" s="13">
        <f>D3+'3°TRANCE'!E3</f>
        <v>28</v>
      </c>
      <c r="F3" s="13">
        <f>C3+'3°TRANCE'!F3</f>
        <v>10</v>
      </c>
      <c r="G3" s="10">
        <f>'1°TRANCE'!G3</f>
        <v>10000</v>
      </c>
      <c r="H3" s="6">
        <f>'3°TRANCE'!H3+'4°TRANCE'!M28</f>
        <v>9491.6209828854735</v>
      </c>
      <c r="I3" s="10">
        <f>2/20*D3</f>
        <v>0.70000000000000007</v>
      </c>
      <c r="J3" s="10">
        <f>I3+'3°TRANCE'!J3</f>
        <v>2.8000000000000003</v>
      </c>
      <c r="K3" s="6">
        <f>'3°TRANCE'!P28</f>
        <v>754.31378496798106</v>
      </c>
      <c r="L3" s="10"/>
      <c r="M3" s="17">
        <v>8.68</v>
      </c>
      <c r="N3" s="10">
        <f>G3/'1°TRANCE'!Q3</f>
        <v>50</v>
      </c>
      <c r="O3" s="4"/>
      <c r="P3" s="81" t="s">
        <v>155</v>
      </c>
      <c r="Q3" s="54">
        <f ca="1">BC3</f>
        <v>9.4499999999999993</v>
      </c>
      <c r="W3" s="44" t="s">
        <v>115</v>
      </c>
      <c r="X3" s="1">
        <f>'1°TRANCE'!Q3</f>
        <v>200</v>
      </c>
      <c r="BC3" s="2">
        <f ca="1">ROUND(AVERAGE(BE6:BH6),2)</f>
        <v>9.4499999999999993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</v>
      </c>
      <c r="C4" s="13">
        <f>COUNTIF((E8:E27),"LOSS")</f>
        <v>3</v>
      </c>
      <c r="D4" s="13"/>
      <c r="E4" s="13"/>
      <c r="F4" s="13">
        <f>C4+'3°TRANCE'!F4</f>
        <v>18</v>
      </c>
      <c r="G4" s="10"/>
      <c r="H4" s="6">
        <f>H3-'1°TRANCE'!G3</f>
        <v>-508.3790171145265</v>
      </c>
      <c r="I4" s="10">
        <f>J3*N3</f>
        <v>140</v>
      </c>
      <c r="J4" s="10">
        <f>G3+I4</f>
        <v>10140</v>
      </c>
      <c r="K4" s="10">
        <f>K3/'1°TRANCE'!H8</f>
        <v>15.086275699359621</v>
      </c>
      <c r="L4" s="10"/>
      <c r="M4" s="11" t="s">
        <v>25</v>
      </c>
      <c r="N4" s="10"/>
      <c r="O4" s="4"/>
      <c r="P4" s="81" t="s">
        <v>156</v>
      </c>
      <c r="Q4" s="54">
        <f ca="1">BC212</f>
        <v>7.9</v>
      </c>
      <c r="T4" s="44" t="s">
        <v>132</v>
      </c>
      <c r="U4" s="1">
        <v>4</v>
      </c>
      <c r="W4" s="44" t="s">
        <v>124</v>
      </c>
      <c r="X4" s="54">
        <f ca="1">INDIRECT(CONCATENATE("'",U5,"'!H8"))</f>
        <v>96.882372767104812</v>
      </c>
      <c r="BE4" s="82">
        <v>0.3</v>
      </c>
      <c r="BG4" s="82">
        <v>0.25</v>
      </c>
      <c r="BH4" s="82">
        <v>0.6</v>
      </c>
    </row>
    <row r="5" spans="1:60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81" t="s">
        <v>106</v>
      </c>
      <c r="Q5" s="2">
        <f ca="1">ROUND(AVERAGE(Q3:Q4),2)</f>
        <v>8.68</v>
      </c>
      <c r="T5" s="44" t="s">
        <v>133</v>
      </c>
      <c r="U5" s="77" t="str">
        <f>CONCATENATE(U4-1,"°TRANCE")</f>
        <v>3°TRANCE</v>
      </c>
      <c r="W5" s="44" t="s">
        <v>136</v>
      </c>
      <c r="X5" s="54">
        <f ca="1">INDIRECT(CONCATENATE("'",U5,"'!H3"))</f>
        <v>9350.6862150320194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S6" s="68"/>
      <c r="BE6" s="52">
        <f ca="1">MAX(BE8:BE207)</f>
        <v>10.299999999999965</v>
      </c>
      <c r="BF6" s="52">
        <f ca="1">MAX(BF8:BF207)</f>
        <v>6.2999999999999794</v>
      </c>
      <c r="BG6" s="52">
        <f ca="1">AVERAGE(MAX(BG8:BG207),MIN(BG8:BG207))</f>
        <v>11.399999999999993</v>
      </c>
      <c r="BH6" s="52">
        <f ca="1">MAX(BH8:BH207)</f>
        <v>9.799999999999967</v>
      </c>
    </row>
    <row r="7" spans="1:60" ht="75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 t="s">
        <v>20</v>
      </c>
      <c r="O7" s="10"/>
      <c r="P7" s="10"/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2.8186953570690809</v>
      </c>
      <c r="H8" s="27">
        <f>IF(F8="","",G8*$N$3)</f>
        <v>140.93476785345405</v>
      </c>
      <c r="I8" s="27">
        <f>IF(E8="WIN",(F8*H8),-H8)</f>
        <v>281.8695357069081</v>
      </c>
      <c r="J8" s="27">
        <f>-H8</f>
        <v>-140.93476785345405</v>
      </c>
      <c r="K8" s="27">
        <f>IF(F8&lt;&gt;"",($I$3/$D$3),"")</f>
        <v>0.1</v>
      </c>
      <c r="L8" s="27">
        <f>IF(I8&lt;0,J8,(I8+J8))</f>
        <v>140.93476785345405</v>
      </c>
      <c r="M8" s="27">
        <f>IF(F8&lt;&gt;"",L8,"")</f>
        <v>140.93476785345405</v>
      </c>
      <c r="N8" s="6"/>
      <c r="O8" s="6"/>
      <c r="P8" s="6"/>
      <c r="Q8" s="54">
        <f ca="1">Q5</f>
        <v>8.68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9350.6862150320194</v>
      </c>
      <c r="AB8" s="69">
        <f ca="1">AA8-Z8</f>
        <v>-649.31378496798061</v>
      </c>
      <c r="AC8" s="69">
        <f ca="1">X$4</f>
        <v>96.882372767104812</v>
      </c>
      <c r="AD8" s="79">
        <v>20</v>
      </c>
      <c r="AE8" s="69">
        <f>2/20*W8</f>
        <v>0.70000000000000007</v>
      </c>
      <c r="AF8" s="69">
        <f>J$3</f>
        <v>2.8000000000000003</v>
      </c>
      <c r="AG8" s="72">
        <f>X$3</f>
        <v>200</v>
      </c>
      <c r="AH8" s="60">
        <f>Z8/AG8</f>
        <v>50</v>
      </c>
      <c r="AI8" s="60">
        <f>AF8*AH8</f>
        <v>140</v>
      </c>
      <c r="AJ8" s="60">
        <f>Z8+AI8</f>
        <v>10140</v>
      </c>
      <c r="AK8" s="60">
        <f>K$3</f>
        <v>754.31378496798106</v>
      </c>
      <c r="AL8" s="60">
        <f>AK8/AH8</f>
        <v>15.086275699359621</v>
      </c>
      <c r="AM8" s="60">
        <f ca="1">IF(AY8&gt;AJ8,"VINTO",AW8-AP8-AK8)</f>
        <v>-520.91671722278397</v>
      </c>
      <c r="AN8" s="60">
        <f t="shared" ref="AN8" ca="1" si="1">AM8</f>
        <v>-520.91671722278397</v>
      </c>
      <c r="AO8" s="60">
        <f t="shared" ref="AO8" ca="1" si="2">IFERROR(-AN8,"")</f>
        <v>520.91671722278397</v>
      </c>
      <c r="AP8" s="63">
        <f t="shared" ref="AP8:AP71" si="3">AE8*AH8</f>
        <v>35</v>
      </c>
      <c r="AQ8" s="62">
        <f t="shared" ref="AQ8:AQ71" si="4">IF(AL8=0,1,(1+(AL8+AE8)/(AD8*(T8-1))))</f>
        <v>1.789313784967981</v>
      </c>
      <c r="AR8" s="62">
        <f t="shared" ref="AR8:AR71" si="5">IF(AQ8&lt;=0,AH8,AQ8*AH8)</f>
        <v>89.465689248399045</v>
      </c>
      <c r="AS8" s="62">
        <f t="shared" ref="AS8:AS71" si="6">(T8*AR8)</f>
        <v>178.93137849679809</v>
      </c>
      <c r="AT8" s="62">
        <f t="shared" ref="AT8:AT71" si="7">-AR8</f>
        <v>-89.465689248399045</v>
      </c>
      <c r="AU8" s="62">
        <f t="shared" ref="AU8:AU71" si="8">(AS8+AT8)*U8</f>
        <v>447.32844624199521</v>
      </c>
      <c r="AV8" s="62">
        <f t="shared" ref="AV8:AV71" si="9">AT8*V8</f>
        <v>-178.93137849679809</v>
      </c>
      <c r="AW8" s="63">
        <f t="shared" ref="AW8" si="10">SUM(AU8:AV8)</f>
        <v>268.39706774519709</v>
      </c>
      <c r="AX8" s="61" t="str">
        <f t="shared" ref="AX8:AX71" ca="1" si="11">IF(AY8+AW8&gt;AJ8,"VINTO","")</f>
        <v/>
      </c>
      <c r="AY8" s="69">
        <f ca="1">AA8+AW8</f>
        <v>9619.0832827772174</v>
      </c>
      <c r="AZ8" s="51">
        <f t="shared" ref="AZ8:AZ71" si="12">AR8*W8</f>
        <v>626.25982473879333</v>
      </c>
      <c r="BA8" s="55">
        <f t="shared" ref="BA8:BA71" ca="1" si="13">IFERROR(AZ8/AA8,0)</f>
        <v>6.6974744990589849E-2</v>
      </c>
      <c r="BB8" s="55">
        <f ca="1">IFERROR(AW8/ABS(AB8),0)</f>
        <v>0.41335495096324265</v>
      </c>
      <c r="BC8" s="64">
        <f t="shared" ref="BC8:BC71" ca="1" si="14">AW8+AB8</f>
        <v>-380.91671722278352</v>
      </c>
      <c r="BE8" s="52" t="str">
        <f t="shared" ref="BE8:BE71" ca="1" si="15">IF(((AR8-AC8)/AC8)&gt;=BE$4,AD8,"")</f>
        <v/>
      </c>
      <c r="BF8" s="52" t="str">
        <f t="shared" ref="BF8:BF71" ca="1" si="16">IF(AX8="","",AD8)</f>
        <v/>
      </c>
      <c r="BG8" s="52">
        <f t="shared" ref="BG8:BG71" ca="1" si="17">IF(BA8&lt;=BG$4,AD8,"")</f>
        <v>20</v>
      </c>
      <c r="BH8" s="52" t="str">
        <f t="shared" ref="BH8:BH71" ca="1" si="18">IF(BB8&gt;=BH$4,AD8,"")</f>
        <v/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2.8186953570690809</v>
      </c>
      <c r="H9" s="27">
        <f t="shared" ref="H9:H27" si="20">IF(F9="","",G9*$N$3)</f>
        <v>140.93476785345405</v>
      </c>
      <c r="I9" s="27">
        <f t="shared" ref="I9:I27" si="21">IF(E9="WIN",(F9*H9),-H9)</f>
        <v>281.8695357069081</v>
      </c>
      <c r="J9" s="27">
        <f t="shared" ref="J9:J27" si="22">-H9</f>
        <v>-140.93476785345405</v>
      </c>
      <c r="K9" s="27">
        <f t="shared" ref="K9:K27" si="23">IF(F9&lt;&gt;"",($I$3/$D$3),"")</f>
        <v>0.1</v>
      </c>
      <c r="L9" s="27">
        <f t="shared" ref="L9:L27" si="24">IF(I9&lt;0,J9,(I9+J9))</f>
        <v>140.93476785345405</v>
      </c>
      <c r="M9" s="27">
        <f t="shared" ref="M9:M27" si="25">IF(F9&lt;&gt;"",L9,"")</f>
        <v>140.93476785345405</v>
      </c>
      <c r="N9" s="6"/>
      <c r="O9" s="6"/>
      <c r="P9" s="6"/>
      <c r="Q9" s="1">
        <f ca="1">Q8</f>
        <v>8.68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9350.6862150320194</v>
      </c>
      <c r="AB9" s="69">
        <f t="shared" ref="AB9:AB72" ca="1" si="27">AA9-Z9</f>
        <v>-649.31378496798061</v>
      </c>
      <c r="AC9" s="69">
        <f t="shared" ref="AC9:AC40" ca="1" si="28">AC8</f>
        <v>96.882372767104812</v>
      </c>
      <c r="AD9" s="73">
        <f>AD8-0.1</f>
        <v>19.899999999999999</v>
      </c>
      <c r="AE9" s="69">
        <f>AE8</f>
        <v>0.70000000000000007</v>
      </c>
      <c r="AF9" s="69">
        <f>AF8</f>
        <v>2.8000000000000003</v>
      </c>
      <c r="AG9" s="78">
        <f>AG8</f>
        <v>200</v>
      </c>
      <c r="AH9" s="60">
        <f>AH8</f>
        <v>50</v>
      </c>
      <c r="AI9" s="60">
        <f>AI8</f>
        <v>140</v>
      </c>
      <c r="AJ9" s="60">
        <f t="shared" ref="AJ9:AO24" si="29">AJ8</f>
        <v>10140</v>
      </c>
      <c r="AK9" s="60">
        <f t="shared" si="29"/>
        <v>754.31378496798106</v>
      </c>
      <c r="AL9" s="60">
        <f>AL8</f>
        <v>15.086275699359621</v>
      </c>
      <c r="AM9" s="60">
        <f t="shared" ca="1" si="29"/>
        <v>-520.91671722278397</v>
      </c>
      <c r="AN9" s="60">
        <f t="shared" ca="1" si="29"/>
        <v>-520.91671722278397</v>
      </c>
      <c r="AO9" s="60">
        <f t="shared" ca="1" si="29"/>
        <v>520.91671722278397</v>
      </c>
      <c r="AP9" s="63">
        <f t="shared" si="3"/>
        <v>35</v>
      </c>
      <c r="AQ9" s="62">
        <f t="shared" si="4"/>
        <v>1.7932801858974683</v>
      </c>
      <c r="AR9" s="62">
        <f t="shared" si="5"/>
        <v>89.664009294873409</v>
      </c>
      <c r="AS9" s="62">
        <f t="shared" si="6"/>
        <v>179.32801858974682</v>
      </c>
      <c r="AT9" s="62">
        <f t="shared" si="7"/>
        <v>-89.664009294873409</v>
      </c>
      <c r="AU9" s="62">
        <f t="shared" si="8"/>
        <v>448.32004647436702</v>
      </c>
      <c r="AV9" s="62">
        <f t="shared" si="9"/>
        <v>-179.32801858974682</v>
      </c>
      <c r="AW9" s="63">
        <f t="shared" ref="AW9:AW72" si="30">SUM(AU9:AV9)</f>
        <v>268.9920278846202</v>
      </c>
      <c r="AX9" s="61" t="str">
        <f t="shared" ca="1" si="11"/>
        <v/>
      </c>
      <c r="AY9" s="69">
        <f t="shared" ref="AY9:AY72" ca="1" si="31">AY8</f>
        <v>9619.0832827772174</v>
      </c>
      <c r="AZ9" s="51">
        <f t="shared" si="12"/>
        <v>627.64806506411389</v>
      </c>
      <c r="BA9" s="55">
        <f t="shared" ca="1" si="13"/>
        <v>6.7123208995626071E-2</v>
      </c>
      <c r="BB9" s="55">
        <f t="shared" ref="BB9:BB72" ca="1" si="32">IFERROR(AW9/ABS(AB9),0)</f>
        <v>0.4142712415968266</v>
      </c>
      <c r="BC9" s="64">
        <f t="shared" ca="1" si="14"/>
        <v>-380.32175708336041</v>
      </c>
      <c r="BE9" s="52" t="str">
        <f t="shared" ca="1" si="15"/>
        <v/>
      </c>
      <c r="BF9" s="52" t="str">
        <f t="shared" ca="1" si="16"/>
        <v/>
      </c>
      <c r="BG9" s="52">
        <f t="shared" ca="1" si="17"/>
        <v>19.899999999999999</v>
      </c>
      <c r="BH9" s="52" t="str">
        <f t="shared" ca="1" si="18"/>
        <v/>
      </c>
    </row>
    <row r="10" spans="1:60">
      <c r="B10" s="10">
        <v>3</v>
      </c>
      <c r="C10" s="34"/>
      <c r="D10" s="34"/>
      <c r="E10" s="35" t="s">
        <v>49</v>
      </c>
      <c r="F10" s="35">
        <v>2</v>
      </c>
      <c r="G10" s="6">
        <f t="shared" si="19"/>
        <v>2.8186953570690809</v>
      </c>
      <c r="H10" s="27">
        <f t="shared" si="20"/>
        <v>140.93476785345405</v>
      </c>
      <c r="I10" s="27">
        <f t="shared" si="21"/>
        <v>281.8695357069081</v>
      </c>
      <c r="J10" s="27">
        <f t="shared" si="22"/>
        <v>-140.93476785345405</v>
      </c>
      <c r="K10" s="27">
        <f t="shared" si="23"/>
        <v>0.1</v>
      </c>
      <c r="L10" s="27">
        <f t="shared" si="24"/>
        <v>140.93476785345405</v>
      </c>
      <c r="M10" s="27">
        <f t="shared" si="25"/>
        <v>140.93476785345405</v>
      </c>
      <c r="N10" s="6"/>
      <c r="O10" s="6"/>
      <c r="P10" s="6"/>
      <c r="Q10" s="1">
        <f t="shared" ref="Q10:Q28" ca="1" si="33">Q9</f>
        <v>8.68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9350.6862150320194</v>
      </c>
      <c r="AB10" s="69">
        <f t="shared" ca="1" si="27"/>
        <v>-649.31378496798061</v>
      </c>
      <c r="AC10" s="69">
        <f t="shared" ca="1" si="28"/>
        <v>96.882372767104812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2.8000000000000003</v>
      </c>
      <c r="AG10" s="78">
        <f t="shared" si="36"/>
        <v>200</v>
      </c>
      <c r="AH10" s="60">
        <f t="shared" si="36"/>
        <v>50</v>
      </c>
      <c r="AI10" s="60">
        <f t="shared" si="36"/>
        <v>140</v>
      </c>
      <c r="AJ10" s="60">
        <f t="shared" si="29"/>
        <v>10140</v>
      </c>
      <c r="AK10" s="60">
        <f t="shared" si="29"/>
        <v>754.31378496798106</v>
      </c>
      <c r="AL10" s="60">
        <f t="shared" si="29"/>
        <v>15.086275699359621</v>
      </c>
      <c r="AM10" s="60">
        <f t="shared" ca="1" si="29"/>
        <v>-520.91671722278397</v>
      </c>
      <c r="AN10" s="60">
        <f t="shared" ca="1" si="29"/>
        <v>-520.91671722278397</v>
      </c>
      <c r="AO10" s="60">
        <f t="shared" ca="1" si="29"/>
        <v>520.91671722278397</v>
      </c>
      <c r="AP10" s="63">
        <f t="shared" si="3"/>
        <v>35</v>
      </c>
      <c r="AQ10" s="62">
        <f t="shared" si="4"/>
        <v>1.7972866514828092</v>
      </c>
      <c r="AR10" s="62">
        <f t="shared" si="5"/>
        <v>89.864332574140462</v>
      </c>
      <c r="AS10" s="62">
        <f t="shared" si="6"/>
        <v>179.72866514828092</v>
      </c>
      <c r="AT10" s="62">
        <f t="shared" si="7"/>
        <v>-89.864332574140462</v>
      </c>
      <c r="AU10" s="62">
        <f t="shared" si="8"/>
        <v>449.32166287070231</v>
      </c>
      <c r="AV10" s="62">
        <f t="shared" si="9"/>
        <v>-179.72866514828092</v>
      </c>
      <c r="AW10" s="63">
        <f t="shared" si="30"/>
        <v>269.59299772242139</v>
      </c>
      <c r="AX10" s="61" t="str">
        <f t="shared" ca="1" si="11"/>
        <v/>
      </c>
      <c r="AY10" s="69">
        <f t="shared" ca="1" si="31"/>
        <v>9619.0832827772174</v>
      </c>
      <c r="AZ10" s="51">
        <f t="shared" si="12"/>
        <v>629.05032801898324</v>
      </c>
      <c r="BA10" s="55">
        <f t="shared" ca="1" si="13"/>
        <v>6.72731726370768E-2</v>
      </c>
      <c r="BB10" s="55">
        <f t="shared" ca="1" si="32"/>
        <v>0.41519678769135593</v>
      </c>
      <c r="BC10" s="64">
        <f t="shared" ca="1" si="14"/>
        <v>-379.72078724555922</v>
      </c>
      <c r="BE10" s="52" t="str">
        <f t="shared" ca="1" si="15"/>
        <v/>
      </c>
      <c r="BF10" s="52" t="str">
        <f t="shared" ca="1" si="16"/>
        <v/>
      </c>
      <c r="BG10" s="52">
        <f t="shared" ca="1" si="17"/>
        <v>19.799999999999997</v>
      </c>
      <c r="BH10" s="52" t="str">
        <f t="shared" ca="1" si="18"/>
        <v/>
      </c>
    </row>
    <row r="11" spans="1:60">
      <c r="B11" s="10">
        <v>4</v>
      </c>
      <c r="C11" s="34"/>
      <c r="D11" s="34"/>
      <c r="E11" s="35" t="s">
        <v>49</v>
      </c>
      <c r="F11" s="35">
        <v>2</v>
      </c>
      <c r="G11" s="6">
        <f t="shared" si="19"/>
        <v>2.8186953570690809</v>
      </c>
      <c r="H11" s="27">
        <f t="shared" si="20"/>
        <v>140.93476785345405</v>
      </c>
      <c r="I11" s="27">
        <f t="shared" si="21"/>
        <v>281.8695357069081</v>
      </c>
      <c r="J11" s="27">
        <f t="shared" si="22"/>
        <v>-140.93476785345405</v>
      </c>
      <c r="K11" s="27">
        <f t="shared" si="23"/>
        <v>0.1</v>
      </c>
      <c r="L11" s="27">
        <f t="shared" si="24"/>
        <v>140.93476785345405</v>
      </c>
      <c r="M11" s="27">
        <f t="shared" si="25"/>
        <v>140.93476785345405</v>
      </c>
      <c r="N11" s="6"/>
      <c r="O11" s="6"/>
      <c r="P11" s="6"/>
      <c r="Q11" s="1">
        <f t="shared" ca="1" si="33"/>
        <v>8.68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9350.6862150320194</v>
      </c>
      <c r="AB11" s="69">
        <f t="shared" ca="1" si="27"/>
        <v>-649.31378496798061</v>
      </c>
      <c r="AC11" s="69">
        <f t="shared" ca="1" si="28"/>
        <v>96.882372767104812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2.8000000000000003</v>
      </c>
      <c r="AG11" s="78">
        <f t="shared" si="36"/>
        <v>200</v>
      </c>
      <c r="AH11" s="60">
        <f t="shared" si="36"/>
        <v>50</v>
      </c>
      <c r="AI11" s="60">
        <f t="shared" si="36"/>
        <v>140</v>
      </c>
      <c r="AJ11" s="60">
        <f t="shared" si="29"/>
        <v>10140</v>
      </c>
      <c r="AK11" s="60">
        <f t="shared" si="29"/>
        <v>754.31378496798106</v>
      </c>
      <c r="AL11" s="60">
        <f t="shared" si="29"/>
        <v>15.086275699359621</v>
      </c>
      <c r="AM11" s="60">
        <f t="shared" ca="1" si="29"/>
        <v>-520.91671722278397</v>
      </c>
      <c r="AN11" s="60">
        <f t="shared" ca="1" si="29"/>
        <v>-520.91671722278397</v>
      </c>
      <c r="AO11" s="60">
        <f t="shared" ca="1" si="29"/>
        <v>520.91671722278397</v>
      </c>
      <c r="AP11" s="63">
        <f t="shared" si="3"/>
        <v>35</v>
      </c>
      <c r="AQ11" s="62">
        <f t="shared" si="4"/>
        <v>1.8013337918456662</v>
      </c>
      <c r="AR11" s="62">
        <f t="shared" si="5"/>
        <v>90.066689592283311</v>
      </c>
      <c r="AS11" s="62">
        <f t="shared" si="6"/>
        <v>180.13337918456662</v>
      </c>
      <c r="AT11" s="62">
        <f t="shared" si="7"/>
        <v>-90.066689592283311</v>
      </c>
      <c r="AU11" s="62">
        <f t="shared" si="8"/>
        <v>450.33344796141654</v>
      </c>
      <c r="AV11" s="62">
        <f t="shared" si="9"/>
        <v>-180.13337918456662</v>
      </c>
      <c r="AW11" s="63">
        <f t="shared" si="30"/>
        <v>270.20006877684989</v>
      </c>
      <c r="AX11" s="61" t="str">
        <f t="shared" ca="1" si="11"/>
        <v/>
      </c>
      <c r="AY11" s="69">
        <f t="shared" ca="1" si="31"/>
        <v>9619.0832827772174</v>
      </c>
      <c r="AZ11" s="51">
        <f t="shared" si="12"/>
        <v>630.46682714598319</v>
      </c>
      <c r="BA11" s="55">
        <f t="shared" ca="1" si="13"/>
        <v>6.7424658752044786E-2</v>
      </c>
      <c r="BB11" s="55">
        <f t="shared" ca="1" si="32"/>
        <v>0.4161317301929362</v>
      </c>
      <c r="BC11" s="64">
        <f t="shared" ca="1" si="14"/>
        <v>-379.11371619113072</v>
      </c>
      <c r="BE11" s="52" t="str">
        <f t="shared" ca="1" si="15"/>
        <v/>
      </c>
      <c r="BF11" s="52" t="str">
        <f t="shared" ca="1" si="16"/>
        <v/>
      </c>
      <c r="BG11" s="52">
        <f t="shared" ca="1" si="17"/>
        <v>19.699999999999996</v>
      </c>
      <c r="BH11" s="52" t="str">
        <f t="shared" ca="1" si="18"/>
        <v/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19"/>
        <v>2.8186953570690809</v>
      </c>
      <c r="H12" s="27">
        <f t="shared" si="20"/>
        <v>140.93476785345405</v>
      </c>
      <c r="I12" s="27">
        <f t="shared" si="21"/>
        <v>-140.93476785345405</v>
      </c>
      <c r="J12" s="27">
        <f t="shared" si="22"/>
        <v>-140.93476785345405</v>
      </c>
      <c r="K12" s="27">
        <f t="shared" si="23"/>
        <v>0.1</v>
      </c>
      <c r="L12" s="27">
        <f t="shared" si="24"/>
        <v>-140.93476785345405</v>
      </c>
      <c r="M12" s="27">
        <f t="shared" si="25"/>
        <v>-140.93476785345405</v>
      </c>
      <c r="N12" s="6"/>
      <c r="O12" s="6"/>
      <c r="P12" s="6"/>
      <c r="Q12" s="1">
        <f t="shared" ca="1" si="33"/>
        <v>8.68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9350.6862150320194</v>
      </c>
      <c r="AB12" s="69">
        <f t="shared" ca="1" si="27"/>
        <v>-649.31378496798061</v>
      </c>
      <c r="AC12" s="69">
        <f t="shared" ca="1" si="28"/>
        <v>96.882372767104812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2.8000000000000003</v>
      </c>
      <c r="AG12" s="78">
        <f t="shared" si="36"/>
        <v>200</v>
      </c>
      <c r="AH12" s="60">
        <f t="shared" si="36"/>
        <v>50</v>
      </c>
      <c r="AI12" s="60">
        <f t="shared" si="36"/>
        <v>140</v>
      </c>
      <c r="AJ12" s="60">
        <f t="shared" si="29"/>
        <v>10140</v>
      </c>
      <c r="AK12" s="60">
        <f t="shared" si="29"/>
        <v>754.31378496798106</v>
      </c>
      <c r="AL12" s="60">
        <f t="shared" si="29"/>
        <v>15.086275699359621</v>
      </c>
      <c r="AM12" s="60">
        <f t="shared" ca="1" si="29"/>
        <v>-520.91671722278397</v>
      </c>
      <c r="AN12" s="60">
        <f t="shared" ca="1" si="29"/>
        <v>-520.91671722278397</v>
      </c>
      <c r="AO12" s="60">
        <f t="shared" ca="1" si="29"/>
        <v>520.91671722278397</v>
      </c>
      <c r="AP12" s="63">
        <f t="shared" si="3"/>
        <v>35</v>
      </c>
      <c r="AQ12" s="62">
        <f t="shared" si="4"/>
        <v>1.8054222295591646</v>
      </c>
      <c r="AR12" s="62">
        <f t="shared" si="5"/>
        <v>90.271111477958229</v>
      </c>
      <c r="AS12" s="62">
        <f t="shared" si="6"/>
        <v>180.54222295591646</v>
      </c>
      <c r="AT12" s="62">
        <f t="shared" si="7"/>
        <v>-90.271111477958229</v>
      </c>
      <c r="AU12" s="62">
        <f t="shared" si="8"/>
        <v>451.35555738979116</v>
      </c>
      <c r="AV12" s="62">
        <f t="shared" si="9"/>
        <v>-180.54222295591646</v>
      </c>
      <c r="AW12" s="63">
        <f t="shared" si="30"/>
        <v>270.81333443387473</v>
      </c>
      <c r="AX12" s="61" t="str">
        <f t="shared" ca="1" si="11"/>
        <v/>
      </c>
      <c r="AY12" s="69">
        <f t="shared" ca="1" si="31"/>
        <v>9619.0832827772174</v>
      </c>
      <c r="AZ12" s="51">
        <f t="shared" si="12"/>
        <v>631.89778034570759</v>
      </c>
      <c r="BA12" s="55">
        <f t="shared" ca="1" si="13"/>
        <v>6.757769064369612E-2</v>
      </c>
      <c r="BB12" s="55">
        <f t="shared" ca="1" si="32"/>
        <v>0.41707621292412461</v>
      </c>
      <c r="BC12" s="64">
        <f t="shared" ca="1" si="14"/>
        <v>-378.50045053410588</v>
      </c>
      <c r="BE12" s="52" t="str">
        <f t="shared" ca="1" si="15"/>
        <v/>
      </c>
      <c r="BF12" s="52" t="str">
        <f t="shared" ca="1" si="16"/>
        <v/>
      </c>
      <c r="BG12" s="52">
        <f t="shared" ca="1" si="17"/>
        <v>19.599999999999994</v>
      </c>
      <c r="BH12" s="52" t="str">
        <f t="shared" ca="1" si="18"/>
        <v/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2.8186953570690809</v>
      </c>
      <c r="H13" s="27">
        <f t="shared" si="20"/>
        <v>140.93476785345405</v>
      </c>
      <c r="I13" s="27">
        <f t="shared" si="21"/>
        <v>-140.93476785345405</v>
      </c>
      <c r="J13" s="27">
        <f t="shared" si="22"/>
        <v>-140.93476785345405</v>
      </c>
      <c r="K13" s="27">
        <f t="shared" si="23"/>
        <v>0.1</v>
      </c>
      <c r="L13" s="27">
        <f t="shared" si="24"/>
        <v>-140.93476785345405</v>
      </c>
      <c r="M13" s="27">
        <f t="shared" si="25"/>
        <v>-140.93476785345405</v>
      </c>
      <c r="N13" s="6"/>
      <c r="O13" s="6"/>
      <c r="P13" s="6"/>
      <c r="Q13" s="1">
        <f t="shared" ca="1" si="33"/>
        <v>8.68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9350.6862150320194</v>
      </c>
      <c r="AB13" s="69">
        <f t="shared" ca="1" si="27"/>
        <v>-649.31378496798061</v>
      </c>
      <c r="AC13" s="69">
        <f t="shared" ca="1" si="28"/>
        <v>96.882372767104812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2.8000000000000003</v>
      </c>
      <c r="AG13" s="78">
        <f t="shared" si="36"/>
        <v>200</v>
      </c>
      <c r="AH13" s="60">
        <f t="shared" si="36"/>
        <v>50</v>
      </c>
      <c r="AI13" s="60">
        <f t="shared" si="36"/>
        <v>140</v>
      </c>
      <c r="AJ13" s="60">
        <f t="shared" si="29"/>
        <v>10140</v>
      </c>
      <c r="AK13" s="60">
        <f t="shared" si="29"/>
        <v>754.31378496798106</v>
      </c>
      <c r="AL13" s="60">
        <f t="shared" si="29"/>
        <v>15.086275699359621</v>
      </c>
      <c r="AM13" s="60">
        <f t="shared" ca="1" si="29"/>
        <v>-520.91671722278397</v>
      </c>
      <c r="AN13" s="60">
        <f t="shared" ca="1" si="29"/>
        <v>-520.91671722278397</v>
      </c>
      <c r="AO13" s="60">
        <f t="shared" ca="1" si="29"/>
        <v>520.91671722278397</v>
      </c>
      <c r="AP13" s="63">
        <f t="shared" si="3"/>
        <v>35</v>
      </c>
      <c r="AQ13" s="62">
        <f t="shared" si="4"/>
        <v>1.8095525999671604</v>
      </c>
      <c r="AR13" s="62">
        <f t="shared" si="5"/>
        <v>90.477629998358026</v>
      </c>
      <c r="AS13" s="62">
        <f t="shared" si="6"/>
        <v>180.95525999671605</v>
      </c>
      <c r="AT13" s="62">
        <f t="shared" si="7"/>
        <v>-90.477629998358026</v>
      </c>
      <c r="AU13" s="62">
        <f t="shared" si="8"/>
        <v>452.3881499917901</v>
      </c>
      <c r="AV13" s="62">
        <f t="shared" si="9"/>
        <v>-180.95525999671605</v>
      </c>
      <c r="AW13" s="63">
        <f t="shared" si="30"/>
        <v>271.43288999507405</v>
      </c>
      <c r="AX13" s="61" t="str">
        <f t="shared" ca="1" si="11"/>
        <v/>
      </c>
      <c r="AY13" s="69">
        <f t="shared" ca="1" si="31"/>
        <v>9619.0832827772174</v>
      </c>
      <c r="AZ13" s="51">
        <f t="shared" si="12"/>
        <v>633.34340998850621</v>
      </c>
      <c r="BA13" s="55">
        <f t="shared" ca="1" si="13"/>
        <v>6.7732292093210564E-2</v>
      </c>
      <c r="BB13" s="55">
        <f t="shared" ca="1" si="32"/>
        <v>0.41803038265768394</v>
      </c>
      <c r="BC13" s="64">
        <f t="shared" ca="1" si="14"/>
        <v>-377.88089497290656</v>
      </c>
      <c r="BE13" s="52" t="str">
        <f t="shared" ca="1" si="15"/>
        <v/>
      </c>
      <c r="BF13" s="52" t="str">
        <f t="shared" ca="1" si="16"/>
        <v/>
      </c>
      <c r="BG13" s="52">
        <f t="shared" ca="1" si="17"/>
        <v>19.499999999999993</v>
      </c>
      <c r="BH13" s="52" t="str">
        <f t="shared" ca="1" si="18"/>
        <v/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2.8186953570690809</v>
      </c>
      <c r="H14" s="27">
        <f t="shared" si="20"/>
        <v>140.93476785345405</v>
      </c>
      <c r="I14" s="27">
        <f t="shared" si="21"/>
        <v>-140.93476785345405</v>
      </c>
      <c r="J14" s="27">
        <f t="shared" si="22"/>
        <v>-140.93476785345405</v>
      </c>
      <c r="K14" s="27">
        <f t="shared" si="23"/>
        <v>0.1</v>
      </c>
      <c r="L14" s="27">
        <f t="shared" si="24"/>
        <v>-140.93476785345405</v>
      </c>
      <c r="M14" s="27">
        <f t="shared" si="25"/>
        <v>-140.93476785345405</v>
      </c>
      <c r="N14" s="6"/>
      <c r="O14" s="6"/>
      <c r="P14" s="6"/>
      <c r="Q14" s="1">
        <f t="shared" ca="1" si="33"/>
        <v>8.68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9350.6862150320194</v>
      </c>
      <c r="AB14" s="69">
        <f t="shared" ca="1" si="27"/>
        <v>-649.31378496798061</v>
      </c>
      <c r="AC14" s="69">
        <f t="shared" ca="1" si="28"/>
        <v>96.882372767104812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2.8000000000000003</v>
      </c>
      <c r="AG14" s="78">
        <f t="shared" si="36"/>
        <v>200</v>
      </c>
      <c r="AH14" s="60">
        <f t="shared" si="36"/>
        <v>50</v>
      </c>
      <c r="AI14" s="60">
        <f t="shared" si="36"/>
        <v>140</v>
      </c>
      <c r="AJ14" s="60">
        <f t="shared" si="29"/>
        <v>10140</v>
      </c>
      <c r="AK14" s="60">
        <f t="shared" si="29"/>
        <v>754.31378496798106</v>
      </c>
      <c r="AL14" s="60">
        <f t="shared" si="29"/>
        <v>15.086275699359621</v>
      </c>
      <c r="AM14" s="60">
        <f t="shared" ca="1" si="29"/>
        <v>-520.91671722278397</v>
      </c>
      <c r="AN14" s="60">
        <f t="shared" ca="1" si="29"/>
        <v>-520.91671722278397</v>
      </c>
      <c r="AO14" s="60">
        <f t="shared" ca="1" si="29"/>
        <v>520.91671722278397</v>
      </c>
      <c r="AP14" s="63">
        <f t="shared" si="3"/>
        <v>35</v>
      </c>
      <c r="AQ14" s="62">
        <f t="shared" si="4"/>
        <v>1.8137255515133828</v>
      </c>
      <c r="AR14" s="62">
        <f t="shared" si="5"/>
        <v>90.686277575669138</v>
      </c>
      <c r="AS14" s="62">
        <f t="shared" si="6"/>
        <v>181.37255515133828</v>
      </c>
      <c r="AT14" s="62">
        <f t="shared" si="7"/>
        <v>-90.686277575669138</v>
      </c>
      <c r="AU14" s="62">
        <f t="shared" si="8"/>
        <v>453.43138787834567</v>
      </c>
      <c r="AV14" s="62">
        <f t="shared" si="9"/>
        <v>-181.37255515133828</v>
      </c>
      <c r="AW14" s="63">
        <f t="shared" si="30"/>
        <v>272.05883272700737</v>
      </c>
      <c r="AX14" s="61" t="str">
        <f t="shared" ca="1" si="11"/>
        <v/>
      </c>
      <c r="AY14" s="69">
        <f t="shared" ca="1" si="31"/>
        <v>9619.0832827772174</v>
      </c>
      <c r="AZ14" s="51">
        <f t="shared" si="12"/>
        <v>634.80394302968398</v>
      </c>
      <c r="BA14" s="55">
        <f t="shared" ca="1" si="13"/>
        <v>6.7888487372101416E-2</v>
      </c>
      <c r="BB14" s="55">
        <f t="shared" ca="1" si="32"/>
        <v>0.41899438919262022</v>
      </c>
      <c r="BC14" s="64">
        <f t="shared" ca="1" si="14"/>
        <v>-377.25495224097324</v>
      </c>
      <c r="BE14" s="52" t="str">
        <f t="shared" ca="1" si="15"/>
        <v/>
      </c>
      <c r="BF14" s="52" t="str">
        <f t="shared" ca="1" si="16"/>
        <v/>
      </c>
      <c r="BG14" s="52">
        <f t="shared" ca="1" si="17"/>
        <v>19.399999999999991</v>
      </c>
      <c r="BH14" s="52" t="str">
        <f t="shared" ca="1" si="18"/>
        <v/>
      </c>
    </row>
    <row r="15" spans="1:60">
      <c r="B15" s="10">
        <v>8</v>
      </c>
      <c r="C15" s="34"/>
      <c r="D15" s="34"/>
      <c r="E15" s="35"/>
      <c r="F15" s="35"/>
      <c r="G15" s="6">
        <f t="shared" si="19"/>
        <v>-0.8186953570690807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6"/>
      <c r="P15" s="6"/>
      <c r="Q15" s="1">
        <f t="shared" ca="1" si="33"/>
        <v>8.68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9350.6862150320194</v>
      </c>
      <c r="AB15" s="69">
        <f t="shared" ca="1" si="27"/>
        <v>-649.31378496798061</v>
      </c>
      <c r="AC15" s="69">
        <f t="shared" ca="1" si="28"/>
        <v>96.882372767104812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2.8000000000000003</v>
      </c>
      <c r="AG15" s="78">
        <f t="shared" si="36"/>
        <v>200</v>
      </c>
      <c r="AH15" s="60">
        <f t="shared" si="36"/>
        <v>50</v>
      </c>
      <c r="AI15" s="60">
        <f t="shared" si="36"/>
        <v>140</v>
      </c>
      <c r="AJ15" s="60">
        <f t="shared" si="29"/>
        <v>10140</v>
      </c>
      <c r="AK15" s="60">
        <f t="shared" si="29"/>
        <v>754.31378496798106</v>
      </c>
      <c r="AL15" s="60">
        <f t="shared" si="29"/>
        <v>15.086275699359621</v>
      </c>
      <c r="AM15" s="60">
        <f t="shared" ca="1" si="29"/>
        <v>-520.91671722278397</v>
      </c>
      <c r="AN15" s="60">
        <f t="shared" ca="1" si="29"/>
        <v>-520.91671722278397</v>
      </c>
      <c r="AO15" s="60">
        <f t="shared" ca="1" si="29"/>
        <v>520.91671722278397</v>
      </c>
      <c r="AP15" s="63">
        <f t="shared" si="3"/>
        <v>35</v>
      </c>
      <c r="AQ15" s="62">
        <f t="shared" si="4"/>
        <v>1.8179417460808098</v>
      </c>
      <c r="AR15" s="62">
        <f t="shared" si="5"/>
        <v>90.897087304040497</v>
      </c>
      <c r="AS15" s="62">
        <f t="shared" si="6"/>
        <v>181.79417460808099</v>
      </c>
      <c r="AT15" s="62">
        <f t="shared" si="7"/>
        <v>-90.897087304040497</v>
      </c>
      <c r="AU15" s="62">
        <f t="shared" si="8"/>
        <v>454.48543652020248</v>
      </c>
      <c r="AV15" s="62">
        <f t="shared" si="9"/>
        <v>-181.79417460808099</v>
      </c>
      <c r="AW15" s="63">
        <f t="shared" si="30"/>
        <v>272.69126191212149</v>
      </c>
      <c r="AX15" s="61" t="str">
        <f t="shared" ca="1" si="11"/>
        <v/>
      </c>
      <c r="AY15" s="69">
        <f t="shared" ca="1" si="31"/>
        <v>9619.0832827772174</v>
      </c>
      <c r="AZ15" s="51">
        <f t="shared" si="12"/>
        <v>636.27961112828348</v>
      </c>
      <c r="BA15" s="55">
        <f t="shared" ca="1" si="13"/>
        <v>6.8046301254918617E-2</v>
      </c>
      <c r="BB15" s="55">
        <f t="shared" ca="1" si="32"/>
        <v>0.41996838543258191</v>
      </c>
      <c r="BC15" s="64">
        <f t="shared" ca="1" si="14"/>
        <v>-376.62252305585912</v>
      </c>
      <c r="BE15" s="52" t="str">
        <f t="shared" ca="1" si="15"/>
        <v/>
      </c>
      <c r="BF15" s="52" t="str">
        <f t="shared" ca="1" si="16"/>
        <v/>
      </c>
      <c r="BG15" s="52">
        <f t="shared" ca="1" si="17"/>
        <v>19.29999999999999</v>
      </c>
      <c r="BH15" s="52" t="str">
        <f t="shared" ca="1" si="18"/>
        <v/>
      </c>
    </row>
    <row r="16" spans="1:60">
      <c r="B16" s="10">
        <v>9</v>
      </c>
      <c r="C16" s="34"/>
      <c r="D16" s="34"/>
      <c r="E16" s="35"/>
      <c r="F16" s="35"/>
      <c r="G16" s="6">
        <f t="shared" si="19"/>
        <v>-0.8186953570690807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6"/>
      <c r="P16" s="6"/>
      <c r="Q16" s="1">
        <f t="shared" ca="1" si="33"/>
        <v>8.68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9350.6862150320194</v>
      </c>
      <c r="AB16" s="69">
        <f t="shared" ca="1" si="27"/>
        <v>-649.31378496798061</v>
      </c>
      <c r="AC16" s="69">
        <f t="shared" ca="1" si="28"/>
        <v>96.882372767104812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2.8000000000000003</v>
      </c>
      <c r="AG16" s="78">
        <f t="shared" si="36"/>
        <v>200</v>
      </c>
      <c r="AH16" s="60">
        <f t="shared" si="36"/>
        <v>50</v>
      </c>
      <c r="AI16" s="60">
        <f t="shared" si="36"/>
        <v>140</v>
      </c>
      <c r="AJ16" s="60">
        <f t="shared" si="29"/>
        <v>10140</v>
      </c>
      <c r="AK16" s="60">
        <f t="shared" si="29"/>
        <v>754.31378496798106</v>
      </c>
      <c r="AL16" s="60">
        <f t="shared" si="29"/>
        <v>15.086275699359621</v>
      </c>
      <c r="AM16" s="60">
        <f t="shared" ca="1" si="29"/>
        <v>-520.91671722278397</v>
      </c>
      <c r="AN16" s="60">
        <f t="shared" ca="1" si="29"/>
        <v>-520.91671722278397</v>
      </c>
      <c r="AO16" s="60">
        <f t="shared" ca="1" si="29"/>
        <v>520.91671722278397</v>
      </c>
      <c r="AP16" s="63">
        <f t="shared" si="3"/>
        <v>35</v>
      </c>
      <c r="AQ16" s="62">
        <f t="shared" si="4"/>
        <v>1.8222018593416474</v>
      </c>
      <c r="AR16" s="62">
        <f t="shared" si="5"/>
        <v>91.110092967082366</v>
      </c>
      <c r="AS16" s="62">
        <f t="shared" si="6"/>
        <v>182.22018593416473</v>
      </c>
      <c r="AT16" s="62">
        <f t="shared" si="7"/>
        <v>-91.110092967082366</v>
      </c>
      <c r="AU16" s="62">
        <f t="shared" si="8"/>
        <v>455.55046483541184</v>
      </c>
      <c r="AV16" s="62">
        <f t="shared" si="9"/>
        <v>-182.22018593416473</v>
      </c>
      <c r="AW16" s="63">
        <f t="shared" si="30"/>
        <v>273.33027890124708</v>
      </c>
      <c r="AX16" s="61" t="str">
        <f t="shared" ca="1" si="11"/>
        <v/>
      </c>
      <c r="AY16" s="69">
        <f t="shared" ca="1" si="31"/>
        <v>9619.0832827772174</v>
      </c>
      <c r="AZ16" s="51">
        <f t="shared" si="12"/>
        <v>637.7706507695766</v>
      </c>
      <c r="BA16" s="55">
        <f t="shared" ca="1" si="13"/>
        <v>6.820575903234849E-2</v>
      </c>
      <c r="BB16" s="55">
        <f t="shared" ca="1" si="32"/>
        <v>0.42095252746670969</v>
      </c>
      <c r="BC16" s="64">
        <f t="shared" ca="1" si="14"/>
        <v>-375.98350606673353</v>
      </c>
      <c r="BE16" s="52" t="str">
        <f t="shared" ca="1" si="15"/>
        <v/>
      </c>
      <c r="BF16" s="52" t="str">
        <f t="shared" ca="1" si="16"/>
        <v/>
      </c>
      <c r="BG16" s="52">
        <f t="shared" ca="1" si="17"/>
        <v>19.199999999999989</v>
      </c>
      <c r="BH16" s="52" t="str">
        <f t="shared" ca="1" si="18"/>
        <v/>
      </c>
    </row>
    <row r="17" spans="2:60">
      <c r="B17" s="10">
        <v>10</v>
      </c>
      <c r="C17" s="34"/>
      <c r="D17" s="34"/>
      <c r="E17" s="35"/>
      <c r="F17" s="35"/>
      <c r="G17" s="6">
        <f t="shared" si="19"/>
        <v>-0.8186953570690807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6"/>
      <c r="P17" s="6"/>
      <c r="Q17" s="1">
        <f t="shared" ca="1" si="33"/>
        <v>8.68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9350.6862150320194</v>
      </c>
      <c r="AB17" s="69">
        <f t="shared" ca="1" si="27"/>
        <v>-649.31378496798061</v>
      </c>
      <c r="AC17" s="69">
        <f t="shared" ca="1" si="28"/>
        <v>96.882372767104812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2.8000000000000003</v>
      </c>
      <c r="AG17" s="78">
        <f t="shared" si="36"/>
        <v>200</v>
      </c>
      <c r="AH17" s="60">
        <f t="shared" si="36"/>
        <v>50</v>
      </c>
      <c r="AI17" s="60">
        <f t="shared" si="36"/>
        <v>140</v>
      </c>
      <c r="AJ17" s="60">
        <f t="shared" si="29"/>
        <v>10140</v>
      </c>
      <c r="AK17" s="60">
        <f t="shared" si="29"/>
        <v>754.31378496798106</v>
      </c>
      <c r="AL17" s="60">
        <f t="shared" si="29"/>
        <v>15.086275699359621</v>
      </c>
      <c r="AM17" s="60">
        <f t="shared" ca="1" si="29"/>
        <v>-520.91671722278397</v>
      </c>
      <c r="AN17" s="60">
        <f t="shared" ca="1" si="29"/>
        <v>-520.91671722278397</v>
      </c>
      <c r="AO17" s="60">
        <f t="shared" ca="1" si="29"/>
        <v>520.91671722278397</v>
      </c>
      <c r="AP17" s="63">
        <f t="shared" si="3"/>
        <v>35</v>
      </c>
      <c r="AQ17" s="62">
        <f t="shared" si="4"/>
        <v>1.8265065811183052</v>
      </c>
      <c r="AR17" s="62">
        <f t="shared" si="5"/>
        <v>91.325329055915262</v>
      </c>
      <c r="AS17" s="62">
        <f t="shared" si="6"/>
        <v>182.65065811183052</v>
      </c>
      <c r="AT17" s="62">
        <f t="shared" si="7"/>
        <v>-91.325329055915262</v>
      </c>
      <c r="AU17" s="62">
        <f t="shared" si="8"/>
        <v>456.62664527957634</v>
      </c>
      <c r="AV17" s="62">
        <f t="shared" si="9"/>
        <v>-182.65065811183052</v>
      </c>
      <c r="AW17" s="63">
        <f t="shared" si="30"/>
        <v>273.97598716774581</v>
      </c>
      <c r="AX17" s="61" t="str">
        <f t="shared" ca="1" si="11"/>
        <v/>
      </c>
      <c r="AY17" s="69">
        <f t="shared" ca="1" si="31"/>
        <v>9619.0832827772174</v>
      </c>
      <c r="AZ17" s="51">
        <f t="shared" si="12"/>
        <v>639.2773033914068</v>
      </c>
      <c r="BA17" s="55">
        <f t="shared" ca="1" si="13"/>
        <v>6.8366886524725265E-2</v>
      </c>
      <c r="BB17" s="55">
        <f t="shared" ca="1" si="32"/>
        <v>0.42194697465302744</v>
      </c>
      <c r="BC17" s="64">
        <f t="shared" ca="1" si="14"/>
        <v>-375.3377978002348</v>
      </c>
      <c r="BE17" s="52" t="str">
        <f t="shared" ca="1" si="15"/>
        <v/>
      </c>
      <c r="BF17" s="52" t="str">
        <f t="shared" ca="1" si="16"/>
        <v/>
      </c>
      <c r="BG17" s="52">
        <f t="shared" ca="1" si="17"/>
        <v>19.099999999999987</v>
      </c>
      <c r="BH17" s="52" t="str">
        <f t="shared" ca="1" si="18"/>
        <v/>
      </c>
    </row>
    <row r="18" spans="2:60">
      <c r="B18" s="10">
        <v>11</v>
      </c>
      <c r="C18" s="16"/>
      <c r="D18" s="34"/>
      <c r="E18" s="17"/>
      <c r="F18" s="17"/>
      <c r="G18" s="6">
        <f t="shared" si="19"/>
        <v>-0.8186953570690807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6"/>
      <c r="P18" s="6"/>
      <c r="Q18" s="1">
        <f t="shared" ca="1" si="33"/>
        <v>8.68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9350.6862150320194</v>
      </c>
      <c r="AB18" s="69">
        <f t="shared" ca="1" si="27"/>
        <v>-649.31378496798061</v>
      </c>
      <c r="AC18" s="69">
        <f t="shared" ca="1" si="28"/>
        <v>96.882372767104812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2.8000000000000003</v>
      </c>
      <c r="AG18" s="78">
        <f t="shared" si="36"/>
        <v>200</v>
      </c>
      <c r="AH18" s="60">
        <f t="shared" si="36"/>
        <v>50</v>
      </c>
      <c r="AI18" s="60">
        <f t="shared" si="36"/>
        <v>140</v>
      </c>
      <c r="AJ18" s="60">
        <f t="shared" si="29"/>
        <v>10140</v>
      </c>
      <c r="AK18" s="60">
        <f t="shared" si="29"/>
        <v>754.31378496798106</v>
      </c>
      <c r="AL18" s="60">
        <f t="shared" si="29"/>
        <v>15.086275699359621</v>
      </c>
      <c r="AM18" s="60">
        <f t="shared" ca="1" si="29"/>
        <v>-520.91671722278397</v>
      </c>
      <c r="AN18" s="60">
        <f t="shared" ca="1" si="29"/>
        <v>-520.91671722278397</v>
      </c>
      <c r="AO18" s="60">
        <f t="shared" ca="1" si="29"/>
        <v>520.91671722278397</v>
      </c>
      <c r="AP18" s="63">
        <f t="shared" si="3"/>
        <v>35</v>
      </c>
      <c r="AQ18" s="62">
        <f t="shared" si="4"/>
        <v>1.8308566157557702</v>
      </c>
      <c r="AR18" s="62">
        <f t="shared" si="5"/>
        <v>91.542830787788503</v>
      </c>
      <c r="AS18" s="62">
        <f t="shared" si="6"/>
        <v>183.08566157557701</v>
      </c>
      <c r="AT18" s="62">
        <f t="shared" si="7"/>
        <v>-91.542830787788503</v>
      </c>
      <c r="AU18" s="62">
        <f t="shared" si="8"/>
        <v>457.7141539389425</v>
      </c>
      <c r="AV18" s="62">
        <f t="shared" si="9"/>
        <v>-183.08566157557701</v>
      </c>
      <c r="AW18" s="63">
        <f t="shared" si="30"/>
        <v>274.62849236336547</v>
      </c>
      <c r="AX18" s="61" t="str">
        <f t="shared" ca="1" si="11"/>
        <v/>
      </c>
      <c r="AY18" s="69">
        <f t="shared" ca="1" si="31"/>
        <v>9619.0832827772174</v>
      </c>
      <c r="AZ18" s="51">
        <f t="shared" si="12"/>
        <v>640.79981551451954</v>
      </c>
      <c r="BA18" s="55">
        <f t="shared" ca="1" si="13"/>
        <v>6.8529710095969171E-2</v>
      </c>
      <c r="BB18" s="55">
        <f t="shared" ca="1" si="32"/>
        <v>0.42295188970446412</v>
      </c>
      <c r="BC18" s="64">
        <f t="shared" ca="1" si="14"/>
        <v>-374.68529260461514</v>
      </c>
      <c r="BE18" s="52" t="str">
        <f t="shared" ca="1" si="15"/>
        <v/>
      </c>
      <c r="BF18" s="52" t="str">
        <f t="shared" ca="1" si="16"/>
        <v/>
      </c>
      <c r="BG18" s="52">
        <f t="shared" ca="1" si="17"/>
        <v>18.999999999999986</v>
      </c>
      <c r="BH18" s="52" t="str">
        <f t="shared" ca="1" si="18"/>
        <v/>
      </c>
    </row>
    <row r="19" spans="2:60">
      <c r="B19" s="10">
        <v>12</v>
      </c>
      <c r="C19" s="16"/>
      <c r="D19" s="34"/>
      <c r="E19" s="17"/>
      <c r="F19" s="17"/>
      <c r="G19" s="6">
        <f t="shared" si="19"/>
        <v>-0.8186953570690807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6"/>
      <c r="P19" s="6"/>
      <c r="Q19" s="1">
        <f t="shared" ca="1" si="33"/>
        <v>8.68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9350.6862150320194</v>
      </c>
      <c r="AB19" s="69">
        <f t="shared" ca="1" si="27"/>
        <v>-649.31378496798061</v>
      </c>
      <c r="AC19" s="69">
        <f t="shared" ca="1" si="28"/>
        <v>96.882372767104812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2.8000000000000003</v>
      </c>
      <c r="AG19" s="78">
        <f t="shared" si="36"/>
        <v>200</v>
      </c>
      <c r="AH19" s="60">
        <f t="shared" si="36"/>
        <v>50</v>
      </c>
      <c r="AI19" s="60">
        <f t="shared" si="36"/>
        <v>140</v>
      </c>
      <c r="AJ19" s="60">
        <f t="shared" si="29"/>
        <v>10140</v>
      </c>
      <c r="AK19" s="60">
        <f t="shared" si="29"/>
        <v>754.31378496798106</v>
      </c>
      <c r="AL19" s="60">
        <f t="shared" si="29"/>
        <v>15.086275699359621</v>
      </c>
      <c r="AM19" s="60">
        <f t="shared" ca="1" si="29"/>
        <v>-520.91671722278397</v>
      </c>
      <c r="AN19" s="60">
        <f t="shared" ca="1" si="29"/>
        <v>-520.91671722278397</v>
      </c>
      <c r="AO19" s="60">
        <f t="shared" ca="1" si="29"/>
        <v>520.91671722278397</v>
      </c>
      <c r="AP19" s="63">
        <f t="shared" si="3"/>
        <v>35</v>
      </c>
      <c r="AQ19" s="62">
        <f t="shared" si="4"/>
        <v>1.8352526825058009</v>
      </c>
      <c r="AR19" s="62">
        <f t="shared" si="5"/>
        <v>91.762634125290049</v>
      </c>
      <c r="AS19" s="62">
        <f t="shared" si="6"/>
        <v>183.5252682505801</v>
      </c>
      <c r="AT19" s="62">
        <f t="shared" si="7"/>
        <v>-91.762634125290049</v>
      </c>
      <c r="AU19" s="62">
        <f t="shared" si="8"/>
        <v>458.81317062645024</v>
      </c>
      <c r="AV19" s="62">
        <f t="shared" si="9"/>
        <v>-183.5252682505801</v>
      </c>
      <c r="AW19" s="63">
        <f t="shared" si="30"/>
        <v>275.28790237587015</v>
      </c>
      <c r="AX19" s="61" t="str">
        <f t="shared" ca="1" si="11"/>
        <v/>
      </c>
      <c r="AY19" s="69">
        <f t="shared" ca="1" si="31"/>
        <v>9619.0832827772174</v>
      </c>
      <c r="AZ19" s="51">
        <f t="shared" si="12"/>
        <v>642.33843887703028</v>
      </c>
      <c r="BA19" s="55">
        <f t="shared" ca="1" si="13"/>
        <v>6.8694256667966982E-2</v>
      </c>
      <c r="BB19" s="55">
        <f t="shared" ca="1" si="32"/>
        <v>0.4239674387776094</v>
      </c>
      <c r="BC19" s="64">
        <f t="shared" ca="1" si="14"/>
        <v>-374.02588259211046</v>
      </c>
      <c r="BE19" s="52" t="str">
        <f t="shared" ca="1" si="15"/>
        <v/>
      </c>
      <c r="BF19" s="52" t="str">
        <f t="shared" ca="1" si="16"/>
        <v/>
      </c>
      <c r="BG19" s="52">
        <f t="shared" ca="1" si="17"/>
        <v>18.899999999999984</v>
      </c>
      <c r="BH19" s="52" t="str">
        <f t="shared" ca="1" si="18"/>
        <v/>
      </c>
    </row>
    <row r="20" spans="2:60">
      <c r="B20" s="10">
        <v>13</v>
      </c>
      <c r="C20" s="16"/>
      <c r="D20" s="34"/>
      <c r="E20" s="17"/>
      <c r="F20" s="17"/>
      <c r="G20" s="6">
        <f t="shared" si="19"/>
        <v>-0.8186953570690807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6"/>
      <c r="P20" s="6"/>
      <c r="Q20" s="1">
        <f t="shared" ca="1" si="33"/>
        <v>8.68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9350.6862150320194</v>
      </c>
      <c r="AB20" s="69">
        <f t="shared" ca="1" si="27"/>
        <v>-649.31378496798061</v>
      </c>
      <c r="AC20" s="69">
        <f t="shared" ca="1" si="28"/>
        <v>96.882372767104812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2.8000000000000003</v>
      </c>
      <c r="AG20" s="78">
        <f t="shared" si="36"/>
        <v>200</v>
      </c>
      <c r="AH20" s="60">
        <f t="shared" si="36"/>
        <v>50</v>
      </c>
      <c r="AI20" s="60">
        <f t="shared" si="36"/>
        <v>140</v>
      </c>
      <c r="AJ20" s="60">
        <f t="shared" si="29"/>
        <v>10140</v>
      </c>
      <c r="AK20" s="60">
        <f t="shared" si="29"/>
        <v>754.31378496798106</v>
      </c>
      <c r="AL20" s="60">
        <f t="shared" si="29"/>
        <v>15.086275699359621</v>
      </c>
      <c r="AM20" s="60">
        <f t="shared" ca="1" si="29"/>
        <v>-520.91671722278397</v>
      </c>
      <c r="AN20" s="60">
        <f t="shared" ca="1" si="29"/>
        <v>-520.91671722278397</v>
      </c>
      <c r="AO20" s="60">
        <f t="shared" ca="1" si="29"/>
        <v>520.91671722278397</v>
      </c>
      <c r="AP20" s="63">
        <f t="shared" si="3"/>
        <v>35</v>
      </c>
      <c r="AQ20" s="62">
        <f t="shared" si="4"/>
        <v>1.8396955159233848</v>
      </c>
      <c r="AR20" s="62">
        <f t="shared" si="5"/>
        <v>91.984775796169231</v>
      </c>
      <c r="AS20" s="62">
        <f t="shared" si="6"/>
        <v>183.96955159233846</v>
      </c>
      <c r="AT20" s="62">
        <f t="shared" si="7"/>
        <v>-91.984775796169231</v>
      </c>
      <c r="AU20" s="62">
        <f t="shared" si="8"/>
        <v>459.92387898084615</v>
      </c>
      <c r="AV20" s="62">
        <f t="shared" si="9"/>
        <v>-183.96955159233846</v>
      </c>
      <c r="AW20" s="63">
        <f t="shared" si="30"/>
        <v>275.95432738850769</v>
      </c>
      <c r="AX20" s="61" t="str">
        <f t="shared" ca="1" si="11"/>
        <v/>
      </c>
      <c r="AY20" s="69">
        <f t="shared" ca="1" si="31"/>
        <v>9619.0832827772174</v>
      </c>
      <c r="AZ20" s="51">
        <f t="shared" si="12"/>
        <v>643.89343057318456</v>
      </c>
      <c r="BA20" s="55">
        <f t="shared" ca="1" si="13"/>
        <v>6.886055373541157E-2</v>
      </c>
      <c r="BB20" s="55">
        <f t="shared" ca="1" si="32"/>
        <v>0.42499379156429851</v>
      </c>
      <c r="BC20" s="64">
        <f t="shared" ca="1" si="14"/>
        <v>-373.35945757947292</v>
      </c>
      <c r="BE20" s="52" t="str">
        <f t="shared" ca="1" si="15"/>
        <v/>
      </c>
      <c r="BF20" s="52" t="str">
        <f t="shared" ca="1" si="16"/>
        <v/>
      </c>
      <c r="BG20" s="52">
        <f t="shared" ca="1" si="17"/>
        <v>18.799999999999983</v>
      </c>
      <c r="BH20" s="52" t="str">
        <f t="shared" ca="1" si="18"/>
        <v/>
      </c>
    </row>
    <row r="21" spans="2:60">
      <c r="B21" s="10">
        <v>14</v>
      </c>
      <c r="C21" s="16"/>
      <c r="D21" s="34"/>
      <c r="E21" s="17"/>
      <c r="F21" s="17"/>
      <c r="G21" s="6">
        <f t="shared" si="19"/>
        <v>-0.8186953570690807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6"/>
      <c r="P21" s="6"/>
      <c r="Q21" s="1">
        <f t="shared" ca="1" si="33"/>
        <v>8.68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9350.6862150320194</v>
      </c>
      <c r="AB21" s="69">
        <f t="shared" ca="1" si="27"/>
        <v>-649.31378496798061</v>
      </c>
      <c r="AC21" s="69">
        <f t="shared" ca="1" si="28"/>
        <v>96.882372767104812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2.8000000000000003</v>
      </c>
      <c r="AG21" s="78">
        <f t="shared" si="36"/>
        <v>200</v>
      </c>
      <c r="AH21" s="60">
        <f t="shared" si="36"/>
        <v>50</v>
      </c>
      <c r="AI21" s="60">
        <f t="shared" si="36"/>
        <v>140</v>
      </c>
      <c r="AJ21" s="60">
        <f t="shared" si="29"/>
        <v>10140</v>
      </c>
      <c r="AK21" s="60">
        <f t="shared" si="29"/>
        <v>754.31378496798106</v>
      </c>
      <c r="AL21" s="60">
        <f t="shared" si="29"/>
        <v>15.086275699359621</v>
      </c>
      <c r="AM21" s="60">
        <f t="shared" ca="1" si="29"/>
        <v>-520.91671722278397</v>
      </c>
      <c r="AN21" s="60">
        <f t="shared" ca="1" si="29"/>
        <v>-520.91671722278397</v>
      </c>
      <c r="AO21" s="60">
        <f t="shared" ca="1" si="29"/>
        <v>520.91671722278397</v>
      </c>
      <c r="AP21" s="63">
        <f t="shared" si="3"/>
        <v>35</v>
      </c>
      <c r="AQ21" s="62">
        <f t="shared" si="4"/>
        <v>1.8441858662759163</v>
      </c>
      <c r="AR21" s="62">
        <f t="shared" si="5"/>
        <v>92.209293313795811</v>
      </c>
      <c r="AS21" s="62">
        <f t="shared" si="6"/>
        <v>184.41858662759162</v>
      </c>
      <c r="AT21" s="62">
        <f t="shared" si="7"/>
        <v>-92.209293313795811</v>
      </c>
      <c r="AU21" s="62">
        <f t="shared" si="8"/>
        <v>461.04646656897904</v>
      </c>
      <c r="AV21" s="62">
        <f t="shared" si="9"/>
        <v>-184.41858662759162</v>
      </c>
      <c r="AW21" s="63">
        <f t="shared" si="30"/>
        <v>276.62787994138739</v>
      </c>
      <c r="AX21" s="61" t="str">
        <f t="shared" ca="1" si="11"/>
        <v/>
      </c>
      <c r="AY21" s="69">
        <f t="shared" ca="1" si="31"/>
        <v>9619.0832827772174</v>
      </c>
      <c r="AZ21" s="51">
        <f t="shared" si="12"/>
        <v>645.46505319657069</v>
      </c>
      <c r="BA21" s="55">
        <f t="shared" ca="1" si="13"/>
        <v>6.9028629381117618E-2</v>
      </c>
      <c r="BB21" s="55">
        <f t="shared" ca="1" si="32"/>
        <v>0.42603112138613947</v>
      </c>
      <c r="BC21" s="64">
        <f t="shared" ca="1" si="14"/>
        <v>-372.68590502659322</v>
      </c>
      <c r="BE21" s="52" t="str">
        <f t="shared" ca="1" si="15"/>
        <v/>
      </c>
      <c r="BF21" s="52" t="str">
        <f t="shared" ca="1" si="16"/>
        <v/>
      </c>
      <c r="BG21" s="52">
        <f t="shared" ca="1" si="17"/>
        <v>18.699999999999982</v>
      </c>
      <c r="BH21" s="52" t="str">
        <f t="shared" ca="1" si="18"/>
        <v/>
      </c>
    </row>
    <row r="22" spans="2:60">
      <c r="B22" s="10">
        <v>15</v>
      </c>
      <c r="C22" s="16"/>
      <c r="D22" s="34"/>
      <c r="E22" s="17"/>
      <c r="F22" s="17"/>
      <c r="G22" s="6">
        <f t="shared" si="19"/>
        <v>-0.8186953570690807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6"/>
      <c r="P22" s="6"/>
      <c r="Q22" s="1">
        <f t="shared" ca="1" si="33"/>
        <v>8.68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9350.6862150320194</v>
      </c>
      <c r="AB22" s="69">
        <f t="shared" ca="1" si="27"/>
        <v>-649.31378496798061</v>
      </c>
      <c r="AC22" s="69">
        <f t="shared" ca="1" si="28"/>
        <v>96.882372767104812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2.8000000000000003</v>
      </c>
      <c r="AG22" s="78">
        <f t="shared" si="36"/>
        <v>200</v>
      </c>
      <c r="AH22" s="60">
        <f t="shared" si="36"/>
        <v>50</v>
      </c>
      <c r="AI22" s="60">
        <f t="shared" si="36"/>
        <v>140</v>
      </c>
      <c r="AJ22" s="60">
        <f t="shared" si="29"/>
        <v>10140</v>
      </c>
      <c r="AK22" s="60">
        <f t="shared" si="29"/>
        <v>754.31378496798106</v>
      </c>
      <c r="AL22" s="60">
        <f t="shared" si="29"/>
        <v>15.086275699359621</v>
      </c>
      <c r="AM22" s="60">
        <f t="shared" ca="1" si="29"/>
        <v>-520.91671722278397</v>
      </c>
      <c r="AN22" s="60">
        <f t="shared" ca="1" si="29"/>
        <v>-520.91671722278397</v>
      </c>
      <c r="AO22" s="60">
        <f t="shared" ca="1" si="29"/>
        <v>520.91671722278397</v>
      </c>
      <c r="AP22" s="63">
        <f t="shared" si="3"/>
        <v>35</v>
      </c>
      <c r="AQ22" s="62">
        <f t="shared" si="4"/>
        <v>1.8487244999655719</v>
      </c>
      <c r="AR22" s="62">
        <f t="shared" si="5"/>
        <v>92.43622499827859</v>
      </c>
      <c r="AS22" s="62">
        <f t="shared" si="6"/>
        <v>184.87244999655718</v>
      </c>
      <c r="AT22" s="62">
        <f t="shared" si="7"/>
        <v>-92.43622499827859</v>
      </c>
      <c r="AU22" s="62">
        <f t="shared" si="8"/>
        <v>462.18112499139295</v>
      </c>
      <c r="AV22" s="62">
        <f t="shared" si="9"/>
        <v>-184.87244999655718</v>
      </c>
      <c r="AW22" s="63">
        <f t="shared" si="30"/>
        <v>277.30867499483577</v>
      </c>
      <c r="AX22" s="61" t="str">
        <f t="shared" ca="1" si="11"/>
        <v/>
      </c>
      <c r="AY22" s="69">
        <f t="shared" ca="1" si="31"/>
        <v>9619.0832827772174</v>
      </c>
      <c r="AZ22" s="51">
        <f t="shared" si="12"/>
        <v>647.05357498795013</v>
      </c>
      <c r="BA22" s="55">
        <f t="shared" ca="1" si="13"/>
        <v>6.9198512291831243E-2</v>
      </c>
      <c r="BB22" s="55">
        <f t="shared" ca="1" si="32"/>
        <v>0.42707960529208633</v>
      </c>
      <c r="BC22" s="64">
        <f t="shared" ca="1" si="14"/>
        <v>-372.00510997314484</v>
      </c>
      <c r="BE22" s="52" t="str">
        <f t="shared" ca="1" si="15"/>
        <v/>
      </c>
      <c r="BF22" s="52" t="str">
        <f t="shared" ca="1" si="16"/>
        <v/>
      </c>
      <c r="BG22" s="52">
        <f t="shared" ca="1" si="17"/>
        <v>18.59999999999998</v>
      </c>
      <c r="BH22" s="52" t="str">
        <f t="shared" ca="1" si="18"/>
        <v/>
      </c>
    </row>
    <row r="23" spans="2:60">
      <c r="B23" s="10">
        <v>16</v>
      </c>
      <c r="C23" s="16"/>
      <c r="D23" s="34"/>
      <c r="E23" s="17"/>
      <c r="F23" s="17"/>
      <c r="G23" s="6">
        <f t="shared" si="19"/>
        <v>-0.8186953570690807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6"/>
      <c r="P23" s="6"/>
      <c r="Q23" s="1">
        <f t="shared" ca="1" si="33"/>
        <v>8.68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9350.6862150320194</v>
      </c>
      <c r="AB23" s="69">
        <f t="shared" ca="1" si="27"/>
        <v>-649.31378496798061</v>
      </c>
      <c r="AC23" s="69">
        <f t="shared" ca="1" si="28"/>
        <v>96.882372767104812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2.8000000000000003</v>
      </c>
      <c r="AG23" s="78">
        <f t="shared" si="36"/>
        <v>200</v>
      </c>
      <c r="AH23" s="60">
        <f t="shared" si="36"/>
        <v>50</v>
      </c>
      <c r="AI23" s="60">
        <f t="shared" si="36"/>
        <v>140</v>
      </c>
      <c r="AJ23" s="60">
        <f t="shared" si="29"/>
        <v>10140</v>
      </c>
      <c r="AK23" s="60">
        <f t="shared" si="29"/>
        <v>754.31378496798106</v>
      </c>
      <c r="AL23" s="60">
        <f t="shared" si="29"/>
        <v>15.086275699359621</v>
      </c>
      <c r="AM23" s="60">
        <f t="shared" ca="1" si="29"/>
        <v>-520.91671722278397</v>
      </c>
      <c r="AN23" s="60">
        <f t="shared" ca="1" si="29"/>
        <v>-520.91671722278397</v>
      </c>
      <c r="AO23" s="60">
        <f t="shared" ca="1" si="29"/>
        <v>520.91671722278397</v>
      </c>
      <c r="AP23" s="63">
        <f t="shared" si="3"/>
        <v>35</v>
      </c>
      <c r="AQ23" s="62">
        <f t="shared" si="4"/>
        <v>1.8533121999653859</v>
      </c>
      <c r="AR23" s="62">
        <f t="shared" si="5"/>
        <v>92.665609998269289</v>
      </c>
      <c r="AS23" s="62">
        <f t="shared" si="6"/>
        <v>185.33121999653858</v>
      </c>
      <c r="AT23" s="62">
        <f t="shared" si="7"/>
        <v>-92.665609998269289</v>
      </c>
      <c r="AU23" s="62">
        <f t="shared" si="8"/>
        <v>463.32804999134646</v>
      </c>
      <c r="AV23" s="62">
        <f t="shared" si="9"/>
        <v>-185.33121999653858</v>
      </c>
      <c r="AW23" s="63">
        <f t="shared" si="30"/>
        <v>277.99682999480785</v>
      </c>
      <c r="AX23" s="61" t="str">
        <f t="shared" ca="1" si="11"/>
        <v/>
      </c>
      <c r="AY23" s="69">
        <f t="shared" ca="1" si="31"/>
        <v>9619.0832827772174</v>
      </c>
      <c r="AZ23" s="51">
        <f t="shared" si="12"/>
        <v>648.65926998788507</v>
      </c>
      <c r="BA23" s="55">
        <f t="shared" ca="1" si="13"/>
        <v>6.9370231774552593E-2</v>
      </c>
      <c r="BB23" s="55">
        <f t="shared" ca="1" si="32"/>
        <v>0.42813942415917849</v>
      </c>
      <c r="BC23" s="64">
        <f t="shared" ca="1" si="14"/>
        <v>-371.31695497317276</v>
      </c>
      <c r="BE23" s="52" t="str">
        <f t="shared" ca="1" si="15"/>
        <v/>
      </c>
      <c r="BF23" s="52" t="str">
        <f t="shared" ca="1" si="16"/>
        <v/>
      </c>
      <c r="BG23" s="52">
        <f t="shared" ca="1" si="17"/>
        <v>18.499999999999979</v>
      </c>
      <c r="BH23" s="52" t="str">
        <f t="shared" ca="1" si="18"/>
        <v/>
      </c>
    </row>
    <row r="24" spans="2:60">
      <c r="B24" s="10">
        <v>17</v>
      </c>
      <c r="C24" s="16"/>
      <c r="D24" s="16"/>
      <c r="E24" s="17"/>
      <c r="F24" s="22"/>
      <c r="G24" s="6">
        <f t="shared" si="19"/>
        <v>-0.8186953570690807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6"/>
      <c r="P24" s="6"/>
      <c r="Q24" s="1">
        <f t="shared" ca="1" si="33"/>
        <v>8.68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9350.6862150320194</v>
      </c>
      <c r="AB24" s="69">
        <f t="shared" ca="1" si="27"/>
        <v>-649.31378496798061</v>
      </c>
      <c r="AC24" s="69">
        <f t="shared" ca="1" si="28"/>
        <v>96.882372767104812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2.8000000000000003</v>
      </c>
      <c r="AG24" s="78">
        <f t="shared" si="36"/>
        <v>200</v>
      </c>
      <c r="AH24" s="60">
        <f t="shared" si="36"/>
        <v>50</v>
      </c>
      <c r="AI24" s="60">
        <f t="shared" si="36"/>
        <v>140</v>
      </c>
      <c r="AJ24" s="60">
        <f t="shared" si="29"/>
        <v>10140</v>
      </c>
      <c r="AK24" s="60">
        <f t="shared" si="29"/>
        <v>754.31378496798106</v>
      </c>
      <c r="AL24" s="60">
        <f t="shared" si="29"/>
        <v>15.086275699359621</v>
      </c>
      <c r="AM24" s="60">
        <f t="shared" ca="1" si="29"/>
        <v>-520.91671722278397</v>
      </c>
      <c r="AN24" s="60">
        <f t="shared" ca="1" si="29"/>
        <v>-520.91671722278397</v>
      </c>
      <c r="AO24" s="60">
        <f t="shared" ca="1" si="29"/>
        <v>520.91671722278397</v>
      </c>
      <c r="AP24" s="63">
        <f t="shared" si="3"/>
        <v>35</v>
      </c>
      <c r="AQ24" s="62">
        <f t="shared" si="4"/>
        <v>1.8579497662695457</v>
      </c>
      <c r="AR24" s="62">
        <f t="shared" si="5"/>
        <v>92.897488313477282</v>
      </c>
      <c r="AS24" s="62">
        <f t="shared" si="6"/>
        <v>185.79497662695456</v>
      </c>
      <c r="AT24" s="62">
        <f t="shared" si="7"/>
        <v>-92.897488313477282</v>
      </c>
      <c r="AU24" s="62">
        <f t="shared" si="8"/>
        <v>464.48744156738644</v>
      </c>
      <c r="AV24" s="62">
        <f t="shared" si="9"/>
        <v>-185.79497662695456</v>
      </c>
      <c r="AW24" s="63">
        <f t="shared" si="30"/>
        <v>278.69246494043188</v>
      </c>
      <c r="AX24" s="61" t="str">
        <f t="shared" ca="1" si="11"/>
        <v/>
      </c>
      <c r="AY24" s="69">
        <f t="shared" ca="1" si="31"/>
        <v>9619.0832827772174</v>
      </c>
      <c r="AZ24" s="51">
        <f t="shared" si="12"/>
        <v>650.28241819434095</v>
      </c>
      <c r="BA24" s="55">
        <f t="shared" ca="1" si="13"/>
        <v>6.9543817773390457E-2</v>
      </c>
      <c r="BB24" s="55">
        <f t="shared" ca="1" si="32"/>
        <v>0.42921076279656523</v>
      </c>
      <c r="BC24" s="64">
        <f t="shared" ca="1" si="14"/>
        <v>-370.62132002754873</v>
      </c>
      <c r="BE24" s="52" t="str">
        <f t="shared" ca="1" si="15"/>
        <v/>
      </c>
      <c r="BF24" s="52" t="str">
        <f t="shared" ca="1" si="16"/>
        <v/>
      </c>
      <c r="BG24" s="52">
        <f t="shared" ca="1" si="17"/>
        <v>18.399999999999977</v>
      </c>
      <c r="BH24" s="52" t="str">
        <f t="shared" ca="1" si="18"/>
        <v/>
      </c>
    </row>
    <row r="25" spans="2:60">
      <c r="B25" s="10">
        <v>18</v>
      </c>
      <c r="C25" s="16"/>
      <c r="D25" s="16"/>
      <c r="E25" s="17"/>
      <c r="F25" s="22"/>
      <c r="G25" s="6">
        <f t="shared" si="19"/>
        <v>-0.8186953570690807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6"/>
      <c r="P25" s="6"/>
      <c r="Q25" s="1">
        <f t="shared" ca="1" si="33"/>
        <v>8.68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9350.6862150320194</v>
      </c>
      <c r="AB25" s="69">
        <f t="shared" ca="1" si="27"/>
        <v>-649.31378496798061</v>
      </c>
      <c r="AC25" s="69">
        <f t="shared" ca="1" si="28"/>
        <v>96.882372767104812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2.8000000000000003</v>
      </c>
      <c r="AG25" s="78">
        <f t="shared" si="36"/>
        <v>200</v>
      </c>
      <c r="AH25" s="60">
        <f t="shared" si="36"/>
        <v>50</v>
      </c>
      <c r="AI25" s="60">
        <f t="shared" si="36"/>
        <v>140</v>
      </c>
      <c r="AJ25" s="60">
        <f t="shared" si="36"/>
        <v>10140</v>
      </c>
      <c r="AK25" s="60">
        <f t="shared" si="36"/>
        <v>754.31378496798106</v>
      </c>
      <c r="AL25" s="60">
        <f t="shared" si="36"/>
        <v>15.086275699359621</v>
      </c>
      <c r="AM25" s="60">
        <f t="shared" ca="1" si="36"/>
        <v>-520.91671722278397</v>
      </c>
      <c r="AN25" s="60">
        <f t="shared" ca="1" si="36"/>
        <v>-520.91671722278397</v>
      </c>
      <c r="AO25" s="60">
        <f t="shared" ca="1" si="36"/>
        <v>520.91671722278397</v>
      </c>
      <c r="AP25" s="63">
        <f t="shared" si="3"/>
        <v>35</v>
      </c>
      <c r="AQ25" s="62">
        <f t="shared" si="4"/>
        <v>1.8626380163584504</v>
      </c>
      <c r="AR25" s="62">
        <f t="shared" si="5"/>
        <v>93.131900817922514</v>
      </c>
      <c r="AS25" s="62">
        <f t="shared" si="6"/>
        <v>186.26380163584503</v>
      </c>
      <c r="AT25" s="62">
        <f t="shared" si="7"/>
        <v>-93.131900817922514</v>
      </c>
      <c r="AU25" s="62">
        <f t="shared" si="8"/>
        <v>465.6595040896126</v>
      </c>
      <c r="AV25" s="62">
        <f t="shared" si="9"/>
        <v>-186.26380163584503</v>
      </c>
      <c r="AW25" s="63">
        <f t="shared" si="30"/>
        <v>279.39570245376757</v>
      </c>
      <c r="AX25" s="61" t="str">
        <f t="shared" ca="1" si="11"/>
        <v/>
      </c>
      <c r="AY25" s="69">
        <f t="shared" ca="1" si="31"/>
        <v>9619.0832827772174</v>
      </c>
      <c r="AZ25" s="51">
        <f t="shared" si="12"/>
        <v>651.92330572545757</v>
      </c>
      <c r="BA25" s="55">
        <f t="shared" ca="1" si="13"/>
        <v>6.9719300886969732E-2</v>
      </c>
      <c r="BB25" s="55">
        <f t="shared" ca="1" si="32"/>
        <v>0.43029381005293971</v>
      </c>
      <c r="BC25" s="64">
        <f t="shared" ca="1" si="14"/>
        <v>-369.91808251421304</v>
      </c>
      <c r="BE25" s="52" t="str">
        <f t="shared" ca="1" si="15"/>
        <v/>
      </c>
      <c r="BF25" s="52" t="str">
        <f t="shared" ca="1" si="16"/>
        <v/>
      </c>
      <c r="BG25" s="52">
        <f t="shared" ca="1" si="17"/>
        <v>18.299999999999976</v>
      </c>
      <c r="BH25" s="52" t="str">
        <f t="shared" ca="1" si="18"/>
        <v/>
      </c>
    </row>
    <row r="26" spans="2:60">
      <c r="B26" s="10">
        <v>19</v>
      </c>
      <c r="C26" s="16"/>
      <c r="D26" s="16"/>
      <c r="E26" s="17"/>
      <c r="F26" s="22"/>
      <c r="G26" s="6">
        <f t="shared" si="19"/>
        <v>-0.8186953570690807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6"/>
      <c r="P26" s="6"/>
      <c r="Q26" s="1">
        <f t="shared" ca="1" si="33"/>
        <v>8.68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9350.6862150320194</v>
      </c>
      <c r="AB26" s="69">
        <f t="shared" ca="1" si="27"/>
        <v>-649.31378496798061</v>
      </c>
      <c r="AC26" s="69">
        <f t="shared" ca="1" si="28"/>
        <v>96.882372767104812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2.8000000000000003</v>
      </c>
      <c r="AG26" s="78">
        <f t="shared" si="39"/>
        <v>200</v>
      </c>
      <c r="AH26" s="60">
        <f t="shared" si="39"/>
        <v>50</v>
      </c>
      <c r="AI26" s="60">
        <f t="shared" si="39"/>
        <v>140</v>
      </c>
      <c r="AJ26" s="60">
        <f t="shared" si="39"/>
        <v>10140</v>
      </c>
      <c r="AK26" s="60">
        <f t="shared" si="39"/>
        <v>754.31378496798106</v>
      </c>
      <c r="AL26" s="60">
        <f t="shared" si="39"/>
        <v>15.086275699359621</v>
      </c>
      <c r="AM26" s="60">
        <f t="shared" ca="1" si="39"/>
        <v>-520.91671722278397</v>
      </c>
      <c r="AN26" s="60">
        <f t="shared" ca="1" si="39"/>
        <v>-520.91671722278397</v>
      </c>
      <c r="AO26" s="60">
        <f t="shared" ca="1" si="39"/>
        <v>520.91671722278397</v>
      </c>
      <c r="AP26" s="63">
        <f t="shared" si="3"/>
        <v>35</v>
      </c>
      <c r="AQ26" s="62">
        <f t="shared" si="4"/>
        <v>1.8673777856791012</v>
      </c>
      <c r="AR26" s="62">
        <f t="shared" si="5"/>
        <v>93.368889283955056</v>
      </c>
      <c r="AS26" s="62">
        <f t="shared" si="6"/>
        <v>186.73777856791011</v>
      </c>
      <c r="AT26" s="62">
        <f t="shared" si="7"/>
        <v>-93.368889283955056</v>
      </c>
      <c r="AU26" s="62">
        <f t="shared" si="8"/>
        <v>466.84444641977529</v>
      </c>
      <c r="AV26" s="62">
        <f t="shared" si="9"/>
        <v>-186.73777856791011</v>
      </c>
      <c r="AW26" s="63">
        <f t="shared" si="30"/>
        <v>280.10666785186515</v>
      </c>
      <c r="AX26" s="61" t="str">
        <f t="shared" ca="1" si="11"/>
        <v/>
      </c>
      <c r="AY26" s="69">
        <f t="shared" ca="1" si="31"/>
        <v>9619.0832827772174</v>
      </c>
      <c r="AZ26" s="51">
        <f t="shared" si="12"/>
        <v>653.58222498768544</v>
      </c>
      <c r="BA26" s="55">
        <f t="shared" ca="1" si="13"/>
        <v>6.9896712386412527E-2</v>
      </c>
      <c r="BB26" s="55">
        <f t="shared" ca="1" si="32"/>
        <v>0.43138875892751599</v>
      </c>
      <c r="BC26" s="64">
        <f t="shared" ca="1" si="14"/>
        <v>-369.20711711611546</v>
      </c>
      <c r="BE26" s="52" t="str">
        <f t="shared" ca="1" si="15"/>
        <v/>
      </c>
      <c r="BF26" s="52" t="str">
        <f t="shared" ca="1" si="16"/>
        <v/>
      </c>
      <c r="BG26" s="52">
        <f t="shared" ca="1" si="17"/>
        <v>18.199999999999974</v>
      </c>
      <c r="BH26" s="52" t="str">
        <f t="shared" ca="1" si="18"/>
        <v/>
      </c>
    </row>
    <row r="27" spans="2:60">
      <c r="B27" s="10">
        <v>20</v>
      </c>
      <c r="C27" s="16"/>
      <c r="D27" s="16"/>
      <c r="E27" s="17"/>
      <c r="F27" s="22"/>
      <c r="G27" s="6">
        <f t="shared" si="19"/>
        <v>-0.8186953570690807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6"/>
      <c r="P27" s="6"/>
      <c r="Q27" s="1">
        <f t="shared" ca="1" si="33"/>
        <v>8.68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9350.6862150320194</v>
      </c>
      <c r="AB27" s="69">
        <f t="shared" ca="1" si="27"/>
        <v>-649.31378496798061</v>
      </c>
      <c r="AC27" s="69">
        <f t="shared" ca="1" si="28"/>
        <v>96.882372767104812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2.8000000000000003</v>
      </c>
      <c r="AG27" s="78">
        <f t="shared" si="39"/>
        <v>200</v>
      </c>
      <c r="AH27" s="60">
        <f t="shared" si="39"/>
        <v>50</v>
      </c>
      <c r="AI27" s="60">
        <f t="shared" si="39"/>
        <v>140</v>
      </c>
      <c r="AJ27" s="60">
        <f t="shared" si="39"/>
        <v>10140</v>
      </c>
      <c r="AK27" s="60">
        <f t="shared" si="39"/>
        <v>754.31378496798106</v>
      </c>
      <c r="AL27" s="60">
        <f t="shared" si="39"/>
        <v>15.086275699359621</v>
      </c>
      <c r="AM27" s="60">
        <f t="shared" ca="1" si="39"/>
        <v>-520.91671722278397</v>
      </c>
      <c r="AN27" s="60">
        <f t="shared" ca="1" si="39"/>
        <v>-520.91671722278397</v>
      </c>
      <c r="AO27" s="60">
        <f t="shared" ca="1" si="39"/>
        <v>520.91671722278397</v>
      </c>
      <c r="AP27" s="63">
        <f t="shared" si="3"/>
        <v>35</v>
      </c>
      <c r="AQ27" s="62">
        <f t="shared" si="4"/>
        <v>1.8721699281414168</v>
      </c>
      <c r="AR27" s="62">
        <f t="shared" si="5"/>
        <v>93.608496407070845</v>
      </c>
      <c r="AS27" s="62">
        <f t="shared" si="6"/>
        <v>187.21699281414169</v>
      </c>
      <c r="AT27" s="62">
        <f t="shared" si="7"/>
        <v>-93.608496407070845</v>
      </c>
      <c r="AU27" s="62">
        <f t="shared" si="8"/>
        <v>468.04248203535423</v>
      </c>
      <c r="AV27" s="62">
        <f t="shared" si="9"/>
        <v>-187.21699281414169</v>
      </c>
      <c r="AW27" s="63">
        <f t="shared" si="30"/>
        <v>280.82548922121254</v>
      </c>
      <c r="AX27" s="61" t="str">
        <f t="shared" ca="1" si="11"/>
        <v/>
      </c>
      <c r="AY27" s="69">
        <f t="shared" ca="1" si="31"/>
        <v>9619.0832827772174</v>
      </c>
      <c r="AZ27" s="51">
        <f t="shared" si="12"/>
        <v>655.25947484949597</v>
      </c>
      <c r="BA27" s="55">
        <f t="shared" ca="1" si="13"/>
        <v>7.0076084233915467E-2</v>
      </c>
      <c r="BB27" s="55">
        <f t="shared" ca="1" si="32"/>
        <v>0.43249580668468451</v>
      </c>
      <c r="BC27" s="64">
        <f t="shared" ca="1" si="14"/>
        <v>-368.48829574676807</v>
      </c>
      <c r="BE27" s="52" t="str">
        <f t="shared" ca="1" si="15"/>
        <v/>
      </c>
      <c r="BF27" s="52" t="str">
        <f t="shared" ca="1" si="16"/>
        <v/>
      </c>
      <c r="BG27" s="52">
        <f t="shared" ca="1" si="17"/>
        <v>18.099999999999973</v>
      </c>
      <c r="BH27" s="52" t="str">
        <f t="shared" ca="1" si="18"/>
        <v/>
      </c>
    </row>
    <row r="28" spans="2:60">
      <c r="B28" s="13"/>
      <c r="C28" s="13" t="s">
        <v>47</v>
      </c>
      <c r="D28" s="33" t="str">
        <f>IF(N28="VINTO","VINTO","")</f>
        <v/>
      </c>
      <c r="E28" s="13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140.93476785345405</v>
      </c>
      <c r="N28" s="6">
        <f>IF(H3&gt;J4,"VINTO",M28-L28-K3)</f>
        <v>-648.37901711452696</v>
      </c>
      <c r="O28" s="6">
        <f>N28</f>
        <v>-648.37901711452696</v>
      </c>
      <c r="P28" s="6">
        <f>-O28</f>
        <v>648.37901711452696</v>
      </c>
      <c r="Q28" s="1">
        <f t="shared" ca="1" si="33"/>
        <v>8.68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9350.6862150320194</v>
      </c>
      <c r="AB28" s="69">
        <f t="shared" ca="1" si="27"/>
        <v>-649.31378496798061</v>
      </c>
      <c r="AC28" s="69">
        <f t="shared" ca="1" si="28"/>
        <v>96.882372767104812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2.8000000000000003</v>
      </c>
      <c r="AG28" s="78">
        <f t="shared" si="39"/>
        <v>200</v>
      </c>
      <c r="AH28" s="60">
        <f t="shared" si="39"/>
        <v>50</v>
      </c>
      <c r="AI28" s="60">
        <f t="shared" si="39"/>
        <v>140</v>
      </c>
      <c r="AJ28" s="60">
        <f t="shared" si="39"/>
        <v>10140</v>
      </c>
      <c r="AK28" s="60">
        <f t="shared" si="39"/>
        <v>754.31378496798106</v>
      </c>
      <c r="AL28" s="60">
        <f t="shared" si="39"/>
        <v>15.086275699359621</v>
      </c>
      <c r="AM28" s="60">
        <f t="shared" ca="1" si="39"/>
        <v>-520.91671722278397</v>
      </c>
      <c r="AN28" s="60">
        <f t="shared" ca="1" si="39"/>
        <v>-520.91671722278397</v>
      </c>
      <c r="AO28" s="60">
        <f t="shared" ca="1" si="39"/>
        <v>520.91671722278397</v>
      </c>
      <c r="AP28" s="63">
        <f t="shared" si="3"/>
        <v>35</v>
      </c>
      <c r="AQ28" s="62">
        <f t="shared" si="4"/>
        <v>1.8770153166310914</v>
      </c>
      <c r="AR28" s="62">
        <f t="shared" si="5"/>
        <v>93.850765831554568</v>
      </c>
      <c r="AS28" s="62">
        <f t="shared" si="6"/>
        <v>187.70153166310914</v>
      </c>
      <c r="AT28" s="62">
        <f t="shared" si="7"/>
        <v>-93.850765831554568</v>
      </c>
      <c r="AU28" s="62">
        <f t="shared" si="8"/>
        <v>469.25382915777283</v>
      </c>
      <c r="AV28" s="62">
        <f t="shared" si="9"/>
        <v>-187.70153166310914</v>
      </c>
      <c r="AW28" s="63">
        <f t="shared" si="30"/>
        <v>281.55229749466366</v>
      </c>
      <c r="AX28" s="61" t="str">
        <f t="shared" ca="1" si="11"/>
        <v/>
      </c>
      <c r="AY28" s="69">
        <f t="shared" ca="1" si="31"/>
        <v>9619.0832827772174</v>
      </c>
      <c r="AZ28" s="51">
        <f t="shared" si="12"/>
        <v>656.95536082088199</v>
      </c>
      <c r="BA28" s="55">
        <f t="shared" ca="1" si="13"/>
        <v>7.0257449101946187E-2</v>
      </c>
      <c r="BB28" s="55">
        <f t="shared" ca="1" si="32"/>
        <v>0.43361515497248798</v>
      </c>
      <c r="BC28" s="64">
        <f t="shared" ca="1" si="14"/>
        <v>-367.76148747331695</v>
      </c>
      <c r="BE28" s="52" t="str">
        <f t="shared" ca="1" si="15"/>
        <v/>
      </c>
      <c r="BF28" s="52" t="str">
        <f t="shared" ca="1" si="16"/>
        <v/>
      </c>
      <c r="BG28" s="52">
        <f t="shared" ca="1" si="17"/>
        <v>17.999999999999972</v>
      </c>
      <c r="BH28" s="52" t="str">
        <f t="shared" ca="1" si="18"/>
        <v/>
      </c>
    </row>
    <row r="29" spans="2:60">
      <c r="B29" s="4"/>
      <c r="C29" s="4"/>
      <c r="D29" s="4"/>
      <c r="E29" s="4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9350.6862150320194</v>
      </c>
      <c r="AB29" s="69">
        <f t="shared" ca="1" si="27"/>
        <v>-649.31378496798061</v>
      </c>
      <c r="AC29" s="69">
        <f t="shared" ca="1" si="28"/>
        <v>96.882372767104812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2.8000000000000003</v>
      </c>
      <c r="AG29" s="78">
        <f t="shared" si="39"/>
        <v>200</v>
      </c>
      <c r="AH29" s="60">
        <f t="shared" si="39"/>
        <v>50</v>
      </c>
      <c r="AI29" s="60">
        <f t="shared" si="39"/>
        <v>140</v>
      </c>
      <c r="AJ29" s="60">
        <f t="shared" si="39"/>
        <v>10140</v>
      </c>
      <c r="AK29" s="60">
        <f t="shared" si="39"/>
        <v>754.31378496798106</v>
      </c>
      <c r="AL29" s="60">
        <f t="shared" si="39"/>
        <v>15.086275699359621</v>
      </c>
      <c r="AM29" s="60">
        <f t="shared" ca="1" si="39"/>
        <v>-520.91671722278397</v>
      </c>
      <c r="AN29" s="60">
        <f t="shared" ca="1" si="39"/>
        <v>-520.91671722278397</v>
      </c>
      <c r="AO29" s="60">
        <f t="shared" ca="1" si="39"/>
        <v>520.91671722278397</v>
      </c>
      <c r="AP29" s="63">
        <f t="shared" si="3"/>
        <v>35</v>
      </c>
      <c r="AQ29" s="62">
        <f t="shared" si="4"/>
        <v>1.8819148435396451</v>
      </c>
      <c r="AR29" s="62">
        <f t="shared" si="5"/>
        <v>94.095742176982256</v>
      </c>
      <c r="AS29" s="62">
        <f t="shared" si="6"/>
        <v>188.19148435396451</v>
      </c>
      <c r="AT29" s="62">
        <f t="shared" si="7"/>
        <v>-94.095742176982256</v>
      </c>
      <c r="AU29" s="62">
        <f t="shared" si="8"/>
        <v>470.47871088491127</v>
      </c>
      <c r="AV29" s="62">
        <f t="shared" si="9"/>
        <v>-188.19148435396451</v>
      </c>
      <c r="AW29" s="63">
        <f t="shared" si="30"/>
        <v>282.28722653094678</v>
      </c>
      <c r="AX29" s="61" t="str">
        <f t="shared" ca="1" si="11"/>
        <v/>
      </c>
      <c r="AY29" s="69">
        <f t="shared" ca="1" si="31"/>
        <v>9619.0832827772174</v>
      </c>
      <c r="AZ29" s="51">
        <f t="shared" si="12"/>
        <v>658.67019523887575</v>
      </c>
      <c r="BA29" s="55">
        <f t="shared" ca="1" si="13"/>
        <v>7.0440840393083418E-2</v>
      </c>
      <c r="BB29" s="55">
        <f t="shared" ca="1" si="32"/>
        <v>0.43474700994507165</v>
      </c>
      <c r="BC29" s="64">
        <f t="shared" ca="1" si="14"/>
        <v>-367.02655843703383</v>
      </c>
      <c r="BE29" s="52" t="str">
        <f t="shared" ca="1" si="15"/>
        <v/>
      </c>
      <c r="BF29" s="52" t="str">
        <f t="shared" ca="1" si="16"/>
        <v/>
      </c>
      <c r="BG29" s="52">
        <f t="shared" ca="1" si="17"/>
        <v>17.89999999999997</v>
      </c>
      <c r="BH29" s="52" t="str">
        <f t="shared" ca="1" si="18"/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9350.6862150320194</v>
      </c>
      <c r="AB30" s="69">
        <f t="shared" ca="1" si="27"/>
        <v>-649.31378496798061</v>
      </c>
      <c r="AC30" s="69">
        <f t="shared" ca="1" si="28"/>
        <v>96.882372767104812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2.8000000000000003</v>
      </c>
      <c r="AG30" s="78">
        <f t="shared" si="39"/>
        <v>200</v>
      </c>
      <c r="AH30" s="60">
        <f t="shared" si="39"/>
        <v>50</v>
      </c>
      <c r="AI30" s="60">
        <f t="shared" si="39"/>
        <v>140</v>
      </c>
      <c r="AJ30" s="60">
        <f t="shared" si="39"/>
        <v>10140</v>
      </c>
      <c r="AK30" s="60">
        <f t="shared" si="39"/>
        <v>754.31378496798106</v>
      </c>
      <c r="AL30" s="60">
        <f t="shared" si="39"/>
        <v>15.086275699359621</v>
      </c>
      <c r="AM30" s="60">
        <f t="shared" ca="1" si="39"/>
        <v>-520.91671722278397</v>
      </c>
      <c r="AN30" s="60">
        <f t="shared" ca="1" si="39"/>
        <v>-520.91671722278397</v>
      </c>
      <c r="AO30" s="60">
        <f t="shared" ca="1" si="39"/>
        <v>520.91671722278397</v>
      </c>
      <c r="AP30" s="63">
        <f t="shared" si="3"/>
        <v>35</v>
      </c>
      <c r="AQ30" s="62">
        <f t="shared" si="4"/>
        <v>1.8868694213123398</v>
      </c>
      <c r="AR30" s="62">
        <f t="shared" si="5"/>
        <v>94.343471065616995</v>
      </c>
      <c r="AS30" s="62">
        <f t="shared" si="6"/>
        <v>188.68694213123399</v>
      </c>
      <c r="AT30" s="62">
        <f t="shared" si="7"/>
        <v>-94.343471065616995</v>
      </c>
      <c r="AU30" s="62">
        <f t="shared" si="8"/>
        <v>471.71735532808498</v>
      </c>
      <c r="AV30" s="62">
        <f t="shared" si="9"/>
        <v>-188.68694213123399</v>
      </c>
      <c r="AW30" s="63">
        <f t="shared" si="30"/>
        <v>283.03041319685099</v>
      </c>
      <c r="AX30" s="61" t="str">
        <f t="shared" ca="1" si="11"/>
        <v/>
      </c>
      <c r="AY30" s="69">
        <f t="shared" ca="1" si="31"/>
        <v>9619.0832827772174</v>
      </c>
      <c r="AZ30" s="51">
        <f t="shared" si="12"/>
        <v>660.40429745931897</v>
      </c>
      <c r="BA30" s="55">
        <f t="shared" ca="1" si="13"/>
        <v>7.0626292260525567E-2</v>
      </c>
      <c r="BB30" s="55">
        <f t="shared" ca="1" si="32"/>
        <v>0.43589158238925724</v>
      </c>
      <c r="BC30" s="64">
        <f t="shared" ca="1" si="14"/>
        <v>-366.28337177112962</v>
      </c>
      <c r="BE30" s="52" t="str">
        <f t="shared" ca="1" si="15"/>
        <v/>
      </c>
      <c r="BF30" s="52" t="str">
        <f t="shared" ca="1" si="16"/>
        <v/>
      </c>
      <c r="BG30" s="52">
        <f t="shared" ca="1" si="17"/>
        <v>17.799999999999969</v>
      </c>
      <c r="BH30" s="52" t="str">
        <f t="shared" ca="1" si="18"/>
        <v/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9350.6862150320194</v>
      </c>
      <c r="AB31" s="69">
        <f t="shared" ca="1" si="27"/>
        <v>-649.31378496798061</v>
      </c>
      <c r="AC31" s="69">
        <f t="shared" ca="1" si="28"/>
        <v>96.882372767104812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2.8000000000000003</v>
      </c>
      <c r="AG31" s="78">
        <f t="shared" si="39"/>
        <v>200</v>
      </c>
      <c r="AH31" s="60">
        <f t="shared" si="39"/>
        <v>50</v>
      </c>
      <c r="AI31" s="60">
        <f t="shared" si="39"/>
        <v>140</v>
      </c>
      <c r="AJ31" s="60">
        <f t="shared" si="39"/>
        <v>10140</v>
      </c>
      <c r="AK31" s="60">
        <f t="shared" si="39"/>
        <v>754.31378496798106</v>
      </c>
      <c r="AL31" s="60">
        <f t="shared" si="39"/>
        <v>15.086275699359621</v>
      </c>
      <c r="AM31" s="60">
        <f t="shared" ca="1" si="39"/>
        <v>-520.91671722278397</v>
      </c>
      <c r="AN31" s="60">
        <f t="shared" ca="1" si="39"/>
        <v>-520.91671722278397</v>
      </c>
      <c r="AO31" s="60">
        <f t="shared" ca="1" si="39"/>
        <v>520.91671722278397</v>
      </c>
      <c r="AP31" s="63">
        <f t="shared" si="3"/>
        <v>35</v>
      </c>
      <c r="AQ31" s="62">
        <f t="shared" si="4"/>
        <v>1.8918799830146695</v>
      </c>
      <c r="AR31" s="62">
        <f t="shared" si="5"/>
        <v>94.593999150733481</v>
      </c>
      <c r="AS31" s="62">
        <f t="shared" si="6"/>
        <v>189.18799830146696</v>
      </c>
      <c r="AT31" s="62">
        <f t="shared" si="7"/>
        <v>-94.593999150733481</v>
      </c>
      <c r="AU31" s="62">
        <f t="shared" si="8"/>
        <v>472.96999575366738</v>
      </c>
      <c r="AV31" s="62">
        <f t="shared" si="9"/>
        <v>-189.18799830146696</v>
      </c>
      <c r="AW31" s="63">
        <f t="shared" si="30"/>
        <v>283.78199745220041</v>
      </c>
      <c r="AX31" s="61" t="str">
        <f t="shared" ca="1" si="11"/>
        <v/>
      </c>
      <c r="AY31" s="69">
        <f t="shared" ca="1" si="31"/>
        <v>9619.0832827772174</v>
      </c>
      <c r="AZ31" s="51">
        <f t="shared" si="12"/>
        <v>662.1579940551344</v>
      </c>
      <c r="BA31" s="55">
        <f t="shared" ca="1" si="13"/>
        <v>7.0813839629294731E-2</v>
      </c>
      <c r="BB31" s="55">
        <f t="shared" ca="1" si="32"/>
        <v>0.43704908785541102</v>
      </c>
      <c r="BC31" s="64">
        <f t="shared" ca="1" si="14"/>
        <v>-365.5317875157802</v>
      </c>
      <c r="BE31" s="52" t="str">
        <f t="shared" ca="1" si="15"/>
        <v/>
      </c>
      <c r="BF31" s="52" t="str">
        <f t="shared" ca="1" si="16"/>
        <v/>
      </c>
      <c r="BG31" s="52">
        <f t="shared" ca="1" si="17"/>
        <v>17.699999999999967</v>
      </c>
      <c r="BH31" s="52" t="str">
        <f t="shared" ca="1" si="18"/>
        <v/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9350.6862150320194</v>
      </c>
      <c r="AB32" s="69">
        <f t="shared" ca="1" si="27"/>
        <v>-649.31378496798061</v>
      </c>
      <c r="AC32" s="69">
        <f t="shared" ca="1" si="28"/>
        <v>96.882372767104812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2.8000000000000003</v>
      </c>
      <c r="AG32" s="78">
        <f t="shared" si="39"/>
        <v>200</v>
      </c>
      <c r="AH32" s="60">
        <f t="shared" si="39"/>
        <v>50</v>
      </c>
      <c r="AI32" s="60">
        <f t="shared" si="39"/>
        <v>140</v>
      </c>
      <c r="AJ32" s="60">
        <f t="shared" si="39"/>
        <v>10140</v>
      </c>
      <c r="AK32" s="60">
        <f t="shared" si="39"/>
        <v>754.31378496798106</v>
      </c>
      <c r="AL32" s="60">
        <f t="shared" si="39"/>
        <v>15.086275699359621</v>
      </c>
      <c r="AM32" s="60">
        <f t="shared" ca="1" si="39"/>
        <v>-520.91671722278397</v>
      </c>
      <c r="AN32" s="60">
        <f t="shared" ca="1" si="39"/>
        <v>-520.91671722278397</v>
      </c>
      <c r="AO32" s="60">
        <f t="shared" ca="1" si="39"/>
        <v>520.91671722278397</v>
      </c>
      <c r="AP32" s="63">
        <f t="shared" si="3"/>
        <v>35</v>
      </c>
      <c r="AQ32" s="62">
        <f t="shared" si="4"/>
        <v>1.8969474829181618</v>
      </c>
      <c r="AR32" s="62">
        <f t="shared" si="5"/>
        <v>94.847374145908091</v>
      </c>
      <c r="AS32" s="62">
        <f t="shared" si="6"/>
        <v>189.69474829181618</v>
      </c>
      <c r="AT32" s="62">
        <f t="shared" si="7"/>
        <v>-94.847374145908091</v>
      </c>
      <c r="AU32" s="62">
        <f t="shared" si="8"/>
        <v>474.23687072954044</v>
      </c>
      <c r="AV32" s="62">
        <f t="shared" si="9"/>
        <v>-189.69474829181618</v>
      </c>
      <c r="AW32" s="63">
        <f t="shared" si="30"/>
        <v>284.54212243772429</v>
      </c>
      <c r="AX32" s="61" t="str">
        <f t="shared" ca="1" si="11"/>
        <v/>
      </c>
      <c r="AY32" s="69">
        <f t="shared" ca="1" si="31"/>
        <v>9619.0832827772174</v>
      </c>
      <c r="AZ32" s="51">
        <f t="shared" si="12"/>
        <v>663.9316190213566</v>
      </c>
      <c r="BA32" s="55">
        <f t="shared" ca="1" si="13"/>
        <v>7.100351821816353E-2</v>
      </c>
      <c r="BB32" s="55">
        <f t="shared" ca="1" si="32"/>
        <v>0.43821974679277109</v>
      </c>
      <c r="BC32" s="64">
        <f t="shared" ca="1" si="14"/>
        <v>-364.77166253025632</v>
      </c>
      <c r="BE32" s="52" t="str">
        <f t="shared" ca="1" si="15"/>
        <v/>
      </c>
      <c r="BF32" s="52" t="str">
        <f t="shared" ca="1" si="16"/>
        <v/>
      </c>
      <c r="BG32" s="52">
        <f t="shared" ca="1" si="17"/>
        <v>17.599999999999966</v>
      </c>
      <c r="BH32" s="52" t="str">
        <f t="shared" ca="1" si="18"/>
        <v/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9350.6862150320194</v>
      </c>
      <c r="AB33" s="69">
        <f t="shared" ca="1" si="27"/>
        <v>-649.31378496798061</v>
      </c>
      <c r="AC33" s="69">
        <f t="shared" ca="1" si="28"/>
        <v>96.882372767104812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2.8000000000000003</v>
      </c>
      <c r="AG33" s="78">
        <f t="shared" si="39"/>
        <v>200</v>
      </c>
      <c r="AH33" s="60">
        <f t="shared" si="39"/>
        <v>50</v>
      </c>
      <c r="AI33" s="60">
        <f t="shared" si="39"/>
        <v>140</v>
      </c>
      <c r="AJ33" s="60">
        <f t="shared" si="39"/>
        <v>10140</v>
      </c>
      <c r="AK33" s="60">
        <f t="shared" si="39"/>
        <v>754.31378496798106</v>
      </c>
      <c r="AL33" s="60">
        <f t="shared" si="39"/>
        <v>15.086275699359621</v>
      </c>
      <c r="AM33" s="60">
        <f t="shared" ca="1" si="39"/>
        <v>-520.91671722278397</v>
      </c>
      <c r="AN33" s="60">
        <f t="shared" ca="1" si="39"/>
        <v>-520.91671722278397</v>
      </c>
      <c r="AO33" s="60">
        <f t="shared" ca="1" si="39"/>
        <v>520.91671722278397</v>
      </c>
      <c r="AP33" s="63">
        <f t="shared" si="3"/>
        <v>35</v>
      </c>
      <c r="AQ33" s="62">
        <f t="shared" si="4"/>
        <v>1.9020728971062659</v>
      </c>
      <c r="AR33" s="62">
        <f t="shared" si="5"/>
        <v>95.103644855313291</v>
      </c>
      <c r="AS33" s="62">
        <f t="shared" si="6"/>
        <v>190.20728971062658</v>
      </c>
      <c r="AT33" s="62">
        <f t="shared" si="7"/>
        <v>-95.103644855313291</v>
      </c>
      <c r="AU33" s="62">
        <f t="shared" si="8"/>
        <v>475.51822427656646</v>
      </c>
      <c r="AV33" s="62">
        <f t="shared" si="9"/>
        <v>-190.20728971062658</v>
      </c>
      <c r="AW33" s="63">
        <f t="shared" si="30"/>
        <v>285.31093456593987</v>
      </c>
      <c r="AX33" s="61" t="str">
        <f t="shared" ca="1" si="11"/>
        <v/>
      </c>
      <c r="AY33" s="69">
        <f t="shared" ca="1" si="31"/>
        <v>9619.0832827772174</v>
      </c>
      <c r="AZ33" s="51">
        <f t="shared" si="12"/>
        <v>665.72551398719304</v>
      </c>
      <c r="BA33" s="55">
        <f t="shared" ca="1" si="13"/>
        <v>7.1195364562333718E-2</v>
      </c>
      <c r="BB33" s="55">
        <f t="shared" ca="1" si="32"/>
        <v>0.43940378468941532</v>
      </c>
      <c r="BC33" s="64">
        <f t="shared" ca="1" si="14"/>
        <v>-364.00285040204074</v>
      </c>
      <c r="BE33" s="52" t="str">
        <f t="shared" ca="1" si="15"/>
        <v/>
      </c>
      <c r="BF33" s="52" t="str">
        <f t="shared" ca="1" si="16"/>
        <v/>
      </c>
      <c r="BG33" s="52">
        <f t="shared" ca="1" si="17"/>
        <v>17.499999999999964</v>
      </c>
      <c r="BH33" s="52" t="str">
        <f t="shared" ca="1" si="18"/>
        <v/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9350.6862150320194</v>
      </c>
      <c r="AB34" s="69">
        <f t="shared" ca="1" si="27"/>
        <v>-649.31378496798061</v>
      </c>
      <c r="AC34" s="69">
        <f t="shared" ca="1" si="28"/>
        <v>96.882372767104812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2.8000000000000003</v>
      </c>
      <c r="AG34" s="78">
        <f t="shared" si="39"/>
        <v>200</v>
      </c>
      <c r="AH34" s="60">
        <f t="shared" si="39"/>
        <v>50</v>
      </c>
      <c r="AI34" s="60">
        <f t="shared" si="39"/>
        <v>140</v>
      </c>
      <c r="AJ34" s="60">
        <f t="shared" si="39"/>
        <v>10140</v>
      </c>
      <c r="AK34" s="60">
        <f t="shared" si="39"/>
        <v>754.31378496798106</v>
      </c>
      <c r="AL34" s="60">
        <f t="shared" si="39"/>
        <v>15.086275699359621</v>
      </c>
      <c r="AM34" s="60">
        <f t="shared" ca="1" si="39"/>
        <v>-520.91671722278397</v>
      </c>
      <c r="AN34" s="60">
        <f t="shared" ca="1" si="39"/>
        <v>-520.91671722278397</v>
      </c>
      <c r="AO34" s="60">
        <f t="shared" ca="1" si="39"/>
        <v>520.91671722278397</v>
      </c>
      <c r="AP34" s="63">
        <f t="shared" si="3"/>
        <v>35</v>
      </c>
      <c r="AQ34" s="62">
        <f t="shared" si="4"/>
        <v>1.9072572241011296</v>
      </c>
      <c r="AR34" s="62">
        <f t="shared" si="5"/>
        <v>95.362861205056475</v>
      </c>
      <c r="AS34" s="62">
        <f t="shared" si="6"/>
        <v>190.72572241011295</v>
      </c>
      <c r="AT34" s="62">
        <f t="shared" si="7"/>
        <v>-95.362861205056475</v>
      </c>
      <c r="AU34" s="62">
        <f t="shared" si="8"/>
        <v>476.81430602528235</v>
      </c>
      <c r="AV34" s="62">
        <f t="shared" si="9"/>
        <v>-190.72572241011295</v>
      </c>
      <c r="AW34" s="63">
        <f t="shared" si="30"/>
        <v>286.0885836151694</v>
      </c>
      <c r="AX34" s="61" t="str">
        <f t="shared" ca="1" si="11"/>
        <v/>
      </c>
      <c r="AY34" s="69">
        <f t="shared" ca="1" si="31"/>
        <v>9619.0832827772174</v>
      </c>
      <c r="AZ34" s="51">
        <f t="shared" si="12"/>
        <v>667.54002843539536</v>
      </c>
      <c r="BA34" s="55">
        <f t="shared" ca="1" si="13"/>
        <v>7.1389416036896663E-2</v>
      </c>
      <c r="BB34" s="55">
        <f t="shared" ca="1" si="32"/>
        <v>0.44060143221705539</v>
      </c>
      <c r="BC34" s="64">
        <f t="shared" ca="1" si="14"/>
        <v>-363.22520135281121</v>
      </c>
      <c r="BE34" s="52" t="str">
        <f t="shared" ca="1" si="15"/>
        <v/>
      </c>
      <c r="BF34" s="52" t="str">
        <f t="shared" ca="1" si="16"/>
        <v/>
      </c>
      <c r="BG34" s="52">
        <f t="shared" ca="1" si="17"/>
        <v>17.399999999999963</v>
      </c>
      <c r="BH34" s="52" t="str">
        <f t="shared" ca="1" si="18"/>
        <v/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9350.6862150320194</v>
      </c>
      <c r="AB35" s="69">
        <f t="shared" ca="1" si="27"/>
        <v>-649.31378496798061</v>
      </c>
      <c r="AC35" s="69">
        <f t="shared" ca="1" si="28"/>
        <v>96.882372767104812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2.8000000000000003</v>
      </c>
      <c r="AG35" s="78">
        <f t="shared" si="39"/>
        <v>200</v>
      </c>
      <c r="AH35" s="60">
        <f t="shared" si="39"/>
        <v>50</v>
      </c>
      <c r="AI35" s="60">
        <f t="shared" si="39"/>
        <v>140</v>
      </c>
      <c r="AJ35" s="60">
        <f t="shared" si="39"/>
        <v>10140</v>
      </c>
      <c r="AK35" s="60">
        <f t="shared" si="39"/>
        <v>754.31378496798106</v>
      </c>
      <c r="AL35" s="60">
        <f t="shared" si="39"/>
        <v>15.086275699359621</v>
      </c>
      <c r="AM35" s="60">
        <f t="shared" ca="1" si="39"/>
        <v>-520.91671722278397</v>
      </c>
      <c r="AN35" s="60">
        <f t="shared" ca="1" si="39"/>
        <v>-520.91671722278397</v>
      </c>
      <c r="AO35" s="60">
        <f t="shared" ca="1" si="39"/>
        <v>520.91671722278397</v>
      </c>
      <c r="AP35" s="63">
        <f t="shared" si="3"/>
        <v>35</v>
      </c>
      <c r="AQ35" s="62">
        <f t="shared" si="4"/>
        <v>1.9125014855121187</v>
      </c>
      <c r="AR35" s="62">
        <f t="shared" si="5"/>
        <v>95.62507427560594</v>
      </c>
      <c r="AS35" s="62">
        <f t="shared" si="6"/>
        <v>191.25014855121188</v>
      </c>
      <c r="AT35" s="62">
        <f t="shared" si="7"/>
        <v>-95.62507427560594</v>
      </c>
      <c r="AU35" s="62">
        <f t="shared" si="8"/>
        <v>478.12537137802968</v>
      </c>
      <c r="AV35" s="62">
        <f t="shared" si="9"/>
        <v>-191.25014855121188</v>
      </c>
      <c r="AW35" s="63">
        <f t="shared" si="30"/>
        <v>286.87522282681778</v>
      </c>
      <c r="AX35" s="61" t="str">
        <f t="shared" ca="1" si="11"/>
        <v/>
      </c>
      <c r="AY35" s="69">
        <f t="shared" ca="1" si="31"/>
        <v>9619.0832827772174</v>
      </c>
      <c r="AZ35" s="51">
        <f t="shared" si="12"/>
        <v>669.37551992924159</v>
      </c>
      <c r="BA35" s="55">
        <f t="shared" ca="1" si="13"/>
        <v>7.1585710881107725E-2</v>
      </c>
      <c r="BB35" s="55">
        <f t="shared" ca="1" si="32"/>
        <v>0.44181292538085321</v>
      </c>
      <c r="BC35" s="64">
        <f t="shared" ca="1" si="14"/>
        <v>-362.43856214116283</v>
      </c>
      <c r="BE35" s="52" t="str">
        <f t="shared" ca="1" si="15"/>
        <v/>
      </c>
      <c r="BF35" s="52" t="str">
        <f t="shared" ca="1" si="16"/>
        <v/>
      </c>
      <c r="BG35" s="52">
        <f t="shared" ca="1" si="17"/>
        <v>17.299999999999962</v>
      </c>
      <c r="BH35" s="52" t="str">
        <f t="shared" ca="1" si="18"/>
        <v/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9350.6862150320194</v>
      </c>
      <c r="AB36" s="69">
        <f t="shared" ca="1" si="27"/>
        <v>-649.31378496798061</v>
      </c>
      <c r="AC36" s="69">
        <f t="shared" ca="1" si="28"/>
        <v>96.882372767104812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2.8000000000000003</v>
      </c>
      <c r="AG36" s="78">
        <f t="shared" si="39"/>
        <v>200</v>
      </c>
      <c r="AH36" s="60">
        <f t="shared" si="39"/>
        <v>50</v>
      </c>
      <c r="AI36" s="60">
        <f t="shared" si="39"/>
        <v>140</v>
      </c>
      <c r="AJ36" s="60">
        <f t="shared" si="39"/>
        <v>10140</v>
      </c>
      <c r="AK36" s="60">
        <f t="shared" si="39"/>
        <v>754.31378496798106</v>
      </c>
      <c r="AL36" s="60">
        <f t="shared" si="39"/>
        <v>15.086275699359621</v>
      </c>
      <c r="AM36" s="60">
        <f t="shared" ca="1" si="39"/>
        <v>-520.91671722278397</v>
      </c>
      <c r="AN36" s="60">
        <f t="shared" ca="1" si="39"/>
        <v>-520.91671722278397</v>
      </c>
      <c r="AO36" s="60">
        <f t="shared" ca="1" si="39"/>
        <v>520.91671722278397</v>
      </c>
      <c r="AP36" s="63">
        <f t="shared" si="3"/>
        <v>35</v>
      </c>
      <c r="AQ36" s="62">
        <f t="shared" si="4"/>
        <v>1.917806726706957</v>
      </c>
      <c r="AR36" s="62">
        <f t="shared" si="5"/>
        <v>95.890336335347854</v>
      </c>
      <c r="AS36" s="62">
        <f t="shared" si="6"/>
        <v>191.78067267069571</v>
      </c>
      <c r="AT36" s="62">
        <f t="shared" si="7"/>
        <v>-95.890336335347854</v>
      </c>
      <c r="AU36" s="62">
        <f t="shared" si="8"/>
        <v>479.45168167673927</v>
      </c>
      <c r="AV36" s="62">
        <f t="shared" si="9"/>
        <v>-191.78067267069571</v>
      </c>
      <c r="AW36" s="63">
        <f t="shared" si="30"/>
        <v>287.67100900604356</v>
      </c>
      <c r="AX36" s="61" t="str">
        <f t="shared" ca="1" si="11"/>
        <v/>
      </c>
      <c r="AY36" s="69">
        <f t="shared" ca="1" si="31"/>
        <v>9619.0832827772174</v>
      </c>
      <c r="AZ36" s="51">
        <f t="shared" si="12"/>
        <v>671.23235434743492</v>
      </c>
      <c r="BA36" s="55">
        <f t="shared" ca="1" si="13"/>
        <v>7.1784288223507284E-2</v>
      </c>
      <c r="BB36" s="55">
        <f t="shared" ca="1" si="32"/>
        <v>0.44303850567446273</v>
      </c>
      <c r="BC36" s="64">
        <f t="shared" ca="1" si="14"/>
        <v>-361.64277596193705</v>
      </c>
      <c r="BE36" s="52" t="str">
        <f t="shared" ca="1" si="15"/>
        <v/>
      </c>
      <c r="BF36" s="52" t="str">
        <f t="shared" ca="1" si="16"/>
        <v/>
      </c>
      <c r="BG36" s="52">
        <f t="shared" ca="1" si="17"/>
        <v>17.19999999999996</v>
      </c>
      <c r="BH36" s="52" t="str">
        <f t="shared" ca="1" si="18"/>
        <v/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9350.6862150320194</v>
      </c>
      <c r="AB37" s="69">
        <f t="shared" ca="1" si="27"/>
        <v>-649.31378496798061</v>
      </c>
      <c r="AC37" s="69">
        <f t="shared" ca="1" si="28"/>
        <v>96.882372767104812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2.8000000000000003</v>
      </c>
      <c r="AG37" s="78">
        <f t="shared" si="39"/>
        <v>200</v>
      </c>
      <c r="AH37" s="60">
        <f t="shared" si="39"/>
        <v>50</v>
      </c>
      <c r="AI37" s="60">
        <f t="shared" si="39"/>
        <v>140</v>
      </c>
      <c r="AJ37" s="60">
        <f t="shared" si="39"/>
        <v>10140</v>
      </c>
      <c r="AK37" s="60">
        <f t="shared" si="39"/>
        <v>754.31378496798106</v>
      </c>
      <c r="AL37" s="60">
        <f t="shared" si="39"/>
        <v>15.086275699359621</v>
      </c>
      <c r="AM37" s="60">
        <f t="shared" ca="1" si="39"/>
        <v>-520.91671722278397</v>
      </c>
      <c r="AN37" s="60">
        <f t="shared" ca="1" si="39"/>
        <v>-520.91671722278397</v>
      </c>
      <c r="AO37" s="60">
        <f t="shared" ca="1" si="39"/>
        <v>520.91671722278397</v>
      </c>
      <c r="AP37" s="63">
        <f t="shared" si="3"/>
        <v>35</v>
      </c>
      <c r="AQ37" s="62">
        <f t="shared" si="4"/>
        <v>1.9231740175064127</v>
      </c>
      <c r="AR37" s="62">
        <f t="shared" si="5"/>
        <v>96.158700875320633</v>
      </c>
      <c r="AS37" s="62">
        <f t="shared" si="6"/>
        <v>192.31740175064127</v>
      </c>
      <c r="AT37" s="62">
        <f t="shared" si="7"/>
        <v>-96.158700875320633</v>
      </c>
      <c r="AU37" s="62">
        <f t="shared" si="8"/>
        <v>480.79350437660315</v>
      </c>
      <c r="AV37" s="62">
        <f t="shared" si="9"/>
        <v>-192.31740175064127</v>
      </c>
      <c r="AW37" s="63">
        <f t="shared" si="30"/>
        <v>288.47610262596186</v>
      </c>
      <c r="AX37" s="61" t="str">
        <f t="shared" ca="1" si="11"/>
        <v/>
      </c>
      <c r="AY37" s="69">
        <f t="shared" ca="1" si="31"/>
        <v>9619.0832827772174</v>
      </c>
      <c r="AZ37" s="51">
        <f t="shared" si="12"/>
        <v>673.11090612724445</v>
      </c>
      <c r="BA37" s="55">
        <f t="shared" ca="1" si="13"/>
        <v>7.1985188107923218E-2</v>
      </c>
      <c r="BB37" s="55">
        <f t="shared" ca="1" si="32"/>
        <v>0.4442784202405119</v>
      </c>
      <c r="BC37" s="64">
        <f t="shared" ca="1" si="14"/>
        <v>-360.83768234201875</v>
      </c>
      <c r="BE37" s="52" t="str">
        <f t="shared" ca="1" si="15"/>
        <v/>
      </c>
      <c r="BF37" s="52" t="str">
        <f t="shared" ca="1" si="16"/>
        <v/>
      </c>
      <c r="BG37" s="52">
        <f t="shared" ca="1" si="17"/>
        <v>17.099999999999959</v>
      </c>
      <c r="BH37" s="52" t="str">
        <f t="shared" ca="1" si="18"/>
        <v/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9350.6862150320194</v>
      </c>
      <c r="AB38" s="69">
        <f t="shared" ca="1" si="27"/>
        <v>-649.31378496798061</v>
      </c>
      <c r="AC38" s="69">
        <f t="shared" ca="1" si="28"/>
        <v>96.882372767104812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2.8000000000000003</v>
      </c>
      <c r="AG38" s="78">
        <f t="shared" si="39"/>
        <v>200</v>
      </c>
      <c r="AH38" s="60">
        <f t="shared" si="39"/>
        <v>50</v>
      </c>
      <c r="AI38" s="60">
        <f t="shared" si="39"/>
        <v>140</v>
      </c>
      <c r="AJ38" s="60">
        <f t="shared" si="39"/>
        <v>10140</v>
      </c>
      <c r="AK38" s="60">
        <f t="shared" si="39"/>
        <v>754.31378496798106</v>
      </c>
      <c r="AL38" s="60">
        <f t="shared" si="39"/>
        <v>15.086275699359621</v>
      </c>
      <c r="AM38" s="60">
        <f t="shared" ca="1" si="39"/>
        <v>-520.91671722278397</v>
      </c>
      <c r="AN38" s="60">
        <f t="shared" ca="1" si="39"/>
        <v>-520.91671722278397</v>
      </c>
      <c r="AO38" s="60">
        <f t="shared" ca="1" si="39"/>
        <v>520.91671722278397</v>
      </c>
      <c r="AP38" s="63">
        <f t="shared" si="3"/>
        <v>35</v>
      </c>
      <c r="AQ38" s="62">
        <f t="shared" si="4"/>
        <v>1.9286044529035093</v>
      </c>
      <c r="AR38" s="62">
        <f t="shared" si="5"/>
        <v>96.430222645175462</v>
      </c>
      <c r="AS38" s="62">
        <f t="shared" si="6"/>
        <v>192.86044529035092</v>
      </c>
      <c r="AT38" s="62">
        <f t="shared" si="7"/>
        <v>-96.430222645175462</v>
      </c>
      <c r="AU38" s="62">
        <f t="shared" si="8"/>
        <v>482.15111322587734</v>
      </c>
      <c r="AV38" s="62">
        <f t="shared" si="9"/>
        <v>-192.86044529035092</v>
      </c>
      <c r="AW38" s="63">
        <f t="shared" si="30"/>
        <v>289.29066793552641</v>
      </c>
      <c r="AX38" s="61" t="str">
        <f t="shared" ca="1" si="11"/>
        <v/>
      </c>
      <c r="AY38" s="69">
        <f t="shared" ca="1" si="31"/>
        <v>9619.0832827772174</v>
      </c>
      <c r="AZ38" s="51">
        <f t="shared" si="12"/>
        <v>675.01155851622821</v>
      </c>
      <c r="BA38" s="55">
        <f t="shared" ca="1" si="13"/>
        <v>7.2188451520391092E-2</v>
      </c>
      <c r="BB38" s="55">
        <f t="shared" ca="1" si="32"/>
        <v>0.4455329220367501</v>
      </c>
      <c r="BC38" s="64">
        <f t="shared" ca="1" si="14"/>
        <v>-360.02311703245419</v>
      </c>
      <c r="BE38" s="52" t="str">
        <f t="shared" ca="1" si="15"/>
        <v/>
      </c>
      <c r="BF38" s="52" t="str">
        <f t="shared" ca="1" si="16"/>
        <v/>
      </c>
      <c r="BG38" s="52">
        <f t="shared" ca="1" si="17"/>
        <v>16.999999999999957</v>
      </c>
      <c r="BH38" s="52" t="str">
        <f t="shared" ca="1" si="18"/>
        <v/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9350.6862150320194</v>
      </c>
      <c r="AB39" s="69">
        <f t="shared" ca="1" si="27"/>
        <v>-649.31378496798061</v>
      </c>
      <c r="AC39" s="69">
        <f t="shared" ca="1" si="28"/>
        <v>96.882372767104812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2.8000000000000003</v>
      </c>
      <c r="AG39" s="78">
        <f t="shared" si="39"/>
        <v>200</v>
      </c>
      <c r="AH39" s="60">
        <f t="shared" si="39"/>
        <v>50</v>
      </c>
      <c r="AI39" s="60">
        <f t="shared" si="39"/>
        <v>140</v>
      </c>
      <c r="AJ39" s="60">
        <f t="shared" si="39"/>
        <v>10140</v>
      </c>
      <c r="AK39" s="60">
        <f t="shared" si="39"/>
        <v>754.31378496798106</v>
      </c>
      <c r="AL39" s="60">
        <f t="shared" si="39"/>
        <v>15.086275699359621</v>
      </c>
      <c r="AM39" s="60">
        <f t="shared" ca="1" si="39"/>
        <v>-520.91671722278397</v>
      </c>
      <c r="AN39" s="60">
        <f t="shared" ca="1" si="39"/>
        <v>-520.91671722278397</v>
      </c>
      <c r="AO39" s="60">
        <f t="shared" ca="1" si="39"/>
        <v>520.91671722278397</v>
      </c>
      <c r="AP39" s="63">
        <f t="shared" si="3"/>
        <v>35</v>
      </c>
      <c r="AQ39" s="62">
        <f t="shared" si="4"/>
        <v>1.9340991538082641</v>
      </c>
      <c r="AR39" s="62">
        <f t="shared" si="5"/>
        <v>96.70495769041321</v>
      </c>
      <c r="AS39" s="62">
        <f t="shared" si="6"/>
        <v>193.40991538082642</v>
      </c>
      <c r="AT39" s="62">
        <f t="shared" si="7"/>
        <v>-96.70495769041321</v>
      </c>
      <c r="AU39" s="62">
        <f t="shared" si="8"/>
        <v>483.52478845206605</v>
      </c>
      <c r="AV39" s="62">
        <f t="shared" si="9"/>
        <v>-193.40991538082642</v>
      </c>
      <c r="AW39" s="63">
        <f t="shared" si="30"/>
        <v>290.11487307123963</v>
      </c>
      <c r="AX39" s="61" t="str">
        <f t="shared" ca="1" si="11"/>
        <v/>
      </c>
      <c r="AY39" s="69">
        <f t="shared" ca="1" si="31"/>
        <v>9619.0832827772174</v>
      </c>
      <c r="AZ39" s="51">
        <f t="shared" si="12"/>
        <v>676.93470383289241</v>
      </c>
      <c r="BA39" s="55">
        <f t="shared" ca="1" si="13"/>
        <v>7.2394120417030208E-2</v>
      </c>
      <c r="BB39" s="55">
        <f t="shared" ca="1" si="32"/>
        <v>0.44680227000809164</v>
      </c>
      <c r="BC39" s="64">
        <f t="shared" ca="1" si="14"/>
        <v>-359.19891189674098</v>
      </c>
      <c r="BE39" s="52" t="str">
        <f t="shared" ca="1" si="15"/>
        <v/>
      </c>
      <c r="BF39" s="52" t="str">
        <f t="shared" ca="1" si="16"/>
        <v/>
      </c>
      <c r="BG39" s="52">
        <f t="shared" ca="1" si="17"/>
        <v>16.899999999999956</v>
      </c>
      <c r="BH39" s="52" t="str">
        <f t="shared" ca="1" si="18"/>
        <v/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9350.6862150320194</v>
      </c>
      <c r="AB40" s="69">
        <f t="shared" ca="1" si="27"/>
        <v>-649.31378496798061</v>
      </c>
      <c r="AC40" s="69">
        <f t="shared" ca="1" si="28"/>
        <v>96.882372767104812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2.8000000000000003</v>
      </c>
      <c r="AG40" s="78">
        <f t="shared" si="39"/>
        <v>200</v>
      </c>
      <c r="AH40" s="60">
        <f t="shared" si="39"/>
        <v>50</v>
      </c>
      <c r="AI40" s="60">
        <f t="shared" si="39"/>
        <v>140</v>
      </c>
      <c r="AJ40" s="60">
        <f t="shared" si="39"/>
        <v>10140</v>
      </c>
      <c r="AK40" s="60">
        <f t="shared" si="39"/>
        <v>754.31378496798106</v>
      </c>
      <c r="AL40" s="60">
        <f t="shared" si="39"/>
        <v>15.086275699359621</v>
      </c>
      <c r="AM40" s="60">
        <f t="shared" ca="1" si="39"/>
        <v>-520.91671722278397</v>
      </c>
      <c r="AN40" s="60">
        <f t="shared" ca="1" si="39"/>
        <v>-520.91671722278397</v>
      </c>
      <c r="AO40" s="60">
        <f t="shared" ca="1" si="39"/>
        <v>520.91671722278397</v>
      </c>
      <c r="AP40" s="63">
        <f t="shared" si="3"/>
        <v>35</v>
      </c>
      <c r="AQ40" s="62">
        <f t="shared" si="4"/>
        <v>1.9396592678190276</v>
      </c>
      <c r="AR40" s="62">
        <f t="shared" si="5"/>
        <v>96.982963390951383</v>
      </c>
      <c r="AS40" s="62">
        <f t="shared" si="6"/>
        <v>193.96592678190277</v>
      </c>
      <c r="AT40" s="62">
        <f t="shared" si="7"/>
        <v>-96.982963390951383</v>
      </c>
      <c r="AU40" s="62">
        <f t="shared" si="8"/>
        <v>484.91481695475693</v>
      </c>
      <c r="AV40" s="62">
        <f t="shared" si="9"/>
        <v>-193.96592678190277</v>
      </c>
      <c r="AW40" s="63">
        <f t="shared" si="30"/>
        <v>290.94889017285414</v>
      </c>
      <c r="AX40" s="61" t="str">
        <f t="shared" ca="1" si="11"/>
        <v/>
      </c>
      <c r="AY40" s="69">
        <f t="shared" ca="1" si="31"/>
        <v>9619.0832827772174</v>
      </c>
      <c r="AZ40" s="51">
        <f t="shared" si="12"/>
        <v>678.88074373665972</v>
      </c>
      <c r="BA40" s="55">
        <f t="shared" ca="1" si="13"/>
        <v>7.2602237752915022E-2</v>
      </c>
      <c r="BB40" s="55">
        <f t="shared" ca="1" si="32"/>
        <v>0.44808672926480625</v>
      </c>
      <c r="BC40" s="64">
        <f t="shared" ca="1" si="14"/>
        <v>-358.36489479512647</v>
      </c>
      <c r="BE40" s="52" t="str">
        <f t="shared" ca="1" si="15"/>
        <v/>
      </c>
      <c r="BF40" s="52" t="str">
        <f t="shared" ca="1" si="16"/>
        <v/>
      </c>
      <c r="BG40" s="52">
        <f t="shared" ca="1" si="17"/>
        <v>16.799999999999955</v>
      </c>
      <c r="BH40" s="52" t="str">
        <f t="shared" ca="1" si="18"/>
        <v/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41">V40</f>
        <v>2</v>
      </c>
      <c r="W41" s="70">
        <f t="shared" si="41"/>
        <v>7</v>
      </c>
      <c r="X41" s="71">
        <f t="shared" si="41"/>
        <v>0.7142857142857143</v>
      </c>
      <c r="Y41" s="71">
        <f t="shared" si="41"/>
        <v>0.5</v>
      </c>
      <c r="Z41" s="69">
        <f t="shared" si="41"/>
        <v>10000</v>
      </c>
      <c r="AA41" s="69">
        <f t="shared" ca="1" si="41"/>
        <v>9350.6862150320194</v>
      </c>
      <c r="AB41" s="69">
        <f t="shared" ca="1" si="27"/>
        <v>-649.31378496798061</v>
      </c>
      <c r="AC41" s="69">
        <f t="shared" ref="AC41:AC72" ca="1" si="42">AC40</f>
        <v>96.882372767104812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2.8000000000000003</v>
      </c>
      <c r="AG41" s="78">
        <f t="shared" si="39"/>
        <v>200</v>
      </c>
      <c r="AH41" s="60">
        <f t="shared" si="39"/>
        <v>50</v>
      </c>
      <c r="AI41" s="60">
        <f t="shared" si="39"/>
        <v>140</v>
      </c>
      <c r="AJ41" s="60">
        <f t="shared" si="39"/>
        <v>10140</v>
      </c>
      <c r="AK41" s="60">
        <f t="shared" si="39"/>
        <v>754.31378496798106</v>
      </c>
      <c r="AL41" s="60">
        <f t="shared" si="39"/>
        <v>15.086275699359621</v>
      </c>
      <c r="AM41" s="60">
        <f t="shared" ca="1" si="39"/>
        <v>-520.91671722278397</v>
      </c>
      <c r="AN41" s="60">
        <f t="shared" ca="1" si="39"/>
        <v>-520.91671722278397</v>
      </c>
      <c r="AO41" s="60">
        <f t="shared" ca="1" si="39"/>
        <v>520.91671722278397</v>
      </c>
      <c r="AP41" s="63">
        <f t="shared" si="3"/>
        <v>35</v>
      </c>
      <c r="AQ41" s="62">
        <f t="shared" si="4"/>
        <v>1.9452859700215368</v>
      </c>
      <c r="AR41" s="62">
        <f t="shared" si="5"/>
        <v>97.264298501076837</v>
      </c>
      <c r="AS41" s="62">
        <f t="shared" si="6"/>
        <v>194.52859700215367</v>
      </c>
      <c r="AT41" s="62">
        <f t="shared" si="7"/>
        <v>-97.264298501076837</v>
      </c>
      <c r="AU41" s="62">
        <f t="shared" si="8"/>
        <v>486.32149250538419</v>
      </c>
      <c r="AV41" s="62">
        <f t="shared" si="9"/>
        <v>-194.52859700215367</v>
      </c>
      <c r="AW41" s="63">
        <f t="shared" si="30"/>
        <v>291.79289550323051</v>
      </c>
      <c r="AX41" s="61" t="str">
        <f t="shared" ca="1" si="11"/>
        <v/>
      </c>
      <c r="AY41" s="69">
        <f t="shared" ca="1" si="31"/>
        <v>9619.0832827772174</v>
      </c>
      <c r="AZ41" s="51">
        <f t="shared" si="12"/>
        <v>680.85008950753786</v>
      </c>
      <c r="BA41" s="55">
        <f t="shared" ca="1" si="13"/>
        <v>7.2812847511984066E-2</v>
      </c>
      <c r="BB41" s="55">
        <f t="shared" ca="1" si="32"/>
        <v>0.44938657126711024</v>
      </c>
      <c r="BC41" s="64">
        <f t="shared" ca="1" si="14"/>
        <v>-357.5208894647501</v>
      </c>
      <c r="BE41" s="52" t="str">
        <f t="shared" ca="1" si="15"/>
        <v/>
      </c>
      <c r="BF41" s="52" t="str">
        <f t="shared" ca="1" si="16"/>
        <v/>
      </c>
      <c r="BG41" s="52">
        <f t="shared" ca="1" si="17"/>
        <v>16.699999999999953</v>
      </c>
      <c r="BH41" s="52" t="str">
        <f t="shared" ca="1" si="18"/>
        <v/>
      </c>
    </row>
    <row r="42" spans="19:60">
      <c r="S42" s="68">
        <f t="shared" ref="S42:T57" si="43">S41</f>
        <v>7</v>
      </c>
      <c r="T42" s="69">
        <f t="shared" si="43"/>
        <v>2</v>
      </c>
      <c r="U42" s="70">
        <f t="shared" si="40"/>
        <v>5</v>
      </c>
      <c r="V42" s="68">
        <f t="shared" si="41"/>
        <v>2</v>
      </c>
      <c r="W42" s="70">
        <f t="shared" si="41"/>
        <v>7</v>
      </c>
      <c r="X42" s="71">
        <f t="shared" si="41"/>
        <v>0.7142857142857143</v>
      </c>
      <c r="Y42" s="71">
        <f t="shared" si="41"/>
        <v>0.5</v>
      </c>
      <c r="Z42" s="69">
        <f t="shared" si="41"/>
        <v>10000</v>
      </c>
      <c r="AA42" s="69">
        <f t="shared" ca="1" si="41"/>
        <v>9350.6862150320194</v>
      </c>
      <c r="AB42" s="69">
        <f t="shared" ca="1" si="27"/>
        <v>-649.31378496798061</v>
      </c>
      <c r="AC42" s="69">
        <f t="shared" ca="1" si="42"/>
        <v>96.882372767104812</v>
      </c>
      <c r="AD42" s="73">
        <f t="shared" si="35"/>
        <v>16.599999999999952</v>
      </c>
      <c r="AE42" s="69">
        <f t="shared" ref="AE42:AO57" si="44">AE41</f>
        <v>0.70000000000000007</v>
      </c>
      <c r="AF42" s="69">
        <f t="shared" si="44"/>
        <v>2.8000000000000003</v>
      </c>
      <c r="AG42" s="78">
        <f t="shared" si="44"/>
        <v>200</v>
      </c>
      <c r="AH42" s="60">
        <f t="shared" si="44"/>
        <v>50</v>
      </c>
      <c r="AI42" s="60">
        <f t="shared" si="44"/>
        <v>140</v>
      </c>
      <c r="AJ42" s="60">
        <f t="shared" si="44"/>
        <v>10140</v>
      </c>
      <c r="AK42" s="60">
        <f t="shared" si="44"/>
        <v>754.31378496798106</v>
      </c>
      <c r="AL42" s="60">
        <f t="shared" si="44"/>
        <v>15.086275699359621</v>
      </c>
      <c r="AM42" s="60">
        <f t="shared" ca="1" si="44"/>
        <v>-520.91671722278397</v>
      </c>
      <c r="AN42" s="60">
        <f t="shared" ca="1" si="44"/>
        <v>-520.91671722278397</v>
      </c>
      <c r="AO42" s="60">
        <f t="shared" ca="1" si="44"/>
        <v>520.91671722278397</v>
      </c>
      <c r="AP42" s="63">
        <f t="shared" si="3"/>
        <v>35</v>
      </c>
      <c r="AQ42" s="62">
        <f t="shared" si="4"/>
        <v>1.9509804638168475</v>
      </c>
      <c r="AR42" s="62">
        <f t="shared" si="5"/>
        <v>97.549023190842377</v>
      </c>
      <c r="AS42" s="62">
        <f t="shared" si="6"/>
        <v>195.09804638168475</v>
      </c>
      <c r="AT42" s="62">
        <f t="shared" si="7"/>
        <v>-97.549023190842377</v>
      </c>
      <c r="AU42" s="62">
        <f t="shared" si="8"/>
        <v>487.74511595421188</v>
      </c>
      <c r="AV42" s="62">
        <f t="shared" si="9"/>
        <v>-195.09804638168475</v>
      </c>
      <c r="AW42" s="63">
        <f t="shared" si="30"/>
        <v>292.64706957252713</v>
      </c>
      <c r="AX42" s="61" t="str">
        <f t="shared" ca="1" si="11"/>
        <v/>
      </c>
      <c r="AY42" s="69">
        <f t="shared" ca="1" si="31"/>
        <v>9619.0832827772174</v>
      </c>
      <c r="AZ42" s="51">
        <f t="shared" si="12"/>
        <v>682.84316233589664</v>
      </c>
      <c r="BA42" s="55">
        <f t="shared" ca="1" si="13"/>
        <v>7.302599473802987E-2</v>
      </c>
      <c r="BB42" s="55">
        <f t="shared" ca="1" si="32"/>
        <v>0.45070207401643003</v>
      </c>
      <c r="BC42" s="64">
        <f t="shared" ca="1" si="14"/>
        <v>-356.66671539545348</v>
      </c>
      <c r="BE42" s="52" t="str">
        <f t="shared" ca="1" si="15"/>
        <v/>
      </c>
      <c r="BF42" s="52" t="str">
        <f t="shared" ca="1" si="16"/>
        <v/>
      </c>
      <c r="BG42" s="52">
        <f t="shared" ca="1" si="17"/>
        <v>16.599999999999952</v>
      </c>
      <c r="BH42" s="52" t="str">
        <f t="shared" ca="1" si="18"/>
        <v/>
      </c>
    </row>
    <row r="43" spans="19:60">
      <c r="S43" s="68">
        <f t="shared" si="43"/>
        <v>7</v>
      </c>
      <c r="T43" s="69">
        <f t="shared" si="43"/>
        <v>2</v>
      </c>
      <c r="U43" s="70">
        <f t="shared" si="40"/>
        <v>5</v>
      </c>
      <c r="V43" s="68">
        <f t="shared" si="41"/>
        <v>2</v>
      </c>
      <c r="W43" s="70">
        <f t="shared" si="41"/>
        <v>7</v>
      </c>
      <c r="X43" s="71">
        <f t="shared" si="41"/>
        <v>0.7142857142857143</v>
      </c>
      <c r="Y43" s="71">
        <f t="shared" si="41"/>
        <v>0.5</v>
      </c>
      <c r="Z43" s="69">
        <f t="shared" si="41"/>
        <v>10000</v>
      </c>
      <c r="AA43" s="69">
        <f t="shared" ca="1" si="41"/>
        <v>9350.6862150320194</v>
      </c>
      <c r="AB43" s="69">
        <f t="shared" ca="1" si="27"/>
        <v>-649.31378496798061</v>
      </c>
      <c r="AC43" s="69">
        <f t="shared" ca="1" si="42"/>
        <v>96.882372767104812</v>
      </c>
      <c r="AD43" s="73">
        <f t="shared" si="35"/>
        <v>16.49999999999995</v>
      </c>
      <c r="AE43" s="69">
        <f t="shared" si="44"/>
        <v>0.70000000000000007</v>
      </c>
      <c r="AF43" s="69">
        <f t="shared" si="44"/>
        <v>2.8000000000000003</v>
      </c>
      <c r="AG43" s="78">
        <f t="shared" si="44"/>
        <v>200</v>
      </c>
      <c r="AH43" s="60">
        <f t="shared" si="44"/>
        <v>50</v>
      </c>
      <c r="AI43" s="60">
        <f t="shared" si="44"/>
        <v>140</v>
      </c>
      <c r="AJ43" s="60">
        <f t="shared" si="44"/>
        <v>10140</v>
      </c>
      <c r="AK43" s="60">
        <f t="shared" si="44"/>
        <v>754.31378496798106</v>
      </c>
      <c r="AL43" s="60">
        <f t="shared" si="44"/>
        <v>15.086275699359621</v>
      </c>
      <c r="AM43" s="60">
        <f t="shared" ca="1" si="44"/>
        <v>-520.91671722278397</v>
      </c>
      <c r="AN43" s="60">
        <f t="shared" ca="1" si="44"/>
        <v>-520.91671722278397</v>
      </c>
      <c r="AO43" s="60">
        <f t="shared" ca="1" si="44"/>
        <v>520.91671722278397</v>
      </c>
      <c r="AP43" s="63">
        <f t="shared" si="3"/>
        <v>35</v>
      </c>
      <c r="AQ43" s="62">
        <f t="shared" si="4"/>
        <v>1.9567439817793737</v>
      </c>
      <c r="AR43" s="62">
        <f t="shared" si="5"/>
        <v>97.837199088968688</v>
      </c>
      <c r="AS43" s="62">
        <f t="shared" si="6"/>
        <v>195.67439817793738</v>
      </c>
      <c r="AT43" s="62">
        <f t="shared" si="7"/>
        <v>-97.837199088968688</v>
      </c>
      <c r="AU43" s="62">
        <f t="shared" si="8"/>
        <v>489.18599544484346</v>
      </c>
      <c r="AV43" s="62">
        <f t="shared" si="9"/>
        <v>-195.67439817793738</v>
      </c>
      <c r="AW43" s="63">
        <f t="shared" si="30"/>
        <v>293.51159726690605</v>
      </c>
      <c r="AX43" s="61" t="str">
        <f t="shared" ca="1" si="11"/>
        <v/>
      </c>
      <c r="AY43" s="69">
        <f t="shared" ca="1" si="31"/>
        <v>9619.0832827772174</v>
      </c>
      <c r="AZ43" s="51">
        <f t="shared" si="12"/>
        <v>684.86039362278086</v>
      </c>
      <c r="BA43" s="55">
        <f t="shared" ca="1" si="13"/>
        <v>7.3241725566815602E-2</v>
      </c>
      <c r="BB43" s="55">
        <f t="shared" ca="1" si="32"/>
        <v>0.45203352225362026</v>
      </c>
      <c r="BC43" s="64">
        <f t="shared" ca="1" si="14"/>
        <v>-355.80218770107456</v>
      </c>
      <c r="BE43" s="52" t="str">
        <f t="shared" ca="1" si="15"/>
        <v/>
      </c>
      <c r="BF43" s="52" t="str">
        <f t="shared" ca="1" si="16"/>
        <v/>
      </c>
      <c r="BG43" s="52">
        <f t="shared" ca="1" si="17"/>
        <v>16.49999999999995</v>
      </c>
      <c r="BH43" s="52" t="str">
        <f t="shared" ca="1" si="18"/>
        <v/>
      </c>
    </row>
    <row r="44" spans="19:60">
      <c r="S44" s="68">
        <f t="shared" si="43"/>
        <v>7</v>
      </c>
      <c r="T44" s="69">
        <f t="shared" si="43"/>
        <v>2</v>
      </c>
      <c r="U44" s="70">
        <f t="shared" si="40"/>
        <v>5</v>
      </c>
      <c r="V44" s="68">
        <f t="shared" si="41"/>
        <v>2</v>
      </c>
      <c r="W44" s="70">
        <f t="shared" si="41"/>
        <v>7</v>
      </c>
      <c r="X44" s="71">
        <f t="shared" si="41"/>
        <v>0.7142857142857143</v>
      </c>
      <c r="Y44" s="71">
        <f t="shared" si="41"/>
        <v>0.5</v>
      </c>
      <c r="Z44" s="69">
        <f t="shared" si="41"/>
        <v>10000</v>
      </c>
      <c r="AA44" s="69">
        <f t="shared" ca="1" si="41"/>
        <v>9350.6862150320194</v>
      </c>
      <c r="AB44" s="69">
        <f t="shared" ca="1" si="27"/>
        <v>-649.31378496798061</v>
      </c>
      <c r="AC44" s="69">
        <f t="shared" ca="1" si="42"/>
        <v>96.882372767104812</v>
      </c>
      <c r="AD44" s="73">
        <f t="shared" si="35"/>
        <v>16.399999999999949</v>
      </c>
      <c r="AE44" s="69">
        <f t="shared" si="44"/>
        <v>0.70000000000000007</v>
      </c>
      <c r="AF44" s="69">
        <f t="shared" si="44"/>
        <v>2.8000000000000003</v>
      </c>
      <c r="AG44" s="78">
        <f t="shared" si="44"/>
        <v>200</v>
      </c>
      <c r="AH44" s="60">
        <f t="shared" si="44"/>
        <v>50</v>
      </c>
      <c r="AI44" s="60">
        <f t="shared" si="44"/>
        <v>140</v>
      </c>
      <c r="AJ44" s="60">
        <f t="shared" si="44"/>
        <v>10140</v>
      </c>
      <c r="AK44" s="60">
        <f t="shared" si="44"/>
        <v>754.31378496798106</v>
      </c>
      <c r="AL44" s="60">
        <f t="shared" si="44"/>
        <v>15.086275699359621</v>
      </c>
      <c r="AM44" s="60">
        <f t="shared" ca="1" si="44"/>
        <v>-520.91671722278397</v>
      </c>
      <c r="AN44" s="60">
        <f t="shared" ca="1" si="44"/>
        <v>-520.91671722278397</v>
      </c>
      <c r="AO44" s="60">
        <f t="shared" ca="1" si="44"/>
        <v>520.91671722278397</v>
      </c>
      <c r="AP44" s="63">
        <f t="shared" si="3"/>
        <v>35</v>
      </c>
      <c r="AQ44" s="62">
        <f t="shared" si="4"/>
        <v>1.9625777865463214</v>
      </c>
      <c r="AR44" s="62">
        <f t="shared" si="5"/>
        <v>98.128889327316074</v>
      </c>
      <c r="AS44" s="62">
        <f t="shared" si="6"/>
        <v>196.25777865463215</v>
      </c>
      <c r="AT44" s="62">
        <f t="shared" si="7"/>
        <v>-98.128889327316074</v>
      </c>
      <c r="AU44" s="62">
        <f t="shared" si="8"/>
        <v>490.64444663658037</v>
      </c>
      <c r="AV44" s="62">
        <f t="shared" si="9"/>
        <v>-196.25777865463215</v>
      </c>
      <c r="AW44" s="63">
        <f t="shared" si="30"/>
        <v>294.38666798194822</v>
      </c>
      <c r="AX44" s="61" t="str">
        <f t="shared" ca="1" si="11"/>
        <v/>
      </c>
      <c r="AY44" s="69">
        <f t="shared" ca="1" si="31"/>
        <v>9619.0832827772174</v>
      </c>
      <c r="AZ44" s="51">
        <f t="shared" si="12"/>
        <v>686.90222529121252</v>
      </c>
      <c r="BA44" s="55">
        <f t="shared" ca="1" si="13"/>
        <v>7.3460087259367021E-2</v>
      </c>
      <c r="BB44" s="55">
        <f t="shared" ca="1" si="32"/>
        <v>0.45338120766443485</v>
      </c>
      <c r="BC44" s="64">
        <f t="shared" ca="1" si="14"/>
        <v>-354.92711698603239</v>
      </c>
      <c r="BE44" s="52" t="str">
        <f t="shared" ca="1" si="15"/>
        <v/>
      </c>
      <c r="BF44" s="52" t="str">
        <f t="shared" ca="1" si="16"/>
        <v/>
      </c>
      <c r="BG44" s="52">
        <f t="shared" ca="1" si="17"/>
        <v>16.399999999999949</v>
      </c>
      <c r="BH44" s="52" t="str">
        <f t="shared" ca="1" si="18"/>
        <v/>
      </c>
    </row>
    <row r="45" spans="19:60">
      <c r="S45" s="68">
        <f t="shared" si="43"/>
        <v>7</v>
      </c>
      <c r="T45" s="69">
        <f t="shared" si="43"/>
        <v>2</v>
      </c>
      <c r="U45" s="70">
        <f t="shared" si="40"/>
        <v>5</v>
      </c>
      <c r="V45" s="68">
        <f t="shared" si="41"/>
        <v>2</v>
      </c>
      <c r="W45" s="70">
        <f t="shared" si="41"/>
        <v>7</v>
      </c>
      <c r="X45" s="71">
        <f t="shared" si="41"/>
        <v>0.7142857142857143</v>
      </c>
      <c r="Y45" s="71">
        <f t="shared" si="41"/>
        <v>0.5</v>
      </c>
      <c r="Z45" s="69">
        <f t="shared" si="41"/>
        <v>10000</v>
      </c>
      <c r="AA45" s="69">
        <f t="shared" ca="1" si="41"/>
        <v>9350.6862150320194</v>
      </c>
      <c r="AB45" s="69">
        <f t="shared" ca="1" si="27"/>
        <v>-649.31378496798061</v>
      </c>
      <c r="AC45" s="69">
        <f t="shared" ca="1" si="42"/>
        <v>96.882372767104812</v>
      </c>
      <c r="AD45" s="73">
        <f t="shared" si="35"/>
        <v>16.299999999999947</v>
      </c>
      <c r="AE45" s="69">
        <f t="shared" si="44"/>
        <v>0.70000000000000007</v>
      </c>
      <c r="AF45" s="69">
        <f t="shared" si="44"/>
        <v>2.8000000000000003</v>
      </c>
      <c r="AG45" s="78">
        <f t="shared" si="44"/>
        <v>200</v>
      </c>
      <c r="AH45" s="60">
        <f t="shared" si="44"/>
        <v>50</v>
      </c>
      <c r="AI45" s="60">
        <f t="shared" si="44"/>
        <v>140</v>
      </c>
      <c r="AJ45" s="60">
        <f t="shared" si="44"/>
        <v>10140</v>
      </c>
      <c r="AK45" s="60">
        <f t="shared" si="44"/>
        <v>754.31378496798106</v>
      </c>
      <c r="AL45" s="60">
        <f t="shared" si="44"/>
        <v>15.086275699359621</v>
      </c>
      <c r="AM45" s="60">
        <f t="shared" ca="1" si="44"/>
        <v>-520.91671722278397</v>
      </c>
      <c r="AN45" s="60">
        <f t="shared" ca="1" si="44"/>
        <v>-520.91671722278397</v>
      </c>
      <c r="AO45" s="60">
        <f t="shared" ca="1" si="44"/>
        <v>520.91671722278397</v>
      </c>
      <c r="AP45" s="63">
        <f t="shared" si="3"/>
        <v>35</v>
      </c>
      <c r="AQ45" s="62">
        <f t="shared" si="4"/>
        <v>1.9684831717398572</v>
      </c>
      <c r="AR45" s="62">
        <f t="shared" si="5"/>
        <v>98.42415858699286</v>
      </c>
      <c r="AS45" s="62">
        <f t="shared" si="6"/>
        <v>196.84831717398572</v>
      </c>
      <c r="AT45" s="62">
        <f t="shared" si="7"/>
        <v>-98.42415858699286</v>
      </c>
      <c r="AU45" s="62">
        <f t="shared" si="8"/>
        <v>492.1207929349643</v>
      </c>
      <c r="AV45" s="62">
        <f t="shared" si="9"/>
        <v>-196.84831717398572</v>
      </c>
      <c r="AW45" s="63">
        <f t="shared" si="30"/>
        <v>295.27247576097858</v>
      </c>
      <c r="AX45" s="61" t="str">
        <f t="shared" ca="1" si="11"/>
        <v/>
      </c>
      <c r="AY45" s="69">
        <f t="shared" ca="1" si="31"/>
        <v>9619.0832827772174</v>
      </c>
      <c r="AZ45" s="51">
        <f t="shared" si="12"/>
        <v>688.96911010894996</v>
      </c>
      <c r="BA45" s="55">
        <f t="shared" ca="1" si="13"/>
        <v>7.3681128236489618E-2</v>
      </c>
      <c r="BB45" s="55">
        <f t="shared" ca="1" si="32"/>
        <v>0.45474542909255999</v>
      </c>
      <c r="BC45" s="64">
        <f t="shared" ca="1" si="14"/>
        <v>-354.04130920700203</v>
      </c>
      <c r="BE45" s="52" t="str">
        <f t="shared" ca="1" si="15"/>
        <v/>
      </c>
      <c r="BF45" s="52" t="str">
        <f t="shared" ca="1" si="16"/>
        <v/>
      </c>
      <c r="BG45" s="52">
        <f t="shared" ca="1" si="17"/>
        <v>16.299999999999947</v>
      </c>
      <c r="BH45" s="52" t="str">
        <f t="shared" ca="1" si="18"/>
        <v/>
      </c>
    </row>
    <row r="46" spans="19:60">
      <c r="S46" s="68">
        <f t="shared" si="43"/>
        <v>7</v>
      </c>
      <c r="T46" s="69">
        <f t="shared" si="43"/>
        <v>2</v>
      </c>
      <c r="U46" s="70">
        <f t="shared" si="40"/>
        <v>5</v>
      </c>
      <c r="V46" s="68">
        <f t="shared" si="41"/>
        <v>2</v>
      </c>
      <c r="W46" s="70">
        <f t="shared" si="41"/>
        <v>7</v>
      </c>
      <c r="X46" s="71">
        <f t="shared" si="41"/>
        <v>0.7142857142857143</v>
      </c>
      <c r="Y46" s="71">
        <f t="shared" si="41"/>
        <v>0.5</v>
      </c>
      <c r="Z46" s="69">
        <f t="shared" si="41"/>
        <v>10000</v>
      </c>
      <c r="AA46" s="69">
        <f t="shared" ca="1" si="41"/>
        <v>9350.6862150320194</v>
      </c>
      <c r="AB46" s="69">
        <f t="shared" ca="1" si="27"/>
        <v>-649.31378496798061</v>
      </c>
      <c r="AC46" s="69">
        <f t="shared" ca="1" si="42"/>
        <v>96.882372767104812</v>
      </c>
      <c r="AD46" s="73">
        <f t="shared" si="35"/>
        <v>16.199999999999946</v>
      </c>
      <c r="AE46" s="69">
        <f t="shared" si="44"/>
        <v>0.70000000000000007</v>
      </c>
      <c r="AF46" s="69">
        <f t="shared" si="44"/>
        <v>2.8000000000000003</v>
      </c>
      <c r="AG46" s="78">
        <f t="shared" si="44"/>
        <v>200</v>
      </c>
      <c r="AH46" s="60">
        <f t="shared" si="44"/>
        <v>50</v>
      </c>
      <c r="AI46" s="60">
        <f t="shared" si="44"/>
        <v>140</v>
      </c>
      <c r="AJ46" s="60">
        <f t="shared" si="44"/>
        <v>10140</v>
      </c>
      <c r="AK46" s="60">
        <f t="shared" si="44"/>
        <v>754.31378496798106</v>
      </c>
      <c r="AL46" s="60">
        <f t="shared" si="44"/>
        <v>15.086275699359621</v>
      </c>
      <c r="AM46" s="60">
        <f t="shared" ca="1" si="44"/>
        <v>-520.91671722278397</v>
      </c>
      <c r="AN46" s="60">
        <f t="shared" ca="1" si="44"/>
        <v>-520.91671722278397</v>
      </c>
      <c r="AO46" s="60">
        <f t="shared" ca="1" si="44"/>
        <v>520.91671722278397</v>
      </c>
      <c r="AP46" s="63">
        <f t="shared" si="3"/>
        <v>35</v>
      </c>
      <c r="AQ46" s="62">
        <f t="shared" si="4"/>
        <v>1.9744614629234367</v>
      </c>
      <c r="AR46" s="62">
        <f t="shared" si="5"/>
        <v>98.723073146171842</v>
      </c>
      <c r="AS46" s="62">
        <f t="shared" si="6"/>
        <v>197.44614629234368</v>
      </c>
      <c r="AT46" s="62">
        <f t="shared" si="7"/>
        <v>-98.723073146171842</v>
      </c>
      <c r="AU46" s="62">
        <f t="shared" si="8"/>
        <v>493.6153657308592</v>
      </c>
      <c r="AV46" s="62">
        <f t="shared" si="9"/>
        <v>-197.44614629234368</v>
      </c>
      <c r="AW46" s="63">
        <f t="shared" si="30"/>
        <v>296.16921943851548</v>
      </c>
      <c r="AX46" s="61" t="str">
        <f t="shared" ca="1" si="11"/>
        <v/>
      </c>
      <c r="AY46" s="69">
        <f t="shared" ca="1" si="31"/>
        <v>9619.0832827772174</v>
      </c>
      <c r="AZ46" s="51">
        <f t="shared" si="12"/>
        <v>691.06151202320291</v>
      </c>
      <c r="BA46" s="55">
        <f t="shared" ca="1" si="13"/>
        <v>7.3904898114564369E-2</v>
      </c>
      <c r="BB46" s="55">
        <f t="shared" ca="1" si="32"/>
        <v>0.45612649276053852</v>
      </c>
      <c r="BC46" s="64">
        <f t="shared" ca="1" si="14"/>
        <v>-353.14456552946513</v>
      </c>
      <c r="BE46" s="52" t="str">
        <f t="shared" ca="1" si="15"/>
        <v/>
      </c>
      <c r="BF46" s="52" t="str">
        <f t="shared" ca="1" si="16"/>
        <v/>
      </c>
      <c r="BG46" s="52">
        <f t="shared" ca="1" si="17"/>
        <v>16.199999999999946</v>
      </c>
      <c r="BH46" s="52" t="str">
        <f t="shared" ca="1" si="18"/>
        <v/>
      </c>
    </row>
    <row r="47" spans="19:60">
      <c r="S47" s="68">
        <f t="shared" si="43"/>
        <v>7</v>
      </c>
      <c r="T47" s="69">
        <f t="shared" si="43"/>
        <v>2</v>
      </c>
      <c r="U47" s="70">
        <f t="shared" si="40"/>
        <v>5</v>
      </c>
      <c r="V47" s="68">
        <f t="shared" si="41"/>
        <v>2</v>
      </c>
      <c r="W47" s="70">
        <f t="shared" si="41"/>
        <v>7</v>
      </c>
      <c r="X47" s="71">
        <f t="shared" si="41"/>
        <v>0.7142857142857143</v>
      </c>
      <c r="Y47" s="71">
        <f t="shared" si="41"/>
        <v>0.5</v>
      </c>
      <c r="Z47" s="69">
        <f t="shared" si="41"/>
        <v>10000</v>
      </c>
      <c r="AA47" s="69">
        <f t="shared" ca="1" si="41"/>
        <v>9350.6862150320194</v>
      </c>
      <c r="AB47" s="69">
        <f t="shared" ca="1" si="27"/>
        <v>-649.31378496798061</v>
      </c>
      <c r="AC47" s="69">
        <f t="shared" ca="1" si="42"/>
        <v>96.882372767104812</v>
      </c>
      <c r="AD47" s="73">
        <f t="shared" si="35"/>
        <v>16.099999999999945</v>
      </c>
      <c r="AE47" s="69">
        <f t="shared" si="44"/>
        <v>0.70000000000000007</v>
      </c>
      <c r="AF47" s="69">
        <f t="shared" si="44"/>
        <v>2.8000000000000003</v>
      </c>
      <c r="AG47" s="78">
        <f t="shared" si="44"/>
        <v>200</v>
      </c>
      <c r="AH47" s="60">
        <f t="shared" si="44"/>
        <v>50</v>
      </c>
      <c r="AI47" s="60">
        <f t="shared" si="44"/>
        <v>140</v>
      </c>
      <c r="AJ47" s="60">
        <f t="shared" si="44"/>
        <v>10140</v>
      </c>
      <c r="AK47" s="60">
        <f t="shared" si="44"/>
        <v>754.31378496798106</v>
      </c>
      <c r="AL47" s="60">
        <f t="shared" si="44"/>
        <v>15.086275699359621</v>
      </c>
      <c r="AM47" s="60">
        <f t="shared" ca="1" si="44"/>
        <v>-520.91671722278397</v>
      </c>
      <c r="AN47" s="60">
        <f t="shared" ca="1" si="44"/>
        <v>-520.91671722278397</v>
      </c>
      <c r="AO47" s="60">
        <f t="shared" ca="1" si="44"/>
        <v>520.91671722278397</v>
      </c>
      <c r="AP47" s="63">
        <f t="shared" si="3"/>
        <v>35</v>
      </c>
      <c r="AQ47" s="62">
        <f t="shared" si="4"/>
        <v>1.9805140185937686</v>
      </c>
      <c r="AR47" s="62">
        <f t="shared" si="5"/>
        <v>99.025700929688426</v>
      </c>
      <c r="AS47" s="62">
        <f t="shared" si="6"/>
        <v>198.05140185937685</v>
      </c>
      <c r="AT47" s="62">
        <f t="shared" si="7"/>
        <v>-99.025700929688426</v>
      </c>
      <c r="AU47" s="62">
        <f t="shared" si="8"/>
        <v>495.12850464844212</v>
      </c>
      <c r="AV47" s="62">
        <f t="shared" si="9"/>
        <v>-198.05140185937685</v>
      </c>
      <c r="AW47" s="63">
        <f t="shared" si="30"/>
        <v>297.07710278906529</v>
      </c>
      <c r="AX47" s="61" t="str">
        <f t="shared" ca="1" si="11"/>
        <v/>
      </c>
      <c r="AY47" s="69">
        <f t="shared" ca="1" si="31"/>
        <v>9619.0832827772174</v>
      </c>
      <c r="AZ47" s="51">
        <f t="shared" si="12"/>
        <v>693.17990650781894</v>
      </c>
      <c r="BA47" s="55">
        <f t="shared" ca="1" si="13"/>
        <v>7.4131447742677284E-2</v>
      </c>
      <c r="BB47" s="55">
        <f t="shared" ca="1" si="32"/>
        <v>0.45752471249892679</v>
      </c>
      <c r="BC47" s="64">
        <f t="shared" ca="1" si="14"/>
        <v>-352.23668217891532</v>
      </c>
      <c r="BE47" s="52" t="str">
        <f t="shared" ca="1" si="15"/>
        <v/>
      </c>
      <c r="BF47" s="52" t="str">
        <f t="shared" ca="1" si="16"/>
        <v/>
      </c>
      <c r="BG47" s="52">
        <f t="shared" ca="1" si="17"/>
        <v>16.099999999999945</v>
      </c>
      <c r="BH47" s="52" t="str">
        <f t="shared" ca="1" si="18"/>
        <v/>
      </c>
    </row>
    <row r="48" spans="19:60">
      <c r="S48" s="68">
        <f t="shared" si="43"/>
        <v>7</v>
      </c>
      <c r="T48" s="69">
        <f t="shared" si="43"/>
        <v>2</v>
      </c>
      <c r="U48" s="70">
        <f t="shared" si="40"/>
        <v>5</v>
      </c>
      <c r="V48" s="68">
        <f t="shared" si="41"/>
        <v>2</v>
      </c>
      <c r="W48" s="70">
        <f t="shared" si="41"/>
        <v>7</v>
      </c>
      <c r="X48" s="71">
        <f t="shared" si="41"/>
        <v>0.7142857142857143</v>
      </c>
      <c r="Y48" s="71">
        <f t="shared" si="41"/>
        <v>0.5</v>
      </c>
      <c r="Z48" s="69">
        <f t="shared" si="41"/>
        <v>10000</v>
      </c>
      <c r="AA48" s="69">
        <f t="shared" ca="1" si="41"/>
        <v>9350.6862150320194</v>
      </c>
      <c r="AB48" s="69">
        <f t="shared" ca="1" si="27"/>
        <v>-649.31378496798061</v>
      </c>
      <c r="AC48" s="69">
        <f t="shared" ca="1" si="42"/>
        <v>96.882372767104812</v>
      </c>
      <c r="AD48" s="73">
        <f t="shared" si="35"/>
        <v>15.999999999999945</v>
      </c>
      <c r="AE48" s="69">
        <f t="shared" si="44"/>
        <v>0.70000000000000007</v>
      </c>
      <c r="AF48" s="69">
        <f t="shared" si="44"/>
        <v>2.8000000000000003</v>
      </c>
      <c r="AG48" s="78">
        <f t="shared" si="44"/>
        <v>200</v>
      </c>
      <c r="AH48" s="60">
        <f t="shared" si="44"/>
        <v>50</v>
      </c>
      <c r="AI48" s="60">
        <f t="shared" si="44"/>
        <v>140</v>
      </c>
      <c r="AJ48" s="60">
        <f t="shared" si="44"/>
        <v>10140</v>
      </c>
      <c r="AK48" s="60">
        <f t="shared" si="44"/>
        <v>754.31378496798106</v>
      </c>
      <c r="AL48" s="60">
        <f t="shared" si="44"/>
        <v>15.086275699359621</v>
      </c>
      <c r="AM48" s="60">
        <f t="shared" ca="1" si="44"/>
        <v>-520.91671722278397</v>
      </c>
      <c r="AN48" s="60">
        <f t="shared" ca="1" si="44"/>
        <v>-520.91671722278397</v>
      </c>
      <c r="AO48" s="60">
        <f t="shared" ca="1" si="44"/>
        <v>520.91671722278397</v>
      </c>
      <c r="AP48" s="63">
        <f t="shared" si="3"/>
        <v>35</v>
      </c>
      <c r="AQ48" s="62">
        <f t="shared" si="4"/>
        <v>1.9866422312099798</v>
      </c>
      <c r="AR48" s="62">
        <f t="shared" si="5"/>
        <v>99.332111560498987</v>
      </c>
      <c r="AS48" s="62">
        <f t="shared" si="6"/>
        <v>198.66422312099797</v>
      </c>
      <c r="AT48" s="62">
        <f t="shared" si="7"/>
        <v>-99.332111560498987</v>
      </c>
      <c r="AU48" s="62">
        <f t="shared" si="8"/>
        <v>496.66055780249496</v>
      </c>
      <c r="AV48" s="62">
        <f t="shared" si="9"/>
        <v>-198.66422312099797</v>
      </c>
      <c r="AW48" s="63">
        <f t="shared" si="30"/>
        <v>297.99633468149699</v>
      </c>
      <c r="AX48" s="61" t="str">
        <f t="shared" ca="1" si="11"/>
        <v/>
      </c>
      <c r="AY48" s="69">
        <f t="shared" ca="1" si="31"/>
        <v>9619.0832827772174</v>
      </c>
      <c r="AZ48" s="51">
        <f t="shared" si="12"/>
        <v>695.32478092349288</v>
      </c>
      <c r="BA48" s="55">
        <f t="shared" ca="1" si="13"/>
        <v>7.4360829241141624E-2</v>
      </c>
      <c r="BB48" s="55">
        <f t="shared" ca="1" si="32"/>
        <v>0.45894040998404489</v>
      </c>
      <c r="BC48" s="64">
        <f t="shared" ca="1" si="14"/>
        <v>-351.31745028648362</v>
      </c>
      <c r="BE48" s="52" t="str">
        <f t="shared" ca="1" si="15"/>
        <v/>
      </c>
      <c r="BF48" s="52" t="str">
        <f t="shared" ca="1" si="16"/>
        <v/>
      </c>
      <c r="BG48" s="52">
        <f t="shared" ca="1" si="17"/>
        <v>15.999999999999945</v>
      </c>
      <c r="BH48" s="52" t="str">
        <f t="shared" ca="1" si="18"/>
        <v/>
      </c>
    </row>
    <row r="49" spans="19:60">
      <c r="S49" s="68">
        <f t="shared" si="43"/>
        <v>7</v>
      </c>
      <c r="T49" s="69">
        <f t="shared" si="43"/>
        <v>2</v>
      </c>
      <c r="U49" s="70">
        <f t="shared" si="40"/>
        <v>5</v>
      </c>
      <c r="V49" s="68">
        <f t="shared" si="41"/>
        <v>2</v>
      </c>
      <c r="W49" s="70">
        <f t="shared" si="41"/>
        <v>7</v>
      </c>
      <c r="X49" s="71">
        <f t="shared" si="41"/>
        <v>0.7142857142857143</v>
      </c>
      <c r="Y49" s="71">
        <f t="shared" si="41"/>
        <v>0.5</v>
      </c>
      <c r="Z49" s="69">
        <f t="shared" si="41"/>
        <v>10000</v>
      </c>
      <c r="AA49" s="69">
        <f t="shared" ca="1" si="41"/>
        <v>9350.6862150320194</v>
      </c>
      <c r="AB49" s="69">
        <f t="shared" ca="1" si="27"/>
        <v>-649.31378496798061</v>
      </c>
      <c r="AC49" s="69">
        <f t="shared" ca="1" si="42"/>
        <v>96.882372767104812</v>
      </c>
      <c r="AD49" s="73">
        <f t="shared" si="35"/>
        <v>15.899999999999945</v>
      </c>
      <c r="AE49" s="69">
        <f t="shared" si="44"/>
        <v>0.70000000000000007</v>
      </c>
      <c r="AF49" s="69">
        <f t="shared" si="44"/>
        <v>2.8000000000000003</v>
      </c>
      <c r="AG49" s="78">
        <f t="shared" si="44"/>
        <v>200</v>
      </c>
      <c r="AH49" s="60">
        <f t="shared" si="44"/>
        <v>50</v>
      </c>
      <c r="AI49" s="60">
        <f t="shared" si="44"/>
        <v>140</v>
      </c>
      <c r="AJ49" s="60">
        <f t="shared" si="44"/>
        <v>10140</v>
      </c>
      <c r="AK49" s="60">
        <f t="shared" si="44"/>
        <v>754.31378496798106</v>
      </c>
      <c r="AL49" s="60">
        <f t="shared" si="44"/>
        <v>15.086275699359621</v>
      </c>
      <c r="AM49" s="60">
        <f t="shared" ca="1" si="44"/>
        <v>-520.91671722278397</v>
      </c>
      <c r="AN49" s="60">
        <f t="shared" ca="1" si="44"/>
        <v>-520.91671722278397</v>
      </c>
      <c r="AO49" s="60">
        <f t="shared" ca="1" si="44"/>
        <v>520.91671722278397</v>
      </c>
      <c r="AP49" s="63">
        <f t="shared" si="3"/>
        <v>35</v>
      </c>
      <c r="AQ49" s="62">
        <f t="shared" si="4"/>
        <v>1.9928475282616147</v>
      </c>
      <c r="AR49" s="62">
        <f t="shared" si="5"/>
        <v>99.64237641308074</v>
      </c>
      <c r="AS49" s="62">
        <f t="shared" si="6"/>
        <v>199.28475282616148</v>
      </c>
      <c r="AT49" s="62">
        <f t="shared" si="7"/>
        <v>-99.64237641308074</v>
      </c>
      <c r="AU49" s="62">
        <f t="shared" si="8"/>
        <v>498.2118820654037</v>
      </c>
      <c r="AV49" s="62">
        <f t="shared" si="9"/>
        <v>-199.28475282616148</v>
      </c>
      <c r="AW49" s="63">
        <f t="shared" si="30"/>
        <v>298.92712923924222</v>
      </c>
      <c r="AX49" s="61" t="str">
        <f t="shared" ca="1" si="11"/>
        <v/>
      </c>
      <c r="AY49" s="69">
        <f t="shared" ca="1" si="31"/>
        <v>9619.0832827772174</v>
      </c>
      <c r="AZ49" s="51">
        <f t="shared" si="12"/>
        <v>697.49663489156524</v>
      </c>
      <c r="BA49" s="55">
        <f t="shared" ca="1" si="13"/>
        <v>7.4593096041473447E-2</v>
      </c>
      <c r="BB49" s="55">
        <f t="shared" ca="1" si="32"/>
        <v>0.46037391498469898</v>
      </c>
      <c r="BC49" s="64">
        <f t="shared" ca="1" si="14"/>
        <v>-350.38665572873839</v>
      </c>
      <c r="BE49" s="52" t="str">
        <f t="shared" ca="1" si="15"/>
        <v/>
      </c>
      <c r="BF49" s="52" t="str">
        <f t="shared" ca="1" si="16"/>
        <v/>
      </c>
      <c r="BG49" s="52">
        <f t="shared" ca="1" si="17"/>
        <v>15.899999999999945</v>
      </c>
      <c r="BH49" s="52" t="str">
        <f t="shared" ca="1" si="18"/>
        <v/>
      </c>
    </row>
    <row r="50" spans="19:60">
      <c r="S50" s="68">
        <f t="shared" si="43"/>
        <v>7</v>
      </c>
      <c r="T50" s="69">
        <f t="shared" si="43"/>
        <v>2</v>
      </c>
      <c r="U50" s="70">
        <f t="shared" si="40"/>
        <v>5</v>
      </c>
      <c r="V50" s="68">
        <f t="shared" si="41"/>
        <v>2</v>
      </c>
      <c r="W50" s="70">
        <f t="shared" si="41"/>
        <v>7</v>
      </c>
      <c r="X50" s="71">
        <f t="shared" si="41"/>
        <v>0.7142857142857143</v>
      </c>
      <c r="Y50" s="71">
        <f t="shared" si="41"/>
        <v>0.5</v>
      </c>
      <c r="Z50" s="69">
        <f t="shared" si="41"/>
        <v>10000</v>
      </c>
      <c r="AA50" s="69">
        <f t="shared" ca="1" si="41"/>
        <v>9350.6862150320194</v>
      </c>
      <c r="AB50" s="69">
        <f t="shared" ca="1" si="27"/>
        <v>-649.31378496798061</v>
      </c>
      <c r="AC50" s="69">
        <f t="shared" ca="1" si="42"/>
        <v>96.882372767104812</v>
      </c>
      <c r="AD50" s="73">
        <f t="shared" si="35"/>
        <v>15.799999999999946</v>
      </c>
      <c r="AE50" s="69">
        <f t="shared" si="44"/>
        <v>0.70000000000000007</v>
      </c>
      <c r="AF50" s="69">
        <f t="shared" si="44"/>
        <v>2.8000000000000003</v>
      </c>
      <c r="AG50" s="78">
        <f t="shared" si="44"/>
        <v>200</v>
      </c>
      <c r="AH50" s="60">
        <f t="shared" si="44"/>
        <v>50</v>
      </c>
      <c r="AI50" s="60">
        <f t="shared" si="44"/>
        <v>140</v>
      </c>
      <c r="AJ50" s="60">
        <f t="shared" si="44"/>
        <v>10140</v>
      </c>
      <c r="AK50" s="60">
        <f t="shared" si="44"/>
        <v>754.31378496798106</v>
      </c>
      <c r="AL50" s="60">
        <f t="shared" si="44"/>
        <v>15.086275699359621</v>
      </c>
      <c r="AM50" s="60">
        <f t="shared" ca="1" si="44"/>
        <v>-520.91671722278397</v>
      </c>
      <c r="AN50" s="60">
        <f t="shared" ca="1" si="44"/>
        <v>-520.91671722278397</v>
      </c>
      <c r="AO50" s="60">
        <f t="shared" ca="1" si="44"/>
        <v>520.91671722278397</v>
      </c>
      <c r="AP50" s="63">
        <f t="shared" si="3"/>
        <v>35</v>
      </c>
      <c r="AQ50" s="62">
        <f t="shared" si="4"/>
        <v>1.9991313733771947</v>
      </c>
      <c r="AR50" s="62">
        <f t="shared" si="5"/>
        <v>99.956568668859731</v>
      </c>
      <c r="AS50" s="62">
        <f t="shared" si="6"/>
        <v>199.91313733771946</v>
      </c>
      <c r="AT50" s="62">
        <f t="shared" si="7"/>
        <v>-99.956568668859731</v>
      </c>
      <c r="AU50" s="62">
        <f t="shared" si="8"/>
        <v>499.78284334429867</v>
      </c>
      <c r="AV50" s="62">
        <f t="shared" si="9"/>
        <v>-199.91313733771946</v>
      </c>
      <c r="AW50" s="63">
        <f t="shared" si="30"/>
        <v>299.86970600657924</v>
      </c>
      <c r="AX50" s="61" t="str">
        <f t="shared" ca="1" si="11"/>
        <v/>
      </c>
      <c r="AY50" s="69">
        <f t="shared" ca="1" si="31"/>
        <v>9619.0832827772174</v>
      </c>
      <c r="AZ50" s="51">
        <f t="shared" si="12"/>
        <v>699.6959806820181</v>
      </c>
      <c r="BA50" s="55">
        <f t="shared" ca="1" si="13"/>
        <v>7.4828302927885393E-2</v>
      </c>
      <c r="BB50" s="55">
        <f t="shared" ca="1" si="32"/>
        <v>0.46182556561827287</v>
      </c>
      <c r="BC50" s="64">
        <f t="shared" ca="1" si="14"/>
        <v>-349.44407896140137</v>
      </c>
      <c r="BE50" s="52" t="str">
        <f t="shared" ca="1" si="15"/>
        <v/>
      </c>
      <c r="BF50" s="52" t="str">
        <f t="shared" ca="1" si="16"/>
        <v/>
      </c>
      <c r="BG50" s="52">
        <f t="shared" ca="1" si="17"/>
        <v>15.799999999999946</v>
      </c>
      <c r="BH50" s="52" t="str">
        <f t="shared" ca="1" si="18"/>
        <v/>
      </c>
    </row>
    <row r="51" spans="19:60">
      <c r="S51" s="68">
        <f t="shared" si="43"/>
        <v>7</v>
      </c>
      <c r="T51" s="69">
        <f t="shared" si="43"/>
        <v>2</v>
      </c>
      <c r="U51" s="70">
        <f t="shared" si="40"/>
        <v>5</v>
      </c>
      <c r="V51" s="68">
        <f t="shared" si="41"/>
        <v>2</v>
      </c>
      <c r="W51" s="70">
        <f t="shared" si="41"/>
        <v>7</v>
      </c>
      <c r="X51" s="71">
        <f t="shared" si="41"/>
        <v>0.7142857142857143</v>
      </c>
      <c r="Y51" s="71">
        <f t="shared" si="41"/>
        <v>0.5</v>
      </c>
      <c r="Z51" s="69">
        <f t="shared" si="41"/>
        <v>10000</v>
      </c>
      <c r="AA51" s="69">
        <f t="shared" ca="1" si="41"/>
        <v>9350.6862150320194</v>
      </c>
      <c r="AB51" s="69">
        <f t="shared" ca="1" si="27"/>
        <v>-649.31378496798061</v>
      </c>
      <c r="AC51" s="69">
        <f t="shared" ca="1" si="42"/>
        <v>96.882372767104812</v>
      </c>
      <c r="AD51" s="73">
        <f t="shared" si="35"/>
        <v>15.699999999999946</v>
      </c>
      <c r="AE51" s="69">
        <f t="shared" si="44"/>
        <v>0.70000000000000007</v>
      </c>
      <c r="AF51" s="69">
        <f t="shared" si="44"/>
        <v>2.8000000000000003</v>
      </c>
      <c r="AG51" s="78">
        <f t="shared" si="44"/>
        <v>200</v>
      </c>
      <c r="AH51" s="60">
        <f t="shared" si="44"/>
        <v>50</v>
      </c>
      <c r="AI51" s="60">
        <f t="shared" si="44"/>
        <v>140</v>
      </c>
      <c r="AJ51" s="60">
        <f t="shared" si="44"/>
        <v>10140</v>
      </c>
      <c r="AK51" s="60">
        <f t="shared" si="44"/>
        <v>754.31378496798106</v>
      </c>
      <c r="AL51" s="60">
        <f t="shared" si="44"/>
        <v>15.086275699359621</v>
      </c>
      <c r="AM51" s="60">
        <f t="shared" ca="1" si="44"/>
        <v>-520.91671722278397</v>
      </c>
      <c r="AN51" s="60">
        <f t="shared" ca="1" si="44"/>
        <v>-520.91671722278397</v>
      </c>
      <c r="AO51" s="60">
        <f t="shared" ca="1" si="44"/>
        <v>520.91671722278397</v>
      </c>
      <c r="AP51" s="63">
        <f t="shared" si="3"/>
        <v>35</v>
      </c>
      <c r="AQ51" s="62">
        <f t="shared" si="4"/>
        <v>2.0054952674751387</v>
      </c>
      <c r="AR51" s="62">
        <f t="shared" si="5"/>
        <v>100.27476337375694</v>
      </c>
      <c r="AS51" s="62">
        <f t="shared" si="6"/>
        <v>200.54952674751388</v>
      </c>
      <c r="AT51" s="62">
        <f t="shared" si="7"/>
        <v>-100.27476337375694</v>
      </c>
      <c r="AU51" s="62">
        <f t="shared" si="8"/>
        <v>501.37381686878473</v>
      </c>
      <c r="AV51" s="62">
        <f t="shared" si="9"/>
        <v>-200.54952674751388</v>
      </c>
      <c r="AW51" s="63">
        <f t="shared" si="30"/>
        <v>300.82429012127085</v>
      </c>
      <c r="AX51" s="61" t="str">
        <f t="shared" ca="1" si="11"/>
        <v/>
      </c>
      <c r="AY51" s="69">
        <f t="shared" ca="1" si="31"/>
        <v>9619.0832827772174</v>
      </c>
      <c r="AZ51" s="51">
        <f t="shared" si="12"/>
        <v>701.92334361629855</v>
      </c>
      <c r="BA51" s="55">
        <f t="shared" ca="1" si="13"/>
        <v>7.5066506080366316E-2</v>
      </c>
      <c r="BB51" s="55">
        <f t="shared" ca="1" si="32"/>
        <v>0.46329570861660557</v>
      </c>
      <c r="BC51" s="64">
        <f t="shared" ca="1" si="14"/>
        <v>-348.48949484670976</v>
      </c>
      <c r="BE51" s="52" t="str">
        <f t="shared" ca="1" si="15"/>
        <v/>
      </c>
      <c r="BF51" s="52" t="str">
        <f t="shared" ca="1" si="16"/>
        <v/>
      </c>
      <c r="BG51" s="52">
        <f t="shared" ca="1" si="17"/>
        <v>15.699999999999946</v>
      </c>
      <c r="BH51" s="52" t="str">
        <f t="shared" ca="1" si="18"/>
        <v/>
      </c>
    </row>
    <row r="52" spans="19:60">
      <c r="S52" s="68">
        <f t="shared" si="43"/>
        <v>7</v>
      </c>
      <c r="T52" s="69">
        <f t="shared" si="43"/>
        <v>2</v>
      </c>
      <c r="U52" s="70">
        <f t="shared" si="40"/>
        <v>5</v>
      </c>
      <c r="V52" s="68">
        <f t="shared" si="41"/>
        <v>2</v>
      </c>
      <c r="W52" s="70">
        <f t="shared" si="41"/>
        <v>7</v>
      </c>
      <c r="X52" s="71">
        <f t="shared" si="41"/>
        <v>0.7142857142857143</v>
      </c>
      <c r="Y52" s="71">
        <f t="shared" si="41"/>
        <v>0.5</v>
      </c>
      <c r="Z52" s="69">
        <f t="shared" si="41"/>
        <v>10000</v>
      </c>
      <c r="AA52" s="69">
        <f t="shared" ca="1" si="41"/>
        <v>9350.6862150320194</v>
      </c>
      <c r="AB52" s="69">
        <f t="shared" ca="1" si="27"/>
        <v>-649.31378496798061</v>
      </c>
      <c r="AC52" s="69">
        <f t="shared" ca="1" si="42"/>
        <v>96.882372767104812</v>
      </c>
      <c r="AD52" s="73">
        <f t="shared" si="35"/>
        <v>15.599999999999946</v>
      </c>
      <c r="AE52" s="69">
        <f t="shared" si="44"/>
        <v>0.70000000000000007</v>
      </c>
      <c r="AF52" s="69">
        <f t="shared" si="44"/>
        <v>2.8000000000000003</v>
      </c>
      <c r="AG52" s="78">
        <f t="shared" si="44"/>
        <v>200</v>
      </c>
      <c r="AH52" s="60">
        <f t="shared" si="44"/>
        <v>50</v>
      </c>
      <c r="AI52" s="60">
        <f t="shared" si="44"/>
        <v>140</v>
      </c>
      <c r="AJ52" s="60">
        <f t="shared" si="44"/>
        <v>10140</v>
      </c>
      <c r="AK52" s="60">
        <f t="shared" si="44"/>
        <v>754.31378496798106</v>
      </c>
      <c r="AL52" s="60">
        <f t="shared" si="44"/>
        <v>15.086275699359621</v>
      </c>
      <c r="AM52" s="60">
        <f t="shared" ca="1" si="44"/>
        <v>-520.91671722278397</v>
      </c>
      <c r="AN52" s="60">
        <f t="shared" ca="1" si="44"/>
        <v>-520.91671722278397</v>
      </c>
      <c r="AO52" s="60">
        <f t="shared" ca="1" si="44"/>
        <v>520.91671722278397</v>
      </c>
      <c r="AP52" s="63">
        <f t="shared" si="3"/>
        <v>35</v>
      </c>
      <c r="AQ52" s="62">
        <f t="shared" si="4"/>
        <v>2.0119407499589537</v>
      </c>
      <c r="AR52" s="62">
        <f t="shared" si="5"/>
        <v>100.59703749794768</v>
      </c>
      <c r="AS52" s="62">
        <f t="shared" si="6"/>
        <v>201.19407499589536</v>
      </c>
      <c r="AT52" s="62">
        <f t="shared" si="7"/>
        <v>-100.59703749794768</v>
      </c>
      <c r="AU52" s="62">
        <f t="shared" si="8"/>
        <v>502.98518748973839</v>
      </c>
      <c r="AV52" s="62">
        <f t="shared" si="9"/>
        <v>-201.19407499589536</v>
      </c>
      <c r="AW52" s="63">
        <f t="shared" si="30"/>
        <v>301.791112493843</v>
      </c>
      <c r="AX52" s="61" t="str">
        <f t="shared" ca="1" si="11"/>
        <v/>
      </c>
      <c r="AY52" s="69">
        <f t="shared" ca="1" si="31"/>
        <v>9619.0832827772174</v>
      </c>
      <c r="AZ52" s="51">
        <f t="shared" si="12"/>
        <v>704.17926248563379</v>
      </c>
      <c r="BA52" s="55">
        <f t="shared" ca="1" si="13"/>
        <v>7.530776311941749E-2</v>
      </c>
      <c r="BB52" s="55">
        <f t="shared" ca="1" si="32"/>
        <v>0.46478469960209629</v>
      </c>
      <c r="BC52" s="64">
        <f t="shared" ca="1" si="14"/>
        <v>-347.52267247413761</v>
      </c>
      <c r="BE52" s="52" t="str">
        <f t="shared" ca="1" si="15"/>
        <v/>
      </c>
      <c r="BF52" s="52" t="str">
        <f t="shared" ca="1" si="16"/>
        <v/>
      </c>
      <c r="BG52" s="52">
        <f t="shared" ca="1" si="17"/>
        <v>15.599999999999946</v>
      </c>
      <c r="BH52" s="52" t="str">
        <f t="shared" ca="1" si="18"/>
        <v/>
      </c>
    </row>
    <row r="53" spans="19:60">
      <c r="S53" s="68">
        <f t="shared" si="43"/>
        <v>7</v>
      </c>
      <c r="T53" s="69">
        <f t="shared" si="43"/>
        <v>2</v>
      </c>
      <c r="U53" s="70">
        <f t="shared" si="40"/>
        <v>5</v>
      </c>
      <c r="V53" s="68">
        <f t="shared" si="41"/>
        <v>2</v>
      </c>
      <c r="W53" s="70">
        <f t="shared" si="41"/>
        <v>7</v>
      </c>
      <c r="X53" s="71">
        <f t="shared" si="41"/>
        <v>0.7142857142857143</v>
      </c>
      <c r="Y53" s="71">
        <f t="shared" si="41"/>
        <v>0.5</v>
      </c>
      <c r="Z53" s="69">
        <f t="shared" si="41"/>
        <v>10000</v>
      </c>
      <c r="AA53" s="69">
        <f t="shared" ca="1" si="41"/>
        <v>9350.6862150320194</v>
      </c>
      <c r="AB53" s="69">
        <f t="shared" ca="1" si="27"/>
        <v>-649.31378496798061</v>
      </c>
      <c r="AC53" s="69">
        <f t="shared" ca="1" si="42"/>
        <v>96.882372767104812</v>
      </c>
      <c r="AD53" s="73">
        <f t="shared" si="35"/>
        <v>15.499999999999947</v>
      </c>
      <c r="AE53" s="69">
        <f t="shared" si="44"/>
        <v>0.70000000000000007</v>
      </c>
      <c r="AF53" s="69">
        <f t="shared" si="44"/>
        <v>2.8000000000000003</v>
      </c>
      <c r="AG53" s="78">
        <f t="shared" si="44"/>
        <v>200</v>
      </c>
      <c r="AH53" s="60">
        <f t="shared" si="44"/>
        <v>50</v>
      </c>
      <c r="AI53" s="60">
        <f t="shared" si="44"/>
        <v>140</v>
      </c>
      <c r="AJ53" s="60">
        <f t="shared" si="44"/>
        <v>10140</v>
      </c>
      <c r="AK53" s="60">
        <f t="shared" si="44"/>
        <v>754.31378496798106</v>
      </c>
      <c r="AL53" s="60">
        <f t="shared" si="44"/>
        <v>15.086275699359621</v>
      </c>
      <c r="AM53" s="60">
        <f t="shared" ca="1" si="44"/>
        <v>-520.91671722278397</v>
      </c>
      <c r="AN53" s="60">
        <f t="shared" ca="1" si="44"/>
        <v>-520.91671722278397</v>
      </c>
      <c r="AO53" s="60">
        <f t="shared" ca="1" si="44"/>
        <v>520.91671722278397</v>
      </c>
      <c r="AP53" s="63">
        <f t="shared" si="3"/>
        <v>35</v>
      </c>
      <c r="AQ53" s="62">
        <f t="shared" si="4"/>
        <v>2.0184693999586889</v>
      </c>
      <c r="AR53" s="62">
        <f t="shared" si="5"/>
        <v>100.92346999793445</v>
      </c>
      <c r="AS53" s="62">
        <f t="shared" si="6"/>
        <v>201.84693999586889</v>
      </c>
      <c r="AT53" s="62">
        <f t="shared" si="7"/>
        <v>-100.92346999793445</v>
      </c>
      <c r="AU53" s="62">
        <f t="shared" si="8"/>
        <v>504.61734998967222</v>
      </c>
      <c r="AV53" s="62">
        <f t="shared" si="9"/>
        <v>-201.84693999586889</v>
      </c>
      <c r="AW53" s="63">
        <f t="shared" si="30"/>
        <v>302.77040999380336</v>
      </c>
      <c r="AX53" s="61" t="str">
        <f t="shared" ca="1" si="11"/>
        <v/>
      </c>
      <c r="AY53" s="69">
        <f t="shared" ca="1" si="31"/>
        <v>9619.0832827772174</v>
      </c>
      <c r="AZ53" s="51">
        <f t="shared" si="12"/>
        <v>706.46428998554109</v>
      </c>
      <c r="BA53" s="55">
        <f t="shared" ca="1" si="13"/>
        <v>7.5552133152520934E-2</v>
      </c>
      <c r="BB53" s="55">
        <f t="shared" ca="1" si="32"/>
        <v>0.46629290337449675</v>
      </c>
      <c r="BC53" s="64">
        <f t="shared" ca="1" si="14"/>
        <v>-346.54337497417725</v>
      </c>
      <c r="BE53" s="52" t="str">
        <f t="shared" ca="1" si="15"/>
        <v/>
      </c>
      <c r="BF53" s="52" t="str">
        <f t="shared" ca="1" si="16"/>
        <v/>
      </c>
      <c r="BG53" s="52">
        <f t="shared" ca="1" si="17"/>
        <v>15.499999999999947</v>
      </c>
      <c r="BH53" s="52" t="str">
        <f t="shared" ca="1" si="18"/>
        <v/>
      </c>
    </row>
    <row r="54" spans="19:60">
      <c r="S54" s="68">
        <f t="shared" si="43"/>
        <v>7</v>
      </c>
      <c r="T54" s="69">
        <f t="shared" si="43"/>
        <v>2</v>
      </c>
      <c r="U54" s="70">
        <f t="shared" si="40"/>
        <v>5</v>
      </c>
      <c r="V54" s="68">
        <f t="shared" si="41"/>
        <v>2</v>
      </c>
      <c r="W54" s="70">
        <f t="shared" si="41"/>
        <v>7</v>
      </c>
      <c r="X54" s="71">
        <f t="shared" si="41"/>
        <v>0.7142857142857143</v>
      </c>
      <c r="Y54" s="71">
        <f t="shared" si="41"/>
        <v>0.5</v>
      </c>
      <c r="Z54" s="69">
        <f t="shared" si="41"/>
        <v>10000</v>
      </c>
      <c r="AA54" s="69">
        <f t="shared" ca="1" si="41"/>
        <v>9350.6862150320194</v>
      </c>
      <c r="AB54" s="69">
        <f t="shared" ca="1" si="27"/>
        <v>-649.31378496798061</v>
      </c>
      <c r="AC54" s="69">
        <f t="shared" ca="1" si="42"/>
        <v>96.882372767104812</v>
      </c>
      <c r="AD54" s="73">
        <f t="shared" si="35"/>
        <v>15.399999999999947</v>
      </c>
      <c r="AE54" s="69">
        <f t="shared" si="44"/>
        <v>0.70000000000000007</v>
      </c>
      <c r="AF54" s="69">
        <f t="shared" si="44"/>
        <v>2.8000000000000003</v>
      </c>
      <c r="AG54" s="78">
        <f t="shared" si="44"/>
        <v>200</v>
      </c>
      <c r="AH54" s="60">
        <f t="shared" si="44"/>
        <v>50</v>
      </c>
      <c r="AI54" s="60">
        <f t="shared" si="44"/>
        <v>140</v>
      </c>
      <c r="AJ54" s="60">
        <f t="shared" si="44"/>
        <v>10140</v>
      </c>
      <c r="AK54" s="60">
        <f t="shared" si="44"/>
        <v>754.31378496798106</v>
      </c>
      <c r="AL54" s="60">
        <f t="shared" si="44"/>
        <v>15.086275699359621</v>
      </c>
      <c r="AM54" s="60">
        <f t="shared" ca="1" si="44"/>
        <v>-520.91671722278397</v>
      </c>
      <c r="AN54" s="60">
        <f t="shared" ca="1" si="44"/>
        <v>-520.91671722278397</v>
      </c>
      <c r="AO54" s="60">
        <f t="shared" ca="1" si="44"/>
        <v>520.91671722278397</v>
      </c>
      <c r="AP54" s="63">
        <f t="shared" si="3"/>
        <v>35</v>
      </c>
      <c r="AQ54" s="62">
        <f t="shared" si="4"/>
        <v>2.0250828376207579</v>
      </c>
      <c r="AR54" s="62">
        <f t="shared" si="5"/>
        <v>101.2541418810379</v>
      </c>
      <c r="AS54" s="62">
        <f t="shared" si="6"/>
        <v>202.50828376207579</v>
      </c>
      <c r="AT54" s="62">
        <f t="shared" si="7"/>
        <v>-101.2541418810379</v>
      </c>
      <c r="AU54" s="62">
        <f t="shared" si="8"/>
        <v>506.27070940518945</v>
      </c>
      <c r="AV54" s="62">
        <f t="shared" si="9"/>
        <v>-202.50828376207579</v>
      </c>
      <c r="AW54" s="63">
        <f t="shared" si="30"/>
        <v>303.76242564311366</v>
      </c>
      <c r="AX54" s="61" t="str">
        <f t="shared" ca="1" si="11"/>
        <v/>
      </c>
      <c r="AY54" s="69">
        <f t="shared" ca="1" si="31"/>
        <v>9619.0832827772174</v>
      </c>
      <c r="AZ54" s="51">
        <f t="shared" si="12"/>
        <v>708.7789931672653</v>
      </c>
      <c r="BA54" s="55">
        <f t="shared" ca="1" si="13"/>
        <v>7.5799676822417922E-2</v>
      </c>
      <c r="BB54" s="55">
        <f t="shared" ca="1" si="32"/>
        <v>0.46782069420887623</v>
      </c>
      <c r="BC54" s="64">
        <f t="shared" ca="1" si="14"/>
        <v>-345.55135932486695</v>
      </c>
      <c r="BE54" s="52" t="str">
        <f t="shared" ca="1" si="15"/>
        <v/>
      </c>
      <c r="BF54" s="52" t="str">
        <f t="shared" ca="1" si="16"/>
        <v/>
      </c>
      <c r="BG54" s="52">
        <f t="shared" ca="1" si="17"/>
        <v>15.399999999999947</v>
      </c>
      <c r="BH54" s="52" t="str">
        <f t="shared" ca="1" si="18"/>
        <v/>
      </c>
    </row>
    <row r="55" spans="19:60">
      <c r="S55" s="68">
        <f t="shared" si="43"/>
        <v>7</v>
      </c>
      <c r="T55" s="69">
        <f t="shared" si="43"/>
        <v>2</v>
      </c>
      <c r="U55" s="70">
        <f t="shared" si="40"/>
        <v>5</v>
      </c>
      <c r="V55" s="68">
        <f t="shared" si="41"/>
        <v>2</v>
      </c>
      <c r="W55" s="70">
        <f t="shared" si="41"/>
        <v>7</v>
      </c>
      <c r="X55" s="71">
        <f t="shared" si="41"/>
        <v>0.7142857142857143</v>
      </c>
      <c r="Y55" s="71">
        <f t="shared" si="41"/>
        <v>0.5</v>
      </c>
      <c r="Z55" s="69">
        <f t="shared" si="41"/>
        <v>10000</v>
      </c>
      <c r="AA55" s="69">
        <f t="shared" ca="1" si="41"/>
        <v>9350.6862150320194</v>
      </c>
      <c r="AB55" s="69">
        <f t="shared" ca="1" si="27"/>
        <v>-649.31378496798061</v>
      </c>
      <c r="AC55" s="69">
        <f t="shared" ca="1" si="42"/>
        <v>96.882372767104812</v>
      </c>
      <c r="AD55" s="73">
        <f t="shared" si="35"/>
        <v>15.299999999999947</v>
      </c>
      <c r="AE55" s="69">
        <f t="shared" si="44"/>
        <v>0.70000000000000007</v>
      </c>
      <c r="AF55" s="69">
        <f t="shared" si="44"/>
        <v>2.8000000000000003</v>
      </c>
      <c r="AG55" s="78">
        <f t="shared" si="44"/>
        <v>200</v>
      </c>
      <c r="AH55" s="60">
        <f t="shared" si="44"/>
        <v>50</v>
      </c>
      <c r="AI55" s="60">
        <f t="shared" si="44"/>
        <v>140</v>
      </c>
      <c r="AJ55" s="60">
        <f t="shared" si="44"/>
        <v>10140</v>
      </c>
      <c r="AK55" s="60">
        <f t="shared" si="44"/>
        <v>754.31378496798106</v>
      </c>
      <c r="AL55" s="60">
        <f t="shared" si="44"/>
        <v>15.086275699359621</v>
      </c>
      <c r="AM55" s="60">
        <f t="shared" ca="1" si="44"/>
        <v>-520.91671722278397</v>
      </c>
      <c r="AN55" s="60">
        <f t="shared" ca="1" si="44"/>
        <v>-520.91671722278397</v>
      </c>
      <c r="AO55" s="60">
        <f t="shared" ca="1" si="44"/>
        <v>520.91671722278397</v>
      </c>
      <c r="AP55" s="63">
        <f t="shared" si="3"/>
        <v>35</v>
      </c>
      <c r="AQ55" s="62">
        <f t="shared" si="4"/>
        <v>2.0317827254483447</v>
      </c>
      <c r="AR55" s="62">
        <f t="shared" si="5"/>
        <v>101.58913627241724</v>
      </c>
      <c r="AS55" s="62">
        <f t="shared" si="6"/>
        <v>203.17827254483447</v>
      </c>
      <c r="AT55" s="62">
        <f t="shared" si="7"/>
        <v>-101.58913627241724</v>
      </c>
      <c r="AU55" s="62">
        <f t="shared" si="8"/>
        <v>507.94568136208619</v>
      </c>
      <c r="AV55" s="62">
        <f t="shared" si="9"/>
        <v>-203.17827254483447</v>
      </c>
      <c r="AW55" s="63">
        <f t="shared" si="30"/>
        <v>304.76740881725175</v>
      </c>
      <c r="AX55" s="61" t="str">
        <f t="shared" ca="1" si="11"/>
        <v/>
      </c>
      <c r="AY55" s="69">
        <f t="shared" ca="1" si="31"/>
        <v>9619.0832827772174</v>
      </c>
      <c r="AZ55" s="51">
        <f t="shared" si="12"/>
        <v>711.12395390692063</v>
      </c>
      <c r="BA55" s="55">
        <f t="shared" ca="1" si="13"/>
        <v>7.6050456357280888E-2</v>
      </c>
      <c r="BB55" s="55">
        <f t="shared" ca="1" si="32"/>
        <v>0.46936845616527401</v>
      </c>
      <c r="BC55" s="64">
        <f t="shared" ca="1" si="14"/>
        <v>-344.54637615072886</v>
      </c>
      <c r="BE55" s="52" t="str">
        <f t="shared" ca="1" si="15"/>
        <v/>
      </c>
      <c r="BF55" s="52" t="str">
        <f t="shared" ca="1" si="16"/>
        <v/>
      </c>
      <c r="BG55" s="52">
        <f t="shared" ca="1" si="17"/>
        <v>15.299999999999947</v>
      </c>
      <c r="BH55" s="52" t="str">
        <f t="shared" ca="1" si="18"/>
        <v/>
      </c>
    </row>
    <row r="56" spans="19:60">
      <c r="S56" s="68">
        <f t="shared" si="43"/>
        <v>7</v>
      </c>
      <c r="T56" s="69">
        <f t="shared" si="43"/>
        <v>2</v>
      </c>
      <c r="U56" s="70">
        <f t="shared" si="40"/>
        <v>5</v>
      </c>
      <c r="V56" s="68">
        <f t="shared" si="41"/>
        <v>2</v>
      </c>
      <c r="W56" s="70">
        <f t="shared" si="41"/>
        <v>7</v>
      </c>
      <c r="X56" s="71">
        <f t="shared" si="41"/>
        <v>0.7142857142857143</v>
      </c>
      <c r="Y56" s="71">
        <f t="shared" si="41"/>
        <v>0.5</v>
      </c>
      <c r="Z56" s="69">
        <f t="shared" si="41"/>
        <v>10000</v>
      </c>
      <c r="AA56" s="69">
        <f t="shared" ca="1" si="41"/>
        <v>9350.6862150320194</v>
      </c>
      <c r="AB56" s="69">
        <f t="shared" ca="1" si="27"/>
        <v>-649.31378496798061</v>
      </c>
      <c r="AC56" s="69">
        <f t="shared" ca="1" si="42"/>
        <v>96.882372767104812</v>
      </c>
      <c r="AD56" s="73">
        <f t="shared" si="35"/>
        <v>15.199999999999948</v>
      </c>
      <c r="AE56" s="69">
        <f t="shared" si="44"/>
        <v>0.70000000000000007</v>
      </c>
      <c r="AF56" s="69">
        <f t="shared" si="44"/>
        <v>2.8000000000000003</v>
      </c>
      <c r="AG56" s="78">
        <f t="shared" si="44"/>
        <v>200</v>
      </c>
      <c r="AH56" s="60">
        <f t="shared" si="44"/>
        <v>50</v>
      </c>
      <c r="AI56" s="60">
        <f t="shared" si="44"/>
        <v>140</v>
      </c>
      <c r="AJ56" s="60">
        <f t="shared" si="44"/>
        <v>10140</v>
      </c>
      <c r="AK56" s="60">
        <f t="shared" si="44"/>
        <v>754.31378496798106</v>
      </c>
      <c r="AL56" s="60">
        <f t="shared" si="44"/>
        <v>15.086275699359621</v>
      </c>
      <c r="AM56" s="60">
        <f t="shared" ca="1" si="44"/>
        <v>-520.91671722278397</v>
      </c>
      <c r="AN56" s="60">
        <f t="shared" ca="1" si="44"/>
        <v>-520.91671722278397</v>
      </c>
      <c r="AO56" s="60">
        <f t="shared" ca="1" si="44"/>
        <v>520.91671722278397</v>
      </c>
      <c r="AP56" s="63">
        <f t="shared" si="3"/>
        <v>35</v>
      </c>
      <c r="AQ56" s="62">
        <f t="shared" si="4"/>
        <v>2.0385707696947155</v>
      </c>
      <c r="AR56" s="62">
        <f t="shared" si="5"/>
        <v>101.92853848473578</v>
      </c>
      <c r="AS56" s="62">
        <f t="shared" si="6"/>
        <v>203.85707696947156</v>
      </c>
      <c r="AT56" s="62">
        <f t="shared" si="7"/>
        <v>-101.92853848473578</v>
      </c>
      <c r="AU56" s="62">
        <f t="shared" si="8"/>
        <v>509.64269242367891</v>
      </c>
      <c r="AV56" s="62">
        <f t="shared" si="9"/>
        <v>-203.85707696947156</v>
      </c>
      <c r="AW56" s="63">
        <f t="shared" si="30"/>
        <v>305.78561545420735</v>
      </c>
      <c r="AX56" s="61" t="str">
        <f t="shared" ca="1" si="11"/>
        <v/>
      </c>
      <c r="AY56" s="69">
        <f t="shared" ca="1" si="31"/>
        <v>9619.0832827772174</v>
      </c>
      <c r="AZ56" s="51">
        <f t="shared" si="12"/>
        <v>713.49976939315047</v>
      </c>
      <c r="BA56" s="55">
        <f t="shared" ca="1" si="13"/>
        <v>7.6304535622865752E-2</v>
      </c>
      <c r="BB56" s="55">
        <f t="shared" ca="1" si="32"/>
        <v>0.4709365834105716</v>
      </c>
      <c r="BC56" s="64">
        <f t="shared" ca="1" si="14"/>
        <v>-343.52816951377326</v>
      </c>
      <c r="BE56" s="52" t="str">
        <f t="shared" ca="1" si="15"/>
        <v/>
      </c>
      <c r="BF56" s="52" t="str">
        <f t="shared" ca="1" si="16"/>
        <v/>
      </c>
      <c r="BG56" s="52">
        <f t="shared" ca="1" si="17"/>
        <v>15.199999999999948</v>
      </c>
      <c r="BH56" s="52" t="str">
        <f t="shared" ca="1" si="18"/>
        <v/>
      </c>
    </row>
    <row r="57" spans="19:60">
      <c r="S57" s="68">
        <f t="shared" si="43"/>
        <v>7</v>
      </c>
      <c r="T57" s="69">
        <f t="shared" si="43"/>
        <v>2</v>
      </c>
      <c r="U57" s="70">
        <f t="shared" si="40"/>
        <v>5</v>
      </c>
      <c r="V57" s="68">
        <f t="shared" ref="V57:AA72" si="45">V56</f>
        <v>2</v>
      </c>
      <c r="W57" s="70">
        <f t="shared" si="45"/>
        <v>7</v>
      </c>
      <c r="X57" s="71">
        <f t="shared" si="45"/>
        <v>0.7142857142857143</v>
      </c>
      <c r="Y57" s="71">
        <f t="shared" si="45"/>
        <v>0.5</v>
      </c>
      <c r="Z57" s="69">
        <f t="shared" si="45"/>
        <v>10000</v>
      </c>
      <c r="AA57" s="69">
        <f t="shared" ca="1" si="45"/>
        <v>9350.6862150320194</v>
      </c>
      <c r="AB57" s="69">
        <f t="shared" ca="1" si="27"/>
        <v>-649.31378496798061</v>
      </c>
      <c r="AC57" s="69">
        <f t="shared" ca="1" si="42"/>
        <v>96.882372767104812</v>
      </c>
      <c r="AD57" s="73">
        <f t="shared" si="35"/>
        <v>15.099999999999948</v>
      </c>
      <c r="AE57" s="69">
        <f t="shared" si="44"/>
        <v>0.70000000000000007</v>
      </c>
      <c r="AF57" s="69">
        <f t="shared" si="44"/>
        <v>2.8000000000000003</v>
      </c>
      <c r="AG57" s="78">
        <f t="shared" si="44"/>
        <v>200</v>
      </c>
      <c r="AH57" s="60">
        <f t="shared" si="44"/>
        <v>50</v>
      </c>
      <c r="AI57" s="60">
        <f t="shared" si="44"/>
        <v>140</v>
      </c>
      <c r="AJ57" s="60">
        <f t="shared" si="44"/>
        <v>10140</v>
      </c>
      <c r="AK57" s="60">
        <f t="shared" si="44"/>
        <v>754.31378496798106</v>
      </c>
      <c r="AL57" s="60">
        <f t="shared" si="44"/>
        <v>15.086275699359621</v>
      </c>
      <c r="AM57" s="60">
        <f t="shared" ca="1" si="44"/>
        <v>-520.91671722278397</v>
      </c>
      <c r="AN57" s="60">
        <f t="shared" ca="1" si="44"/>
        <v>-520.91671722278397</v>
      </c>
      <c r="AO57" s="60">
        <f t="shared" ca="1" si="44"/>
        <v>520.91671722278397</v>
      </c>
      <c r="AP57" s="63">
        <f t="shared" si="3"/>
        <v>35</v>
      </c>
      <c r="AQ57" s="62">
        <f t="shared" si="4"/>
        <v>2.0454487218118991</v>
      </c>
      <c r="AR57" s="62">
        <f t="shared" si="5"/>
        <v>102.27243609059495</v>
      </c>
      <c r="AS57" s="62">
        <f t="shared" si="6"/>
        <v>204.5448721811899</v>
      </c>
      <c r="AT57" s="62">
        <f t="shared" si="7"/>
        <v>-102.27243609059495</v>
      </c>
      <c r="AU57" s="62">
        <f t="shared" si="8"/>
        <v>511.36218045297477</v>
      </c>
      <c r="AV57" s="62">
        <f t="shared" si="9"/>
        <v>-204.5448721811899</v>
      </c>
      <c r="AW57" s="63">
        <f t="shared" si="30"/>
        <v>306.8173082717849</v>
      </c>
      <c r="AX57" s="61" t="str">
        <f t="shared" ca="1" si="11"/>
        <v/>
      </c>
      <c r="AY57" s="69">
        <f t="shared" ca="1" si="31"/>
        <v>9619.0832827772174</v>
      </c>
      <c r="AZ57" s="51">
        <f t="shared" si="12"/>
        <v>715.90705263416464</v>
      </c>
      <c r="BA57" s="55">
        <f t="shared" ca="1" si="13"/>
        <v>7.6561980176736488E-2</v>
      </c>
      <c r="BB57" s="55">
        <f t="shared" ca="1" si="32"/>
        <v>0.47252548055315796</v>
      </c>
      <c r="BC57" s="64">
        <f t="shared" ca="1" si="14"/>
        <v>-342.49647669619571</v>
      </c>
      <c r="BE57" s="52" t="str">
        <f t="shared" ca="1" si="15"/>
        <v/>
      </c>
      <c r="BF57" s="52" t="str">
        <f t="shared" ca="1" si="16"/>
        <v/>
      </c>
      <c r="BG57" s="52">
        <f t="shared" ca="1" si="17"/>
        <v>15.099999999999948</v>
      </c>
      <c r="BH57" s="52" t="str">
        <f t="shared" ca="1" si="18"/>
        <v/>
      </c>
    </row>
    <row r="58" spans="19:60">
      <c r="S58" s="68">
        <f t="shared" ref="S58:T73" si="46">S57</f>
        <v>7</v>
      </c>
      <c r="T58" s="69">
        <f t="shared" si="46"/>
        <v>2</v>
      </c>
      <c r="U58" s="70">
        <f t="shared" si="40"/>
        <v>5</v>
      </c>
      <c r="V58" s="68">
        <f t="shared" si="45"/>
        <v>2</v>
      </c>
      <c r="W58" s="70">
        <f t="shared" si="45"/>
        <v>7</v>
      </c>
      <c r="X58" s="71">
        <f t="shared" si="45"/>
        <v>0.7142857142857143</v>
      </c>
      <c r="Y58" s="71">
        <f t="shared" si="45"/>
        <v>0.5</v>
      </c>
      <c r="Z58" s="69">
        <f t="shared" si="45"/>
        <v>10000</v>
      </c>
      <c r="AA58" s="69">
        <f t="shared" ca="1" si="45"/>
        <v>9350.6862150320194</v>
      </c>
      <c r="AB58" s="69">
        <f t="shared" ca="1" si="27"/>
        <v>-649.31378496798061</v>
      </c>
      <c r="AC58" s="69">
        <f t="shared" ca="1" si="42"/>
        <v>96.882372767104812</v>
      </c>
      <c r="AD58" s="73">
        <f t="shared" si="35"/>
        <v>14.999999999999948</v>
      </c>
      <c r="AE58" s="69">
        <f t="shared" ref="AE58:AO73" si="47">AE57</f>
        <v>0.70000000000000007</v>
      </c>
      <c r="AF58" s="69">
        <f t="shared" si="47"/>
        <v>2.8000000000000003</v>
      </c>
      <c r="AG58" s="78">
        <f t="shared" si="47"/>
        <v>200</v>
      </c>
      <c r="AH58" s="60">
        <f t="shared" si="47"/>
        <v>50</v>
      </c>
      <c r="AI58" s="60">
        <f t="shared" si="47"/>
        <v>140</v>
      </c>
      <c r="AJ58" s="60">
        <f t="shared" si="47"/>
        <v>10140</v>
      </c>
      <c r="AK58" s="60">
        <f t="shared" si="47"/>
        <v>754.31378496798106</v>
      </c>
      <c r="AL58" s="60">
        <f t="shared" si="47"/>
        <v>15.086275699359621</v>
      </c>
      <c r="AM58" s="60">
        <f t="shared" ca="1" si="47"/>
        <v>-520.91671722278397</v>
      </c>
      <c r="AN58" s="60">
        <f t="shared" ca="1" si="47"/>
        <v>-520.91671722278397</v>
      </c>
      <c r="AO58" s="60">
        <f t="shared" ca="1" si="47"/>
        <v>520.91671722278397</v>
      </c>
      <c r="AP58" s="63">
        <f t="shared" si="3"/>
        <v>35</v>
      </c>
      <c r="AQ58" s="62">
        <f t="shared" si="4"/>
        <v>2.0524183799573117</v>
      </c>
      <c r="AR58" s="62">
        <f t="shared" si="5"/>
        <v>102.62091899786559</v>
      </c>
      <c r="AS58" s="62">
        <f t="shared" si="6"/>
        <v>205.24183799573117</v>
      </c>
      <c r="AT58" s="62">
        <f t="shared" si="7"/>
        <v>-102.62091899786559</v>
      </c>
      <c r="AU58" s="62">
        <f t="shared" si="8"/>
        <v>513.10459498932789</v>
      </c>
      <c r="AV58" s="62">
        <f t="shared" si="9"/>
        <v>-205.24183799573117</v>
      </c>
      <c r="AW58" s="63">
        <f t="shared" si="30"/>
        <v>307.86275699359669</v>
      </c>
      <c r="AX58" s="61" t="str">
        <f t="shared" ca="1" si="11"/>
        <v/>
      </c>
      <c r="AY58" s="69">
        <f t="shared" ca="1" si="31"/>
        <v>9619.0832827772174</v>
      </c>
      <c r="AZ58" s="51">
        <f t="shared" si="12"/>
        <v>718.3464329850591</v>
      </c>
      <c r="BA58" s="55">
        <f t="shared" ca="1" si="13"/>
        <v>7.682285732465885E-2</v>
      </c>
      <c r="BB58" s="55">
        <f t="shared" ca="1" si="32"/>
        <v>0.47413556299097859</v>
      </c>
      <c r="BC58" s="64">
        <f t="shared" ca="1" si="14"/>
        <v>-341.45102797438392</v>
      </c>
      <c r="BE58" s="52" t="str">
        <f t="shared" ca="1" si="15"/>
        <v/>
      </c>
      <c r="BF58" s="52" t="str">
        <f t="shared" ca="1" si="16"/>
        <v/>
      </c>
      <c r="BG58" s="52">
        <f t="shared" ca="1" si="17"/>
        <v>14.999999999999948</v>
      </c>
      <c r="BH58" s="52" t="str">
        <f t="shared" ca="1" si="18"/>
        <v/>
      </c>
    </row>
    <row r="59" spans="19:60">
      <c r="S59" s="68">
        <f t="shared" si="46"/>
        <v>7</v>
      </c>
      <c r="T59" s="69">
        <f t="shared" si="46"/>
        <v>2</v>
      </c>
      <c r="U59" s="70">
        <f t="shared" si="40"/>
        <v>5</v>
      </c>
      <c r="V59" s="68">
        <f t="shared" si="45"/>
        <v>2</v>
      </c>
      <c r="W59" s="70">
        <f t="shared" si="45"/>
        <v>7</v>
      </c>
      <c r="X59" s="71">
        <f t="shared" si="45"/>
        <v>0.7142857142857143</v>
      </c>
      <c r="Y59" s="71">
        <f t="shared" si="45"/>
        <v>0.5</v>
      </c>
      <c r="Z59" s="69">
        <f t="shared" si="45"/>
        <v>10000</v>
      </c>
      <c r="AA59" s="69">
        <f t="shared" ca="1" si="45"/>
        <v>9350.6862150320194</v>
      </c>
      <c r="AB59" s="69">
        <f t="shared" ca="1" si="27"/>
        <v>-649.31378496798061</v>
      </c>
      <c r="AC59" s="69">
        <f t="shared" ca="1" si="42"/>
        <v>96.882372767104812</v>
      </c>
      <c r="AD59" s="73">
        <f t="shared" si="35"/>
        <v>14.899999999999949</v>
      </c>
      <c r="AE59" s="69">
        <f t="shared" si="47"/>
        <v>0.70000000000000007</v>
      </c>
      <c r="AF59" s="69">
        <f t="shared" si="47"/>
        <v>2.8000000000000003</v>
      </c>
      <c r="AG59" s="78">
        <f t="shared" si="47"/>
        <v>200</v>
      </c>
      <c r="AH59" s="60">
        <f t="shared" si="47"/>
        <v>50</v>
      </c>
      <c r="AI59" s="60">
        <f t="shared" si="47"/>
        <v>140</v>
      </c>
      <c r="AJ59" s="60">
        <f t="shared" si="47"/>
        <v>10140</v>
      </c>
      <c r="AK59" s="60">
        <f t="shared" si="47"/>
        <v>754.31378496798106</v>
      </c>
      <c r="AL59" s="60">
        <f t="shared" si="47"/>
        <v>15.086275699359621</v>
      </c>
      <c r="AM59" s="60">
        <f t="shared" ca="1" si="47"/>
        <v>-520.91671722278397</v>
      </c>
      <c r="AN59" s="60">
        <f t="shared" ca="1" si="47"/>
        <v>-520.91671722278397</v>
      </c>
      <c r="AO59" s="60">
        <f t="shared" ca="1" si="47"/>
        <v>520.91671722278397</v>
      </c>
      <c r="AP59" s="63">
        <f t="shared" si="3"/>
        <v>35</v>
      </c>
      <c r="AQ59" s="62">
        <f t="shared" si="4"/>
        <v>2.059481590561052</v>
      </c>
      <c r="AR59" s="62">
        <f t="shared" si="5"/>
        <v>102.9740795280526</v>
      </c>
      <c r="AS59" s="62">
        <f t="shared" si="6"/>
        <v>205.9481590561052</v>
      </c>
      <c r="AT59" s="62">
        <f t="shared" si="7"/>
        <v>-102.9740795280526</v>
      </c>
      <c r="AU59" s="62">
        <f t="shared" si="8"/>
        <v>514.87039764026304</v>
      </c>
      <c r="AV59" s="62">
        <f t="shared" si="9"/>
        <v>-205.9481590561052</v>
      </c>
      <c r="AW59" s="63">
        <f t="shared" si="30"/>
        <v>308.92223858415787</v>
      </c>
      <c r="AX59" s="61" t="str">
        <f t="shared" ca="1" si="11"/>
        <v/>
      </c>
      <c r="AY59" s="69">
        <f t="shared" ca="1" si="31"/>
        <v>9619.0832827772174</v>
      </c>
      <c r="AZ59" s="51">
        <f t="shared" si="12"/>
        <v>720.8185566963682</v>
      </c>
      <c r="BA59" s="55">
        <f t="shared" ca="1" si="13"/>
        <v>7.7087236179264718E-2</v>
      </c>
      <c r="BB59" s="55">
        <f t="shared" ca="1" si="32"/>
        <v>0.47576725727360253</v>
      </c>
      <c r="BC59" s="64">
        <f t="shared" ca="1" si="14"/>
        <v>-340.39154638382274</v>
      </c>
      <c r="BE59" s="52" t="str">
        <f t="shared" ca="1" si="15"/>
        <v/>
      </c>
      <c r="BF59" s="52" t="str">
        <f t="shared" ca="1" si="16"/>
        <v/>
      </c>
      <c r="BG59" s="52">
        <f t="shared" ca="1" si="17"/>
        <v>14.899999999999949</v>
      </c>
      <c r="BH59" s="52" t="str">
        <f t="shared" ca="1" si="18"/>
        <v/>
      </c>
    </row>
    <row r="60" spans="19:60">
      <c r="S60" s="68">
        <f t="shared" si="46"/>
        <v>7</v>
      </c>
      <c r="T60" s="69">
        <f t="shared" si="46"/>
        <v>2</v>
      </c>
      <c r="U60" s="70">
        <f t="shared" si="40"/>
        <v>5</v>
      </c>
      <c r="V60" s="68">
        <f t="shared" si="45"/>
        <v>2</v>
      </c>
      <c r="W60" s="70">
        <f t="shared" si="45"/>
        <v>7</v>
      </c>
      <c r="X60" s="71">
        <f t="shared" si="45"/>
        <v>0.7142857142857143</v>
      </c>
      <c r="Y60" s="71">
        <f t="shared" si="45"/>
        <v>0.5</v>
      </c>
      <c r="Z60" s="69">
        <f t="shared" si="45"/>
        <v>10000</v>
      </c>
      <c r="AA60" s="69">
        <f t="shared" ca="1" si="45"/>
        <v>9350.6862150320194</v>
      </c>
      <c r="AB60" s="69">
        <f t="shared" ca="1" si="27"/>
        <v>-649.31378496798061</v>
      </c>
      <c r="AC60" s="69">
        <f t="shared" ca="1" si="42"/>
        <v>96.882372767104812</v>
      </c>
      <c r="AD60" s="73">
        <f t="shared" si="35"/>
        <v>14.799999999999949</v>
      </c>
      <c r="AE60" s="69">
        <f t="shared" si="47"/>
        <v>0.70000000000000007</v>
      </c>
      <c r="AF60" s="69">
        <f t="shared" si="47"/>
        <v>2.8000000000000003</v>
      </c>
      <c r="AG60" s="78">
        <f t="shared" si="47"/>
        <v>200</v>
      </c>
      <c r="AH60" s="60">
        <f t="shared" si="47"/>
        <v>50</v>
      </c>
      <c r="AI60" s="60">
        <f t="shared" si="47"/>
        <v>140</v>
      </c>
      <c r="AJ60" s="60">
        <f t="shared" si="47"/>
        <v>10140</v>
      </c>
      <c r="AK60" s="60">
        <f t="shared" si="47"/>
        <v>754.31378496798106</v>
      </c>
      <c r="AL60" s="60">
        <f t="shared" si="47"/>
        <v>15.086275699359621</v>
      </c>
      <c r="AM60" s="60">
        <f t="shared" ca="1" si="47"/>
        <v>-520.91671722278397</v>
      </c>
      <c r="AN60" s="60">
        <f t="shared" ca="1" si="47"/>
        <v>-520.91671722278397</v>
      </c>
      <c r="AO60" s="60">
        <f t="shared" ca="1" si="47"/>
        <v>520.91671722278397</v>
      </c>
      <c r="AP60" s="63">
        <f t="shared" si="3"/>
        <v>35</v>
      </c>
      <c r="AQ60" s="62">
        <f t="shared" si="4"/>
        <v>2.0666402499567349</v>
      </c>
      <c r="AR60" s="62">
        <f t="shared" si="5"/>
        <v>103.33201249783674</v>
      </c>
      <c r="AS60" s="62">
        <f t="shared" si="6"/>
        <v>206.66402499567349</v>
      </c>
      <c r="AT60" s="62">
        <f t="shared" si="7"/>
        <v>-103.33201249783674</v>
      </c>
      <c r="AU60" s="62">
        <f t="shared" si="8"/>
        <v>516.6600624891837</v>
      </c>
      <c r="AV60" s="62">
        <f t="shared" si="9"/>
        <v>-206.66402499567349</v>
      </c>
      <c r="AW60" s="63">
        <f t="shared" si="30"/>
        <v>309.99603749351024</v>
      </c>
      <c r="AX60" s="61" t="str">
        <f t="shared" ca="1" si="11"/>
        <v/>
      </c>
      <c r="AY60" s="69">
        <f t="shared" ca="1" si="31"/>
        <v>9619.0832827772174</v>
      </c>
      <c r="AZ60" s="51">
        <f t="shared" si="12"/>
        <v>723.32408748485716</v>
      </c>
      <c r="BA60" s="55">
        <f t="shared" ca="1" si="13"/>
        <v>7.7355187721094995E-2</v>
      </c>
      <c r="BB60" s="55">
        <f t="shared" ca="1" si="32"/>
        <v>0.47742100147896438</v>
      </c>
      <c r="BC60" s="64">
        <f t="shared" ca="1" si="14"/>
        <v>-339.31774747447037</v>
      </c>
      <c r="BE60" s="52" t="str">
        <f t="shared" ca="1" si="15"/>
        <v/>
      </c>
      <c r="BF60" s="52" t="str">
        <f t="shared" ca="1" si="16"/>
        <v/>
      </c>
      <c r="BG60" s="52">
        <f t="shared" ca="1" si="17"/>
        <v>14.799999999999949</v>
      </c>
      <c r="BH60" s="52" t="str">
        <f t="shared" ca="1" si="18"/>
        <v/>
      </c>
    </row>
    <row r="61" spans="19:60">
      <c r="S61" s="68">
        <f t="shared" si="46"/>
        <v>7</v>
      </c>
      <c r="T61" s="69">
        <f t="shared" si="46"/>
        <v>2</v>
      </c>
      <c r="U61" s="70">
        <f t="shared" si="40"/>
        <v>5</v>
      </c>
      <c r="V61" s="68">
        <f t="shared" si="45"/>
        <v>2</v>
      </c>
      <c r="W61" s="70">
        <f t="shared" si="45"/>
        <v>7</v>
      </c>
      <c r="X61" s="71">
        <f t="shared" si="45"/>
        <v>0.7142857142857143</v>
      </c>
      <c r="Y61" s="71">
        <f t="shared" si="45"/>
        <v>0.5</v>
      </c>
      <c r="Z61" s="69">
        <f t="shared" si="45"/>
        <v>10000</v>
      </c>
      <c r="AA61" s="69">
        <f t="shared" ca="1" si="45"/>
        <v>9350.6862150320194</v>
      </c>
      <c r="AB61" s="69">
        <f t="shared" ca="1" si="27"/>
        <v>-649.31378496798061</v>
      </c>
      <c r="AC61" s="69">
        <f t="shared" ca="1" si="42"/>
        <v>96.882372767104812</v>
      </c>
      <c r="AD61" s="73">
        <f t="shared" si="35"/>
        <v>14.69999999999995</v>
      </c>
      <c r="AE61" s="69">
        <f t="shared" si="47"/>
        <v>0.70000000000000007</v>
      </c>
      <c r="AF61" s="69">
        <f t="shared" si="47"/>
        <v>2.8000000000000003</v>
      </c>
      <c r="AG61" s="78">
        <f t="shared" si="47"/>
        <v>200</v>
      </c>
      <c r="AH61" s="60">
        <f t="shared" si="47"/>
        <v>50</v>
      </c>
      <c r="AI61" s="60">
        <f t="shared" si="47"/>
        <v>140</v>
      </c>
      <c r="AJ61" s="60">
        <f t="shared" si="47"/>
        <v>10140</v>
      </c>
      <c r="AK61" s="60">
        <f t="shared" si="47"/>
        <v>754.31378496798106</v>
      </c>
      <c r="AL61" s="60">
        <f t="shared" si="47"/>
        <v>15.086275699359621</v>
      </c>
      <c r="AM61" s="60">
        <f t="shared" ca="1" si="47"/>
        <v>-520.91671722278397</v>
      </c>
      <c r="AN61" s="60">
        <f t="shared" ca="1" si="47"/>
        <v>-520.91671722278397</v>
      </c>
      <c r="AO61" s="60">
        <f t="shared" ca="1" si="47"/>
        <v>520.91671722278397</v>
      </c>
      <c r="AP61" s="63">
        <f t="shared" si="3"/>
        <v>35</v>
      </c>
      <c r="AQ61" s="62">
        <f t="shared" si="4"/>
        <v>2.0738963060788898</v>
      </c>
      <c r="AR61" s="62">
        <f t="shared" si="5"/>
        <v>103.69481530394449</v>
      </c>
      <c r="AS61" s="62">
        <f t="shared" si="6"/>
        <v>207.38963060788899</v>
      </c>
      <c r="AT61" s="62">
        <f t="shared" si="7"/>
        <v>-103.69481530394449</v>
      </c>
      <c r="AU61" s="62">
        <f t="shared" si="8"/>
        <v>518.47407651972253</v>
      </c>
      <c r="AV61" s="62">
        <f t="shared" si="9"/>
        <v>-207.38963060788899</v>
      </c>
      <c r="AW61" s="63">
        <f t="shared" si="30"/>
        <v>311.08444591183354</v>
      </c>
      <c r="AX61" s="61" t="str">
        <f t="shared" ca="1" si="11"/>
        <v/>
      </c>
      <c r="AY61" s="69">
        <f t="shared" ca="1" si="31"/>
        <v>9619.0832827772174</v>
      </c>
      <c r="AZ61" s="51">
        <f t="shared" si="12"/>
        <v>725.86370712761141</v>
      </c>
      <c r="BA61" s="55">
        <f t="shared" ca="1" si="13"/>
        <v>7.7626784862133869E-2</v>
      </c>
      <c r="BB61" s="55">
        <f t="shared" ca="1" si="32"/>
        <v>0.47909724560548789</v>
      </c>
      <c r="BC61" s="64">
        <f t="shared" ca="1" si="14"/>
        <v>-338.22933905614707</v>
      </c>
      <c r="BE61" s="52" t="str">
        <f t="shared" ca="1" si="15"/>
        <v/>
      </c>
      <c r="BF61" s="52" t="str">
        <f t="shared" ca="1" si="16"/>
        <v/>
      </c>
      <c r="BG61" s="52">
        <f t="shared" ca="1" si="17"/>
        <v>14.69999999999995</v>
      </c>
      <c r="BH61" s="52" t="str">
        <f t="shared" ca="1" si="18"/>
        <v/>
      </c>
    </row>
    <row r="62" spans="19:60">
      <c r="S62" s="68">
        <f t="shared" si="46"/>
        <v>7</v>
      </c>
      <c r="T62" s="69">
        <f t="shared" si="46"/>
        <v>2</v>
      </c>
      <c r="U62" s="70">
        <f t="shared" si="40"/>
        <v>5</v>
      </c>
      <c r="V62" s="68">
        <f t="shared" si="45"/>
        <v>2</v>
      </c>
      <c r="W62" s="70">
        <f t="shared" si="45"/>
        <v>7</v>
      </c>
      <c r="X62" s="71">
        <f t="shared" si="45"/>
        <v>0.7142857142857143</v>
      </c>
      <c r="Y62" s="71">
        <f t="shared" si="45"/>
        <v>0.5</v>
      </c>
      <c r="Z62" s="69">
        <f t="shared" si="45"/>
        <v>10000</v>
      </c>
      <c r="AA62" s="69">
        <f t="shared" ca="1" si="45"/>
        <v>9350.6862150320194</v>
      </c>
      <c r="AB62" s="69">
        <f t="shared" ca="1" si="27"/>
        <v>-649.31378496798061</v>
      </c>
      <c r="AC62" s="69">
        <f t="shared" ca="1" si="42"/>
        <v>96.882372767104812</v>
      </c>
      <c r="AD62" s="73">
        <f t="shared" si="35"/>
        <v>14.59999999999995</v>
      </c>
      <c r="AE62" s="69">
        <f t="shared" si="47"/>
        <v>0.70000000000000007</v>
      </c>
      <c r="AF62" s="69">
        <f t="shared" si="47"/>
        <v>2.8000000000000003</v>
      </c>
      <c r="AG62" s="78">
        <f t="shared" si="47"/>
        <v>200</v>
      </c>
      <c r="AH62" s="60">
        <f t="shared" si="47"/>
        <v>50</v>
      </c>
      <c r="AI62" s="60">
        <f t="shared" si="47"/>
        <v>140</v>
      </c>
      <c r="AJ62" s="60">
        <f t="shared" si="47"/>
        <v>10140</v>
      </c>
      <c r="AK62" s="60">
        <f t="shared" si="47"/>
        <v>754.31378496798106</v>
      </c>
      <c r="AL62" s="60">
        <f t="shared" si="47"/>
        <v>15.086275699359621</v>
      </c>
      <c r="AM62" s="60">
        <f t="shared" ca="1" si="47"/>
        <v>-520.91671722278397</v>
      </c>
      <c r="AN62" s="60">
        <f t="shared" ca="1" si="47"/>
        <v>-520.91671722278397</v>
      </c>
      <c r="AO62" s="60">
        <f t="shared" ca="1" si="47"/>
        <v>520.91671722278397</v>
      </c>
      <c r="AP62" s="63">
        <f t="shared" si="3"/>
        <v>35</v>
      </c>
      <c r="AQ62" s="62">
        <f t="shared" si="4"/>
        <v>2.0812517602301148</v>
      </c>
      <c r="AR62" s="62">
        <f t="shared" si="5"/>
        <v>104.06258801150574</v>
      </c>
      <c r="AS62" s="62">
        <f t="shared" si="6"/>
        <v>208.12517602301148</v>
      </c>
      <c r="AT62" s="62">
        <f t="shared" si="7"/>
        <v>-104.06258801150574</v>
      </c>
      <c r="AU62" s="62">
        <f t="shared" si="8"/>
        <v>520.31294005752875</v>
      </c>
      <c r="AV62" s="62">
        <f t="shared" si="9"/>
        <v>-208.12517602301148</v>
      </c>
      <c r="AW62" s="63">
        <f t="shared" si="30"/>
        <v>312.18776403451727</v>
      </c>
      <c r="AX62" s="61" t="str">
        <f t="shared" ca="1" si="11"/>
        <v/>
      </c>
      <c r="AY62" s="69">
        <f t="shared" ca="1" si="31"/>
        <v>9619.0832827772174</v>
      </c>
      <c r="AZ62" s="51">
        <f t="shared" si="12"/>
        <v>728.43811608054011</v>
      </c>
      <c r="BA62" s="55">
        <f t="shared" ca="1" si="13"/>
        <v>7.7902102511954063E-2</v>
      </c>
      <c r="BB62" s="55">
        <f t="shared" ca="1" si="32"/>
        <v>0.48079645198031962</v>
      </c>
      <c r="BC62" s="64">
        <f t="shared" ca="1" si="14"/>
        <v>-337.12602093346334</v>
      </c>
      <c r="BE62" s="52" t="str">
        <f t="shared" ca="1" si="15"/>
        <v/>
      </c>
      <c r="BF62" s="52" t="str">
        <f t="shared" ca="1" si="16"/>
        <v/>
      </c>
      <c r="BG62" s="52">
        <f t="shared" ca="1" si="17"/>
        <v>14.59999999999995</v>
      </c>
      <c r="BH62" s="52" t="str">
        <f t="shared" ca="1" si="18"/>
        <v/>
      </c>
    </row>
    <row r="63" spans="19:60">
      <c r="S63" s="68">
        <f t="shared" si="46"/>
        <v>7</v>
      </c>
      <c r="T63" s="69">
        <f t="shared" si="46"/>
        <v>2</v>
      </c>
      <c r="U63" s="70">
        <f t="shared" si="40"/>
        <v>5</v>
      </c>
      <c r="V63" s="68">
        <f t="shared" si="45"/>
        <v>2</v>
      </c>
      <c r="W63" s="70">
        <f t="shared" si="45"/>
        <v>7</v>
      </c>
      <c r="X63" s="71">
        <f t="shared" si="45"/>
        <v>0.7142857142857143</v>
      </c>
      <c r="Y63" s="71">
        <f t="shared" si="45"/>
        <v>0.5</v>
      </c>
      <c r="Z63" s="69">
        <f t="shared" si="45"/>
        <v>10000</v>
      </c>
      <c r="AA63" s="69">
        <f t="shared" ca="1" si="45"/>
        <v>9350.6862150320194</v>
      </c>
      <c r="AB63" s="69">
        <f t="shared" ca="1" si="27"/>
        <v>-649.31378496798061</v>
      </c>
      <c r="AC63" s="69">
        <f t="shared" ca="1" si="42"/>
        <v>96.882372767104812</v>
      </c>
      <c r="AD63" s="73">
        <f t="shared" si="35"/>
        <v>14.49999999999995</v>
      </c>
      <c r="AE63" s="69">
        <f t="shared" si="47"/>
        <v>0.70000000000000007</v>
      </c>
      <c r="AF63" s="69">
        <f t="shared" si="47"/>
        <v>2.8000000000000003</v>
      </c>
      <c r="AG63" s="78">
        <f t="shared" si="47"/>
        <v>200</v>
      </c>
      <c r="AH63" s="60">
        <f t="shared" si="47"/>
        <v>50</v>
      </c>
      <c r="AI63" s="60">
        <f t="shared" si="47"/>
        <v>140</v>
      </c>
      <c r="AJ63" s="60">
        <f t="shared" si="47"/>
        <v>10140</v>
      </c>
      <c r="AK63" s="60">
        <f t="shared" si="47"/>
        <v>754.31378496798106</v>
      </c>
      <c r="AL63" s="60">
        <f t="shared" si="47"/>
        <v>15.086275699359621</v>
      </c>
      <c r="AM63" s="60">
        <f t="shared" ca="1" si="47"/>
        <v>-520.91671722278397</v>
      </c>
      <c r="AN63" s="60">
        <f t="shared" ca="1" si="47"/>
        <v>-520.91671722278397</v>
      </c>
      <c r="AO63" s="60">
        <f t="shared" ca="1" si="47"/>
        <v>520.91671722278397</v>
      </c>
      <c r="AP63" s="63">
        <f t="shared" si="3"/>
        <v>35</v>
      </c>
      <c r="AQ63" s="62">
        <f t="shared" si="4"/>
        <v>2.088708668921357</v>
      </c>
      <c r="AR63" s="62">
        <f t="shared" si="5"/>
        <v>104.43543344606785</v>
      </c>
      <c r="AS63" s="62">
        <f t="shared" si="6"/>
        <v>208.87086689213569</v>
      </c>
      <c r="AT63" s="62">
        <f t="shared" si="7"/>
        <v>-104.43543344606785</v>
      </c>
      <c r="AU63" s="62">
        <f t="shared" si="8"/>
        <v>522.17716723033925</v>
      </c>
      <c r="AV63" s="62">
        <f t="shared" si="9"/>
        <v>-208.87086689213569</v>
      </c>
      <c r="AW63" s="63">
        <f t="shared" si="30"/>
        <v>313.30630033820353</v>
      </c>
      <c r="AX63" s="61" t="str">
        <f t="shared" ca="1" si="11"/>
        <v/>
      </c>
      <c r="AY63" s="69">
        <f t="shared" ca="1" si="31"/>
        <v>9619.0832827772174</v>
      </c>
      <c r="AZ63" s="51">
        <f t="shared" si="12"/>
        <v>731.04803412247497</v>
      </c>
      <c r="BA63" s="55">
        <f t="shared" ca="1" si="13"/>
        <v>7.8181217646599396E-2</v>
      </c>
      <c r="BB63" s="55">
        <f t="shared" ca="1" si="32"/>
        <v>0.48251909568445939</v>
      </c>
      <c r="BC63" s="64">
        <f t="shared" ca="1" si="14"/>
        <v>-336.00748462977708</v>
      </c>
      <c r="BE63" s="52" t="str">
        <f t="shared" ca="1" si="15"/>
        <v/>
      </c>
      <c r="BF63" s="52" t="str">
        <f t="shared" ca="1" si="16"/>
        <v/>
      </c>
      <c r="BG63" s="52">
        <f t="shared" ca="1" si="17"/>
        <v>14.49999999999995</v>
      </c>
      <c r="BH63" s="52" t="str">
        <f t="shared" ca="1" si="18"/>
        <v/>
      </c>
    </row>
    <row r="64" spans="19:60">
      <c r="S64" s="68">
        <f t="shared" si="46"/>
        <v>7</v>
      </c>
      <c r="T64" s="69">
        <f t="shared" si="46"/>
        <v>2</v>
      </c>
      <c r="U64" s="70">
        <f t="shared" si="40"/>
        <v>5</v>
      </c>
      <c r="V64" s="68">
        <f t="shared" si="45"/>
        <v>2</v>
      </c>
      <c r="W64" s="70">
        <f t="shared" si="45"/>
        <v>7</v>
      </c>
      <c r="X64" s="71">
        <f t="shared" si="45"/>
        <v>0.7142857142857143</v>
      </c>
      <c r="Y64" s="71">
        <f t="shared" si="45"/>
        <v>0.5</v>
      </c>
      <c r="Z64" s="69">
        <f t="shared" si="45"/>
        <v>10000</v>
      </c>
      <c r="AA64" s="69">
        <f t="shared" ca="1" si="45"/>
        <v>9350.6862150320194</v>
      </c>
      <c r="AB64" s="69">
        <f t="shared" ca="1" si="27"/>
        <v>-649.31378496798061</v>
      </c>
      <c r="AC64" s="69">
        <f t="shared" ca="1" si="42"/>
        <v>96.882372767104812</v>
      </c>
      <c r="AD64" s="73">
        <f t="shared" si="35"/>
        <v>14.399999999999951</v>
      </c>
      <c r="AE64" s="69">
        <f t="shared" si="47"/>
        <v>0.70000000000000007</v>
      </c>
      <c r="AF64" s="69">
        <f t="shared" si="47"/>
        <v>2.8000000000000003</v>
      </c>
      <c r="AG64" s="78">
        <f t="shared" si="47"/>
        <v>200</v>
      </c>
      <c r="AH64" s="60">
        <f t="shared" si="47"/>
        <v>50</v>
      </c>
      <c r="AI64" s="60">
        <f t="shared" si="47"/>
        <v>140</v>
      </c>
      <c r="AJ64" s="60">
        <f t="shared" si="47"/>
        <v>10140</v>
      </c>
      <c r="AK64" s="60">
        <f t="shared" si="47"/>
        <v>754.31378496798106</v>
      </c>
      <c r="AL64" s="60">
        <f t="shared" si="47"/>
        <v>15.086275699359621</v>
      </c>
      <c r="AM64" s="60">
        <f t="shared" ca="1" si="47"/>
        <v>-520.91671722278397</v>
      </c>
      <c r="AN64" s="60">
        <f t="shared" ca="1" si="47"/>
        <v>-520.91671722278397</v>
      </c>
      <c r="AO64" s="60">
        <f t="shared" ca="1" si="47"/>
        <v>520.91671722278397</v>
      </c>
      <c r="AP64" s="63">
        <f t="shared" si="3"/>
        <v>35</v>
      </c>
      <c r="AQ64" s="62">
        <f t="shared" si="4"/>
        <v>2.0962691457888663</v>
      </c>
      <c r="AR64" s="62">
        <f t="shared" si="5"/>
        <v>104.81345728944331</v>
      </c>
      <c r="AS64" s="62">
        <f t="shared" si="6"/>
        <v>209.62691457888661</v>
      </c>
      <c r="AT64" s="62">
        <f t="shared" si="7"/>
        <v>-104.81345728944331</v>
      </c>
      <c r="AU64" s="62">
        <f t="shared" si="8"/>
        <v>524.06728644721647</v>
      </c>
      <c r="AV64" s="62">
        <f t="shared" si="9"/>
        <v>-209.62691457888661</v>
      </c>
      <c r="AW64" s="63">
        <f t="shared" si="30"/>
        <v>314.44037186832986</v>
      </c>
      <c r="AX64" s="61" t="str">
        <f t="shared" ca="1" si="11"/>
        <v/>
      </c>
      <c r="AY64" s="69">
        <f t="shared" ca="1" si="31"/>
        <v>9619.0832827772174</v>
      </c>
      <c r="AZ64" s="51">
        <f t="shared" si="12"/>
        <v>733.6942010261032</v>
      </c>
      <c r="BA64" s="55">
        <f t="shared" ca="1" si="13"/>
        <v>7.8464209380336991E-2</v>
      </c>
      <c r="BB64" s="55">
        <f t="shared" ca="1" si="32"/>
        <v>0.48426566499560109</v>
      </c>
      <c r="BC64" s="64">
        <f t="shared" ca="1" si="14"/>
        <v>-334.87341309965075</v>
      </c>
      <c r="BE64" s="52" t="str">
        <f t="shared" ca="1" si="15"/>
        <v/>
      </c>
      <c r="BF64" s="52" t="str">
        <f t="shared" ca="1" si="16"/>
        <v/>
      </c>
      <c r="BG64" s="52">
        <f t="shared" ca="1" si="17"/>
        <v>14.399999999999951</v>
      </c>
      <c r="BH64" s="52" t="str">
        <f t="shared" ca="1" si="18"/>
        <v/>
      </c>
    </row>
    <row r="65" spans="19:60">
      <c r="S65" s="68">
        <f t="shared" si="46"/>
        <v>7</v>
      </c>
      <c r="T65" s="69">
        <f t="shared" si="46"/>
        <v>2</v>
      </c>
      <c r="U65" s="70">
        <f t="shared" si="40"/>
        <v>5</v>
      </c>
      <c r="V65" s="68">
        <f t="shared" si="45"/>
        <v>2</v>
      </c>
      <c r="W65" s="70">
        <f t="shared" si="45"/>
        <v>7</v>
      </c>
      <c r="X65" s="71">
        <f t="shared" si="45"/>
        <v>0.7142857142857143</v>
      </c>
      <c r="Y65" s="71">
        <f t="shared" si="45"/>
        <v>0.5</v>
      </c>
      <c r="Z65" s="69">
        <f t="shared" si="45"/>
        <v>10000</v>
      </c>
      <c r="AA65" s="69">
        <f t="shared" ca="1" si="45"/>
        <v>9350.6862150320194</v>
      </c>
      <c r="AB65" s="69">
        <f t="shared" ca="1" si="27"/>
        <v>-649.31378496798061</v>
      </c>
      <c r="AC65" s="69">
        <f t="shared" ca="1" si="42"/>
        <v>96.882372767104812</v>
      </c>
      <c r="AD65" s="73">
        <f t="shared" si="35"/>
        <v>14.299999999999951</v>
      </c>
      <c r="AE65" s="69">
        <f t="shared" si="47"/>
        <v>0.70000000000000007</v>
      </c>
      <c r="AF65" s="69">
        <f t="shared" si="47"/>
        <v>2.8000000000000003</v>
      </c>
      <c r="AG65" s="78">
        <f t="shared" si="47"/>
        <v>200</v>
      </c>
      <c r="AH65" s="60">
        <f t="shared" si="47"/>
        <v>50</v>
      </c>
      <c r="AI65" s="60">
        <f t="shared" si="47"/>
        <v>140</v>
      </c>
      <c r="AJ65" s="60">
        <f t="shared" si="47"/>
        <v>10140</v>
      </c>
      <c r="AK65" s="60">
        <f t="shared" si="47"/>
        <v>754.31378496798106</v>
      </c>
      <c r="AL65" s="60">
        <f t="shared" si="47"/>
        <v>15.086275699359621</v>
      </c>
      <c r="AM65" s="60">
        <f t="shared" ca="1" si="47"/>
        <v>-520.91671722278397</v>
      </c>
      <c r="AN65" s="60">
        <f t="shared" ca="1" si="47"/>
        <v>-520.91671722278397</v>
      </c>
      <c r="AO65" s="60">
        <f t="shared" ca="1" si="47"/>
        <v>520.91671722278397</v>
      </c>
      <c r="AP65" s="63">
        <f t="shared" si="3"/>
        <v>35</v>
      </c>
      <c r="AQ65" s="62">
        <f t="shared" si="4"/>
        <v>2.1039353635915856</v>
      </c>
      <c r="AR65" s="62">
        <f t="shared" si="5"/>
        <v>105.19676817957928</v>
      </c>
      <c r="AS65" s="62">
        <f t="shared" si="6"/>
        <v>210.39353635915856</v>
      </c>
      <c r="AT65" s="62">
        <f t="shared" si="7"/>
        <v>-105.19676817957928</v>
      </c>
      <c r="AU65" s="62">
        <f t="shared" si="8"/>
        <v>525.98384089789636</v>
      </c>
      <c r="AV65" s="62">
        <f t="shared" si="9"/>
        <v>-210.39353635915856</v>
      </c>
      <c r="AW65" s="63">
        <f t="shared" si="30"/>
        <v>315.59030453873777</v>
      </c>
      <c r="AX65" s="61" t="str">
        <f t="shared" ca="1" si="11"/>
        <v/>
      </c>
      <c r="AY65" s="69">
        <f t="shared" ca="1" si="31"/>
        <v>9619.0832827772174</v>
      </c>
      <c r="AZ65" s="51">
        <f t="shared" si="12"/>
        <v>736.37737725705495</v>
      </c>
      <c r="BA65" s="55">
        <f t="shared" ca="1" si="13"/>
        <v>7.8751159040420585E-2</v>
      </c>
      <c r="BB65" s="55">
        <f t="shared" ca="1" si="32"/>
        <v>0.48603666184955607</v>
      </c>
      <c r="BC65" s="64">
        <f t="shared" ca="1" si="14"/>
        <v>-333.72348042924284</v>
      </c>
      <c r="BE65" s="52" t="str">
        <f t="shared" ca="1" si="15"/>
        <v/>
      </c>
      <c r="BF65" s="52" t="str">
        <f t="shared" ca="1" si="16"/>
        <v/>
      </c>
      <c r="BG65" s="52">
        <f t="shared" ca="1" si="17"/>
        <v>14.299999999999951</v>
      </c>
      <c r="BH65" s="52" t="str">
        <f t="shared" ca="1" si="18"/>
        <v/>
      </c>
    </row>
    <row r="66" spans="19:60">
      <c r="S66" s="68">
        <f t="shared" si="46"/>
        <v>7</v>
      </c>
      <c r="T66" s="69">
        <f t="shared" si="46"/>
        <v>2</v>
      </c>
      <c r="U66" s="70">
        <f t="shared" si="40"/>
        <v>5</v>
      </c>
      <c r="V66" s="68">
        <f t="shared" si="45"/>
        <v>2</v>
      </c>
      <c r="W66" s="70">
        <f t="shared" si="45"/>
        <v>7</v>
      </c>
      <c r="X66" s="71">
        <f t="shared" si="45"/>
        <v>0.7142857142857143</v>
      </c>
      <c r="Y66" s="71">
        <f t="shared" si="45"/>
        <v>0.5</v>
      </c>
      <c r="Z66" s="69">
        <f t="shared" si="45"/>
        <v>10000</v>
      </c>
      <c r="AA66" s="69">
        <f t="shared" ca="1" si="45"/>
        <v>9350.6862150320194</v>
      </c>
      <c r="AB66" s="69">
        <f t="shared" ca="1" si="27"/>
        <v>-649.31378496798061</v>
      </c>
      <c r="AC66" s="69">
        <f t="shared" ca="1" si="42"/>
        <v>96.882372767104812</v>
      </c>
      <c r="AD66" s="73">
        <f t="shared" si="35"/>
        <v>14.199999999999951</v>
      </c>
      <c r="AE66" s="69">
        <f t="shared" si="47"/>
        <v>0.70000000000000007</v>
      </c>
      <c r="AF66" s="69">
        <f t="shared" si="47"/>
        <v>2.8000000000000003</v>
      </c>
      <c r="AG66" s="78">
        <f t="shared" si="47"/>
        <v>200</v>
      </c>
      <c r="AH66" s="60">
        <f t="shared" si="47"/>
        <v>50</v>
      </c>
      <c r="AI66" s="60">
        <f t="shared" si="47"/>
        <v>140</v>
      </c>
      <c r="AJ66" s="60">
        <f t="shared" si="47"/>
        <v>10140</v>
      </c>
      <c r="AK66" s="60">
        <f t="shared" si="47"/>
        <v>754.31378496798106</v>
      </c>
      <c r="AL66" s="60">
        <f t="shared" si="47"/>
        <v>15.086275699359621</v>
      </c>
      <c r="AM66" s="60">
        <f t="shared" ca="1" si="47"/>
        <v>-520.91671722278397</v>
      </c>
      <c r="AN66" s="60">
        <f t="shared" ca="1" si="47"/>
        <v>-520.91671722278397</v>
      </c>
      <c r="AO66" s="60">
        <f t="shared" ca="1" si="47"/>
        <v>520.91671722278397</v>
      </c>
      <c r="AP66" s="63">
        <f t="shared" si="3"/>
        <v>35</v>
      </c>
      <c r="AQ66" s="62">
        <f t="shared" si="4"/>
        <v>2.1117095562929347</v>
      </c>
      <c r="AR66" s="62">
        <f t="shared" si="5"/>
        <v>105.58547781464674</v>
      </c>
      <c r="AS66" s="62">
        <f t="shared" si="6"/>
        <v>211.17095562929347</v>
      </c>
      <c r="AT66" s="62">
        <f t="shared" si="7"/>
        <v>-105.58547781464674</v>
      </c>
      <c r="AU66" s="62">
        <f t="shared" si="8"/>
        <v>527.92738907323371</v>
      </c>
      <c r="AV66" s="62">
        <f t="shared" si="9"/>
        <v>-211.17095562929347</v>
      </c>
      <c r="AW66" s="63">
        <f t="shared" si="30"/>
        <v>316.75643344394024</v>
      </c>
      <c r="AX66" s="61" t="str">
        <f t="shared" ca="1" si="11"/>
        <v/>
      </c>
      <c r="AY66" s="69">
        <f t="shared" ca="1" si="31"/>
        <v>9619.0832827772174</v>
      </c>
      <c r="AZ66" s="51">
        <f t="shared" si="12"/>
        <v>739.09834470252713</v>
      </c>
      <c r="BA66" s="55">
        <f t="shared" ca="1" si="13"/>
        <v>7.9042150245012391E-2</v>
      </c>
      <c r="BB66" s="55">
        <f t="shared" ca="1" si="32"/>
        <v>0.48783260232117254</v>
      </c>
      <c r="BC66" s="64">
        <f t="shared" ca="1" si="14"/>
        <v>-332.55735152404037</v>
      </c>
      <c r="BE66" s="52" t="str">
        <f t="shared" ca="1" si="15"/>
        <v/>
      </c>
      <c r="BF66" s="52" t="str">
        <f t="shared" ca="1" si="16"/>
        <v/>
      </c>
      <c r="BG66" s="52">
        <f t="shared" ca="1" si="17"/>
        <v>14.199999999999951</v>
      </c>
      <c r="BH66" s="52" t="str">
        <f t="shared" ca="1" si="18"/>
        <v/>
      </c>
    </row>
    <row r="67" spans="19:60">
      <c r="S67" s="68">
        <f t="shared" si="46"/>
        <v>7</v>
      </c>
      <c r="T67" s="69">
        <f t="shared" si="46"/>
        <v>2</v>
      </c>
      <c r="U67" s="70">
        <f t="shared" si="40"/>
        <v>5</v>
      </c>
      <c r="V67" s="68">
        <f t="shared" si="45"/>
        <v>2</v>
      </c>
      <c r="W67" s="70">
        <f t="shared" si="45"/>
        <v>7</v>
      </c>
      <c r="X67" s="71">
        <f t="shared" si="45"/>
        <v>0.7142857142857143</v>
      </c>
      <c r="Y67" s="71">
        <f t="shared" si="45"/>
        <v>0.5</v>
      </c>
      <c r="Z67" s="69">
        <f t="shared" si="45"/>
        <v>10000</v>
      </c>
      <c r="AA67" s="69">
        <f t="shared" ca="1" si="45"/>
        <v>9350.6862150320194</v>
      </c>
      <c r="AB67" s="69">
        <f t="shared" ca="1" si="27"/>
        <v>-649.31378496798061</v>
      </c>
      <c r="AC67" s="69">
        <f t="shared" ca="1" si="42"/>
        <v>96.882372767104812</v>
      </c>
      <c r="AD67" s="73">
        <f t="shared" si="35"/>
        <v>14.099999999999952</v>
      </c>
      <c r="AE67" s="69">
        <f t="shared" si="47"/>
        <v>0.70000000000000007</v>
      </c>
      <c r="AF67" s="69">
        <f t="shared" si="47"/>
        <v>2.8000000000000003</v>
      </c>
      <c r="AG67" s="78">
        <f t="shared" si="47"/>
        <v>200</v>
      </c>
      <c r="AH67" s="60">
        <f t="shared" si="47"/>
        <v>50</v>
      </c>
      <c r="AI67" s="60">
        <f t="shared" si="47"/>
        <v>140</v>
      </c>
      <c r="AJ67" s="60">
        <f t="shared" si="47"/>
        <v>10140</v>
      </c>
      <c r="AK67" s="60">
        <f t="shared" si="47"/>
        <v>754.31378496798106</v>
      </c>
      <c r="AL67" s="60">
        <f t="shared" si="47"/>
        <v>15.086275699359621</v>
      </c>
      <c r="AM67" s="60">
        <f t="shared" ca="1" si="47"/>
        <v>-520.91671722278397</v>
      </c>
      <c r="AN67" s="60">
        <f t="shared" ca="1" si="47"/>
        <v>-520.91671722278397</v>
      </c>
      <c r="AO67" s="60">
        <f t="shared" ca="1" si="47"/>
        <v>520.91671722278397</v>
      </c>
      <c r="AP67" s="63">
        <f t="shared" si="3"/>
        <v>35</v>
      </c>
      <c r="AQ67" s="62">
        <f t="shared" si="4"/>
        <v>2.1195940212311823</v>
      </c>
      <c r="AR67" s="62">
        <f t="shared" si="5"/>
        <v>105.97970106155911</v>
      </c>
      <c r="AS67" s="62">
        <f t="shared" si="6"/>
        <v>211.95940212311822</v>
      </c>
      <c r="AT67" s="62">
        <f t="shared" si="7"/>
        <v>-105.97970106155911</v>
      </c>
      <c r="AU67" s="62">
        <f t="shared" si="8"/>
        <v>529.89850530779552</v>
      </c>
      <c r="AV67" s="62">
        <f t="shared" si="9"/>
        <v>-211.95940212311822</v>
      </c>
      <c r="AW67" s="63">
        <f t="shared" si="30"/>
        <v>317.93910318467726</v>
      </c>
      <c r="AX67" s="61" t="str">
        <f t="shared" ca="1" si="11"/>
        <v/>
      </c>
      <c r="AY67" s="69">
        <f t="shared" ca="1" si="31"/>
        <v>9619.0832827772174</v>
      </c>
      <c r="AZ67" s="51">
        <f t="shared" si="12"/>
        <v>741.85790743091377</v>
      </c>
      <c r="BA67" s="55">
        <f t="shared" ca="1" si="13"/>
        <v>7.9337268984421103E-2</v>
      </c>
      <c r="BB67" s="55">
        <f t="shared" ca="1" si="32"/>
        <v>0.48965401712571943</v>
      </c>
      <c r="BC67" s="64">
        <f t="shared" ca="1" si="14"/>
        <v>-331.37468178330334</v>
      </c>
      <c r="BE67" s="52" t="str">
        <f t="shared" ca="1" si="15"/>
        <v/>
      </c>
      <c r="BF67" s="52" t="str">
        <f t="shared" ca="1" si="16"/>
        <v/>
      </c>
      <c r="BG67" s="52">
        <f t="shared" ca="1" si="17"/>
        <v>14.099999999999952</v>
      </c>
      <c r="BH67" s="52" t="str">
        <f t="shared" ca="1" si="18"/>
        <v/>
      </c>
    </row>
    <row r="68" spans="19:60">
      <c r="S68" s="68">
        <f t="shared" si="46"/>
        <v>7</v>
      </c>
      <c r="T68" s="69">
        <f t="shared" si="46"/>
        <v>2</v>
      </c>
      <c r="U68" s="70">
        <f t="shared" si="40"/>
        <v>5</v>
      </c>
      <c r="V68" s="68">
        <f t="shared" si="45"/>
        <v>2</v>
      </c>
      <c r="W68" s="70">
        <f t="shared" si="45"/>
        <v>7</v>
      </c>
      <c r="X68" s="71">
        <f t="shared" si="45"/>
        <v>0.7142857142857143</v>
      </c>
      <c r="Y68" s="71">
        <f t="shared" si="45"/>
        <v>0.5</v>
      </c>
      <c r="Z68" s="69">
        <f t="shared" si="45"/>
        <v>10000</v>
      </c>
      <c r="AA68" s="69">
        <f t="shared" ca="1" si="45"/>
        <v>9350.6862150320194</v>
      </c>
      <c r="AB68" s="69">
        <f t="shared" ca="1" si="27"/>
        <v>-649.31378496798061</v>
      </c>
      <c r="AC68" s="69">
        <f t="shared" ca="1" si="42"/>
        <v>96.882372767104812</v>
      </c>
      <c r="AD68" s="73">
        <f t="shared" si="35"/>
        <v>13.999999999999952</v>
      </c>
      <c r="AE68" s="69">
        <f t="shared" si="47"/>
        <v>0.70000000000000007</v>
      </c>
      <c r="AF68" s="69">
        <f t="shared" si="47"/>
        <v>2.8000000000000003</v>
      </c>
      <c r="AG68" s="78">
        <f t="shared" si="47"/>
        <v>200</v>
      </c>
      <c r="AH68" s="60">
        <f t="shared" si="47"/>
        <v>50</v>
      </c>
      <c r="AI68" s="60">
        <f t="shared" si="47"/>
        <v>140</v>
      </c>
      <c r="AJ68" s="60">
        <f t="shared" si="47"/>
        <v>10140</v>
      </c>
      <c r="AK68" s="60">
        <f t="shared" si="47"/>
        <v>754.31378496798106</v>
      </c>
      <c r="AL68" s="60">
        <f t="shared" si="47"/>
        <v>15.086275699359621</v>
      </c>
      <c r="AM68" s="60">
        <f t="shared" ca="1" si="47"/>
        <v>-520.91671722278397</v>
      </c>
      <c r="AN68" s="60">
        <f t="shared" ca="1" si="47"/>
        <v>-520.91671722278397</v>
      </c>
      <c r="AO68" s="60">
        <f t="shared" ca="1" si="47"/>
        <v>520.91671722278397</v>
      </c>
      <c r="AP68" s="63">
        <f t="shared" si="3"/>
        <v>35</v>
      </c>
      <c r="AQ68" s="62">
        <f t="shared" si="4"/>
        <v>2.1275911213828342</v>
      </c>
      <c r="AR68" s="62">
        <f t="shared" si="5"/>
        <v>106.37955606914171</v>
      </c>
      <c r="AS68" s="62">
        <f t="shared" si="6"/>
        <v>212.75911213828343</v>
      </c>
      <c r="AT68" s="62">
        <f t="shared" si="7"/>
        <v>-106.37955606914171</v>
      </c>
      <c r="AU68" s="62">
        <f t="shared" si="8"/>
        <v>531.89778034570861</v>
      </c>
      <c r="AV68" s="62">
        <f t="shared" si="9"/>
        <v>-212.75911213828343</v>
      </c>
      <c r="AW68" s="63">
        <f t="shared" si="30"/>
        <v>319.13866820742521</v>
      </c>
      <c r="AX68" s="61" t="str">
        <f t="shared" ca="1" si="11"/>
        <v/>
      </c>
      <c r="AY68" s="69">
        <f t="shared" ca="1" si="31"/>
        <v>9619.0832827772174</v>
      </c>
      <c r="AZ68" s="51">
        <f t="shared" si="12"/>
        <v>744.65689248399201</v>
      </c>
      <c r="BA68" s="55">
        <f t="shared" ca="1" si="13"/>
        <v>7.9636603705821402E-2</v>
      </c>
      <c r="BB68" s="55">
        <f t="shared" ca="1" si="32"/>
        <v>0.49150145214176039</v>
      </c>
      <c r="BC68" s="64">
        <f t="shared" ca="1" si="14"/>
        <v>-330.1751167605554</v>
      </c>
      <c r="BE68" s="52" t="str">
        <f t="shared" ca="1" si="15"/>
        <v/>
      </c>
      <c r="BF68" s="52" t="str">
        <f t="shared" ca="1" si="16"/>
        <v/>
      </c>
      <c r="BG68" s="52">
        <f t="shared" ca="1" si="17"/>
        <v>13.999999999999952</v>
      </c>
      <c r="BH68" s="52" t="str">
        <f t="shared" ca="1" si="18"/>
        <v/>
      </c>
    </row>
    <row r="69" spans="19:60">
      <c r="S69" s="68">
        <f t="shared" si="46"/>
        <v>7</v>
      </c>
      <c r="T69" s="69">
        <f t="shared" si="46"/>
        <v>2</v>
      </c>
      <c r="U69" s="70">
        <f t="shared" si="40"/>
        <v>5</v>
      </c>
      <c r="V69" s="68">
        <f t="shared" si="45"/>
        <v>2</v>
      </c>
      <c r="W69" s="70">
        <f t="shared" si="45"/>
        <v>7</v>
      </c>
      <c r="X69" s="71">
        <f t="shared" si="45"/>
        <v>0.7142857142857143</v>
      </c>
      <c r="Y69" s="71">
        <f t="shared" si="45"/>
        <v>0.5</v>
      </c>
      <c r="Z69" s="69">
        <f t="shared" si="45"/>
        <v>10000</v>
      </c>
      <c r="AA69" s="69">
        <f t="shared" ca="1" si="45"/>
        <v>9350.6862150320194</v>
      </c>
      <c r="AB69" s="69">
        <f t="shared" ca="1" si="27"/>
        <v>-649.31378496798061</v>
      </c>
      <c r="AC69" s="69">
        <f t="shared" ca="1" si="42"/>
        <v>96.882372767104812</v>
      </c>
      <c r="AD69" s="73">
        <f t="shared" si="35"/>
        <v>13.899999999999952</v>
      </c>
      <c r="AE69" s="69">
        <f t="shared" si="47"/>
        <v>0.70000000000000007</v>
      </c>
      <c r="AF69" s="69">
        <f t="shared" si="47"/>
        <v>2.8000000000000003</v>
      </c>
      <c r="AG69" s="78">
        <f t="shared" si="47"/>
        <v>200</v>
      </c>
      <c r="AH69" s="60">
        <f t="shared" si="47"/>
        <v>50</v>
      </c>
      <c r="AI69" s="60">
        <f t="shared" si="47"/>
        <v>140</v>
      </c>
      <c r="AJ69" s="60">
        <f t="shared" si="47"/>
        <v>10140</v>
      </c>
      <c r="AK69" s="60">
        <f t="shared" si="47"/>
        <v>754.31378496798106</v>
      </c>
      <c r="AL69" s="60">
        <f t="shared" si="47"/>
        <v>15.086275699359621</v>
      </c>
      <c r="AM69" s="60">
        <f t="shared" ca="1" si="47"/>
        <v>-520.91671722278397</v>
      </c>
      <c r="AN69" s="60">
        <f t="shared" ca="1" si="47"/>
        <v>-520.91671722278397</v>
      </c>
      <c r="AO69" s="60">
        <f t="shared" ca="1" si="47"/>
        <v>520.91671722278397</v>
      </c>
      <c r="AP69" s="63">
        <f t="shared" si="3"/>
        <v>35</v>
      </c>
      <c r="AQ69" s="62">
        <f t="shared" si="4"/>
        <v>2.1357032877237176</v>
      </c>
      <c r="AR69" s="62">
        <f t="shared" si="5"/>
        <v>106.78516438618588</v>
      </c>
      <c r="AS69" s="62">
        <f t="shared" si="6"/>
        <v>213.57032877237177</v>
      </c>
      <c r="AT69" s="62">
        <f t="shared" si="7"/>
        <v>-106.78516438618588</v>
      </c>
      <c r="AU69" s="62">
        <f t="shared" si="8"/>
        <v>533.92582193092937</v>
      </c>
      <c r="AV69" s="62">
        <f t="shared" si="9"/>
        <v>-213.57032877237177</v>
      </c>
      <c r="AW69" s="63">
        <f t="shared" si="30"/>
        <v>320.35549315855758</v>
      </c>
      <c r="AX69" s="61" t="str">
        <f t="shared" ca="1" si="11"/>
        <v/>
      </c>
      <c r="AY69" s="69">
        <f t="shared" ca="1" si="31"/>
        <v>9619.0832827772174</v>
      </c>
      <c r="AZ69" s="51">
        <f t="shared" si="12"/>
        <v>747.49615070330117</v>
      </c>
      <c r="BA69" s="55">
        <f t="shared" ca="1" si="13"/>
        <v>7.9940245401630292E-2</v>
      </c>
      <c r="BB69" s="55">
        <f t="shared" ca="1" si="32"/>
        <v>0.49337546895659262</v>
      </c>
      <c r="BC69" s="64">
        <f t="shared" ca="1" si="14"/>
        <v>-328.95829180942303</v>
      </c>
      <c r="BE69" s="52" t="str">
        <f t="shared" ca="1" si="15"/>
        <v/>
      </c>
      <c r="BF69" s="52" t="str">
        <f t="shared" ca="1" si="16"/>
        <v/>
      </c>
      <c r="BG69" s="52">
        <f t="shared" ca="1" si="17"/>
        <v>13.899999999999952</v>
      </c>
      <c r="BH69" s="52" t="str">
        <f t="shared" ca="1" si="18"/>
        <v/>
      </c>
    </row>
    <row r="70" spans="19:60">
      <c r="S70" s="68">
        <f t="shared" si="46"/>
        <v>7</v>
      </c>
      <c r="T70" s="69">
        <f t="shared" si="46"/>
        <v>2</v>
      </c>
      <c r="U70" s="70">
        <f t="shared" si="40"/>
        <v>5</v>
      </c>
      <c r="V70" s="68">
        <f t="shared" si="45"/>
        <v>2</v>
      </c>
      <c r="W70" s="70">
        <f t="shared" si="45"/>
        <v>7</v>
      </c>
      <c r="X70" s="71">
        <f t="shared" si="45"/>
        <v>0.7142857142857143</v>
      </c>
      <c r="Y70" s="71">
        <f t="shared" si="45"/>
        <v>0.5</v>
      </c>
      <c r="Z70" s="69">
        <f t="shared" si="45"/>
        <v>10000</v>
      </c>
      <c r="AA70" s="69">
        <f t="shared" ca="1" si="45"/>
        <v>9350.6862150320194</v>
      </c>
      <c r="AB70" s="69">
        <f t="shared" ca="1" si="27"/>
        <v>-649.31378496798061</v>
      </c>
      <c r="AC70" s="69">
        <f t="shared" ca="1" si="42"/>
        <v>96.882372767104812</v>
      </c>
      <c r="AD70" s="73">
        <f t="shared" si="35"/>
        <v>13.799999999999953</v>
      </c>
      <c r="AE70" s="69">
        <f t="shared" si="47"/>
        <v>0.70000000000000007</v>
      </c>
      <c r="AF70" s="69">
        <f t="shared" si="47"/>
        <v>2.8000000000000003</v>
      </c>
      <c r="AG70" s="78">
        <f t="shared" si="47"/>
        <v>200</v>
      </c>
      <c r="AH70" s="60">
        <f t="shared" si="47"/>
        <v>50</v>
      </c>
      <c r="AI70" s="60">
        <f t="shared" si="47"/>
        <v>140</v>
      </c>
      <c r="AJ70" s="60">
        <f t="shared" si="47"/>
        <v>10140</v>
      </c>
      <c r="AK70" s="60">
        <f t="shared" si="47"/>
        <v>754.31378496798106</v>
      </c>
      <c r="AL70" s="60">
        <f t="shared" si="47"/>
        <v>15.086275699359621</v>
      </c>
      <c r="AM70" s="60">
        <f t="shared" ca="1" si="47"/>
        <v>-520.91671722278397</v>
      </c>
      <c r="AN70" s="60">
        <f t="shared" ca="1" si="47"/>
        <v>-520.91671722278397</v>
      </c>
      <c r="AO70" s="60">
        <f t="shared" ca="1" si="47"/>
        <v>520.91671722278397</v>
      </c>
      <c r="AP70" s="63">
        <f t="shared" si="3"/>
        <v>35</v>
      </c>
      <c r="AQ70" s="62">
        <f t="shared" si="4"/>
        <v>2.1439330216927299</v>
      </c>
      <c r="AR70" s="62">
        <f t="shared" si="5"/>
        <v>107.1966510846365</v>
      </c>
      <c r="AS70" s="62">
        <f t="shared" si="6"/>
        <v>214.393302169273</v>
      </c>
      <c r="AT70" s="62">
        <f t="shared" si="7"/>
        <v>-107.1966510846365</v>
      </c>
      <c r="AU70" s="62">
        <f t="shared" si="8"/>
        <v>535.98325542318253</v>
      </c>
      <c r="AV70" s="62">
        <f t="shared" si="9"/>
        <v>-214.393302169273</v>
      </c>
      <c r="AW70" s="63">
        <f t="shared" si="30"/>
        <v>321.58995325390953</v>
      </c>
      <c r="AX70" s="61" t="str">
        <f t="shared" ca="1" si="11"/>
        <v/>
      </c>
      <c r="AY70" s="69">
        <f t="shared" ca="1" si="31"/>
        <v>9619.0832827772174</v>
      </c>
      <c r="AZ70" s="51">
        <f t="shared" si="12"/>
        <v>750.37655759245547</v>
      </c>
      <c r="BA70" s="55">
        <f t="shared" ca="1" si="13"/>
        <v>8.0248287701726276E-2</v>
      </c>
      <c r="BB70" s="55">
        <f t="shared" ca="1" si="32"/>
        <v>0.49527664543540839</v>
      </c>
      <c r="BC70" s="64">
        <f t="shared" ca="1" si="14"/>
        <v>-327.72383171407108</v>
      </c>
      <c r="BE70" s="52" t="str">
        <f t="shared" ca="1" si="15"/>
        <v/>
      </c>
      <c r="BF70" s="52" t="str">
        <f t="shared" ca="1" si="16"/>
        <v/>
      </c>
      <c r="BG70" s="52">
        <f t="shared" ca="1" si="17"/>
        <v>13.799999999999953</v>
      </c>
      <c r="BH70" s="52" t="str">
        <f t="shared" ca="1" si="18"/>
        <v/>
      </c>
    </row>
    <row r="71" spans="19:60">
      <c r="S71" s="68">
        <f t="shared" si="46"/>
        <v>7</v>
      </c>
      <c r="T71" s="69">
        <f t="shared" si="46"/>
        <v>2</v>
      </c>
      <c r="U71" s="70">
        <f t="shared" si="40"/>
        <v>5</v>
      </c>
      <c r="V71" s="68">
        <f t="shared" si="45"/>
        <v>2</v>
      </c>
      <c r="W71" s="70">
        <f t="shared" si="45"/>
        <v>7</v>
      </c>
      <c r="X71" s="71">
        <f t="shared" si="45"/>
        <v>0.7142857142857143</v>
      </c>
      <c r="Y71" s="71">
        <f t="shared" si="45"/>
        <v>0.5</v>
      </c>
      <c r="Z71" s="69">
        <f t="shared" si="45"/>
        <v>10000</v>
      </c>
      <c r="AA71" s="69">
        <f t="shared" ca="1" si="45"/>
        <v>9350.6862150320194</v>
      </c>
      <c r="AB71" s="69">
        <f t="shared" ca="1" si="27"/>
        <v>-649.31378496798061</v>
      </c>
      <c r="AC71" s="69">
        <f t="shared" ca="1" si="42"/>
        <v>96.882372767104812</v>
      </c>
      <c r="AD71" s="73">
        <f t="shared" si="35"/>
        <v>13.699999999999953</v>
      </c>
      <c r="AE71" s="69">
        <f t="shared" si="47"/>
        <v>0.70000000000000007</v>
      </c>
      <c r="AF71" s="69">
        <f t="shared" si="47"/>
        <v>2.8000000000000003</v>
      </c>
      <c r="AG71" s="78">
        <f t="shared" si="47"/>
        <v>200</v>
      </c>
      <c r="AH71" s="60">
        <f t="shared" si="47"/>
        <v>50</v>
      </c>
      <c r="AI71" s="60">
        <f t="shared" si="47"/>
        <v>140</v>
      </c>
      <c r="AJ71" s="60">
        <f t="shared" si="47"/>
        <v>10140</v>
      </c>
      <c r="AK71" s="60">
        <f t="shared" si="47"/>
        <v>754.31378496798106</v>
      </c>
      <c r="AL71" s="60">
        <f t="shared" si="47"/>
        <v>15.086275699359621</v>
      </c>
      <c r="AM71" s="60">
        <f t="shared" ca="1" si="47"/>
        <v>-520.91671722278397</v>
      </c>
      <c r="AN71" s="60">
        <f t="shared" ca="1" si="47"/>
        <v>-520.91671722278397</v>
      </c>
      <c r="AO71" s="60">
        <f t="shared" ca="1" si="47"/>
        <v>520.91671722278397</v>
      </c>
      <c r="AP71" s="63">
        <f t="shared" si="3"/>
        <v>35</v>
      </c>
      <c r="AQ71" s="62">
        <f t="shared" si="4"/>
        <v>2.15228289776348</v>
      </c>
      <c r="AR71" s="62">
        <f t="shared" si="5"/>
        <v>107.614144888174</v>
      </c>
      <c r="AS71" s="62">
        <f t="shared" si="6"/>
        <v>215.22828977634799</v>
      </c>
      <c r="AT71" s="62">
        <f t="shared" si="7"/>
        <v>-107.614144888174</v>
      </c>
      <c r="AU71" s="62">
        <f t="shared" si="8"/>
        <v>538.07072444086998</v>
      </c>
      <c r="AV71" s="62">
        <f t="shared" si="9"/>
        <v>-215.22828977634799</v>
      </c>
      <c r="AW71" s="63">
        <f t="shared" si="30"/>
        <v>322.84243466452199</v>
      </c>
      <c r="AX71" s="61" t="str">
        <f t="shared" ca="1" si="11"/>
        <v/>
      </c>
      <c r="AY71" s="69">
        <f t="shared" ca="1" si="31"/>
        <v>9619.0832827772174</v>
      </c>
      <c r="AZ71" s="51">
        <f t="shared" si="12"/>
        <v>753.29901421721797</v>
      </c>
      <c r="BA71" s="55">
        <f t="shared" ca="1" si="13"/>
        <v>8.0560826969706886E-2</v>
      </c>
      <c r="BB71" s="55">
        <f t="shared" ca="1" si="32"/>
        <v>0.49720557631537454</v>
      </c>
      <c r="BC71" s="64">
        <f t="shared" ca="1" si="14"/>
        <v>-326.47135030345862</v>
      </c>
      <c r="BE71" s="52" t="str">
        <f t="shared" ca="1" si="15"/>
        <v/>
      </c>
      <c r="BF71" s="52" t="str">
        <f t="shared" ca="1" si="16"/>
        <v/>
      </c>
      <c r="BG71" s="52">
        <f t="shared" ca="1" si="17"/>
        <v>13.699999999999953</v>
      </c>
      <c r="BH71" s="52" t="str">
        <f t="shared" ca="1" si="18"/>
        <v/>
      </c>
    </row>
    <row r="72" spans="19:60">
      <c r="S72" s="68">
        <f t="shared" si="46"/>
        <v>7</v>
      </c>
      <c r="T72" s="69">
        <f t="shared" si="46"/>
        <v>2</v>
      </c>
      <c r="U72" s="70">
        <f t="shared" ref="U72:U103" si="48">ROUND((1/T72)*S72,0)+1</f>
        <v>5</v>
      </c>
      <c r="V72" s="68">
        <f t="shared" si="45"/>
        <v>2</v>
      </c>
      <c r="W72" s="70">
        <f t="shared" si="45"/>
        <v>7</v>
      </c>
      <c r="X72" s="71">
        <f t="shared" si="45"/>
        <v>0.7142857142857143</v>
      </c>
      <c r="Y72" s="71">
        <f t="shared" si="45"/>
        <v>0.5</v>
      </c>
      <c r="Z72" s="69">
        <f t="shared" si="45"/>
        <v>10000</v>
      </c>
      <c r="AA72" s="69">
        <f t="shared" ca="1" si="45"/>
        <v>9350.6862150320194</v>
      </c>
      <c r="AB72" s="69">
        <f t="shared" ca="1" si="27"/>
        <v>-649.31378496798061</v>
      </c>
      <c r="AC72" s="69">
        <f t="shared" ca="1" si="42"/>
        <v>96.882372767104812</v>
      </c>
      <c r="AD72" s="73">
        <f t="shared" si="35"/>
        <v>13.599999999999953</v>
      </c>
      <c r="AE72" s="69">
        <f t="shared" si="47"/>
        <v>0.70000000000000007</v>
      </c>
      <c r="AF72" s="69">
        <f t="shared" si="47"/>
        <v>2.8000000000000003</v>
      </c>
      <c r="AG72" s="78">
        <f t="shared" si="47"/>
        <v>200</v>
      </c>
      <c r="AH72" s="60">
        <f t="shared" si="47"/>
        <v>50</v>
      </c>
      <c r="AI72" s="60">
        <f t="shared" si="47"/>
        <v>140</v>
      </c>
      <c r="AJ72" s="60">
        <f t="shared" si="47"/>
        <v>10140</v>
      </c>
      <c r="AK72" s="60">
        <f t="shared" si="47"/>
        <v>754.31378496798106</v>
      </c>
      <c r="AL72" s="60">
        <f t="shared" si="47"/>
        <v>15.086275699359621</v>
      </c>
      <c r="AM72" s="60">
        <f t="shared" ca="1" si="47"/>
        <v>-520.91671722278397</v>
      </c>
      <c r="AN72" s="60">
        <f t="shared" ca="1" si="47"/>
        <v>-520.91671722278397</v>
      </c>
      <c r="AO72" s="60">
        <f t="shared" ca="1" si="47"/>
        <v>520.91671722278397</v>
      </c>
      <c r="AP72" s="63">
        <f t="shared" ref="AP72:AP135" si="49">AE72*AH72</f>
        <v>35</v>
      </c>
      <c r="AQ72" s="62">
        <f t="shared" ref="AQ72:AQ135" si="50">IF(AL72=0,1,(1+(AL72+AE72)/(AD72*(T72-1))))</f>
        <v>2.1607555661293878</v>
      </c>
      <c r="AR72" s="62">
        <f t="shared" ref="AR72:AR135" si="51">IF(AQ72&lt;=0,AH72,AQ72*AH72)</f>
        <v>108.03777830646939</v>
      </c>
      <c r="AS72" s="62">
        <f t="shared" ref="AS72:AS135" si="52">(T72*AR72)</f>
        <v>216.07555661293878</v>
      </c>
      <c r="AT72" s="62">
        <f t="shared" ref="AT72:AT135" si="53">-AR72</f>
        <v>-108.03777830646939</v>
      </c>
      <c r="AU72" s="62">
        <f t="shared" ref="AU72:AU135" si="54">(AS72+AT72)*U72</f>
        <v>540.18889153234693</v>
      </c>
      <c r="AV72" s="62">
        <f t="shared" ref="AV72:AV135" si="55">AT72*V72</f>
        <v>-216.07555661293878</v>
      </c>
      <c r="AW72" s="63">
        <f t="shared" si="30"/>
        <v>324.11333491940815</v>
      </c>
      <c r="AX72" s="61" t="str">
        <f t="shared" ref="AX72:AX135" ca="1" si="56">IF(AY72+AW72&gt;AJ72,"VINTO","")</f>
        <v/>
      </c>
      <c r="AY72" s="69">
        <f t="shared" ca="1" si="31"/>
        <v>9619.0832827772174</v>
      </c>
      <c r="AZ72" s="51">
        <f t="shared" ref="AZ72:AZ135" si="57">AR72*W72</f>
        <v>756.26444814528577</v>
      </c>
      <c r="BA72" s="55">
        <f t="shared" ref="BA72:BA135" ca="1" si="58">IFERROR(AZ72/AA72,0)</f>
        <v>8.0877962403393094E-2</v>
      </c>
      <c r="BB72" s="55">
        <f t="shared" ca="1" si="32"/>
        <v>0.49916287382592844</v>
      </c>
      <c r="BC72" s="64">
        <f t="shared" ref="BC72:BC135" ca="1" si="59">AW72+AB72</f>
        <v>-325.20045004857246</v>
      </c>
      <c r="BE72" s="52" t="str">
        <f t="shared" ref="BE72:BE135" ca="1" si="60">IF(((AR72-AC72)/AC72)&gt;=BE$4,AD72,"")</f>
        <v/>
      </c>
      <c r="BF72" s="52" t="str">
        <f t="shared" ref="BF72:BF135" ca="1" si="61">IF(AX72="","",AD72)</f>
        <v/>
      </c>
      <c r="BG72" s="52">
        <f t="shared" ref="BG72:BG135" ca="1" si="62">IF(BA72&lt;=BG$4,AD72,"")</f>
        <v>13.599999999999953</v>
      </c>
      <c r="BH72" s="52" t="str">
        <f t="shared" ref="BH72:BH135" ca="1" si="63">IF(BB72&gt;=BH$4,AD72,"")</f>
        <v/>
      </c>
    </row>
    <row r="73" spans="19:60">
      <c r="S73" s="68">
        <f t="shared" si="46"/>
        <v>7</v>
      </c>
      <c r="T73" s="69">
        <f t="shared" si="46"/>
        <v>2</v>
      </c>
      <c r="U73" s="70">
        <f t="shared" si="48"/>
        <v>5</v>
      </c>
      <c r="V73" s="68">
        <f t="shared" ref="V73:AA88" si="64">V72</f>
        <v>2</v>
      </c>
      <c r="W73" s="70">
        <f t="shared" si="64"/>
        <v>7</v>
      </c>
      <c r="X73" s="71">
        <f t="shared" si="64"/>
        <v>0.7142857142857143</v>
      </c>
      <c r="Y73" s="71">
        <f t="shared" si="64"/>
        <v>0.5</v>
      </c>
      <c r="Z73" s="69">
        <f t="shared" si="64"/>
        <v>10000</v>
      </c>
      <c r="AA73" s="69">
        <f t="shared" ca="1" si="64"/>
        <v>9350.6862150320194</v>
      </c>
      <c r="AB73" s="69">
        <f t="shared" ref="AB73:AB136" ca="1" si="65">AA73-Z73</f>
        <v>-649.31378496798061</v>
      </c>
      <c r="AC73" s="69">
        <f t="shared" ref="AC73:AC104" ca="1" si="66">AC72</f>
        <v>96.882372767104812</v>
      </c>
      <c r="AD73" s="73">
        <f t="shared" si="35"/>
        <v>13.499999999999954</v>
      </c>
      <c r="AE73" s="69">
        <f t="shared" si="47"/>
        <v>0.70000000000000007</v>
      </c>
      <c r="AF73" s="69">
        <f t="shared" si="47"/>
        <v>2.8000000000000003</v>
      </c>
      <c r="AG73" s="78">
        <f t="shared" si="47"/>
        <v>200</v>
      </c>
      <c r="AH73" s="60">
        <f t="shared" si="47"/>
        <v>50</v>
      </c>
      <c r="AI73" s="60">
        <f t="shared" si="47"/>
        <v>140</v>
      </c>
      <c r="AJ73" s="60">
        <f t="shared" si="47"/>
        <v>10140</v>
      </c>
      <c r="AK73" s="60">
        <f t="shared" si="47"/>
        <v>754.31378496798106</v>
      </c>
      <c r="AL73" s="60">
        <f t="shared" si="47"/>
        <v>15.086275699359621</v>
      </c>
      <c r="AM73" s="60">
        <f t="shared" ca="1" si="47"/>
        <v>-520.91671722278397</v>
      </c>
      <c r="AN73" s="60">
        <f t="shared" ca="1" si="47"/>
        <v>-520.91671722278397</v>
      </c>
      <c r="AO73" s="60">
        <f t="shared" ca="1" si="47"/>
        <v>520.91671722278397</v>
      </c>
      <c r="AP73" s="63">
        <f t="shared" si="49"/>
        <v>35</v>
      </c>
      <c r="AQ73" s="62">
        <f t="shared" si="50"/>
        <v>2.1693537555081241</v>
      </c>
      <c r="AR73" s="62">
        <f t="shared" si="51"/>
        <v>108.4676877754062</v>
      </c>
      <c r="AS73" s="62">
        <f t="shared" si="52"/>
        <v>216.93537555081241</v>
      </c>
      <c r="AT73" s="62">
        <f t="shared" si="53"/>
        <v>-108.4676877754062</v>
      </c>
      <c r="AU73" s="62">
        <f t="shared" si="54"/>
        <v>542.33843887703097</v>
      </c>
      <c r="AV73" s="62">
        <f t="shared" si="55"/>
        <v>-216.93537555081241</v>
      </c>
      <c r="AW73" s="63">
        <f t="shared" ref="AW73:AW136" si="67">SUM(AU73:AV73)</f>
        <v>325.40306332621856</v>
      </c>
      <c r="AX73" s="61" t="str">
        <f t="shared" ca="1" si="56"/>
        <v/>
      </c>
      <c r="AY73" s="69">
        <f t="shared" ref="AY73:AY136" ca="1" si="68">AY72</f>
        <v>9619.0832827772174</v>
      </c>
      <c r="AZ73" s="51">
        <f t="shared" si="57"/>
        <v>759.27381442784349</v>
      </c>
      <c r="BA73" s="55">
        <f t="shared" ca="1" si="58"/>
        <v>8.1199796139800579E-2</v>
      </c>
      <c r="BB73" s="55">
        <f t="shared" ref="BB73:BB136" ca="1" si="69">IFERROR(AW73/ABS(AB73),0)</f>
        <v>0.5011491683366387</v>
      </c>
      <c r="BC73" s="64">
        <f t="shared" ca="1" si="59"/>
        <v>-323.91072164176205</v>
      </c>
      <c r="BE73" s="52" t="str">
        <f t="shared" ca="1" si="60"/>
        <v/>
      </c>
      <c r="BF73" s="52" t="str">
        <f t="shared" ca="1" si="61"/>
        <v/>
      </c>
      <c r="BG73" s="52">
        <f t="shared" ca="1" si="62"/>
        <v>13.499999999999954</v>
      </c>
      <c r="BH73" s="52" t="str">
        <f t="shared" ca="1" si="63"/>
        <v/>
      </c>
    </row>
    <row r="74" spans="19:60">
      <c r="S74" s="68">
        <f t="shared" ref="S74:T89" si="70">S73</f>
        <v>7</v>
      </c>
      <c r="T74" s="69">
        <f t="shared" si="70"/>
        <v>2</v>
      </c>
      <c r="U74" s="70">
        <f t="shared" si="48"/>
        <v>5</v>
      </c>
      <c r="V74" s="68">
        <f t="shared" si="64"/>
        <v>2</v>
      </c>
      <c r="W74" s="70">
        <f t="shared" si="64"/>
        <v>7</v>
      </c>
      <c r="X74" s="71">
        <f t="shared" si="64"/>
        <v>0.7142857142857143</v>
      </c>
      <c r="Y74" s="71">
        <f t="shared" si="64"/>
        <v>0.5</v>
      </c>
      <c r="Z74" s="69">
        <f t="shared" si="64"/>
        <v>10000</v>
      </c>
      <c r="AA74" s="69">
        <f t="shared" ca="1" si="64"/>
        <v>9350.6862150320194</v>
      </c>
      <c r="AB74" s="69">
        <f t="shared" ca="1" si="65"/>
        <v>-649.31378496798061</v>
      </c>
      <c r="AC74" s="69">
        <f t="shared" ca="1" si="66"/>
        <v>96.882372767104812</v>
      </c>
      <c r="AD74" s="73">
        <f t="shared" ref="AD74:AD137" si="71">AD73-0.1</f>
        <v>13.399999999999954</v>
      </c>
      <c r="AE74" s="69">
        <f t="shared" ref="AE74:AO89" si="72">AE73</f>
        <v>0.70000000000000007</v>
      </c>
      <c r="AF74" s="69">
        <f t="shared" si="72"/>
        <v>2.8000000000000003</v>
      </c>
      <c r="AG74" s="78">
        <f t="shared" si="72"/>
        <v>200</v>
      </c>
      <c r="AH74" s="60">
        <f t="shared" si="72"/>
        <v>50</v>
      </c>
      <c r="AI74" s="60">
        <f t="shared" si="72"/>
        <v>140</v>
      </c>
      <c r="AJ74" s="60">
        <f t="shared" si="72"/>
        <v>10140</v>
      </c>
      <c r="AK74" s="60">
        <f t="shared" si="72"/>
        <v>754.31378496798106</v>
      </c>
      <c r="AL74" s="60">
        <f t="shared" si="72"/>
        <v>15.086275699359621</v>
      </c>
      <c r="AM74" s="60">
        <f t="shared" ca="1" si="72"/>
        <v>-520.91671722278397</v>
      </c>
      <c r="AN74" s="60">
        <f t="shared" ca="1" si="72"/>
        <v>-520.91671722278397</v>
      </c>
      <c r="AO74" s="60">
        <f t="shared" ca="1" si="72"/>
        <v>520.91671722278397</v>
      </c>
      <c r="AP74" s="63">
        <f t="shared" si="49"/>
        <v>35</v>
      </c>
      <c r="AQ74" s="62">
        <f t="shared" si="50"/>
        <v>2.1780802760716176</v>
      </c>
      <c r="AR74" s="62">
        <f t="shared" si="51"/>
        <v>108.90401380358088</v>
      </c>
      <c r="AS74" s="62">
        <f t="shared" si="52"/>
        <v>217.80802760716176</v>
      </c>
      <c r="AT74" s="62">
        <f t="shared" si="53"/>
        <v>-108.90401380358088</v>
      </c>
      <c r="AU74" s="62">
        <f t="shared" si="54"/>
        <v>544.52006901790446</v>
      </c>
      <c r="AV74" s="62">
        <f t="shared" si="55"/>
        <v>-217.80802760716176</v>
      </c>
      <c r="AW74" s="63">
        <f t="shared" si="67"/>
        <v>326.7120414107427</v>
      </c>
      <c r="AX74" s="61" t="str">
        <f t="shared" ca="1" si="56"/>
        <v/>
      </c>
      <c r="AY74" s="69">
        <f t="shared" ca="1" si="68"/>
        <v>9619.0832827772174</v>
      </c>
      <c r="AZ74" s="51">
        <f t="shared" si="57"/>
        <v>762.32809662506611</v>
      </c>
      <c r="BA74" s="55">
        <f t="shared" ca="1" si="58"/>
        <v>8.1526433364811149E-2</v>
      </c>
      <c r="BB74" s="55">
        <f t="shared" ca="1" si="69"/>
        <v>0.5031651090340763</v>
      </c>
      <c r="BC74" s="64">
        <f t="shared" ca="1" si="59"/>
        <v>-322.60174355723791</v>
      </c>
      <c r="BE74" s="52" t="str">
        <f t="shared" ca="1" si="60"/>
        <v/>
      </c>
      <c r="BF74" s="52" t="str">
        <f t="shared" ca="1" si="61"/>
        <v/>
      </c>
      <c r="BG74" s="52">
        <f t="shared" ca="1" si="62"/>
        <v>13.399999999999954</v>
      </c>
      <c r="BH74" s="52" t="str">
        <f t="shared" ca="1" si="63"/>
        <v/>
      </c>
    </row>
    <row r="75" spans="19:60">
      <c r="S75" s="68">
        <f t="shared" si="70"/>
        <v>7</v>
      </c>
      <c r="T75" s="69">
        <f t="shared" si="70"/>
        <v>2</v>
      </c>
      <c r="U75" s="70">
        <f t="shared" si="48"/>
        <v>5</v>
      </c>
      <c r="V75" s="68">
        <f t="shared" si="64"/>
        <v>2</v>
      </c>
      <c r="W75" s="70">
        <f t="shared" si="64"/>
        <v>7</v>
      </c>
      <c r="X75" s="71">
        <f t="shared" si="64"/>
        <v>0.7142857142857143</v>
      </c>
      <c r="Y75" s="71">
        <f t="shared" si="64"/>
        <v>0.5</v>
      </c>
      <c r="Z75" s="69">
        <f t="shared" si="64"/>
        <v>10000</v>
      </c>
      <c r="AA75" s="69">
        <f t="shared" ca="1" si="64"/>
        <v>9350.6862150320194</v>
      </c>
      <c r="AB75" s="69">
        <f t="shared" ca="1" si="65"/>
        <v>-649.31378496798061</v>
      </c>
      <c r="AC75" s="69">
        <f t="shared" ca="1" si="66"/>
        <v>96.882372767104812</v>
      </c>
      <c r="AD75" s="73">
        <f t="shared" si="71"/>
        <v>13.299999999999955</v>
      </c>
      <c r="AE75" s="69">
        <f t="shared" si="72"/>
        <v>0.70000000000000007</v>
      </c>
      <c r="AF75" s="69">
        <f t="shared" si="72"/>
        <v>2.8000000000000003</v>
      </c>
      <c r="AG75" s="78">
        <f t="shared" si="72"/>
        <v>200</v>
      </c>
      <c r="AH75" s="60">
        <f t="shared" si="72"/>
        <v>50</v>
      </c>
      <c r="AI75" s="60">
        <f t="shared" si="72"/>
        <v>140</v>
      </c>
      <c r="AJ75" s="60">
        <f t="shared" si="72"/>
        <v>10140</v>
      </c>
      <c r="AK75" s="60">
        <f t="shared" si="72"/>
        <v>754.31378496798106</v>
      </c>
      <c r="AL75" s="60">
        <f t="shared" si="72"/>
        <v>15.086275699359621</v>
      </c>
      <c r="AM75" s="60">
        <f t="shared" ca="1" si="72"/>
        <v>-520.91671722278397</v>
      </c>
      <c r="AN75" s="60">
        <f t="shared" ca="1" si="72"/>
        <v>-520.91671722278397</v>
      </c>
      <c r="AO75" s="60">
        <f t="shared" ca="1" si="72"/>
        <v>520.91671722278397</v>
      </c>
      <c r="AP75" s="63">
        <f t="shared" si="49"/>
        <v>35</v>
      </c>
      <c r="AQ75" s="62">
        <f t="shared" si="50"/>
        <v>2.1869380225082464</v>
      </c>
      <c r="AR75" s="62">
        <f t="shared" si="51"/>
        <v>109.34690112541232</v>
      </c>
      <c r="AS75" s="62">
        <f t="shared" si="52"/>
        <v>218.69380225082463</v>
      </c>
      <c r="AT75" s="62">
        <f t="shared" si="53"/>
        <v>-109.34690112541232</v>
      </c>
      <c r="AU75" s="62">
        <f t="shared" si="54"/>
        <v>546.73450562706159</v>
      </c>
      <c r="AV75" s="62">
        <f t="shared" si="55"/>
        <v>-218.69380225082463</v>
      </c>
      <c r="AW75" s="63">
        <f t="shared" si="67"/>
        <v>328.04070337623693</v>
      </c>
      <c r="AX75" s="61" t="str">
        <f t="shared" ca="1" si="56"/>
        <v/>
      </c>
      <c r="AY75" s="69">
        <f t="shared" ca="1" si="68"/>
        <v>9619.0832827772174</v>
      </c>
      <c r="AZ75" s="51">
        <f t="shared" si="57"/>
        <v>765.42830787788625</v>
      </c>
      <c r="BA75" s="55">
        <f t="shared" ca="1" si="58"/>
        <v>8.1857982427791826E-2</v>
      </c>
      <c r="BB75" s="55">
        <f t="shared" ca="1" si="69"/>
        <v>0.50521136462921923</v>
      </c>
      <c r="BC75" s="64">
        <f t="shared" ca="1" si="59"/>
        <v>-321.27308159174368</v>
      </c>
      <c r="BE75" s="52" t="str">
        <f t="shared" ca="1" si="60"/>
        <v/>
      </c>
      <c r="BF75" s="52" t="str">
        <f t="shared" ca="1" si="61"/>
        <v/>
      </c>
      <c r="BG75" s="52">
        <f t="shared" ca="1" si="62"/>
        <v>13.299999999999955</v>
      </c>
      <c r="BH75" s="52" t="str">
        <f t="shared" ca="1" si="63"/>
        <v/>
      </c>
    </row>
    <row r="76" spans="19:60">
      <c r="S76" s="68">
        <f t="shared" si="70"/>
        <v>7</v>
      </c>
      <c r="T76" s="69">
        <f t="shared" si="70"/>
        <v>2</v>
      </c>
      <c r="U76" s="70">
        <f t="shared" si="48"/>
        <v>5</v>
      </c>
      <c r="V76" s="68">
        <f t="shared" si="64"/>
        <v>2</v>
      </c>
      <c r="W76" s="70">
        <f t="shared" si="64"/>
        <v>7</v>
      </c>
      <c r="X76" s="71">
        <f t="shared" si="64"/>
        <v>0.7142857142857143</v>
      </c>
      <c r="Y76" s="71">
        <f t="shared" si="64"/>
        <v>0.5</v>
      </c>
      <c r="Z76" s="69">
        <f t="shared" si="64"/>
        <v>10000</v>
      </c>
      <c r="AA76" s="69">
        <f t="shared" ca="1" si="64"/>
        <v>9350.6862150320194</v>
      </c>
      <c r="AB76" s="69">
        <f t="shared" ca="1" si="65"/>
        <v>-649.31378496798061</v>
      </c>
      <c r="AC76" s="69">
        <f t="shared" ca="1" si="66"/>
        <v>96.882372767104812</v>
      </c>
      <c r="AD76" s="73">
        <f t="shared" si="71"/>
        <v>13.199999999999955</v>
      </c>
      <c r="AE76" s="69">
        <f t="shared" si="72"/>
        <v>0.70000000000000007</v>
      </c>
      <c r="AF76" s="69">
        <f t="shared" si="72"/>
        <v>2.8000000000000003</v>
      </c>
      <c r="AG76" s="78">
        <f t="shared" si="72"/>
        <v>200</v>
      </c>
      <c r="AH76" s="60">
        <f t="shared" si="72"/>
        <v>50</v>
      </c>
      <c r="AI76" s="60">
        <f t="shared" si="72"/>
        <v>140</v>
      </c>
      <c r="AJ76" s="60">
        <f t="shared" si="72"/>
        <v>10140</v>
      </c>
      <c r="AK76" s="60">
        <f t="shared" si="72"/>
        <v>754.31378496798106</v>
      </c>
      <c r="AL76" s="60">
        <f t="shared" si="72"/>
        <v>15.086275699359621</v>
      </c>
      <c r="AM76" s="60">
        <f t="shared" ca="1" si="72"/>
        <v>-520.91671722278397</v>
      </c>
      <c r="AN76" s="60">
        <f t="shared" ca="1" si="72"/>
        <v>-520.91671722278397</v>
      </c>
      <c r="AO76" s="60">
        <f t="shared" ca="1" si="72"/>
        <v>520.91671722278397</v>
      </c>
      <c r="AP76" s="63">
        <f t="shared" si="49"/>
        <v>35</v>
      </c>
      <c r="AQ76" s="62">
        <f t="shared" si="50"/>
        <v>2.1959299772242176</v>
      </c>
      <c r="AR76" s="62">
        <f t="shared" si="51"/>
        <v>109.79649886121088</v>
      </c>
      <c r="AS76" s="62">
        <f t="shared" si="52"/>
        <v>219.59299772242176</v>
      </c>
      <c r="AT76" s="62">
        <f t="shared" si="53"/>
        <v>-109.79649886121088</v>
      </c>
      <c r="AU76" s="62">
        <f t="shared" si="54"/>
        <v>548.98249430605438</v>
      </c>
      <c r="AV76" s="62">
        <f t="shared" si="55"/>
        <v>-219.59299772242176</v>
      </c>
      <c r="AW76" s="63">
        <f t="shared" si="67"/>
        <v>329.38949658363265</v>
      </c>
      <c r="AX76" s="61" t="str">
        <f t="shared" ca="1" si="56"/>
        <v/>
      </c>
      <c r="AY76" s="69">
        <f t="shared" ca="1" si="68"/>
        <v>9619.0832827772174</v>
      </c>
      <c r="AZ76" s="51">
        <f t="shared" si="57"/>
        <v>768.57549202847611</v>
      </c>
      <c r="BA76" s="55">
        <f t="shared" ca="1" si="58"/>
        <v>8.219455496142368E-2</v>
      </c>
      <c r="BB76" s="55">
        <f t="shared" ca="1" si="69"/>
        <v>0.50728862409701614</v>
      </c>
      <c r="BC76" s="64">
        <f t="shared" ca="1" si="59"/>
        <v>-319.92428838434796</v>
      </c>
      <c r="BE76" s="52" t="str">
        <f t="shared" ca="1" si="60"/>
        <v/>
      </c>
      <c r="BF76" s="52" t="str">
        <f t="shared" ca="1" si="61"/>
        <v/>
      </c>
      <c r="BG76" s="52">
        <f t="shared" ca="1" si="62"/>
        <v>13.199999999999955</v>
      </c>
      <c r="BH76" s="52" t="str">
        <f t="shared" ca="1" si="63"/>
        <v/>
      </c>
    </row>
    <row r="77" spans="19:60">
      <c r="S77" s="68">
        <f t="shared" si="70"/>
        <v>7</v>
      </c>
      <c r="T77" s="69">
        <f t="shared" si="70"/>
        <v>2</v>
      </c>
      <c r="U77" s="70">
        <f t="shared" si="48"/>
        <v>5</v>
      </c>
      <c r="V77" s="68">
        <f t="shared" si="64"/>
        <v>2</v>
      </c>
      <c r="W77" s="70">
        <f t="shared" si="64"/>
        <v>7</v>
      </c>
      <c r="X77" s="71">
        <f t="shared" si="64"/>
        <v>0.7142857142857143</v>
      </c>
      <c r="Y77" s="71">
        <f t="shared" si="64"/>
        <v>0.5</v>
      </c>
      <c r="Z77" s="69">
        <f t="shared" si="64"/>
        <v>10000</v>
      </c>
      <c r="AA77" s="69">
        <f t="shared" ca="1" si="64"/>
        <v>9350.6862150320194</v>
      </c>
      <c r="AB77" s="69">
        <f t="shared" ca="1" si="65"/>
        <v>-649.31378496798061</v>
      </c>
      <c r="AC77" s="69">
        <f t="shared" ca="1" si="66"/>
        <v>96.882372767104812</v>
      </c>
      <c r="AD77" s="73">
        <f t="shared" si="71"/>
        <v>13.099999999999955</v>
      </c>
      <c r="AE77" s="69">
        <f t="shared" si="72"/>
        <v>0.70000000000000007</v>
      </c>
      <c r="AF77" s="69">
        <f t="shared" si="72"/>
        <v>2.8000000000000003</v>
      </c>
      <c r="AG77" s="78">
        <f t="shared" si="72"/>
        <v>200</v>
      </c>
      <c r="AH77" s="60">
        <f t="shared" si="72"/>
        <v>50</v>
      </c>
      <c r="AI77" s="60">
        <f t="shared" si="72"/>
        <v>140</v>
      </c>
      <c r="AJ77" s="60">
        <f t="shared" si="72"/>
        <v>10140</v>
      </c>
      <c r="AK77" s="60">
        <f t="shared" si="72"/>
        <v>754.31378496798106</v>
      </c>
      <c r="AL77" s="60">
        <f t="shared" si="72"/>
        <v>15.086275699359621</v>
      </c>
      <c r="AM77" s="60">
        <f t="shared" ca="1" si="72"/>
        <v>-520.91671722278397</v>
      </c>
      <c r="AN77" s="60">
        <f t="shared" ca="1" si="72"/>
        <v>-520.91671722278397</v>
      </c>
      <c r="AO77" s="60">
        <f t="shared" ca="1" si="72"/>
        <v>520.91671722278397</v>
      </c>
      <c r="AP77" s="63">
        <f t="shared" si="49"/>
        <v>35</v>
      </c>
      <c r="AQ77" s="62">
        <f t="shared" si="50"/>
        <v>2.2050592136915785</v>
      </c>
      <c r="AR77" s="62">
        <f t="shared" si="51"/>
        <v>110.25296068457892</v>
      </c>
      <c r="AS77" s="62">
        <f t="shared" si="52"/>
        <v>220.50592136915785</v>
      </c>
      <c r="AT77" s="62">
        <f t="shared" si="53"/>
        <v>-110.25296068457892</v>
      </c>
      <c r="AU77" s="62">
        <f t="shared" si="54"/>
        <v>551.2648034228946</v>
      </c>
      <c r="AV77" s="62">
        <f t="shared" si="55"/>
        <v>-220.50592136915785</v>
      </c>
      <c r="AW77" s="63">
        <f t="shared" si="67"/>
        <v>330.75888205373678</v>
      </c>
      <c r="AX77" s="61" t="str">
        <f t="shared" ca="1" si="56"/>
        <v/>
      </c>
      <c r="AY77" s="69">
        <f t="shared" ca="1" si="68"/>
        <v>9619.0832827772174</v>
      </c>
      <c r="AZ77" s="51">
        <f t="shared" si="57"/>
        <v>771.77072479205242</v>
      </c>
      <c r="BA77" s="55">
        <f t="shared" ca="1" si="58"/>
        <v>8.2536266007019424E-2</v>
      </c>
      <c r="BB77" s="55">
        <f t="shared" ca="1" si="69"/>
        <v>0.50939759744981761</v>
      </c>
      <c r="BC77" s="64">
        <f t="shared" ca="1" si="59"/>
        <v>-318.55490291424383</v>
      </c>
      <c r="BE77" s="52" t="str">
        <f t="shared" ca="1" si="60"/>
        <v/>
      </c>
      <c r="BF77" s="52" t="str">
        <f t="shared" ca="1" si="61"/>
        <v/>
      </c>
      <c r="BG77" s="52">
        <f t="shared" ca="1" si="62"/>
        <v>13.099999999999955</v>
      </c>
      <c r="BH77" s="52" t="str">
        <f t="shared" ca="1" si="63"/>
        <v/>
      </c>
    </row>
    <row r="78" spans="19:60">
      <c r="S78" s="68">
        <f t="shared" si="70"/>
        <v>7</v>
      </c>
      <c r="T78" s="69">
        <f t="shared" si="70"/>
        <v>2</v>
      </c>
      <c r="U78" s="70">
        <f t="shared" si="48"/>
        <v>5</v>
      </c>
      <c r="V78" s="68">
        <f t="shared" si="64"/>
        <v>2</v>
      </c>
      <c r="W78" s="70">
        <f t="shared" si="64"/>
        <v>7</v>
      </c>
      <c r="X78" s="71">
        <f t="shared" si="64"/>
        <v>0.7142857142857143</v>
      </c>
      <c r="Y78" s="71">
        <f t="shared" si="64"/>
        <v>0.5</v>
      </c>
      <c r="Z78" s="69">
        <f t="shared" si="64"/>
        <v>10000</v>
      </c>
      <c r="AA78" s="69">
        <f t="shared" ca="1" si="64"/>
        <v>9350.6862150320194</v>
      </c>
      <c r="AB78" s="69">
        <f t="shared" ca="1" si="65"/>
        <v>-649.31378496798061</v>
      </c>
      <c r="AC78" s="69">
        <f t="shared" ca="1" si="66"/>
        <v>96.882372767104812</v>
      </c>
      <c r="AD78" s="73">
        <f t="shared" si="71"/>
        <v>12.999999999999956</v>
      </c>
      <c r="AE78" s="69">
        <f t="shared" si="72"/>
        <v>0.70000000000000007</v>
      </c>
      <c r="AF78" s="69">
        <f t="shared" si="72"/>
        <v>2.8000000000000003</v>
      </c>
      <c r="AG78" s="78">
        <f t="shared" si="72"/>
        <v>200</v>
      </c>
      <c r="AH78" s="60">
        <f t="shared" si="72"/>
        <v>50</v>
      </c>
      <c r="AI78" s="60">
        <f t="shared" si="72"/>
        <v>140</v>
      </c>
      <c r="AJ78" s="60">
        <f t="shared" si="72"/>
        <v>10140</v>
      </c>
      <c r="AK78" s="60">
        <f t="shared" si="72"/>
        <v>754.31378496798106</v>
      </c>
      <c r="AL78" s="60">
        <f t="shared" si="72"/>
        <v>15.086275699359621</v>
      </c>
      <c r="AM78" s="60">
        <f t="shared" ca="1" si="72"/>
        <v>-520.91671722278397</v>
      </c>
      <c r="AN78" s="60">
        <f t="shared" ca="1" si="72"/>
        <v>-520.91671722278397</v>
      </c>
      <c r="AO78" s="60">
        <f t="shared" ca="1" si="72"/>
        <v>520.91671722278397</v>
      </c>
      <c r="AP78" s="63">
        <f t="shared" si="49"/>
        <v>35</v>
      </c>
      <c r="AQ78" s="62">
        <f t="shared" si="50"/>
        <v>2.2143288999507442</v>
      </c>
      <c r="AR78" s="62">
        <f t="shared" si="51"/>
        <v>110.71644499753721</v>
      </c>
      <c r="AS78" s="62">
        <f t="shared" si="52"/>
        <v>221.43288999507442</v>
      </c>
      <c r="AT78" s="62">
        <f t="shared" si="53"/>
        <v>-110.71644499753721</v>
      </c>
      <c r="AU78" s="62">
        <f t="shared" si="54"/>
        <v>553.582224987686</v>
      </c>
      <c r="AV78" s="62">
        <f t="shared" si="55"/>
        <v>-221.43288999507442</v>
      </c>
      <c r="AW78" s="63">
        <f t="shared" si="67"/>
        <v>332.14933499261156</v>
      </c>
      <c r="AX78" s="61" t="str">
        <f t="shared" ca="1" si="56"/>
        <v/>
      </c>
      <c r="AY78" s="69">
        <f t="shared" ca="1" si="68"/>
        <v>9619.0832827772174</v>
      </c>
      <c r="AZ78" s="51">
        <f t="shared" si="57"/>
        <v>775.01511498276045</v>
      </c>
      <c r="BA78" s="55">
        <f t="shared" ca="1" si="58"/>
        <v>8.2883234145624318E-2</v>
      </c>
      <c r="BB78" s="55">
        <f t="shared" ca="1" si="69"/>
        <v>0.51153901654650802</v>
      </c>
      <c r="BC78" s="64">
        <f t="shared" ca="1" si="59"/>
        <v>-317.16444997536905</v>
      </c>
      <c r="BE78" s="52" t="str">
        <f t="shared" ca="1" si="60"/>
        <v/>
      </c>
      <c r="BF78" s="52" t="str">
        <f t="shared" ca="1" si="61"/>
        <v/>
      </c>
      <c r="BG78" s="52">
        <f t="shared" ca="1" si="62"/>
        <v>12.999999999999956</v>
      </c>
      <c r="BH78" s="52" t="str">
        <f t="shared" ca="1" si="63"/>
        <v/>
      </c>
    </row>
    <row r="79" spans="19:60">
      <c r="S79" s="68">
        <f t="shared" si="70"/>
        <v>7</v>
      </c>
      <c r="T79" s="69">
        <f t="shared" si="70"/>
        <v>2</v>
      </c>
      <c r="U79" s="70">
        <f t="shared" si="48"/>
        <v>5</v>
      </c>
      <c r="V79" s="68">
        <f t="shared" si="64"/>
        <v>2</v>
      </c>
      <c r="W79" s="70">
        <f t="shared" si="64"/>
        <v>7</v>
      </c>
      <c r="X79" s="71">
        <f t="shared" si="64"/>
        <v>0.7142857142857143</v>
      </c>
      <c r="Y79" s="71">
        <f t="shared" si="64"/>
        <v>0.5</v>
      </c>
      <c r="Z79" s="69">
        <f t="shared" si="64"/>
        <v>10000</v>
      </c>
      <c r="AA79" s="69">
        <f t="shared" ca="1" si="64"/>
        <v>9350.6862150320194</v>
      </c>
      <c r="AB79" s="69">
        <f t="shared" ca="1" si="65"/>
        <v>-649.31378496798061</v>
      </c>
      <c r="AC79" s="69">
        <f t="shared" ca="1" si="66"/>
        <v>96.882372767104812</v>
      </c>
      <c r="AD79" s="73">
        <f t="shared" si="71"/>
        <v>12.899999999999956</v>
      </c>
      <c r="AE79" s="69">
        <f t="shared" si="72"/>
        <v>0.70000000000000007</v>
      </c>
      <c r="AF79" s="69">
        <f t="shared" si="72"/>
        <v>2.8000000000000003</v>
      </c>
      <c r="AG79" s="78">
        <f t="shared" si="72"/>
        <v>200</v>
      </c>
      <c r="AH79" s="60">
        <f t="shared" si="72"/>
        <v>50</v>
      </c>
      <c r="AI79" s="60">
        <f t="shared" si="72"/>
        <v>140</v>
      </c>
      <c r="AJ79" s="60">
        <f t="shared" si="72"/>
        <v>10140</v>
      </c>
      <c r="AK79" s="60">
        <f t="shared" si="72"/>
        <v>754.31378496798106</v>
      </c>
      <c r="AL79" s="60">
        <f t="shared" si="72"/>
        <v>15.086275699359621</v>
      </c>
      <c r="AM79" s="60">
        <f t="shared" ca="1" si="72"/>
        <v>-520.91671722278397</v>
      </c>
      <c r="AN79" s="60">
        <f t="shared" ca="1" si="72"/>
        <v>-520.91671722278397</v>
      </c>
      <c r="AO79" s="60">
        <f t="shared" ca="1" si="72"/>
        <v>520.91671722278397</v>
      </c>
      <c r="AP79" s="63">
        <f t="shared" si="49"/>
        <v>35</v>
      </c>
      <c r="AQ79" s="62">
        <f t="shared" si="50"/>
        <v>2.2237423022759435</v>
      </c>
      <c r="AR79" s="62">
        <f t="shared" si="51"/>
        <v>111.18711511379718</v>
      </c>
      <c r="AS79" s="62">
        <f t="shared" si="52"/>
        <v>222.37423022759435</v>
      </c>
      <c r="AT79" s="62">
        <f t="shared" si="53"/>
        <v>-111.18711511379718</v>
      </c>
      <c r="AU79" s="62">
        <f t="shared" si="54"/>
        <v>555.93557556898588</v>
      </c>
      <c r="AV79" s="62">
        <f t="shared" si="55"/>
        <v>-222.37423022759435</v>
      </c>
      <c r="AW79" s="63">
        <f t="shared" si="67"/>
        <v>333.56134534139153</v>
      </c>
      <c r="AX79" s="61" t="str">
        <f t="shared" ca="1" si="56"/>
        <v/>
      </c>
      <c r="AY79" s="69">
        <f t="shared" ca="1" si="68"/>
        <v>9619.0832827772174</v>
      </c>
      <c r="AZ79" s="51">
        <f t="shared" si="57"/>
        <v>778.30980579658024</v>
      </c>
      <c r="BA79" s="55">
        <f t="shared" ca="1" si="58"/>
        <v>8.3235581635215328E-2</v>
      </c>
      <c r="BB79" s="55">
        <f t="shared" ca="1" si="69"/>
        <v>0.51371363593927133</v>
      </c>
      <c r="BC79" s="64">
        <f t="shared" ca="1" si="59"/>
        <v>-315.75243962658908</v>
      </c>
      <c r="BE79" s="52" t="str">
        <f t="shared" ca="1" si="60"/>
        <v/>
      </c>
      <c r="BF79" s="52" t="str">
        <f t="shared" ca="1" si="61"/>
        <v/>
      </c>
      <c r="BG79" s="52">
        <f t="shared" ca="1" si="62"/>
        <v>12.899999999999956</v>
      </c>
      <c r="BH79" s="52" t="str">
        <f t="shared" ca="1" si="63"/>
        <v/>
      </c>
    </row>
    <row r="80" spans="19:60">
      <c r="S80" s="68">
        <f t="shared" si="70"/>
        <v>7</v>
      </c>
      <c r="T80" s="69">
        <f t="shared" si="70"/>
        <v>2</v>
      </c>
      <c r="U80" s="70">
        <f t="shared" si="48"/>
        <v>5</v>
      </c>
      <c r="V80" s="68">
        <f t="shared" si="64"/>
        <v>2</v>
      </c>
      <c r="W80" s="70">
        <f t="shared" si="64"/>
        <v>7</v>
      </c>
      <c r="X80" s="71">
        <f t="shared" si="64"/>
        <v>0.7142857142857143</v>
      </c>
      <c r="Y80" s="71">
        <f t="shared" si="64"/>
        <v>0.5</v>
      </c>
      <c r="Z80" s="69">
        <f t="shared" si="64"/>
        <v>10000</v>
      </c>
      <c r="AA80" s="69">
        <f t="shared" ca="1" si="64"/>
        <v>9350.6862150320194</v>
      </c>
      <c r="AB80" s="69">
        <f t="shared" ca="1" si="65"/>
        <v>-649.31378496798061</v>
      </c>
      <c r="AC80" s="69">
        <f t="shared" ca="1" si="66"/>
        <v>96.882372767104812</v>
      </c>
      <c r="AD80" s="73">
        <f t="shared" si="71"/>
        <v>12.799999999999956</v>
      </c>
      <c r="AE80" s="69">
        <f t="shared" si="72"/>
        <v>0.70000000000000007</v>
      </c>
      <c r="AF80" s="69">
        <f t="shared" si="72"/>
        <v>2.8000000000000003</v>
      </c>
      <c r="AG80" s="78">
        <f t="shared" si="72"/>
        <v>200</v>
      </c>
      <c r="AH80" s="60">
        <f t="shared" si="72"/>
        <v>50</v>
      </c>
      <c r="AI80" s="60">
        <f t="shared" si="72"/>
        <v>140</v>
      </c>
      <c r="AJ80" s="60">
        <f t="shared" si="72"/>
        <v>10140</v>
      </c>
      <c r="AK80" s="60">
        <f t="shared" si="72"/>
        <v>754.31378496798106</v>
      </c>
      <c r="AL80" s="60">
        <f t="shared" si="72"/>
        <v>15.086275699359621</v>
      </c>
      <c r="AM80" s="60">
        <f t="shared" ca="1" si="72"/>
        <v>-520.91671722278397</v>
      </c>
      <c r="AN80" s="60">
        <f t="shared" ca="1" si="72"/>
        <v>-520.91671722278397</v>
      </c>
      <c r="AO80" s="60">
        <f t="shared" ca="1" si="72"/>
        <v>520.91671722278397</v>
      </c>
      <c r="AP80" s="63">
        <f t="shared" si="49"/>
        <v>35</v>
      </c>
      <c r="AQ80" s="62">
        <f t="shared" si="50"/>
        <v>2.2333027890124746</v>
      </c>
      <c r="AR80" s="62">
        <f t="shared" si="51"/>
        <v>111.66513945062373</v>
      </c>
      <c r="AS80" s="62">
        <f t="shared" si="52"/>
        <v>223.33027890124745</v>
      </c>
      <c r="AT80" s="62">
        <f t="shared" si="53"/>
        <v>-111.66513945062373</v>
      </c>
      <c r="AU80" s="62">
        <f t="shared" si="54"/>
        <v>558.32569725311862</v>
      </c>
      <c r="AV80" s="62">
        <f t="shared" si="55"/>
        <v>-223.33027890124745</v>
      </c>
      <c r="AW80" s="63">
        <f t="shared" si="67"/>
        <v>334.99541835187119</v>
      </c>
      <c r="AX80" s="61" t="str">
        <f t="shared" ca="1" si="56"/>
        <v/>
      </c>
      <c r="AY80" s="69">
        <f t="shared" ca="1" si="68"/>
        <v>9619.0832827772174</v>
      </c>
      <c r="AZ80" s="51">
        <f t="shared" si="57"/>
        <v>781.65597615436604</v>
      </c>
      <c r="BA80" s="55">
        <f t="shared" ca="1" si="58"/>
        <v>8.35934345543312E-2</v>
      </c>
      <c r="BB80" s="55">
        <f t="shared" ca="1" si="69"/>
        <v>0.51592223376004676</v>
      </c>
      <c r="BC80" s="64">
        <f t="shared" ca="1" si="59"/>
        <v>-314.31836661610942</v>
      </c>
      <c r="BE80" s="52" t="str">
        <f t="shared" ca="1" si="60"/>
        <v/>
      </c>
      <c r="BF80" s="52" t="str">
        <f t="shared" ca="1" si="61"/>
        <v/>
      </c>
      <c r="BG80" s="52">
        <f t="shared" ca="1" si="62"/>
        <v>12.799999999999956</v>
      </c>
      <c r="BH80" s="52" t="str">
        <f t="shared" ca="1" si="63"/>
        <v/>
      </c>
    </row>
    <row r="81" spans="19:60">
      <c r="S81" s="68">
        <f t="shared" si="70"/>
        <v>7</v>
      </c>
      <c r="T81" s="69">
        <f t="shared" si="70"/>
        <v>2</v>
      </c>
      <c r="U81" s="70">
        <f t="shared" si="48"/>
        <v>5</v>
      </c>
      <c r="V81" s="68">
        <f t="shared" si="64"/>
        <v>2</v>
      </c>
      <c r="W81" s="70">
        <f t="shared" si="64"/>
        <v>7</v>
      </c>
      <c r="X81" s="71">
        <f t="shared" si="64"/>
        <v>0.7142857142857143</v>
      </c>
      <c r="Y81" s="71">
        <f t="shared" si="64"/>
        <v>0.5</v>
      </c>
      <c r="Z81" s="69">
        <f t="shared" si="64"/>
        <v>10000</v>
      </c>
      <c r="AA81" s="69">
        <f t="shared" ca="1" si="64"/>
        <v>9350.6862150320194</v>
      </c>
      <c r="AB81" s="69">
        <f t="shared" ca="1" si="65"/>
        <v>-649.31378496798061</v>
      </c>
      <c r="AC81" s="69">
        <f t="shared" ca="1" si="66"/>
        <v>96.882372767104812</v>
      </c>
      <c r="AD81" s="73">
        <f t="shared" si="71"/>
        <v>12.699999999999957</v>
      </c>
      <c r="AE81" s="69">
        <f t="shared" si="72"/>
        <v>0.70000000000000007</v>
      </c>
      <c r="AF81" s="69">
        <f t="shared" si="72"/>
        <v>2.8000000000000003</v>
      </c>
      <c r="AG81" s="78">
        <f t="shared" si="72"/>
        <v>200</v>
      </c>
      <c r="AH81" s="60">
        <f t="shared" si="72"/>
        <v>50</v>
      </c>
      <c r="AI81" s="60">
        <f t="shared" si="72"/>
        <v>140</v>
      </c>
      <c r="AJ81" s="60">
        <f t="shared" si="72"/>
        <v>10140</v>
      </c>
      <c r="AK81" s="60">
        <f t="shared" si="72"/>
        <v>754.31378496798106</v>
      </c>
      <c r="AL81" s="60">
        <f t="shared" si="72"/>
        <v>15.086275699359621</v>
      </c>
      <c r="AM81" s="60">
        <f t="shared" ca="1" si="72"/>
        <v>-520.91671722278397</v>
      </c>
      <c r="AN81" s="60">
        <f t="shared" ca="1" si="72"/>
        <v>-520.91671722278397</v>
      </c>
      <c r="AO81" s="60">
        <f t="shared" ca="1" si="72"/>
        <v>520.91671722278397</v>
      </c>
      <c r="AP81" s="63">
        <f t="shared" si="49"/>
        <v>35</v>
      </c>
      <c r="AQ81" s="62">
        <f t="shared" si="50"/>
        <v>2.2430138345952502</v>
      </c>
      <c r="AR81" s="62">
        <f t="shared" si="51"/>
        <v>112.15069172976251</v>
      </c>
      <c r="AS81" s="62">
        <f t="shared" si="52"/>
        <v>224.30138345952503</v>
      </c>
      <c r="AT81" s="62">
        <f t="shared" si="53"/>
        <v>-112.15069172976251</v>
      </c>
      <c r="AU81" s="62">
        <f t="shared" si="54"/>
        <v>560.75345864881251</v>
      </c>
      <c r="AV81" s="62">
        <f t="shared" si="55"/>
        <v>-224.30138345952503</v>
      </c>
      <c r="AW81" s="63">
        <f t="shared" si="67"/>
        <v>336.45207518928748</v>
      </c>
      <c r="AX81" s="61" t="str">
        <f t="shared" ca="1" si="56"/>
        <v/>
      </c>
      <c r="AY81" s="69">
        <f t="shared" ca="1" si="68"/>
        <v>9619.0832827772174</v>
      </c>
      <c r="AZ81" s="51">
        <f t="shared" si="57"/>
        <v>785.05484210833765</v>
      </c>
      <c r="BA81" s="55">
        <f t="shared" ca="1" si="58"/>
        <v>8.39569229524883E-2</v>
      </c>
      <c r="BB81" s="55">
        <f t="shared" ca="1" si="69"/>
        <v>0.51816561264886563</v>
      </c>
      <c r="BC81" s="64">
        <f t="shared" ca="1" si="59"/>
        <v>-312.86170977869313</v>
      </c>
      <c r="BE81" s="52" t="str">
        <f t="shared" ca="1" si="60"/>
        <v/>
      </c>
      <c r="BF81" s="52" t="str">
        <f t="shared" ca="1" si="61"/>
        <v/>
      </c>
      <c r="BG81" s="52">
        <f t="shared" ca="1" si="62"/>
        <v>12.699999999999957</v>
      </c>
      <c r="BH81" s="52" t="str">
        <f t="shared" ca="1" si="63"/>
        <v/>
      </c>
    </row>
    <row r="82" spans="19:60">
      <c r="S82" s="68">
        <f t="shared" si="70"/>
        <v>7</v>
      </c>
      <c r="T82" s="69">
        <f t="shared" si="70"/>
        <v>2</v>
      </c>
      <c r="U82" s="70">
        <f t="shared" si="48"/>
        <v>5</v>
      </c>
      <c r="V82" s="68">
        <f t="shared" si="64"/>
        <v>2</v>
      </c>
      <c r="W82" s="70">
        <f t="shared" si="64"/>
        <v>7</v>
      </c>
      <c r="X82" s="71">
        <f t="shared" si="64"/>
        <v>0.7142857142857143</v>
      </c>
      <c r="Y82" s="71">
        <f t="shared" si="64"/>
        <v>0.5</v>
      </c>
      <c r="Z82" s="69">
        <f t="shared" si="64"/>
        <v>10000</v>
      </c>
      <c r="AA82" s="69">
        <f t="shared" ca="1" si="64"/>
        <v>9350.6862150320194</v>
      </c>
      <c r="AB82" s="69">
        <f t="shared" ca="1" si="65"/>
        <v>-649.31378496798061</v>
      </c>
      <c r="AC82" s="69">
        <f t="shared" ca="1" si="66"/>
        <v>96.882372767104812</v>
      </c>
      <c r="AD82" s="73">
        <f t="shared" si="71"/>
        <v>12.599999999999957</v>
      </c>
      <c r="AE82" s="69">
        <f t="shared" si="72"/>
        <v>0.70000000000000007</v>
      </c>
      <c r="AF82" s="69">
        <f t="shared" si="72"/>
        <v>2.8000000000000003</v>
      </c>
      <c r="AG82" s="78">
        <f t="shared" si="72"/>
        <v>200</v>
      </c>
      <c r="AH82" s="60">
        <f t="shared" si="72"/>
        <v>50</v>
      </c>
      <c r="AI82" s="60">
        <f t="shared" si="72"/>
        <v>140</v>
      </c>
      <c r="AJ82" s="60">
        <f t="shared" si="72"/>
        <v>10140</v>
      </c>
      <c r="AK82" s="60">
        <f t="shared" si="72"/>
        <v>754.31378496798106</v>
      </c>
      <c r="AL82" s="60">
        <f t="shared" si="72"/>
        <v>15.086275699359621</v>
      </c>
      <c r="AM82" s="60">
        <f t="shared" ca="1" si="72"/>
        <v>-520.91671722278397</v>
      </c>
      <c r="AN82" s="60">
        <f t="shared" ca="1" si="72"/>
        <v>-520.91671722278397</v>
      </c>
      <c r="AO82" s="60">
        <f t="shared" ca="1" si="72"/>
        <v>520.91671722278397</v>
      </c>
      <c r="AP82" s="63">
        <f t="shared" si="49"/>
        <v>35</v>
      </c>
      <c r="AQ82" s="62">
        <f t="shared" si="50"/>
        <v>2.2528790237587044</v>
      </c>
      <c r="AR82" s="62">
        <f t="shared" si="51"/>
        <v>112.64395118793522</v>
      </c>
      <c r="AS82" s="62">
        <f t="shared" si="52"/>
        <v>225.28790237587043</v>
      </c>
      <c r="AT82" s="62">
        <f t="shared" si="53"/>
        <v>-112.64395118793522</v>
      </c>
      <c r="AU82" s="62">
        <f t="shared" si="54"/>
        <v>563.21975593967613</v>
      </c>
      <c r="AV82" s="62">
        <f t="shared" si="55"/>
        <v>-225.28790237587043</v>
      </c>
      <c r="AW82" s="63">
        <f t="shared" si="67"/>
        <v>337.9318535638057</v>
      </c>
      <c r="AX82" s="61" t="str">
        <f t="shared" ca="1" si="56"/>
        <v/>
      </c>
      <c r="AY82" s="69">
        <f t="shared" ca="1" si="68"/>
        <v>9619.0832827772174</v>
      </c>
      <c r="AZ82" s="51">
        <f t="shared" si="57"/>
        <v>788.50765831554645</v>
      </c>
      <c r="BA82" s="55">
        <f t="shared" ca="1" si="58"/>
        <v>8.4326181007758946E-2</v>
      </c>
      <c r="BB82" s="55">
        <f t="shared" ca="1" si="69"/>
        <v>0.52044460072639609</v>
      </c>
      <c r="BC82" s="64">
        <f t="shared" ca="1" si="59"/>
        <v>-311.38193140417491</v>
      </c>
      <c r="BE82" s="52" t="str">
        <f t="shared" ca="1" si="60"/>
        <v/>
      </c>
      <c r="BF82" s="52" t="str">
        <f t="shared" ca="1" si="61"/>
        <v/>
      </c>
      <c r="BG82" s="52">
        <f t="shared" ca="1" si="62"/>
        <v>12.599999999999957</v>
      </c>
      <c r="BH82" s="52" t="str">
        <f t="shared" ca="1" si="63"/>
        <v/>
      </c>
    </row>
    <row r="83" spans="19:60">
      <c r="S83" s="68">
        <f t="shared" si="70"/>
        <v>7</v>
      </c>
      <c r="T83" s="69">
        <f t="shared" si="70"/>
        <v>2</v>
      </c>
      <c r="U83" s="70">
        <f t="shared" si="48"/>
        <v>5</v>
      </c>
      <c r="V83" s="68">
        <f t="shared" si="64"/>
        <v>2</v>
      </c>
      <c r="W83" s="70">
        <f t="shared" si="64"/>
        <v>7</v>
      </c>
      <c r="X83" s="71">
        <f t="shared" si="64"/>
        <v>0.7142857142857143</v>
      </c>
      <c r="Y83" s="71">
        <f t="shared" si="64"/>
        <v>0.5</v>
      </c>
      <c r="Z83" s="69">
        <f t="shared" si="64"/>
        <v>10000</v>
      </c>
      <c r="AA83" s="69">
        <f t="shared" ca="1" si="64"/>
        <v>9350.6862150320194</v>
      </c>
      <c r="AB83" s="69">
        <f t="shared" ca="1" si="65"/>
        <v>-649.31378496798061</v>
      </c>
      <c r="AC83" s="69">
        <f t="shared" ca="1" si="66"/>
        <v>96.882372767104812</v>
      </c>
      <c r="AD83" s="73">
        <f t="shared" si="71"/>
        <v>12.499999999999957</v>
      </c>
      <c r="AE83" s="69">
        <f t="shared" si="72"/>
        <v>0.70000000000000007</v>
      </c>
      <c r="AF83" s="69">
        <f t="shared" si="72"/>
        <v>2.8000000000000003</v>
      </c>
      <c r="AG83" s="78">
        <f t="shared" si="72"/>
        <v>200</v>
      </c>
      <c r="AH83" s="60">
        <f t="shared" si="72"/>
        <v>50</v>
      </c>
      <c r="AI83" s="60">
        <f t="shared" si="72"/>
        <v>140</v>
      </c>
      <c r="AJ83" s="60">
        <f t="shared" si="72"/>
        <v>10140</v>
      </c>
      <c r="AK83" s="60">
        <f t="shared" si="72"/>
        <v>754.31378496798106</v>
      </c>
      <c r="AL83" s="60">
        <f t="shared" si="72"/>
        <v>15.086275699359621</v>
      </c>
      <c r="AM83" s="60">
        <f t="shared" ca="1" si="72"/>
        <v>-520.91671722278397</v>
      </c>
      <c r="AN83" s="60">
        <f t="shared" ca="1" si="72"/>
        <v>-520.91671722278397</v>
      </c>
      <c r="AO83" s="60">
        <f t="shared" ca="1" si="72"/>
        <v>520.91671722278397</v>
      </c>
      <c r="AP83" s="63">
        <f t="shared" si="49"/>
        <v>35</v>
      </c>
      <c r="AQ83" s="62">
        <f t="shared" si="50"/>
        <v>2.262902055948774</v>
      </c>
      <c r="AR83" s="62">
        <f t="shared" si="51"/>
        <v>113.1451027974387</v>
      </c>
      <c r="AS83" s="62">
        <f t="shared" si="52"/>
        <v>226.29020559487739</v>
      </c>
      <c r="AT83" s="62">
        <f t="shared" si="53"/>
        <v>-113.1451027974387</v>
      </c>
      <c r="AU83" s="62">
        <f t="shared" si="54"/>
        <v>565.72551398719349</v>
      </c>
      <c r="AV83" s="62">
        <f t="shared" si="55"/>
        <v>-226.29020559487739</v>
      </c>
      <c r="AW83" s="63">
        <f t="shared" si="67"/>
        <v>339.43530839231607</v>
      </c>
      <c r="AX83" s="61" t="str">
        <f t="shared" ca="1" si="56"/>
        <v/>
      </c>
      <c r="AY83" s="69">
        <f t="shared" ca="1" si="68"/>
        <v>9619.0832827772174</v>
      </c>
      <c r="AZ83" s="51">
        <f t="shared" si="57"/>
        <v>792.01571958207091</v>
      </c>
      <c r="BA83" s="55">
        <f t="shared" ca="1" si="58"/>
        <v>8.4701347191913967E-2</v>
      </c>
      <c r="BB83" s="55">
        <f t="shared" ca="1" si="69"/>
        <v>0.52276005261316694</v>
      </c>
      <c r="BC83" s="64">
        <f t="shared" ca="1" si="59"/>
        <v>-309.87847657566454</v>
      </c>
      <c r="BE83" s="52" t="str">
        <f t="shared" ca="1" si="60"/>
        <v/>
      </c>
      <c r="BF83" s="52" t="str">
        <f t="shared" ca="1" si="61"/>
        <v/>
      </c>
      <c r="BG83" s="52">
        <f t="shared" ca="1" si="62"/>
        <v>12.499999999999957</v>
      </c>
      <c r="BH83" s="52" t="str">
        <f t="shared" ca="1" si="63"/>
        <v/>
      </c>
    </row>
    <row r="84" spans="19:60">
      <c r="S84" s="68">
        <f t="shared" si="70"/>
        <v>7</v>
      </c>
      <c r="T84" s="69">
        <f t="shared" si="70"/>
        <v>2</v>
      </c>
      <c r="U84" s="70">
        <f t="shared" si="48"/>
        <v>5</v>
      </c>
      <c r="V84" s="68">
        <f t="shared" si="64"/>
        <v>2</v>
      </c>
      <c r="W84" s="70">
        <f t="shared" si="64"/>
        <v>7</v>
      </c>
      <c r="X84" s="71">
        <f t="shared" si="64"/>
        <v>0.7142857142857143</v>
      </c>
      <c r="Y84" s="71">
        <f t="shared" si="64"/>
        <v>0.5</v>
      </c>
      <c r="Z84" s="69">
        <f t="shared" si="64"/>
        <v>10000</v>
      </c>
      <c r="AA84" s="69">
        <f t="shared" ca="1" si="64"/>
        <v>9350.6862150320194</v>
      </c>
      <c r="AB84" s="69">
        <f t="shared" ca="1" si="65"/>
        <v>-649.31378496798061</v>
      </c>
      <c r="AC84" s="69">
        <f t="shared" ca="1" si="66"/>
        <v>96.882372767104812</v>
      </c>
      <c r="AD84" s="73">
        <f t="shared" si="71"/>
        <v>12.399999999999958</v>
      </c>
      <c r="AE84" s="69">
        <f t="shared" si="72"/>
        <v>0.70000000000000007</v>
      </c>
      <c r="AF84" s="69">
        <f t="shared" si="72"/>
        <v>2.8000000000000003</v>
      </c>
      <c r="AG84" s="78">
        <f t="shared" si="72"/>
        <v>200</v>
      </c>
      <c r="AH84" s="60">
        <f t="shared" si="72"/>
        <v>50</v>
      </c>
      <c r="AI84" s="60">
        <f t="shared" si="72"/>
        <v>140</v>
      </c>
      <c r="AJ84" s="60">
        <f t="shared" si="72"/>
        <v>10140</v>
      </c>
      <c r="AK84" s="60">
        <f t="shared" si="72"/>
        <v>754.31378496798106</v>
      </c>
      <c r="AL84" s="60">
        <f t="shared" si="72"/>
        <v>15.086275699359621</v>
      </c>
      <c r="AM84" s="60">
        <f t="shared" ca="1" si="72"/>
        <v>-520.91671722278397</v>
      </c>
      <c r="AN84" s="60">
        <f t="shared" ca="1" si="72"/>
        <v>-520.91671722278397</v>
      </c>
      <c r="AO84" s="60">
        <f t="shared" ca="1" si="72"/>
        <v>520.91671722278397</v>
      </c>
      <c r="AP84" s="63">
        <f t="shared" si="49"/>
        <v>35</v>
      </c>
      <c r="AQ84" s="62">
        <f t="shared" si="50"/>
        <v>2.2730867499483609</v>
      </c>
      <c r="AR84" s="62">
        <f t="shared" si="51"/>
        <v>113.65433749741804</v>
      </c>
      <c r="AS84" s="62">
        <f t="shared" si="52"/>
        <v>227.30867499483608</v>
      </c>
      <c r="AT84" s="62">
        <f t="shared" si="53"/>
        <v>-113.65433749741804</v>
      </c>
      <c r="AU84" s="62">
        <f t="shared" si="54"/>
        <v>568.27168748709016</v>
      </c>
      <c r="AV84" s="62">
        <f t="shared" si="55"/>
        <v>-227.30867499483608</v>
      </c>
      <c r="AW84" s="63">
        <f t="shared" si="67"/>
        <v>340.96301249225405</v>
      </c>
      <c r="AX84" s="61" t="str">
        <f t="shared" ca="1" si="56"/>
        <v/>
      </c>
      <c r="AY84" s="69">
        <f t="shared" ca="1" si="68"/>
        <v>9619.0832827772174</v>
      </c>
      <c r="AZ84" s="51">
        <f t="shared" si="57"/>
        <v>795.58036248192627</v>
      </c>
      <c r="BA84" s="55">
        <f t="shared" ca="1" si="58"/>
        <v>8.5082564443555331E-2</v>
      </c>
      <c r="BB84" s="55">
        <f t="shared" ca="1" si="69"/>
        <v>0.52511285049811141</v>
      </c>
      <c r="BC84" s="64">
        <f t="shared" ca="1" si="59"/>
        <v>-308.35077247572656</v>
      </c>
      <c r="BE84" s="52" t="str">
        <f t="shared" ca="1" si="60"/>
        <v/>
      </c>
      <c r="BF84" s="52" t="str">
        <f t="shared" ca="1" si="61"/>
        <v/>
      </c>
      <c r="BG84" s="52">
        <f t="shared" ca="1" si="62"/>
        <v>12.399999999999958</v>
      </c>
      <c r="BH84" s="52" t="str">
        <f t="shared" ca="1" si="63"/>
        <v/>
      </c>
    </row>
    <row r="85" spans="19:60">
      <c r="S85" s="68">
        <f t="shared" si="70"/>
        <v>7</v>
      </c>
      <c r="T85" s="69">
        <f t="shared" si="70"/>
        <v>2</v>
      </c>
      <c r="U85" s="70">
        <f t="shared" si="48"/>
        <v>5</v>
      </c>
      <c r="V85" s="68">
        <f t="shared" si="64"/>
        <v>2</v>
      </c>
      <c r="W85" s="70">
        <f t="shared" si="64"/>
        <v>7</v>
      </c>
      <c r="X85" s="71">
        <f t="shared" si="64"/>
        <v>0.7142857142857143</v>
      </c>
      <c r="Y85" s="71">
        <f t="shared" si="64"/>
        <v>0.5</v>
      </c>
      <c r="Z85" s="69">
        <f t="shared" si="64"/>
        <v>10000</v>
      </c>
      <c r="AA85" s="69">
        <f t="shared" ca="1" si="64"/>
        <v>9350.6862150320194</v>
      </c>
      <c r="AB85" s="69">
        <f t="shared" ca="1" si="65"/>
        <v>-649.31378496798061</v>
      </c>
      <c r="AC85" s="69">
        <f t="shared" ca="1" si="66"/>
        <v>96.882372767104812</v>
      </c>
      <c r="AD85" s="73">
        <f t="shared" si="71"/>
        <v>12.299999999999958</v>
      </c>
      <c r="AE85" s="69">
        <f t="shared" si="72"/>
        <v>0.70000000000000007</v>
      </c>
      <c r="AF85" s="69">
        <f t="shared" si="72"/>
        <v>2.8000000000000003</v>
      </c>
      <c r="AG85" s="78">
        <f t="shared" si="72"/>
        <v>200</v>
      </c>
      <c r="AH85" s="60">
        <f t="shared" si="72"/>
        <v>50</v>
      </c>
      <c r="AI85" s="60">
        <f t="shared" si="72"/>
        <v>140</v>
      </c>
      <c r="AJ85" s="60">
        <f t="shared" si="72"/>
        <v>10140</v>
      </c>
      <c r="AK85" s="60">
        <f t="shared" si="72"/>
        <v>754.31378496798106</v>
      </c>
      <c r="AL85" s="60">
        <f t="shared" si="72"/>
        <v>15.086275699359621</v>
      </c>
      <c r="AM85" s="60">
        <f t="shared" ca="1" si="72"/>
        <v>-520.91671722278397</v>
      </c>
      <c r="AN85" s="60">
        <f t="shared" ca="1" si="72"/>
        <v>-520.91671722278397</v>
      </c>
      <c r="AO85" s="60">
        <f t="shared" ca="1" si="72"/>
        <v>520.91671722278397</v>
      </c>
      <c r="AP85" s="63">
        <f t="shared" si="49"/>
        <v>35</v>
      </c>
      <c r="AQ85" s="62">
        <f t="shared" si="50"/>
        <v>2.2834370487284286</v>
      </c>
      <c r="AR85" s="62">
        <f t="shared" si="51"/>
        <v>114.17185243642143</v>
      </c>
      <c r="AS85" s="62">
        <f t="shared" si="52"/>
        <v>228.34370487284286</v>
      </c>
      <c r="AT85" s="62">
        <f t="shared" si="53"/>
        <v>-114.17185243642143</v>
      </c>
      <c r="AU85" s="62">
        <f t="shared" si="54"/>
        <v>570.85926218210716</v>
      </c>
      <c r="AV85" s="62">
        <f t="shared" si="55"/>
        <v>-228.34370487284286</v>
      </c>
      <c r="AW85" s="63">
        <f t="shared" si="67"/>
        <v>342.5155573092643</v>
      </c>
      <c r="AX85" s="61" t="str">
        <f t="shared" ca="1" si="56"/>
        <v/>
      </c>
      <c r="AY85" s="69">
        <f t="shared" ca="1" si="68"/>
        <v>9619.0832827772174</v>
      </c>
      <c r="AZ85" s="51">
        <f t="shared" si="57"/>
        <v>799.20296705495002</v>
      </c>
      <c r="BA85" s="55">
        <f t="shared" ca="1" si="58"/>
        <v>8.5469980349694941E-2</v>
      </c>
      <c r="BB85" s="55">
        <f t="shared" ca="1" si="69"/>
        <v>0.52750390525923407</v>
      </c>
      <c r="BC85" s="64">
        <f t="shared" ca="1" si="59"/>
        <v>-306.79822765871631</v>
      </c>
      <c r="BE85" s="52" t="str">
        <f t="shared" ca="1" si="60"/>
        <v/>
      </c>
      <c r="BF85" s="52" t="str">
        <f t="shared" ca="1" si="61"/>
        <v/>
      </c>
      <c r="BG85" s="52">
        <f t="shared" ca="1" si="62"/>
        <v>12.299999999999958</v>
      </c>
      <c r="BH85" s="52" t="str">
        <f t="shared" ca="1" si="63"/>
        <v/>
      </c>
    </row>
    <row r="86" spans="19:60">
      <c r="S86" s="68">
        <f t="shared" si="70"/>
        <v>7</v>
      </c>
      <c r="T86" s="69">
        <f t="shared" si="70"/>
        <v>2</v>
      </c>
      <c r="U86" s="70">
        <f t="shared" si="48"/>
        <v>5</v>
      </c>
      <c r="V86" s="68">
        <f t="shared" si="64"/>
        <v>2</v>
      </c>
      <c r="W86" s="70">
        <f t="shared" si="64"/>
        <v>7</v>
      </c>
      <c r="X86" s="71">
        <f t="shared" si="64"/>
        <v>0.7142857142857143</v>
      </c>
      <c r="Y86" s="71">
        <f t="shared" si="64"/>
        <v>0.5</v>
      </c>
      <c r="Z86" s="69">
        <f t="shared" si="64"/>
        <v>10000</v>
      </c>
      <c r="AA86" s="69">
        <f t="shared" ca="1" si="64"/>
        <v>9350.6862150320194</v>
      </c>
      <c r="AB86" s="69">
        <f t="shared" ca="1" si="65"/>
        <v>-649.31378496798061</v>
      </c>
      <c r="AC86" s="69">
        <f t="shared" ca="1" si="66"/>
        <v>96.882372767104812</v>
      </c>
      <c r="AD86" s="73">
        <f t="shared" si="71"/>
        <v>12.199999999999958</v>
      </c>
      <c r="AE86" s="69">
        <f t="shared" si="72"/>
        <v>0.70000000000000007</v>
      </c>
      <c r="AF86" s="69">
        <f t="shared" si="72"/>
        <v>2.8000000000000003</v>
      </c>
      <c r="AG86" s="78">
        <f t="shared" si="72"/>
        <v>200</v>
      </c>
      <c r="AH86" s="60">
        <f t="shared" si="72"/>
        <v>50</v>
      </c>
      <c r="AI86" s="60">
        <f t="shared" si="72"/>
        <v>140</v>
      </c>
      <c r="AJ86" s="60">
        <f t="shared" si="72"/>
        <v>10140</v>
      </c>
      <c r="AK86" s="60">
        <f t="shared" si="72"/>
        <v>754.31378496798106</v>
      </c>
      <c r="AL86" s="60">
        <f t="shared" si="72"/>
        <v>15.086275699359621</v>
      </c>
      <c r="AM86" s="60">
        <f t="shared" ca="1" si="72"/>
        <v>-520.91671722278397</v>
      </c>
      <c r="AN86" s="60">
        <f t="shared" ca="1" si="72"/>
        <v>-520.91671722278397</v>
      </c>
      <c r="AO86" s="60">
        <f t="shared" ca="1" si="72"/>
        <v>520.91671722278397</v>
      </c>
      <c r="AP86" s="63">
        <f t="shared" si="49"/>
        <v>35</v>
      </c>
      <c r="AQ86" s="62">
        <f t="shared" si="50"/>
        <v>2.2939570245376784</v>
      </c>
      <c r="AR86" s="62">
        <f t="shared" si="51"/>
        <v>114.69785122688391</v>
      </c>
      <c r="AS86" s="62">
        <f t="shared" si="52"/>
        <v>229.39570245376783</v>
      </c>
      <c r="AT86" s="62">
        <f t="shared" si="53"/>
        <v>-114.69785122688391</v>
      </c>
      <c r="AU86" s="62">
        <f t="shared" si="54"/>
        <v>573.48925613441952</v>
      </c>
      <c r="AV86" s="62">
        <f t="shared" si="55"/>
        <v>-229.39570245376783</v>
      </c>
      <c r="AW86" s="63">
        <f t="shared" si="67"/>
        <v>344.09355368065167</v>
      </c>
      <c r="AX86" s="61" t="str">
        <f t="shared" ca="1" si="56"/>
        <v/>
      </c>
      <c r="AY86" s="69">
        <f t="shared" ca="1" si="68"/>
        <v>9619.0832827772174</v>
      </c>
      <c r="AZ86" s="51">
        <f t="shared" si="57"/>
        <v>802.88495858818737</v>
      </c>
      <c r="BA86" s="55">
        <f t="shared" ca="1" si="58"/>
        <v>8.5863747336263077E-2</v>
      </c>
      <c r="BB86" s="55">
        <f t="shared" ca="1" si="69"/>
        <v>0.52993415763939133</v>
      </c>
      <c r="BC86" s="64">
        <f t="shared" ca="1" si="59"/>
        <v>-305.22023128732894</v>
      </c>
      <c r="BE86" s="52" t="str">
        <f t="shared" ca="1" si="60"/>
        <v/>
      </c>
      <c r="BF86" s="52" t="str">
        <f t="shared" ca="1" si="61"/>
        <v/>
      </c>
      <c r="BG86" s="52">
        <f t="shared" ca="1" si="62"/>
        <v>12.199999999999958</v>
      </c>
      <c r="BH86" s="52" t="str">
        <f t="shared" ca="1" si="63"/>
        <v/>
      </c>
    </row>
    <row r="87" spans="19:60">
      <c r="S87" s="68">
        <f t="shared" si="70"/>
        <v>7</v>
      </c>
      <c r="T87" s="69">
        <f t="shared" si="70"/>
        <v>2</v>
      </c>
      <c r="U87" s="70">
        <f t="shared" si="48"/>
        <v>5</v>
      </c>
      <c r="V87" s="68">
        <f t="shared" si="64"/>
        <v>2</v>
      </c>
      <c r="W87" s="70">
        <f t="shared" si="64"/>
        <v>7</v>
      </c>
      <c r="X87" s="71">
        <f t="shared" si="64"/>
        <v>0.7142857142857143</v>
      </c>
      <c r="Y87" s="71">
        <f t="shared" si="64"/>
        <v>0.5</v>
      </c>
      <c r="Z87" s="69">
        <f t="shared" si="64"/>
        <v>10000</v>
      </c>
      <c r="AA87" s="69">
        <f t="shared" ca="1" si="64"/>
        <v>9350.6862150320194</v>
      </c>
      <c r="AB87" s="69">
        <f t="shared" ca="1" si="65"/>
        <v>-649.31378496798061</v>
      </c>
      <c r="AC87" s="69">
        <f t="shared" ca="1" si="66"/>
        <v>96.882372767104812</v>
      </c>
      <c r="AD87" s="73">
        <f t="shared" si="71"/>
        <v>12.099999999999959</v>
      </c>
      <c r="AE87" s="69">
        <f t="shared" si="72"/>
        <v>0.70000000000000007</v>
      </c>
      <c r="AF87" s="69">
        <f t="shared" si="72"/>
        <v>2.8000000000000003</v>
      </c>
      <c r="AG87" s="78">
        <f t="shared" si="72"/>
        <v>200</v>
      </c>
      <c r="AH87" s="60">
        <f t="shared" si="72"/>
        <v>50</v>
      </c>
      <c r="AI87" s="60">
        <f t="shared" si="72"/>
        <v>140</v>
      </c>
      <c r="AJ87" s="60">
        <f t="shared" si="72"/>
        <v>10140</v>
      </c>
      <c r="AK87" s="60">
        <f t="shared" si="72"/>
        <v>754.31378496798106</v>
      </c>
      <c r="AL87" s="60">
        <f t="shared" si="72"/>
        <v>15.086275699359621</v>
      </c>
      <c r="AM87" s="60">
        <f t="shared" ca="1" si="72"/>
        <v>-520.91671722278397</v>
      </c>
      <c r="AN87" s="60">
        <f t="shared" ca="1" si="72"/>
        <v>-520.91671722278397</v>
      </c>
      <c r="AO87" s="60">
        <f t="shared" ca="1" si="72"/>
        <v>520.91671722278397</v>
      </c>
      <c r="AP87" s="63">
        <f t="shared" si="49"/>
        <v>35</v>
      </c>
      <c r="AQ87" s="62">
        <f t="shared" si="50"/>
        <v>2.3046508842446012</v>
      </c>
      <c r="AR87" s="62">
        <f t="shared" si="51"/>
        <v>115.23254421223005</v>
      </c>
      <c r="AS87" s="62">
        <f t="shared" si="52"/>
        <v>230.46508842446011</v>
      </c>
      <c r="AT87" s="62">
        <f t="shared" si="53"/>
        <v>-115.23254421223005</v>
      </c>
      <c r="AU87" s="62">
        <f t="shared" si="54"/>
        <v>576.16272106115025</v>
      </c>
      <c r="AV87" s="62">
        <f t="shared" si="55"/>
        <v>-230.46508842446011</v>
      </c>
      <c r="AW87" s="63">
        <f t="shared" si="67"/>
        <v>345.69763263669017</v>
      </c>
      <c r="AX87" s="61" t="str">
        <f t="shared" ca="1" si="56"/>
        <v/>
      </c>
      <c r="AY87" s="69">
        <f t="shared" ca="1" si="68"/>
        <v>9619.0832827772174</v>
      </c>
      <c r="AZ87" s="51">
        <f t="shared" si="57"/>
        <v>806.62780948561033</v>
      </c>
      <c r="BA87" s="55">
        <f t="shared" ca="1" si="58"/>
        <v>8.6264022868063728E-2</v>
      </c>
      <c r="BB87" s="55">
        <f t="shared" ca="1" si="69"/>
        <v>0.53240457948037778</v>
      </c>
      <c r="BC87" s="64">
        <f t="shared" ca="1" si="59"/>
        <v>-303.61615233129044</v>
      </c>
      <c r="BE87" s="52" t="str">
        <f t="shared" ca="1" si="60"/>
        <v/>
      </c>
      <c r="BF87" s="52" t="str">
        <f t="shared" ca="1" si="61"/>
        <v/>
      </c>
      <c r="BG87" s="52">
        <f t="shared" ca="1" si="62"/>
        <v>12.099999999999959</v>
      </c>
      <c r="BH87" s="52" t="str">
        <f t="shared" ca="1" si="63"/>
        <v/>
      </c>
    </row>
    <row r="88" spans="19:60">
      <c r="S88" s="68">
        <f t="shared" si="70"/>
        <v>7</v>
      </c>
      <c r="T88" s="69">
        <f t="shared" si="70"/>
        <v>2</v>
      </c>
      <c r="U88" s="70">
        <f t="shared" si="48"/>
        <v>5</v>
      </c>
      <c r="V88" s="68">
        <f t="shared" si="64"/>
        <v>2</v>
      </c>
      <c r="W88" s="70">
        <f t="shared" si="64"/>
        <v>7</v>
      </c>
      <c r="X88" s="71">
        <f t="shared" si="64"/>
        <v>0.7142857142857143</v>
      </c>
      <c r="Y88" s="71">
        <f t="shared" si="64"/>
        <v>0.5</v>
      </c>
      <c r="Z88" s="69">
        <f t="shared" si="64"/>
        <v>10000</v>
      </c>
      <c r="AA88" s="69">
        <f t="shared" ca="1" si="64"/>
        <v>9350.6862150320194</v>
      </c>
      <c r="AB88" s="69">
        <f t="shared" ca="1" si="65"/>
        <v>-649.31378496798061</v>
      </c>
      <c r="AC88" s="69">
        <f t="shared" ca="1" si="66"/>
        <v>96.882372767104812</v>
      </c>
      <c r="AD88" s="73">
        <f t="shared" si="71"/>
        <v>11.999999999999959</v>
      </c>
      <c r="AE88" s="69">
        <f t="shared" si="72"/>
        <v>0.70000000000000007</v>
      </c>
      <c r="AF88" s="69">
        <f t="shared" si="72"/>
        <v>2.8000000000000003</v>
      </c>
      <c r="AG88" s="78">
        <f t="shared" si="72"/>
        <v>200</v>
      </c>
      <c r="AH88" s="60">
        <f t="shared" si="72"/>
        <v>50</v>
      </c>
      <c r="AI88" s="60">
        <f t="shared" si="72"/>
        <v>140</v>
      </c>
      <c r="AJ88" s="60">
        <f t="shared" si="72"/>
        <v>10140</v>
      </c>
      <c r="AK88" s="60">
        <f t="shared" si="72"/>
        <v>754.31378496798106</v>
      </c>
      <c r="AL88" s="60">
        <f t="shared" si="72"/>
        <v>15.086275699359621</v>
      </c>
      <c r="AM88" s="60">
        <f t="shared" ca="1" si="72"/>
        <v>-520.91671722278397</v>
      </c>
      <c r="AN88" s="60">
        <f t="shared" ca="1" si="72"/>
        <v>-520.91671722278397</v>
      </c>
      <c r="AO88" s="60">
        <f t="shared" ca="1" si="72"/>
        <v>520.91671722278397</v>
      </c>
      <c r="AP88" s="63">
        <f t="shared" si="49"/>
        <v>35</v>
      </c>
      <c r="AQ88" s="62">
        <f t="shared" si="50"/>
        <v>2.3155229749466395</v>
      </c>
      <c r="AR88" s="62">
        <f t="shared" si="51"/>
        <v>115.77614874733197</v>
      </c>
      <c r="AS88" s="62">
        <f t="shared" si="52"/>
        <v>231.55229749466395</v>
      </c>
      <c r="AT88" s="62">
        <f t="shared" si="53"/>
        <v>-115.77614874733197</v>
      </c>
      <c r="AU88" s="62">
        <f t="shared" si="54"/>
        <v>578.88074373665984</v>
      </c>
      <c r="AV88" s="62">
        <f t="shared" si="55"/>
        <v>-231.55229749466395</v>
      </c>
      <c r="AW88" s="63">
        <f t="shared" si="67"/>
        <v>347.32844624199589</v>
      </c>
      <c r="AX88" s="61" t="str">
        <f t="shared" ca="1" si="56"/>
        <v/>
      </c>
      <c r="AY88" s="69">
        <f t="shared" ca="1" si="68"/>
        <v>9619.0832827772174</v>
      </c>
      <c r="AZ88" s="51">
        <f t="shared" si="57"/>
        <v>810.43304123132384</v>
      </c>
      <c r="BA88" s="55">
        <f t="shared" ca="1" si="58"/>
        <v>8.667096965872774E-2</v>
      </c>
      <c r="BB88" s="55">
        <f t="shared" ca="1" si="69"/>
        <v>0.53491617501871391</v>
      </c>
      <c r="BC88" s="64">
        <f t="shared" ca="1" si="59"/>
        <v>-301.98533872598472</v>
      </c>
      <c r="BE88" s="52" t="str">
        <f t="shared" ca="1" si="60"/>
        <v/>
      </c>
      <c r="BF88" s="52" t="str">
        <f t="shared" ca="1" si="61"/>
        <v/>
      </c>
      <c r="BG88" s="52">
        <f t="shared" ca="1" si="62"/>
        <v>11.999999999999959</v>
      </c>
      <c r="BH88" s="52" t="str">
        <f t="shared" ca="1" si="63"/>
        <v/>
      </c>
    </row>
    <row r="89" spans="19:60">
      <c r="S89" s="68">
        <f t="shared" si="70"/>
        <v>7</v>
      </c>
      <c r="T89" s="69">
        <f t="shared" si="70"/>
        <v>2</v>
      </c>
      <c r="U89" s="70">
        <f t="shared" si="48"/>
        <v>5</v>
      </c>
      <c r="V89" s="68">
        <f t="shared" ref="V89:AA104" si="73">V88</f>
        <v>2</v>
      </c>
      <c r="W89" s="70">
        <f t="shared" si="73"/>
        <v>7</v>
      </c>
      <c r="X89" s="71">
        <f t="shared" si="73"/>
        <v>0.7142857142857143</v>
      </c>
      <c r="Y89" s="71">
        <f t="shared" si="73"/>
        <v>0.5</v>
      </c>
      <c r="Z89" s="69">
        <f t="shared" si="73"/>
        <v>10000</v>
      </c>
      <c r="AA89" s="69">
        <f t="shared" ca="1" si="73"/>
        <v>9350.6862150320194</v>
      </c>
      <c r="AB89" s="69">
        <f t="shared" ca="1" si="65"/>
        <v>-649.31378496798061</v>
      </c>
      <c r="AC89" s="69">
        <f t="shared" ca="1" si="66"/>
        <v>96.882372767104812</v>
      </c>
      <c r="AD89" s="73">
        <f t="shared" si="71"/>
        <v>11.899999999999959</v>
      </c>
      <c r="AE89" s="69">
        <f t="shared" si="72"/>
        <v>0.70000000000000007</v>
      </c>
      <c r="AF89" s="69">
        <f t="shared" si="72"/>
        <v>2.8000000000000003</v>
      </c>
      <c r="AG89" s="78">
        <f t="shared" si="72"/>
        <v>200</v>
      </c>
      <c r="AH89" s="60">
        <f t="shared" si="72"/>
        <v>50</v>
      </c>
      <c r="AI89" s="60">
        <f t="shared" si="72"/>
        <v>140</v>
      </c>
      <c r="AJ89" s="60">
        <f t="shared" si="72"/>
        <v>10140</v>
      </c>
      <c r="AK89" s="60">
        <f t="shared" si="72"/>
        <v>754.31378496798106</v>
      </c>
      <c r="AL89" s="60">
        <f t="shared" si="72"/>
        <v>15.086275699359621</v>
      </c>
      <c r="AM89" s="60">
        <f t="shared" ca="1" si="72"/>
        <v>-520.91671722278397</v>
      </c>
      <c r="AN89" s="60">
        <f t="shared" ca="1" si="72"/>
        <v>-520.91671722278397</v>
      </c>
      <c r="AO89" s="60">
        <f t="shared" ca="1" si="72"/>
        <v>520.91671722278397</v>
      </c>
      <c r="AP89" s="63">
        <f t="shared" si="49"/>
        <v>35</v>
      </c>
      <c r="AQ89" s="62">
        <f t="shared" si="50"/>
        <v>2.3265777898621574</v>
      </c>
      <c r="AR89" s="62">
        <f t="shared" si="51"/>
        <v>116.32888949310787</v>
      </c>
      <c r="AS89" s="62">
        <f t="shared" si="52"/>
        <v>232.65777898621573</v>
      </c>
      <c r="AT89" s="62">
        <f t="shared" si="53"/>
        <v>-116.32888949310787</v>
      </c>
      <c r="AU89" s="62">
        <f t="shared" si="54"/>
        <v>581.64444746553932</v>
      </c>
      <c r="AV89" s="62">
        <f t="shared" si="55"/>
        <v>-232.65777898621573</v>
      </c>
      <c r="AW89" s="63">
        <f t="shared" si="67"/>
        <v>348.98666847932361</v>
      </c>
      <c r="AX89" s="61" t="str">
        <f t="shared" ca="1" si="56"/>
        <v/>
      </c>
      <c r="AY89" s="69">
        <f t="shared" ca="1" si="68"/>
        <v>9619.0832827772174</v>
      </c>
      <c r="AZ89" s="51">
        <f t="shared" si="57"/>
        <v>814.30222645175502</v>
      </c>
      <c r="BA89" s="55">
        <f t="shared" ca="1" si="58"/>
        <v>8.7084755891251628E-2</v>
      </c>
      <c r="BB89" s="55">
        <f t="shared" ca="1" si="69"/>
        <v>0.53746998224677012</v>
      </c>
      <c r="BC89" s="64">
        <f t="shared" ca="1" si="59"/>
        <v>-300.327116488657</v>
      </c>
      <c r="BE89" s="52" t="str">
        <f t="shared" ca="1" si="60"/>
        <v/>
      </c>
      <c r="BF89" s="52" t="str">
        <f t="shared" ca="1" si="61"/>
        <v/>
      </c>
      <c r="BG89" s="52">
        <f t="shared" ca="1" si="62"/>
        <v>11.899999999999959</v>
      </c>
      <c r="BH89" s="52" t="str">
        <f t="shared" ca="1" si="63"/>
        <v/>
      </c>
    </row>
    <row r="90" spans="19:60">
      <c r="S90" s="68">
        <f t="shared" ref="S90:T105" si="74">S89</f>
        <v>7</v>
      </c>
      <c r="T90" s="69">
        <f t="shared" si="74"/>
        <v>2</v>
      </c>
      <c r="U90" s="70">
        <f t="shared" si="48"/>
        <v>5</v>
      </c>
      <c r="V90" s="68">
        <f t="shared" si="73"/>
        <v>2</v>
      </c>
      <c r="W90" s="70">
        <f t="shared" si="73"/>
        <v>7</v>
      </c>
      <c r="X90" s="71">
        <f t="shared" si="73"/>
        <v>0.7142857142857143</v>
      </c>
      <c r="Y90" s="71">
        <f t="shared" si="73"/>
        <v>0.5</v>
      </c>
      <c r="Z90" s="69">
        <f t="shared" si="73"/>
        <v>10000</v>
      </c>
      <c r="AA90" s="69">
        <f t="shared" ca="1" si="73"/>
        <v>9350.6862150320194</v>
      </c>
      <c r="AB90" s="69">
        <f t="shared" ca="1" si="65"/>
        <v>-649.31378496798061</v>
      </c>
      <c r="AC90" s="69">
        <f t="shared" ca="1" si="66"/>
        <v>96.882372767104812</v>
      </c>
      <c r="AD90" s="73">
        <f t="shared" si="71"/>
        <v>11.79999999999996</v>
      </c>
      <c r="AE90" s="69">
        <f t="shared" ref="AE90:AO105" si="75">AE89</f>
        <v>0.70000000000000007</v>
      </c>
      <c r="AF90" s="69">
        <f t="shared" si="75"/>
        <v>2.8000000000000003</v>
      </c>
      <c r="AG90" s="78">
        <f t="shared" si="75"/>
        <v>200</v>
      </c>
      <c r="AH90" s="60">
        <f t="shared" si="75"/>
        <v>50</v>
      </c>
      <c r="AI90" s="60">
        <f t="shared" si="75"/>
        <v>140</v>
      </c>
      <c r="AJ90" s="60">
        <f t="shared" si="75"/>
        <v>10140</v>
      </c>
      <c r="AK90" s="60">
        <f t="shared" si="75"/>
        <v>754.31378496798106</v>
      </c>
      <c r="AL90" s="60">
        <f t="shared" si="75"/>
        <v>15.086275699359621</v>
      </c>
      <c r="AM90" s="60">
        <f t="shared" ca="1" si="75"/>
        <v>-520.91671722278397</v>
      </c>
      <c r="AN90" s="60">
        <f t="shared" ca="1" si="75"/>
        <v>-520.91671722278397</v>
      </c>
      <c r="AO90" s="60">
        <f t="shared" ca="1" si="75"/>
        <v>520.91671722278397</v>
      </c>
      <c r="AP90" s="63">
        <f t="shared" si="49"/>
        <v>35</v>
      </c>
      <c r="AQ90" s="62">
        <f t="shared" si="50"/>
        <v>2.3378199745220063</v>
      </c>
      <c r="AR90" s="62">
        <f t="shared" si="51"/>
        <v>116.89099872610032</v>
      </c>
      <c r="AS90" s="62">
        <f t="shared" si="52"/>
        <v>233.78199745220064</v>
      </c>
      <c r="AT90" s="62">
        <f t="shared" si="53"/>
        <v>-116.89099872610032</v>
      </c>
      <c r="AU90" s="62">
        <f t="shared" si="54"/>
        <v>584.45499363050158</v>
      </c>
      <c r="AV90" s="62">
        <f t="shared" si="55"/>
        <v>-233.78199745220064</v>
      </c>
      <c r="AW90" s="63">
        <f t="shared" si="67"/>
        <v>350.67299617830093</v>
      </c>
      <c r="AX90" s="61" t="str">
        <f t="shared" ca="1" si="56"/>
        <v/>
      </c>
      <c r="AY90" s="69">
        <f t="shared" ca="1" si="68"/>
        <v>9619.0832827772174</v>
      </c>
      <c r="AZ90" s="51">
        <f t="shared" si="57"/>
        <v>818.23699108270227</v>
      </c>
      <c r="BA90" s="55">
        <f t="shared" ca="1" si="58"/>
        <v>8.7505555449750527E-2</v>
      </c>
      <c r="BB90" s="55">
        <f t="shared" ca="1" si="69"/>
        <v>0.54006707434309831</v>
      </c>
      <c r="BC90" s="64">
        <f t="shared" ca="1" si="59"/>
        <v>-298.64078878967968</v>
      </c>
      <c r="BE90" s="52" t="str">
        <f t="shared" ca="1" si="60"/>
        <v/>
      </c>
      <c r="BF90" s="52" t="str">
        <f t="shared" ca="1" si="61"/>
        <v/>
      </c>
      <c r="BG90" s="52">
        <f t="shared" ca="1" si="62"/>
        <v>11.79999999999996</v>
      </c>
      <c r="BH90" s="52" t="str">
        <f t="shared" ca="1" si="63"/>
        <v/>
      </c>
    </row>
    <row r="91" spans="19:60">
      <c r="S91" s="68">
        <f t="shared" si="74"/>
        <v>7</v>
      </c>
      <c r="T91" s="69">
        <f t="shared" si="74"/>
        <v>2</v>
      </c>
      <c r="U91" s="70">
        <f t="shared" si="48"/>
        <v>5</v>
      </c>
      <c r="V91" s="68">
        <f t="shared" si="73"/>
        <v>2</v>
      </c>
      <c r="W91" s="70">
        <f t="shared" si="73"/>
        <v>7</v>
      </c>
      <c r="X91" s="71">
        <f t="shared" si="73"/>
        <v>0.7142857142857143</v>
      </c>
      <c r="Y91" s="71">
        <f t="shared" si="73"/>
        <v>0.5</v>
      </c>
      <c r="Z91" s="69">
        <f t="shared" si="73"/>
        <v>10000</v>
      </c>
      <c r="AA91" s="69">
        <f t="shared" ca="1" si="73"/>
        <v>9350.6862150320194</v>
      </c>
      <c r="AB91" s="69">
        <f t="shared" ca="1" si="65"/>
        <v>-649.31378496798061</v>
      </c>
      <c r="AC91" s="69">
        <f t="shared" ca="1" si="66"/>
        <v>96.882372767104812</v>
      </c>
      <c r="AD91" s="73">
        <f t="shared" si="71"/>
        <v>11.69999999999996</v>
      </c>
      <c r="AE91" s="69">
        <f t="shared" si="75"/>
        <v>0.70000000000000007</v>
      </c>
      <c r="AF91" s="69">
        <f t="shared" si="75"/>
        <v>2.8000000000000003</v>
      </c>
      <c r="AG91" s="78">
        <f t="shared" si="75"/>
        <v>200</v>
      </c>
      <c r="AH91" s="60">
        <f t="shared" si="75"/>
        <v>50</v>
      </c>
      <c r="AI91" s="60">
        <f t="shared" si="75"/>
        <v>140</v>
      </c>
      <c r="AJ91" s="60">
        <f t="shared" si="75"/>
        <v>10140</v>
      </c>
      <c r="AK91" s="60">
        <f t="shared" si="75"/>
        <v>754.31378496798106</v>
      </c>
      <c r="AL91" s="60">
        <f t="shared" si="75"/>
        <v>15.086275699359621</v>
      </c>
      <c r="AM91" s="60">
        <f t="shared" ca="1" si="75"/>
        <v>-520.91671722278397</v>
      </c>
      <c r="AN91" s="60">
        <f t="shared" ca="1" si="75"/>
        <v>-520.91671722278397</v>
      </c>
      <c r="AO91" s="60">
        <f t="shared" ca="1" si="75"/>
        <v>520.91671722278397</v>
      </c>
      <c r="AP91" s="63">
        <f t="shared" si="49"/>
        <v>35</v>
      </c>
      <c r="AQ91" s="62">
        <f t="shared" si="50"/>
        <v>2.3492543332786049</v>
      </c>
      <c r="AR91" s="62">
        <f t="shared" si="51"/>
        <v>117.46271666393025</v>
      </c>
      <c r="AS91" s="62">
        <f t="shared" si="52"/>
        <v>234.9254333278605</v>
      </c>
      <c r="AT91" s="62">
        <f t="shared" si="53"/>
        <v>-117.46271666393025</v>
      </c>
      <c r="AU91" s="62">
        <f t="shared" si="54"/>
        <v>587.31358331965123</v>
      </c>
      <c r="AV91" s="62">
        <f t="shared" si="55"/>
        <v>-234.9254333278605</v>
      </c>
      <c r="AW91" s="63">
        <f t="shared" si="67"/>
        <v>352.38814999179073</v>
      </c>
      <c r="AX91" s="61" t="str">
        <f t="shared" ca="1" si="56"/>
        <v/>
      </c>
      <c r="AY91" s="69">
        <f t="shared" ca="1" si="68"/>
        <v>9619.0832827772174</v>
      </c>
      <c r="AZ91" s="51">
        <f t="shared" si="57"/>
        <v>822.23901664751179</v>
      </c>
      <c r="BA91" s="55">
        <f t="shared" ca="1" si="58"/>
        <v>8.7933548163095565E-2</v>
      </c>
      <c r="BB91" s="55">
        <f t="shared" ca="1" si="69"/>
        <v>0.54270856117611599</v>
      </c>
      <c r="BC91" s="64">
        <f t="shared" ca="1" si="59"/>
        <v>-296.92563497618988</v>
      </c>
      <c r="BE91" s="52" t="str">
        <f t="shared" ca="1" si="60"/>
        <v/>
      </c>
      <c r="BF91" s="52" t="str">
        <f t="shared" ca="1" si="61"/>
        <v/>
      </c>
      <c r="BG91" s="52">
        <f t="shared" ca="1" si="62"/>
        <v>11.69999999999996</v>
      </c>
      <c r="BH91" s="52" t="str">
        <f t="shared" ca="1" si="63"/>
        <v/>
      </c>
    </row>
    <row r="92" spans="19:60">
      <c r="S92" s="68">
        <f t="shared" si="74"/>
        <v>7</v>
      </c>
      <c r="T92" s="69">
        <f t="shared" si="74"/>
        <v>2</v>
      </c>
      <c r="U92" s="70">
        <f t="shared" si="48"/>
        <v>5</v>
      </c>
      <c r="V92" s="68">
        <f t="shared" si="73"/>
        <v>2</v>
      </c>
      <c r="W92" s="70">
        <f t="shared" si="73"/>
        <v>7</v>
      </c>
      <c r="X92" s="71">
        <f t="shared" si="73"/>
        <v>0.7142857142857143</v>
      </c>
      <c r="Y92" s="71">
        <f t="shared" si="73"/>
        <v>0.5</v>
      </c>
      <c r="Z92" s="69">
        <f t="shared" si="73"/>
        <v>10000</v>
      </c>
      <c r="AA92" s="69">
        <f t="shared" ca="1" si="73"/>
        <v>9350.6862150320194</v>
      </c>
      <c r="AB92" s="69">
        <f t="shared" ca="1" si="65"/>
        <v>-649.31378496798061</v>
      </c>
      <c r="AC92" s="69">
        <f t="shared" ca="1" si="66"/>
        <v>96.882372767104812</v>
      </c>
      <c r="AD92" s="73">
        <f t="shared" si="71"/>
        <v>11.599999999999961</v>
      </c>
      <c r="AE92" s="69">
        <f t="shared" si="75"/>
        <v>0.70000000000000007</v>
      </c>
      <c r="AF92" s="69">
        <f t="shared" si="75"/>
        <v>2.8000000000000003</v>
      </c>
      <c r="AG92" s="78">
        <f t="shared" si="75"/>
        <v>200</v>
      </c>
      <c r="AH92" s="60">
        <f t="shared" si="75"/>
        <v>50</v>
      </c>
      <c r="AI92" s="60">
        <f t="shared" si="75"/>
        <v>140</v>
      </c>
      <c r="AJ92" s="60">
        <f t="shared" si="75"/>
        <v>10140</v>
      </c>
      <c r="AK92" s="60">
        <f t="shared" si="75"/>
        <v>754.31378496798106</v>
      </c>
      <c r="AL92" s="60">
        <f t="shared" si="75"/>
        <v>15.086275699359621</v>
      </c>
      <c r="AM92" s="60">
        <f t="shared" ca="1" si="75"/>
        <v>-520.91671722278397</v>
      </c>
      <c r="AN92" s="60">
        <f t="shared" ca="1" si="75"/>
        <v>-520.91671722278397</v>
      </c>
      <c r="AO92" s="60">
        <f t="shared" ca="1" si="75"/>
        <v>520.91671722278397</v>
      </c>
      <c r="AP92" s="63">
        <f t="shared" si="49"/>
        <v>35</v>
      </c>
      <c r="AQ92" s="62">
        <f t="shared" si="50"/>
        <v>2.360885836151696</v>
      </c>
      <c r="AR92" s="62">
        <f t="shared" si="51"/>
        <v>118.0442918075848</v>
      </c>
      <c r="AS92" s="62">
        <f t="shared" si="52"/>
        <v>236.0885836151696</v>
      </c>
      <c r="AT92" s="62">
        <f t="shared" si="53"/>
        <v>-118.0442918075848</v>
      </c>
      <c r="AU92" s="62">
        <f t="shared" si="54"/>
        <v>590.22145903792398</v>
      </c>
      <c r="AV92" s="62">
        <f t="shared" si="55"/>
        <v>-236.0885836151696</v>
      </c>
      <c r="AW92" s="63">
        <f t="shared" si="67"/>
        <v>354.13287542275441</v>
      </c>
      <c r="AX92" s="61" t="str">
        <f t="shared" ca="1" si="56"/>
        <v/>
      </c>
      <c r="AY92" s="69">
        <f t="shared" ca="1" si="68"/>
        <v>9619.0832827772174</v>
      </c>
      <c r="AZ92" s="51">
        <f t="shared" si="57"/>
        <v>826.31004265309355</v>
      </c>
      <c r="BA92" s="55">
        <f t="shared" ca="1" si="58"/>
        <v>8.8368920061153391E-2</v>
      </c>
      <c r="BB92" s="55">
        <f t="shared" ca="1" si="69"/>
        <v>0.54539559088556488</v>
      </c>
      <c r="BC92" s="64">
        <f t="shared" ca="1" si="59"/>
        <v>-295.1809095452262</v>
      </c>
      <c r="BE92" s="52" t="str">
        <f t="shared" ca="1" si="60"/>
        <v/>
      </c>
      <c r="BF92" s="52" t="str">
        <f t="shared" ca="1" si="61"/>
        <v/>
      </c>
      <c r="BG92" s="52">
        <f t="shared" ca="1" si="62"/>
        <v>11.599999999999961</v>
      </c>
      <c r="BH92" s="52" t="str">
        <f t="shared" ca="1" si="63"/>
        <v/>
      </c>
    </row>
    <row r="93" spans="19:60">
      <c r="S93" s="68">
        <f t="shared" si="74"/>
        <v>7</v>
      </c>
      <c r="T93" s="69">
        <f t="shared" si="74"/>
        <v>2</v>
      </c>
      <c r="U93" s="70">
        <f t="shared" si="48"/>
        <v>5</v>
      </c>
      <c r="V93" s="68">
        <f t="shared" si="73"/>
        <v>2</v>
      </c>
      <c r="W93" s="70">
        <f t="shared" si="73"/>
        <v>7</v>
      </c>
      <c r="X93" s="71">
        <f t="shared" si="73"/>
        <v>0.7142857142857143</v>
      </c>
      <c r="Y93" s="71">
        <f t="shared" si="73"/>
        <v>0.5</v>
      </c>
      <c r="Z93" s="69">
        <f t="shared" si="73"/>
        <v>10000</v>
      </c>
      <c r="AA93" s="69">
        <f t="shared" ca="1" si="73"/>
        <v>9350.6862150320194</v>
      </c>
      <c r="AB93" s="69">
        <f t="shared" ca="1" si="65"/>
        <v>-649.31378496798061</v>
      </c>
      <c r="AC93" s="69">
        <f t="shared" ca="1" si="66"/>
        <v>96.882372767104812</v>
      </c>
      <c r="AD93" s="73">
        <f t="shared" si="71"/>
        <v>11.499999999999961</v>
      </c>
      <c r="AE93" s="69">
        <f t="shared" si="75"/>
        <v>0.70000000000000007</v>
      </c>
      <c r="AF93" s="69">
        <f t="shared" si="75"/>
        <v>2.8000000000000003</v>
      </c>
      <c r="AG93" s="78">
        <f t="shared" si="75"/>
        <v>200</v>
      </c>
      <c r="AH93" s="60">
        <f t="shared" si="75"/>
        <v>50</v>
      </c>
      <c r="AI93" s="60">
        <f t="shared" si="75"/>
        <v>140</v>
      </c>
      <c r="AJ93" s="60">
        <f t="shared" si="75"/>
        <v>10140</v>
      </c>
      <c r="AK93" s="60">
        <f t="shared" si="75"/>
        <v>754.31378496798106</v>
      </c>
      <c r="AL93" s="60">
        <f t="shared" si="75"/>
        <v>15.086275699359621</v>
      </c>
      <c r="AM93" s="60">
        <f t="shared" ca="1" si="75"/>
        <v>-520.91671722278397</v>
      </c>
      <c r="AN93" s="60">
        <f t="shared" ca="1" si="75"/>
        <v>-520.91671722278397</v>
      </c>
      <c r="AO93" s="60">
        <f t="shared" ca="1" si="75"/>
        <v>520.91671722278397</v>
      </c>
      <c r="AP93" s="63">
        <f t="shared" si="49"/>
        <v>35</v>
      </c>
      <c r="AQ93" s="62">
        <f t="shared" si="50"/>
        <v>2.3727196260312757</v>
      </c>
      <c r="AR93" s="62">
        <f t="shared" si="51"/>
        <v>118.63598130156379</v>
      </c>
      <c r="AS93" s="62">
        <f t="shared" si="52"/>
        <v>237.27196260312758</v>
      </c>
      <c r="AT93" s="62">
        <f t="shared" si="53"/>
        <v>-118.63598130156379</v>
      </c>
      <c r="AU93" s="62">
        <f t="shared" si="54"/>
        <v>593.17990650781894</v>
      </c>
      <c r="AV93" s="62">
        <f t="shared" si="55"/>
        <v>-237.27196260312758</v>
      </c>
      <c r="AW93" s="63">
        <f t="shared" si="67"/>
        <v>355.90794390469136</v>
      </c>
      <c r="AX93" s="61" t="str">
        <f t="shared" ca="1" si="56"/>
        <v/>
      </c>
      <c r="AY93" s="69">
        <f t="shared" ca="1" si="68"/>
        <v>9619.0832827772174</v>
      </c>
      <c r="AZ93" s="51">
        <f t="shared" si="57"/>
        <v>830.45186911094652</v>
      </c>
      <c r="BA93" s="55">
        <f t="shared" ca="1" si="58"/>
        <v>8.8811863644394876E-2</v>
      </c>
      <c r="BB93" s="55">
        <f t="shared" ca="1" si="69"/>
        <v>0.54812935154648246</v>
      </c>
      <c r="BC93" s="64">
        <f t="shared" ca="1" si="59"/>
        <v>-293.40584106328924</v>
      </c>
      <c r="BE93" s="52" t="str">
        <f t="shared" ca="1" si="60"/>
        <v/>
      </c>
      <c r="BF93" s="52" t="str">
        <f t="shared" ca="1" si="61"/>
        <v/>
      </c>
      <c r="BG93" s="52">
        <f t="shared" ca="1" si="62"/>
        <v>11.499999999999961</v>
      </c>
      <c r="BH93" s="52" t="str">
        <f t="shared" ca="1" si="63"/>
        <v/>
      </c>
    </row>
    <row r="94" spans="19:60">
      <c r="S94" s="68">
        <f t="shared" si="74"/>
        <v>7</v>
      </c>
      <c r="T94" s="69">
        <f t="shared" si="74"/>
        <v>2</v>
      </c>
      <c r="U94" s="70">
        <f t="shared" si="48"/>
        <v>5</v>
      </c>
      <c r="V94" s="68">
        <f t="shared" si="73"/>
        <v>2</v>
      </c>
      <c r="W94" s="70">
        <f t="shared" si="73"/>
        <v>7</v>
      </c>
      <c r="X94" s="71">
        <f t="shared" si="73"/>
        <v>0.7142857142857143</v>
      </c>
      <c r="Y94" s="71">
        <f t="shared" si="73"/>
        <v>0.5</v>
      </c>
      <c r="Z94" s="69">
        <f t="shared" si="73"/>
        <v>10000</v>
      </c>
      <c r="AA94" s="69">
        <f t="shared" ca="1" si="73"/>
        <v>9350.6862150320194</v>
      </c>
      <c r="AB94" s="69">
        <f t="shared" ca="1" si="65"/>
        <v>-649.31378496798061</v>
      </c>
      <c r="AC94" s="69">
        <f t="shared" ca="1" si="66"/>
        <v>96.882372767104812</v>
      </c>
      <c r="AD94" s="73">
        <f t="shared" si="71"/>
        <v>11.399999999999961</v>
      </c>
      <c r="AE94" s="69">
        <f t="shared" si="75"/>
        <v>0.70000000000000007</v>
      </c>
      <c r="AF94" s="69">
        <f t="shared" si="75"/>
        <v>2.8000000000000003</v>
      </c>
      <c r="AG94" s="78">
        <f t="shared" si="75"/>
        <v>200</v>
      </c>
      <c r="AH94" s="60">
        <f t="shared" si="75"/>
        <v>50</v>
      </c>
      <c r="AI94" s="60">
        <f t="shared" si="75"/>
        <v>140</v>
      </c>
      <c r="AJ94" s="60">
        <f t="shared" si="75"/>
        <v>10140</v>
      </c>
      <c r="AK94" s="60">
        <f t="shared" si="75"/>
        <v>754.31378496798106</v>
      </c>
      <c r="AL94" s="60">
        <f t="shared" si="75"/>
        <v>15.086275699359621</v>
      </c>
      <c r="AM94" s="60">
        <f t="shared" ca="1" si="75"/>
        <v>-520.91671722278397</v>
      </c>
      <c r="AN94" s="60">
        <f t="shared" ca="1" si="75"/>
        <v>-520.91671722278397</v>
      </c>
      <c r="AO94" s="60">
        <f t="shared" ca="1" si="75"/>
        <v>520.91671722278397</v>
      </c>
      <c r="AP94" s="63">
        <f t="shared" si="49"/>
        <v>35</v>
      </c>
      <c r="AQ94" s="62">
        <f t="shared" si="50"/>
        <v>2.3847610262596204</v>
      </c>
      <c r="AR94" s="62">
        <f t="shared" si="51"/>
        <v>119.23805131298101</v>
      </c>
      <c r="AS94" s="62">
        <f t="shared" si="52"/>
        <v>238.47610262596203</v>
      </c>
      <c r="AT94" s="62">
        <f t="shared" si="53"/>
        <v>-119.23805131298101</v>
      </c>
      <c r="AU94" s="62">
        <f t="shared" si="54"/>
        <v>596.1902565649051</v>
      </c>
      <c r="AV94" s="62">
        <f t="shared" si="55"/>
        <v>-238.47610262596203</v>
      </c>
      <c r="AW94" s="63">
        <f t="shared" si="67"/>
        <v>357.71415393894307</v>
      </c>
      <c r="AX94" s="61" t="str">
        <f t="shared" ca="1" si="56"/>
        <v/>
      </c>
      <c r="AY94" s="69">
        <f t="shared" ca="1" si="68"/>
        <v>9619.0832827772174</v>
      </c>
      <c r="AZ94" s="51">
        <f t="shared" si="57"/>
        <v>834.66635919086707</v>
      </c>
      <c r="BA94" s="55">
        <f t="shared" ca="1" si="58"/>
        <v>8.9262578167693216E-2</v>
      </c>
      <c r="BB94" s="55">
        <f t="shared" ca="1" si="69"/>
        <v>0.55091107292074959</v>
      </c>
      <c r="BC94" s="64">
        <f t="shared" ca="1" si="59"/>
        <v>-291.59963102903754</v>
      </c>
      <c r="BE94" s="52" t="str">
        <f t="shared" ca="1" si="60"/>
        <v/>
      </c>
      <c r="BF94" s="52" t="str">
        <f t="shared" ca="1" si="61"/>
        <v/>
      </c>
      <c r="BG94" s="52">
        <f t="shared" ca="1" si="62"/>
        <v>11.399999999999961</v>
      </c>
      <c r="BH94" s="52" t="str">
        <f t="shared" ca="1" si="63"/>
        <v/>
      </c>
    </row>
    <row r="95" spans="19:60">
      <c r="S95" s="68">
        <f t="shared" si="74"/>
        <v>7</v>
      </c>
      <c r="T95" s="69">
        <f t="shared" si="74"/>
        <v>2</v>
      </c>
      <c r="U95" s="70">
        <f t="shared" si="48"/>
        <v>5</v>
      </c>
      <c r="V95" s="68">
        <f t="shared" si="73"/>
        <v>2</v>
      </c>
      <c r="W95" s="70">
        <f t="shared" si="73"/>
        <v>7</v>
      </c>
      <c r="X95" s="71">
        <f t="shared" si="73"/>
        <v>0.7142857142857143</v>
      </c>
      <c r="Y95" s="71">
        <f t="shared" si="73"/>
        <v>0.5</v>
      </c>
      <c r="Z95" s="69">
        <f t="shared" si="73"/>
        <v>10000</v>
      </c>
      <c r="AA95" s="69">
        <f t="shared" ca="1" si="73"/>
        <v>9350.6862150320194</v>
      </c>
      <c r="AB95" s="69">
        <f t="shared" ca="1" si="65"/>
        <v>-649.31378496798061</v>
      </c>
      <c r="AC95" s="69">
        <f t="shared" ca="1" si="66"/>
        <v>96.882372767104812</v>
      </c>
      <c r="AD95" s="73">
        <f t="shared" si="71"/>
        <v>11.299999999999962</v>
      </c>
      <c r="AE95" s="69">
        <f t="shared" si="75"/>
        <v>0.70000000000000007</v>
      </c>
      <c r="AF95" s="69">
        <f t="shared" si="75"/>
        <v>2.8000000000000003</v>
      </c>
      <c r="AG95" s="78">
        <f t="shared" si="75"/>
        <v>200</v>
      </c>
      <c r="AH95" s="60">
        <f t="shared" si="75"/>
        <v>50</v>
      </c>
      <c r="AI95" s="60">
        <f t="shared" si="75"/>
        <v>140</v>
      </c>
      <c r="AJ95" s="60">
        <f t="shared" si="75"/>
        <v>10140</v>
      </c>
      <c r="AK95" s="60">
        <f t="shared" si="75"/>
        <v>754.31378496798106</v>
      </c>
      <c r="AL95" s="60">
        <f t="shared" si="75"/>
        <v>15.086275699359621</v>
      </c>
      <c r="AM95" s="60">
        <f t="shared" ca="1" si="75"/>
        <v>-520.91671722278397</v>
      </c>
      <c r="AN95" s="60">
        <f t="shared" ca="1" si="75"/>
        <v>-520.91671722278397</v>
      </c>
      <c r="AO95" s="60">
        <f t="shared" ca="1" si="75"/>
        <v>520.91671722278397</v>
      </c>
      <c r="AP95" s="63">
        <f t="shared" si="49"/>
        <v>35</v>
      </c>
      <c r="AQ95" s="62">
        <f t="shared" si="50"/>
        <v>2.3970155486159004</v>
      </c>
      <c r="AR95" s="62">
        <f t="shared" si="51"/>
        <v>119.85077743079502</v>
      </c>
      <c r="AS95" s="62">
        <f t="shared" si="52"/>
        <v>239.70155486159004</v>
      </c>
      <c r="AT95" s="62">
        <f t="shared" si="53"/>
        <v>-119.85077743079502</v>
      </c>
      <c r="AU95" s="62">
        <f t="shared" si="54"/>
        <v>599.25388715397514</v>
      </c>
      <c r="AV95" s="62">
        <f t="shared" si="55"/>
        <v>-239.70155486159004</v>
      </c>
      <c r="AW95" s="63">
        <f t="shared" si="67"/>
        <v>359.55233229238513</v>
      </c>
      <c r="AX95" s="61" t="str">
        <f t="shared" ca="1" si="56"/>
        <v/>
      </c>
      <c r="AY95" s="69">
        <f t="shared" ca="1" si="68"/>
        <v>9619.0832827772174</v>
      </c>
      <c r="AZ95" s="51">
        <f t="shared" si="57"/>
        <v>838.95544201556515</v>
      </c>
      <c r="BA95" s="55">
        <f t="shared" ca="1" si="58"/>
        <v>8.972126993919155E-2</v>
      </c>
      <c r="BB95" s="55">
        <f t="shared" ca="1" si="69"/>
        <v>0.55374202830164099</v>
      </c>
      <c r="BC95" s="64">
        <f t="shared" ca="1" si="59"/>
        <v>-289.76145267559548</v>
      </c>
      <c r="BE95" s="52" t="str">
        <f t="shared" ca="1" si="60"/>
        <v/>
      </c>
      <c r="BF95" s="52" t="str">
        <f t="shared" ca="1" si="61"/>
        <v/>
      </c>
      <c r="BG95" s="52">
        <f t="shared" ca="1" si="62"/>
        <v>11.299999999999962</v>
      </c>
      <c r="BH95" s="52" t="str">
        <f t="shared" ca="1" si="63"/>
        <v/>
      </c>
    </row>
    <row r="96" spans="19:60">
      <c r="S96" s="68">
        <f t="shared" si="74"/>
        <v>7</v>
      </c>
      <c r="T96" s="69">
        <f t="shared" si="74"/>
        <v>2</v>
      </c>
      <c r="U96" s="70">
        <f t="shared" si="48"/>
        <v>5</v>
      </c>
      <c r="V96" s="68">
        <f t="shared" si="73"/>
        <v>2</v>
      </c>
      <c r="W96" s="70">
        <f t="shared" si="73"/>
        <v>7</v>
      </c>
      <c r="X96" s="71">
        <f t="shared" si="73"/>
        <v>0.7142857142857143</v>
      </c>
      <c r="Y96" s="71">
        <f t="shared" si="73"/>
        <v>0.5</v>
      </c>
      <c r="Z96" s="69">
        <f t="shared" si="73"/>
        <v>10000</v>
      </c>
      <c r="AA96" s="69">
        <f t="shared" ca="1" si="73"/>
        <v>9350.6862150320194</v>
      </c>
      <c r="AB96" s="69">
        <f t="shared" ca="1" si="65"/>
        <v>-649.31378496798061</v>
      </c>
      <c r="AC96" s="69">
        <f t="shared" ca="1" si="66"/>
        <v>96.882372767104812</v>
      </c>
      <c r="AD96" s="73">
        <f t="shared" si="71"/>
        <v>11.199999999999962</v>
      </c>
      <c r="AE96" s="69">
        <f t="shared" si="75"/>
        <v>0.70000000000000007</v>
      </c>
      <c r="AF96" s="69">
        <f t="shared" si="75"/>
        <v>2.8000000000000003</v>
      </c>
      <c r="AG96" s="78">
        <f t="shared" si="75"/>
        <v>200</v>
      </c>
      <c r="AH96" s="60">
        <f t="shared" si="75"/>
        <v>50</v>
      </c>
      <c r="AI96" s="60">
        <f t="shared" si="75"/>
        <v>140</v>
      </c>
      <c r="AJ96" s="60">
        <f t="shared" si="75"/>
        <v>10140</v>
      </c>
      <c r="AK96" s="60">
        <f t="shared" si="75"/>
        <v>754.31378496798106</v>
      </c>
      <c r="AL96" s="60">
        <f t="shared" si="75"/>
        <v>15.086275699359621</v>
      </c>
      <c r="AM96" s="60">
        <f t="shared" ca="1" si="75"/>
        <v>-520.91671722278397</v>
      </c>
      <c r="AN96" s="60">
        <f t="shared" ca="1" si="75"/>
        <v>-520.91671722278397</v>
      </c>
      <c r="AO96" s="60">
        <f t="shared" ca="1" si="75"/>
        <v>520.91671722278397</v>
      </c>
      <c r="AP96" s="63">
        <f t="shared" si="49"/>
        <v>35</v>
      </c>
      <c r="AQ96" s="62">
        <f t="shared" si="50"/>
        <v>2.4094889017285421</v>
      </c>
      <c r="AR96" s="62">
        <f t="shared" si="51"/>
        <v>120.47444508642711</v>
      </c>
      <c r="AS96" s="62">
        <f t="shared" si="52"/>
        <v>240.94889017285422</v>
      </c>
      <c r="AT96" s="62">
        <f t="shared" si="53"/>
        <v>-120.47444508642711</v>
      </c>
      <c r="AU96" s="62">
        <f t="shared" si="54"/>
        <v>602.37222543213556</v>
      </c>
      <c r="AV96" s="62">
        <f t="shared" si="55"/>
        <v>-240.94889017285422</v>
      </c>
      <c r="AW96" s="63">
        <f t="shared" si="67"/>
        <v>361.42333525928132</v>
      </c>
      <c r="AX96" s="61" t="str">
        <f t="shared" ca="1" si="56"/>
        <v/>
      </c>
      <c r="AY96" s="69">
        <f t="shared" ca="1" si="68"/>
        <v>9619.0832827772174</v>
      </c>
      <c r="AZ96" s="51">
        <f t="shared" si="57"/>
        <v>843.32111560498981</v>
      </c>
      <c r="BA96" s="55">
        <f t="shared" ca="1" si="58"/>
        <v>9.0188152635180902E-2</v>
      </c>
      <c r="BB96" s="55">
        <f t="shared" ca="1" si="69"/>
        <v>0.55662353645719087</v>
      </c>
      <c r="BC96" s="64">
        <f t="shared" ca="1" si="59"/>
        <v>-287.89044970869929</v>
      </c>
      <c r="BE96" s="52" t="str">
        <f t="shared" ca="1" si="60"/>
        <v/>
      </c>
      <c r="BF96" s="52" t="str">
        <f t="shared" ca="1" si="61"/>
        <v/>
      </c>
      <c r="BG96" s="52">
        <f t="shared" ca="1" si="62"/>
        <v>11.199999999999962</v>
      </c>
      <c r="BH96" s="52" t="str">
        <f t="shared" ca="1" si="63"/>
        <v/>
      </c>
    </row>
    <row r="97" spans="19:60">
      <c r="S97" s="68">
        <f t="shared" si="74"/>
        <v>7</v>
      </c>
      <c r="T97" s="69">
        <f t="shared" si="74"/>
        <v>2</v>
      </c>
      <c r="U97" s="70">
        <f t="shared" si="48"/>
        <v>5</v>
      </c>
      <c r="V97" s="68">
        <f t="shared" si="73"/>
        <v>2</v>
      </c>
      <c r="W97" s="70">
        <f t="shared" si="73"/>
        <v>7</v>
      </c>
      <c r="X97" s="71">
        <f t="shared" si="73"/>
        <v>0.7142857142857143</v>
      </c>
      <c r="Y97" s="71">
        <f t="shared" si="73"/>
        <v>0.5</v>
      </c>
      <c r="Z97" s="69">
        <f t="shared" si="73"/>
        <v>10000</v>
      </c>
      <c r="AA97" s="69">
        <f t="shared" ca="1" si="73"/>
        <v>9350.6862150320194</v>
      </c>
      <c r="AB97" s="69">
        <f t="shared" ca="1" si="65"/>
        <v>-649.31378496798061</v>
      </c>
      <c r="AC97" s="69">
        <f t="shared" ca="1" si="66"/>
        <v>96.882372767104812</v>
      </c>
      <c r="AD97" s="73">
        <f t="shared" si="71"/>
        <v>11.099999999999962</v>
      </c>
      <c r="AE97" s="69">
        <f t="shared" si="75"/>
        <v>0.70000000000000007</v>
      </c>
      <c r="AF97" s="69">
        <f t="shared" si="75"/>
        <v>2.8000000000000003</v>
      </c>
      <c r="AG97" s="78">
        <f t="shared" si="75"/>
        <v>200</v>
      </c>
      <c r="AH97" s="60">
        <f t="shared" si="75"/>
        <v>50</v>
      </c>
      <c r="AI97" s="60">
        <f t="shared" si="75"/>
        <v>140</v>
      </c>
      <c r="AJ97" s="60">
        <f t="shared" si="75"/>
        <v>10140</v>
      </c>
      <c r="AK97" s="60">
        <f t="shared" si="75"/>
        <v>754.31378496798106</v>
      </c>
      <c r="AL97" s="60">
        <f t="shared" si="75"/>
        <v>15.086275699359621</v>
      </c>
      <c r="AM97" s="60">
        <f t="shared" ca="1" si="75"/>
        <v>-520.91671722278397</v>
      </c>
      <c r="AN97" s="60">
        <f t="shared" ca="1" si="75"/>
        <v>-520.91671722278397</v>
      </c>
      <c r="AO97" s="60">
        <f t="shared" ca="1" si="75"/>
        <v>520.91671722278397</v>
      </c>
      <c r="AP97" s="63">
        <f t="shared" si="49"/>
        <v>35</v>
      </c>
      <c r="AQ97" s="62">
        <f t="shared" si="50"/>
        <v>2.4221869999423129</v>
      </c>
      <c r="AR97" s="62">
        <f t="shared" si="51"/>
        <v>121.10934999711564</v>
      </c>
      <c r="AS97" s="62">
        <f t="shared" si="52"/>
        <v>242.21869999423129</v>
      </c>
      <c r="AT97" s="62">
        <f t="shared" si="53"/>
        <v>-121.10934999711564</v>
      </c>
      <c r="AU97" s="62">
        <f t="shared" si="54"/>
        <v>605.54674998557823</v>
      </c>
      <c r="AV97" s="62">
        <f t="shared" si="55"/>
        <v>-242.21869999423129</v>
      </c>
      <c r="AW97" s="63">
        <f t="shared" si="67"/>
        <v>363.32804999134692</v>
      </c>
      <c r="AX97" s="61" t="str">
        <f t="shared" ca="1" si="56"/>
        <v/>
      </c>
      <c r="AY97" s="69">
        <f t="shared" ca="1" si="68"/>
        <v>9619.0832827772174</v>
      </c>
      <c r="AZ97" s="51">
        <f t="shared" si="57"/>
        <v>847.76544997980955</v>
      </c>
      <c r="BA97" s="55">
        <f t="shared" ca="1" si="58"/>
        <v>9.0663447631998906E-2</v>
      </c>
      <c r="BB97" s="55">
        <f t="shared" ca="1" si="69"/>
        <v>0.55955696367860663</v>
      </c>
      <c r="BC97" s="64">
        <f t="shared" ca="1" si="59"/>
        <v>-285.98573497663369</v>
      </c>
      <c r="BE97" s="52" t="str">
        <f t="shared" ca="1" si="60"/>
        <v/>
      </c>
      <c r="BF97" s="52" t="str">
        <f t="shared" ca="1" si="61"/>
        <v/>
      </c>
      <c r="BG97" s="52">
        <f t="shared" ca="1" si="62"/>
        <v>11.099999999999962</v>
      </c>
      <c r="BH97" s="52" t="str">
        <f t="shared" ca="1" si="63"/>
        <v/>
      </c>
    </row>
    <row r="98" spans="19:60">
      <c r="S98" s="68">
        <f t="shared" si="74"/>
        <v>7</v>
      </c>
      <c r="T98" s="69">
        <f t="shared" si="74"/>
        <v>2</v>
      </c>
      <c r="U98" s="70">
        <f t="shared" si="48"/>
        <v>5</v>
      </c>
      <c r="V98" s="68">
        <f t="shared" si="73"/>
        <v>2</v>
      </c>
      <c r="W98" s="70">
        <f t="shared" si="73"/>
        <v>7</v>
      </c>
      <c r="X98" s="71">
        <f t="shared" si="73"/>
        <v>0.7142857142857143</v>
      </c>
      <c r="Y98" s="71">
        <f t="shared" si="73"/>
        <v>0.5</v>
      </c>
      <c r="Z98" s="69">
        <f t="shared" si="73"/>
        <v>10000</v>
      </c>
      <c r="AA98" s="69">
        <f t="shared" ca="1" si="73"/>
        <v>9350.6862150320194</v>
      </c>
      <c r="AB98" s="69">
        <f t="shared" ca="1" si="65"/>
        <v>-649.31378496798061</v>
      </c>
      <c r="AC98" s="69">
        <f t="shared" ca="1" si="66"/>
        <v>96.882372767104812</v>
      </c>
      <c r="AD98" s="73">
        <f t="shared" si="71"/>
        <v>10.999999999999963</v>
      </c>
      <c r="AE98" s="69">
        <f t="shared" si="75"/>
        <v>0.70000000000000007</v>
      </c>
      <c r="AF98" s="69">
        <f t="shared" si="75"/>
        <v>2.8000000000000003</v>
      </c>
      <c r="AG98" s="78">
        <f t="shared" si="75"/>
        <v>200</v>
      </c>
      <c r="AH98" s="60">
        <f t="shared" si="75"/>
        <v>50</v>
      </c>
      <c r="AI98" s="60">
        <f t="shared" si="75"/>
        <v>140</v>
      </c>
      <c r="AJ98" s="60">
        <f t="shared" si="75"/>
        <v>10140</v>
      </c>
      <c r="AK98" s="60">
        <f t="shared" si="75"/>
        <v>754.31378496798106</v>
      </c>
      <c r="AL98" s="60">
        <f t="shared" si="75"/>
        <v>15.086275699359621</v>
      </c>
      <c r="AM98" s="60">
        <f t="shared" ca="1" si="75"/>
        <v>-520.91671722278397</v>
      </c>
      <c r="AN98" s="60">
        <f t="shared" ca="1" si="75"/>
        <v>-520.91671722278397</v>
      </c>
      <c r="AO98" s="60">
        <f t="shared" ca="1" si="75"/>
        <v>520.91671722278397</v>
      </c>
      <c r="AP98" s="63">
        <f t="shared" si="49"/>
        <v>35</v>
      </c>
      <c r="AQ98" s="62">
        <f t="shared" si="50"/>
        <v>2.4351159726690614</v>
      </c>
      <c r="AR98" s="62">
        <f t="shared" si="51"/>
        <v>121.75579863345307</v>
      </c>
      <c r="AS98" s="62">
        <f t="shared" si="52"/>
        <v>243.51159726690614</v>
      </c>
      <c r="AT98" s="62">
        <f t="shared" si="53"/>
        <v>-121.75579863345307</v>
      </c>
      <c r="AU98" s="62">
        <f t="shared" si="54"/>
        <v>608.7789931672653</v>
      </c>
      <c r="AV98" s="62">
        <f t="shared" si="55"/>
        <v>-243.51159726690614</v>
      </c>
      <c r="AW98" s="63">
        <f t="shared" si="67"/>
        <v>365.26739590035913</v>
      </c>
      <c r="AX98" s="61" t="str">
        <f t="shared" ca="1" si="56"/>
        <v/>
      </c>
      <c r="AY98" s="69">
        <f t="shared" ca="1" si="68"/>
        <v>9619.0832827772174</v>
      </c>
      <c r="AZ98" s="51">
        <f t="shared" si="57"/>
        <v>852.29059043417146</v>
      </c>
      <c r="BA98" s="55">
        <f t="shared" ca="1" si="58"/>
        <v>9.1147384356031771E-2</v>
      </c>
      <c r="BB98" s="55">
        <f t="shared" ca="1" si="69"/>
        <v>0.5625437259404118</v>
      </c>
      <c r="BC98" s="64">
        <f t="shared" ca="1" si="59"/>
        <v>-284.04638906762148</v>
      </c>
      <c r="BE98" s="52" t="str">
        <f t="shared" ca="1" si="60"/>
        <v/>
      </c>
      <c r="BF98" s="52" t="str">
        <f t="shared" ca="1" si="61"/>
        <v/>
      </c>
      <c r="BG98" s="52">
        <f t="shared" ca="1" si="62"/>
        <v>10.999999999999963</v>
      </c>
      <c r="BH98" s="52" t="str">
        <f t="shared" ca="1" si="63"/>
        <v/>
      </c>
    </row>
    <row r="99" spans="19:60">
      <c r="S99" s="68">
        <f t="shared" si="74"/>
        <v>7</v>
      </c>
      <c r="T99" s="69">
        <f t="shared" si="74"/>
        <v>2</v>
      </c>
      <c r="U99" s="70">
        <f t="shared" si="48"/>
        <v>5</v>
      </c>
      <c r="V99" s="68">
        <f t="shared" si="73"/>
        <v>2</v>
      </c>
      <c r="W99" s="70">
        <f t="shared" si="73"/>
        <v>7</v>
      </c>
      <c r="X99" s="71">
        <f t="shared" si="73"/>
        <v>0.7142857142857143</v>
      </c>
      <c r="Y99" s="71">
        <f t="shared" si="73"/>
        <v>0.5</v>
      </c>
      <c r="Z99" s="69">
        <f t="shared" si="73"/>
        <v>10000</v>
      </c>
      <c r="AA99" s="69">
        <f t="shared" ca="1" si="73"/>
        <v>9350.6862150320194</v>
      </c>
      <c r="AB99" s="69">
        <f t="shared" ca="1" si="65"/>
        <v>-649.31378496798061</v>
      </c>
      <c r="AC99" s="69">
        <f t="shared" ca="1" si="66"/>
        <v>96.882372767104812</v>
      </c>
      <c r="AD99" s="73">
        <f t="shared" si="71"/>
        <v>10.899999999999963</v>
      </c>
      <c r="AE99" s="69">
        <f t="shared" si="75"/>
        <v>0.70000000000000007</v>
      </c>
      <c r="AF99" s="69">
        <f t="shared" si="75"/>
        <v>2.8000000000000003</v>
      </c>
      <c r="AG99" s="78">
        <f t="shared" si="75"/>
        <v>200</v>
      </c>
      <c r="AH99" s="60">
        <f t="shared" si="75"/>
        <v>50</v>
      </c>
      <c r="AI99" s="60">
        <f t="shared" si="75"/>
        <v>140</v>
      </c>
      <c r="AJ99" s="60">
        <f t="shared" si="75"/>
        <v>10140</v>
      </c>
      <c r="AK99" s="60">
        <f t="shared" si="75"/>
        <v>754.31378496798106</v>
      </c>
      <c r="AL99" s="60">
        <f t="shared" si="75"/>
        <v>15.086275699359621</v>
      </c>
      <c r="AM99" s="60">
        <f t="shared" ca="1" si="75"/>
        <v>-520.91671722278397</v>
      </c>
      <c r="AN99" s="60">
        <f t="shared" ca="1" si="75"/>
        <v>-520.91671722278397</v>
      </c>
      <c r="AO99" s="60">
        <f t="shared" ca="1" si="75"/>
        <v>520.91671722278397</v>
      </c>
      <c r="AP99" s="63">
        <f t="shared" si="49"/>
        <v>35</v>
      </c>
      <c r="AQ99" s="62">
        <f t="shared" si="50"/>
        <v>2.4482821742531811</v>
      </c>
      <c r="AR99" s="62">
        <f t="shared" si="51"/>
        <v>122.41410871265906</v>
      </c>
      <c r="AS99" s="62">
        <f t="shared" si="52"/>
        <v>244.82821742531812</v>
      </c>
      <c r="AT99" s="62">
        <f t="shared" si="53"/>
        <v>-122.41410871265906</v>
      </c>
      <c r="AU99" s="62">
        <f t="shared" si="54"/>
        <v>612.07054356329525</v>
      </c>
      <c r="AV99" s="62">
        <f t="shared" si="55"/>
        <v>-244.82821742531812</v>
      </c>
      <c r="AW99" s="63">
        <f t="shared" si="67"/>
        <v>367.2423261379771</v>
      </c>
      <c r="AX99" s="61" t="str">
        <f t="shared" ca="1" si="56"/>
        <v/>
      </c>
      <c r="AY99" s="69">
        <f t="shared" ca="1" si="68"/>
        <v>9619.0832827772174</v>
      </c>
      <c r="AZ99" s="51">
        <f t="shared" si="57"/>
        <v>856.89876098861339</v>
      </c>
      <c r="BA99" s="55">
        <f t="shared" ca="1" si="58"/>
        <v>9.1640200652982673E-2</v>
      </c>
      <c r="BB99" s="55">
        <f t="shared" ca="1" si="69"/>
        <v>0.56558529117949774</v>
      </c>
      <c r="BC99" s="64">
        <f t="shared" ca="1" si="59"/>
        <v>-282.07145883000351</v>
      </c>
      <c r="BE99" s="52" t="str">
        <f t="shared" ca="1" si="60"/>
        <v/>
      </c>
      <c r="BF99" s="52" t="str">
        <f t="shared" ca="1" si="61"/>
        <v/>
      </c>
      <c r="BG99" s="52">
        <f t="shared" ca="1" si="62"/>
        <v>10.899999999999963</v>
      </c>
      <c r="BH99" s="52" t="str">
        <f t="shared" ca="1" si="63"/>
        <v/>
      </c>
    </row>
    <row r="100" spans="19:60">
      <c r="S100" s="68">
        <f t="shared" si="74"/>
        <v>7</v>
      </c>
      <c r="T100" s="69">
        <f t="shared" si="74"/>
        <v>2</v>
      </c>
      <c r="U100" s="70">
        <f t="shared" si="48"/>
        <v>5</v>
      </c>
      <c r="V100" s="68">
        <f t="shared" si="73"/>
        <v>2</v>
      </c>
      <c r="W100" s="70">
        <f t="shared" si="73"/>
        <v>7</v>
      </c>
      <c r="X100" s="71">
        <f t="shared" si="73"/>
        <v>0.7142857142857143</v>
      </c>
      <c r="Y100" s="71">
        <f t="shared" si="73"/>
        <v>0.5</v>
      </c>
      <c r="Z100" s="69">
        <f t="shared" si="73"/>
        <v>10000</v>
      </c>
      <c r="AA100" s="69">
        <f t="shared" ca="1" si="73"/>
        <v>9350.6862150320194</v>
      </c>
      <c r="AB100" s="69">
        <f t="shared" ca="1" si="65"/>
        <v>-649.31378496798061</v>
      </c>
      <c r="AC100" s="69">
        <f t="shared" ca="1" si="66"/>
        <v>96.882372767104812</v>
      </c>
      <c r="AD100" s="73">
        <f t="shared" si="71"/>
        <v>10.799999999999963</v>
      </c>
      <c r="AE100" s="69">
        <f t="shared" si="75"/>
        <v>0.70000000000000007</v>
      </c>
      <c r="AF100" s="69">
        <f t="shared" si="75"/>
        <v>2.8000000000000003</v>
      </c>
      <c r="AG100" s="78">
        <f t="shared" si="75"/>
        <v>200</v>
      </c>
      <c r="AH100" s="60">
        <f t="shared" si="75"/>
        <v>50</v>
      </c>
      <c r="AI100" s="60">
        <f t="shared" si="75"/>
        <v>140</v>
      </c>
      <c r="AJ100" s="60">
        <f t="shared" si="75"/>
        <v>10140</v>
      </c>
      <c r="AK100" s="60">
        <f t="shared" si="75"/>
        <v>754.31378496798106</v>
      </c>
      <c r="AL100" s="60">
        <f t="shared" si="75"/>
        <v>15.086275699359621</v>
      </c>
      <c r="AM100" s="60">
        <f t="shared" ca="1" si="75"/>
        <v>-520.91671722278397</v>
      </c>
      <c r="AN100" s="60">
        <f t="shared" ca="1" si="75"/>
        <v>-520.91671722278397</v>
      </c>
      <c r="AO100" s="60">
        <f t="shared" ca="1" si="75"/>
        <v>520.91671722278397</v>
      </c>
      <c r="AP100" s="63">
        <f t="shared" si="49"/>
        <v>35</v>
      </c>
      <c r="AQ100" s="62">
        <f t="shared" si="50"/>
        <v>2.4616921943851553</v>
      </c>
      <c r="AR100" s="62">
        <f t="shared" si="51"/>
        <v>123.08460971925777</v>
      </c>
      <c r="AS100" s="62">
        <f t="shared" si="52"/>
        <v>246.16921943851554</v>
      </c>
      <c r="AT100" s="62">
        <f t="shared" si="53"/>
        <v>-123.08460971925777</v>
      </c>
      <c r="AU100" s="62">
        <f t="shared" si="54"/>
        <v>615.42304859628882</v>
      </c>
      <c r="AV100" s="62">
        <f t="shared" si="55"/>
        <v>-246.16921943851554</v>
      </c>
      <c r="AW100" s="63">
        <f t="shared" si="67"/>
        <v>369.25382915777328</v>
      </c>
      <c r="AX100" s="61" t="str">
        <f t="shared" ca="1" si="56"/>
        <v/>
      </c>
      <c r="AY100" s="69">
        <f t="shared" ca="1" si="68"/>
        <v>9619.0832827772174</v>
      </c>
      <c r="AZ100" s="51">
        <f t="shared" si="57"/>
        <v>861.59226803480442</v>
      </c>
      <c r="BA100" s="55">
        <f t="shared" ca="1" si="58"/>
        <v>9.2142143177654914E-2</v>
      </c>
      <c r="BB100" s="55">
        <f t="shared" ca="1" si="69"/>
        <v>0.56868318170078924</v>
      </c>
      <c r="BC100" s="64">
        <f t="shared" ca="1" si="59"/>
        <v>-280.05995581020733</v>
      </c>
      <c r="BE100" s="52" t="str">
        <f t="shared" ca="1" si="60"/>
        <v/>
      </c>
      <c r="BF100" s="52" t="str">
        <f t="shared" ca="1" si="61"/>
        <v/>
      </c>
      <c r="BG100" s="52">
        <f t="shared" ca="1" si="62"/>
        <v>10.799999999999963</v>
      </c>
      <c r="BH100" s="52" t="str">
        <f t="shared" ca="1" si="63"/>
        <v/>
      </c>
    </row>
    <row r="101" spans="19:60">
      <c r="S101" s="68">
        <f t="shared" si="74"/>
        <v>7</v>
      </c>
      <c r="T101" s="69">
        <f t="shared" si="74"/>
        <v>2</v>
      </c>
      <c r="U101" s="70">
        <f t="shared" si="48"/>
        <v>5</v>
      </c>
      <c r="V101" s="68">
        <f t="shared" si="73"/>
        <v>2</v>
      </c>
      <c r="W101" s="70">
        <f t="shared" si="73"/>
        <v>7</v>
      </c>
      <c r="X101" s="71">
        <f t="shared" si="73"/>
        <v>0.7142857142857143</v>
      </c>
      <c r="Y101" s="71">
        <f t="shared" si="73"/>
        <v>0.5</v>
      </c>
      <c r="Z101" s="69">
        <f t="shared" si="73"/>
        <v>10000</v>
      </c>
      <c r="AA101" s="69">
        <f t="shared" ca="1" si="73"/>
        <v>9350.6862150320194</v>
      </c>
      <c r="AB101" s="69">
        <f t="shared" ca="1" si="65"/>
        <v>-649.31378496798061</v>
      </c>
      <c r="AC101" s="69">
        <f t="shared" ca="1" si="66"/>
        <v>96.882372767104812</v>
      </c>
      <c r="AD101" s="73">
        <f t="shared" si="71"/>
        <v>10.699999999999964</v>
      </c>
      <c r="AE101" s="69">
        <f t="shared" si="75"/>
        <v>0.70000000000000007</v>
      </c>
      <c r="AF101" s="69">
        <f t="shared" si="75"/>
        <v>2.8000000000000003</v>
      </c>
      <c r="AG101" s="78">
        <f t="shared" si="75"/>
        <v>200</v>
      </c>
      <c r="AH101" s="60">
        <f t="shared" si="75"/>
        <v>50</v>
      </c>
      <c r="AI101" s="60">
        <f t="shared" si="75"/>
        <v>140</v>
      </c>
      <c r="AJ101" s="60">
        <f t="shared" si="75"/>
        <v>10140</v>
      </c>
      <c r="AK101" s="60">
        <f t="shared" si="75"/>
        <v>754.31378496798106</v>
      </c>
      <c r="AL101" s="60">
        <f t="shared" si="75"/>
        <v>15.086275699359621</v>
      </c>
      <c r="AM101" s="60">
        <f t="shared" ca="1" si="75"/>
        <v>-520.91671722278397</v>
      </c>
      <c r="AN101" s="60">
        <f t="shared" ca="1" si="75"/>
        <v>-520.91671722278397</v>
      </c>
      <c r="AO101" s="60">
        <f t="shared" ca="1" si="75"/>
        <v>520.91671722278397</v>
      </c>
      <c r="AP101" s="63">
        <f t="shared" si="49"/>
        <v>35</v>
      </c>
      <c r="AQ101" s="62">
        <f t="shared" si="50"/>
        <v>2.475352869099035</v>
      </c>
      <c r="AR101" s="62">
        <f t="shared" si="51"/>
        <v>123.76764345495175</v>
      </c>
      <c r="AS101" s="62">
        <f t="shared" si="52"/>
        <v>247.5352869099035</v>
      </c>
      <c r="AT101" s="62">
        <f t="shared" si="53"/>
        <v>-123.76764345495175</v>
      </c>
      <c r="AU101" s="62">
        <f t="shared" si="54"/>
        <v>618.83821727475879</v>
      </c>
      <c r="AV101" s="62">
        <f t="shared" si="55"/>
        <v>-247.5352869099035</v>
      </c>
      <c r="AW101" s="63">
        <f t="shared" si="67"/>
        <v>371.30293036485529</v>
      </c>
      <c r="AX101" s="61" t="str">
        <f t="shared" ca="1" si="56"/>
        <v/>
      </c>
      <c r="AY101" s="69">
        <f t="shared" ca="1" si="68"/>
        <v>9619.0832827772174</v>
      </c>
      <c r="AZ101" s="51">
        <f t="shared" si="57"/>
        <v>866.37350418466224</v>
      </c>
      <c r="BA101" s="55">
        <f t="shared" ca="1" si="58"/>
        <v>9.2653467805592013E-2</v>
      </c>
      <c r="BB101" s="55">
        <f t="shared" ca="1" si="69"/>
        <v>0.57183897671780559</v>
      </c>
      <c r="BC101" s="64">
        <f t="shared" ca="1" si="59"/>
        <v>-278.01085460312532</v>
      </c>
      <c r="BE101" s="52" t="str">
        <f t="shared" ca="1" si="60"/>
        <v/>
      </c>
      <c r="BF101" s="52" t="str">
        <f t="shared" ca="1" si="61"/>
        <v/>
      </c>
      <c r="BG101" s="52">
        <f t="shared" ca="1" si="62"/>
        <v>10.699999999999964</v>
      </c>
      <c r="BH101" s="52" t="str">
        <f t="shared" ca="1" si="63"/>
        <v/>
      </c>
    </row>
    <row r="102" spans="19:60">
      <c r="S102" s="68">
        <f t="shared" si="74"/>
        <v>7</v>
      </c>
      <c r="T102" s="69">
        <f t="shared" si="74"/>
        <v>2</v>
      </c>
      <c r="U102" s="70">
        <f t="shared" si="48"/>
        <v>5</v>
      </c>
      <c r="V102" s="68">
        <f t="shared" si="73"/>
        <v>2</v>
      </c>
      <c r="W102" s="70">
        <f t="shared" si="73"/>
        <v>7</v>
      </c>
      <c r="X102" s="71">
        <f t="shared" si="73"/>
        <v>0.7142857142857143</v>
      </c>
      <c r="Y102" s="71">
        <f t="shared" si="73"/>
        <v>0.5</v>
      </c>
      <c r="Z102" s="69">
        <f t="shared" si="73"/>
        <v>10000</v>
      </c>
      <c r="AA102" s="69">
        <f t="shared" ca="1" si="73"/>
        <v>9350.6862150320194</v>
      </c>
      <c r="AB102" s="69">
        <f t="shared" ca="1" si="65"/>
        <v>-649.31378496798061</v>
      </c>
      <c r="AC102" s="69">
        <f t="shared" ca="1" si="66"/>
        <v>96.882372767104812</v>
      </c>
      <c r="AD102" s="73">
        <f t="shared" si="71"/>
        <v>10.599999999999964</v>
      </c>
      <c r="AE102" s="69">
        <f t="shared" si="75"/>
        <v>0.70000000000000007</v>
      </c>
      <c r="AF102" s="69">
        <f t="shared" si="75"/>
        <v>2.8000000000000003</v>
      </c>
      <c r="AG102" s="78">
        <f t="shared" si="75"/>
        <v>200</v>
      </c>
      <c r="AH102" s="60">
        <f t="shared" si="75"/>
        <v>50</v>
      </c>
      <c r="AI102" s="60">
        <f t="shared" si="75"/>
        <v>140</v>
      </c>
      <c r="AJ102" s="60">
        <f t="shared" si="75"/>
        <v>10140</v>
      </c>
      <c r="AK102" s="60">
        <f t="shared" si="75"/>
        <v>754.31378496798106</v>
      </c>
      <c r="AL102" s="60">
        <f t="shared" si="75"/>
        <v>15.086275699359621</v>
      </c>
      <c r="AM102" s="60">
        <f t="shared" ca="1" si="75"/>
        <v>-520.91671722278397</v>
      </c>
      <c r="AN102" s="60">
        <f t="shared" ca="1" si="75"/>
        <v>-520.91671722278397</v>
      </c>
      <c r="AO102" s="60">
        <f t="shared" ca="1" si="75"/>
        <v>520.91671722278397</v>
      </c>
      <c r="AP102" s="63">
        <f t="shared" si="49"/>
        <v>35</v>
      </c>
      <c r="AQ102" s="62">
        <f t="shared" si="50"/>
        <v>2.4892712923924218</v>
      </c>
      <c r="AR102" s="62">
        <f t="shared" si="51"/>
        <v>124.4635646196211</v>
      </c>
      <c r="AS102" s="62">
        <f t="shared" si="52"/>
        <v>248.92712923924219</v>
      </c>
      <c r="AT102" s="62">
        <f t="shared" si="53"/>
        <v>-124.4635646196211</v>
      </c>
      <c r="AU102" s="62">
        <f t="shared" si="54"/>
        <v>622.31782309810546</v>
      </c>
      <c r="AV102" s="62">
        <f t="shared" si="55"/>
        <v>-248.92712923924219</v>
      </c>
      <c r="AW102" s="63">
        <f t="shared" si="67"/>
        <v>373.3906938588633</v>
      </c>
      <c r="AX102" s="61" t="str">
        <f t="shared" ca="1" si="56"/>
        <v/>
      </c>
      <c r="AY102" s="69">
        <f t="shared" ca="1" si="68"/>
        <v>9619.0832827772174</v>
      </c>
      <c r="AZ102" s="51">
        <f t="shared" si="57"/>
        <v>871.24495233734763</v>
      </c>
      <c r="BA102" s="55">
        <f t="shared" ca="1" si="58"/>
        <v>9.3174440068018505E-2</v>
      </c>
      <c r="BB102" s="55">
        <f t="shared" ca="1" si="69"/>
        <v>0.57505431503702975</v>
      </c>
      <c r="BC102" s="64">
        <f t="shared" ca="1" si="59"/>
        <v>-275.92309110911731</v>
      </c>
      <c r="BE102" s="52" t="str">
        <f t="shared" ca="1" si="60"/>
        <v/>
      </c>
      <c r="BF102" s="52" t="str">
        <f t="shared" ca="1" si="61"/>
        <v/>
      </c>
      <c r="BG102" s="52">
        <f t="shared" ca="1" si="62"/>
        <v>10.599999999999964</v>
      </c>
      <c r="BH102" s="52" t="str">
        <f t="shared" ca="1" si="63"/>
        <v/>
      </c>
    </row>
    <row r="103" spans="19:60">
      <c r="S103" s="68">
        <f t="shared" si="74"/>
        <v>7</v>
      </c>
      <c r="T103" s="69">
        <f t="shared" si="74"/>
        <v>2</v>
      </c>
      <c r="U103" s="70">
        <f t="shared" si="48"/>
        <v>5</v>
      </c>
      <c r="V103" s="68">
        <f t="shared" si="73"/>
        <v>2</v>
      </c>
      <c r="W103" s="70">
        <f t="shared" si="73"/>
        <v>7</v>
      </c>
      <c r="X103" s="71">
        <f t="shared" si="73"/>
        <v>0.7142857142857143</v>
      </c>
      <c r="Y103" s="71">
        <f t="shared" si="73"/>
        <v>0.5</v>
      </c>
      <c r="Z103" s="69">
        <f t="shared" si="73"/>
        <v>10000</v>
      </c>
      <c r="AA103" s="69">
        <f t="shared" ca="1" si="73"/>
        <v>9350.6862150320194</v>
      </c>
      <c r="AB103" s="69">
        <f t="shared" ca="1" si="65"/>
        <v>-649.31378496798061</v>
      </c>
      <c r="AC103" s="69">
        <f t="shared" ca="1" si="66"/>
        <v>96.882372767104812</v>
      </c>
      <c r="AD103" s="73">
        <f t="shared" si="71"/>
        <v>10.499999999999964</v>
      </c>
      <c r="AE103" s="69">
        <f t="shared" si="75"/>
        <v>0.70000000000000007</v>
      </c>
      <c r="AF103" s="69">
        <f t="shared" si="75"/>
        <v>2.8000000000000003</v>
      </c>
      <c r="AG103" s="78">
        <f t="shared" si="75"/>
        <v>200</v>
      </c>
      <c r="AH103" s="60">
        <f t="shared" si="75"/>
        <v>50</v>
      </c>
      <c r="AI103" s="60">
        <f t="shared" si="75"/>
        <v>140</v>
      </c>
      <c r="AJ103" s="60">
        <f t="shared" si="75"/>
        <v>10140</v>
      </c>
      <c r="AK103" s="60">
        <f t="shared" si="75"/>
        <v>754.31378496798106</v>
      </c>
      <c r="AL103" s="60">
        <f t="shared" si="75"/>
        <v>15.086275699359621</v>
      </c>
      <c r="AM103" s="60">
        <f t="shared" ca="1" si="75"/>
        <v>-520.91671722278397</v>
      </c>
      <c r="AN103" s="60">
        <f t="shared" ca="1" si="75"/>
        <v>-520.91671722278397</v>
      </c>
      <c r="AO103" s="60">
        <f t="shared" ca="1" si="75"/>
        <v>520.91671722278397</v>
      </c>
      <c r="AP103" s="63">
        <f t="shared" si="49"/>
        <v>35</v>
      </c>
      <c r="AQ103" s="62">
        <f t="shared" si="50"/>
        <v>2.5034548285104452</v>
      </c>
      <c r="AR103" s="62">
        <f t="shared" si="51"/>
        <v>125.17274142552226</v>
      </c>
      <c r="AS103" s="62">
        <f t="shared" si="52"/>
        <v>250.34548285104452</v>
      </c>
      <c r="AT103" s="62">
        <f t="shared" si="53"/>
        <v>-125.17274142552226</v>
      </c>
      <c r="AU103" s="62">
        <f t="shared" si="54"/>
        <v>625.86370712761129</v>
      </c>
      <c r="AV103" s="62">
        <f t="shared" si="55"/>
        <v>-250.34548285104452</v>
      </c>
      <c r="AW103" s="63">
        <f t="shared" si="67"/>
        <v>375.5182242765668</v>
      </c>
      <c r="AX103" s="61" t="str">
        <f t="shared" ca="1" si="56"/>
        <v/>
      </c>
      <c r="AY103" s="69">
        <f t="shared" ca="1" si="68"/>
        <v>9619.0832827772174</v>
      </c>
      <c r="AZ103" s="51">
        <f t="shared" si="57"/>
        <v>876.20918997865579</v>
      </c>
      <c r="BA103" s="55">
        <f t="shared" ca="1" si="58"/>
        <v>9.3705335611634077E-2</v>
      </c>
      <c r="BB103" s="55">
        <f t="shared" ca="1" si="69"/>
        <v>0.57833089789566783</v>
      </c>
      <c r="BC103" s="64">
        <f t="shared" ca="1" si="59"/>
        <v>-273.79556069141381</v>
      </c>
      <c r="BE103" s="52" t="str">
        <f t="shared" ca="1" si="60"/>
        <v/>
      </c>
      <c r="BF103" s="52" t="str">
        <f t="shared" ca="1" si="61"/>
        <v/>
      </c>
      <c r="BG103" s="52">
        <f t="shared" ca="1" si="62"/>
        <v>10.499999999999964</v>
      </c>
      <c r="BH103" s="52" t="str">
        <f t="shared" ca="1" si="63"/>
        <v/>
      </c>
    </row>
    <row r="104" spans="19:60">
      <c r="S104" s="68">
        <f t="shared" si="74"/>
        <v>7</v>
      </c>
      <c r="T104" s="69">
        <f t="shared" si="74"/>
        <v>2</v>
      </c>
      <c r="U104" s="70">
        <f t="shared" ref="U104:U135" si="76">ROUND((1/T104)*S104,0)+1</f>
        <v>5</v>
      </c>
      <c r="V104" s="68">
        <f t="shared" si="73"/>
        <v>2</v>
      </c>
      <c r="W104" s="70">
        <f t="shared" si="73"/>
        <v>7</v>
      </c>
      <c r="X104" s="71">
        <f t="shared" si="73"/>
        <v>0.7142857142857143</v>
      </c>
      <c r="Y104" s="71">
        <f t="shared" si="73"/>
        <v>0.5</v>
      </c>
      <c r="Z104" s="69">
        <f t="shared" si="73"/>
        <v>10000</v>
      </c>
      <c r="AA104" s="69">
        <f t="shared" ca="1" si="73"/>
        <v>9350.6862150320194</v>
      </c>
      <c r="AB104" s="69">
        <f t="shared" ca="1" si="65"/>
        <v>-649.31378496798061</v>
      </c>
      <c r="AC104" s="69">
        <f t="shared" ca="1" si="66"/>
        <v>96.882372767104812</v>
      </c>
      <c r="AD104" s="73">
        <f t="shared" si="71"/>
        <v>10.399999999999965</v>
      </c>
      <c r="AE104" s="69">
        <f t="shared" si="75"/>
        <v>0.70000000000000007</v>
      </c>
      <c r="AF104" s="69">
        <f t="shared" si="75"/>
        <v>2.8000000000000003</v>
      </c>
      <c r="AG104" s="78">
        <f t="shared" si="75"/>
        <v>200</v>
      </c>
      <c r="AH104" s="60">
        <f t="shared" si="75"/>
        <v>50</v>
      </c>
      <c r="AI104" s="60">
        <f t="shared" si="75"/>
        <v>140</v>
      </c>
      <c r="AJ104" s="60">
        <f t="shared" si="75"/>
        <v>10140</v>
      </c>
      <c r="AK104" s="60">
        <f t="shared" si="75"/>
        <v>754.31378496798106</v>
      </c>
      <c r="AL104" s="60">
        <f t="shared" si="75"/>
        <v>15.086275699359621</v>
      </c>
      <c r="AM104" s="60">
        <f t="shared" ca="1" si="75"/>
        <v>-520.91671722278397</v>
      </c>
      <c r="AN104" s="60">
        <f t="shared" ca="1" si="75"/>
        <v>-520.91671722278397</v>
      </c>
      <c r="AO104" s="60">
        <f t="shared" ca="1" si="75"/>
        <v>520.91671722278397</v>
      </c>
      <c r="AP104" s="63">
        <f t="shared" si="49"/>
        <v>35</v>
      </c>
      <c r="AQ104" s="62">
        <f t="shared" si="50"/>
        <v>2.5179111249384301</v>
      </c>
      <c r="AR104" s="62">
        <f t="shared" si="51"/>
        <v>125.8955562469215</v>
      </c>
      <c r="AS104" s="62">
        <f t="shared" si="52"/>
        <v>251.791112493843</v>
      </c>
      <c r="AT104" s="62">
        <f t="shared" si="53"/>
        <v>-125.8955562469215</v>
      </c>
      <c r="AU104" s="62">
        <f t="shared" si="54"/>
        <v>629.47778123460751</v>
      </c>
      <c r="AV104" s="62">
        <f t="shared" si="55"/>
        <v>-251.791112493843</v>
      </c>
      <c r="AW104" s="63">
        <f t="shared" si="67"/>
        <v>377.6866687407645</v>
      </c>
      <c r="AX104" s="61" t="str">
        <f t="shared" ca="1" si="56"/>
        <v/>
      </c>
      <c r="AY104" s="69">
        <f t="shared" ca="1" si="68"/>
        <v>9619.0832827772174</v>
      </c>
      <c r="AZ104" s="51">
        <f t="shared" si="57"/>
        <v>881.26889372845051</v>
      </c>
      <c r="BA104" s="55">
        <f t="shared" ca="1" si="58"/>
        <v>9.4246440684934568E-2</v>
      </c>
      <c r="BB104" s="55">
        <f t="shared" ca="1" si="69"/>
        <v>0.5816704919631257</v>
      </c>
      <c r="BC104" s="64">
        <f t="shared" ca="1" si="59"/>
        <v>-271.62711622721611</v>
      </c>
      <c r="BE104" s="52" t="str">
        <f t="shared" ca="1" si="60"/>
        <v/>
      </c>
      <c r="BF104" s="52" t="str">
        <f t="shared" ca="1" si="61"/>
        <v/>
      </c>
      <c r="BG104" s="52">
        <f t="shared" ca="1" si="62"/>
        <v>10.399999999999965</v>
      </c>
      <c r="BH104" s="52" t="str">
        <f t="shared" ca="1" si="63"/>
        <v/>
      </c>
    </row>
    <row r="105" spans="19:60">
      <c r="S105" s="68">
        <f t="shared" si="74"/>
        <v>7</v>
      </c>
      <c r="T105" s="69">
        <f t="shared" si="74"/>
        <v>2</v>
      </c>
      <c r="U105" s="70">
        <f t="shared" si="76"/>
        <v>5</v>
      </c>
      <c r="V105" s="68">
        <f t="shared" ref="V105:AA120" si="77">V104</f>
        <v>2</v>
      </c>
      <c r="W105" s="70">
        <f t="shared" si="77"/>
        <v>7</v>
      </c>
      <c r="X105" s="71">
        <f t="shared" si="77"/>
        <v>0.7142857142857143</v>
      </c>
      <c r="Y105" s="71">
        <f t="shared" si="77"/>
        <v>0.5</v>
      </c>
      <c r="Z105" s="69">
        <f t="shared" si="77"/>
        <v>10000</v>
      </c>
      <c r="AA105" s="69">
        <f t="shared" ca="1" si="77"/>
        <v>9350.6862150320194</v>
      </c>
      <c r="AB105" s="69">
        <f t="shared" ca="1" si="65"/>
        <v>-649.31378496798061</v>
      </c>
      <c r="AC105" s="69">
        <f t="shared" ref="AC105:AC136" ca="1" si="78">AC104</f>
        <v>96.882372767104812</v>
      </c>
      <c r="AD105" s="73">
        <f t="shared" si="71"/>
        <v>10.299999999999965</v>
      </c>
      <c r="AE105" s="69">
        <f t="shared" si="75"/>
        <v>0.70000000000000007</v>
      </c>
      <c r="AF105" s="69">
        <f t="shared" si="75"/>
        <v>2.8000000000000003</v>
      </c>
      <c r="AG105" s="78">
        <f t="shared" si="75"/>
        <v>200</v>
      </c>
      <c r="AH105" s="60">
        <f t="shared" si="75"/>
        <v>50</v>
      </c>
      <c r="AI105" s="60">
        <f t="shared" si="75"/>
        <v>140</v>
      </c>
      <c r="AJ105" s="60">
        <f t="shared" si="75"/>
        <v>10140</v>
      </c>
      <c r="AK105" s="60">
        <f t="shared" si="75"/>
        <v>754.31378496798106</v>
      </c>
      <c r="AL105" s="60">
        <f t="shared" si="75"/>
        <v>15.086275699359621</v>
      </c>
      <c r="AM105" s="60">
        <f t="shared" ca="1" si="75"/>
        <v>-520.91671722278397</v>
      </c>
      <c r="AN105" s="60">
        <f t="shared" ca="1" si="75"/>
        <v>-520.91671722278397</v>
      </c>
      <c r="AO105" s="60">
        <f t="shared" ca="1" si="75"/>
        <v>520.91671722278397</v>
      </c>
      <c r="AP105" s="63">
        <f t="shared" si="49"/>
        <v>35</v>
      </c>
      <c r="AQ105" s="62">
        <f t="shared" si="50"/>
        <v>2.5326481261514244</v>
      </c>
      <c r="AR105" s="62">
        <f t="shared" si="51"/>
        <v>126.63240630757122</v>
      </c>
      <c r="AS105" s="62">
        <f t="shared" si="52"/>
        <v>253.26481261514243</v>
      </c>
      <c r="AT105" s="62">
        <f t="shared" si="53"/>
        <v>-126.63240630757122</v>
      </c>
      <c r="AU105" s="62">
        <f t="shared" si="54"/>
        <v>633.16203153785614</v>
      </c>
      <c r="AV105" s="62">
        <f t="shared" si="55"/>
        <v>-253.26481261514243</v>
      </c>
      <c r="AW105" s="63">
        <f t="shared" si="67"/>
        <v>379.89721892271371</v>
      </c>
      <c r="AX105" s="61" t="str">
        <f t="shared" ca="1" si="56"/>
        <v/>
      </c>
      <c r="AY105" s="69">
        <f t="shared" ca="1" si="68"/>
        <v>9619.0832827772174</v>
      </c>
      <c r="AZ105" s="51">
        <f t="shared" si="57"/>
        <v>886.42684415299846</v>
      </c>
      <c r="BA105" s="55">
        <f t="shared" ca="1" si="58"/>
        <v>9.479805265286223E-2</v>
      </c>
      <c r="BB105" s="55">
        <f t="shared" ca="1" si="69"/>
        <v>0.58507493251733056</v>
      </c>
      <c r="BC105" s="64">
        <f t="shared" ca="1" si="59"/>
        <v>-269.4165660452669</v>
      </c>
      <c r="BE105" s="52">
        <f t="shared" ca="1" si="60"/>
        <v>10.299999999999965</v>
      </c>
      <c r="BF105" s="52" t="str">
        <f t="shared" ca="1" si="61"/>
        <v/>
      </c>
      <c r="BG105" s="52">
        <f t="shared" ca="1" si="62"/>
        <v>10.299999999999965</v>
      </c>
      <c r="BH105" s="52" t="str">
        <f t="shared" ca="1" si="63"/>
        <v/>
      </c>
    </row>
    <row r="106" spans="19:60">
      <c r="S106" s="68">
        <f t="shared" ref="S106:T121" si="79">S105</f>
        <v>7</v>
      </c>
      <c r="T106" s="69">
        <f t="shared" si="79"/>
        <v>2</v>
      </c>
      <c r="U106" s="70">
        <f t="shared" si="76"/>
        <v>5</v>
      </c>
      <c r="V106" s="68">
        <f t="shared" si="77"/>
        <v>2</v>
      </c>
      <c r="W106" s="70">
        <f t="shared" si="77"/>
        <v>7</v>
      </c>
      <c r="X106" s="71">
        <f t="shared" si="77"/>
        <v>0.7142857142857143</v>
      </c>
      <c r="Y106" s="71">
        <f t="shared" si="77"/>
        <v>0.5</v>
      </c>
      <c r="Z106" s="69">
        <f t="shared" si="77"/>
        <v>10000</v>
      </c>
      <c r="AA106" s="69">
        <f t="shared" ca="1" si="77"/>
        <v>9350.6862150320194</v>
      </c>
      <c r="AB106" s="69">
        <f t="shared" ca="1" si="65"/>
        <v>-649.31378496798061</v>
      </c>
      <c r="AC106" s="69">
        <f t="shared" ca="1" si="78"/>
        <v>96.882372767104812</v>
      </c>
      <c r="AD106" s="73">
        <f t="shared" si="71"/>
        <v>10.199999999999966</v>
      </c>
      <c r="AE106" s="69">
        <f t="shared" ref="AE106:AO121" si="80">AE105</f>
        <v>0.70000000000000007</v>
      </c>
      <c r="AF106" s="69">
        <f t="shared" si="80"/>
        <v>2.8000000000000003</v>
      </c>
      <c r="AG106" s="78">
        <f t="shared" si="80"/>
        <v>200</v>
      </c>
      <c r="AH106" s="60">
        <f t="shared" si="80"/>
        <v>50</v>
      </c>
      <c r="AI106" s="60">
        <f t="shared" si="80"/>
        <v>140</v>
      </c>
      <c r="AJ106" s="60">
        <f t="shared" si="80"/>
        <v>10140</v>
      </c>
      <c r="AK106" s="60">
        <f t="shared" si="80"/>
        <v>754.31378496798106</v>
      </c>
      <c r="AL106" s="60">
        <f t="shared" si="80"/>
        <v>15.086275699359621</v>
      </c>
      <c r="AM106" s="60">
        <f t="shared" ca="1" si="80"/>
        <v>-520.91671722278397</v>
      </c>
      <c r="AN106" s="60">
        <f t="shared" ca="1" si="80"/>
        <v>-520.91671722278397</v>
      </c>
      <c r="AO106" s="60">
        <f t="shared" ca="1" si="80"/>
        <v>520.91671722278397</v>
      </c>
      <c r="AP106" s="63">
        <f t="shared" si="49"/>
        <v>35</v>
      </c>
      <c r="AQ106" s="62">
        <f t="shared" si="50"/>
        <v>2.5476740881725171</v>
      </c>
      <c r="AR106" s="62">
        <f t="shared" si="51"/>
        <v>127.38370440862585</v>
      </c>
      <c r="AS106" s="62">
        <f t="shared" si="52"/>
        <v>254.76740881725169</v>
      </c>
      <c r="AT106" s="62">
        <f t="shared" si="53"/>
        <v>-127.38370440862585</v>
      </c>
      <c r="AU106" s="62">
        <f t="shared" si="54"/>
        <v>636.9185220431292</v>
      </c>
      <c r="AV106" s="62">
        <f t="shared" si="55"/>
        <v>-254.76740881725169</v>
      </c>
      <c r="AW106" s="63">
        <f t="shared" si="67"/>
        <v>382.15111322587751</v>
      </c>
      <c r="AX106" s="61" t="str">
        <f t="shared" ca="1" si="56"/>
        <v/>
      </c>
      <c r="AY106" s="69">
        <f t="shared" ca="1" si="68"/>
        <v>9619.0832827772174</v>
      </c>
      <c r="AZ106" s="51">
        <f t="shared" si="57"/>
        <v>891.68593086038095</v>
      </c>
      <c r="BA106" s="55">
        <f t="shared" ca="1" si="58"/>
        <v>9.5360480541729686E-2</v>
      </c>
      <c r="BB106" s="55">
        <f t="shared" ca="1" si="69"/>
        <v>0.58854612680789209</v>
      </c>
      <c r="BC106" s="64">
        <f t="shared" ca="1" si="59"/>
        <v>-267.1626717421031</v>
      </c>
      <c r="BE106" s="52">
        <f t="shared" ca="1" si="60"/>
        <v>10.199999999999966</v>
      </c>
      <c r="BF106" s="52" t="str">
        <f t="shared" ca="1" si="61"/>
        <v/>
      </c>
      <c r="BG106" s="52">
        <f t="shared" ca="1" si="62"/>
        <v>10.199999999999966</v>
      </c>
      <c r="BH106" s="52" t="str">
        <f t="shared" ca="1" si="63"/>
        <v/>
      </c>
    </row>
    <row r="107" spans="19:60">
      <c r="S107" s="68">
        <f t="shared" si="79"/>
        <v>7</v>
      </c>
      <c r="T107" s="69">
        <f t="shared" si="79"/>
        <v>2</v>
      </c>
      <c r="U107" s="70">
        <f t="shared" si="76"/>
        <v>5</v>
      </c>
      <c r="V107" s="68">
        <f t="shared" si="77"/>
        <v>2</v>
      </c>
      <c r="W107" s="70">
        <f t="shared" si="77"/>
        <v>7</v>
      </c>
      <c r="X107" s="71">
        <f t="shared" si="77"/>
        <v>0.7142857142857143</v>
      </c>
      <c r="Y107" s="71">
        <f t="shared" si="77"/>
        <v>0.5</v>
      </c>
      <c r="Z107" s="69">
        <f t="shared" si="77"/>
        <v>10000</v>
      </c>
      <c r="AA107" s="69">
        <f t="shared" ca="1" si="77"/>
        <v>9350.6862150320194</v>
      </c>
      <c r="AB107" s="69">
        <f t="shared" ca="1" si="65"/>
        <v>-649.31378496798061</v>
      </c>
      <c r="AC107" s="69">
        <f t="shared" ca="1" si="78"/>
        <v>96.882372767104812</v>
      </c>
      <c r="AD107" s="73">
        <f t="shared" si="71"/>
        <v>10.099999999999966</v>
      </c>
      <c r="AE107" s="69">
        <f t="shared" si="80"/>
        <v>0.70000000000000007</v>
      </c>
      <c r="AF107" s="69">
        <f t="shared" si="80"/>
        <v>2.8000000000000003</v>
      </c>
      <c r="AG107" s="78">
        <f t="shared" si="80"/>
        <v>200</v>
      </c>
      <c r="AH107" s="60">
        <f t="shared" si="80"/>
        <v>50</v>
      </c>
      <c r="AI107" s="60">
        <f t="shared" si="80"/>
        <v>140</v>
      </c>
      <c r="AJ107" s="60">
        <f t="shared" si="80"/>
        <v>10140</v>
      </c>
      <c r="AK107" s="60">
        <f t="shared" si="80"/>
        <v>754.31378496798106</v>
      </c>
      <c r="AL107" s="60">
        <f t="shared" si="80"/>
        <v>15.086275699359621</v>
      </c>
      <c r="AM107" s="60">
        <f t="shared" ca="1" si="80"/>
        <v>-520.91671722278397</v>
      </c>
      <c r="AN107" s="60">
        <f t="shared" ca="1" si="80"/>
        <v>-520.91671722278397</v>
      </c>
      <c r="AO107" s="60">
        <f t="shared" ca="1" si="80"/>
        <v>520.91671722278397</v>
      </c>
      <c r="AP107" s="63">
        <f t="shared" si="49"/>
        <v>35</v>
      </c>
      <c r="AQ107" s="62">
        <f t="shared" si="50"/>
        <v>2.5629975939960072</v>
      </c>
      <c r="AR107" s="62">
        <f t="shared" si="51"/>
        <v>128.14987969980035</v>
      </c>
      <c r="AS107" s="62">
        <f t="shared" si="52"/>
        <v>256.2997593996007</v>
      </c>
      <c r="AT107" s="62">
        <f t="shared" si="53"/>
        <v>-128.14987969980035</v>
      </c>
      <c r="AU107" s="62">
        <f t="shared" si="54"/>
        <v>640.7493984990017</v>
      </c>
      <c r="AV107" s="62">
        <f t="shared" si="55"/>
        <v>-256.2997593996007</v>
      </c>
      <c r="AW107" s="63">
        <f t="shared" si="67"/>
        <v>384.449639099401</v>
      </c>
      <c r="AX107" s="61" t="str">
        <f t="shared" ca="1" si="56"/>
        <v/>
      </c>
      <c r="AY107" s="69">
        <f t="shared" ca="1" si="68"/>
        <v>9619.0832827772174</v>
      </c>
      <c r="AZ107" s="51">
        <f t="shared" si="57"/>
        <v>897.04915789860252</v>
      </c>
      <c r="BA107" s="55">
        <f t="shared" ca="1" si="58"/>
        <v>9.5934045616515293E-2</v>
      </c>
      <c r="BB107" s="55">
        <f t="shared" ca="1" si="69"/>
        <v>0.59208605761905897</v>
      </c>
      <c r="BC107" s="64">
        <f t="shared" ca="1" si="59"/>
        <v>-264.86414586857961</v>
      </c>
      <c r="BE107" s="52">
        <f t="shared" ca="1" si="60"/>
        <v>10.099999999999966</v>
      </c>
      <c r="BF107" s="52" t="str">
        <f t="shared" ca="1" si="61"/>
        <v/>
      </c>
      <c r="BG107" s="52">
        <f t="shared" ca="1" si="62"/>
        <v>10.099999999999966</v>
      </c>
      <c r="BH107" s="52" t="str">
        <f t="shared" ca="1" si="63"/>
        <v/>
      </c>
    </row>
    <row r="108" spans="19:60">
      <c r="S108" s="68">
        <f t="shared" si="79"/>
        <v>7</v>
      </c>
      <c r="T108" s="69">
        <f t="shared" si="79"/>
        <v>2</v>
      </c>
      <c r="U108" s="70">
        <f t="shared" si="76"/>
        <v>5</v>
      </c>
      <c r="V108" s="68">
        <f t="shared" si="77"/>
        <v>2</v>
      </c>
      <c r="W108" s="70">
        <f t="shared" si="77"/>
        <v>7</v>
      </c>
      <c r="X108" s="71">
        <f t="shared" si="77"/>
        <v>0.7142857142857143</v>
      </c>
      <c r="Y108" s="71">
        <f t="shared" si="77"/>
        <v>0.5</v>
      </c>
      <c r="Z108" s="69">
        <f t="shared" si="77"/>
        <v>10000</v>
      </c>
      <c r="AA108" s="69">
        <f t="shared" ca="1" si="77"/>
        <v>9350.6862150320194</v>
      </c>
      <c r="AB108" s="69">
        <f t="shared" ca="1" si="65"/>
        <v>-649.31378496798061</v>
      </c>
      <c r="AC108" s="69">
        <f t="shared" ca="1" si="78"/>
        <v>96.882372767104812</v>
      </c>
      <c r="AD108" s="73">
        <f t="shared" si="71"/>
        <v>9.9999999999999662</v>
      </c>
      <c r="AE108" s="69">
        <f t="shared" si="80"/>
        <v>0.70000000000000007</v>
      </c>
      <c r="AF108" s="69">
        <f t="shared" si="80"/>
        <v>2.8000000000000003</v>
      </c>
      <c r="AG108" s="78">
        <f t="shared" si="80"/>
        <v>200</v>
      </c>
      <c r="AH108" s="60">
        <f t="shared" si="80"/>
        <v>50</v>
      </c>
      <c r="AI108" s="60">
        <f t="shared" si="80"/>
        <v>140</v>
      </c>
      <c r="AJ108" s="60">
        <f t="shared" si="80"/>
        <v>10140</v>
      </c>
      <c r="AK108" s="60">
        <f t="shared" si="80"/>
        <v>754.31378496798106</v>
      </c>
      <c r="AL108" s="60">
        <f t="shared" si="80"/>
        <v>15.086275699359621</v>
      </c>
      <c r="AM108" s="60">
        <f t="shared" ca="1" si="80"/>
        <v>-520.91671722278397</v>
      </c>
      <c r="AN108" s="60">
        <f t="shared" ca="1" si="80"/>
        <v>-520.91671722278397</v>
      </c>
      <c r="AO108" s="60">
        <f t="shared" ca="1" si="80"/>
        <v>520.91671722278397</v>
      </c>
      <c r="AP108" s="63">
        <f t="shared" si="49"/>
        <v>35</v>
      </c>
      <c r="AQ108" s="62">
        <f t="shared" si="50"/>
        <v>2.5786275699359673</v>
      </c>
      <c r="AR108" s="62">
        <f t="shared" si="51"/>
        <v>128.93137849679837</v>
      </c>
      <c r="AS108" s="62">
        <f t="shared" si="52"/>
        <v>257.86275699359675</v>
      </c>
      <c r="AT108" s="62">
        <f t="shared" si="53"/>
        <v>-128.93137849679837</v>
      </c>
      <c r="AU108" s="62">
        <f t="shared" si="54"/>
        <v>644.6568924839919</v>
      </c>
      <c r="AV108" s="62">
        <f t="shared" si="55"/>
        <v>-257.86275699359675</v>
      </c>
      <c r="AW108" s="63">
        <f t="shared" si="67"/>
        <v>386.79413549039515</v>
      </c>
      <c r="AX108" s="61" t="str">
        <f t="shared" ca="1" si="56"/>
        <v/>
      </c>
      <c r="AY108" s="69">
        <f t="shared" ca="1" si="68"/>
        <v>9619.0832827772174</v>
      </c>
      <c r="AZ108" s="51">
        <f t="shared" si="57"/>
        <v>902.51964947758859</v>
      </c>
      <c r="BA108" s="55">
        <f t="shared" ca="1" si="58"/>
        <v>9.6519081992796615E-2</v>
      </c>
      <c r="BB108" s="55">
        <f t="shared" ca="1" si="69"/>
        <v>0.59569678704644935</v>
      </c>
      <c r="BC108" s="64">
        <f t="shared" ca="1" si="59"/>
        <v>-262.51964947758546</v>
      </c>
      <c r="BE108" s="52">
        <f t="shared" ca="1" si="60"/>
        <v>9.9999999999999662</v>
      </c>
      <c r="BF108" s="52" t="str">
        <f t="shared" ca="1" si="61"/>
        <v/>
      </c>
      <c r="BG108" s="52">
        <f t="shared" ca="1" si="62"/>
        <v>9.9999999999999662</v>
      </c>
      <c r="BH108" s="52" t="str">
        <f t="shared" ca="1" si="63"/>
        <v/>
      </c>
    </row>
    <row r="109" spans="19:60">
      <c r="S109" s="68">
        <f t="shared" si="79"/>
        <v>7</v>
      </c>
      <c r="T109" s="69">
        <f t="shared" si="79"/>
        <v>2</v>
      </c>
      <c r="U109" s="70">
        <f t="shared" si="76"/>
        <v>5</v>
      </c>
      <c r="V109" s="68">
        <f t="shared" si="77"/>
        <v>2</v>
      </c>
      <c r="W109" s="70">
        <f t="shared" si="77"/>
        <v>7</v>
      </c>
      <c r="X109" s="71">
        <f t="shared" si="77"/>
        <v>0.7142857142857143</v>
      </c>
      <c r="Y109" s="71">
        <f t="shared" si="77"/>
        <v>0.5</v>
      </c>
      <c r="Z109" s="69">
        <f t="shared" si="77"/>
        <v>10000</v>
      </c>
      <c r="AA109" s="69">
        <f t="shared" ca="1" si="77"/>
        <v>9350.6862150320194</v>
      </c>
      <c r="AB109" s="69">
        <f t="shared" ca="1" si="65"/>
        <v>-649.31378496798061</v>
      </c>
      <c r="AC109" s="69">
        <f t="shared" ca="1" si="78"/>
        <v>96.882372767104812</v>
      </c>
      <c r="AD109" s="73">
        <f t="shared" si="71"/>
        <v>9.8999999999999666</v>
      </c>
      <c r="AE109" s="69">
        <f t="shared" si="80"/>
        <v>0.70000000000000007</v>
      </c>
      <c r="AF109" s="69">
        <f t="shared" si="80"/>
        <v>2.8000000000000003</v>
      </c>
      <c r="AG109" s="78">
        <f t="shared" si="80"/>
        <v>200</v>
      </c>
      <c r="AH109" s="60">
        <f t="shared" si="80"/>
        <v>50</v>
      </c>
      <c r="AI109" s="60">
        <f t="shared" si="80"/>
        <v>140</v>
      </c>
      <c r="AJ109" s="60">
        <f t="shared" si="80"/>
        <v>10140</v>
      </c>
      <c r="AK109" s="60">
        <f t="shared" si="80"/>
        <v>754.31378496798106</v>
      </c>
      <c r="AL109" s="60">
        <f t="shared" si="80"/>
        <v>15.086275699359621</v>
      </c>
      <c r="AM109" s="60">
        <f t="shared" ca="1" si="80"/>
        <v>-520.91671722278397</v>
      </c>
      <c r="AN109" s="60">
        <f t="shared" ca="1" si="80"/>
        <v>-520.91671722278397</v>
      </c>
      <c r="AO109" s="60">
        <f t="shared" ca="1" si="80"/>
        <v>520.91671722278397</v>
      </c>
      <c r="AP109" s="63">
        <f t="shared" si="49"/>
        <v>35</v>
      </c>
      <c r="AQ109" s="62">
        <f t="shared" si="50"/>
        <v>2.5945733029656237</v>
      </c>
      <c r="AR109" s="62">
        <f t="shared" si="51"/>
        <v>129.72866514828118</v>
      </c>
      <c r="AS109" s="62">
        <f t="shared" si="52"/>
        <v>259.45733029656236</v>
      </c>
      <c r="AT109" s="62">
        <f t="shared" si="53"/>
        <v>-129.72866514828118</v>
      </c>
      <c r="AU109" s="62">
        <f t="shared" si="54"/>
        <v>648.64332574140587</v>
      </c>
      <c r="AV109" s="62">
        <f t="shared" si="55"/>
        <v>-259.45733029656236</v>
      </c>
      <c r="AW109" s="63">
        <f t="shared" si="67"/>
        <v>389.18599544484351</v>
      </c>
      <c r="AX109" s="61" t="str">
        <f t="shared" ca="1" si="56"/>
        <v/>
      </c>
      <c r="AY109" s="69">
        <f t="shared" ca="1" si="68"/>
        <v>9619.0832827772174</v>
      </c>
      <c r="AZ109" s="51">
        <f t="shared" si="57"/>
        <v>908.10065603796829</v>
      </c>
      <c r="BA109" s="55">
        <f t="shared" ca="1" si="58"/>
        <v>9.711593728577049E-2</v>
      </c>
      <c r="BB109" s="55">
        <f t="shared" ca="1" si="69"/>
        <v>0.59938046050267557</v>
      </c>
      <c r="BC109" s="64">
        <f t="shared" ca="1" si="59"/>
        <v>-260.1277895231371</v>
      </c>
      <c r="BE109" s="52">
        <f t="shared" ca="1" si="60"/>
        <v>9.8999999999999666</v>
      </c>
      <c r="BF109" s="52" t="str">
        <f t="shared" ca="1" si="61"/>
        <v/>
      </c>
      <c r="BG109" s="52">
        <f t="shared" ca="1" si="62"/>
        <v>9.8999999999999666</v>
      </c>
      <c r="BH109" s="52" t="str">
        <f t="shared" ca="1" si="63"/>
        <v/>
      </c>
    </row>
    <row r="110" spans="19:60">
      <c r="S110" s="68">
        <f t="shared" si="79"/>
        <v>7</v>
      </c>
      <c r="T110" s="69">
        <f t="shared" si="79"/>
        <v>2</v>
      </c>
      <c r="U110" s="70">
        <f t="shared" si="76"/>
        <v>5</v>
      </c>
      <c r="V110" s="68">
        <f t="shared" si="77"/>
        <v>2</v>
      </c>
      <c r="W110" s="70">
        <f t="shared" si="77"/>
        <v>7</v>
      </c>
      <c r="X110" s="71">
        <f t="shared" si="77"/>
        <v>0.7142857142857143</v>
      </c>
      <c r="Y110" s="71">
        <f t="shared" si="77"/>
        <v>0.5</v>
      </c>
      <c r="Z110" s="69">
        <f t="shared" si="77"/>
        <v>10000</v>
      </c>
      <c r="AA110" s="69">
        <f t="shared" ca="1" si="77"/>
        <v>9350.6862150320194</v>
      </c>
      <c r="AB110" s="69">
        <f t="shared" ca="1" si="65"/>
        <v>-649.31378496798061</v>
      </c>
      <c r="AC110" s="69">
        <f t="shared" ca="1" si="78"/>
        <v>96.882372767104812</v>
      </c>
      <c r="AD110" s="73">
        <f t="shared" si="71"/>
        <v>9.799999999999967</v>
      </c>
      <c r="AE110" s="69">
        <f t="shared" si="80"/>
        <v>0.70000000000000007</v>
      </c>
      <c r="AF110" s="69">
        <f t="shared" si="80"/>
        <v>2.8000000000000003</v>
      </c>
      <c r="AG110" s="78">
        <f t="shared" si="80"/>
        <v>200</v>
      </c>
      <c r="AH110" s="60">
        <f t="shared" si="80"/>
        <v>50</v>
      </c>
      <c r="AI110" s="60">
        <f t="shared" si="80"/>
        <v>140</v>
      </c>
      <c r="AJ110" s="60">
        <f t="shared" si="80"/>
        <v>10140</v>
      </c>
      <c r="AK110" s="60">
        <f t="shared" si="80"/>
        <v>754.31378496798106</v>
      </c>
      <c r="AL110" s="60">
        <f t="shared" si="80"/>
        <v>15.086275699359621</v>
      </c>
      <c r="AM110" s="60">
        <f t="shared" ca="1" si="80"/>
        <v>-520.91671722278397</v>
      </c>
      <c r="AN110" s="60">
        <f t="shared" ca="1" si="80"/>
        <v>-520.91671722278397</v>
      </c>
      <c r="AO110" s="60">
        <f t="shared" ca="1" si="80"/>
        <v>520.91671722278397</v>
      </c>
      <c r="AP110" s="63">
        <f t="shared" si="49"/>
        <v>35</v>
      </c>
      <c r="AQ110" s="62">
        <f t="shared" si="50"/>
        <v>2.6108444591183342</v>
      </c>
      <c r="AR110" s="62">
        <f t="shared" si="51"/>
        <v>130.54222295591671</v>
      </c>
      <c r="AS110" s="62">
        <f t="shared" si="52"/>
        <v>261.08444591183343</v>
      </c>
      <c r="AT110" s="62">
        <f t="shared" si="53"/>
        <v>-130.54222295591671</v>
      </c>
      <c r="AU110" s="62">
        <f t="shared" si="54"/>
        <v>652.71111477958357</v>
      </c>
      <c r="AV110" s="62">
        <f t="shared" si="55"/>
        <v>-261.08444591183343</v>
      </c>
      <c r="AW110" s="63">
        <f t="shared" si="67"/>
        <v>391.62666886775014</v>
      </c>
      <c r="AX110" s="61" t="str">
        <f t="shared" ca="1" si="56"/>
        <v/>
      </c>
      <c r="AY110" s="69">
        <f t="shared" ca="1" si="68"/>
        <v>9619.0832827772174</v>
      </c>
      <c r="AZ110" s="51">
        <f t="shared" si="57"/>
        <v>913.79556069141699</v>
      </c>
      <c r="BA110" s="55">
        <f t="shared" ca="1" si="58"/>
        <v>9.7724973299009144E-2</v>
      </c>
      <c r="BB110" s="55">
        <f t="shared" ca="1" si="69"/>
        <v>0.60313931096821283</v>
      </c>
      <c r="BC110" s="64">
        <f t="shared" ca="1" si="59"/>
        <v>-257.68711610023047</v>
      </c>
      <c r="BE110" s="52">
        <f t="shared" ca="1" si="60"/>
        <v>9.799999999999967</v>
      </c>
      <c r="BF110" s="52" t="str">
        <f t="shared" ca="1" si="61"/>
        <v/>
      </c>
      <c r="BG110" s="52">
        <f t="shared" ca="1" si="62"/>
        <v>9.799999999999967</v>
      </c>
      <c r="BH110" s="52">
        <f t="shared" ca="1" si="63"/>
        <v>9.799999999999967</v>
      </c>
    </row>
    <row r="111" spans="19:60">
      <c r="S111" s="68">
        <f t="shared" si="79"/>
        <v>7</v>
      </c>
      <c r="T111" s="69">
        <f t="shared" si="79"/>
        <v>2</v>
      </c>
      <c r="U111" s="70">
        <f t="shared" si="76"/>
        <v>5</v>
      </c>
      <c r="V111" s="68">
        <f t="shared" si="77"/>
        <v>2</v>
      </c>
      <c r="W111" s="70">
        <f t="shared" si="77"/>
        <v>7</v>
      </c>
      <c r="X111" s="71">
        <f t="shared" si="77"/>
        <v>0.7142857142857143</v>
      </c>
      <c r="Y111" s="71">
        <f t="shared" si="77"/>
        <v>0.5</v>
      </c>
      <c r="Z111" s="69">
        <f t="shared" si="77"/>
        <v>10000</v>
      </c>
      <c r="AA111" s="69">
        <f t="shared" ca="1" si="77"/>
        <v>9350.6862150320194</v>
      </c>
      <c r="AB111" s="69">
        <f t="shared" ca="1" si="65"/>
        <v>-649.31378496798061</v>
      </c>
      <c r="AC111" s="69">
        <f t="shared" ca="1" si="78"/>
        <v>96.882372767104812</v>
      </c>
      <c r="AD111" s="73">
        <f t="shared" si="71"/>
        <v>9.6999999999999673</v>
      </c>
      <c r="AE111" s="69">
        <f t="shared" si="80"/>
        <v>0.70000000000000007</v>
      </c>
      <c r="AF111" s="69">
        <f t="shared" si="80"/>
        <v>2.8000000000000003</v>
      </c>
      <c r="AG111" s="78">
        <f t="shared" si="80"/>
        <v>200</v>
      </c>
      <c r="AH111" s="60">
        <f t="shared" si="80"/>
        <v>50</v>
      </c>
      <c r="AI111" s="60">
        <f t="shared" si="80"/>
        <v>140</v>
      </c>
      <c r="AJ111" s="60">
        <f t="shared" si="80"/>
        <v>10140</v>
      </c>
      <c r="AK111" s="60">
        <f t="shared" si="80"/>
        <v>754.31378496798106</v>
      </c>
      <c r="AL111" s="60">
        <f t="shared" si="80"/>
        <v>15.086275699359621</v>
      </c>
      <c r="AM111" s="60">
        <f t="shared" ca="1" si="80"/>
        <v>-520.91671722278397</v>
      </c>
      <c r="AN111" s="60">
        <f t="shared" ca="1" si="80"/>
        <v>-520.91671722278397</v>
      </c>
      <c r="AO111" s="60">
        <f t="shared" ca="1" si="80"/>
        <v>520.91671722278397</v>
      </c>
      <c r="AP111" s="63">
        <f t="shared" si="49"/>
        <v>35</v>
      </c>
      <c r="AQ111" s="62">
        <f t="shared" si="50"/>
        <v>2.6274511030267704</v>
      </c>
      <c r="AR111" s="62">
        <f t="shared" si="51"/>
        <v>131.37255515133853</v>
      </c>
      <c r="AS111" s="62">
        <f t="shared" si="52"/>
        <v>262.74511030267706</v>
      </c>
      <c r="AT111" s="62">
        <f t="shared" si="53"/>
        <v>-131.37255515133853</v>
      </c>
      <c r="AU111" s="62">
        <f t="shared" si="54"/>
        <v>656.8627757566926</v>
      </c>
      <c r="AV111" s="62">
        <f t="shared" si="55"/>
        <v>-262.74511030267706</v>
      </c>
      <c r="AW111" s="63">
        <f t="shared" si="67"/>
        <v>394.11766545401554</v>
      </c>
      <c r="AX111" s="61" t="str">
        <f t="shared" ca="1" si="56"/>
        <v/>
      </c>
      <c r="AY111" s="69">
        <f t="shared" ca="1" si="68"/>
        <v>9619.0832827772174</v>
      </c>
      <c r="AZ111" s="51">
        <f t="shared" si="57"/>
        <v>919.60788605936978</v>
      </c>
      <c r="BA111" s="55">
        <f t="shared" ca="1" si="58"/>
        <v>9.8346566755819723E-2</v>
      </c>
      <c r="BB111" s="55">
        <f t="shared" ca="1" si="69"/>
        <v>0.60697566350520427</v>
      </c>
      <c r="BC111" s="64">
        <f t="shared" ca="1" si="59"/>
        <v>-255.19611951396507</v>
      </c>
      <c r="BE111" s="52">
        <f t="shared" ca="1" si="60"/>
        <v>9.6999999999999673</v>
      </c>
      <c r="BF111" s="52" t="str">
        <f t="shared" ca="1" si="61"/>
        <v/>
      </c>
      <c r="BG111" s="52">
        <f t="shared" ca="1" si="62"/>
        <v>9.6999999999999673</v>
      </c>
      <c r="BH111" s="52">
        <f t="shared" ca="1" si="63"/>
        <v>9.6999999999999673</v>
      </c>
    </row>
    <row r="112" spans="19:60">
      <c r="S112" s="68">
        <f t="shared" si="79"/>
        <v>7</v>
      </c>
      <c r="T112" s="69">
        <f t="shared" si="79"/>
        <v>2</v>
      </c>
      <c r="U112" s="70">
        <f t="shared" si="76"/>
        <v>5</v>
      </c>
      <c r="V112" s="68">
        <f t="shared" si="77"/>
        <v>2</v>
      </c>
      <c r="W112" s="70">
        <f t="shared" si="77"/>
        <v>7</v>
      </c>
      <c r="X112" s="71">
        <f t="shared" si="77"/>
        <v>0.7142857142857143</v>
      </c>
      <c r="Y112" s="71">
        <f t="shared" si="77"/>
        <v>0.5</v>
      </c>
      <c r="Z112" s="69">
        <f t="shared" si="77"/>
        <v>10000</v>
      </c>
      <c r="AA112" s="69">
        <f t="shared" ca="1" si="77"/>
        <v>9350.6862150320194</v>
      </c>
      <c r="AB112" s="69">
        <f t="shared" ca="1" si="65"/>
        <v>-649.31378496798061</v>
      </c>
      <c r="AC112" s="69">
        <f t="shared" ca="1" si="78"/>
        <v>96.882372767104812</v>
      </c>
      <c r="AD112" s="73">
        <f t="shared" si="71"/>
        <v>9.5999999999999677</v>
      </c>
      <c r="AE112" s="69">
        <f t="shared" si="80"/>
        <v>0.70000000000000007</v>
      </c>
      <c r="AF112" s="69">
        <f t="shared" si="80"/>
        <v>2.8000000000000003</v>
      </c>
      <c r="AG112" s="78">
        <f t="shared" si="80"/>
        <v>200</v>
      </c>
      <c r="AH112" s="60">
        <f t="shared" si="80"/>
        <v>50</v>
      </c>
      <c r="AI112" s="60">
        <f t="shared" si="80"/>
        <v>140</v>
      </c>
      <c r="AJ112" s="60">
        <f t="shared" si="80"/>
        <v>10140</v>
      </c>
      <c r="AK112" s="60">
        <f t="shared" si="80"/>
        <v>754.31378496798106</v>
      </c>
      <c r="AL112" s="60">
        <f t="shared" si="80"/>
        <v>15.086275699359621</v>
      </c>
      <c r="AM112" s="60">
        <f t="shared" ca="1" si="80"/>
        <v>-520.91671722278397</v>
      </c>
      <c r="AN112" s="60">
        <f t="shared" ca="1" si="80"/>
        <v>-520.91671722278397</v>
      </c>
      <c r="AO112" s="60">
        <f t="shared" ca="1" si="80"/>
        <v>520.91671722278397</v>
      </c>
      <c r="AP112" s="63">
        <f t="shared" si="49"/>
        <v>35</v>
      </c>
      <c r="AQ112" s="62">
        <f t="shared" si="50"/>
        <v>2.6444037186832992</v>
      </c>
      <c r="AR112" s="62">
        <f t="shared" si="51"/>
        <v>132.22018593416496</v>
      </c>
      <c r="AS112" s="62">
        <f t="shared" si="52"/>
        <v>264.44037186832992</v>
      </c>
      <c r="AT112" s="62">
        <f t="shared" si="53"/>
        <v>-132.22018593416496</v>
      </c>
      <c r="AU112" s="62">
        <f t="shared" si="54"/>
        <v>661.10092967082483</v>
      </c>
      <c r="AV112" s="62">
        <f t="shared" si="55"/>
        <v>-264.44037186832992</v>
      </c>
      <c r="AW112" s="63">
        <f t="shared" si="67"/>
        <v>396.66055780249491</v>
      </c>
      <c r="AX112" s="61" t="str">
        <f t="shared" ca="1" si="56"/>
        <v/>
      </c>
      <c r="AY112" s="69">
        <f t="shared" ca="1" si="68"/>
        <v>9619.0832827772174</v>
      </c>
      <c r="AZ112" s="51">
        <f t="shared" si="57"/>
        <v>925.54130153915469</v>
      </c>
      <c r="BA112" s="55">
        <f t="shared" ca="1" si="58"/>
        <v>9.8981110076313841E-2</v>
      </c>
      <c r="BB112" s="55">
        <f t="shared" ca="1" si="69"/>
        <v>0.6108919400533831</v>
      </c>
      <c r="BC112" s="64">
        <f t="shared" ca="1" si="59"/>
        <v>-252.6532271654857</v>
      </c>
      <c r="BE112" s="52">
        <f t="shared" ca="1" si="60"/>
        <v>9.5999999999999677</v>
      </c>
      <c r="BF112" s="52" t="str">
        <f t="shared" ca="1" si="61"/>
        <v/>
      </c>
      <c r="BG112" s="52">
        <f t="shared" ca="1" si="62"/>
        <v>9.5999999999999677</v>
      </c>
      <c r="BH112" s="52">
        <f t="shared" ca="1" si="63"/>
        <v>9.5999999999999677</v>
      </c>
    </row>
    <row r="113" spans="19:60">
      <c r="S113" s="68">
        <f t="shared" si="79"/>
        <v>7</v>
      </c>
      <c r="T113" s="69">
        <f t="shared" si="79"/>
        <v>2</v>
      </c>
      <c r="U113" s="70">
        <f t="shared" si="76"/>
        <v>5</v>
      </c>
      <c r="V113" s="68">
        <f t="shared" si="77"/>
        <v>2</v>
      </c>
      <c r="W113" s="70">
        <f t="shared" si="77"/>
        <v>7</v>
      </c>
      <c r="X113" s="71">
        <f t="shared" si="77"/>
        <v>0.7142857142857143</v>
      </c>
      <c r="Y113" s="71">
        <f t="shared" si="77"/>
        <v>0.5</v>
      </c>
      <c r="Z113" s="69">
        <f t="shared" si="77"/>
        <v>10000</v>
      </c>
      <c r="AA113" s="69">
        <f t="shared" ca="1" si="77"/>
        <v>9350.6862150320194</v>
      </c>
      <c r="AB113" s="69">
        <f t="shared" ca="1" si="65"/>
        <v>-649.31378496798061</v>
      </c>
      <c r="AC113" s="69">
        <f t="shared" ca="1" si="78"/>
        <v>96.882372767104812</v>
      </c>
      <c r="AD113" s="73">
        <f t="shared" si="71"/>
        <v>9.499999999999968</v>
      </c>
      <c r="AE113" s="69">
        <f t="shared" si="80"/>
        <v>0.70000000000000007</v>
      </c>
      <c r="AF113" s="69">
        <f t="shared" si="80"/>
        <v>2.8000000000000003</v>
      </c>
      <c r="AG113" s="78">
        <f t="shared" si="80"/>
        <v>200</v>
      </c>
      <c r="AH113" s="60">
        <f t="shared" si="80"/>
        <v>50</v>
      </c>
      <c r="AI113" s="60">
        <f t="shared" si="80"/>
        <v>140</v>
      </c>
      <c r="AJ113" s="60">
        <f t="shared" si="80"/>
        <v>10140</v>
      </c>
      <c r="AK113" s="60">
        <f t="shared" si="80"/>
        <v>754.31378496798106</v>
      </c>
      <c r="AL113" s="60">
        <f t="shared" si="80"/>
        <v>15.086275699359621</v>
      </c>
      <c r="AM113" s="60">
        <f t="shared" ca="1" si="80"/>
        <v>-520.91671722278397</v>
      </c>
      <c r="AN113" s="60">
        <f t="shared" ca="1" si="80"/>
        <v>-520.91671722278397</v>
      </c>
      <c r="AO113" s="60">
        <f t="shared" ca="1" si="80"/>
        <v>520.91671722278397</v>
      </c>
      <c r="AP113" s="63">
        <f t="shared" si="49"/>
        <v>35</v>
      </c>
      <c r="AQ113" s="62">
        <f t="shared" si="50"/>
        <v>2.6617132315115448</v>
      </c>
      <c r="AR113" s="62">
        <f t="shared" si="51"/>
        <v>133.08566157557723</v>
      </c>
      <c r="AS113" s="62">
        <f t="shared" si="52"/>
        <v>266.17132315115447</v>
      </c>
      <c r="AT113" s="62">
        <f t="shared" si="53"/>
        <v>-133.08566157557723</v>
      </c>
      <c r="AU113" s="62">
        <f t="shared" si="54"/>
        <v>665.42830787788614</v>
      </c>
      <c r="AV113" s="62">
        <f t="shared" si="55"/>
        <v>-266.17132315115447</v>
      </c>
      <c r="AW113" s="63">
        <f t="shared" si="67"/>
        <v>399.25698472673167</v>
      </c>
      <c r="AX113" s="61" t="str">
        <f t="shared" ca="1" si="56"/>
        <v/>
      </c>
      <c r="AY113" s="69">
        <f t="shared" ca="1" si="68"/>
        <v>9619.0832827772174</v>
      </c>
      <c r="AZ113" s="51">
        <f t="shared" si="57"/>
        <v>931.59963102904067</v>
      </c>
      <c r="BA113" s="55">
        <f t="shared" ca="1" si="58"/>
        <v>9.9629012203555217E-2</v>
      </c>
      <c r="BB113" s="55">
        <f t="shared" ca="1" si="69"/>
        <v>0.61489066452889196</v>
      </c>
      <c r="BC113" s="64">
        <f t="shared" ca="1" si="59"/>
        <v>-250.05680024124894</v>
      </c>
      <c r="BE113" s="52">
        <f t="shared" ca="1" si="60"/>
        <v>9.499999999999968</v>
      </c>
      <c r="BF113" s="52" t="str">
        <f t="shared" ca="1" si="61"/>
        <v/>
      </c>
      <c r="BG113" s="52">
        <f t="shared" ca="1" si="62"/>
        <v>9.499999999999968</v>
      </c>
      <c r="BH113" s="52">
        <f t="shared" ca="1" si="63"/>
        <v>9.499999999999968</v>
      </c>
    </row>
    <row r="114" spans="19:60">
      <c r="S114" s="68">
        <f t="shared" si="79"/>
        <v>7</v>
      </c>
      <c r="T114" s="69">
        <f t="shared" si="79"/>
        <v>2</v>
      </c>
      <c r="U114" s="70">
        <f t="shared" si="76"/>
        <v>5</v>
      </c>
      <c r="V114" s="68">
        <f t="shared" si="77"/>
        <v>2</v>
      </c>
      <c r="W114" s="70">
        <f t="shared" si="77"/>
        <v>7</v>
      </c>
      <c r="X114" s="71">
        <f t="shared" si="77"/>
        <v>0.7142857142857143</v>
      </c>
      <c r="Y114" s="71">
        <f t="shared" si="77"/>
        <v>0.5</v>
      </c>
      <c r="Z114" s="69">
        <f t="shared" si="77"/>
        <v>10000</v>
      </c>
      <c r="AA114" s="69">
        <f t="shared" ca="1" si="77"/>
        <v>9350.6862150320194</v>
      </c>
      <c r="AB114" s="69">
        <f t="shared" ca="1" si="65"/>
        <v>-649.31378496798061</v>
      </c>
      <c r="AC114" s="69">
        <f t="shared" ca="1" si="78"/>
        <v>96.882372767104812</v>
      </c>
      <c r="AD114" s="73">
        <f t="shared" si="71"/>
        <v>9.3999999999999684</v>
      </c>
      <c r="AE114" s="69">
        <f t="shared" si="80"/>
        <v>0.70000000000000007</v>
      </c>
      <c r="AF114" s="69">
        <f t="shared" si="80"/>
        <v>2.8000000000000003</v>
      </c>
      <c r="AG114" s="78">
        <f t="shared" si="80"/>
        <v>200</v>
      </c>
      <c r="AH114" s="60">
        <f t="shared" si="80"/>
        <v>50</v>
      </c>
      <c r="AI114" s="60">
        <f t="shared" si="80"/>
        <v>140</v>
      </c>
      <c r="AJ114" s="60">
        <f t="shared" si="80"/>
        <v>10140</v>
      </c>
      <c r="AK114" s="60">
        <f t="shared" si="80"/>
        <v>754.31378496798106</v>
      </c>
      <c r="AL114" s="60">
        <f t="shared" si="80"/>
        <v>15.086275699359621</v>
      </c>
      <c r="AM114" s="60">
        <f t="shared" ca="1" si="80"/>
        <v>-520.91671722278397</v>
      </c>
      <c r="AN114" s="60">
        <f t="shared" ca="1" si="80"/>
        <v>-520.91671722278397</v>
      </c>
      <c r="AO114" s="60">
        <f t="shared" ca="1" si="80"/>
        <v>520.91671722278397</v>
      </c>
      <c r="AP114" s="63">
        <f t="shared" si="49"/>
        <v>35</v>
      </c>
      <c r="AQ114" s="62">
        <f t="shared" si="50"/>
        <v>2.679391031846774</v>
      </c>
      <c r="AR114" s="62">
        <f t="shared" si="51"/>
        <v>133.96955159233869</v>
      </c>
      <c r="AS114" s="62">
        <f t="shared" si="52"/>
        <v>267.93910318467738</v>
      </c>
      <c r="AT114" s="62">
        <f t="shared" si="53"/>
        <v>-133.96955159233869</v>
      </c>
      <c r="AU114" s="62">
        <f t="shared" si="54"/>
        <v>669.84775796169345</v>
      </c>
      <c r="AV114" s="62">
        <f t="shared" si="55"/>
        <v>-267.93910318467738</v>
      </c>
      <c r="AW114" s="63">
        <f t="shared" si="67"/>
        <v>401.90865477701607</v>
      </c>
      <c r="AX114" s="61" t="str">
        <f t="shared" ca="1" si="56"/>
        <v/>
      </c>
      <c r="AY114" s="69">
        <f t="shared" ca="1" si="68"/>
        <v>9619.0832827772174</v>
      </c>
      <c r="AZ114" s="51">
        <f t="shared" si="57"/>
        <v>937.78686114637082</v>
      </c>
      <c r="BA114" s="55">
        <f t="shared" ca="1" si="58"/>
        <v>0.10029069948244003</v>
      </c>
      <c r="BB114" s="55">
        <f t="shared" ca="1" si="69"/>
        <v>0.61897446824856073</v>
      </c>
      <c r="BC114" s="64">
        <f t="shared" ca="1" si="59"/>
        <v>-247.40513019096454</v>
      </c>
      <c r="BE114" s="52">
        <f t="shared" ca="1" si="60"/>
        <v>9.3999999999999684</v>
      </c>
      <c r="BF114" s="52" t="str">
        <f t="shared" ca="1" si="61"/>
        <v/>
      </c>
      <c r="BG114" s="52">
        <f t="shared" ca="1" si="62"/>
        <v>9.3999999999999684</v>
      </c>
      <c r="BH114" s="52">
        <f t="shared" ca="1" si="63"/>
        <v>9.3999999999999684</v>
      </c>
    </row>
    <row r="115" spans="19:60">
      <c r="S115" s="68">
        <f t="shared" si="79"/>
        <v>7</v>
      </c>
      <c r="T115" s="69">
        <f t="shared" si="79"/>
        <v>2</v>
      </c>
      <c r="U115" s="70">
        <f t="shared" si="76"/>
        <v>5</v>
      </c>
      <c r="V115" s="68">
        <f t="shared" si="77"/>
        <v>2</v>
      </c>
      <c r="W115" s="70">
        <f t="shared" si="77"/>
        <v>7</v>
      </c>
      <c r="X115" s="71">
        <f t="shared" si="77"/>
        <v>0.7142857142857143</v>
      </c>
      <c r="Y115" s="71">
        <f t="shared" si="77"/>
        <v>0.5</v>
      </c>
      <c r="Z115" s="69">
        <f t="shared" si="77"/>
        <v>10000</v>
      </c>
      <c r="AA115" s="69">
        <f t="shared" ca="1" si="77"/>
        <v>9350.6862150320194</v>
      </c>
      <c r="AB115" s="69">
        <f t="shared" ca="1" si="65"/>
        <v>-649.31378496798061</v>
      </c>
      <c r="AC115" s="69">
        <f t="shared" ca="1" si="78"/>
        <v>96.882372767104812</v>
      </c>
      <c r="AD115" s="73">
        <f t="shared" si="71"/>
        <v>9.2999999999999687</v>
      </c>
      <c r="AE115" s="69">
        <f t="shared" si="80"/>
        <v>0.70000000000000007</v>
      </c>
      <c r="AF115" s="69">
        <f t="shared" si="80"/>
        <v>2.8000000000000003</v>
      </c>
      <c r="AG115" s="78">
        <f t="shared" si="80"/>
        <v>200</v>
      </c>
      <c r="AH115" s="60">
        <f t="shared" si="80"/>
        <v>50</v>
      </c>
      <c r="AI115" s="60">
        <f t="shared" si="80"/>
        <v>140</v>
      </c>
      <c r="AJ115" s="60">
        <f t="shared" si="80"/>
        <v>10140</v>
      </c>
      <c r="AK115" s="60">
        <f t="shared" si="80"/>
        <v>754.31378496798106</v>
      </c>
      <c r="AL115" s="60">
        <f t="shared" si="80"/>
        <v>15.086275699359621</v>
      </c>
      <c r="AM115" s="60">
        <f t="shared" ca="1" si="80"/>
        <v>-520.91671722278397</v>
      </c>
      <c r="AN115" s="60">
        <f t="shared" ca="1" si="80"/>
        <v>-520.91671722278397</v>
      </c>
      <c r="AO115" s="60">
        <f t="shared" ca="1" si="80"/>
        <v>520.91671722278397</v>
      </c>
      <c r="AP115" s="63">
        <f t="shared" si="49"/>
        <v>35</v>
      </c>
      <c r="AQ115" s="62">
        <f t="shared" si="50"/>
        <v>2.6974489999311477</v>
      </c>
      <c r="AR115" s="62">
        <f t="shared" si="51"/>
        <v>134.87244999655738</v>
      </c>
      <c r="AS115" s="62">
        <f t="shared" si="52"/>
        <v>269.74489999311476</v>
      </c>
      <c r="AT115" s="62">
        <f t="shared" si="53"/>
        <v>-134.87244999655738</v>
      </c>
      <c r="AU115" s="62">
        <f t="shared" si="54"/>
        <v>674.36224998278692</v>
      </c>
      <c r="AV115" s="62">
        <f t="shared" si="55"/>
        <v>-269.74489999311476</v>
      </c>
      <c r="AW115" s="63">
        <f t="shared" si="67"/>
        <v>404.61734998967216</v>
      </c>
      <c r="AX115" s="61" t="str">
        <f t="shared" ca="1" si="56"/>
        <v/>
      </c>
      <c r="AY115" s="69">
        <f t="shared" ca="1" si="68"/>
        <v>9619.0832827772174</v>
      </c>
      <c r="AZ115" s="51">
        <f t="shared" si="57"/>
        <v>944.10714997590162</v>
      </c>
      <c r="BA115" s="55">
        <f t="shared" ca="1" si="58"/>
        <v>0.10096661659527933</v>
      </c>
      <c r="BB115" s="55">
        <f t="shared" ca="1" si="69"/>
        <v>0.62314609570413626</v>
      </c>
      <c r="BC115" s="64">
        <f t="shared" ca="1" si="59"/>
        <v>-244.69643497830845</v>
      </c>
      <c r="BE115" s="52">
        <f t="shared" ca="1" si="60"/>
        <v>9.2999999999999687</v>
      </c>
      <c r="BF115" s="52" t="str">
        <f t="shared" ca="1" si="61"/>
        <v/>
      </c>
      <c r="BG115" s="52">
        <f t="shared" ca="1" si="62"/>
        <v>9.2999999999999687</v>
      </c>
      <c r="BH115" s="52">
        <f t="shared" ca="1" si="63"/>
        <v>9.2999999999999687</v>
      </c>
    </row>
    <row r="116" spans="19:60">
      <c r="S116" s="68">
        <f t="shared" si="79"/>
        <v>7</v>
      </c>
      <c r="T116" s="69">
        <f t="shared" si="79"/>
        <v>2</v>
      </c>
      <c r="U116" s="70">
        <f t="shared" si="76"/>
        <v>5</v>
      </c>
      <c r="V116" s="68">
        <f t="shared" si="77"/>
        <v>2</v>
      </c>
      <c r="W116" s="70">
        <f t="shared" si="77"/>
        <v>7</v>
      </c>
      <c r="X116" s="71">
        <f t="shared" si="77"/>
        <v>0.7142857142857143</v>
      </c>
      <c r="Y116" s="71">
        <f t="shared" si="77"/>
        <v>0.5</v>
      </c>
      <c r="Z116" s="69">
        <f t="shared" si="77"/>
        <v>10000</v>
      </c>
      <c r="AA116" s="69">
        <f t="shared" ca="1" si="77"/>
        <v>9350.6862150320194</v>
      </c>
      <c r="AB116" s="69">
        <f t="shared" ca="1" si="65"/>
        <v>-649.31378496798061</v>
      </c>
      <c r="AC116" s="69">
        <f t="shared" ca="1" si="78"/>
        <v>96.882372767104812</v>
      </c>
      <c r="AD116" s="73">
        <f t="shared" si="71"/>
        <v>9.1999999999999691</v>
      </c>
      <c r="AE116" s="69">
        <f t="shared" si="80"/>
        <v>0.70000000000000007</v>
      </c>
      <c r="AF116" s="69">
        <f t="shared" si="80"/>
        <v>2.8000000000000003</v>
      </c>
      <c r="AG116" s="78">
        <f t="shared" si="80"/>
        <v>200</v>
      </c>
      <c r="AH116" s="60">
        <f t="shared" si="80"/>
        <v>50</v>
      </c>
      <c r="AI116" s="60">
        <f t="shared" si="80"/>
        <v>140</v>
      </c>
      <c r="AJ116" s="60">
        <f t="shared" si="80"/>
        <v>10140</v>
      </c>
      <c r="AK116" s="60">
        <f t="shared" si="80"/>
        <v>754.31378496798106</v>
      </c>
      <c r="AL116" s="60">
        <f t="shared" si="80"/>
        <v>15.086275699359621</v>
      </c>
      <c r="AM116" s="60">
        <f t="shared" ca="1" si="80"/>
        <v>-520.91671722278397</v>
      </c>
      <c r="AN116" s="60">
        <f t="shared" ca="1" si="80"/>
        <v>-520.91671722278397</v>
      </c>
      <c r="AO116" s="60">
        <f t="shared" ca="1" si="80"/>
        <v>520.91671722278397</v>
      </c>
      <c r="AP116" s="63">
        <f t="shared" si="49"/>
        <v>35</v>
      </c>
      <c r="AQ116" s="62">
        <f t="shared" si="50"/>
        <v>2.7158995325390949</v>
      </c>
      <c r="AR116" s="62">
        <f t="shared" si="51"/>
        <v>135.79497662695474</v>
      </c>
      <c r="AS116" s="62">
        <f t="shared" si="52"/>
        <v>271.58995325390947</v>
      </c>
      <c r="AT116" s="62">
        <f t="shared" si="53"/>
        <v>-135.79497662695474</v>
      </c>
      <c r="AU116" s="62">
        <f t="shared" si="54"/>
        <v>678.97488313477368</v>
      </c>
      <c r="AV116" s="62">
        <f t="shared" si="55"/>
        <v>-271.58995325390947</v>
      </c>
      <c r="AW116" s="63">
        <f t="shared" si="67"/>
        <v>407.38492988086421</v>
      </c>
      <c r="AX116" s="61" t="str">
        <f t="shared" ca="1" si="56"/>
        <v/>
      </c>
      <c r="AY116" s="69">
        <f t="shared" ca="1" si="68"/>
        <v>9619.0832827772174</v>
      </c>
      <c r="AZ116" s="51">
        <f t="shared" si="57"/>
        <v>950.56483638868315</v>
      </c>
      <c r="BA116" s="55">
        <f t="shared" ca="1" si="58"/>
        <v>0.10165722755839778</v>
      </c>
      <c r="BB116" s="55">
        <f t="shared" ca="1" si="69"/>
        <v>0.62740841071309372</v>
      </c>
      <c r="BC116" s="64">
        <f t="shared" ca="1" si="59"/>
        <v>-241.9288550871164</v>
      </c>
      <c r="BE116" s="52">
        <f t="shared" ca="1" si="60"/>
        <v>9.1999999999999691</v>
      </c>
      <c r="BF116" s="52" t="str">
        <f t="shared" ca="1" si="61"/>
        <v/>
      </c>
      <c r="BG116" s="52">
        <f t="shared" ca="1" si="62"/>
        <v>9.1999999999999691</v>
      </c>
      <c r="BH116" s="52">
        <f t="shared" ca="1" si="63"/>
        <v>9.1999999999999691</v>
      </c>
    </row>
    <row r="117" spans="19:60">
      <c r="S117" s="68">
        <f t="shared" si="79"/>
        <v>7</v>
      </c>
      <c r="T117" s="69">
        <f t="shared" si="79"/>
        <v>2</v>
      </c>
      <c r="U117" s="70">
        <f t="shared" si="76"/>
        <v>5</v>
      </c>
      <c r="V117" s="68">
        <f t="shared" si="77"/>
        <v>2</v>
      </c>
      <c r="W117" s="70">
        <f t="shared" si="77"/>
        <v>7</v>
      </c>
      <c r="X117" s="71">
        <f t="shared" si="77"/>
        <v>0.7142857142857143</v>
      </c>
      <c r="Y117" s="71">
        <f t="shared" si="77"/>
        <v>0.5</v>
      </c>
      <c r="Z117" s="69">
        <f t="shared" si="77"/>
        <v>10000</v>
      </c>
      <c r="AA117" s="69">
        <f t="shared" ca="1" si="77"/>
        <v>9350.6862150320194</v>
      </c>
      <c r="AB117" s="69">
        <f t="shared" ca="1" si="65"/>
        <v>-649.31378496798061</v>
      </c>
      <c r="AC117" s="69">
        <f t="shared" ca="1" si="78"/>
        <v>96.882372767104812</v>
      </c>
      <c r="AD117" s="73">
        <f t="shared" si="71"/>
        <v>9.0999999999999694</v>
      </c>
      <c r="AE117" s="69">
        <f t="shared" si="80"/>
        <v>0.70000000000000007</v>
      </c>
      <c r="AF117" s="69">
        <f t="shared" si="80"/>
        <v>2.8000000000000003</v>
      </c>
      <c r="AG117" s="78">
        <f t="shared" si="80"/>
        <v>200</v>
      </c>
      <c r="AH117" s="60">
        <f t="shared" si="80"/>
        <v>50</v>
      </c>
      <c r="AI117" s="60">
        <f t="shared" si="80"/>
        <v>140</v>
      </c>
      <c r="AJ117" s="60">
        <f t="shared" si="80"/>
        <v>10140</v>
      </c>
      <c r="AK117" s="60">
        <f t="shared" si="80"/>
        <v>754.31378496798106</v>
      </c>
      <c r="AL117" s="60">
        <f t="shared" si="80"/>
        <v>15.086275699359621</v>
      </c>
      <c r="AM117" s="60">
        <f t="shared" ca="1" si="80"/>
        <v>-520.91671722278397</v>
      </c>
      <c r="AN117" s="60">
        <f t="shared" ca="1" si="80"/>
        <v>-520.91671722278397</v>
      </c>
      <c r="AO117" s="60">
        <f t="shared" ca="1" si="80"/>
        <v>520.91671722278397</v>
      </c>
      <c r="AP117" s="63">
        <f t="shared" si="49"/>
        <v>35</v>
      </c>
      <c r="AQ117" s="62">
        <f t="shared" si="50"/>
        <v>2.7347555713582059</v>
      </c>
      <c r="AR117" s="62">
        <f t="shared" si="51"/>
        <v>136.73777856791028</v>
      </c>
      <c r="AS117" s="62">
        <f t="shared" si="52"/>
        <v>273.47555713582057</v>
      </c>
      <c r="AT117" s="62">
        <f t="shared" si="53"/>
        <v>-136.73777856791028</v>
      </c>
      <c r="AU117" s="62">
        <f t="shared" si="54"/>
        <v>683.68889283955139</v>
      </c>
      <c r="AV117" s="62">
        <f t="shared" si="55"/>
        <v>-273.47555713582057</v>
      </c>
      <c r="AW117" s="63">
        <f t="shared" si="67"/>
        <v>410.21333570373082</v>
      </c>
      <c r="AX117" s="61" t="str">
        <f t="shared" ca="1" si="56"/>
        <v/>
      </c>
      <c r="AY117" s="69">
        <f t="shared" ca="1" si="68"/>
        <v>9619.0832827772174</v>
      </c>
      <c r="AZ117" s="51">
        <f t="shared" si="57"/>
        <v>957.16444997537201</v>
      </c>
      <c r="BA117" s="55">
        <f t="shared" ca="1" si="58"/>
        <v>0.10236301678444189</v>
      </c>
      <c r="BB117" s="55">
        <f t="shared" ca="1" si="69"/>
        <v>0.63176440297499536</v>
      </c>
      <c r="BC117" s="64">
        <f t="shared" ca="1" si="59"/>
        <v>-239.10044926424979</v>
      </c>
      <c r="BE117" s="52">
        <f t="shared" ca="1" si="60"/>
        <v>9.0999999999999694</v>
      </c>
      <c r="BF117" s="52" t="str">
        <f t="shared" ca="1" si="61"/>
        <v/>
      </c>
      <c r="BG117" s="52">
        <f t="shared" ca="1" si="62"/>
        <v>9.0999999999999694</v>
      </c>
      <c r="BH117" s="52">
        <f t="shared" ca="1" si="63"/>
        <v>9.0999999999999694</v>
      </c>
    </row>
    <row r="118" spans="19:60">
      <c r="S118" s="68">
        <f t="shared" si="79"/>
        <v>7</v>
      </c>
      <c r="T118" s="69">
        <f t="shared" si="79"/>
        <v>2</v>
      </c>
      <c r="U118" s="70">
        <f t="shared" si="76"/>
        <v>5</v>
      </c>
      <c r="V118" s="68">
        <f t="shared" si="77"/>
        <v>2</v>
      </c>
      <c r="W118" s="70">
        <f t="shared" si="77"/>
        <v>7</v>
      </c>
      <c r="X118" s="71">
        <f t="shared" si="77"/>
        <v>0.7142857142857143</v>
      </c>
      <c r="Y118" s="71">
        <f t="shared" si="77"/>
        <v>0.5</v>
      </c>
      <c r="Z118" s="69">
        <f t="shared" si="77"/>
        <v>10000</v>
      </c>
      <c r="AA118" s="69">
        <f t="shared" ca="1" si="77"/>
        <v>9350.6862150320194</v>
      </c>
      <c r="AB118" s="69">
        <f t="shared" ca="1" si="65"/>
        <v>-649.31378496798061</v>
      </c>
      <c r="AC118" s="69">
        <f t="shared" ca="1" si="78"/>
        <v>96.882372767104812</v>
      </c>
      <c r="AD118" s="73">
        <f t="shared" si="71"/>
        <v>8.9999999999999698</v>
      </c>
      <c r="AE118" s="69">
        <f t="shared" si="80"/>
        <v>0.70000000000000007</v>
      </c>
      <c r="AF118" s="69">
        <f t="shared" si="80"/>
        <v>2.8000000000000003</v>
      </c>
      <c r="AG118" s="78">
        <f t="shared" si="80"/>
        <v>200</v>
      </c>
      <c r="AH118" s="60">
        <f t="shared" si="80"/>
        <v>50</v>
      </c>
      <c r="AI118" s="60">
        <f t="shared" si="80"/>
        <v>140</v>
      </c>
      <c r="AJ118" s="60">
        <f t="shared" si="80"/>
        <v>10140</v>
      </c>
      <c r="AK118" s="60">
        <f t="shared" si="80"/>
        <v>754.31378496798106</v>
      </c>
      <c r="AL118" s="60">
        <f t="shared" si="80"/>
        <v>15.086275699359621</v>
      </c>
      <c r="AM118" s="60">
        <f t="shared" ca="1" si="80"/>
        <v>-520.91671722278397</v>
      </c>
      <c r="AN118" s="60">
        <f t="shared" ca="1" si="80"/>
        <v>-520.91671722278397</v>
      </c>
      <c r="AO118" s="60">
        <f t="shared" ca="1" si="80"/>
        <v>520.91671722278397</v>
      </c>
      <c r="AP118" s="63">
        <f t="shared" si="49"/>
        <v>35</v>
      </c>
      <c r="AQ118" s="62">
        <f t="shared" si="50"/>
        <v>2.754030633262186</v>
      </c>
      <c r="AR118" s="62">
        <f t="shared" si="51"/>
        <v>137.70153166310931</v>
      </c>
      <c r="AS118" s="62">
        <f t="shared" si="52"/>
        <v>275.40306332621861</v>
      </c>
      <c r="AT118" s="62">
        <f t="shared" si="53"/>
        <v>-137.70153166310931</v>
      </c>
      <c r="AU118" s="62">
        <f t="shared" si="54"/>
        <v>688.50765831554656</v>
      </c>
      <c r="AV118" s="62">
        <f t="shared" si="55"/>
        <v>-275.40306332621861</v>
      </c>
      <c r="AW118" s="63">
        <f t="shared" si="67"/>
        <v>413.10459498932795</v>
      </c>
      <c r="AX118" s="61" t="str">
        <f t="shared" ca="1" si="56"/>
        <v/>
      </c>
      <c r="AY118" s="69">
        <f t="shared" ca="1" si="68"/>
        <v>9619.0832827772174</v>
      </c>
      <c r="AZ118" s="51">
        <f t="shared" si="57"/>
        <v>963.91072164176512</v>
      </c>
      <c r="BA118" s="55">
        <f t="shared" ca="1" si="58"/>
        <v>0.10308449021550922</v>
      </c>
      <c r="BB118" s="55">
        <f t="shared" ca="1" si="69"/>
        <v>0.63621719506493957</v>
      </c>
      <c r="BC118" s="64">
        <f t="shared" ca="1" si="59"/>
        <v>-236.20918997865266</v>
      </c>
      <c r="BE118" s="52">
        <f t="shared" ca="1" si="60"/>
        <v>8.9999999999999698</v>
      </c>
      <c r="BF118" s="52" t="str">
        <f t="shared" ca="1" si="61"/>
        <v/>
      </c>
      <c r="BG118" s="52">
        <f t="shared" ca="1" si="62"/>
        <v>8.9999999999999698</v>
      </c>
      <c r="BH118" s="52">
        <f t="shared" ca="1" si="63"/>
        <v>8.9999999999999698</v>
      </c>
    </row>
    <row r="119" spans="19:60">
      <c r="S119" s="68">
        <f t="shared" si="79"/>
        <v>7</v>
      </c>
      <c r="T119" s="69">
        <f t="shared" si="79"/>
        <v>2</v>
      </c>
      <c r="U119" s="70">
        <f t="shared" si="76"/>
        <v>5</v>
      </c>
      <c r="V119" s="68">
        <f t="shared" si="77"/>
        <v>2</v>
      </c>
      <c r="W119" s="70">
        <f t="shared" si="77"/>
        <v>7</v>
      </c>
      <c r="X119" s="71">
        <f t="shared" si="77"/>
        <v>0.7142857142857143</v>
      </c>
      <c r="Y119" s="71">
        <f t="shared" si="77"/>
        <v>0.5</v>
      </c>
      <c r="Z119" s="69">
        <f t="shared" si="77"/>
        <v>10000</v>
      </c>
      <c r="AA119" s="69">
        <f t="shared" ca="1" si="77"/>
        <v>9350.6862150320194</v>
      </c>
      <c r="AB119" s="69">
        <f t="shared" ca="1" si="65"/>
        <v>-649.31378496798061</v>
      </c>
      <c r="AC119" s="69">
        <f t="shared" ca="1" si="78"/>
        <v>96.882372767104812</v>
      </c>
      <c r="AD119" s="73">
        <f t="shared" si="71"/>
        <v>8.8999999999999702</v>
      </c>
      <c r="AE119" s="69">
        <f t="shared" si="80"/>
        <v>0.70000000000000007</v>
      </c>
      <c r="AF119" s="69">
        <f t="shared" si="80"/>
        <v>2.8000000000000003</v>
      </c>
      <c r="AG119" s="78">
        <f t="shared" si="80"/>
        <v>200</v>
      </c>
      <c r="AH119" s="60">
        <f t="shared" si="80"/>
        <v>50</v>
      </c>
      <c r="AI119" s="60">
        <f t="shared" si="80"/>
        <v>140</v>
      </c>
      <c r="AJ119" s="60">
        <f t="shared" si="80"/>
        <v>10140</v>
      </c>
      <c r="AK119" s="60">
        <f t="shared" si="80"/>
        <v>754.31378496798106</v>
      </c>
      <c r="AL119" s="60">
        <f t="shared" si="80"/>
        <v>15.086275699359621</v>
      </c>
      <c r="AM119" s="60">
        <f t="shared" ca="1" si="80"/>
        <v>-520.91671722278397</v>
      </c>
      <c r="AN119" s="60">
        <f t="shared" ca="1" si="80"/>
        <v>-520.91671722278397</v>
      </c>
      <c r="AO119" s="60">
        <f t="shared" ca="1" si="80"/>
        <v>520.91671722278397</v>
      </c>
      <c r="AP119" s="63">
        <f t="shared" si="49"/>
        <v>35</v>
      </c>
      <c r="AQ119" s="62">
        <f t="shared" si="50"/>
        <v>2.7737388426246827</v>
      </c>
      <c r="AR119" s="62">
        <f t="shared" si="51"/>
        <v>138.68694213123413</v>
      </c>
      <c r="AS119" s="62">
        <f t="shared" si="52"/>
        <v>277.37388426246827</v>
      </c>
      <c r="AT119" s="62">
        <f t="shared" si="53"/>
        <v>-138.68694213123413</v>
      </c>
      <c r="AU119" s="62">
        <f t="shared" si="54"/>
        <v>693.43471065617064</v>
      </c>
      <c r="AV119" s="62">
        <f t="shared" si="55"/>
        <v>-277.37388426246827</v>
      </c>
      <c r="AW119" s="63">
        <f t="shared" si="67"/>
        <v>416.06082639370237</v>
      </c>
      <c r="AX119" s="61" t="str">
        <f t="shared" ca="1" si="56"/>
        <v/>
      </c>
      <c r="AY119" s="69">
        <f t="shared" ca="1" si="68"/>
        <v>9619.0832827772174</v>
      </c>
      <c r="AZ119" s="51">
        <f t="shared" si="57"/>
        <v>970.80859491863896</v>
      </c>
      <c r="BA119" s="55">
        <f t="shared" ca="1" si="58"/>
        <v>0.10382217653266794</v>
      </c>
      <c r="BB119" s="55">
        <f t="shared" ca="1" si="69"/>
        <v>0.64077004989847774</v>
      </c>
      <c r="BC119" s="64">
        <f t="shared" ca="1" si="59"/>
        <v>-233.25295857427824</v>
      </c>
      <c r="BE119" s="52">
        <f t="shared" ca="1" si="60"/>
        <v>8.8999999999999702</v>
      </c>
      <c r="BF119" s="52" t="str">
        <f t="shared" ca="1" si="61"/>
        <v/>
      </c>
      <c r="BG119" s="52">
        <f t="shared" ca="1" si="62"/>
        <v>8.8999999999999702</v>
      </c>
      <c r="BH119" s="52">
        <f t="shared" ca="1" si="63"/>
        <v>8.8999999999999702</v>
      </c>
    </row>
    <row r="120" spans="19:60">
      <c r="S120" s="68">
        <f t="shared" si="79"/>
        <v>7</v>
      </c>
      <c r="T120" s="69">
        <f t="shared" si="79"/>
        <v>2</v>
      </c>
      <c r="U120" s="70">
        <f t="shared" si="76"/>
        <v>5</v>
      </c>
      <c r="V120" s="68">
        <f t="shared" si="77"/>
        <v>2</v>
      </c>
      <c r="W120" s="70">
        <f t="shared" si="77"/>
        <v>7</v>
      </c>
      <c r="X120" s="71">
        <f t="shared" si="77"/>
        <v>0.7142857142857143</v>
      </c>
      <c r="Y120" s="71">
        <f t="shared" si="77"/>
        <v>0.5</v>
      </c>
      <c r="Z120" s="69">
        <f t="shared" si="77"/>
        <v>10000</v>
      </c>
      <c r="AA120" s="69">
        <f t="shared" ca="1" si="77"/>
        <v>9350.6862150320194</v>
      </c>
      <c r="AB120" s="69">
        <f t="shared" ca="1" si="65"/>
        <v>-649.31378496798061</v>
      </c>
      <c r="AC120" s="69">
        <f t="shared" ca="1" si="78"/>
        <v>96.882372767104812</v>
      </c>
      <c r="AD120" s="73">
        <f t="shared" si="71"/>
        <v>8.7999999999999705</v>
      </c>
      <c r="AE120" s="69">
        <f t="shared" si="80"/>
        <v>0.70000000000000007</v>
      </c>
      <c r="AF120" s="69">
        <f t="shared" si="80"/>
        <v>2.8000000000000003</v>
      </c>
      <c r="AG120" s="78">
        <f t="shared" si="80"/>
        <v>200</v>
      </c>
      <c r="AH120" s="60">
        <f t="shared" si="80"/>
        <v>50</v>
      </c>
      <c r="AI120" s="60">
        <f t="shared" si="80"/>
        <v>140</v>
      </c>
      <c r="AJ120" s="60">
        <f t="shared" si="80"/>
        <v>10140</v>
      </c>
      <c r="AK120" s="60">
        <f t="shared" si="80"/>
        <v>754.31378496798106</v>
      </c>
      <c r="AL120" s="60">
        <f t="shared" si="80"/>
        <v>15.086275699359621</v>
      </c>
      <c r="AM120" s="60">
        <f t="shared" ca="1" si="80"/>
        <v>-520.91671722278397</v>
      </c>
      <c r="AN120" s="60">
        <f t="shared" ca="1" si="80"/>
        <v>-520.91671722278397</v>
      </c>
      <c r="AO120" s="60">
        <f t="shared" ca="1" si="80"/>
        <v>520.91671722278397</v>
      </c>
      <c r="AP120" s="63">
        <f t="shared" si="49"/>
        <v>35</v>
      </c>
      <c r="AQ120" s="62">
        <f t="shared" si="50"/>
        <v>2.7938949658363263</v>
      </c>
      <c r="AR120" s="62">
        <f t="shared" si="51"/>
        <v>139.69474829181632</v>
      </c>
      <c r="AS120" s="62">
        <f t="shared" si="52"/>
        <v>279.38949658363265</v>
      </c>
      <c r="AT120" s="62">
        <f t="shared" si="53"/>
        <v>-139.69474829181632</v>
      </c>
      <c r="AU120" s="62">
        <f t="shared" si="54"/>
        <v>698.47374145908157</v>
      </c>
      <c r="AV120" s="62">
        <f t="shared" si="55"/>
        <v>-279.38949658363265</v>
      </c>
      <c r="AW120" s="63">
        <f t="shared" si="67"/>
        <v>419.08424487544892</v>
      </c>
      <c r="AX120" s="61" t="str">
        <f t="shared" ca="1" si="56"/>
        <v/>
      </c>
      <c r="AY120" s="69">
        <f t="shared" ca="1" si="68"/>
        <v>9619.0832827772174</v>
      </c>
      <c r="AZ120" s="51">
        <f t="shared" si="57"/>
        <v>977.86323804271433</v>
      </c>
      <c r="BA120" s="55">
        <f t="shared" ca="1" si="58"/>
        <v>0.1045766284479439</v>
      </c>
      <c r="BB120" s="55">
        <f t="shared" ca="1" si="69"/>
        <v>0.64542637870550534</v>
      </c>
      <c r="BC120" s="64">
        <f t="shared" ca="1" si="59"/>
        <v>-230.22954009253169</v>
      </c>
      <c r="BE120" s="52">
        <f t="shared" ca="1" si="60"/>
        <v>8.7999999999999705</v>
      </c>
      <c r="BF120" s="52" t="str">
        <f t="shared" ca="1" si="61"/>
        <v/>
      </c>
      <c r="BG120" s="52">
        <f t="shared" ca="1" si="62"/>
        <v>8.7999999999999705</v>
      </c>
      <c r="BH120" s="52">
        <f t="shared" ca="1" si="63"/>
        <v>8.7999999999999705</v>
      </c>
    </row>
    <row r="121" spans="19:60">
      <c r="S121" s="68">
        <f t="shared" si="79"/>
        <v>7</v>
      </c>
      <c r="T121" s="69">
        <f t="shared" si="79"/>
        <v>2</v>
      </c>
      <c r="U121" s="70">
        <f t="shared" si="76"/>
        <v>5</v>
      </c>
      <c r="V121" s="68">
        <f t="shared" ref="V121:AA136" si="81">V120</f>
        <v>2</v>
      </c>
      <c r="W121" s="70">
        <f t="shared" si="81"/>
        <v>7</v>
      </c>
      <c r="X121" s="71">
        <f t="shared" si="81"/>
        <v>0.7142857142857143</v>
      </c>
      <c r="Y121" s="71">
        <f t="shared" si="81"/>
        <v>0.5</v>
      </c>
      <c r="Z121" s="69">
        <f t="shared" si="81"/>
        <v>10000</v>
      </c>
      <c r="AA121" s="69">
        <f t="shared" ca="1" si="81"/>
        <v>9350.6862150320194</v>
      </c>
      <c r="AB121" s="69">
        <f t="shared" ca="1" si="65"/>
        <v>-649.31378496798061</v>
      </c>
      <c r="AC121" s="69">
        <f t="shared" ca="1" si="78"/>
        <v>96.882372767104812</v>
      </c>
      <c r="AD121" s="73">
        <f t="shared" si="71"/>
        <v>8.6999999999999709</v>
      </c>
      <c r="AE121" s="69">
        <f t="shared" si="80"/>
        <v>0.70000000000000007</v>
      </c>
      <c r="AF121" s="69">
        <f t="shared" si="80"/>
        <v>2.8000000000000003</v>
      </c>
      <c r="AG121" s="78">
        <f t="shared" si="80"/>
        <v>200</v>
      </c>
      <c r="AH121" s="60">
        <f t="shared" si="80"/>
        <v>50</v>
      </c>
      <c r="AI121" s="60">
        <f t="shared" si="80"/>
        <v>140</v>
      </c>
      <c r="AJ121" s="60">
        <f t="shared" si="80"/>
        <v>10140</v>
      </c>
      <c r="AK121" s="60">
        <f t="shared" si="80"/>
        <v>754.31378496798106</v>
      </c>
      <c r="AL121" s="60">
        <f t="shared" si="80"/>
        <v>15.086275699359621</v>
      </c>
      <c r="AM121" s="60">
        <f t="shared" ca="1" si="80"/>
        <v>-520.91671722278397</v>
      </c>
      <c r="AN121" s="60">
        <f t="shared" ca="1" si="80"/>
        <v>-520.91671722278397</v>
      </c>
      <c r="AO121" s="60">
        <f t="shared" ca="1" si="80"/>
        <v>520.91671722278397</v>
      </c>
      <c r="AP121" s="63">
        <f t="shared" si="49"/>
        <v>35</v>
      </c>
      <c r="AQ121" s="62">
        <f t="shared" si="50"/>
        <v>2.814514448202261</v>
      </c>
      <c r="AR121" s="62">
        <f t="shared" si="51"/>
        <v>140.72572241011306</v>
      </c>
      <c r="AS121" s="62">
        <f t="shared" si="52"/>
        <v>281.45144482022613</v>
      </c>
      <c r="AT121" s="62">
        <f t="shared" si="53"/>
        <v>-140.72572241011306</v>
      </c>
      <c r="AU121" s="62">
        <f t="shared" si="54"/>
        <v>703.62861205056538</v>
      </c>
      <c r="AV121" s="62">
        <f t="shared" si="55"/>
        <v>-281.45144482022613</v>
      </c>
      <c r="AW121" s="63">
        <f t="shared" si="67"/>
        <v>422.17716723033925</v>
      </c>
      <c r="AX121" s="61" t="str">
        <f t="shared" ca="1" si="56"/>
        <v/>
      </c>
      <c r="AY121" s="69">
        <f t="shared" ca="1" si="68"/>
        <v>9619.0832827772174</v>
      </c>
      <c r="AZ121" s="51">
        <f t="shared" si="57"/>
        <v>985.0800568707914</v>
      </c>
      <c r="BA121" s="55">
        <f t="shared" ca="1" si="58"/>
        <v>0.10534842408541011</v>
      </c>
      <c r="BB121" s="55">
        <f t="shared" ca="1" si="69"/>
        <v>0.65018974955407416</v>
      </c>
      <c r="BC121" s="64">
        <f t="shared" ca="1" si="59"/>
        <v>-227.13661773764136</v>
      </c>
      <c r="BE121" s="52">
        <f t="shared" ca="1" si="60"/>
        <v>8.6999999999999709</v>
      </c>
      <c r="BF121" s="52" t="str">
        <f t="shared" ca="1" si="61"/>
        <v/>
      </c>
      <c r="BG121" s="52">
        <f t="shared" ca="1" si="62"/>
        <v>8.6999999999999709</v>
      </c>
      <c r="BH121" s="52">
        <f t="shared" ca="1" si="63"/>
        <v>8.6999999999999709</v>
      </c>
    </row>
    <row r="122" spans="19:60">
      <c r="S122" s="68">
        <f t="shared" ref="S122:T137" si="82">S121</f>
        <v>7</v>
      </c>
      <c r="T122" s="69">
        <f t="shared" si="82"/>
        <v>2</v>
      </c>
      <c r="U122" s="70">
        <f t="shared" si="76"/>
        <v>5</v>
      </c>
      <c r="V122" s="68">
        <f t="shared" si="81"/>
        <v>2</v>
      </c>
      <c r="W122" s="70">
        <f t="shared" si="81"/>
        <v>7</v>
      </c>
      <c r="X122" s="71">
        <f t="shared" si="81"/>
        <v>0.7142857142857143</v>
      </c>
      <c r="Y122" s="71">
        <f t="shared" si="81"/>
        <v>0.5</v>
      </c>
      <c r="Z122" s="69">
        <f t="shared" si="81"/>
        <v>10000</v>
      </c>
      <c r="AA122" s="69">
        <f t="shared" ca="1" si="81"/>
        <v>9350.6862150320194</v>
      </c>
      <c r="AB122" s="69">
        <f t="shared" ca="1" si="65"/>
        <v>-649.31378496798061</v>
      </c>
      <c r="AC122" s="69">
        <f t="shared" ca="1" si="78"/>
        <v>96.882372767104812</v>
      </c>
      <c r="AD122" s="73">
        <f t="shared" si="71"/>
        <v>8.5999999999999712</v>
      </c>
      <c r="AE122" s="69">
        <f t="shared" ref="AE122:AO137" si="83">AE121</f>
        <v>0.70000000000000007</v>
      </c>
      <c r="AF122" s="69">
        <f t="shared" si="83"/>
        <v>2.8000000000000003</v>
      </c>
      <c r="AG122" s="78">
        <f t="shared" si="83"/>
        <v>200</v>
      </c>
      <c r="AH122" s="60">
        <f t="shared" si="83"/>
        <v>50</v>
      </c>
      <c r="AI122" s="60">
        <f t="shared" si="83"/>
        <v>140</v>
      </c>
      <c r="AJ122" s="60">
        <f t="shared" si="83"/>
        <v>10140</v>
      </c>
      <c r="AK122" s="60">
        <f t="shared" si="83"/>
        <v>754.31378496798106</v>
      </c>
      <c r="AL122" s="60">
        <f t="shared" si="83"/>
        <v>15.086275699359621</v>
      </c>
      <c r="AM122" s="60">
        <f t="shared" ca="1" si="83"/>
        <v>-520.91671722278397</v>
      </c>
      <c r="AN122" s="60">
        <f t="shared" ca="1" si="83"/>
        <v>-520.91671722278397</v>
      </c>
      <c r="AO122" s="60">
        <f t="shared" ca="1" si="83"/>
        <v>520.91671722278397</v>
      </c>
      <c r="AP122" s="63">
        <f t="shared" si="49"/>
        <v>35</v>
      </c>
      <c r="AQ122" s="62">
        <f t="shared" si="50"/>
        <v>2.8356134534139157</v>
      </c>
      <c r="AR122" s="62">
        <f t="shared" si="51"/>
        <v>141.78067267069579</v>
      </c>
      <c r="AS122" s="62">
        <f t="shared" si="52"/>
        <v>283.56134534139159</v>
      </c>
      <c r="AT122" s="62">
        <f t="shared" si="53"/>
        <v>-141.78067267069579</v>
      </c>
      <c r="AU122" s="62">
        <f t="shared" si="54"/>
        <v>708.90336335347899</v>
      </c>
      <c r="AV122" s="62">
        <f t="shared" si="55"/>
        <v>-283.56134534139159</v>
      </c>
      <c r="AW122" s="63">
        <f t="shared" si="67"/>
        <v>425.34201801208741</v>
      </c>
      <c r="AX122" s="61" t="str">
        <f t="shared" ca="1" si="56"/>
        <v/>
      </c>
      <c r="AY122" s="69">
        <f t="shared" ca="1" si="68"/>
        <v>9619.0832827772174</v>
      </c>
      <c r="AZ122" s="51">
        <f t="shared" si="57"/>
        <v>992.46470869487052</v>
      </c>
      <c r="BA122" s="55">
        <f t="shared" ca="1" si="58"/>
        <v>0.10613816845863136</v>
      </c>
      <c r="BB122" s="55">
        <f t="shared" ca="1" si="69"/>
        <v>0.65506389646888852</v>
      </c>
      <c r="BC122" s="64">
        <f t="shared" ca="1" si="59"/>
        <v>-223.9717669558932</v>
      </c>
      <c r="BE122" s="52">
        <f t="shared" ca="1" si="60"/>
        <v>8.5999999999999712</v>
      </c>
      <c r="BF122" s="52" t="str">
        <f t="shared" ca="1" si="61"/>
        <v/>
      </c>
      <c r="BG122" s="52">
        <f t="shared" ca="1" si="62"/>
        <v>8.5999999999999712</v>
      </c>
      <c r="BH122" s="52">
        <f t="shared" ca="1" si="63"/>
        <v>8.5999999999999712</v>
      </c>
    </row>
    <row r="123" spans="19:60">
      <c r="S123" s="68">
        <f t="shared" si="82"/>
        <v>7</v>
      </c>
      <c r="T123" s="69">
        <f t="shared" si="82"/>
        <v>2</v>
      </c>
      <c r="U123" s="70">
        <f t="shared" si="76"/>
        <v>5</v>
      </c>
      <c r="V123" s="68">
        <f t="shared" si="81"/>
        <v>2</v>
      </c>
      <c r="W123" s="70">
        <f t="shared" si="81"/>
        <v>7</v>
      </c>
      <c r="X123" s="71">
        <f t="shared" si="81"/>
        <v>0.7142857142857143</v>
      </c>
      <c r="Y123" s="71">
        <f t="shared" si="81"/>
        <v>0.5</v>
      </c>
      <c r="Z123" s="69">
        <f t="shared" si="81"/>
        <v>10000</v>
      </c>
      <c r="AA123" s="69">
        <f t="shared" ca="1" si="81"/>
        <v>9350.6862150320194</v>
      </c>
      <c r="AB123" s="69">
        <f t="shared" ca="1" si="65"/>
        <v>-649.31378496798061</v>
      </c>
      <c r="AC123" s="69">
        <f t="shared" ca="1" si="78"/>
        <v>96.882372767104812</v>
      </c>
      <c r="AD123" s="73">
        <f t="shared" si="71"/>
        <v>8.4999999999999716</v>
      </c>
      <c r="AE123" s="69">
        <f t="shared" si="83"/>
        <v>0.70000000000000007</v>
      </c>
      <c r="AF123" s="69">
        <f t="shared" si="83"/>
        <v>2.8000000000000003</v>
      </c>
      <c r="AG123" s="78">
        <f t="shared" si="83"/>
        <v>200</v>
      </c>
      <c r="AH123" s="60">
        <f t="shared" si="83"/>
        <v>50</v>
      </c>
      <c r="AI123" s="60">
        <f t="shared" si="83"/>
        <v>140</v>
      </c>
      <c r="AJ123" s="60">
        <f t="shared" si="83"/>
        <v>10140</v>
      </c>
      <c r="AK123" s="60">
        <f t="shared" si="83"/>
        <v>754.31378496798106</v>
      </c>
      <c r="AL123" s="60">
        <f t="shared" si="83"/>
        <v>15.086275699359621</v>
      </c>
      <c r="AM123" s="60">
        <f t="shared" ca="1" si="83"/>
        <v>-520.91671722278397</v>
      </c>
      <c r="AN123" s="60">
        <f t="shared" ca="1" si="83"/>
        <v>-520.91671722278397</v>
      </c>
      <c r="AO123" s="60">
        <f t="shared" ca="1" si="83"/>
        <v>520.91671722278397</v>
      </c>
      <c r="AP123" s="63">
        <f t="shared" si="49"/>
        <v>35</v>
      </c>
      <c r="AQ123" s="62">
        <f t="shared" si="50"/>
        <v>2.8572089058070205</v>
      </c>
      <c r="AR123" s="62">
        <f t="shared" si="51"/>
        <v>142.86044529035104</v>
      </c>
      <c r="AS123" s="62">
        <f t="shared" si="52"/>
        <v>285.72089058070208</v>
      </c>
      <c r="AT123" s="62">
        <f t="shared" si="53"/>
        <v>-142.86044529035104</v>
      </c>
      <c r="AU123" s="62">
        <f t="shared" si="54"/>
        <v>714.30222645175513</v>
      </c>
      <c r="AV123" s="62">
        <f t="shared" si="55"/>
        <v>-285.72089058070208</v>
      </c>
      <c r="AW123" s="63">
        <f t="shared" si="67"/>
        <v>428.58133587105306</v>
      </c>
      <c r="AX123" s="61" t="str">
        <f t="shared" ca="1" si="56"/>
        <v/>
      </c>
      <c r="AY123" s="69">
        <f t="shared" ca="1" si="68"/>
        <v>9619.0832827772174</v>
      </c>
      <c r="AZ123" s="51">
        <f t="shared" si="57"/>
        <v>1000.0231170324573</v>
      </c>
      <c r="BA123" s="55">
        <f t="shared" ca="1" si="58"/>
        <v>0.10694649505239899</v>
      </c>
      <c r="BB123" s="55">
        <f t="shared" ca="1" si="69"/>
        <v>0.66005272919346314</v>
      </c>
      <c r="BC123" s="64">
        <f t="shared" ca="1" si="59"/>
        <v>-220.73244909692755</v>
      </c>
      <c r="BE123" s="52">
        <f t="shared" ca="1" si="60"/>
        <v>8.4999999999999716</v>
      </c>
      <c r="BF123" s="52" t="str">
        <f t="shared" ca="1" si="61"/>
        <v/>
      </c>
      <c r="BG123" s="52">
        <f t="shared" ca="1" si="62"/>
        <v>8.4999999999999716</v>
      </c>
      <c r="BH123" s="52">
        <f t="shared" ca="1" si="63"/>
        <v>8.4999999999999716</v>
      </c>
    </row>
    <row r="124" spans="19:60">
      <c r="S124" s="68">
        <f t="shared" si="82"/>
        <v>7</v>
      </c>
      <c r="T124" s="69">
        <f t="shared" si="82"/>
        <v>2</v>
      </c>
      <c r="U124" s="70">
        <f t="shared" si="76"/>
        <v>5</v>
      </c>
      <c r="V124" s="68">
        <f t="shared" si="81"/>
        <v>2</v>
      </c>
      <c r="W124" s="70">
        <f t="shared" si="81"/>
        <v>7</v>
      </c>
      <c r="X124" s="71">
        <f t="shared" si="81"/>
        <v>0.7142857142857143</v>
      </c>
      <c r="Y124" s="71">
        <f t="shared" si="81"/>
        <v>0.5</v>
      </c>
      <c r="Z124" s="69">
        <f t="shared" si="81"/>
        <v>10000</v>
      </c>
      <c r="AA124" s="69">
        <f t="shared" ca="1" si="81"/>
        <v>9350.6862150320194</v>
      </c>
      <c r="AB124" s="69">
        <f t="shared" ca="1" si="65"/>
        <v>-649.31378496798061</v>
      </c>
      <c r="AC124" s="69">
        <f t="shared" ca="1" si="78"/>
        <v>96.882372767104812</v>
      </c>
      <c r="AD124" s="73">
        <f t="shared" si="71"/>
        <v>8.3999999999999719</v>
      </c>
      <c r="AE124" s="69">
        <f t="shared" si="83"/>
        <v>0.70000000000000007</v>
      </c>
      <c r="AF124" s="69">
        <f t="shared" si="83"/>
        <v>2.8000000000000003</v>
      </c>
      <c r="AG124" s="78">
        <f t="shared" si="83"/>
        <v>200</v>
      </c>
      <c r="AH124" s="60">
        <f t="shared" si="83"/>
        <v>50</v>
      </c>
      <c r="AI124" s="60">
        <f t="shared" si="83"/>
        <v>140</v>
      </c>
      <c r="AJ124" s="60">
        <f t="shared" si="83"/>
        <v>10140</v>
      </c>
      <c r="AK124" s="60">
        <f t="shared" si="83"/>
        <v>754.31378496798106</v>
      </c>
      <c r="AL124" s="60">
        <f t="shared" si="83"/>
        <v>15.086275699359621</v>
      </c>
      <c r="AM124" s="60">
        <f t="shared" ca="1" si="83"/>
        <v>-520.91671722278397</v>
      </c>
      <c r="AN124" s="60">
        <f t="shared" ca="1" si="83"/>
        <v>-520.91671722278397</v>
      </c>
      <c r="AO124" s="60">
        <f t="shared" ca="1" si="83"/>
        <v>520.91671722278397</v>
      </c>
      <c r="AP124" s="63">
        <f t="shared" si="49"/>
        <v>35</v>
      </c>
      <c r="AQ124" s="62">
        <f t="shared" si="50"/>
        <v>2.8793185356380562</v>
      </c>
      <c r="AR124" s="62">
        <f t="shared" si="51"/>
        <v>143.96592678190279</v>
      </c>
      <c r="AS124" s="62">
        <f t="shared" si="52"/>
        <v>287.93185356380559</v>
      </c>
      <c r="AT124" s="62">
        <f t="shared" si="53"/>
        <v>-143.96592678190279</v>
      </c>
      <c r="AU124" s="62">
        <f t="shared" si="54"/>
        <v>719.82963390951397</v>
      </c>
      <c r="AV124" s="62">
        <f t="shared" si="55"/>
        <v>-287.93185356380559</v>
      </c>
      <c r="AW124" s="63">
        <f t="shared" si="67"/>
        <v>431.89778034570838</v>
      </c>
      <c r="AX124" s="61" t="str">
        <f t="shared" ca="1" si="56"/>
        <v/>
      </c>
      <c r="AY124" s="69">
        <f t="shared" ca="1" si="68"/>
        <v>9619.0832827772174</v>
      </c>
      <c r="AZ124" s="51">
        <f t="shared" si="57"/>
        <v>1007.7614874733196</v>
      </c>
      <c r="BA124" s="55">
        <f t="shared" ca="1" si="58"/>
        <v>0.10777406751744677</v>
      </c>
      <c r="BB124" s="55">
        <f t="shared" ca="1" si="69"/>
        <v>0.66516034364957521</v>
      </c>
      <c r="BC124" s="64">
        <f t="shared" ca="1" si="59"/>
        <v>-217.41600462227223</v>
      </c>
      <c r="BE124" s="52">
        <f t="shared" ca="1" si="60"/>
        <v>8.3999999999999719</v>
      </c>
      <c r="BF124" s="52" t="str">
        <f t="shared" ca="1" si="61"/>
        <v/>
      </c>
      <c r="BG124" s="52">
        <f t="shared" ca="1" si="62"/>
        <v>8.3999999999999719</v>
      </c>
      <c r="BH124" s="52">
        <f t="shared" ca="1" si="63"/>
        <v>8.3999999999999719</v>
      </c>
    </row>
    <row r="125" spans="19:60">
      <c r="S125" s="68">
        <f t="shared" si="82"/>
        <v>7</v>
      </c>
      <c r="T125" s="69">
        <f t="shared" si="82"/>
        <v>2</v>
      </c>
      <c r="U125" s="70">
        <f t="shared" si="76"/>
        <v>5</v>
      </c>
      <c r="V125" s="68">
        <f t="shared" si="81"/>
        <v>2</v>
      </c>
      <c r="W125" s="70">
        <f t="shared" si="81"/>
        <v>7</v>
      </c>
      <c r="X125" s="71">
        <f t="shared" si="81"/>
        <v>0.7142857142857143</v>
      </c>
      <c r="Y125" s="71">
        <f t="shared" si="81"/>
        <v>0.5</v>
      </c>
      <c r="Z125" s="69">
        <f t="shared" si="81"/>
        <v>10000</v>
      </c>
      <c r="AA125" s="69">
        <f t="shared" ca="1" si="81"/>
        <v>9350.6862150320194</v>
      </c>
      <c r="AB125" s="69">
        <f t="shared" ca="1" si="65"/>
        <v>-649.31378496798061</v>
      </c>
      <c r="AC125" s="69">
        <f t="shared" ca="1" si="78"/>
        <v>96.882372767104812</v>
      </c>
      <c r="AD125" s="73">
        <f t="shared" si="71"/>
        <v>8.2999999999999723</v>
      </c>
      <c r="AE125" s="69">
        <f t="shared" si="83"/>
        <v>0.70000000000000007</v>
      </c>
      <c r="AF125" s="69">
        <f t="shared" si="83"/>
        <v>2.8000000000000003</v>
      </c>
      <c r="AG125" s="78">
        <f t="shared" si="83"/>
        <v>200</v>
      </c>
      <c r="AH125" s="60">
        <f t="shared" si="83"/>
        <v>50</v>
      </c>
      <c r="AI125" s="60">
        <f t="shared" si="83"/>
        <v>140</v>
      </c>
      <c r="AJ125" s="60">
        <f t="shared" si="83"/>
        <v>10140</v>
      </c>
      <c r="AK125" s="60">
        <f t="shared" si="83"/>
        <v>754.31378496798106</v>
      </c>
      <c r="AL125" s="60">
        <f t="shared" si="83"/>
        <v>15.086275699359621</v>
      </c>
      <c r="AM125" s="60">
        <f t="shared" ca="1" si="83"/>
        <v>-520.91671722278397</v>
      </c>
      <c r="AN125" s="60">
        <f t="shared" ca="1" si="83"/>
        <v>-520.91671722278397</v>
      </c>
      <c r="AO125" s="60">
        <f t="shared" ca="1" si="83"/>
        <v>520.91671722278397</v>
      </c>
      <c r="AP125" s="63">
        <f t="shared" si="49"/>
        <v>35</v>
      </c>
      <c r="AQ125" s="62">
        <f t="shared" si="50"/>
        <v>2.9019609276336955</v>
      </c>
      <c r="AR125" s="62">
        <f t="shared" si="51"/>
        <v>145.09804638168478</v>
      </c>
      <c r="AS125" s="62">
        <f t="shared" si="52"/>
        <v>290.19609276336956</v>
      </c>
      <c r="AT125" s="62">
        <f t="shared" si="53"/>
        <v>-145.09804638168478</v>
      </c>
      <c r="AU125" s="62">
        <f t="shared" si="54"/>
        <v>725.49023190842388</v>
      </c>
      <c r="AV125" s="62">
        <f t="shared" si="55"/>
        <v>-290.19609276336956</v>
      </c>
      <c r="AW125" s="63">
        <f t="shared" si="67"/>
        <v>435.29413914505432</v>
      </c>
      <c r="AX125" s="61" t="str">
        <f t="shared" ca="1" si="56"/>
        <v/>
      </c>
      <c r="AY125" s="69">
        <f t="shared" ca="1" si="68"/>
        <v>9619.0832827772174</v>
      </c>
      <c r="AZ125" s="51">
        <f t="shared" si="57"/>
        <v>1015.6863246717935</v>
      </c>
      <c r="BA125" s="55">
        <f t="shared" ca="1" si="58"/>
        <v>0.10862158148767646</v>
      </c>
      <c r="BB125" s="55">
        <f t="shared" ca="1" si="69"/>
        <v>0.67039103315282278</v>
      </c>
      <c r="BC125" s="64">
        <f t="shared" ca="1" si="59"/>
        <v>-214.01964582292629</v>
      </c>
      <c r="BE125" s="52">
        <f t="shared" ca="1" si="60"/>
        <v>8.2999999999999723</v>
      </c>
      <c r="BF125" s="52" t="str">
        <f t="shared" ca="1" si="61"/>
        <v/>
      </c>
      <c r="BG125" s="52">
        <f t="shared" ca="1" si="62"/>
        <v>8.2999999999999723</v>
      </c>
      <c r="BH125" s="52">
        <f t="shared" ca="1" si="63"/>
        <v>8.2999999999999723</v>
      </c>
    </row>
    <row r="126" spans="19:60">
      <c r="S126" s="68">
        <f t="shared" si="82"/>
        <v>7</v>
      </c>
      <c r="T126" s="69">
        <f t="shared" si="82"/>
        <v>2</v>
      </c>
      <c r="U126" s="70">
        <f t="shared" si="76"/>
        <v>5</v>
      </c>
      <c r="V126" s="68">
        <f t="shared" si="81"/>
        <v>2</v>
      </c>
      <c r="W126" s="70">
        <f t="shared" si="81"/>
        <v>7</v>
      </c>
      <c r="X126" s="71">
        <f t="shared" si="81"/>
        <v>0.7142857142857143</v>
      </c>
      <c r="Y126" s="71">
        <f t="shared" si="81"/>
        <v>0.5</v>
      </c>
      <c r="Z126" s="69">
        <f t="shared" si="81"/>
        <v>10000</v>
      </c>
      <c r="AA126" s="69">
        <f t="shared" ca="1" si="81"/>
        <v>9350.6862150320194</v>
      </c>
      <c r="AB126" s="69">
        <f t="shared" ca="1" si="65"/>
        <v>-649.31378496798061</v>
      </c>
      <c r="AC126" s="69">
        <f t="shared" ca="1" si="78"/>
        <v>96.882372767104812</v>
      </c>
      <c r="AD126" s="73">
        <f t="shared" si="71"/>
        <v>8.1999999999999726</v>
      </c>
      <c r="AE126" s="69">
        <f t="shared" si="83"/>
        <v>0.70000000000000007</v>
      </c>
      <c r="AF126" s="69">
        <f t="shared" si="83"/>
        <v>2.8000000000000003</v>
      </c>
      <c r="AG126" s="78">
        <f t="shared" si="83"/>
        <v>200</v>
      </c>
      <c r="AH126" s="60">
        <f t="shared" si="83"/>
        <v>50</v>
      </c>
      <c r="AI126" s="60">
        <f t="shared" si="83"/>
        <v>140</v>
      </c>
      <c r="AJ126" s="60">
        <f t="shared" si="83"/>
        <v>10140</v>
      </c>
      <c r="AK126" s="60">
        <f t="shared" si="83"/>
        <v>754.31378496798106</v>
      </c>
      <c r="AL126" s="60">
        <f t="shared" si="83"/>
        <v>15.086275699359621</v>
      </c>
      <c r="AM126" s="60">
        <f t="shared" ca="1" si="83"/>
        <v>-520.91671722278397</v>
      </c>
      <c r="AN126" s="60">
        <f t="shared" ca="1" si="83"/>
        <v>-520.91671722278397</v>
      </c>
      <c r="AO126" s="60">
        <f t="shared" ca="1" si="83"/>
        <v>520.91671722278397</v>
      </c>
      <c r="AP126" s="63">
        <f t="shared" si="49"/>
        <v>35</v>
      </c>
      <c r="AQ126" s="62">
        <f t="shared" si="50"/>
        <v>2.9251555730926428</v>
      </c>
      <c r="AR126" s="62">
        <f t="shared" si="51"/>
        <v>146.25777865463215</v>
      </c>
      <c r="AS126" s="62">
        <f t="shared" si="52"/>
        <v>292.5155573092643</v>
      </c>
      <c r="AT126" s="62">
        <f t="shared" si="53"/>
        <v>-146.25777865463215</v>
      </c>
      <c r="AU126" s="62">
        <f t="shared" si="54"/>
        <v>731.28889327316074</v>
      </c>
      <c r="AV126" s="62">
        <f t="shared" si="55"/>
        <v>-292.5155573092643</v>
      </c>
      <c r="AW126" s="63">
        <f t="shared" si="67"/>
        <v>438.77333596389644</v>
      </c>
      <c r="AX126" s="61" t="str">
        <f t="shared" ca="1" si="56"/>
        <v/>
      </c>
      <c r="AY126" s="69">
        <f t="shared" ca="1" si="68"/>
        <v>9619.0832827772174</v>
      </c>
      <c r="AZ126" s="51">
        <f t="shared" si="57"/>
        <v>1023.804450582425</v>
      </c>
      <c r="BA126" s="55">
        <f t="shared" ca="1" si="58"/>
        <v>0.10948976653035077</v>
      </c>
      <c r="BB126" s="55">
        <f t="shared" ca="1" si="69"/>
        <v>0.6757493004488323</v>
      </c>
      <c r="BC126" s="64">
        <f t="shared" ca="1" si="59"/>
        <v>-210.54044900408417</v>
      </c>
      <c r="BE126" s="52">
        <f t="shared" ca="1" si="60"/>
        <v>8.1999999999999726</v>
      </c>
      <c r="BF126" s="52" t="str">
        <f t="shared" ca="1" si="61"/>
        <v/>
      </c>
      <c r="BG126" s="52">
        <f t="shared" ca="1" si="62"/>
        <v>8.1999999999999726</v>
      </c>
      <c r="BH126" s="52">
        <f t="shared" ca="1" si="63"/>
        <v>8.1999999999999726</v>
      </c>
    </row>
    <row r="127" spans="19:60">
      <c r="S127" s="68">
        <f t="shared" si="82"/>
        <v>7</v>
      </c>
      <c r="T127" s="69">
        <f t="shared" si="82"/>
        <v>2</v>
      </c>
      <c r="U127" s="70">
        <f t="shared" si="76"/>
        <v>5</v>
      </c>
      <c r="V127" s="68">
        <f t="shared" si="81"/>
        <v>2</v>
      </c>
      <c r="W127" s="70">
        <f t="shared" si="81"/>
        <v>7</v>
      </c>
      <c r="X127" s="71">
        <f t="shared" si="81"/>
        <v>0.7142857142857143</v>
      </c>
      <c r="Y127" s="71">
        <f t="shared" si="81"/>
        <v>0.5</v>
      </c>
      <c r="Z127" s="69">
        <f t="shared" si="81"/>
        <v>10000</v>
      </c>
      <c r="AA127" s="69">
        <f t="shared" ca="1" si="81"/>
        <v>9350.6862150320194</v>
      </c>
      <c r="AB127" s="69">
        <f t="shared" ca="1" si="65"/>
        <v>-649.31378496798061</v>
      </c>
      <c r="AC127" s="69">
        <f t="shared" ca="1" si="78"/>
        <v>96.882372767104812</v>
      </c>
      <c r="AD127" s="73">
        <f t="shared" si="71"/>
        <v>8.099999999999973</v>
      </c>
      <c r="AE127" s="69">
        <f t="shared" si="83"/>
        <v>0.70000000000000007</v>
      </c>
      <c r="AF127" s="69">
        <f t="shared" si="83"/>
        <v>2.8000000000000003</v>
      </c>
      <c r="AG127" s="78">
        <f t="shared" si="83"/>
        <v>200</v>
      </c>
      <c r="AH127" s="60">
        <f t="shared" si="83"/>
        <v>50</v>
      </c>
      <c r="AI127" s="60">
        <f t="shared" si="83"/>
        <v>140</v>
      </c>
      <c r="AJ127" s="60">
        <f t="shared" si="83"/>
        <v>10140</v>
      </c>
      <c r="AK127" s="60">
        <f t="shared" si="83"/>
        <v>754.31378496798106</v>
      </c>
      <c r="AL127" s="60">
        <f t="shared" si="83"/>
        <v>15.086275699359621</v>
      </c>
      <c r="AM127" s="60">
        <f t="shared" ca="1" si="83"/>
        <v>-520.91671722278397</v>
      </c>
      <c r="AN127" s="60">
        <f t="shared" ca="1" si="83"/>
        <v>-520.91671722278397</v>
      </c>
      <c r="AO127" s="60">
        <f t="shared" ca="1" si="83"/>
        <v>520.91671722278397</v>
      </c>
      <c r="AP127" s="63">
        <f t="shared" si="49"/>
        <v>35</v>
      </c>
      <c r="AQ127" s="62">
        <f t="shared" si="50"/>
        <v>2.9489229258468734</v>
      </c>
      <c r="AR127" s="62">
        <f t="shared" si="51"/>
        <v>147.44614629234368</v>
      </c>
      <c r="AS127" s="62">
        <f t="shared" si="52"/>
        <v>294.89229258468737</v>
      </c>
      <c r="AT127" s="62">
        <f t="shared" si="53"/>
        <v>-147.44614629234368</v>
      </c>
      <c r="AU127" s="62">
        <f t="shared" si="54"/>
        <v>737.23073146171839</v>
      </c>
      <c r="AV127" s="62">
        <f t="shared" si="55"/>
        <v>-294.89229258468737</v>
      </c>
      <c r="AW127" s="63">
        <f t="shared" si="67"/>
        <v>442.33843887703102</v>
      </c>
      <c r="AX127" s="61" t="str">
        <f t="shared" ca="1" si="56"/>
        <v/>
      </c>
      <c r="AY127" s="69">
        <f t="shared" ca="1" si="68"/>
        <v>9619.0832827772174</v>
      </c>
      <c r="AZ127" s="51">
        <f t="shared" si="57"/>
        <v>1032.1230240464058</v>
      </c>
      <c r="BA127" s="55">
        <f t="shared" ca="1" si="58"/>
        <v>0.11037938824074545</v>
      </c>
      <c r="BB127" s="55">
        <f t="shared" ca="1" si="69"/>
        <v>0.68123987064103975</v>
      </c>
      <c r="BC127" s="64">
        <f t="shared" ca="1" si="59"/>
        <v>-206.97534609094959</v>
      </c>
      <c r="BE127" s="52">
        <f t="shared" ca="1" si="60"/>
        <v>8.099999999999973</v>
      </c>
      <c r="BF127" s="52" t="str">
        <f t="shared" ca="1" si="61"/>
        <v/>
      </c>
      <c r="BG127" s="52">
        <f t="shared" ca="1" si="62"/>
        <v>8.099999999999973</v>
      </c>
      <c r="BH127" s="52">
        <f t="shared" ca="1" si="63"/>
        <v>8.099999999999973</v>
      </c>
    </row>
    <row r="128" spans="19:60">
      <c r="S128" s="68">
        <f t="shared" si="82"/>
        <v>7</v>
      </c>
      <c r="T128" s="69">
        <f t="shared" si="82"/>
        <v>2</v>
      </c>
      <c r="U128" s="70">
        <f t="shared" si="76"/>
        <v>5</v>
      </c>
      <c r="V128" s="68">
        <f t="shared" si="81"/>
        <v>2</v>
      </c>
      <c r="W128" s="70">
        <f t="shared" si="81"/>
        <v>7</v>
      </c>
      <c r="X128" s="71">
        <f t="shared" si="81"/>
        <v>0.7142857142857143</v>
      </c>
      <c r="Y128" s="71">
        <f t="shared" si="81"/>
        <v>0.5</v>
      </c>
      <c r="Z128" s="69">
        <f t="shared" si="81"/>
        <v>10000</v>
      </c>
      <c r="AA128" s="69">
        <f t="shared" ca="1" si="81"/>
        <v>9350.6862150320194</v>
      </c>
      <c r="AB128" s="69">
        <f t="shared" ca="1" si="65"/>
        <v>-649.31378496798061</v>
      </c>
      <c r="AC128" s="69">
        <f t="shared" ca="1" si="78"/>
        <v>96.882372767104812</v>
      </c>
      <c r="AD128" s="73">
        <f t="shared" si="71"/>
        <v>7.9999999999999734</v>
      </c>
      <c r="AE128" s="69">
        <f t="shared" si="83"/>
        <v>0.70000000000000007</v>
      </c>
      <c r="AF128" s="69">
        <f t="shared" si="83"/>
        <v>2.8000000000000003</v>
      </c>
      <c r="AG128" s="78">
        <f t="shared" si="83"/>
        <v>200</v>
      </c>
      <c r="AH128" s="60">
        <f t="shared" si="83"/>
        <v>50</v>
      </c>
      <c r="AI128" s="60">
        <f t="shared" si="83"/>
        <v>140</v>
      </c>
      <c r="AJ128" s="60">
        <f t="shared" si="83"/>
        <v>10140</v>
      </c>
      <c r="AK128" s="60">
        <f t="shared" si="83"/>
        <v>754.31378496798106</v>
      </c>
      <c r="AL128" s="60">
        <f t="shared" si="83"/>
        <v>15.086275699359621</v>
      </c>
      <c r="AM128" s="60">
        <f t="shared" ca="1" si="83"/>
        <v>-520.91671722278397</v>
      </c>
      <c r="AN128" s="60">
        <f t="shared" ca="1" si="83"/>
        <v>-520.91671722278397</v>
      </c>
      <c r="AO128" s="60">
        <f t="shared" ca="1" si="83"/>
        <v>520.91671722278397</v>
      </c>
      <c r="AP128" s="63">
        <f t="shared" si="49"/>
        <v>35</v>
      </c>
      <c r="AQ128" s="62">
        <f t="shared" si="50"/>
        <v>2.9732844624199593</v>
      </c>
      <c r="AR128" s="62">
        <f t="shared" si="51"/>
        <v>148.66422312099797</v>
      </c>
      <c r="AS128" s="62">
        <f t="shared" si="52"/>
        <v>297.32844624199595</v>
      </c>
      <c r="AT128" s="62">
        <f t="shared" si="53"/>
        <v>-148.66422312099797</v>
      </c>
      <c r="AU128" s="62">
        <f t="shared" si="54"/>
        <v>743.32111560498993</v>
      </c>
      <c r="AV128" s="62">
        <f t="shared" si="55"/>
        <v>-297.32844624199595</v>
      </c>
      <c r="AW128" s="63">
        <f t="shared" si="67"/>
        <v>445.99266936299398</v>
      </c>
      <c r="AX128" s="61" t="str">
        <f t="shared" ca="1" si="56"/>
        <v/>
      </c>
      <c r="AY128" s="69">
        <f t="shared" ca="1" si="68"/>
        <v>9619.0832827772174</v>
      </c>
      <c r="AZ128" s="51">
        <f t="shared" si="57"/>
        <v>1040.6495618469858</v>
      </c>
      <c r="BA128" s="55">
        <f t="shared" ca="1" si="58"/>
        <v>0.11129125049389996</v>
      </c>
      <c r="BB128" s="55">
        <f t="shared" ca="1" si="69"/>
        <v>0.68686770508805239</v>
      </c>
      <c r="BC128" s="64">
        <f t="shared" ca="1" si="59"/>
        <v>-203.32111560498663</v>
      </c>
      <c r="BE128" s="52">
        <f t="shared" ca="1" si="60"/>
        <v>7.9999999999999734</v>
      </c>
      <c r="BF128" s="52" t="str">
        <f t="shared" ca="1" si="61"/>
        <v/>
      </c>
      <c r="BG128" s="52">
        <f t="shared" ca="1" si="62"/>
        <v>7.9999999999999734</v>
      </c>
      <c r="BH128" s="52">
        <f t="shared" ca="1" si="63"/>
        <v>7.9999999999999734</v>
      </c>
    </row>
    <row r="129" spans="19:60">
      <c r="S129" s="68">
        <f t="shared" si="82"/>
        <v>7</v>
      </c>
      <c r="T129" s="69">
        <f t="shared" si="82"/>
        <v>2</v>
      </c>
      <c r="U129" s="70">
        <f t="shared" si="76"/>
        <v>5</v>
      </c>
      <c r="V129" s="68">
        <f t="shared" si="81"/>
        <v>2</v>
      </c>
      <c r="W129" s="70">
        <f t="shared" si="81"/>
        <v>7</v>
      </c>
      <c r="X129" s="71">
        <f t="shared" si="81"/>
        <v>0.7142857142857143</v>
      </c>
      <c r="Y129" s="71">
        <f t="shared" si="81"/>
        <v>0.5</v>
      </c>
      <c r="Z129" s="69">
        <f t="shared" si="81"/>
        <v>10000</v>
      </c>
      <c r="AA129" s="69">
        <f t="shared" ca="1" si="81"/>
        <v>9350.6862150320194</v>
      </c>
      <c r="AB129" s="69">
        <f t="shared" ca="1" si="65"/>
        <v>-649.31378496798061</v>
      </c>
      <c r="AC129" s="69">
        <f t="shared" ca="1" si="78"/>
        <v>96.882372767104812</v>
      </c>
      <c r="AD129" s="73">
        <f t="shared" si="71"/>
        <v>7.8999999999999737</v>
      </c>
      <c r="AE129" s="69">
        <f t="shared" si="83"/>
        <v>0.70000000000000007</v>
      </c>
      <c r="AF129" s="69">
        <f t="shared" si="83"/>
        <v>2.8000000000000003</v>
      </c>
      <c r="AG129" s="78">
        <f t="shared" si="83"/>
        <v>200</v>
      </c>
      <c r="AH129" s="60">
        <f t="shared" si="83"/>
        <v>50</v>
      </c>
      <c r="AI129" s="60">
        <f t="shared" si="83"/>
        <v>140</v>
      </c>
      <c r="AJ129" s="60">
        <f t="shared" si="83"/>
        <v>10140</v>
      </c>
      <c r="AK129" s="60">
        <f t="shared" si="83"/>
        <v>754.31378496798106</v>
      </c>
      <c r="AL129" s="60">
        <f t="shared" si="83"/>
        <v>15.086275699359621</v>
      </c>
      <c r="AM129" s="60">
        <f t="shared" ca="1" si="83"/>
        <v>-520.91671722278397</v>
      </c>
      <c r="AN129" s="60">
        <f t="shared" ca="1" si="83"/>
        <v>-520.91671722278397</v>
      </c>
      <c r="AO129" s="60">
        <f t="shared" ca="1" si="83"/>
        <v>520.91671722278397</v>
      </c>
      <c r="AP129" s="63">
        <f t="shared" si="49"/>
        <v>35</v>
      </c>
      <c r="AQ129" s="62">
        <f t="shared" si="50"/>
        <v>2.998262746754389</v>
      </c>
      <c r="AR129" s="62">
        <f t="shared" si="51"/>
        <v>149.91313733771946</v>
      </c>
      <c r="AS129" s="62">
        <f t="shared" si="52"/>
        <v>299.82627467543892</v>
      </c>
      <c r="AT129" s="62">
        <f t="shared" si="53"/>
        <v>-149.91313733771946</v>
      </c>
      <c r="AU129" s="62">
        <f t="shared" si="54"/>
        <v>749.56568668859734</v>
      </c>
      <c r="AV129" s="62">
        <f t="shared" si="55"/>
        <v>-299.82627467543892</v>
      </c>
      <c r="AW129" s="63">
        <f t="shared" si="67"/>
        <v>449.73941201315841</v>
      </c>
      <c r="AX129" s="61" t="str">
        <f t="shared" ca="1" si="56"/>
        <v/>
      </c>
      <c r="AY129" s="69">
        <f t="shared" ca="1" si="68"/>
        <v>9619.0832827772174</v>
      </c>
      <c r="AZ129" s="51">
        <f t="shared" si="57"/>
        <v>1049.3919613640362</v>
      </c>
      <c r="BA129" s="55">
        <f t="shared" ca="1" si="58"/>
        <v>0.11222619786738751</v>
      </c>
      <c r="BB129" s="55">
        <f t="shared" ca="1" si="69"/>
        <v>0.69263801635650823</v>
      </c>
      <c r="BC129" s="64">
        <f t="shared" ca="1" si="59"/>
        <v>-199.57437295482219</v>
      </c>
      <c r="BE129" s="52">
        <f t="shared" ca="1" si="60"/>
        <v>7.8999999999999737</v>
      </c>
      <c r="BF129" s="52" t="str">
        <f t="shared" ca="1" si="61"/>
        <v/>
      </c>
      <c r="BG129" s="52">
        <f t="shared" ca="1" si="62"/>
        <v>7.8999999999999737</v>
      </c>
      <c r="BH129" s="52">
        <f t="shared" ca="1" si="63"/>
        <v>7.8999999999999737</v>
      </c>
    </row>
    <row r="130" spans="19:60">
      <c r="S130" s="68">
        <f t="shared" si="82"/>
        <v>7</v>
      </c>
      <c r="T130" s="69">
        <f t="shared" si="82"/>
        <v>2</v>
      </c>
      <c r="U130" s="70">
        <f t="shared" si="76"/>
        <v>5</v>
      </c>
      <c r="V130" s="68">
        <f t="shared" si="81"/>
        <v>2</v>
      </c>
      <c r="W130" s="70">
        <f t="shared" si="81"/>
        <v>7</v>
      </c>
      <c r="X130" s="71">
        <f t="shared" si="81"/>
        <v>0.7142857142857143</v>
      </c>
      <c r="Y130" s="71">
        <f t="shared" si="81"/>
        <v>0.5</v>
      </c>
      <c r="Z130" s="69">
        <f t="shared" si="81"/>
        <v>10000</v>
      </c>
      <c r="AA130" s="69">
        <f t="shared" ca="1" si="81"/>
        <v>9350.6862150320194</v>
      </c>
      <c r="AB130" s="69">
        <f t="shared" ca="1" si="65"/>
        <v>-649.31378496798061</v>
      </c>
      <c r="AC130" s="69">
        <f t="shared" ca="1" si="78"/>
        <v>96.882372767104812</v>
      </c>
      <c r="AD130" s="73">
        <f t="shared" si="71"/>
        <v>7.7999999999999741</v>
      </c>
      <c r="AE130" s="69">
        <f t="shared" si="83"/>
        <v>0.70000000000000007</v>
      </c>
      <c r="AF130" s="69">
        <f t="shared" si="83"/>
        <v>2.8000000000000003</v>
      </c>
      <c r="AG130" s="78">
        <f t="shared" si="83"/>
        <v>200</v>
      </c>
      <c r="AH130" s="60">
        <f t="shared" si="83"/>
        <v>50</v>
      </c>
      <c r="AI130" s="60">
        <f t="shared" si="83"/>
        <v>140</v>
      </c>
      <c r="AJ130" s="60">
        <f t="shared" si="83"/>
        <v>10140</v>
      </c>
      <c r="AK130" s="60">
        <f t="shared" si="83"/>
        <v>754.31378496798106</v>
      </c>
      <c r="AL130" s="60">
        <f t="shared" si="83"/>
        <v>15.086275699359621</v>
      </c>
      <c r="AM130" s="60">
        <f t="shared" ca="1" si="83"/>
        <v>-520.91671722278397</v>
      </c>
      <c r="AN130" s="60">
        <f t="shared" ca="1" si="83"/>
        <v>-520.91671722278397</v>
      </c>
      <c r="AO130" s="60">
        <f t="shared" ca="1" si="83"/>
        <v>520.91671722278397</v>
      </c>
      <c r="AP130" s="63">
        <f t="shared" si="49"/>
        <v>35</v>
      </c>
      <c r="AQ130" s="62">
        <f t="shared" si="50"/>
        <v>3.0238814999179069</v>
      </c>
      <c r="AR130" s="62">
        <f t="shared" si="51"/>
        <v>151.19407499589533</v>
      </c>
      <c r="AS130" s="62">
        <f t="shared" si="52"/>
        <v>302.38814999179067</v>
      </c>
      <c r="AT130" s="62">
        <f t="shared" si="53"/>
        <v>-151.19407499589533</v>
      </c>
      <c r="AU130" s="62">
        <f t="shared" si="54"/>
        <v>755.97037497947667</v>
      </c>
      <c r="AV130" s="62">
        <f t="shared" si="55"/>
        <v>-302.38814999179067</v>
      </c>
      <c r="AW130" s="63">
        <f t="shared" si="67"/>
        <v>453.582224987686</v>
      </c>
      <c r="AX130" s="61" t="str">
        <f t="shared" ca="1" si="56"/>
        <v/>
      </c>
      <c r="AY130" s="69">
        <f t="shared" ca="1" si="68"/>
        <v>9619.0832827772174</v>
      </c>
      <c r="AZ130" s="51">
        <f t="shared" si="57"/>
        <v>1058.3585249712673</v>
      </c>
      <c r="BA130" s="55">
        <f t="shared" ca="1" si="58"/>
        <v>0.11318511825045166</v>
      </c>
      <c r="BB130" s="55">
        <f t="shared" ca="1" si="69"/>
        <v>0.69855628432415517</v>
      </c>
      <c r="BC130" s="64">
        <f t="shared" ca="1" si="59"/>
        <v>-195.73155998029461</v>
      </c>
      <c r="BE130" s="52">
        <f t="shared" ca="1" si="60"/>
        <v>7.7999999999999741</v>
      </c>
      <c r="BF130" s="52" t="str">
        <f t="shared" ca="1" si="61"/>
        <v/>
      </c>
      <c r="BG130" s="52">
        <f t="shared" ca="1" si="62"/>
        <v>7.7999999999999741</v>
      </c>
      <c r="BH130" s="52">
        <f t="shared" ca="1" si="63"/>
        <v>7.7999999999999741</v>
      </c>
    </row>
    <row r="131" spans="19:60">
      <c r="S131" s="68">
        <f t="shared" si="82"/>
        <v>7</v>
      </c>
      <c r="T131" s="69">
        <f t="shared" si="82"/>
        <v>2</v>
      </c>
      <c r="U131" s="70">
        <f t="shared" si="76"/>
        <v>5</v>
      </c>
      <c r="V131" s="68">
        <f t="shared" si="81"/>
        <v>2</v>
      </c>
      <c r="W131" s="70">
        <f t="shared" si="81"/>
        <v>7</v>
      </c>
      <c r="X131" s="71">
        <f t="shared" si="81"/>
        <v>0.7142857142857143</v>
      </c>
      <c r="Y131" s="71">
        <f t="shared" si="81"/>
        <v>0.5</v>
      </c>
      <c r="Z131" s="69">
        <f t="shared" si="81"/>
        <v>10000</v>
      </c>
      <c r="AA131" s="69">
        <f t="shared" ca="1" si="81"/>
        <v>9350.6862150320194</v>
      </c>
      <c r="AB131" s="69">
        <f t="shared" ca="1" si="65"/>
        <v>-649.31378496798061</v>
      </c>
      <c r="AC131" s="69">
        <f t="shared" ca="1" si="78"/>
        <v>96.882372767104812</v>
      </c>
      <c r="AD131" s="73">
        <f t="shared" si="71"/>
        <v>7.6999999999999744</v>
      </c>
      <c r="AE131" s="69">
        <f t="shared" si="83"/>
        <v>0.70000000000000007</v>
      </c>
      <c r="AF131" s="69">
        <f t="shared" si="83"/>
        <v>2.8000000000000003</v>
      </c>
      <c r="AG131" s="78">
        <f t="shared" si="83"/>
        <v>200</v>
      </c>
      <c r="AH131" s="60">
        <f t="shared" si="83"/>
        <v>50</v>
      </c>
      <c r="AI131" s="60">
        <f t="shared" si="83"/>
        <v>140</v>
      </c>
      <c r="AJ131" s="60">
        <f t="shared" si="83"/>
        <v>10140</v>
      </c>
      <c r="AK131" s="60">
        <f t="shared" si="83"/>
        <v>754.31378496798106</v>
      </c>
      <c r="AL131" s="60">
        <f t="shared" si="83"/>
        <v>15.086275699359621</v>
      </c>
      <c r="AM131" s="60">
        <f t="shared" ca="1" si="83"/>
        <v>-520.91671722278397</v>
      </c>
      <c r="AN131" s="60">
        <f t="shared" ca="1" si="83"/>
        <v>-520.91671722278397</v>
      </c>
      <c r="AO131" s="60">
        <f t="shared" ca="1" si="83"/>
        <v>520.91671722278397</v>
      </c>
      <c r="AP131" s="63">
        <f t="shared" si="49"/>
        <v>35</v>
      </c>
      <c r="AQ131" s="62">
        <f t="shared" si="50"/>
        <v>3.0501656752415158</v>
      </c>
      <c r="AR131" s="62">
        <f t="shared" si="51"/>
        <v>152.50828376207579</v>
      </c>
      <c r="AS131" s="62">
        <f t="shared" si="52"/>
        <v>305.01656752415158</v>
      </c>
      <c r="AT131" s="62">
        <f t="shared" si="53"/>
        <v>-152.50828376207579</v>
      </c>
      <c r="AU131" s="62">
        <f t="shared" si="54"/>
        <v>762.5414188103789</v>
      </c>
      <c r="AV131" s="62">
        <f t="shared" si="55"/>
        <v>-305.01656752415158</v>
      </c>
      <c r="AW131" s="63">
        <f t="shared" si="67"/>
        <v>457.52485128622732</v>
      </c>
      <c r="AX131" s="61" t="str">
        <f t="shared" ca="1" si="56"/>
        <v/>
      </c>
      <c r="AY131" s="69">
        <f t="shared" ca="1" si="68"/>
        <v>9619.0832827772174</v>
      </c>
      <c r="AZ131" s="51">
        <f t="shared" si="57"/>
        <v>1067.5579863345306</v>
      </c>
      <c r="BA131" s="55">
        <f t="shared" ca="1" si="58"/>
        <v>0.11416894565645255</v>
      </c>
      <c r="BB131" s="55">
        <f t="shared" ca="1" si="69"/>
        <v>0.70462827353771507</v>
      </c>
      <c r="BC131" s="64">
        <f t="shared" ca="1" si="59"/>
        <v>-191.78893368175329</v>
      </c>
      <c r="BE131" s="52">
        <f t="shared" ca="1" si="60"/>
        <v>7.6999999999999744</v>
      </c>
      <c r="BF131" s="52" t="str">
        <f t="shared" ca="1" si="61"/>
        <v/>
      </c>
      <c r="BG131" s="52">
        <f t="shared" ca="1" si="62"/>
        <v>7.6999999999999744</v>
      </c>
      <c r="BH131" s="52">
        <f t="shared" ca="1" si="63"/>
        <v>7.6999999999999744</v>
      </c>
    </row>
    <row r="132" spans="19:60">
      <c r="S132" s="68">
        <f t="shared" si="82"/>
        <v>7</v>
      </c>
      <c r="T132" s="69">
        <f t="shared" si="82"/>
        <v>2</v>
      </c>
      <c r="U132" s="70">
        <f t="shared" si="76"/>
        <v>5</v>
      </c>
      <c r="V132" s="68">
        <f t="shared" si="81"/>
        <v>2</v>
      </c>
      <c r="W132" s="70">
        <f t="shared" si="81"/>
        <v>7</v>
      </c>
      <c r="X132" s="71">
        <f t="shared" si="81"/>
        <v>0.7142857142857143</v>
      </c>
      <c r="Y132" s="71">
        <f t="shared" si="81"/>
        <v>0.5</v>
      </c>
      <c r="Z132" s="69">
        <f t="shared" si="81"/>
        <v>10000</v>
      </c>
      <c r="AA132" s="69">
        <f t="shared" ca="1" si="81"/>
        <v>9350.6862150320194</v>
      </c>
      <c r="AB132" s="69">
        <f t="shared" ca="1" si="65"/>
        <v>-649.31378496798061</v>
      </c>
      <c r="AC132" s="69">
        <f t="shared" ca="1" si="78"/>
        <v>96.882372767104812</v>
      </c>
      <c r="AD132" s="73">
        <f t="shared" si="71"/>
        <v>7.5999999999999748</v>
      </c>
      <c r="AE132" s="69">
        <f t="shared" si="83"/>
        <v>0.70000000000000007</v>
      </c>
      <c r="AF132" s="69">
        <f t="shared" si="83"/>
        <v>2.8000000000000003</v>
      </c>
      <c r="AG132" s="78">
        <f t="shared" si="83"/>
        <v>200</v>
      </c>
      <c r="AH132" s="60">
        <f t="shared" si="83"/>
        <v>50</v>
      </c>
      <c r="AI132" s="60">
        <f t="shared" si="83"/>
        <v>140</v>
      </c>
      <c r="AJ132" s="60">
        <f t="shared" si="83"/>
        <v>10140</v>
      </c>
      <c r="AK132" s="60">
        <f t="shared" si="83"/>
        <v>754.31378496798106</v>
      </c>
      <c r="AL132" s="60">
        <f t="shared" si="83"/>
        <v>15.086275699359621</v>
      </c>
      <c r="AM132" s="60">
        <f t="shared" ca="1" si="83"/>
        <v>-520.91671722278397</v>
      </c>
      <c r="AN132" s="60">
        <f t="shared" ca="1" si="83"/>
        <v>-520.91671722278397</v>
      </c>
      <c r="AO132" s="60">
        <f t="shared" ca="1" si="83"/>
        <v>520.91671722278397</v>
      </c>
      <c r="AP132" s="63">
        <f t="shared" si="49"/>
        <v>35</v>
      </c>
      <c r="AQ132" s="62">
        <f t="shared" si="50"/>
        <v>3.0771415393894306</v>
      </c>
      <c r="AR132" s="62">
        <f t="shared" si="51"/>
        <v>153.85707696947154</v>
      </c>
      <c r="AS132" s="62">
        <f t="shared" si="52"/>
        <v>307.71415393894307</v>
      </c>
      <c r="AT132" s="62">
        <f t="shared" si="53"/>
        <v>-153.85707696947154</v>
      </c>
      <c r="AU132" s="62">
        <f t="shared" si="54"/>
        <v>769.2853848473577</v>
      </c>
      <c r="AV132" s="62">
        <f t="shared" si="55"/>
        <v>-307.71415393894307</v>
      </c>
      <c r="AW132" s="63">
        <f t="shared" si="67"/>
        <v>461.57123090841463</v>
      </c>
      <c r="AX132" s="61" t="str">
        <f t="shared" ca="1" si="56"/>
        <v/>
      </c>
      <c r="AY132" s="69">
        <f t="shared" ca="1" si="68"/>
        <v>9619.0832827772174</v>
      </c>
      <c r="AZ132" s="51">
        <f t="shared" si="57"/>
        <v>1076.9995387863007</v>
      </c>
      <c r="BA132" s="55">
        <f t="shared" ca="1" si="58"/>
        <v>0.1151786632573482</v>
      </c>
      <c r="BB132" s="55">
        <f t="shared" ca="1" si="69"/>
        <v>0.71086005194110569</v>
      </c>
      <c r="BC132" s="64">
        <f t="shared" ca="1" si="59"/>
        <v>-187.74255405956598</v>
      </c>
      <c r="BE132" s="52">
        <f t="shared" ca="1" si="60"/>
        <v>7.5999999999999748</v>
      </c>
      <c r="BF132" s="52" t="str">
        <f t="shared" ca="1" si="61"/>
        <v/>
      </c>
      <c r="BG132" s="52">
        <f t="shared" ca="1" si="62"/>
        <v>7.5999999999999748</v>
      </c>
      <c r="BH132" s="52">
        <f t="shared" ca="1" si="63"/>
        <v>7.5999999999999748</v>
      </c>
    </row>
    <row r="133" spans="19:60">
      <c r="S133" s="68">
        <f t="shared" si="82"/>
        <v>7</v>
      </c>
      <c r="T133" s="69">
        <f t="shared" si="82"/>
        <v>2</v>
      </c>
      <c r="U133" s="70">
        <f t="shared" si="76"/>
        <v>5</v>
      </c>
      <c r="V133" s="68">
        <f t="shared" si="81"/>
        <v>2</v>
      </c>
      <c r="W133" s="70">
        <f t="shared" si="81"/>
        <v>7</v>
      </c>
      <c r="X133" s="71">
        <f t="shared" si="81"/>
        <v>0.7142857142857143</v>
      </c>
      <c r="Y133" s="71">
        <f t="shared" si="81"/>
        <v>0.5</v>
      </c>
      <c r="Z133" s="69">
        <f t="shared" si="81"/>
        <v>10000</v>
      </c>
      <c r="AA133" s="69">
        <f t="shared" ca="1" si="81"/>
        <v>9350.6862150320194</v>
      </c>
      <c r="AB133" s="69">
        <f t="shared" ca="1" si="65"/>
        <v>-649.31378496798061</v>
      </c>
      <c r="AC133" s="69">
        <f t="shared" ca="1" si="78"/>
        <v>96.882372767104812</v>
      </c>
      <c r="AD133" s="73">
        <f t="shared" si="71"/>
        <v>7.4999999999999751</v>
      </c>
      <c r="AE133" s="69">
        <f t="shared" si="83"/>
        <v>0.70000000000000007</v>
      </c>
      <c r="AF133" s="69">
        <f t="shared" si="83"/>
        <v>2.8000000000000003</v>
      </c>
      <c r="AG133" s="78">
        <f t="shared" si="83"/>
        <v>200</v>
      </c>
      <c r="AH133" s="60">
        <f t="shared" si="83"/>
        <v>50</v>
      </c>
      <c r="AI133" s="60">
        <f t="shared" si="83"/>
        <v>140</v>
      </c>
      <c r="AJ133" s="60">
        <f t="shared" si="83"/>
        <v>10140</v>
      </c>
      <c r="AK133" s="60">
        <f t="shared" si="83"/>
        <v>754.31378496798106</v>
      </c>
      <c r="AL133" s="60">
        <f t="shared" si="83"/>
        <v>15.086275699359621</v>
      </c>
      <c r="AM133" s="60">
        <f t="shared" ca="1" si="83"/>
        <v>-520.91671722278397</v>
      </c>
      <c r="AN133" s="60">
        <f t="shared" ca="1" si="83"/>
        <v>-520.91671722278397</v>
      </c>
      <c r="AO133" s="60">
        <f t="shared" ca="1" si="83"/>
        <v>520.91671722278397</v>
      </c>
      <c r="AP133" s="63">
        <f t="shared" si="49"/>
        <v>35</v>
      </c>
      <c r="AQ133" s="62">
        <f t="shared" si="50"/>
        <v>3.1048367599146229</v>
      </c>
      <c r="AR133" s="62">
        <f t="shared" si="51"/>
        <v>155.24183799573115</v>
      </c>
      <c r="AS133" s="62">
        <f t="shared" si="52"/>
        <v>310.48367599146229</v>
      </c>
      <c r="AT133" s="62">
        <f t="shared" si="53"/>
        <v>-155.24183799573115</v>
      </c>
      <c r="AU133" s="62">
        <f t="shared" si="54"/>
        <v>776.20918997865579</v>
      </c>
      <c r="AV133" s="62">
        <f t="shared" si="55"/>
        <v>-310.48367599146229</v>
      </c>
      <c r="AW133" s="63">
        <f t="shared" si="67"/>
        <v>465.72551398719349</v>
      </c>
      <c r="AX133" s="61" t="str">
        <f t="shared" ca="1" si="56"/>
        <v/>
      </c>
      <c r="AY133" s="69">
        <f t="shared" ca="1" si="68"/>
        <v>9619.0832827772174</v>
      </c>
      <c r="AZ133" s="51">
        <f t="shared" si="57"/>
        <v>1086.692865970118</v>
      </c>
      <c r="BA133" s="55">
        <f t="shared" ca="1" si="58"/>
        <v>0.11621530666093438</v>
      </c>
      <c r="BB133" s="55">
        <f t="shared" ca="1" si="69"/>
        <v>0.71725801110191989</v>
      </c>
      <c r="BC133" s="64">
        <f t="shared" ca="1" si="59"/>
        <v>-183.58827098078712</v>
      </c>
      <c r="BE133" s="52">
        <f t="shared" ca="1" si="60"/>
        <v>7.4999999999999751</v>
      </c>
      <c r="BF133" s="52" t="str">
        <f t="shared" ca="1" si="61"/>
        <v/>
      </c>
      <c r="BG133" s="52">
        <f t="shared" ca="1" si="62"/>
        <v>7.4999999999999751</v>
      </c>
      <c r="BH133" s="52">
        <f t="shared" ca="1" si="63"/>
        <v>7.4999999999999751</v>
      </c>
    </row>
    <row r="134" spans="19:60">
      <c r="S134" s="68">
        <f t="shared" si="82"/>
        <v>7</v>
      </c>
      <c r="T134" s="69">
        <f t="shared" si="82"/>
        <v>2</v>
      </c>
      <c r="U134" s="70">
        <f t="shared" si="76"/>
        <v>5</v>
      </c>
      <c r="V134" s="68">
        <f t="shared" si="81"/>
        <v>2</v>
      </c>
      <c r="W134" s="70">
        <f t="shared" si="81"/>
        <v>7</v>
      </c>
      <c r="X134" s="71">
        <f t="shared" si="81"/>
        <v>0.7142857142857143</v>
      </c>
      <c r="Y134" s="71">
        <f t="shared" si="81"/>
        <v>0.5</v>
      </c>
      <c r="Z134" s="69">
        <f t="shared" si="81"/>
        <v>10000</v>
      </c>
      <c r="AA134" s="69">
        <f t="shared" ca="1" si="81"/>
        <v>9350.6862150320194</v>
      </c>
      <c r="AB134" s="69">
        <f t="shared" ca="1" si="65"/>
        <v>-649.31378496798061</v>
      </c>
      <c r="AC134" s="69">
        <f t="shared" ca="1" si="78"/>
        <v>96.882372767104812</v>
      </c>
      <c r="AD134" s="73">
        <f t="shared" si="71"/>
        <v>7.3999999999999755</v>
      </c>
      <c r="AE134" s="69">
        <f t="shared" si="83"/>
        <v>0.70000000000000007</v>
      </c>
      <c r="AF134" s="69">
        <f t="shared" si="83"/>
        <v>2.8000000000000003</v>
      </c>
      <c r="AG134" s="78">
        <f t="shared" si="83"/>
        <v>200</v>
      </c>
      <c r="AH134" s="60">
        <f t="shared" si="83"/>
        <v>50</v>
      </c>
      <c r="AI134" s="60">
        <f t="shared" si="83"/>
        <v>140</v>
      </c>
      <c r="AJ134" s="60">
        <f t="shared" si="83"/>
        <v>10140</v>
      </c>
      <c r="AK134" s="60">
        <f t="shared" si="83"/>
        <v>754.31378496798106</v>
      </c>
      <c r="AL134" s="60">
        <f t="shared" si="83"/>
        <v>15.086275699359621</v>
      </c>
      <c r="AM134" s="60">
        <f t="shared" ca="1" si="83"/>
        <v>-520.91671722278397</v>
      </c>
      <c r="AN134" s="60">
        <f t="shared" ca="1" si="83"/>
        <v>-520.91671722278397</v>
      </c>
      <c r="AO134" s="60">
        <f t="shared" ca="1" si="83"/>
        <v>520.91671722278397</v>
      </c>
      <c r="AP134" s="63">
        <f t="shared" si="49"/>
        <v>35</v>
      </c>
      <c r="AQ134" s="62">
        <f t="shared" si="50"/>
        <v>3.1332804999134694</v>
      </c>
      <c r="AR134" s="62">
        <f t="shared" si="51"/>
        <v>156.66402499567346</v>
      </c>
      <c r="AS134" s="62">
        <f t="shared" si="52"/>
        <v>313.32804999134692</v>
      </c>
      <c r="AT134" s="62">
        <f t="shared" si="53"/>
        <v>-156.66402499567346</v>
      </c>
      <c r="AU134" s="62">
        <f t="shared" si="54"/>
        <v>783.32012497836729</v>
      </c>
      <c r="AV134" s="62">
        <f t="shared" si="55"/>
        <v>-313.32804999134692</v>
      </c>
      <c r="AW134" s="63">
        <f t="shared" si="67"/>
        <v>469.99207498702037</v>
      </c>
      <c r="AX134" s="61" t="str">
        <f t="shared" ca="1" si="56"/>
        <v/>
      </c>
      <c r="AY134" s="69">
        <f t="shared" ca="1" si="68"/>
        <v>9619.0832827772174</v>
      </c>
      <c r="AZ134" s="51">
        <f t="shared" si="57"/>
        <v>1096.6481749697141</v>
      </c>
      <c r="BA134" s="55">
        <f t="shared" ca="1" si="58"/>
        <v>0.11727996745380669</v>
      </c>
      <c r="BB134" s="55">
        <f t="shared" ca="1" si="69"/>
        <v>0.72382888807789125</v>
      </c>
      <c r="BC134" s="64">
        <f t="shared" ca="1" si="59"/>
        <v>-179.32170998096024</v>
      </c>
      <c r="BE134" s="52">
        <f t="shared" ca="1" si="60"/>
        <v>7.3999999999999755</v>
      </c>
      <c r="BF134" s="52" t="str">
        <f t="shared" ca="1" si="61"/>
        <v/>
      </c>
      <c r="BG134" s="52">
        <f t="shared" ca="1" si="62"/>
        <v>7.3999999999999755</v>
      </c>
      <c r="BH134" s="52">
        <f t="shared" ca="1" si="63"/>
        <v>7.3999999999999755</v>
      </c>
    </row>
    <row r="135" spans="19:60">
      <c r="S135" s="68">
        <f t="shared" si="82"/>
        <v>7</v>
      </c>
      <c r="T135" s="69">
        <f t="shared" si="82"/>
        <v>2</v>
      </c>
      <c r="U135" s="70">
        <f t="shared" si="76"/>
        <v>5</v>
      </c>
      <c r="V135" s="68">
        <f t="shared" si="81"/>
        <v>2</v>
      </c>
      <c r="W135" s="70">
        <f t="shared" si="81"/>
        <v>7</v>
      </c>
      <c r="X135" s="71">
        <f t="shared" si="81"/>
        <v>0.7142857142857143</v>
      </c>
      <c r="Y135" s="71">
        <f t="shared" si="81"/>
        <v>0.5</v>
      </c>
      <c r="Z135" s="69">
        <f t="shared" si="81"/>
        <v>10000</v>
      </c>
      <c r="AA135" s="69">
        <f t="shared" ca="1" si="81"/>
        <v>9350.6862150320194</v>
      </c>
      <c r="AB135" s="69">
        <f t="shared" ca="1" si="65"/>
        <v>-649.31378496798061</v>
      </c>
      <c r="AC135" s="69">
        <f t="shared" ca="1" si="78"/>
        <v>96.882372767104812</v>
      </c>
      <c r="AD135" s="73">
        <f t="shared" si="71"/>
        <v>7.2999999999999758</v>
      </c>
      <c r="AE135" s="69">
        <f t="shared" si="83"/>
        <v>0.70000000000000007</v>
      </c>
      <c r="AF135" s="69">
        <f t="shared" si="83"/>
        <v>2.8000000000000003</v>
      </c>
      <c r="AG135" s="78">
        <f t="shared" si="83"/>
        <v>200</v>
      </c>
      <c r="AH135" s="60">
        <f t="shared" si="83"/>
        <v>50</v>
      </c>
      <c r="AI135" s="60">
        <f t="shared" si="83"/>
        <v>140</v>
      </c>
      <c r="AJ135" s="60">
        <f t="shared" si="83"/>
        <v>10140</v>
      </c>
      <c r="AK135" s="60">
        <f t="shared" si="83"/>
        <v>754.31378496798106</v>
      </c>
      <c r="AL135" s="60">
        <f t="shared" si="83"/>
        <v>15.086275699359621</v>
      </c>
      <c r="AM135" s="60">
        <f t="shared" ca="1" si="83"/>
        <v>-520.91671722278397</v>
      </c>
      <c r="AN135" s="60">
        <f t="shared" ca="1" si="83"/>
        <v>-520.91671722278397</v>
      </c>
      <c r="AO135" s="60">
        <f t="shared" ca="1" si="83"/>
        <v>520.91671722278397</v>
      </c>
      <c r="AP135" s="63">
        <f t="shared" si="49"/>
        <v>35</v>
      </c>
      <c r="AQ135" s="62">
        <f t="shared" si="50"/>
        <v>3.1625035204602292</v>
      </c>
      <c r="AR135" s="62">
        <f t="shared" si="51"/>
        <v>158.12517602301145</v>
      </c>
      <c r="AS135" s="62">
        <f t="shared" si="52"/>
        <v>316.2503520460229</v>
      </c>
      <c r="AT135" s="62">
        <f t="shared" si="53"/>
        <v>-158.12517602301145</v>
      </c>
      <c r="AU135" s="62">
        <f t="shared" si="54"/>
        <v>790.62588011505727</v>
      </c>
      <c r="AV135" s="62">
        <f t="shared" si="55"/>
        <v>-316.2503520460229</v>
      </c>
      <c r="AW135" s="63">
        <f t="shared" si="67"/>
        <v>474.37552806903437</v>
      </c>
      <c r="AX135" s="61" t="str">
        <f t="shared" ca="1" si="56"/>
        <v/>
      </c>
      <c r="AY135" s="69">
        <f t="shared" ca="1" si="68"/>
        <v>9619.0832827772174</v>
      </c>
      <c r="AZ135" s="51">
        <f t="shared" si="57"/>
        <v>1106.8762321610802</v>
      </c>
      <c r="BA135" s="55">
        <f t="shared" ca="1" si="58"/>
        <v>0.11837379703552484</v>
      </c>
      <c r="BB135" s="55">
        <f t="shared" ca="1" si="69"/>
        <v>0.73057978908060162</v>
      </c>
      <c r="BC135" s="64">
        <f t="shared" ca="1" si="59"/>
        <v>-174.93825689894624</v>
      </c>
      <c r="BE135" s="52">
        <f t="shared" ca="1" si="60"/>
        <v>7.2999999999999758</v>
      </c>
      <c r="BF135" s="52" t="str">
        <f t="shared" ca="1" si="61"/>
        <v/>
      </c>
      <c r="BG135" s="52">
        <f t="shared" ca="1" si="62"/>
        <v>7.2999999999999758</v>
      </c>
      <c r="BH135" s="52">
        <f t="shared" ca="1" si="63"/>
        <v>7.2999999999999758</v>
      </c>
    </row>
    <row r="136" spans="19:60">
      <c r="S136" s="68">
        <f t="shared" si="82"/>
        <v>7</v>
      </c>
      <c r="T136" s="69">
        <f t="shared" si="82"/>
        <v>2</v>
      </c>
      <c r="U136" s="70">
        <f t="shared" ref="U136:U167" si="84">ROUND((1/T136)*S136,0)+1</f>
        <v>5</v>
      </c>
      <c r="V136" s="68">
        <f t="shared" si="81"/>
        <v>2</v>
      </c>
      <c r="W136" s="70">
        <f t="shared" si="81"/>
        <v>7</v>
      </c>
      <c r="X136" s="71">
        <f t="shared" si="81"/>
        <v>0.7142857142857143</v>
      </c>
      <c r="Y136" s="71">
        <f t="shared" si="81"/>
        <v>0.5</v>
      </c>
      <c r="Z136" s="69">
        <f t="shared" si="81"/>
        <v>10000</v>
      </c>
      <c r="AA136" s="69">
        <f t="shared" ca="1" si="81"/>
        <v>9350.6862150320194</v>
      </c>
      <c r="AB136" s="69">
        <f t="shared" ca="1" si="65"/>
        <v>-649.31378496798061</v>
      </c>
      <c r="AC136" s="69">
        <f t="shared" ca="1" si="78"/>
        <v>96.882372767104812</v>
      </c>
      <c r="AD136" s="73">
        <f t="shared" si="71"/>
        <v>7.1999999999999762</v>
      </c>
      <c r="AE136" s="69">
        <f t="shared" si="83"/>
        <v>0.70000000000000007</v>
      </c>
      <c r="AF136" s="69">
        <f t="shared" si="83"/>
        <v>2.8000000000000003</v>
      </c>
      <c r="AG136" s="78">
        <f t="shared" si="83"/>
        <v>200</v>
      </c>
      <c r="AH136" s="60">
        <f t="shared" si="83"/>
        <v>50</v>
      </c>
      <c r="AI136" s="60">
        <f t="shared" si="83"/>
        <v>140</v>
      </c>
      <c r="AJ136" s="60">
        <f t="shared" si="83"/>
        <v>10140</v>
      </c>
      <c r="AK136" s="60">
        <f t="shared" si="83"/>
        <v>754.31378496798106</v>
      </c>
      <c r="AL136" s="60">
        <f t="shared" si="83"/>
        <v>15.086275699359621</v>
      </c>
      <c r="AM136" s="60">
        <f t="shared" ca="1" si="83"/>
        <v>-520.91671722278397</v>
      </c>
      <c r="AN136" s="60">
        <f t="shared" ca="1" si="83"/>
        <v>-520.91671722278397</v>
      </c>
      <c r="AO136" s="60">
        <f t="shared" ca="1" si="83"/>
        <v>520.91671722278397</v>
      </c>
      <c r="AP136" s="63">
        <f t="shared" ref="AP136:AP199" si="85">AE136*AH136</f>
        <v>35</v>
      </c>
      <c r="AQ136" s="62">
        <f t="shared" ref="AQ136:AQ199" si="86">IF(AL136=0,1,(1+(AL136+AE136)/(AD136*(T136-1))))</f>
        <v>3.1925382915777325</v>
      </c>
      <c r="AR136" s="62">
        <f t="shared" ref="AR136:AR199" si="87">IF(AQ136&lt;=0,AH136,AQ136*AH136)</f>
        <v>159.62691457888661</v>
      </c>
      <c r="AS136" s="62">
        <f t="shared" ref="AS136:AS199" si="88">(T136*AR136)</f>
        <v>319.25382915777323</v>
      </c>
      <c r="AT136" s="62">
        <f t="shared" ref="AT136:AT199" si="89">-AR136</f>
        <v>-159.62691457888661</v>
      </c>
      <c r="AU136" s="62">
        <f t="shared" ref="AU136:AU199" si="90">(AS136+AT136)*U136</f>
        <v>798.13457289443306</v>
      </c>
      <c r="AV136" s="62">
        <f t="shared" ref="AV136:AV199" si="91">AT136*V136</f>
        <v>-319.25382915777323</v>
      </c>
      <c r="AW136" s="63">
        <f t="shared" si="67"/>
        <v>478.88074373665984</v>
      </c>
      <c r="AX136" s="61" t="str">
        <f t="shared" ref="AX136:AX199" ca="1" si="92">IF(AY136+AW136&gt;AJ136,"VINTO","")</f>
        <v/>
      </c>
      <c r="AY136" s="69">
        <f t="shared" ca="1" si="68"/>
        <v>9619.0832827772174</v>
      </c>
      <c r="AZ136" s="51">
        <f t="shared" ref="AZ136:AZ199" si="93">AR136*W136</f>
        <v>1117.3884020522064</v>
      </c>
      <c r="BA136" s="55">
        <f t="shared" ref="BA136:BA199" ca="1" si="94">IFERROR(AZ136/AA136,0)</f>
        <v>0.11949801077229071</v>
      </c>
      <c r="BB136" s="55">
        <f t="shared" ca="1" si="69"/>
        <v>0.737518215111165</v>
      </c>
      <c r="BC136" s="64">
        <f t="shared" ref="BC136:BC199" ca="1" si="95">AW136+AB136</f>
        <v>-170.43304123132077</v>
      </c>
      <c r="BE136" s="52">
        <f t="shared" ref="BE136:BE199" ca="1" si="96">IF(((AR136-AC136)/AC136)&gt;=BE$4,AD136,"")</f>
        <v>7.1999999999999762</v>
      </c>
      <c r="BF136" s="52" t="str">
        <f t="shared" ref="BF136:BF199" ca="1" si="97">IF(AX136="","",AD136)</f>
        <v/>
      </c>
      <c r="BG136" s="52">
        <f t="shared" ref="BG136:BG199" ca="1" si="98">IF(BA136&lt;=BG$4,AD136,"")</f>
        <v>7.1999999999999762</v>
      </c>
      <c r="BH136" s="52">
        <f t="shared" ref="BH136:BH199" ca="1" si="99">IF(BB136&gt;=BH$4,AD136,"")</f>
        <v>7.1999999999999762</v>
      </c>
    </row>
    <row r="137" spans="19:60">
      <c r="S137" s="68">
        <f t="shared" si="82"/>
        <v>7</v>
      </c>
      <c r="T137" s="69">
        <f t="shared" si="82"/>
        <v>2</v>
      </c>
      <c r="U137" s="70">
        <f t="shared" si="84"/>
        <v>5</v>
      </c>
      <c r="V137" s="68">
        <f t="shared" ref="V137:AA152" si="100">V136</f>
        <v>2</v>
      </c>
      <c r="W137" s="70">
        <f t="shared" si="100"/>
        <v>7</v>
      </c>
      <c r="X137" s="71">
        <f t="shared" si="100"/>
        <v>0.7142857142857143</v>
      </c>
      <c r="Y137" s="71">
        <f t="shared" si="100"/>
        <v>0.5</v>
      </c>
      <c r="Z137" s="69">
        <f t="shared" si="100"/>
        <v>10000</v>
      </c>
      <c r="AA137" s="69">
        <f t="shared" ca="1" si="100"/>
        <v>9350.6862150320194</v>
      </c>
      <c r="AB137" s="69">
        <f t="shared" ref="AB137:AB200" ca="1" si="101">AA137-Z137</f>
        <v>-649.31378496798061</v>
      </c>
      <c r="AC137" s="69">
        <f t="shared" ref="AC137:AC168" ca="1" si="102">AC136</f>
        <v>96.882372767104812</v>
      </c>
      <c r="AD137" s="73">
        <f t="shared" si="71"/>
        <v>7.0999999999999766</v>
      </c>
      <c r="AE137" s="69">
        <f t="shared" si="83"/>
        <v>0.70000000000000007</v>
      </c>
      <c r="AF137" s="69">
        <f t="shared" si="83"/>
        <v>2.8000000000000003</v>
      </c>
      <c r="AG137" s="78">
        <f t="shared" si="83"/>
        <v>200</v>
      </c>
      <c r="AH137" s="60">
        <f t="shared" si="83"/>
        <v>50</v>
      </c>
      <c r="AI137" s="60">
        <f t="shared" si="83"/>
        <v>140</v>
      </c>
      <c r="AJ137" s="60">
        <f t="shared" si="83"/>
        <v>10140</v>
      </c>
      <c r="AK137" s="60">
        <f t="shared" si="83"/>
        <v>754.31378496798106</v>
      </c>
      <c r="AL137" s="60">
        <f t="shared" si="83"/>
        <v>15.086275699359621</v>
      </c>
      <c r="AM137" s="60">
        <f t="shared" ca="1" si="83"/>
        <v>-520.91671722278397</v>
      </c>
      <c r="AN137" s="60">
        <f t="shared" ca="1" si="83"/>
        <v>-520.91671722278397</v>
      </c>
      <c r="AO137" s="60">
        <f t="shared" ca="1" si="83"/>
        <v>520.91671722278397</v>
      </c>
      <c r="AP137" s="63">
        <f t="shared" si="85"/>
        <v>35</v>
      </c>
      <c r="AQ137" s="62">
        <f t="shared" si="86"/>
        <v>3.2234191125858693</v>
      </c>
      <c r="AR137" s="62">
        <f t="shared" si="87"/>
        <v>161.17095562929347</v>
      </c>
      <c r="AS137" s="62">
        <f t="shared" si="88"/>
        <v>322.34191125858695</v>
      </c>
      <c r="AT137" s="62">
        <f t="shared" si="89"/>
        <v>-161.17095562929347</v>
      </c>
      <c r="AU137" s="62">
        <f t="shared" si="90"/>
        <v>805.85477814646742</v>
      </c>
      <c r="AV137" s="62">
        <f t="shared" si="91"/>
        <v>-322.34191125858695</v>
      </c>
      <c r="AW137" s="63">
        <f t="shared" ref="AW137:AW200" si="103">SUM(AU137:AV137)</f>
        <v>483.51286688788048</v>
      </c>
      <c r="AX137" s="61" t="str">
        <f t="shared" ca="1" si="92"/>
        <v/>
      </c>
      <c r="AY137" s="69">
        <f t="shared" ref="AY137:AY200" ca="1" si="104">AY136</f>
        <v>9619.0832827772174</v>
      </c>
      <c r="AZ137" s="51">
        <f t="shared" si="93"/>
        <v>1128.1966894050543</v>
      </c>
      <c r="BA137" s="55">
        <f t="shared" ca="1" si="94"/>
        <v>0.12065389250164149</v>
      </c>
      <c r="BB137" s="55">
        <f t="shared" ref="BB137:BB200" ca="1" si="105">IFERROR(AW137/ABS(AB137),0)</f>
        <v>0.74465208976230768</v>
      </c>
      <c r="BC137" s="64">
        <f t="shared" ca="1" si="95"/>
        <v>-165.80091808010013</v>
      </c>
      <c r="BE137" s="52">
        <f t="shared" ca="1" si="96"/>
        <v>7.0999999999999766</v>
      </c>
      <c r="BF137" s="52" t="str">
        <f t="shared" ca="1" si="97"/>
        <v/>
      </c>
      <c r="BG137" s="52">
        <f t="shared" ca="1" si="98"/>
        <v>7.0999999999999766</v>
      </c>
      <c r="BH137" s="52">
        <f t="shared" ca="1" si="99"/>
        <v>7.0999999999999766</v>
      </c>
    </row>
    <row r="138" spans="19:60">
      <c r="S138" s="68">
        <f t="shared" ref="S138:T153" si="106">S137</f>
        <v>7</v>
      </c>
      <c r="T138" s="69">
        <f t="shared" si="106"/>
        <v>2</v>
      </c>
      <c r="U138" s="70">
        <f t="shared" si="84"/>
        <v>5</v>
      </c>
      <c r="V138" s="68">
        <f t="shared" si="100"/>
        <v>2</v>
      </c>
      <c r="W138" s="70">
        <f t="shared" si="100"/>
        <v>7</v>
      </c>
      <c r="X138" s="71">
        <f t="shared" si="100"/>
        <v>0.7142857142857143</v>
      </c>
      <c r="Y138" s="71">
        <f t="shared" si="100"/>
        <v>0.5</v>
      </c>
      <c r="Z138" s="69">
        <f t="shared" si="100"/>
        <v>10000</v>
      </c>
      <c r="AA138" s="69">
        <f t="shared" ca="1" si="100"/>
        <v>9350.6862150320194</v>
      </c>
      <c r="AB138" s="69">
        <f t="shared" ca="1" si="101"/>
        <v>-649.31378496798061</v>
      </c>
      <c r="AC138" s="69">
        <f t="shared" ca="1" si="102"/>
        <v>96.882372767104812</v>
      </c>
      <c r="AD138" s="73">
        <f t="shared" ref="AD138:AD201" si="107">AD137-0.1</f>
        <v>6.9999999999999769</v>
      </c>
      <c r="AE138" s="69">
        <f t="shared" ref="AE138:AO153" si="108">AE137</f>
        <v>0.70000000000000007</v>
      </c>
      <c r="AF138" s="69">
        <f t="shared" si="108"/>
        <v>2.8000000000000003</v>
      </c>
      <c r="AG138" s="78">
        <f t="shared" si="108"/>
        <v>200</v>
      </c>
      <c r="AH138" s="60">
        <f t="shared" si="108"/>
        <v>50</v>
      </c>
      <c r="AI138" s="60">
        <f t="shared" si="108"/>
        <v>140</v>
      </c>
      <c r="AJ138" s="60">
        <f t="shared" si="108"/>
        <v>10140</v>
      </c>
      <c r="AK138" s="60">
        <f t="shared" si="108"/>
        <v>754.31378496798106</v>
      </c>
      <c r="AL138" s="60">
        <f t="shared" si="108"/>
        <v>15.086275699359621</v>
      </c>
      <c r="AM138" s="60">
        <f t="shared" ca="1" si="108"/>
        <v>-520.91671722278397</v>
      </c>
      <c r="AN138" s="60">
        <f t="shared" ca="1" si="108"/>
        <v>-520.91671722278397</v>
      </c>
      <c r="AO138" s="60">
        <f t="shared" ca="1" si="108"/>
        <v>520.91671722278397</v>
      </c>
      <c r="AP138" s="63">
        <f t="shared" si="85"/>
        <v>35</v>
      </c>
      <c r="AQ138" s="62">
        <f t="shared" si="86"/>
        <v>3.2551822427656676</v>
      </c>
      <c r="AR138" s="62">
        <f t="shared" si="87"/>
        <v>162.75911213828337</v>
      </c>
      <c r="AS138" s="62">
        <f t="shared" si="88"/>
        <v>325.51822427656674</v>
      </c>
      <c r="AT138" s="62">
        <f t="shared" si="89"/>
        <v>-162.75911213828337</v>
      </c>
      <c r="AU138" s="62">
        <f t="shared" si="90"/>
        <v>813.79556069141688</v>
      </c>
      <c r="AV138" s="62">
        <f t="shared" si="91"/>
        <v>-325.51822427656674</v>
      </c>
      <c r="AW138" s="63">
        <f t="shared" si="103"/>
        <v>488.27733641485014</v>
      </c>
      <c r="AX138" s="61" t="str">
        <f t="shared" ca="1" si="92"/>
        <v/>
      </c>
      <c r="AY138" s="69">
        <f t="shared" ca="1" si="104"/>
        <v>9619.0832827772174</v>
      </c>
      <c r="AZ138" s="51">
        <f t="shared" si="93"/>
        <v>1139.3137849679836</v>
      </c>
      <c r="BA138" s="55">
        <f t="shared" ca="1" si="94"/>
        <v>0.12184279942325947</v>
      </c>
      <c r="BB138" s="55">
        <f t="shared" ca="1" si="105"/>
        <v>0.75198978940348293</v>
      </c>
      <c r="BC138" s="64">
        <f t="shared" ca="1" si="95"/>
        <v>-161.03644855313047</v>
      </c>
      <c r="BE138" s="52">
        <f t="shared" ca="1" si="96"/>
        <v>6.9999999999999769</v>
      </c>
      <c r="BF138" s="52" t="str">
        <f t="shared" ca="1" si="97"/>
        <v/>
      </c>
      <c r="BG138" s="52">
        <f t="shared" ca="1" si="98"/>
        <v>6.9999999999999769</v>
      </c>
      <c r="BH138" s="52">
        <f t="shared" ca="1" si="99"/>
        <v>6.9999999999999769</v>
      </c>
    </row>
    <row r="139" spans="19:60">
      <c r="S139" s="68">
        <f t="shared" si="106"/>
        <v>7</v>
      </c>
      <c r="T139" s="69">
        <f t="shared" si="106"/>
        <v>2</v>
      </c>
      <c r="U139" s="70">
        <f t="shared" si="84"/>
        <v>5</v>
      </c>
      <c r="V139" s="68">
        <f t="shared" si="100"/>
        <v>2</v>
      </c>
      <c r="W139" s="70">
        <f t="shared" si="100"/>
        <v>7</v>
      </c>
      <c r="X139" s="71">
        <f t="shared" si="100"/>
        <v>0.7142857142857143</v>
      </c>
      <c r="Y139" s="71">
        <f t="shared" si="100"/>
        <v>0.5</v>
      </c>
      <c r="Z139" s="69">
        <f t="shared" si="100"/>
        <v>10000</v>
      </c>
      <c r="AA139" s="69">
        <f t="shared" ca="1" si="100"/>
        <v>9350.6862150320194</v>
      </c>
      <c r="AB139" s="69">
        <f t="shared" ca="1" si="101"/>
        <v>-649.31378496798061</v>
      </c>
      <c r="AC139" s="69">
        <f t="shared" ca="1" si="102"/>
        <v>96.882372767104812</v>
      </c>
      <c r="AD139" s="73">
        <f t="shared" si="107"/>
        <v>6.8999999999999773</v>
      </c>
      <c r="AE139" s="69">
        <f t="shared" si="108"/>
        <v>0.70000000000000007</v>
      </c>
      <c r="AF139" s="69">
        <f t="shared" si="108"/>
        <v>2.8000000000000003</v>
      </c>
      <c r="AG139" s="78">
        <f t="shared" si="108"/>
        <v>200</v>
      </c>
      <c r="AH139" s="60">
        <f t="shared" si="108"/>
        <v>50</v>
      </c>
      <c r="AI139" s="60">
        <f t="shared" si="108"/>
        <v>140</v>
      </c>
      <c r="AJ139" s="60">
        <f t="shared" si="108"/>
        <v>10140</v>
      </c>
      <c r="AK139" s="60">
        <f t="shared" si="108"/>
        <v>754.31378496798106</v>
      </c>
      <c r="AL139" s="60">
        <f t="shared" si="108"/>
        <v>15.086275699359621</v>
      </c>
      <c r="AM139" s="60">
        <f t="shared" ca="1" si="108"/>
        <v>-520.91671722278397</v>
      </c>
      <c r="AN139" s="60">
        <f t="shared" ca="1" si="108"/>
        <v>-520.91671722278397</v>
      </c>
      <c r="AO139" s="60">
        <f t="shared" ca="1" si="108"/>
        <v>520.91671722278397</v>
      </c>
      <c r="AP139" s="63">
        <f t="shared" si="85"/>
        <v>35</v>
      </c>
      <c r="AQ139" s="62">
        <f t="shared" si="86"/>
        <v>3.2878660433854598</v>
      </c>
      <c r="AR139" s="62">
        <f t="shared" si="87"/>
        <v>164.393302169273</v>
      </c>
      <c r="AS139" s="62">
        <f t="shared" si="88"/>
        <v>328.786604338546</v>
      </c>
      <c r="AT139" s="62">
        <f t="shared" si="89"/>
        <v>-164.393302169273</v>
      </c>
      <c r="AU139" s="62">
        <f t="shared" si="90"/>
        <v>821.96651084636505</v>
      </c>
      <c r="AV139" s="62">
        <f t="shared" si="91"/>
        <v>-328.786604338546</v>
      </c>
      <c r="AW139" s="63">
        <f t="shared" si="103"/>
        <v>493.17990650781906</v>
      </c>
      <c r="AX139" s="61" t="str">
        <f t="shared" ca="1" si="92"/>
        <v/>
      </c>
      <c r="AY139" s="69">
        <f t="shared" ca="1" si="104"/>
        <v>9619.0832827772174</v>
      </c>
      <c r="AZ139" s="51">
        <f t="shared" si="93"/>
        <v>1150.7531151849109</v>
      </c>
      <c r="BA139" s="55">
        <f t="shared" ca="1" si="94"/>
        <v>0.12306616741506927</v>
      </c>
      <c r="BB139" s="55">
        <f t="shared" ca="1" si="105"/>
        <v>0.75954017599077939</v>
      </c>
      <c r="BC139" s="64">
        <f t="shared" ca="1" si="95"/>
        <v>-156.13387846016155</v>
      </c>
      <c r="BE139" s="52">
        <f t="shared" ca="1" si="96"/>
        <v>6.8999999999999773</v>
      </c>
      <c r="BF139" s="52" t="str">
        <f t="shared" ca="1" si="97"/>
        <v/>
      </c>
      <c r="BG139" s="52">
        <f t="shared" ca="1" si="98"/>
        <v>6.8999999999999773</v>
      </c>
      <c r="BH139" s="52">
        <f t="shared" ca="1" si="99"/>
        <v>6.8999999999999773</v>
      </c>
    </row>
    <row r="140" spans="19:60">
      <c r="S140" s="68">
        <f t="shared" si="106"/>
        <v>7</v>
      </c>
      <c r="T140" s="69">
        <f t="shared" si="106"/>
        <v>2</v>
      </c>
      <c r="U140" s="70">
        <f t="shared" si="84"/>
        <v>5</v>
      </c>
      <c r="V140" s="68">
        <f t="shared" si="100"/>
        <v>2</v>
      </c>
      <c r="W140" s="70">
        <f t="shared" si="100"/>
        <v>7</v>
      </c>
      <c r="X140" s="71">
        <f t="shared" si="100"/>
        <v>0.7142857142857143</v>
      </c>
      <c r="Y140" s="71">
        <f t="shared" si="100"/>
        <v>0.5</v>
      </c>
      <c r="Z140" s="69">
        <f t="shared" si="100"/>
        <v>10000</v>
      </c>
      <c r="AA140" s="69">
        <f t="shared" ca="1" si="100"/>
        <v>9350.6862150320194</v>
      </c>
      <c r="AB140" s="69">
        <f t="shared" ca="1" si="101"/>
        <v>-649.31378496798061</v>
      </c>
      <c r="AC140" s="69">
        <f t="shared" ca="1" si="102"/>
        <v>96.882372767104812</v>
      </c>
      <c r="AD140" s="73">
        <f t="shared" si="107"/>
        <v>6.7999999999999776</v>
      </c>
      <c r="AE140" s="69">
        <f t="shared" si="108"/>
        <v>0.70000000000000007</v>
      </c>
      <c r="AF140" s="69">
        <f t="shared" si="108"/>
        <v>2.8000000000000003</v>
      </c>
      <c r="AG140" s="78">
        <f t="shared" si="108"/>
        <v>200</v>
      </c>
      <c r="AH140" s="60">
        <f t="shared" si="108"/>
        <v>50</v>
      </c>
      <c r="AI140" s="60">
        <f t="shared" si="108"/>
        <v>140</v>
      </c>
      <c r="AJ140" s="60">
        <f t="shared" si="108"/>
        <v>10140</v>
      </c>
      <c r="AK140" s="60">
        <f t="shared" si="108"/>
        <v>754.31378496798106</v>
      </c>
      <c r="AL140" s="60">
        <f t="shared" si="108"/>
        <v>15.086275699359621</v>
      </c>
      <c r="AM140" s="60">
        <f t="shared" ca="1" si="108"/>
        <v>-520.91671722278397</v>
      </c>
      <c r="AN140" s="60">
        <f t="shared" ca="1" si="108"/>
        <v>-520.91671722278397</v>
      </c>
      <c r="AO140" s="60">
        <f t="shared" ca="1" si="108"/>
        <v>520.91671722278397</v>
      </c>
      <c r="AP140" s="63">
        <f t="shared" si="85"/>
        <v>35</v>
      </c>
      <c r="AQ140" s="62">
        <f t="shared" si="86"/>
        <v>3.3215111322587756</v>
      </c>
      <c r="AR140" s="62">
        <f t="shared" si="87"/>
        <v>166.07555661293878</v>
      </c>
      <c r="AS140" s="62">
        <f t="shared" si="88"/>
        <v>332.15111322587757</v>
      </c>
      <c r="AT140" s="62">
        <f t="shared" si="89"/>
        <v>-166.07555661293878</v>
      </c>
      <c r="AU140" s="62">
        <f t="shared" si="90"/>
        <v>830.37778306469386</v>
      </c>
      <c r="AV140" s="62">
        <f t="shared" si="91"/>
        <v>-332.15111322587757</v>
      </c>
      <c r="AW140" s="63">
        <f t="shared" si="103"/>
        <v>498.22666983881629</v>
      </c>
      <c r="AX140" s="61" t="str">
        <f t="shared" ca="1" si="92"/>
        <v/>
      </c>
      <c r="AY140" s="69">
        <f t="shared" ca="1" si="104"/>
        <v>9619.0832827772174</v>
      </c>
      <c r="AZ140" s="51">
        <f t="shared" si="93"/>
        <v>1162.5288962905715</v>
      </c>
      <c r="BA140" s="55">
        <f t="shared" ca="1" si="94"/>
        <v>0.12432551681840291</v>
      </c>
      <c r="BB140" s="55">
        <f t="shared" ca="1" si="105"/>
        <v>0.76731263277181949</v>
      </c>
      <c r="BC140" s="64">
        <f t="shared" ca="1" si="95"/>
        <v>-151.08711512916432</v>
      </c>
      <c r="BE140" s="52">
        <f t="shared" ca="1" si="96"/>
        <v>6.7999999999999776</v>
      </c>
      <c r="BF140" s="52" t="str">
        <f t="shared" ca="1" si="97"/>
        <v/>
      </c>
      <c r="BG140" s="52">
        <f t="shared" ca="1" si="98"/>
        <v>6.7999999999999776</v>
      </c>
      <c r="BH140" s="52">
        <f t="shared" ca="1" si="99"/>
        <v>6.7999999999999776</v>
      </c>
    </row>
    <row r="141" spans="19:60">
      <c r="S141" s="68">
        <f t="shared" si="106"/>
        <v>7</v>
      </c>
      <c r="T141" s="69">
        <f t="shared" si="106"/>
        <v>2</v>
      </c>
      <c r="U141" s="70">
        <f t="shared" si="84"/>
        <v>5</v>
      </c>
      <c r="V141" s="68">
        <f t="shared" si="100"/>
        <v>2</v>
      </c>
      <c r="W141" s="70">
        <f t="shared" si="100"/>
        <v>7</v>
      </c>
      <c r="X141" s="71">
        <f t="shared" si="100"/>
        <v>0.7142857142857143</v>
      </c>
      <c r="Y141" s="71">
        <f t="shared" si="100"/>
        <v>0.5</v>
      </c>
      <c r="Z141" s="69">
        <f t="shared" si="100"/>
        <v>10000</v>
      </c>
      <c r="AA141" s="69">
        <f t="shared" ca="1" si="100"/>
        <v>9350.6862150320194</v>
      </c>
      <c r="AB141" s="69">
        <f t="shared" ca="1" si="101"/>
        <v>-649.31378496798061</v>
      </c>
      <c r="AC141" s="69">
        <f t="shared" ca="1" si="102"/>
        <v>96.882372767104812</v>
      </c>
      <c r="AD141" s="73">
        <f t="shared" si="107"/>
        <v>6.699999999999978</v>
      </c>
      <c r="AE141" s="69">
        <f t="shared" si="108"/>
        <v>0.70000000000000007</v>
      </c>
      <c r="AF141" s="69">
        <f t="shared" si="108"/>
        <v>2.8000000000000003</v>
      </c>
      <c r="AG141" s="78">
        <f t="shared" si="108"/>
        <v>200</v>
      </c>
      <c r="AH141" s="60">
        <f t="shared" si="108"/>
        <v>50</v>
      </c>
      <c r="AI141" s="60">
        <f t="shared" si="108"/>
        <v>140</v>
      </c>
      <c r="AJ141" s="60">
        <f t="shared" si="108"/>
        <v>10140</v>
      </c>
      <c r="AK141" s="60">
        <f t="shared" si="108"/>
        <v>754.31378496798106</v>
      </c>
      <c r="AL141" s="60">
        <f t="shared" si="108"/>
        <v>15.086275699359621</v>
      </c>
      <c r="AM141" s="60">
        <f t="shared" ca="1" si="108"/>
        <v>-520.91671722278397</v>
      </c>
      <c r="AN141" s="60">
        <f t="shared" ca="1" si="108"/>
        <v>-520.91671722278397</v>
      </c>
      <c r="AO141" s="60">
        <f t="shared" ca="1" si="108"/>
        <v>520.91671722278397</v>
      </c>
      <c r="AP141" s="63">
        <f t="shared" si="85"/>
        <v>35</v>
      </c>
      <c r="AQ141" s="62">
        <f t="shared" si="86"/>
        <v>3.3561605521432347</v>
      </c>
      <c r="AR141" s="62">
        <f t="shared" si="87"/>
        <v>167.80802760716173</v>
      </c>
      <c r="AS141" s="62">
        <f t="shared" si="88"/>
        <v>335.61605521432347</v>
      </c>
      <c r="AT141" s="62">
        <f t="shared" si="89"/>
        <v>-167.80802760716173</v>
      </c>
      <c r="AU141" s="62">
        <f t="shared" si="90"/>
        <v>839.0401380358087</v>
      </c>
      <c r="AV141" s="62">
        <f t="shared" si="91"/>
        <v>-335.61605521432347</v>
      </c>
      <c r="AW141" s="63">
        <f t="shared" si="103"/>
        <v>503.42408282148523</v>
      </c>
      <c r="AX141" s="61" t="str">
        <f t="shared" ca="1" si="92"/>
        <v/>
      </c>
      <c r="AY141" s="69">
        <f t="shared" ca="1" si="104"/>
        <v>9619.0832827772174</v>
      </c>
      <c r="AZ141" s="51">
        <f t="shared" si="93"/>
        <v>1174.6561932501322</v>
      </c>
      <c r="BA141" s="55">
        <f t="shared" ca="1" si="94"/>
        <v>0.12562245874123901</v>
      </c>
      <c r="BB141" s="55">
        <f t="shared" ca="1" si="105"/>
        <v>0.77531710318811486</v>
      </c>
      <c r="BC141" s="64">
        <f t="shared" ca="1" si="95"/>
        <v>-145.88970214649538</v>
      </c>
      <c r="BE141" s="52">
        <f t="shared" ca="1" si="96"/>
        <v>6.699999999999978</v>
      </c>
      <c r="BF141" s="52" t="str">
        <f t="shared" ca="1" si="97"/>
        <v/>
      </c>
      <c r="BG141" s="52">
        <f t="shared" ca="1" si="98"/>
        <v>6.699999999999978</v>
      </c>
      <c r="BH141" s="52">
        <f t="shared" ca="1" si="99"/>
        <v>6.699999999999978</v>
      </c>
    </row>
    <row r="142" spans="19:60">
      <c r="S142" s="68">
        <f t="shared" si="106"/>
        <v>7</v>
      </c>
      <c r="T142" s="69">
        <f t="shared" si="106"/>
        <v>2</v>
      </c>
      <c r="U142" s="70">
        <f t="shared" si="84"/>
        <v>5</v>
      </c>
      <c r="V142" s="68">
        <f t="shared" si="100"/>
        <v>2</v>
      </c>
      <c r="W142" s="70">
        <f t="shared" si="100"/>
        <v>7</v>
      </c>
      <c r="X142" s="71">
        <f t="shared" si="100"/>
        <v>0.7142857142857143</v>
      </c>
      <c r="Y142" s="71">
        <f t="shared" si="100"/>
        <v>0.5</v>
      </c>
      <c r="Z142" s="69">
        <f t="shared" si="100"/>
        <v>10000</v>
      </c>
      <c r="AA142" s="69">
        <f t="shared" ca="1" si="100"/>
        <v>9350.6862150320194</v>
      </c>
      <c r="AB142" s="69">
        <f t="shared" ca="1" si="101"/>
        <v>-649.31378496798061</v>
      </c>
      <c r="AC142" s="69">
        <f t="shared" ca="1" si="102"/>
        <v>96.882372767104812</v>
      </c>
      <c r="AD142" s="73">
        <f t="shared" si="107"/>
        <v>6.5999999999999783</v>
      </c>
      <c r="AE142" s="69">
        <f t="shared" si="108"/>
        <v>0.70000000000000007</v>
      </c>
      <c r="AF142" s="69">
        <f t="shared" si="108"/>
        <v>2.8000000000000003</v>
      </c>
      <c r="AG142" s="78">
        <f t="shared" si="108"/>
        <v>200</v>
      </c>
      <c r="AH142" s="60">
        <f t="shared" si="108"/>
        <v>50</v>
      </c>
      <c r="AI142" s="60">
        <f t="shared" si="108"/>
        <v>140</v>
      </c>
      <c r="AJ142" s="60">
        <f t="shared" si="108"/>
        <v>10140</v>
      </c>
      <c r="AK142" s="60">
        <f t="shared" si="108"/>
        <v>754.31378496798106</v>
      </c>
      <c r="AL142" s="60">
        <f t="shared" si="108"/>
        <v>15.086275699359621</v>
      </c>
      <c r="AM142" s="60">
        <f t="shared" ca="1" si="108"/>
        <v>-520.91671722278397</v>
      </c>
      <c r="AN142" s="60">
        <f t="shared" ca="1" si="108"/>
        <v>-520.91671722278397</v>
      </c>
      <c r="AO142" s="60">
        <f t="shared" ca="1" si="108"/>
        <v>520.91671722278397</v>
      </c>
      <c r="AP142" s="63">
        <f t="shared" si="85"/>
        <v>35</v>
      </c>
      <c r="AQ142" s="62">
        <f t="shared" si="86"/>
        <v>3.3918599544484351</v>
      </c>
      <c r="AR142" s="62">
        <f t="shared" si="87"/>
        <v>169.59299772242176</v>
      </c>
      <c r="AS142" s="62">
        <f t="shared" si="88"/>
        <v>339.18599544484351</v>
      </c>
      <c r="AT142" s="62">
        <f t="shared" si="89"/>
        <v>-169.59299772242176</v>
      </c>
      <c r="AU142" s="62">
        <f t="shared" si="90"/>
        <v>847.96498861210875</v>
      </c>
      <c r="AV142" s="62">
        <f t="shared" si="91"/>
        <v>-339.18599544484351</v>
      </c>
      <c r="AW142" s="63">
        <f t="shared" si="103"/>
        <v>508.77899316726524</v>
      </c>
      <c r="AX142" s="61" t="str">
        <f t="shared" ca="1" si="92"/>
        <v/>
      </c>
      <c r="AY142" s="69">
        <f t="shared" ca="1" si="104"/>
        <v>9619.0832827772174</v>
      </c>
      <c r="AZ142" s="51">
        <f t="shared" si="93"/>
        <v>1187.1509840569522</v>
      </c>
      <c r="BA142" s="55">
        <f t="shared" ca="1" si="94"/>
        <v>0.12695870193446407</v>
      </c>
      <c r="BB142" s="55">
        <f t="shared" ca="1" si="105"/>
        <v>0.78356413331399466</v>
      </c>
      <c r="BC142" s="64">
        <f t="shared" ca="1" si="95"/>
        <v>-140.53479180071537</v>
      </c>
      <c r="BE142" s="52">
        <f t="shared" ca="1" si="96"/>
        <v>6.5999999999999783</v>
      </c>
      <c r="BF142" s="52" t="str">
        <f t="shared" ca="1" si="97"/>
        <v/>
      </c>
      <c r="BG142" s="52">
        <f t="shared" ca="1" si="98"/>
        <v>6.5999999999999783</v>
      </c>
      <c r="BH142" s="52">
        <f t="shared" ca="1" si="99"/>
        <v>6.5999999999999783</v>
      </c>
    </row>
    <row r="143" spans="19:60">
      <c r="S143" s="68">
        <f t="shared" si="106"/>
        <v>7</v>
      </c>
      <c r="T143" s="69">
        <f t="shared" si="106"/>
        <v>2</v>
      </c>
      <c r="U143" s="70">
        <f t="shared" si="84"/>
        <v>5</v>
      </c>
      <c r="V143" s="68">
        <f t="shared" si="100"/>
        <v>2</v>
      </c>
      <c r="W143" s="70">
        <f t="shared" si="100"/>
        <v>7</v>
      </c>
      <c r="X143" s="71">
        <f t="shared" si="100"/>
        <v>0.7142857142857143</v>
      </c>
      <c r="Y143" s="71">
        <f t="shared" si="100"/>
        <v>0.5</v>
      </c>
      <c r="Z143" s="69">
        <f t="shared" si="100"/>
        <v>10000</v>
      </c>
      <c r="AA143" s="69">
        <f t="shared" ca="1" si="100"/>
        <v>9350.6862150320194</v>
      </c>
      <c r="AB143" s="69">
        <f t="shared" ca="1" si="101"/>
        <v>-649.31378496798061</v>
      </c>
      <c r="AC143" s="69">
        <f t="shared" ca="1" si="102"/>
        <v>96.882372767104812</v>
      </c>
      <c r="AD143" s="73">
        <f t="shared" si="107"/>
        <v>6.4999999999999787</v>
      </c>
      <c r="AE143" s="69">
        <f t="shared" si="108"/>
        <v>0.70000000000000007</v>
      </c>
      <c r="AF143" s="69">
        <f t="shared" si="108"/>
        <v>2.8000000000000003</v>
      </c>
      <c r="AG143" s="78">
        <f t="shared" si="108"/>
        <v>200</v>
      </c>
      <c r="AH143" s="60">
        <f t="shared" si="108"/>
        <v>50</v>
      </c>
      <c r="AI143" s="60">
        <f t="shared" si="108"/>
        <v>140</v>
      </c>
      <c r="AJ143" s="60">
        <f t="shared" si="108"/>
        <v>10140</v>
      </c>
      <c r="AK143" s="60">
        <f t="shared" si="108"/>
        <v>754.31378496798106</v>
      </c>
      <c r="AL143" s="60">
        <f t="shared" si="108"/>
        <v>15.086275699359621</v>
      </c>
      <c r="AM143" s="60">
        <f t="shared" ca="1" si="108"/>
        <v>-520.91671722278397</v>
      </c>
      <c r="AN143" s="60">
        <f t="shared" ca="1" si="108"/>
        <v>-520.91671722278397</v>
      </c>
      <c r="AO143" s="60">
        <f t="shared" ca="1" si="108"/>
        <v>520.91671722278397</v>
      </c>
      <c r="AP143" s="63">
        <f t="shared" si="85"/>
        <v>35</v>
      </c>
      <c r="AQ143" s="62">
        <f t="shared" si="86"/>
        <v>3.428657799901488</v>
      </c>
      <c r="AR143" s="62">
        <f t="shared" si="87"/>
        <v>171.43288999507439</v>
      </c>
      <c r="AS143" s="62">
        <f t="shared" si="88"/>
        <v>342.86577999014878</v>
      </c>
      <c r="AT143" s="62">
        <f t="shared" si="89"/>
        <v>-171.43288999507439</v>
      </c>
      <c r="AU143" s="62">
        <f t="shared" si="90"/>
        <v>857.16444997537201</v>
      </c>
      <c r="AV143" s="62">
        <f t="shared" si="91"/>
        <v>-342.86577999014878</v>
      </c>
      <c r="AW143" s="63">
        <f t="shared" si="103"/>
        <v>514.29866998522323</v>
      </c>
      <c r="AX143" s="61" t="str">
        <f t="shared" ca="1" si="92"/>
        <v/>
      </c>
      <c r="AY143" s="69">
        <f t="shared" ca="1" si="104"/>
        <v>9619.0832827772174</v>
      </c>
      <c r="AZ143" s="51">
        <f t="shared" si="93"/>
        <v>1200.0302299655207</v>
      </c>
      <c r="BA143" s="55">
        <f t="shared" ca="1" si="94"/>
        <v>0.12833606030286532</v>
      </c>
      <c r="BB143" s="55">
        <f t="shared" ca="1" si="105"/>
        <v>0.79206491821297875</v>
      </c>
      <c r="BC143" s="64">
        <f t="shared" ca="1" si="95"/>
        <v>-135.01511498275738</v>
      </c>
      <c r="BE143" s="52">
        <f t="shared" ca="1" si="96"/>
        <v>6.4999999999999787</v>
      </c>
      <c r="BF143" s="52" t="str">
        <f t="shared" ca="1" si="97"/>
        <v/>
      </c>
      <c r="BG143" s="52">
        <f t="shared" ca="1" si="98"/>
        <v>6.4999999999999787</v>
      </c>
      <c r="BH143" s="52">
        <f t="shared" ca="1" si="99"/>
        <v>6.4999999999999787</v>
      </c>
    </row>
    <row r="144" spans="19:60">
      <c r="S144" s="68">
        <f t="shared" si="106"/>
        <v>7</v>
      </c>
      <c r="T144" s="69">
        <f t="shared" si="106"/>
        <v>2</v>
      </c>
      <c r="U144" s="70">
        <f t="shared" si="84"/>
        <v>5</v>
      </c>
      <c r="V144" s="68">
        <f t="shared" si="100"/>
        <v>2</v>
      </c>
      <c r="W144" s="70">
        <f t="shared" si="100"/>
        <v>7</v>
      </c>
      <c r="X144" s="71">
        <f t="shared" si="100"/>
        <v>0.7142857142857143</v>
      </c>
      <c r="Y144" s="71">
        <f t="shared" si="100"/>
        <v>0.5</v>
      </c>
      <c r="Z144" s="69">
        <f t="shared" si="100"/>
        <v>10000</v>
      </c>
      <c r="AA144" s="69">
        <f t="shared" ca="1" si="100"/>
        <v>9350.6862150320194</v>
      </c>
      <c r="AB144" s="69">
        <f t="shared" ca="1" si="101"/>
        <v>-649.31378496798061</v>
      </c>
      <c r="AC144" s="69">
        <f t="shared" ca="1" si="102"/>
        <v>96.882372767104812</v>
      </c>
      <c r="AD144" s="73">
        <f t="shared" si="107"/>
        <v>6.399999999999979</v>
      </c>
      <c r="AE144" s="69">
        <f t="shared" si="108"/>
        <v>0.70000000000000007</v>
      </c>
      <c r="AF144" s="69">
        <f t="shared" si="108"/>
        <v>2.8000000000000003</v>
      </c>
      <c r="AG144" s="78">
        <f t="shared" si="108"/>
        <v>200</v>
      </c>
      <c r="AH144" s="60">
        <f t="shared" si="108"/>
        <v>50</v>
      </c>
      <c r="AI144" s="60">
        <f t="shared" si="108"/>
        <v>140</v>
      </c>
      <c r="AJ144" s="60">
        <f t="shared" si="108"/>
        <v>10140</v>
      </c>
      <c r="AK144" s="60">
        <f t="shared" si="108"/>
        <v>754.31378496798106</v>
      </c>
      <c r="AL144" s="60">
        <f t="shared" si="108"/>
        <v>15.086275699359621</v>
      </c>
      <c r="AM144" s="60">
        <f t="shared" ca="1" si="108"/>
        <v>-520.91671722278397</v>
      </c>
      <c r="AN144" s="60">
        <f t="shared" ca="1" si="108"/>
        <v>-520.91671722278397</v>
      </c>
      <c r="AO144" s="60">
        <f t="shared" ca="1" si="108"/>
        <v>520.91671722278397</v>
      </c>
      <c r="AP144" s="63">
        <f t="shared" si="85"/>
        <v>35</v>
      </c>
      <c r="AQ144" s="62">
        <f t="shared" si="86"/>
        <v>3.4666055780249487</v>
      </c>
      <c r="AR144" s="62">
        <f t="shared" si="87"/>
        <v>173.33027890124742</v>
      </c>
      <c r="AS144" s="62">
        <f t="shared" si="88"/>
        <v>346.66055780249485</v>
      </c>
      <c r="AT144" s="62">
        <f t="shared" si="89"/>
        <v>-173.33027890124742</v>
      </c>
      <c r="AU144" s="62">
        <f t="shared" si="90"/>
        <v>866.65139450623712</v>
      </c>
      <c r="AV144" s="62">
        <f t="shared" si="91"/>
        <v>-346.66055780249485</v>
      </c>
      <c r="AW144" s="63">
        <f t="shared" si="103"/>
        <v>519.99083670374227</v>
      </c>
      <c r="AX144" s="61" t="str">
        <f t="shared" ca="1" si="92"/>
        <v/>
      </c>
      <c r="AY144" s="69">
        <f t="shared" ca="1" si="104"/>
        <v>9619.0832827772174</v>
      </c>
      <c r="AZ144" s="51">
        <f t="shared" si="93"/>
        <v>1213.3119523087321</v>
      </c>
      <c r="BA144" s="55">
        <f t="shared" ca="1" si="94"/>
        <v>0.12975646112027911</v>
      </c>
      <c r="BB144" s="55">
        <f t="shared" ca="1" si="105"/>
        <v>0.80083135264005589</v>
      </c>
      <c r="BC144" s="64">
        <f t="shared" ca="1" si="95"/>
        <v>-129.32294826423833</v>
      </c>
      <c r="BE144" s="52">
        <f t="shared" ca="1" si="96"/>
        <v>6.399999999999979</v>
      </c>
      <c r="BF144" s="52" t="str">
        <f t="shared" ca="1" si="97"/>
        <v/>
      </c>
      <c r="BG144" s="52">
        <f t="shared" ca="1" si="98"/>
        <v>6.399999999999979</v>
      </c>
      <c r="BH144" s="52">
        <f t="shared" ca="1" si="99"/>
        <v>6.399999999999979</v>
      </c>
    </row>
    <row r="145" spans="19:60">
      <c r="S145" s="68">
        <f t="shared" si="106"/>
        <v>7</v>
      </c>
      <c r="T145" s="69">
        <f t="shared" si="106"/>
        <v>2</v>
      </c>
      <c r="U145" s="70">
        <f t="shared" si="84"/>
        <v>5</v>
      </c>
      <c r="V145" s="68">
        <f t="shared" si="100"/>
        <v>2</v>
      </c>
      <c r="W145" s="70">
        <f t="shared" si="100"/>
        <v>7</v>
      </c>
      <c r="X145" s="71">
        <f t="shared" si="100"/>
        <v>0.7142857142857143</v>
      </c>
      <c r="Y145" s="71">
        <f t="shared" si="100"/>
        <v>0.5</v>
      </c>
      <c r="Z145" s="69">
        <f t="shared" si="100"/>
        <v>10000</v>
      </c>
      <c r="AA145" s="69">
        <f t="shared" ca="1" si="100"/>
        <v>9350.6862150320194</v>
      </c>
      <c r="AB145" s="69">
        <f t="shared" ca="1" si="101"/>
        <v>-649.31378496798061</v>
      </c>
      <c r="AC145" s="69">
        <f t="shared" ca="1" si="102"/>
        <v>96.882372767104812</v>
      </c>
      <c r="AD145" s="73">
        <f t="shared" si="107"/>
        <v>6.2999999999999794</v>
      </c>
      <c r="AE145" s="69">
        <f t="shared" si="108"/>
        <v>0.70000000000000007</v>
      </c>
      <c r="AF145" s="69">
        <f t="shared" si="108"/>
        <v>2.8000000000000003</v>
      </c>
      <c r="AG145" s="78">
        <f t="shared" si="108"/>
        <v>200</v>
      </c>
      <c r="AH145" s="60">
        <f t="shared" si="108"/>
        <v>50</v>
      </c>
      <c r="AI145" s="60">
        <f t="shared" si="108"/>
        <v>140</v>
      </c>
      <c r="AJ145" s="60">
        <f t="shared" si="108"/>
        <v>10140</v>
      </c>
      <c r="AK145" s="60">
        <f t="shared" si="108"/>
        <v>754.31378496798106</v>
      </c>
      <c r="AL145" s="60">
        <f t="shared" si="108"/>
        <v>15.086275699359621</v>
      </c>
      <c r="AM145" s="60">
        <f t="shared" ca="1" si="108"/>
        <v>-520.91671722278397</v>
      </c>
      <c r="AN145" s="60">
        <f t="shared" ca="1" si="108"/>
        <v>-520.91671722278397</v>
      </c>
      <c r="AO145" s="60">
        <f t="shared" ca="1" si="108"/>
        <v>520.91671722278397</v>
      </c>
      <c r="AP145" s="63">
        <f t="shared" si="85"/>
        <v>35</v>
      </c>
      <c r="AQ145" s="62">
        <f t="shared" si="86"/>
        <v>3.5057580475174084</v>
      </c>
      <c r="AR145" s="62">
        <f t="shared" si="87"/>
        <v>175.28790237587043</v>
      </c>
      <c r="AS145" s="62">
        <f t="shared" si="88"/>
        <v>350.57580475174086</v>
      </c>
      <c r="AT145" s="62">
        <f t="shared" si="89"/>
        <v>-175.28790237587043</v>
      </c>
      <c r="AU145" s="62">
        <f t="shared" si="90"/>
        <v>876.43951187935215</v>
      </c>
      <c r="AV145" s="62">
        <f t="shared" si="91"/>
        <v>-350.57580475174086</v>
      </c>
      <c r="AW145" s="63">
        <f t="shared" si="103"/>
        <v>525.86370712761129</v>
      </c>
      <c r="AX145" s="61" t="str">
        <f t="shared" ca="1" si="92"/>
        <v>VINTO</v>
      </c>
      <c r="AY145" s="69">
        <f t="shared" ca="1" si="104"/>
        <v>9619.0832827772174</v>
      </c>
      <c r="AZ145" s="51">
        <f t="shared" si="93"/>
        <v>1227.0153166310929</v>
      </c>
      <c r="BA145" s="55">
        <f t="shared" ca="1" si="94"/>
        <v>0.1312219540271346</v>
      </c>
      <c r="BB145" s="55">
        <f t="shared" ca="1" si="105"/>
        <v>0.80987608657275467</v>
      </c>
      <c r="BC145" s="64">
        <f t="shared" ca="1" si="95"/>
        <v>-123.45007784036932</v>
      </c>
      <c r="BE145" s="52">
        <f t="shared" ca="1" si="96"/>
        <v>6.2999999999999794</v>
      </c>
      <c r="BF145" s="52">
        <f t="shared" ca="1" si="97"/>
        <v>6.2999999999999794</v>
      </c>
      <c r="BG145" s="52">
        <f t="shared" ca="1" si="98"/>
        <v>6.2999999999999794</v>
      </c>
      <c r="BH145" s="52">
        <f t="shared" ca="1" si="99"/>
        <v>6.2999999999999794</v>
      </c>
    </row>
    <row r="146" spans="19:60">
      <c r="S146" s="68">
        <f t="shared" si="106"/>
        <v>7</v>
      </c>
      <c r="T146" s="69">
        <f t="shared" si="106"/>
        <v>2</v>
      </c>
      <c r="U146" s="70">
        <f t="shared" si="84"/>
        <v>5</v>
      </c>
      <c r="V146" s="68">
        <f t="shared" si="100"/>
        <v>2</v>
      </c>
      <c r="W146" s="70">
        <f t="shared" si="100"/>
        <v>7</v>
      </c>
      <c r="X146" s="71">
        <f t="shared" si="100"/>
        <v>0.7142857142857143</v>
      </c>
      <c r="Y146" s="71">
        <f t="shared" si="100"/>
        <v>0.5</v>
      </c>
      <c r="Z146" s="69">
        <f t="shared" si="100"/>
        <v>10000</v>
      </c>
      <c r="AA146" s="69">
        <f t="shared" ca="1" si="100"/>
        <v>9350.6862150320194</v>
      </c>
      <c r="AB146" s="69">
        <f t="shared" ca="1" si="101"/>
        <v>-649.31378496798061</v>
      </c>
      <c r="AC146" s="69">
        <f t="shared" ca="1" si="102"/>
        <v>96.882372767104812</v>
      </c>
      <c r="AD146" s="73">
        <f t="shared" si="107"/>
        <v>6.1999999999999797</v>
      </c>
      <c r="AE146" s="69">
        <f t="shared" si="108"/>
        <v>0.70000000000000007</v>
      </c>
      <c r="AF146" s="69">
        <f t="shared" si="108"/>
        <v>2.8000000000000003</v>
      </c>
      <c r="AG146" s="78">
        <f t="shared" si="108"/>
        <v>200</v>
      </c>
      <c r="AH146" s="60">
        <f t="shared" si="108"/>
        <v>50</v>
      </c>
      <c r="AI146" s="60">
        <f t="shared" si="108"/>
        <v>140</v>
      </c>
      <c r="AJ146" s="60">
        <f t="shared" si="108"/>
        <v>10140</v>
      </c>
      <c r="AK146" s="60">
        <f t="shared" si="108"/>
        <v>754.31378496798106</v>
      </c>
      <c r="AL146" s="60">
        <f t="shared" si="108"/>
        <v>15.086275699359621</v>
      </c>
      <c r="AM146" s="60">
        <f t="shared" ca="1" si="108"/>
        <v>-520.91671722278397</v>
      </c>
      <c r="AN146" s="60">
        <f t="shared" ca="1" si="108"/>
        <v>-520.91671722278397</v>
      </c>
      <c r="AO146" s="60">
        <f t="shared" ca="1" si="108"/>
        <v>520.91671722278397</v>
      </c>
      <c r="AP146" s="63">
        <f t="shared" si="85"/>
        <v>35</v>
      </c>
      <c r="AQ146" s="62">
        <f t="shared" si="86"/>
        <v>3.5461734998967214</v>
      </c>
      <c r="AR146" s="62">
        <f t="shared" si="87"/>
        <v>177.30867499483608</v>
      </c>
      <c r="AS146" s="62">
        <f t="shared" si="88"/>
        <v>354.61734998967216</v>
      </c>
      <c r="AT146" s="62">
        <f t="shared" si="89"/>
        <v>-177.30867499483608</v>
      </c>
      <c r="AU146" s="62">
        <f t="shared" si="90"/>
        <v>886.54337497418044</v>
      </c>
      <c r="AV146" s="62">
        <f t="shared" si="91"/>
        <v>-354.61734998967216</v>
      </c>
      <c r="AW146" s="63">
        <f t="shared" si="103"/>
        <v>531.92602498450833</v>
      </c>
      <c r="AX146" s="61" t="str">
        <f t="shared" ca="1" si="92"/>
        <v>VINTO</v>
      </c>
      <c r="AY146" s="69">
        <f t="shared" ca="1" si="104"/>
        <v>9619.0832827772174</v>
      </c>
      <c r="AZ146" s="51">
        <f t="shared" si="93"/>
        <v>1241.1607249638525</v>
      </c>
      <c r="BA146" s="55">
        <f t="shared" ca="1" si="94"/>
        <v>0.13273472089872737</v>
      </c>
      <c r="BB146" s="55">
        <f t="shared" ca="1" si="105"/>
        <v>0.81921258611618575</v>
      </c>
      <c r="BC146" s="64">
        <f t="shared" ca="1" si="95"/>
        <v>-117.38775998347228</v>
      </c>
      <c r="BE146" s="52">
        <f t="shared" ca="1" si="96"/>
        <v>6.1999999999999797</v>
      </c>
      <c r="BF146" s="52">
        <f t="shared" ca="1" si="97"/>
        <v>6.1999999999999797</v>
      </c>
      <c r="BG146" s="52">
        <f t="shared" ca="1" si="98"/>
        <v>6.1999999999999797</v>
      </c>
      <c r="BH146" s="52">
        <f t="shared" ca="1" si="99"/>
        <v>6.1999999999999797</v>
      </c>
    </row>
    <row r="147" spans="19:60">
      <c r="S147" s="68">
        <f t="shared" si="106"/>
        <v>7</v>
      </c>
      <c r="T147" s="69">
        <f t="shared" si="106"/>
        <v>2</v>
      </c>
      <c r="U147" s="70">
        <f t="shared" si="84"/>
        <v>5</v>
      </c>
      <c r="V147" s="68">
        <f t="shared" si="100"/>
        <v>2</v>
      </c>
      <c r="W147" s="70">
        <f t="shared" si="100"/>
        <v>7</v>
      </c>
      <c r="X147" s="71">
        <f t="shared" si="100"/>
        <v>0.7142857142857143</v>
      </c>
      <c r="Y147" s="71">
        <f t="shared" si="100"/>
        <v>0.5</v>
      </c>
      <c r="Z147" s="69">
        <f t="shared" si="100"/>
        <v>10000</v>
      </c>
      <c r="AA147" s="69">
        <f t="shared" ca="1" si="100"/>
        <v>9350.6862150320194</v>
      </c>
      <c r="AB147" s="69">
        <f t="shared" ca="1" si="101"/>
        <v>-649.31378496798061</v>
      </c>
      <c r="AC147" s="69">
        <f t="shared" ca="1" si="102"/>
        <v>96.882372767104812</v>
      </c>
      <c r="AD147" s="73">
        <f t="shared" si="107"/>
        <v>6.0999999999999801</v>
      </c>
      <c r="AE147" s="69">
        <f t="shared" si="108"/>
        <v>0.70000000000000007</v>
      </c>
      <c r="AF147" s="69">
        <f t="shared" si="108"/>
        <v>2.8000000000000003</v>
      </c>
      <c r="AG147" s="78">
        <f t="shared" si="108"/>
        <v>200</v>
      </c>
      <c r="AH147" s="60">
        <f t="shared" si="108"/>
        <v>50</v>
      </c>
      <c r="AI147" s="60">
        <f t="shared" si="108"/>
        <v>140</v>
      </c>
      <c r="AJ147" s="60">
        <f t="shared" si="108"/>
        <v>10140</v>
      </c>
      <c r="AK147" s="60">
        <f t="shared" si="108"/>
        <v>754.31378496798106</v>
      </c>
      <c r="AL147" s="60">
        <f t="shared" si="108"/>
        <v>15.086275699359621</v>
      </c>
      <c r="AM147" s="60">
        <f t="shared" ca="1" si="108"/>
        <v>-520.91671722278397</v>
      </c>
      <c r="AN147" s="60">
        <f t="shared" ca="1" si="108"/>
        <v>-520.91671722278397</v>
      </c>
      <c r="AO147" s="60">
        <f t="shared" ca="1" si="108"/>
        <v>520.91671722278397</v>
      </c>
      <c r="AP147" s="63">
        <f t="shared" si="85"/>
        <v>35</v>
      </c>
      <c r="AQ147" s="62">
        <f t="shared" si="86"/>
        <v>3.5879140490753563</v>
      </c>
      <c r="AR147" s="62">
        <f t="shared" si="87"/>
        <v>179.39570245376783</v>
      </c>
      <c r="AS147" s="62">
        <f t="shared" si="88"/>
        <v>358.79140490753565</v>
      </c>
      <c r="AT147" s="62">
        <f t="shared" si="89"/>
        <v>-179.39570245376783</v>
      </c>
      <c r="AU147" s="62">
        <f t="shared" si="90"/>
        <v>896.97851226883915</v>
      </c>
      <c r="AV147" s="62">
        <f t="shared" si="91"/>
        <v>-358.79140490753565</v>
      </c>
      <c r="AW147" s="63">
        <f t="shared" si="103"/>
        <v>538.18710736130356</v>
      </c>
      <c r="AX147" s="61" t="str">
        <f t="shared" ca="1" si="92"/>
        <v>VINTO</v>
      </c>
      <c r="AY147" s="69">
        <f t="shared" ca="1" si="104"/>
        <v>9619.0832827772174</v>
      </c>
      <c r="AZ147" s="51">
        <f t="shared" si="93"/>
        <v>1255.7699171763747</v>
      </c>
      <c r="BA147" s="55">
        <f t="shared" ca="1" si="94"/>
        <v>0.13429708668414286</v>
      </c>
      <c r="BB147" s="55">
        <f t="shared" ca="1" si="105"/>
        <v>0.82885520039874561</v>
      </c>
      <c r="BC147" s="64">
        <f t="shared" ca="1" si="95"/>
        <v>-111.12667760667705</v>
      </c>
      <c r="BE147" s="52">
        <f t="shared" ca="1" si="96"/>
        <v>6.0999999999999801</v>
      </c>
      <c r="BF147" s="52">
        <f t="shared" ca="1" si="97"/>
        <v>6.0999999999999801</v>
      </c>
      <c r="BG147" s="52">
        <f t="shared" ca="1" si="98"/>
        <v>6.0999999999999801</v>
      </c>
      <c r="BH147" s="52">
        <f t="shared" ca="1" si="99"/>
        <v>6.0999999999999801</v>
      </c>
    </row>
    <row r="148" spans="19:60">
      <c r="S148" s="68">
        <f t="shared" si="106"/>
        <v>7</v>
      </c>
      <c r="T148" s="69">
        <f t="shared" si="106"/>
        <v>2</v>
      </c>
      <c r="U148" s="70">
        <f t="shared" si="84"/>
        <v>5</v>
      </c>
      <c r="V148" s="68">
        <f t="shared" si="100"/>
        <v>2</v>
      </c>
      <c r="W148" s="70">
        <f t="shared" si="100"/>
        <v>7</v>
      </c>
      <c r="X148" s="71">
        <f t="shared" si="100"/>
        <v>0.7142857142857143</v>
      </c>
      <c r="Y148" s="71">
        <f t="shared" si="100"/>
        <v>0.5</v>
      </c>
      <c r="Z148" s="69">
        <f t="shared" si="100"/>
        <v>10000</v>
      </c>
      <c r="AA148" s="69">
        <f t="shared" ca="1" si="100"/>
        <v>9350.6862150320194</v>
      </c>
      <c r="AB148" s="69">
        <f t="shared" ca="1" si="101"/>
        <v>-649.31378496798061</v>
      </c>
      <c r="AC148" s="69">
        <f t="shared" ca="1" si="102"/>
        <v>96.882372767104812</v>
      </c>
      <c r="AD148" s="73">
        <f t="shared" si="107"/>
        <v>5.9999999999999805</v>
      </c>
      <c r="AE148" s="69">
        <f t="shared" si="108"/>
        <v>0.70000000000000007</v>
      </c>
      <c r="AF148" s="69">
        <f t="shared" si="108"/>
        <v>2.8000000000000003</v>
      </c>
      <c r="AG148" s="78">
        <f t="shared" si="108"/>
        <v>200</v>
      </c>
      <c r="AH148" s="60">
        <f t="shared" si="108"/>
        <v>50</v>
      </c>
      <c r="AI148" s="60">
        <f t="shared" si="108"/>
        <v>140</v>
      </c>
      <c r="AJ148" s="60">
        <f t="shared" si="108"/>
        <v>10140</v>
      </c>
      <c r="AK148" s="60">
        <f t="shared" si="108"/>
        <v>754.31378496798106</v>
      </c>
      <c r="AL148" s="60">
        <f t="shared" si="108"/>
        <v>15.086275699359621</v>
      </c>
      <c r="AM148" s="60">
        <f t="shared" ca="1" si="108"/>
        <v>-520.91671722278397</v>
      </c>
      <c r="AN148" s="60">
        <f t="shared" ca="1" si="108"/>
        <v>-520.91671722278397</v>
      </c>
      <c r="AO148" s="60">
        <f t="shared" ca="1" si="108"/>
        <v>520.91671722278397</v>
      </c>
      <c r="AP148" s="63">
        <f t="shared" si="85"/>
        <v>35</v>
      </c>
      <c r="AQ148" s="62">
        <f t="shared" si="86"/>
        <v>3.6310459498932786</v>
      </c>
      <c r="AR148" s="62">
        <f t="shared" si="87"/>
        <v>181.55229749466392</v>
      </c>
      <c r="AS148" s="62">
        <f t="shared" si="88"/>
        <v>363.10459498932784</v>
      </c>
      <c r="AT148" s="62">
        <f t="shared" si="89"/>
        <v>-181.55229749466392</v>
      </c>
      <c r="AU148" s="62">
        <f t="shared" si="90"/>
        <v>907.76148747331956</v>
      </c>
      <c r="AV148" s="62">
        <f t="shared" si="91"/>
        <v>-363.10459498932784</v>
      </c>
      <c r="AW148" s="63">
        <f t="shared" si="103"/>
        <v>544.65689248399167</v>
      </c>
      <c r="AX148" s="61" t="str">
        <f t="shared" ca="1" si="92"/>
        <v>VINTO</v>
      </c>
      <c r="AY148" s="69">
        <f t="shared" ca="1" si="104"/>
        <v>9619.0832827772174</v>
      </c>
      <c r="AZ148" s="51">
        <f t="shared" si="93"/>
        <v>1270.8660824626475</v>
      </c>
      <c r="BA148" s="55">
        <f t="shared" ca="1" si="94"/>
        <v>0.13591153132907216</v>
      </c>
      <c r="BB148" s="55">
        <f t="shared" ca="1" si="105"/>
        <v>0.83881923515739032</v>
      </c>
      <c r="BC148" s="64">
        <f t="shared" ca="1" si="95"/>
        <v>-104.65689248398894</v>
      </c>
      <c r="BE148" s="52">
        <f t="shared" ca="1" si="96"/>
        <v>5.9999999999999805</v>
      </c>
      <c r="BF148" s="52">
        <f t="shared" ca="1" si="97"/>
        <v>5.9999999999999805</v>
      </c>
      <c r="BG148" s="52">
        <f t="shared" ca="1" si="98"/>
        <v>5.9999999999999805</v>
      </c>
      <c r="BH148" s="52">
        <f t="shared" ca="1" si="99"/>
        <v>5.9999999999999805</v>
      </c>
    </row>
    <row r="149" spans="19:60">
      <c r="S149" s="68">
        <f t="shared" si="106"/>
        <v>7</v>
      </c>
      <c r="T149" s="69">
        <f t="shared" si="106"/>
        <v>2</v>
      </c>
      <c r="U149" s="70">
        <f t="shared" si="84"/>
        <v>5</v>
      </c>
      <c r="V149" s="68">
        <f t="shared" si="100"/>
        <v>2</v>
      </c>
      <c r="W149" s="70">
        <f t="shared" si="100"/>
        <v>7</v>
      </c>
      <c r="X149" s="71">
        <f t="shared" si="100"/>
        <v>0.7142857142857143</v>
      </c>
      <c r="Y149" s="71">
        <f t="shared" si="100"/>
        <v>0.5</v>
      </c>
      <c r="Z149" s="69">
        <f t="shared" si="100"/>
        <v>10000</v>
      </c>
      <c r="AA149" s="69">
        <f t="shared" ca="1" si="100"/>
        <v>9350.6862150320194</v>
      </c>
      <c r="AB149" s="69">
        <f t="shared" ca="1" si="101"/>
        <v>-649.31378496798061</v>
      </c>
      <c r="AC149" s="69">
        <f t="shared" ca="1" si="102"/>
        <v>96.882372767104812</v>
      </c>
      <c r="AD149" s="73">
        <f t="shared" si="107"/>
        <v>5.8999999999999808</v>
      </c>
      <c r="AE149" s="69">
        <f t="shared" si="108"/>
        <v>0.70000000000000007</v>
      </c>
      <c r="AF149" s="69">
        <f t="shared" si="108"/>
        <v>2.8000000000000003</v>
      </c>
      <c r="AG149" s="78">
        <f t="shared" si="108"/>
        <v>200</v>
      </c>
      <c r="AH149" s="60">
        <f t="shared" si="108"/>
        <v>50</v>
      </c>
      <c r="AI149" s="60">
        <f t="shared" si="108"/>
        <v>140</v>
      </c>
      <c r="AJ149" s="60">
        <f t="shared" si="108"/>
        <v>10140</v>
      </c>
      <c r="AK149" s="60">
        <f t="shared" si="108"/>
        <v>754.31378496798106</v>
      </c>
      <c r="AL149" s="60">
        <f t="shared" si="108"/>
        <v>15.086275699359621</v>
      </c>
      <c r="AM149" s="60">
        <f t="shared" ca="1" si="108"/>
        <v>-520.91671722278397</v>
      </c>
      <c r="AN149" s="60">
        <f t="shared" ca="1" si="108"/>
        <v>-520.91671722278397</v>
      </c>
      <c r="AO149" s="60">
        <f t="shared" ca="1" si="108"/>
        <v>520.91671722278397</v>
      </c>
      <c r="AP149" s="63">
        <f t="shared" si="85"/>
        <v>35</v>
      </c>
      <c r="AQ149" s="62">
        <f t="shared" si="86"/>
        <v>3.6756399490440121</v>
      </c>
      <c r="AR149" s="62">
        <f t="shared" si="87"/>
        <v>183.78199745220061</v>
      </c>
      <c r="AS149" s="62">
        <f t="shared" si="88"/>
        <v>367.56399490440123</v>
      </c>
      <c r="AT149" s="62">
        <f t="shared" si="89"/>
        <v>-183.78199745220061</v>
      </c>
      <c r="AU149" s="62">
        <f t="shared" si="90"/>
        <v>918.90998726100304</v>
      </c>
      <c r="AV149" s="62">
        <f t="shared" si="91"/>
        <v>-367.56399490440123</v>
      </c>
      <c r="AW149" s="63">
        <f t="shared" si="103"/>
        <v>551.34599235660176</v>
      </c>
      <c r="AX149" s="61" t="str">
        <f t="shared" ca="1" si="92"/>
        <v>VINTO</v>
      </c>
      <c r="AY149" s="69">
        <f t="shared" ca="1" si="104"/>
        <v>9619.0832827772174</v>
      </c>
      <c r="AZ149" s="51">
        <f t="shared" si="93"/>
        <v>1286.4739821654043</v>
      </c>
      <c r="BA149" s="55">
        <f t="shared" ca="1" si="94"/>
        <v>0.13758070291111774</v>
      </c>
      <c r="BB149" s="55">
        <f t="shared" ca="1" si="105"/>
        <v>0.84912103380615911</v>
      </c>
      <c r="BC149" s="64">
        <f t="shared" ca="1" si="95"/>
        <v>-97.967792611378854</v>
      </c>
      <c r="BE149" s="52">
        <f t="shared" ca="1" si="96"/>
        <v>5.8999999999999808</v>
      </c>
      <c r="BF149" s="52">
        <f t="shared" ca="1" si="97"/>
        <v>5.8999999999999808</v>
      </c>
      <c r="BG149" s="52">
        <f t="shared" ca="1" si="98"/>
        <v>5.8999999999999808</v>
      </c>
      <c r="BH149" s="52">
        <f t="shared" ca="1" si="99"/>
        <v>5.8999999999999808</v>
      </c>
    </row>
    <row r="150" spans="19:60">
      <c r="S150" s="68">
        <f t="shared" si="106"/>
        <v>7</v>
      </c>
      <c r="T150" s="69">
        <f t="shared" si="106"/>
        <v>2</v>
      </c>
      <c r="U150" s="70">
        <f t="shared" si="84"/>
        <v>5</v>
      </c>
      <c r="V150" s="68">
        <f t="shared" si="100"/>
        <v>2</v>
      </c>
      <c r="W150" s="70">
        <f t="shared" si="100"/>
        <v>7</v>
      </c>
      <c r="X150" s="71">
        <f t="shared" si="100"/>
        <v>0.7142857142857143</v>
      </c>
      <c r="Y150" s="71">
        <f t="shared" si="100"/>
        <v>0.5</v>
      </c>
      <c r="Z150" s="69">
        <f t="shared" si="100"/>
        <v>10000</v>
      </c>
      <c r="AA150" s="69">
        <f t="shared" ca="1" si="100"/>
        <v>9350.6862150320194</v>
      </c>
      <c r="AB150" s="69">
        <f t="shared" ca="1" si="101"/>
        <v>-649.31378496798061</v>
      </c>
      <c r="AC150" s="69">
        <f t="shared" ca="1" si="102"/>
        <v>96.882372767104812</v>
      </c>
      <c r="AD150" s="73">
        <f t="shared" si="107"/>
        <v>5.7999999999999812</v>
      </c>
      <c r="AE150" s="69">
        <f t="shared" si="108"/>
        <v>0.70000000000000007</v>
      </c>
      <c r="AF150" s="69">
        <f t="shared" si="108"/>
        <v>2.8000000000000003</v>
      </c>
      <c r="AG150" s="78">
        <f t="shared" si="108"/>
        <v>200</v>
      </c>
      <c r="AH150" s="60">
        <f t="shared" si="108"/>
        <v>50</v>
      </c>
      <c r="AI150" s="60">
        <f t="shared" si="108"/>
        <v>140</v>
      </c>
      <c r="AJ150" s="60">
        <f t="shared" si="108"/>
        <v>10140</v>
      </c>
      <c r="AK150" s="60">
        <f t="shared" si="108"/>
        <v>754.31378496798106</v>
      </c>
      <c r="AL150" s="60">
        <f t="shared" si="108"/>
        <v>15.086275699359621</v>
      </c>
      <c r="AM150" s="60">
        <f t="shared" ca="1" si="108"/>
        <v>-520.91671722278397</v>
      </c>
      <c r="AN150" s="60">
        <f t="shared" ca="1" si="108"/>
        <v>-520.91671722278397</v>
      </c>
      <c r="AO150" s="60">
        <f t="shared" ca="1" si="108"/>
        <v>520.91671722278397</v>
      </c>
      <c r="AP150" s="63">
        <f t="shared" si="85"/>
        <v>35</v>
      </c>
      <c r="AQ150" s="62">
        <f t="shared" si="86"/>
        <v>3.7217716723033916</v>
      </c>
      <c r="AR150" s="62">
        <f t="shared" si="87"/>
        <v>186.08858361516957</v>
      </c>
      <c r="AS150" s="62">
        <f t="shared" si="88"/>
        <v>372.17716723033914</v>
      </c>
      <c r="AT150" s="62">
        <f t="shared" si="89"/>
        <v>-186.08858361516957</v>
      </c>
      <c r="AU150" s="62">
        <f t="shared" si="90"/>
        <v>930.44291807584784</v>
      </c>
      <c r="AV150" s="62">
        <f t="shared" si="91"/>
        <v>-372.17716723033914</v>
      </c>
      <c r="AW150" s="63">
        <f t="shared" si="103"/>
        <v>558.26575084550871</v>
      </c>
      <c r="AX150" s="61" t="str">
        <f t="shared" ca="1" si="92"/>
        <v>VINTO</v>
      </c>
      <c r="AY150" s="69">
        <f t="shared" ca="1" si="104"/>
        <v>9619.0832827772174</v>
      </c>
      <c r="AZ150" s="51">
        <f t="shared" si="93"/>
        <v>1302.6200853061869</v>
      </c>
      <c r="BA150" s="55">
        <f t="shared" ca="1" si="94"/>
        <v>0.13930743213392349</v>
      </c>
      <c r="BB150" s="55">
        <f t="shared" ca="1" si="105"/>
        <v>0.85977806689109226</v>
      </c>
      <c r="BC150" s="64">
        <f t="shared" ca="1" si="95"/>
        <v>-91.048034122471904</v>
      </c>
      <c r="BE150" s="52">
        <f t="shared" ca="1" si="96"/>
        <v>5.7999999999999812</v>
      </c>
      <c r="BF150" s="52">
        <f t="shared" ca="1" si="97"/>
        <v>5.7999999999999812</v>
      </c>
      <c r="BG150" s="52">
        <f t="shared" ca="1" si="98"/>
        <v>5.7999999999999812</v>
      </c>
      <c r="BH150" s="52">
        <f t="shared" ca="1" si="99"/>
        <v>5.7999999999999812</v>
      </c>
    </row>
    <row r="151" spans="19:60">
      <c r="S151" s="68">
        <f t="shared" si="106"/>
        <v>7</v>
      </c>
      <c r="T151" s="69">
        <f t="shared" si="106"/>
        <v>2</v>
      </c>
      <c r="U151" s="70">
        <f t="shared" si="84"/>
        <v>5</v>
      </c>
      <c r="V151" s="68">
        <f t="shared" si="100"/>
        <v>2</v>
      </c>
      <c r="W151" s="70">
        <f t="shared" si="100"/>
        <v>7</v>
      </c>
      <c r="X151" s="71">
        <f t="shared" si="100"/>
        <v>0.7142857142857143</v>
      </c>
      <c r="Y151" s="71">
        <f t="shared" si="100"/>
        <v>0.5</v>
      </c>
      <c r="Z151" s="69">
        <f t="shared" si="100"/>
        <v>10000</v>
      </c>
      <c r="AA151" s="69">
        <f t="shared" ca="1" si="100"/>
        <v>9350.6862150320194</v>
      </c>
      <c r="AB151" s="69">
        <f t="shared" ca="1" si="101"/>
        <v>-649.31378496798061</v>
      </c>
      <c r="AC151" s="69">
        <f t="shared" ca="1" si="102"/>
        <v>96.882372767104812</v>
      </c>
      <c r="AD151" s="73">
        <f t="shared" si="107"/>
        <v>5.6999999999999815</v>
      </c>
      <c r="AE151" s="69">
        <f t="shared" si="108"/>
        <v>0.70000000000000007</v>
      </c>
      <c r="AF151" s="69">
        <f t="shared" si="108"/>
        <v>2.8000000000000003</v>
      </c>
      <c r="AG151" s="78">
        <f t="shared" si="108"/>
        <v>200</v>
      </c>
      <c r="AH151" s="60">
        <f t="shared" si="108"/>
        <v>50</v>
      </c>
      <c r="AI151" s="60">
        <f t="shared" si="108"/>
        <v>140</v>
      </c>
      <c r="AJ151" s="60">
        <f t="shared" si="108"/>
        <v>10140</v>
      </c>
      <c r="AK151" s="60">
        <f t="shared" si="108"/>
        <v>754.31378496798106</v>
      </c>
      <c r="AL151" s="60">
        <f t="shared" si="108"/>
        <v>15.086275699359621</v>
      </c>
      <c r="AM151" s="60">
        <f t="shared" ca="1" si="108"/>
        <v>-520.91671722278397</v>
      </c>
      <c r="AN151" s="60">
        <f t="shared" ca="1" si="108"/>
        <v>-520.91671722278397</v>
      </c>
      <c r="AO151" s="60">
        <f t="shared" ca="1" si="108"/>
        <v>520.91671722278397</v>
      </c>
      <c r="AP151" s="63">
        <f t="shared" si="85"/>
        <v>35</v>
      </c>
      <c r="AQ151" s="62">
        <f t="shared" si="86"/>
        <v>3.7695220525192408</v>
      </c>
      <c r="AR151" s="62">
        <f t="shared" si="87"/>
        <v>188.47610262596203</v>
      </c>
      <c r="AS151" s="62">
        <f t="shared" si="88"/>
        <v>376.95220525192406</v>
      </c>
      <c r="AT151" s="62">
        <f t="shared" si="89"/>
        <v>-188.47610262596203</v>
      </c>
      <c r="AU151" s="62">
        <f t="shared" si="90"/>
        <v>942.3805131298102</v>
      </c>
      <c r="AV151" s="62">
        <f t="shared" si="91"/>
        <v>-376.95220525192406</v>
      </c>
      <c r="AW151" s="63">
        <f t="shared" si="103"/>
        <v>565.42830787788614</v>
      </c>
      <c r="AX151" s="61" t="str">
        <f t="shared" ca="1" si="92"/>
        <v>VINTO</v>
      </c>
      <c r="AY151" s="69">
        <f t="shared" ca="1" si="104"/>
        <v>9619.0832827772174</v>
      </c>
      <c r="AZ151" s="51">
        <f t="shared" si="93"/>
        <v>1319.3327183817341</v>
      </c>
      <c r="BA151" s="55">
        <f t="shared" ca="1" si="94"/>
        <v>0.14109474834700314</v>
      </c>
      <c r="BB151" s="55">
        <f t="shared" ca="1" si="105"/>
        <v>0.87080903096146178</v>
      </c>
      <c r="BC151" s="64">
        <f t="shared" ca="1" si="95"/>
        <v>-83.885477090094469</v>
      </c>
      <c r="BE151" s="52">
        <f t="shared" ca="1" si="96"/>
        <v>5.6999999999999815</v>
      </c>
      <c r="BF151" s="52">
        <f t="shared" ca="1" si="97"/>
        <v>5.6999999999999815</v>
      </c>
      <c r="BG151" s="52">
        <f t="shared" ca="1" si="98"/>
        <v>5.6999999999999815</v>
      </c>
      <c r="BH151" s="52">
        <f t="shared" ca="1" si="99"/>
        <v>5.6999999999999815</v>
      </c>
    </row>
    <row r="152" spans="19:60">
      <c r="S152" s="68">
        <f t="shared" si="106"/>
        <v>7</v>
      </c>
      <c r="T152" s="69">
        <f t="shared" si="106"/>
        <v>2</v>
      </c>
      <c r="U152" s="70">
        <f t="shared" si="84"/>
        <v>5</v>
      </c>
      <c r="V152" s="68">
        <f t="shared" si="100"/>
        <v>2</v>
      </c>
      <c r="W152" s="70">
        <f t="shared" si="100"/>
        <v>7</v>
      </c>
      <c r="X152" s="71">
        <f t="shared" si="100"/>
        <v>0.7142857142857143</v>
      </c>
      <c r="Y152" s="71">
        <f t="shared" si="100"/>
        <v>0.5</v>
      </c>
      <c r="Z152" s="69">
        <f t="shared" si="100"/>
        <v>10000</v>
      </c>
      <c r="AA152" s="69">
        <f t="shared" ca="1" si="100"/>
        <v>9350.6862150320194</v>
      </c>
      <c r="AB152" s="69">
        <f t="shared" ca="1" si="101"/>
        <v>-649.31378496798061</v>
      </c>
      <c r="AC152" s="69">
        <f t="shared" ca="1" si="102"/>
        <v>96.882372767104812</v>
      </c>
      <c r="AD152" s="73">
        <f t="shared" si="107"/>
        <v>5.5999999999999819</v>
      </c>
      <c r="AE152" s="69">
        <f t="shared" si="108"/>
        <v>0.70000000000000007</v>
      </c>
      <c r="AF152" s="69">
        <f t="shared" si="108"/>
        <v>2.8000000000000003</v>
      </c>
      <c r="AG152" s="78">
        <f t="shared" si="108"/>
        <v>200</v>
      </c>
      <c r="AH152" s="60">
        <f t="shared" si="108"/>
        <v>50</v>
      </c>
      <c r="AI152" s="60">
        <f t="shared" si="108"/>
        <v>140</v>
      </c>
      <c r="AJ152" s="60">
        <f t="shared" si="108"/>
        <v>10140</v>
      </c>
      <c r="AK152" s="60">
        <f t="shared" si="108"/>
        <v>754.31378496798106</v>
      </c>
      <c r="AL152" s="60">
        <f t="shared" si="108"/>
        <v>15.086275699359621</v>
      </c>
      <c r="AM152" s="60">
        <f t="shared" ca="1" si="108"/>
        <v>-520.91671722278397</v>
      </c>
      <c r="AN152" s="60">
        <f t="shared" ca="1" si="108"/>
        <v>-520.91671722278397</v>
      </c>
      <c r="AO152" s="60">
        <f t="shared" ca="1" si="108"/>
        <v>520.91671722278397</v>
      </c>
      <c r="AP152" s="63">
        <f t="shared" si="85"/>
        <v>35</v>
      </c>
      <c r="AQ152" s="62">
        <f t="shared" si="86"/>
        <v>3.8189778034570843</v>
      </c>
      <c r="AR152" s="62">
        <f t="shared" si="87"/>
        <v>190.94889017285422</v>
      </c>
      <c r="AS152" s="62">
        <f t="shared" si="88"/>
        <v>381.89778034570844</v>
      </c>
      <c r="AT152" s="62">
        <f t="shared" si="89"/>
        <v>-190.94889017285422</v>
      </c>
      <c r="AU152" s="62">
        <f t="shared" si="90"/>
        <v>954.74445086427113</v>
      </c>
      <c r="AV152" s="62">
        <f t="shared" si="91"/>
        <v>-381.89778034570844</v>
      </c>
      <c r="AW152" s="63">
        <f t="shared" si="103"/>
        <v>572.84667051856263</v>
      </c>
      <c r="AX152" s="61" t="str">
        <f t="shared" ca="1" si="92"/>
        <v>VINTO</v>
      </c>
      <c r="AY152" s="69">
        <f t="shared" ca="1" si="104"/>
        <v>9619.0832827772174</v>
      </c>
      <c r="AZ152" s="51">
        <f t="shared" si="93"/>
        <v>1336.6422312099796</v>
      </c>
      <c r="BA152" s="55">
        <f t="shared" ca="1" si="94"/>
        <v>0.14294589728197854</v>
      </c>
      <c r="BB152" s="55">
        <f t="shared" ca="1" si="105"/>
        <v>0.88223395803434423</v>
      </c>
      <c r="BC152" s="64">
        <f t="shared" ca="1" si="95"/>
        <v>-76.467114449417977</v>
      </c>
      <c r="BE152" s="52">
        <f t="shared" ca="1" si="96"/>
        <v>5.5999999999999819</v>
      </c>
      <c r="BF152" s="52">
        <f t="shared" ca="1" si="97"/>
        <v>5.5999999999999819</v>
      </c>
      <c r="BG152" s="52">
        <f t="shared" ca="1" si="98"/>
        <v>5.5999999999999819</v>
      </c>
      <c r="BH152" s="52">
        <f t="shared" ca="1" si="99"/>
        <v>5.5999999999999819</v>
      </c>
    </row>
    <row r="153" spans="19:60">
      <c r="S153" s="68">
        <f t="shared" si="106"/>
        <v>7</v>
      </c>
      <c r="T153" s="69">
        <f t="shared" si="106"/>
        <v>2</v>
      </c>
      <c r="U153" s="70">
        <f t="shared" si="84"/>
        <v>5</v>
      </c>
      <c r="V153" s="68">
        <f t="shared" ref="V153:AA168" si="109">V152</f>
        <v>2</v>
      </c>
      <c r="W153" s="70">
        <f t="shared" si="109"/>
        <v>7</v>
      </c>
      <c r="X153" s="71">
        <f t="shared" si="109"/>
        <v>0.7142857142857143</v>
      </c>
      <c r="Y153" s="71">
        <f t="shared" si="109"/>
        <v>0.5</v>
      </c>
      <c r="Z153" s="69">
        <f t="shared" si="109"/>
        <v>10000</v>
      </c>
      <c r="AA153" s="69">
        <f t="shared" ca="1" si="109"/>
        <v>9350.6862150320194</v>
      </c>
      <c r="AB153" s="69">
        <f t="shared" ca="1" si="101"/>
        <v>-649.31378496798061</v>
      </c>
      <c r="AC153" s="69">
        <f t="shared" ca="1" si="102"/>
        <v>96.882372767104812</v>
      </c>
      <c r="AD153" s="73">
        <f t="shared" si="107"/>
        <v>5.4999999999999822</v>
      </c>
      <c r="AE153" s="69">
        <f t="shared" si="108"/>
        <v>0.70000000000000007</v>
      </c>
      <c r="AF153" s="69">
        <f t="shared" si="108"/>
        <v>2.8000000000000003</v>
      </c>
      <c r="AG153" s="78">
        <f t="shared" si="108"/>
        <v>200</v>
      </c>
      <c r="AH153" s="60">
        <f t="shared" si="108"/>
        <v>50</v>
      </c>
      <c r="AI153" s="60">
        <f t="shared" si="108"/>
        <v>140</v>
      </c>
      <c r="AJ153" s="60">
        <f t="shared" si="108"/>
        <v>10140</v>
      </c>
      <c r="AK153" s="60">
        <f t="shared" si="108"/>
        <v>754.31378496798106</v>
      </c>
      <c r="AL153" s="60">
        <f t="shared" si="108"/>
        <v>15.086275699359621</v>
      </c>
      <c r="AM153" s="60">
        <f t="shared" ca="1" si="108"/>
        <v>-520.91671722278397</v>
      </c>
      <c r="AN153" s="60">
        <f t="shared" ca="1" si="108"/>
        <v>-520.91671722278397</v>
      </c>
      <c r="AO153" s="60">
        <f t="shared" ca="1" si="108"/>
        <v>520.91671722278397</v>
      </c>
      <c r="AP153" s="63">
        <f t="shared" si="85"/>
        <v>35</v>
      </c>
      <c r="AQ153" s="62">
        <f t="shared" si="86"/>
        <v>3.870231945338122</v>
      </c>
      <c r="AR153" s="62">
        <f t="shared" si="87"/>
        <v>193.51159726690611</v>
      </c>
      <c r="AS153" s="62">
        <f t="shared" si="88"/>
        <v>387.02319453381222</v>
      </c>
      <c r="AT153" s="62">
        <f t="shared" si="89"/>
        <v>-193.51159726690611</v>
      </c>
      <c r="AU153" s="62">
        <f t="shared" si="90"/>
        <v>967.5579863345306</v>
      </c>
      <c r="AV153" s="62">
        <f t="shared" si="91"/>
        <v>-387.02319453381222</v>
      </c>
      <c r="AW153" s="63">
        <f t="shared" si="103"/>
        <v>580.53479180071838</v>
      </c>
      <c r="AX153" s="61" t="str">
        <f t="shared" ca="1" si="92"/>
        <v>VINTO</v>
      </c>
      <c r="AY153" s="69">
        <f t="shared" ca="1" si="104"/>
        <v>9619.0832827772174</v>
      </c>
      <c r="AZ153" s="51">
        <f t="shared" si="93"/>
        <v>1354.5811808683427</v>
      </c>
      <c r="BA153" s="55">
        <f t="shared" ca="1" si="94"/>
        <v>0.14486436072368025</v>
      </c>
      <c r="BB153" s="55">
        <f t="shared" ca="1" si="105"/>
        <v>0.89407433700078631</v>
      </c>
      <c r="BC153" s="64">
        <f t="shared" ca="1" si="95"/>
        <v>-68.778993167262229</v>
      </c>
      <c r="BE153" s="52">
        <f t="shared" ca="1" si="96"/>
        <v>5.4999999999999822</v>
      </c>
      <c r="BF153" s="52">
        <f t="shared" ca="1" si="97"/>
        <v>5.4999999999999822</v>
      </c>
      <c r="BG153" s="52">
        <f t="shared" ca="1" si="98"/>
        <v>5.4999999999999822</v>
      </c>
      <c r="BH153" s="52">
        <f t="shared" ca="1" si="99"/>
        <v>5.4999999999999822</v>
      </c>
    </row>
    <row r="154" spans="19:60">
      <c r="S154" s="68">
        <f t="shared" ref="S154:T169" si="110">S153</f>
        <v>7</v>
      </c>
      <c r="T154" s="69">
        <f t="shared" si="110"/>
        <v>2</v>
      </c>
      <c r="U154" s="70">
        <f t="shared" si="84"/>
        <v>5</v>
      </c>
      <c r="V154" s="68">
        <f t="shared" si="109"/>
        <v>2</v>
      </c>
      <c r="W154" s="70">
        <f t="shared" si="109"/>
        <v>7</v>
      </c>
      <c r="X154" s="71">
        <f t="shared" si="109"/>
        <v>0.7142857142857143</v>
      </c>
      <c r="Y154" s="71">
        <f t="shared" si="109"/>
        <v>0.5</v>
      </c>
      <c r="Z154" s="69">
        <f t="shared" si="109"/>
        <v>10000</v>
      </c>
      <c r="AA154" s="69">
        <f t="shared" ca="1" si="109"/>
        <v>9350.6862150320194</v>
      </c>
      <c r="AB154" s="69">
        <f t="shared" ca="1" si="101"/>
        <v>-649.31378496798061</v>
      </c>
      <c r="AC154" s="69">
        <f t="shared" ca="1" si="102"/>
        <v>96.882372767104812</v>
      </c>
      <c r="AD154" s="73">
        <f t="shared" si="107"/>
        <v>5.3999999999999826</v>
      </c>
      <c r="AE154" s="69">
        <f t="shared" ref="AE154:AO169" si="111">AE153</f>
        <v>0.70000000000000007</v>
      </c>
      <c r="AF154" s="69">
        <f t="shared" si="111"/>
        <v>2.8000000000000003</v>
      </c>
      <c r="AG154" s="78">
        <f t="shared" si="111"/>
        <v>200</v>
      </c>
      <c r="AH154" s="60">
        <f t="shared" si="111"/>
        <v>50</v>
      </c>
      <c r="AI154" s="60">
        <f t="shared" si="111"/>
        <v>140</v>
      </c>
      <c r="AJ154" s="60">
        <f t="shared" si="111"/>
        <v>10140</v>
      </c>
      <c r="AK154" s="60">
        <f t="shared" si="111"/>
        <v>754.31378496798106</v>
      </c>
      <c r="AL154" s="60">
        <f t="shared" si="111"/>
        <v>15.086275699359621</v>
      </c>
      <c r="AM154" s="60">
        <f t="shared" ca="1" si="111"/>
        <v>-520.91671722278397</v>
      </c>
      <c r="AN154" s="60">
        <f t="shared" ca="1" si="111"/>
        <v>-520.91671722278397</v>
      </c>
      <c r="AO154" s="60">
        <f t="shared" ca="1" si="111"/>
        <v>520.91671722278397</v>
      </c>
      <c r="AP154" s="63">
        <f t="shared" si="85"/>
        <v>35</v>
      </c>
      <c r="AQ154" s="62">
        <f t="shared" si="86"/>
        <v>3.9233843887703097</v>
      </c>
      <c r="AR154" s="62">
        <f t="shared" si="87"/>
        <v>196.16921943851548</v>
      </c>
      <c r="AS154" s="62">
        <f t="shared" si="88"/>
        <v>392.33843887703097</v>
      </c>
      <c r="AT154" s="62">
        <f t="shared" si="89"/>
        <v>-196.16921943851548</v>
      </c>
      <c r="AU154" s="62">
        <f t="shared" si="90"/>
        <v>980.84609719257742</v>
      </c>
      <c r="AV154" s="62">
        <f t="shared" si="91"/>
        <v>-392.33843887703097</v>
      </c>
      <c r="AW154" s="63">
        <f t="shared" si="103"/>
        <v>588.50765831554645</v>
      </c>
      <c r="AX154" s="61" t="str">
        <f t="shared" ca="1" si="92"/>
        <v>VINTO</v>
      </c>
      <c r="AY154" s="69">
        <f t="shared" ca="1" si="104"/>
        <v>9619.0832827772174</v>
      </c>
      <c r="AZ154" s="51">
        <f t="shared" si="93"/>
        <v>1373.1845360696084</v>
      </c>
      <c r="BA154" s="55">
        <f t="shared" ca="1" si="94"/>
        <v>0.14685387836692648</v>
      </c>
      <c r="BB154" s="55">
        <f t="shared" ca="1" si="105"/>
        <v>0.90635324852154087</v>
      </c>
      <c r="BC154" s="64">
        <f t="shared" ca="1" si="95"/>
        <v>-60.806126652434159</v>
      </c>
      <c r="BE154" s="52">
        <f t="shared" ca="1" si="96"/>
        <v>5.3999999999999826</v>
      </c>
      <c r="BF154" s="52">
        <f t="shared" ca="1" si="97"/>
        <v>5.3999999999999826</v>
      </c>
      <c r="BG154" s="52">
        <f t="shared" ca="1" si="98"/>
        <v>5.3999999999999826</v>
      </c>
      <c r="BH154" s="52">
        <f t="shared" ca="1" si="99"/>
        <v>5.3999999999999826</v>
      </c>
    </row>
    <row r="155" spans="19:60">
      <c r="S155" s="68">
        <f t="shared" si="110"/>
        <v>7</v>
      </c>
      <c r="T155" s="69">
        <f t="shared" si="110"/>
        <v>2</v>
      </c>
      <c r="U155" s="70">
        <f t="shared" si="84"/>
        <v>5</v>
      </c>
      <c r="V155" s="68">
        <f t="shared" si="109"/>
        <v>2</v>
      </c>
      <c r="W155" s="70">
        <f t="shared" si="109"/>
        <v>7</v>
      </c>
      <c r="X155" s="71">
        <f t="shared" si="109"/>
        <v>0.7142857142857143</v>
      </c>
      <c r="Y155" s="71">
        <f t="shared" si="109"/>
        <v>0.5</v>
      </c>
      <c r="Z155" s="69">
        <f t="shared" si="109"/>
        <v>10000</v>
      </c>
      <c r="AA155" s="69">
        <f t="shared" ca="1" si="109"/>
        <v>9350.6862150320194</v>
      </c>
      <c r="AB155" s="69">
        <f t="shared" ca="1" si="101"/>
        <v>-649.31378496798061</v>
      </c>
      <c r="AC155" s="69">
        <f t="shared" ca="1" si="102"/>
        <v>96.882372767104812</v>
      </c>
      <c r="AD155" s="73">
        <f t="shared" si="107"/>
        <v>5.2999999999999829</v>
      </c>
      <c r="AE155" s="69">
        <f t="shared" si="111"/>
        <v>0.70000000000000007</v>
      </c>
      <c r="AF155" s="69">
        <f t="shared" si="111"/>
        <v>2.8000000000000003</v>
      </c>
      <c r="AG155" s="78">
        <f t="shared" si="111"/>
        <v>200</v>
      </c>
      <c r="AH155" s="60">
        <f t="shared" si="111"/>
        <v>50</v>
      </c>
      <c r="AI155" s="60">
        <f t="shared" si="111"/>
        <v>140</v>
      </c>
      <c r="AJ155" s="60">
        <f t="shared" si="111"/>
        <v>10140</v>
      </c>
      <c r="AK155" s="60">
        <f t="shared" si="111"/>
        <v>754.31378496798106</v>
      </c>
      <c r="AL155" s="60">
        <f t="shared" si="111"/>
        <v>15.086275699359621</v>
      </c>
      <c r="AM155" s="60">
        <f t="shared" ca="1" si="111"/>
        <v>-520.91671722278397</v>
      </c>
      <c r="AN155" s="60">
        <f t="shared" ca="1" si="111"/>
        <v>-520.91671722278397</v>
      </c>
      <c r="AO155" s="60">
        <f t="shared" ca="1" si="111"/>
        <v>520.91671722278397</v>
      </c>
      <c r="AP155" s="63">
        <f t="shared" si="85"/>
        <v>35</v>
      </c>
      <c r="AQ155" s="62">
        <f t="shared" si="86"/>
        <v>3.9785425847848437</v>
      </c>
      <c r="AR155" s="62">
        <f t="shared" si="87"/>
        <v>198.92712923924219</v>
      </c>
      <c r="AS155" s="62">
        <f t="shared" si="88"/>
        <v>397.85425847848438</v>
      </c>
      <c r="AT155" s="62">
        <f t="shared" si="89"/>
        <v>-198.92712923924219</v>
      </c>
      <c r="AU155" s="62">
        <f t="shared" si="90"/>
        <v>994.63564619621093</v>
      </c>
      <c r="AV155" s="62">
        <f t="shared" si="91"/>
        <v>-397.85425847848438</v>
      </c>
      <c r="AW155" s="63">
        <f t="shared" si="103"/>
        <v>596.7813877177266</v>
      </c>
      <c r="AX155" s="61" t="str">
        <f t="shared" ca="1" si="92"/>
        <v>VINTO</v>
      </c>
      <c r="AY155" s="69">
        <f t="shared" ca="1" si="104"/>
        <v>9619.0832827772174</v>
      </c>
      <c r="AZ155" s="51">
        <f t="shared" si="93"/>
        <v>1392.4899046746953</v>
      </c>
      <c r="BA155" s="55">
        <f t="shared" ca="1" si="94"/>
        <v>0.14891847214765372</v>
      </c>
      <c r="BB155" s="55">
        <f t="shared" ca="1" si="105"/>
        <v>0.91909551519402211</v>
      </c>
      <c r="BC155" s="64">
        <f t="shared" ca="1" si="95"/>
        <v>-52.532397250254007</v>
      </c>
      <c r="BE155" s="52">
        <f t="shared" ca="1" si="96"/>
        <v>5.2999999999999829</v>
      </c>
      <c r="BF155" s="52">
        <f t="shared" ca="1" si="97"/>
        <v>5.2999999999999829</v>
      </c>
      <c r="BG155" s="52">
        <f t="shared" ca="1" si="98"/>
        <v>5.2999999999999829</v>
      </c>
      <c r="BH155" s="52">
        <f t="shared" ca="1" si="99"/>
        <v>5.2999999999999829</v>
      </c>
    </row>
    <row r="156" spans="19:60">
      <c r="S156" s="68">
        <f t="shared" si="110"/>
        <v>7</v>
      </c>
      <c r="T156" s="69">
        <f t="shared" si="110"/>
        <v>2</v>
      </c>
      <c r="U156" s="70">
        <f t="shared" si="84"/>
        <v>5</v>
      </c>
      <c r="V156" s="68">
        <f t="shared" si="109"/>
        <v>2</v>
      </c>
      <c r="W156" s="70">
        <f t="shared" si="109"/>
        <v>7</v>
      </c>
      <c r="X156" s="71">
        <f t="shared" si="109"/>
        <v>0.7142857142857143</v>
      </c>
      <c r="Y156" s="71">
        <f t="shared" si="109"/>
        <v>0.5</v>
      </c>
      <c r="Z156" s="69">
        <f t="shared" si="109"/>
        <v>10000</v>
      </c>
      <c r="AA156" s="69">
        <f t="shared" ca="1" si="109"/>
        <v>9350.6862150320194</v>
      </c>
      <c r="AB156" s="69">
        <f t="shared" ca="1" si="101"/>
        <v>-649.31378496798061</v>
      </c>
      <c r="AC156" s="69">
        <f t="shared" ca="1" si="102"/>
        <v>96.882372767104812</v>
      </c>
      <c r="AD156" s="73">
        <f t="shared" si="107"/>
        <v>5.1999999999999833</v>
      </c>
      <c r="AE156" s="69">
        <f t="shared" si="111"/>
        <v>0.70000000000000007</v>
      </c>
      <c r="AF156" s="69">
        <f t="shared" si="111"/>
        <v>2.8000000000000003</v>
      </c>
      <c r="AG156" s="78">
        <f t="shared" si="111"/>
        <v>200</v>
      </c>
      <c r="AH156" s="60">
        <f t="shared" si="111"/>
        <v>50</v>
      </c>
      <c r="AI156" s="60">
        <f t="shared" si="111"/>
        <v>140</v>
      </c>
      <c r="AJ156" s="60">
        <f t="shared" si="111"/>
        <v>10140</v>
      </c>
      <c r="AK156" s="60">
        <f t="shared" si="111"/>
        <v>754.31378496798106</v>
      </c>
      <c r="AL156" s="60">
        <f t="shared" si="111"/>
        <v>15.086275699359621</v>
      </c>
      <c r="AM156" s="60">
        <f t="shared" ca="1" si="111"/>
        <v>-520.91671722278397</v>
      </c>
      <c r="AN156" s="60">
        <f t="shared" ca="1" si="111"/>
        <v>-520.91671722278397</v>
      </c>
      <c r="AO156" s="60">
        <f t="shared" ca="1" si="111"/>
        <v>520.91671722278397</v>
      </c>
      <c r="AP156" s="63">
        <f t="shared" si="85"/>
        <v>35</v>
      </c>
      <c r="AQ156" s="62">
        <f t="shared" si="86"/>
        <v>4.0358222498768601</v>
      </c>
      <c r="AR156" s="62">
        <f t="shared" si="87"/>
        <v>201.791112493843</v>
      </c>
      <c r="AS156" s="62">
        <f t="shared" si="88"/>
        <v>403.582224987686</v>
      </c>
      <c r="AT156" s="62">
        <f t="shared" si="89"/>
        <v>-201.791112493843</v>
      </c>
      <c r="AU156" s="62">
        <f t="shared" si="90"/>
        <v>1008.955562469215</v>
      </c>
      <c r="AV156" s="62">
        <f t="shared" si="91"/>
        <v>-403.582224987686</v>
      </c>
      <c r="AW156" s="63">
        <f t="shared" si="103"/>
        <v>605.37333748152901</v>
      </c>
      <c r="AX156" s="61" t="str">
        <f t="shared" ca="1" si="92"/>
        <v>VINTO</v>
      </c>
      <c r="AY156" s="69">
        <f t="shared" ca="1" si="104"/>
        <v>9619.0832827772174</v>
      </c>
      <c r="AZ156" s="51">
        <f t="shared" si="93"/>
        <v>1412.537787456901</v>
      </c>
      <c r="BA156" s="55">
        <f t="shared" ca="1" si="94"/>
        <v>0.15106247338148585</v>
      </c>
      <c r="BB156" s="55">
        <f t="shared" ca="1" si="105"/>
        <v>0.93232786904621401</v>
      </c>
      <c r="BC156" s="64">
        <f t="shared" ca="1" si="95"/>
        <v>-43.940447486451603</v>
      </c>
      <c r="BE156" s="52">
        <f t="shared" ca="1" si="96"/>
        <v>5.1999999999999833</v>
      </c>
      <c r="BF156" s="52">
        <f t="shared" ca="1" si="97"/>
        <v>5.1999999999999833</v>
      </c>
      <c r="BG156" s="52">
        <f t="shared" ca="1" si="98"/>
        <v>5.1999999999999833</v>
      </c>
      <c r="BH156" s="52">
        <f t="shared" ca="1" si="99"/>
        <v>5.1999999999999833</v>
      </c>
    </row>
    <row r="157" spans="19:60">
      <c r="S157" s="68">
        <f t="shared" si="110"/>
        <v>7</v>
      </c>
      <c r="T157" s="69">
        <f t="shared" si="110"/>
        <v>2</v>
      </c>
      <c r="U157" s="70">
        <f t="shared" si="84"/>
        <v>5</v>
      </c>
      <c r="V157" s="68">
        <f t="shared" si="109"/>
        <v>2</v>
      </c>
      <c r="W157" s="70">
        <f t="shared" si="109"/>
        <v>7</v>
      </c>
      <c r="X157" s="71">
        <f t="shared" si="109"/>
        <v>0.7142857142857143</v>
      </c>
      <c r="Y157" s="71">
        <f t="shared" si="109"/>
        <v>0.5</v>
      </c>
      <c r="Z157" s="69">
        <f t="shared" si="109"/>
        <v>10000</v>
      </c>
      <c r="AA157" s="69">
        <f t="shared" ca="1" si="109"/>
        <v>9350.6862150320194</v>
      </c>
      <c r="AB157" s="69">
        <f t="shared" ca="1" si="101"/>
        <v>-649.31378496798061</v>
      </c>
      <c r="AC157" s="69">
        <f t="shared" ca="1" si="102"/>
        <v>96.882372767104812</v>
      </c>
      <c r="AD157" s="73">
        <f t="shared" si="107"/>
        <v>5.0999999999999837</v>
      </c>
      <c r="AE157" s="69">
        <f t="shared" si="111"/>
        <v>0.70000000000000007</v>
      </c>
      <c r="AF157" s="69">
        <f t="shared" si="111"/>
        <v>2.8000000000000003</v>
      </c>
      <c r="AG157" s="78">
        <f t="shared" si="111"/>
        <v>200</v>
      </c>
      <c r="AH157" s="60">
        <f t="shared" si="111"/>
        <v>50</v>
      </c>
      <c r="AI157" s="60">
        <f t="shared" si="111"/>
        <v>140</v>
      </c>
      <c r="AJ157" s="60">
        <f t="shared" si="111"/>
        <v>10140</v>
      </c>
      <c r="AK157" s="60">
        <f t="shared" si="111"/>
        <v>754.31378496798106</v>
      </c>
      <c r="AL157" s="60">
        <f t="shared" si="111"/>
        <v>15.086275699359621</v>
      </c>
      <c r="AM157" s="60">
        <f t="shared" ca="1" si="111"/>
        <v>-520.91671722278397</v>
      </c>
      <c r="AN157" s="60">
        <f t="shared" ca="1" si="111"/>
        <v>-520.91671722278397</v>
      </c>
      <c r="AO157" s="60">
        <f t="shared" ca="1" si="111"/>
        <v>520.91671722278397</v>
      </c>
      <c r="AP157" s="63">
        <f t="shared" si="85"/>
        <v>35</v>
      </c>
      <c r="AQ157" s="62">
        <f t="shared" si="86"/>
        <v>4.0953481763450341</v>
      </c>
      <c r="AR157" s="62">
        <f t="shared" si="87"/>
        <v>204.76740881725169</v>
      </c>
      <c r="AS157" s="62">
        <f t="shared" si="88"/>
        <v>409.53481763450338</v>
      </c>
      <c r="AT157" s="62">
        <f t="shared" si="89"/>
        <v>-204.76740881725169</v>
      </c>
      <c r="AU157" s="62">
        <f t="shared" si="90"/>
        <v>1023.8370440862584</v>
      </c>
      <c r="AV157" s="62">
        <f t="shared" si="91"/>
        <v>-409.53481763450338</v>
      </c>
      <c r="AW157" s="63">
        <f t="shared" si="103"/>
        <v>614.30222645175502</v>
      </c>
      <c r="AX157" s="61" t="str">
        <f t="shared" ca="1" si="92"/>
        <v>VINTO</v>
      </c>
      <c r="AY157" s="69">
        <f t="shared" ca="1" si="104"/>
        <v>9619.0832827772174</v>
      </c>
      <c r="AZ157" s="51">
        <f t="shared" si="93"/>
        <v>1433.3718617207619</v>
      </c>
      <c r="BA157" s="55">
        <f t="shared" ca="1" si="94"/>
        <v>0.15329055309507608</v>
      </c>
      <c r="BB157" s="55">
        <f t="shared" ca="1" si="105"/>
        <v>0.94607913873574689</v>
      </c>
      <c r="BC157" s="64">
        <f t="shared" ca="1" si="95"/>
        <v>-35.011558516225591</v>
      </c>
      <c r="BE157" s="52">
        <f t="shared" ca="1" si="96"/>
        <v>5.0999999999999837</v>
      </c>
      <c r="BF157" s="52">
        <f t="shared" ca="1" si="97"/>
        <v>5.0999999999999837</v>
      </c>
      <c r="BG157" s="52">
        <f t="shared" ca="1" si="98"/>
        <v>5.0999999999999837</v>
      </c>
      <c r="BH157" s="52">
        <f t="shared" ca="1" si="99"/>
        <v>5.0999999999999837</v>
      </c>
    </row>
    <row r="158" spans="19:60">
      <c r="S158" s="68">
        <f t="shared" si="110"/>
        <v>7</v>
      </c>
      <c r="T158" s="69">
        <f t="shared" si="110"/>
        <v>2</v>
      </c>
      <c r="U158" s="70">
        <f t="shared" si="84"/>
        <v>5</v>
      </c>
      <c r="V158" s="68">
        <f t="shared" si="109"/>
        <v>2</v>
      </c>
      <c r="W158" s="70">
        <f t="shared" si="109"/>
        <v>7</v>
      </c>
      <c r="X158" s="71">
        <f t="shared" si="109"/>
        <v>0.7142857142857143</v>
      </c>
      <c r="Y158" s="71">
        <f t="shared" si="109"/>
        <v>0.5</v>
      </c>
      <c r="Z158" s="69">
        <f t="shared" si="109"/>
        <v>10000</v>
      </c>
      <c r="AA158" s="69">
        <f t="shared" ca="1" si="109"/>
        <v>9350.6862150320194</v>
      </c>
      <c r="AB158" s="69">
        <f t="shared" ca="1" si="101"/>
        <v>-649.31378496798061</v>
      </c>
      <c r="AC158" s="69">
        <f t="shared" ca="1" si="102"/>
        <v>96.882372767104812</v>
      </c>
      <c r="AD158" s="73">
        <f t="shared" si="107"/>
        <v>4.999999999999984</v>
      </c>
      <c r="AE158" s="69">
        <f t="shared" si="111"/>
        <v>0.70000000000000007</v>
      </c>
      <c r="AF158" s="69">
        <f t="shared" si="111"/>
        <v>2.8000000000000003</v>
      </c>
      <c r="AG158" s="78">
        <f t="shared" si="111"/>
        <v>200</v>
      </c>
      <c r="AH158" s="60">
        <f t="shared" si="111"/>
        <v>50</v>
      </c>
      <c r="AI158" s="60">
        <f t="shared" si="111"/>
        <v>140</v>
      </c>
      <c r="AJ158" s="60">
        <f t="shared" si="111"/>
        <v>10140</v>
      </c>
      <c r="AK158" s="60">
        <f t="shared" si="111"/>
        <v>754.31378496798106</v>
      </c>
      <c r="AL158" s="60">
        <f t="shared" si="111"/>
        <v>15.086275699359621</v>
      </c>
      <c r="AM158" s="60">
        <f t="shared" ca="1" si="111"/>
        <v>-520.91671722278397</v>
      </c>
      <c r="AN158" s="60">
        <f t="shared" ca="1" si="111"/>
        <v>-520.91671722278397</v>
      </c>
      <c r="AO158" s="60">
        <f t="shared" ca="1" si="111"/>
        <v>520.91671722278397</v>
      </c>
      <c r="AP158" s="63">
        <f t="shared" si="85"/>
        <v>35</v>
      </c>
      <c r="AQ158" s="62">
        <f t="shared" si="86"/>
        <v>4.1572551398719337</v>
      </c>
      <c r="AR158" s="62">
        <f t="shared" si="87"/>
        <v>207.86275699359669</v>
      </c>
      <c r="AS158" s="62">
        <f t="shared" si="88"/>
        <v>415.72551398719338</v>
      </c>
      <c r="AT158" s="62">
        <f t="shared" si="89"/>
        <v>-207.86275699359669</v>
      </c>
      <c r="AU158" s="62">
        <f t="shared" si="90"/>
        <v>1039.3137849679833</v>
      </c>
      <c r="AV158" s="62">
        <f t="shared" si="91"/>
        <v>-415.72551398719338</v>
      </c>
      <c r="AW158" s="63">
        <f t="shared" si="103"/>
        <v>623.58827098078996</v>
      </c>
      <c r="AX158" s="61" t="str">
        <f t="shared" ca="1" si="92"/>
        <v>VINTO</v>
      </c>
      <c r="AY158" s="69">
        <f t="shared" ca="1" si="104"/>
        <v>9619.0832827772174</v>
      </c>
      <c r="AZ158" s="51">
        <f t="shared" si="93"/>
        <v>1455.0392989551769</v>
      </c>
      <c r="BA158" s="55">
        <f t="shared" ca="1" si="94"/>
        <v>0.15560775599720994</v>
      </c>
      <c r="BB158" s="55">
        <f t="shared" ca="1" si="105"/>
        <v>0.96038045921286075</v>
      </c>
      <c r="BC158" s="64">
        <f t="shared" ca="1" si="95"/>
        <v>-25.725513987190652</v>
      </c>
      <c r="BE158" s="52">
        <f t="shared" ca="1" si="96"/>
        <v>4.999999999999984</v>
      </c>
      <c r="BF158" s="52">
        <f t="shared" ca="1" si="97"/>
        <v>4.999999999999984</v>
      </c>
      <c r="BG158" s="52">
        <f t="shared" ca="1" si="98"/>
        <v>4.999999999999984</v>
      </c>
      <c r="BH158" s="52">
        <f t="shared" ca="1" si="99"/>
        <v>4.999999999999984</v>
      </c>
    </row>
    <row r="159" spans="19:60">
      <c r="S159" s="68">
        <f t="shared" si="110"/>
        <v>7</v>
      </c>
      <c r="T159" s="69">
        <f t="shared" si="110"/>
        <v>2</v>
      </c>
      <c r="U159" s="70">
        <f t="shared" si="84"/>
        <v>5</v>
      </c>
      <c r="V159" s="68">
        <f t="shared" si="109"/>
        <v>2</v>
      </c>
      <c r="W159" s="70">
        <f t="shared" si="109"/>
        <v>7</v>
      </c>
      <c r="X159" s="71">
        <f t="shared" si="109"/>
        <v>0.7142857142857143</v>
      </c>
      <c r="Y159" s="71">
        <f t="shared" si="109"/>
        <v>0.5</v>
      </c>
      <c r="Z159" s="69">
        <f t="shared" si="109"/>
        <v>10000</v>
      </c>
      <c r="AA159" s="69">
        <f t="shared" ca="1" si="109"/>
        <v>9350.6862150320194</v>
      </c>
      <c r="AB159" s="69">
        <f t="shared" ca="1" si="101"/>
        <v>-649.31378496798061</v>
      </c>
      <c r="AC159" s="69">
        <f t="shared" ca="1" si="102"/>
        <v>96.882372767104812</v>
      </c>
      <c r="AD159" s="73">
        <f t="shared" si="107"/>
        <v>4.8999999999999844</v>
      </c>
      <c r="AE159" s="69">
        <f t="shared" si="111"/>
        <v>0.70000000000000007</v>
      </c>
      <c r="AF159" s="69">
        <f t="shared" si="111"/>
        <v>2.8000000000000003</v>
      </c>
      <c r="AG159" s="78">
        <f t="shared" si="111"/>
        <v>200</v>
      </c>
      <c r="AH159" s="60">
        <f t="shared" si="111"/>
        <v>50</v>
      </c>
      <c r="AI159" s="60">
        <f t="shared" si="111"/>
        <v>140</v>
      </c>
      <c r="AJ159" s="60">
        <f t="shared" si="111"/>
        <v>10140</v>
      </c>
      <c r="AK159" s="60">
        <f t="shared" si="111"/>
        <v>754.31378496798106</v>
      </c>
      <c r="AL159" s="60">
        <f t="shared" si="111"/>
        <v>15.086275699359621</v>
      </c>
      <c r="AM159" s="60">
        <f t="shared" ca="1" si="111"/>
        <v>-520.91671722278397</v>
      </c>
      <c r="AN159" s="60">
        <f t="shared" ca="1" si="111"/>
        <v>-520.91671722278397</v>
      </c>
      <c r="AO159" s="60">
        <f t="shared" ca="1" si="111"/>
        <v>520.91671722278397</v>
      </c>
      <c r="AP159" s="63">
        <f t="shared" si="85"/>
        <v>35</v>
      </c>
      <c r="AQ159" s="62">
        <f t="shared" si="86"/>
        <v>4.2216889182366675</v>
      </c>
      <c r="AR159" s="62">
        <f t="shared" si="87"/>
        <v>211.08444591183337</v>
      </c>
      <c r="AS159" s="62">
        <f t="shared" si="88"/>
        <v>422.16889182366674</v>
      </c>
      <c r="AT159" s="62">
        <f t="shared" si="89"/>
        <v>-211.08444591183337</v>
      </c>
      <c r="AU159" s="62">
        <f t="shared" si="90"/>
        <v>1055.4222295591669</v>
      </c>
      <c r="AV159" s="62">
        <f t="shared" si="91"/>
        <v>-422.16889182366674</v>
      </c>
      <c r="AW159" s="63">
        <f t="shared" si="103"/>
        <v>633.25333773550017</v>
      </c>
      <c r="AX159" s="61" t="str">
        <f t="shared" ca="1" si="92"/>
        <v>VINTO</v>
      </c>
      <c r="AY159" s="69">
        <f t="shared" ca="1" si="104"/>
        <v>9619.0832827772174</v>
      </c>
      <c r="AZ159" s="51">
        <f t="shared" si="93"/>
        <v>1477.5911213828335</v>
      </c>
      <c r="BA159" s="55">
        <f t="shared" ca="1" si="94"/>
        <v>0.15801953860963497</v>
      </c>
      <c r="BB159" s="55">
        <f t="shared" ca="1" si="105"/>
        <v>0.97526550705638815</v>
      </c>
      <c r="BC159" s="64">
        <f t="shared" ca="1" si="95"/>
        <v>-16.060447232480442</v>
      </c>
      <c r="BE159" s="52">
        <f t="shared" ca="1" si="96"/>
        <v>4.8999999999999844</v>
      </c>
      <c r="BF159" s="52">
        <f t="shared" ca="1" si="97"/>
        <v>4.8999999999999844</v>
      </c>
      <c r="BG159" s="52">
        <f t="shared" ca="1" si="98"/>
        <v>4.8999999999999844</v>
      </c>
      <c r="BH159" s="52">
        <f t="shared" ca="1" si="99"/>
        <v>4.8999999999999844</v>
      </c>
    </row>
    <row r="160" spans="19:60">
      <c r="S160" s="68">
        <f t="shared" si="110"/>
        <v>7</v>
      </c>
      <c r="T160" s="69">
        <f t="shared" si="110"/>
        <v>2</v>
      </c>
      <c r="U160" s="70">
        <f t="shared" si="84"/>
        <v>5</v>
      </c>
      <c r="V160" s="68">
        <f t="shared" si="109"/>
        <v>2</v>
      </c>
      <c r="W160" s="70">
        <f t="shared" si="109"/>
        <v>7</v>
      </c>
      <c r="X160" s="71">
        <f t="shared" si="109"/>
        <v>0.7142857142857143</v>
      </c>
      <c r="Y160" s="71">
        <f t="shared" si="109"/>
        <v>0.5</v>
      </c>
      <c r="Z160" s="69">
        <f t="shared" si="109"/>
        <v>10000</v>
      </c>
      <c r="AA160" s="69">
        <f t="shared" ca="1" si="109"/>
        <v>9350.6862150320194</v>
      </c>
      <c r="AB160" s="69">
        <f t="shared" ca="1" si="101"/>
        <v>-649.31378496798061</v>
      </c>
      <c r="AC160" s="69">
        <f t="shared" ca="1" si="102"/>
        <v>96.882372767104812</v>
      </c>
      <c r="AD160" s="73">
        <f t="shared" si="107"/>
        <v>4.7999999999999847</v>
      </c>
      <c r="AE160" s="69">
        <f t="shared" si="111"/>
        <v>0.70000000000000007</v>
      </c>
      <c r="AF160" s="69">
        <f t="shared" si="111"/>
        <v>2.8000000000000003</v>
      </c>
      <c r="AG160" s="78">
        <f t="shared" si="111"/>
        <v>200</v>
      </c>
      <c r="AH160" s="60">
        <f t="shared" si="111"/>
        <v>50</v>
      </c>
      <c r="AI160" s="60">
        <f t="shared" si="111"/>
        <v>140</v>
      </c>
      <c r="AJ160" s="60">
        <f t="shared" si="111"/>
        <v>10140</v>
      </c>
      <c r="AK160" s="60">
        <f t="shared" si="111"/>
        <v>754.31378496798106</v>
      </c>
      <c r="AL160" s="60">
        <f t="shared" si="111"/>
        <v>15.086275699359621</v>
      </c>
      <c r="AM160" s="60">
        <f t="shared" ca="1" si="111"/>
        <v>-520.91671722278397</v>
      </c>
      <c r="AN160" s="60">
        <f t="shared" ca="1" si="111"/>
        <v>-520.91671722278397</v>
      </c>
      <c r="AO160" s="60">
        <f t="shared" ca="1" si="111"/>
        <v>520.91671722278397</v>
      </c>
      <c r="AP160" s="63">
        <f t="shared" si="85"/>
        <v>35</v>
      </c>
      <c r="AQ160" s="62">
        <f t="shared" si="86"/>
        <v>4.2888074373665983</v>
      </c>
      <c r="AR160" s="62">
        <f t="shared" si="87"/>
        <v>214.44037186832992</v>
      </c>
      <c r="AS160" s="62">
        <f t="shared" si="88"/>
        <v>428.88074373665984</v>
      </c>
      <c r="AT160" s="62">
        <f t="shared" si="89"/>
        <v>-214.44037186832992</v>
      </c>
      <c r="AU160" s="62">
        <f t="shared" si="90"/>
        <v>1072.2018593416497</v>
      </c>
      <c r="AV160" s="62">
        <f t="shared" si="91"/>
        <v>-428.88074373665984</v>
      </c>
      <c r="AW160" s="63">
        <f t="shared" si="103"/>
        <v>643.32111560498981</v>
      </c>
      <c r="AX160" s="61" t="str">
        <f t="shared" ca="1" si="92"/>
        <v>VINTO</v>
      </c>
      <c r="AY160" s="69">
        <f t="shared" ca="1" si="104"/>
        <v>9619.0832827772174</v>
      </c>
      <c r="AZ160" s="51">
        <f t="shared" si="93"/>
        <v>1501.0826030783094</v>
      </c>
      <c r="BA160" s="55">
        <f t="shared" ca="1" si="94"/>
        <v>0.16053181216424439</v>
      </c>
      <c r="BB160" s="55">
        <f t="shared" ca="1" si="105"/>
        <v>0.9907707652267288</v>
      </c>
      <c r="BC160" s="64">
        <f t="shared" ca="1" si="95"/>
        <v>-5.9926693629907959</v>
      </c>
      <c r="BE160" s="52">
        <f t="shared" ca="1" si="96"/>
        <v>4.7999999999999847</v>
      </c>
      <c r="BF160" s="52">
        <f t="shared" ca="1" si="97"/>
        <v>4.7999999999999847</v>
      </c>
      <c r="BG160" s="52">
        <f t="shared" ca="1" si="98"/>
        <v>4.7999999999999847</v>
      </c>
      <c r="BH160" s="52">
        <f t="shared" ca="1" si="99"/>
        <v>4.7999999999999847</v>
      </c>
    </row>
    <row r="161" spans="19:60">
      <c r="S161" s="68">
        <f t="shared" si="110"/>
        <v>7</v>
      </c>
      <c r="T161" s="69">
        <f t="shared" si="110"/>
        <v>2</v>
      </c>
      <c r="U161" s="70">
        <f t="shared" si="84"/>
        <v>5</v>
      </c>
      <c r="V161" s="68">
        <f t="shared" si="109"/>
        <v>2</v>
      </c>
      <c r="W161" s="70">
        <f t="shared" si="109"/>
        <v>7</v>
      </c>
      <c r="X161" s="71">
        <f t="shared" si="109"/>
        <v>0.7142857142857143</v>
      </c>
      <c r="Y161" s="71">
        <f t="shared" si="109"/>
        <v>0.5</v>
      </c>
      <c r="Z161" s="69">
        <f t="shared" si="109"/>
        <v>10000</v>
      </c>
      <c r="AA161" s="69">
        <f t="shared" ca="1" si="109"/>
        <v>9350.6862150320194</v>
      </c>
      <c r="AB161" s="69">
        <f t="shared" ca="1" si="101"/>
        <v>-649.31378496798061</v>
      </c>
      <c r="AC161" s="69">
        <f t="shared" ca="1" si="102"/>
        <v>96.882372767104812</v>
      </c>
      <c r="AD161" s="73">
        <f t="shared" si="107"/>
        <v>4.6999999999999851</v>
      </c>
      <c r="AE161" s="69">
        <f t="shared" si="111"/>
        <v>0.70000000000000007</v>
      </c>
      <c r="AF161" s="69">
        <f t="shared" si="111"/>
        <v>2.8000000000000003</v>
      </c>
      <c r="AG161" s="78">
        <f t="shared" si="111"/>
        <v>200</v>
      </c>
      <c r="AH161" s="60">
        <f t="shared" si="111"/>
        <v>50</v>
      </c>
      <c r="AI161" s="60">
        <f t="shared" si="111"/>
        <v>140</v>
      </c>
      <c r="AJ161" s="60">
        <f t="shared" si="111"/>
        <v>10140</v>
      </c>
      <c r="AK161" s="60">
        <f t="shared" si="111"/>
        <v>754.31378496798106</v>
      </c>
      <c r="AL161" s="60">
        <f t="shared" si="111"/>
        <v>15.086275699359621</v>
      </c>
      <c r="AM161" s="60">
        <f t="shared" ca="1" si="111"/>
        <v>-520.91671722278397</v>
      </c>
      <c r="AN161" s="60">
        <f t="shared" ca="1" si="111"/>
        <v>-520.91671722278397</v>
      </c>
      <c r="AO161" s="60">
        <f t="shared" ca="1" si="111"/>
        <v>520.91671722278397</v>
      </c>
      <c r="AP161" s="63">
        <f t="shared" si="85"/>
        <v>35</v>
      </c>
      <c r="AQ161" s="62">
        <f t="shared" si="86"/>
        <v>4.358782063693547</v>
      </c>
      <c r="AR161" s="62">
        <f t="shared" si="87"/>
        <v>217.93910318467735</v>
      </c>
      <c r="AS161" s="62">
        <f t="shared" si="88"/>
        <v>435.8782063693547</v>
      </c>
      <c r="AT161" s="62">
        <f t="shared" si="89"/>
        <v>-217.93910318467735</v>
      </c>
      <c r="AU161" s="62">
        <f t="shared" si="90"/>
        <v>1089.6955159233867</v>
      </c>
      <c r="AV161" s="62">
        <f t="shared" si="91"/>
        <v>-435.8782063693547</v>
      </c>
      <c r="AW161" s="63">
        <f t="shared" si="103"/>
        <v>653.81730955403191</v>
      </c>
      <c r="AX161" s="61" t="str">
        <f t="shared" ca="1" si="92"/>
        <v>VINTO</v>
      </c>
      <c r="AY161" s="69">
        <f t="shared" ca="1" si="104"/>
        <v>9619.0832827772174</v>
      </c>
      <c r="AZ161" s="51">
        <f t="shared" si="93"/>
        <v>1525.5737222927414</v>
      </c>
      <c r="BA161" s="55">
        <f t="shared" ca="1" si="94"/>
        <v>0.16315099097649674</v>
      </c>
      <c r="BB161" s="55">
        <f t="shared" ca="1" si="105"/>
        <v>1.0069358216170836</v>
      </c>
      <c r="BC161" s="64">
        <f t="shared" ca="1" si="95"/>
        <v>4.5035245860512987</v>
      </c>
      <c r="BE161" s="52">
        <f t="shared" ca="1" si="96"/>
        <v>4.6999999999999851</v>
      </c>
      <c r="BF161" s="52">
        <f t="shared" ca="1" si="97"/>
        <v>4.6999999999999851</v>
      </c>
      <c r="BG161" s="52">
        <f t="shared" ca="1" si="98"/>
        <v>4.6999999999999851</v>
      </c>
      <c r="BH161" s="52">
        <f t="shared" ca="1" si="99"/>
        <v>4.6999999999999851</v>
      </c>
    </row>
    <row r="162" spans="19:60">
      <c r="S162" s="68">
        <f t="shared" si="110"/>
        <v>7</v>
      </c>
      <c r="T162" s="69">
        <f t="shared" si="110"/>
        <v>2</v>
      </c>
      <c r="U162" s="70">
        <f t="shared" si="84"/>
        <v>5</v>
      </c>
      <c r="V162" s="68">
        <f t="shared" si="109"/>
        <v>2</v>
      </c>
      <c r="W162" s="70">
        <f t="shared" si="109"/>
        <v>7</v>
      </c>
      <c r="X162" s="71">
        <f t="shared" si="109"/>
        <v>0.7142857142857143</v>
      </c>
      <c r="Y162" s="71">
        <f t="shared" si="109"/>
        <v>0.5</v>
      </c>
      <c r="Z162" s="69">
        <f t="shared" si="109"/>
        <v>10000</v>
      </c>
      <c r="AA162" s="69">
        <f t="shared" ca="1" si="109"/>
        <v>9350.6862150320194</v>
      </c>
      <c r="AB162" s="69">
        <f t="shared" ca="1" si="101"/>
        <v>-649.31378496798061</v>
      </c>
      <c r="AC162" s="69">
        <f t="shared" ca="1" si="102"/>
        <v>96.882372767104812</v>
      </c>
      <c r="AD162" s="73">
        <f t="shared" si="107"/>
        <v>4.5999999999999854</v>
      </c>
      <c r="AE162" s="69">
        <f t="shared" si="111"/>
        <v>0.70000000000000007</v>
      </c>
      <c r="AF162" s="69">
        <f t="shared" si="111"/>
        <v>2.8000000000000003</v>
      </c>
      <c r="AG162" s="78">
        <f t="shared" si="111"/>
        <v>200</v>
      </c>
      <c r="AH162" s="60">
        <f t="shared" si="111"/>
        <v>50</v>
      </c>
      <c r="AI162" s="60">
        <f t="shared" si="111"/>
        <v>140</v>
      </c>
      <c r="AJ162" s="60">
        <f t="shared" si="111"/>
        <v>10140</v>
      </c>
      <c r="AK162" s="60">
        <f t="shared" si="111"/>
        <v>754.31378496798106</v>
      </c>
      <c r="AL162" s="60">
        <f t="shared" si="111"/>
        <v>15.086275699359621</v>
      </c>
      <c r="AM162" s="60">
        <f t="shared" ca="1" si="111"/>
        <v>-520.91671722278397</v>
      </c>
      <c r="AN162" s="60">
        <f t="shared" ca="1" si="111"/>
        <v>-520.91671722278397</v>
      </c>
      <c r="AO162" s="60">
        <f t="shared" ca="1" si="111"/>
        <v>520.91671722278397</v>
      </c>
      <c r="AP162" s="63">
        <f t="shared" si="85"/>
        <v>35</v>
      </c>
      <c r="AQ162" s="62">
        <f t="shared" si="86"/>
        <v>4.4317990650781898</v>
      </c>
      <c r="AR162" s="62">
        <f t="shared" si="87"/>
        <v>221.5899532539095</v>
      </c>
      <c r="AS162" s="62">
        <f t="shared" si="88"/>
        <v>443.179906507819</v>
      </c>
      <c r="AT162" s="62">
        <f t="shared" si="89"/>
        <v>-221.5899532539095</v>
      </c>
      <c r="AU162" s="62">
        <f t="shared" si="90"/>
        <v>1107.9497662695476</v>
      </c>
      <c r="AV162" s="62">
        <f t="shared" si="91"/>
        <v>-443.179906507819</v>
      </c>
      <c r="AW162" s="63">
        <f t="shared" si="103"/>
        <v>664.76985976172864</v>
      </c>
      <c r="AX162" s="61" t="str">
        <f t="shared" ca="1" si="92"/>
        <v>VINTO</v>
      </c>
      <c r="AY162" s="69">
        <f t="shared" ca="1" si="104"/>
        <v>9619.0832827772174</v>
      </c>
      <c r="AZ162" s="51">
        <f t="shared" si="93"/>
        <v>1551.1296727773665</v>
      </c>
      <c r="BA162" s="55">
        <f t="shared" ca="1" si="94"/>
        <v>0.16588404712841229</v>
      </c>
      <c r="BB162" s="55">
        <f t="shared" ca="1" si="105"/>
        <v>1.0238037065461505</v>
      </c>
      <c r="BC162" s="64">
        <f t="shared" ca="1" si="95"/>
        <v>15.45607479374803</v>
      </c>
      <c r="BE162" s="52">
        <f t="shared" ca="1" si="96"/>
        <v>4.5999999999999854</v>
      </c>
      <c r="BF162" s="52">
        <f t="shared" ca="1" si="97"/>
        <v>4.5999999999999854</v>
      </c>
      <c r="BG162" s="52">
        <f t="shared" ca="1" si="98"/>
        <v>4.5999999999999854</v>
      </c>
      <c r="BH162" s="52">
        <f t="shared" ca="1" si="99"/>
        <v>4.5999999999999854</v>
      </c>
    </row>
    <row r="163" spans="19:60">
      <c r="S163" s="68">
        <f t="shared" si="110"/>
        <v>7</v>
      </c>
      <c r="T163" s="69">
        <f t="shared" si="110"/>
        <v>2</v>
      </c>
      <c r="U163" s="70">
        <f t="shared" si="84"/>
        <v>5</v>
      </c>
      <c r="V163" s="68">
        <f t="shared" si="109"/>
        <v>2</v>
      </c>
      <c r="W163" s="70">
        <f t="shared" si="109"/>
        <v>7</v>
      </c>
      <c r="X163" s="71">
        <f t="shared" si="109"/>
        <v>0.7142857142857143</v>
      </c>
      <c r="Y163" s="71">
        <f t="shared" si="109"/>
        <v>0.5</v>
      </c>
      <c r="Z163" s="69">
        <f t="shared" si="109"/>
        <v>10000</v>
      </c>
      <c r="AA163" s="69">
        <f t="shared" ca="1" si="109"/>
        <v>9350.6862150320194</v>
      </c>
      <c r="AB163" s="69">
        <f t="shared" ca="1" si="101"/>
        <v>-649.31378496798061</v>
      </c>
      <c r="AC163" s="69">
        <f t="shared" ca="1" si="102"/>
        <v>96.882372767104812</v>
      </c>
      <c r="AD163" s="73">
        <f t="shared" si="107"/>
        <v>4.4999999999999858</v>
      </c>
      <c r="AE163" s="69">
        <f t="shared" si="111"/>
        <v>0.70000000000000007</v>
      </c>
      <c r="AF163" s="69">
        <f t="shared" si="111"/>
        <v>2.8000000000000003</v>
      </c>
      <c r="AG163" s="78">
        <f t="shared" si="111"/>
        <v>200</v>
      </c>
      <c r="AH163" s="60">
        <f t="shared" si="111"/>
        <v>50</v>
      </c>
      <c r="AI163" s="60">
        <f t="shared" si="111"/>
        <v>140</v>
      </c>
      <c r="AJ163" s="60">
        <f t="shared" si="111"/>
        <v>10140</v>
      </c>
      <c r="AK163" s="60">
        <f t="shared" si="111"/>
        <v>754.31378496798106</v>
      </c>
      <c r="AL163" s="60">
        <f t="shared" si="111"/>
        <v>15.086275699359621</v>
      </c>
      <c r="AM163" s="60">
        <f t="shared" ca="1" si="111"/>
        <v>-520.91671722278397</v>
      </c>
      <c r="AN163" s="60">
        <f t="shared" ca="1" si="111"/>
        <v>-520.91671722278397</v>
      </c>
      <c r="AO163" s="60">
        <f t="shared" ca="1" si="111"/>
        <v>520.91671722278397</v>
      </c>
      <c r="AP163" s="63">
        <f t="shared" si="85"/>
        <v>35</v>
      </c>
      <c r="AQ163" s="62">
        <f t="shared" si="86"/>
        <v>4.5080612665243711</v>
      </c>
      <c r="AR163" s="62">
        <f t="shared" si="87"/>
        <v>225.40306332621856</v>
      </c>
      <c r="AS163" s="62">
        <f t="shared" si="88"/>
        <v>450.80612665243711</v>
      </c>
      <c r="AT163" s="62">
        <f t="shared" si="89"/>
        <v>-225.40306332621856</v>
      </c>
      <c r="AU163" s="62">
        <f t="shared" si="90"/>
        <v>1127.0153166310929</v>
      </c>
      <c r="AV163" s="62">
        <f t="shared" si="91"/>
        <v>-450.80612665243711</v>
      </c>
      <c r="AW163" s="63">
        <f t="shared" si="103"/>
        <v>676.20918997865579</v>
      </c>
      <c r="AX163" s="61" t="str">
        <f t="shared" ca="1" si="92"/>
        <v>VINTO</v>
      </c>
      <c r="AY163" s="69">
        <f t="shared" ca="1" si="104"/>
        <v>9619.0832827772174</v>
      </c>
      <c r="AZ163" s="51">
        <f t="shared" si="93"/>
        <v>1577.8214432835298</v>
      </c>
      <c r="BA163" s="55">
        <f t="shared" ca="1" si="94"/>
        <v>0.1687385724426351</v>
      </c>
      <c r="BB163" s="55">
        <f t="shared" ca="1" si="105"/>
        <v>1.0414212752498415</v>
      </c>
      <c r="BC163" s="64">
        <f t="shared" ca="1" si="95"/>
        <v>26.895405010675177</v>
      </c>
      <c r="BE163" s="52">
        <f t="shared" ca="1" si="96"/>
        <v>4.4999999999999858</v>
      </c>
      <c r="BF163" s="52">
        <f t="shared" ca="1" si="97"/>
        <v>4.4999999999999858</v>
      </c>
      <c r="BG163" s="52">
        <f t="shared" ca="1" si="98"/>
        <v>4.4999999999999858</v>
      </c>
      <c r="BH163" s="52">
        <f t="shared" ca="1" si="99"/>
        <v>4.4999999999999858</v>
      </c>
    </row>
    <row r="164" spans="19:60">
      <c r="S164" s="68">
        <f t="shared" si="110"/>
        <v>7</v>
      </c>
      <c r="T164" s="69">
        <f t="shared" si="110"/>
        <v>2</v>
      </c>
      <c r="U164" s="70">
        <f t="shared" si="84"/>
        <v>5</v>
      </c>
      <c r="V164" s="68">
        <f t="shared" si="109"/>
        <v>2</v>
      </c>
      <c r="W164" s="70">
        <f t="shared" si="109"/>
        <v>7</v>
      </c>
      <c r="X164" s="71">
        <f t="shared" si="109"/>
        <v>0.7142857142857143</v>
      </c>
      <c r="Y164" s="71">
        <f t="shared" si="109"/>
        <v>0.5</v>
      </c>
      <c r="Z164" s="69">
        <f t="shared" si="109"/>
        <v>10000</v>
      </c>
      <c r="AA164" s="69">
        <f t="shared" ca="1" si="109"/>
        <v>9350.6862150320194</v>
      </c>
      <c r="AB164" s="69">
        <f t="shared" ca="1" si="101"/>
        <v>-649.31378496798061</v>
      </c>
      <c r="AC164" s="69">
        <f t="shared" ca="1" si="102"/>
        <v>96.882372767104812</v>
      </c>
      <c r="AD164" s="73">
        <f t="shared" si="107"/>
        <v>4.3999999999999861</v>
      </c>
      <c r="AE164" s="69">
        <f t="shared" si="111"/>
        <v>0.70000000000000007</v>
      </c>
      <c r="AF164" s="69">
        <f t="shared" si="111"/>
        <v>2.8000000000000003</v>
      </c>
      <c r="AG164" s="78">
        <f t="shared" si="111"/>
        <v>200</v>
      </c>
      <c r="AH164" s="60">
        <f t="shared" si="111"/>
        <v>50</v>
      </c>
      <c r="AI164" s="60">
        <f t="shared" si="111"/>
        <v>140</v>
      </c>
      <c r="AJ164" s="60">
        <f t="shared" si="111"/>
        <v>10140</v>
      </c>
      <c r="AK164" s="60">
        <f t="shared" si="111"/>
        <v>754.31378496798106</v>
      </c>
      <c r="AL164" s="60">
        <f t="shared" si="111"/>
        <v>15.086275699359621</v>
      </c>
      <c r="AM164" s="60">
        <f t="shared" ca="1" si="111"/>
        <v>-520.91671722278397</v>
      </c>
      <c r="AN164" s="60">
        <f t="shared" ca="1" si="111"/>
        <v>-520.91671722278397</v>
      </c>
      <c r="AO164" s="60">
        <f t="shared" ca="1" si="111"/>
        <v>520.91671722278397</v>
      </c>
      <c r="AP164" s="63">
        <f t="shared" si="85"/>
        <v>35</v>
      </c>
      <c r="AQ164" s="62">
        <f t="shared" si="86"/>
        <v>4.5877899316726527</v>
      </c>
      <c r="AR164" s="62">
        <f t="shared" si="87"/>
        <v>229.38949658363265</v>
      </c>
      <c r="AS164" s="62">
        <f t="shared" si="88"/>
        <v>458.7789931672653</v>
      </c>
      <c r="AT164" s="62">
        <f t="shared" si="89"/>
        <v>-229.38949658363265</v>
      </c>
      <c r="AU164" s="62">
        <f t="shared" si="90"/>
        <v>1146.9474829181631</v>
      </c>
      <c r="AV164" s="62">
        <f t="shared" si="91"/>
        <v>-458.7789931672653</v>
      </c>
      <c r="AW164" s="63">
        <f t="shared" si="103"/>
        <v>688.16848975089783</v>
      </c>
      <c r="AX164" s="61" t="str">
        <f t="shared" ca="1" si="92"/>
        <v>VINTO</v>
      </c>
      <c r="AY164" s="69">
        <f t="shared" ca="1" si="104"/>
        <v>9619.0832827772174</v>
      </c>
      <c r="AZ164" s="51">
        <f t="shared" si="93"/>
        <v>1605.7264760854287</v>
      </c>
      <c r="BA164" s="55">
        <f t="shared" ca="1" si="94"/>
        <v>0.1717228489075045</v>
      </c>
      <c r="BB164" s="55">
        <f t="shared" ca="1" si="105"/>
        <v>1.0598396425309733</v>
      </c>
      <c r="BC164" s="64">
        <f t="shared" ca="1" si="95"/>
        <v>38.854704782917224</v>
      </c>
      <c r="BE164" s="52">
        <f t="shared" ca="1" si="96"/>
        <v>4.3999999999999861</v>
      </c>
      <c r="BF164" s="52">
        <f t="shared" ca="1" si="97"/>
        <v>4.3999999999999861</v>
      </c>
      <c r="BG164" s="52">
        <f t="shared" ca="1" si="98"/>
        <v>4.3999999999999861</v>
      </c>
      <c r="BH164" s="52">
        <f t="shared" ca="1" si="99"/>
        <v>4.3999999999999861</v>
      </c>
    </row>
    <row r="165" spans="19:60">
      <c r="S165" s="68">
        <f t="shared" si="110"/>
        <v>7</v>
      </c>
      <c r="T165" s="69">
        <f t="shared" si="110"/>
        <v>2</v>
      </c>
      <c r="U165" s="70">
        <f t="shared" si="84"/>
        <v>5</v>
      </c>
      <c r="V165" s="68">
        <f t="shared" si="109"/>
        <v>2</v>
      </c>
      <c r="W165" s="70">
        <f t="shared" si="109"/>
        <v>7</v>
      </c>
      <c r="X165" s="71">
        <f t="shared" si="109"/>
        <v>0.7142857142857143</v>
      </c>
      <c r="Y165" s="71">
        <f t="shared" si="109"/>
        <v>0.5</v>
      </c>
      <c r="Z165" s="69">
        <f t="shared" si="109"/>
        <v>10000</v>
      </c>
      <c r="AA165" s="69">
        <f t="shared" ca="1" si="109"/>
        <v>9350.6862150320194</v>
      </c>
      <c r="AB165" s="69">
        <f t="shared" ca="1" si="101"/>
        <v>-649.31378496798061</v>
      </c>
      <c r="AC165" s="69">
        <f t="shared" ca="1" si="102"/>
        <v>96.882372767104812</v>
      </c>
      <c r="AD165" s="73">
        <f t="shared" si="107"/>
        <v>4.2999999999999865</v>
      </c>
      <c r="AE165" s="69">
        <f t="shared" si="111"/>
        <v>0.70000000000000007</v>
      </c>
      <c r="AF165" s="69">
        <f t="shared" si="111"/>
        <v>2.8000000000000003</v>
      </c>
      <c r="AG165" s="78">
        <f t="shared" si="111"/>
        <v>200</v>
      </c>
      <c r="AH165" s="60">
        <f t="shared" si="111"/>
        <v>50</v>
      </c>
      <c r="AI165" s="60">
        <f t="shared" si="111"/>
        <v>140</v>
      </c>
      <c r="AJ165" s="60">
        <f t="shared" si="111"/>
        <v>10140</v>
      </c>
      <c r="AK165" s="60">
        <f t="shared" si="111"/>
        <v>754.31378496798106</v>
      </c>
      <c r="AL165" s="60">
        <f t="shared" si="111"/>
        <v>15.086275699359621</v>
      </c>
      <c r="AM165" s="60">
        <f t="shared" ca="1" si="111"/>
        <v>-520.91671722278397</v>
      </c>
      <c r="AN165" s="60">
        <f t="shared" ca="1" si="111"/>
        <v>-520.91671722278397</v>
      </c>
      <c r="AO165" s="60">
        <f t="shared" ca="1" si="111"/>
        <v>520.91671722278397</v>
      </c>
      <c r="AP165" s="63">
        <f t="shared" si="85"/>
        <v>35</v>
      </c>
      <c r="AQ165" s="62">
        <f t="shared" si="86"/>
        <v>4.6712269068278305</v>
      </c>
      <c r="AR165" s="62">
        <f t="shared" si="87"/>
        <v>233.56134534139153</v>
      </c>
      <c r="AS165" s="62">
        <f t="shared" si="88"/>
        <v>467.12269068278306</v>
      </c>
      <c r="AT165" s="62">
        <f t="shared" si="89"/>
        <v>-233.56134534139153</v>
      </c>
      <c r="AU165" s="62">
        <f t="shared" si="90"/>
        <v>1167.8067267069578</v>
      </c>
      <c r="AV165" s="62">
        <f t="shared" si="91"/>
        <v>-467.12269068278306</v>
      </c>
      <c r="AW165" s="63">
        <f t="shared" si="103"/>
        <v>700.6840360241747</v>
      </c>
      <c r="AX165" s="61" t="str">
        <f t="shared" ca="1" si="92"/>
        <v>VINTO</v>
      </c>
      <c r="AY165" s="69">
        <f t="shared" ca="1" si="104"/>
        <v>9619.0832827772174</v>
      </c>
      <c r="AZ165" s="51">
        <f t="shared" si="93"/>
        <v>1634.9294173897406</v>
      </c>
      <c r="BA165" s="55">
        <f t="shared" ca="1" si="94"/>
        <v>0.17484592892887937</v>
      </c>
      <c r="BB165" s="55">
        <f t="shared" ca="1" si="105"/>
        <v>1.0791146780577394</v>
      </c>
      <c r="BC165" s="64">
        <f t="shared" ca="1" si="95"/>
        <v>51.370251056194093</v>
      </c>
      <c r="BE165" s="52">
        <f t="shared" ca="1" si="96"/>
        <v>4.2999999999999865</v>
      </c>
      <c r="BF165" s="52">
        <f t="shared" ca="1" si="97"/>
        <v>4.2999999999999865</v>
      </c>
      <c r="BG165" s="52">
        <f t="shared" ca="1" si="98"/>
        <v>4.2999999999999865</v>
      </c>
      <c r="BH165" s="52">
        <f t="shared" ca="1" si="99"/>
        <v>4.2999999999999865</v>
      </c>
    </row>
    <row r="166" spans="19:60">
      <c r="S166" s="68">
        <f t="shared" si="110"/>
        <v>7</v>
      </c>
      <c r="T166" s="69">
        <f t="shared" si="110"/>
        <v>2</v>
      </c>
      <c r="U166" s="70">
        <f t="shared" si="84"/>
        <v>5</v>
      </c>
      <c r="V166" s="68">
        <f t="shared" si="109"/>
        <v>2</v>
      </c>
      <c r="W166" s="70">
        <f t="shared" si="109"/>
        <v>7</v>
      </c>
      <c r="X166" s="71">
        <f t="shared" si="109"/>
        <v>0.7142857142857143</v>
      </c>
      <c r="Y166" s="71">
        <f t="shared" si="109"/>
        <v>0.5</v>
      </c>
      <c r="Z166" s="69">
        <f t="shared" si="109"/>
        <v>10000</v>
      </c>
      <c r="AA166" s="69">
        <f t="shared" ca="1" si="109"/>
        <v>9350.6862150320194</v>
      </c>
      <c r="AB166" s="69">
        <f t="shared" ca="1" si="101"/>
        <v>-649.31378496798061</v>
      </c>
      <c r="AC166" s="69">
        <f t="shared" ca="1" si="102"/>
        <v>96.882372767104812</v>
      </c>
      <c r="AD166" s="73">
        <f t="shared" si="107"/>
        <v>4.1999999999999869</v>
      </c>
      <c r="AE166" s="69">
        <f t="shared" si="111"/>
        <v>0.70000000000000007</v>
      </c>
      <c r="AF166" s="69">
        <f t="shared" si="111"/>
        <v>2.8000000000000003</v>
      </c>
      <c r="AG166" s="78">
        <f t="shared" si="111"/>
        <v>200</v>
      </c>
      <c r="AH166" s="60">
        <f t="shared" si="111"/>
        <v>50</v>
      </c>
      <c r="AI166" s="60">
        <f t="shared" si="111"/>
        <v>140</v>
      </c>
      <c r="AJ166" s="60">
        <f t="shared" si="111"/>
        <v>10140</v>
      </c>
      <c r="AK166" s="60">
        <f t="shared" si="111"/>
        <v>754.31378496798106</v>
      </c>
      <c r="AL166" s="60">
        <f t="shared" si="111"/>
        <v>15.086275699359621</v>
      </c>
      <c r="AM166" s="60">
        <f t="shared" ca="1" si="111"/>
        <v>-520.91671722278397</v>
      </c>
      <c r="AN166" s="60">
        <f t="shared" ca="1" si="111"/>
        <v>-520.91671722278397</v>
      </c>
      <c r="AO166" s="60">
        <f t="shared" ca="1" si="111"/>
        <v>520.91671722278397</v>
      </c>
      <c r="AP166" s="63">
        <f t="shared" si="85"/>
        <v>35</v>
      </c>
      <c r="AQ166" s="62">
        <f t="shared" si="86"/>
        <v>4.7586370712761124</v>
      </c>
      <c r="AR166" s="62">
        <f t="shared" si="87"/>
        <v>237.93185356380562</v>
      </c>
      <c r="AS166" s="62">
        <f t="shared" si="88"/>
        <v>475.86370712761124</v>
      </c>
      <c r="AT166" s="62">
        <f t="shared" si="89"/>
        <v>-237.93185356380562</v>
      </c>
      <c r="AU166" s="62">
        <f t="shared" si="90"/>
        <v>1189.6592678190282</v>
      </c>
      <c r="AV166" s="62">
        <f t="shared" si="91"/>
        <v>-475.86370712761124</v>
      </c>
      <c r="AW166" s="63">
        <f t="shared" si="103"/>
        <v>713.79556069141699</v>
      </c>
      <c r="AX166" s="61" t="str">
        <f t="shared" ca="1" si="92"/>
        <v>VINTO</v>
      </c>
      <c r="AY166" s="69">
        <f t="shared" ca="1" si="104"/>
        <v>9619.0832827772174</v>
      </c>
      <c r="AZ166" s="51">
        <f t="shared" si="93"/>
        <v>1665.5229749466394</v>
      </c>
      <c r="BA166" s="55">
        <f t="shared" ca="1" si="94"/>
        <v>0.17811772704651027</v>
      </c>
      <c r="BB166" s="55">
        <f t="shared" ca="1" si="105"/>
        <v>1.0993075724191135</v>
      </c>
      <c r="BC166" s="64">
        <f t="shared" ca="1" si="95"/>
        <v>64.481775723436385</v>
      </c>
      <c r="BE166" s="52">
        <f t="shared" ca="1" si="96"/>
        <v>4.1999999999999869</v>
      </c>
      <c r="BF166" s="52">
        <f t="shared" ca="1" si="97"/>
        <v>4.1999999999999869</v>
      </c>
      <c r="BG166" s="52">
        <f t="shared" ca="1" si="98"/>
        <v>4.1999999999999869</v>
      </c>
      <c r="BH166" s="52">
        <f t="shared" ca="1" si="99"/>
        <v>4.1999999999999869</v>
      </c>
    </row>
    <row r="167" spans="19:60">
      <c r="S167" s="68">
        <f t="shared" si="110"/>
        <v>7</v>
      </c>
      <c r="T167" s="69">
        <f t="shared" si="110"/>
        <v>2</v>
      </c>
      <c r="U167" s="70">
        <f t="shared" si="84"/>
        <v>5</v>
      </c>
      <c r="V167" s="68">
        <f t="shared" si="109"/>
        <v>2</v>
      </c>
      <c r="W167" s="70">
        <f t="shared" si="109"/>
        <v>7</v>
      </c>
      <c r="X167" s="71">
        <f t="shared" si="109"/>
        <v>0.7142857142857143</v>
      </c>
      <c r="Y167" s="71">
        <f t="shared" si="109"/>
        <v>0.5</v>
      </c>
      <c r="Z167" s="69">
        <f t="shared" si="109"/>
        <v>10000</v>
      </c>
      <c r="AA167" s="69">
        <f t="shared" ca="1" si="109"/>
        <v>9350.6862150320194</v>
      </c>
      <c r="AB167" s="69">
        <f t="shared" ca="1" si="101"/>
        <v>-649.31378496798061</v>
      </c>
      <c r="AC167" s="69">
        <f t="shared" ca="1" si="102"/>
        <v>96.882372767104812</v>
      </c>
      <c r="AD167" s="73">
        <f t="shared" si="107"/>
        <v>4.0999999999999872</v>
      </c>
      <c r="AE167" s="69">
        <f t="shared" si="111"/>
        <v>0.70000000000000007</v>
      </c>
      <c r="AF167" s="69">
        <f t="shared" si="111"/>
        <v>2.8000000000000003</v>
      </c>
      <c r="AG167" s="78">
        <f t="shared" si="111"/>
        <v>200</v>
      </c>
      <c r="AH167" s="60">
        <f t="shared" si="111"/>
        <v>50</v>
      </c>
      <c r="AI167" s="60">
        <f t="shared" si="111"/>
        <v>140</v>
      </c>
      <c r="AJ167" s="60">
        <f t="shared" si="111"/>
        <v>10140</v>
      </c>
      <c r="AK167" s="60">
        <f t="shared" si="111"/>
        <v>754.31378496798106</v>
      </c>
      <c r="AL167" s="60">
        <f t="shared" si="111"/>
        <v>15.086275699359621</v>
      </c>
      <c r="AM167" s="60">
        <f t="shared" ca="1" si="111"/>
        <v>-520.91671722278397</v>
      </c>
      <c r="AN167" s="60">
        <f t="shared" ca="1" si="111"/>
        <v>-520.91671722278397</v>
      </c>
      <c r="AO167" s="60">
        <f t="shared" ca="1" si="111"/>
        <v>520.91671722278397</v>
      </c>
      <c r="AP167" s="63">
        <f t="shared" si="85"/>
        <v>35</v>
      </c>
      <c r="AQ167" s="62">
        <f t="shared" si="86"/>
        <v>4.8503111461852857</v>
      </c>
      <c r="AR167" s="62">
        <f t="shared" si="87"/>
        <v>242.5155573092643</v>
      </c>
      <c r="AS167" s="62">
        <f t="shared" si="88"/>
        <v>485.03111461852859</v>
      </c>
      <c r="AT167" s="62">
        <f t="shared" si="89"/>
        <v>-242.5155573092643</v>
      </c>
      <c r="AU167" s="62">
        <f t="shared" si="90"/>
        <v>1212.5777865463215</v>
      </c>
      <c r="AV167" s="62">
        <f t="shared" si="91"/>
        <v>-485.03111461852859</v>
      </c>
      <c r="AW167" s="63">
        <f t="shared" si="103"/>
        <v>727.54667192779289</v>
      </c>
      <c r="AX167" s="61" t="str">
        <f t="shared" ca="1" si="92"/>
        <v>VINTO</v>
      </c>
      <c r="AY167" s="69">
        <f t="shared" ca="1" si="104"/>
        <v>9619.0832827772174</v>
      </c>
      <c r="AZ167" s="51">
        <f t="shared" si="93"/>
        <v>1697.6089011648501</v>
      </c>
      <c r="BA167" s="55">
        <f t="shared" ca="1" si="94"/>
        <v>0.18154912507231824</v>
      </c>
      <c r="BB167" s="55">
        <f t="shared" ca="1" si="105"/>
        <v>1.1204854860176272</v>
      </c>
      <c r="BC167" s="64">
        <f t="shared" ca="1" si="95"/>
        <v>78.232886959812276</v>
      </c>
      <c r="BE167" s="52">
        <f t="shared" ca="1" si="96"/>
        <v>4.0999999999999872</v>
      </c>
      <c r="BF167" s="52">
        <f t="shared" ca="1" si="97"/>
        <v>4.0999999999999872</v>
      </c>
      <c r="BG167" s="52">
        <f t="shared" ca="1" si="98"/>
        <v>4.0999999999999872</v>
      </c>
      <c r="BH167" s="52">
        <f t="shared" ca="1" si="99"/>
        <v>4.0999999999999872</v>
      </c>
    </row>
    <row r="168" spans="19:60">
      <c r="S168" s="68">
        <f t="shared" si="110"/>
        <v>7</v>
      </c>
      <c r="T168" s="69">
        <f t="shared" si="110"/>
        <v>2</v>
      </c>
      <c r="U168" s="70">
        <f t="shared" ref="U168:U199" si="112">ROUND((1/T168)*S168,0)+1</f>
        <v>5</v>
      </c>
      <c r="V168" s="68">
        <f t="shared" si="109"/>
        <v>2</v>
      </c>
      <c r="W168" s="70">
        <f t="shared" si="109"/>
        <v>7</v>
      </c>
      <c r="X168" s="71">
        <f t="shared" si="109"/>
        <v>0.7142857142857143</v>
      </c>
      <c r="Y168" s="71">
        <f t="shared" si="109"/>
        <v>0.5</v>
      </c>
      <c r="Z168" s="69">
        <f t="shared" si="109"/>
        <v>10000</v>
      </c>
      <c r="AA168" s="69">
        <f t="shared" ca="1" si="109"/>
        <v>9350.6862150320194</v>
      </c>
      <c r="AB168" s="69">
        <f t="shared" ca="1" si="101"/>
        <v>-649.31378496798061</v>
      </c>
      <c r="AC168" s="69">
        <f t="shared" ca="1" si="102"/>
        <v>96.882372767104812</v>
      </c>
      <c r="AD168" s="73">
        <f t="shared" si="107"/>
        <v>3.9999999999999871</v>
      </c>
      <c r="AE168" s="69">
        <f t="shared" si="111"/>
        <v>0.70000000000000007</v>
      </c>
      <c r="AF168" s="69">
        <f t="shared" si="111"/>
        <v>2.8000000000000003</v>
      </c>
      <c r="AG168" s="78">
        <f t="shared" si="111"/>
        <v>200</v>
      </c>
      <c r="AH168" s="60">
        <f t="shared" si="111"/>
        <v>50</v>
      </c>
      <c r="AI168" s="60">
        <f t="shared" si="111"/>
        <v>140</v>
      </c>
      <c r="AJ168" s="60">
        <f t="shared" si="111"/>
        <v>10140</v>
      </c>
      <c r="AK168" s="60">
        <f t="shared" si="111"/>
        <v>754.31378496798106</v>
      </c>
      <c r="AL168" s="60">
        <f t="shared" si="111"/>
        <v>15.086275699359621</v>
      </c>
      <c r="AM168" s="60">
        <f t="shared" ca="1" si="111"/>
        <v>-520.91671722278397</v>
      </c>
      <c r="AN168" s="60">
        <f t="shared" ca="1" si="111"/>
        <v>-520.91671722278397</v>
      </c>
      <c r="AO168" s="60">
        <f t="shared" ca="1" si="111"/>
        <v>520.91671722278397</v>
      </c>
      <c r="AP168" s="63">
        <f t="shared" si="85"/>
        <v>35</v>
      </c>
      <c r="AQ168" s="62">
        <f t="shared" si="86"/>
        <v>4.9465689248399176</v>
      </c>
      <c r="AR168" s="62">
        <f t="shared" si="87"/>
        <v>247.32844624199589</v>
      </c>
      <c r="AS168" s="62">
        <f t="shared" si="88"/>
        <v>494.65689248399178</v>
      </c>
      <c r="AT168" s="62">
        <f t="shared" si="89"/>
        <v>-247.32844624199589</v>
      </c>
      <c r="AU168" s="62">
        <f t="shared" si="90"/>
        <v>1236.6422312099794</v>
      </c>
      <c r="AV168" s="62">
        <f t="shared" si="91"/>
        <v>-494.65689248399178</v>
      </c>
      <c r="AW168" s="63">
        <f t="shared" si="103"/>
        <v>741.98533872598762</v>
      </c>
      <c r="AX168" s="61" t="str">
        <f t="shared" ca="1" si="92"/>
        <v>VINTO</v>
      </c>
      <c r="AY168" s="69">
        <f t="shared" ca="1" si="104"/>
        <v>9619.0832827772174</v>
      </c>
      <c r="AZ168" s="51">
        <f t="shared" si="93"/>
        <v>1731.2991236939713</v>
      </c>
      <c r="BA168" s="55">
        <f t="shared" ca="1" si="94"/>
        <v>0.1851520929994166</v>
      </c>
      <c r="BB168" s="55">
        <f t="shared" ca="1" si="105"/>
        <v>1.1427222952960669</v>
      </c>
      <c r="BC168" s="64">
        <f t="shared" ca="1" si="95"/>
        <v>92.671553758007008</v>
      </c>
      <c r="BE168" s="52">
        <f t="shared" ca="1" si="96"/>
        <v>3.9999999999999871</v>
      </c>
      <c r="BF168" s="52">
        <f t="shared" ca="1" si="97"/>
        <v>3.9999999999999871</v>
      </c>
      <c r="BG168" s="52">
        <f t="shared" ca="1" si="98"/>
        <v>3.9999999999999871</v>
      </c>
      <c r="BH168" s="52">
        <f t="shared" ca="1" si="99"/>
        <v>3.9999999999999871</v>
      </c>
    </row>
    <row r="169" spans="19:60">
      <c r="S169" s="68">
        <f t="shared" si="110"/>
        <v>7</v>
      </c>
      <c r="T169" s="69">
        <f t="shared" si="110"/>
        <v>2</v>
      </c>
      <c r="U169" s="70">
        <f t="shared" si="112"/>
        <v>5</v>
      </c>
      <c r="V169" s="68">
        <f t="shared" ref="V169:AA184" si="113">V168</f>
        <v>2</v>
      </c>
      <c r="W169" s="70">
        <f t="shared" si="113"/>
        <v>7</v>
      </c>
      <c r="X169" s="71">
        <f t="shared" si="113"/>
        <v>0.7142857142857143</v>
      </c>
      <c r="Y169" s="71">
        <f t="shared" si="113"/>
        <v>0.5</v>
      </c>
      <c r="Z169" s="69">
        <f t="shared" si="113"/>
        <v>10000</v>
      </c>
      <c r="AA169" s="69">
        <f t="shared" ca="1" si="113"/>
        <v>9350.6862150320194</v>
      </c>
      <c r="AB169" s="69">
        <f t="shared" ca="1" si="101"/>
        <v>-649.31378496798061</v>
      </c>
      <c r="AC169" s="69">
        <f t="shared" ref="AC169:AC200" ca="1" si="114">AC168</f>
        <v>96.882372767104812</v>
      </c>
      <c r="AD169" s="73">
        <f t="shared" si="107"/>
        <v>3.899999999999987</v>
      </c>
      <c r="AE169" s="69">
        <f t="shared" si="111"/>
        <v>0.70000000000000007</v>
      </c>
      <c r="AF169" s="69">
        <f t="shared" si="111"/>
        <v>2.8000000000000003</v>
      </c>
      <c r="AG169" s="78">
        <f t="shared" si="111"/>
        <v>200</v>
      </c>
      <c r="AH169" s="60">
        <f t="shared" si="111"/>
        <v>50</v>
      </c>
      <c r="AI169" s="60">
        <f t="shared" si="111"/>
        <v>140</v>
      </c>
      <c r="AJ169" s="60">
        <f t="shared" si="111"/>
        <v>10140</v>
      </c>
      <c r="AK169" s="60">
        <f t="shared" si="111"/>
        <v>754.31378496798106</v>
      </c>
      <c r="AL169" s="60">
        <f t="shared" si="111"/>
        <v>15.086275699359621</v>
      </c>
      <c r="AM169" s="60">
        <f t="shared" ca="1" si="111"/>
        <v>-520.91671722278397</v>
      </c>
      <c r="AN169" s="60">
        <f t="shared" ca="1" si="111"/>
        <v>-520.91671722278397</v>
      </c>
      <c r="AO169" s="60">
        <f t="shared" ca="1" si="111"/>
        <v>520.91671722278397</v>
      </c>
      <c r="AP169" s="63">
        <f t="shared" si="85"/>
        <v>35</v>
      </c>
      <c r="AQ169" s="62">
        <f t="shared" si="86"/>
        <v>5.0477629998358138</v>
      </c>
      <c r="AR169" s="62">
        <f t="shared" si="87"/>
        <v>252.3881499917907</v>
      </c>
      <c r="AS169" s="62">
        <f t="shared" si="88"/>
        <v>504.7762999835814</v>
      </c>
      <c r="AT169" s="62">
        <f t="shared" si="89"/>
        <v>-252.3881499917907</v>
      </c>
      <c r="AU169" s="62">
        <f t="shared" si="90"/>
        <v>1261.9407499589536</v>
      </c>
      <c r="AV169" s="62">
        <f t="shared" si="91"/>
        <v>-504.7762999835814</v>
      </c>
      <c r="AW169" s="63">
        <f t="shared" si="103"/>
        <v>757.16444997537224</v>
      </c>
      <c r="AX169" s="61" t="str">
        <f t="shared" ca="1" si="92"/>
        <v>VINTO</v>
      </c>
      <c r="AY169" s="69">
        <f t="shared" ca="1" si="104"/>
        <v>9619.0832827772174</v>
      </c>
      <c r="AZ169" s="51">
        <f t="shared" si="93"/>
        <v>1766.7170499425349</v>
      </c>
      <c r="BA169" s="55">
        <f t="shared" ca="1" si="94"/>
        <v>0.18893982851252006</v>
      </c>
      <c r="BB169" s="55">
        <f t="shared" ca="1" si="105"/>
        <v>1.1660994537682732</v>
      </c>
      <c r="BC169" s="64">
        <f t="shared" ca="1" si="95"/>
        <v>107.85066500739163</v>
      </c>
      <c r="BE169" s="52">
        <f t="shared" ca="1" si="96"/>
        <v>3.899999999999987</v>
      </c>
      <c r="BF169" s="52">
        <f t="shared" ca="1" si="97"/>
        <v>3.899999999999987</v>
      </c>
      <c r="BG169" s="52">
        <f t="shared" ca="1" si="98"/>
        <v>3.899999999999987</v>
      </c>
      <c r="BH169" s="52">
        <f t="shared" ca="1" si="99"/>
        <v>3.899999999999987</v>
      </c>
    </row>
    <row r="170" spans="19:60">
      <c r="S170" s="68">
        <f t="shared" ref="S170:T185" si="115">S169</f>
        <v>7</v>
      </c>
      <c r="T170" s="69">
        <f t="shared" si="115"/>
        <v>2</v>
      </c>
      <c r="U170" s="70">
        <f t="shared" si="112"/>
        <v>5</v>
      </c>
      <c r="V170" s="68">
        <f t="shared" si="113"/>
        <v>2</v>
      </c>
      <c r="W170" s="70">
        <f t="shared" si="113"/>
        <v>7</v>
      </c>
      <c r="X170" s="71">
        <f t="shared" si="113"/>
        <v>0.7142857142857143</v>
      </c>
      <c r="Y170" s="71">
        <f t="shared" si="113"/>
        <v>0.5</v>
      </c>
      <c r="Z170" s="69">
        <f t="shared" si="113"/>
        <v>10000</v>
      </c>
      <c r="AA170" s="69">
        <f t="shared" ca="1" si="113"/>
        <v>9350.6862150320194</v>
      </c>
      <c r="AB170" s="69">
        <f t="shared" ca="1" si="101"/>
        <v>-649.31378496798061</v>
      </c>
      <c r="AC170" s="69">
        <f t="shared" ca="1" si="114"/>
        <v>96.882372767104812</v>
      </c>
      <c r="AD170" s="73">
        <f t="shared" si="107"/>
        <v>3.7999999999999869</v>
      </c>
      <c r="AE170" s="69">
        <f t="shared" ref="AE170:AO185" si="116">AE169</f>
        <v>0.70000000000000007</v>
      </c>
      <c r="AF170" s="69">
        <f t="shared" si="116"/>
        <v>2.8000000000000003</v>
      </c>
      <c r="AG170" s="78">
        <f t="shared" si="116"/>
        <v>200</v>
      </c>
      <c r="AH170" s="60">
        <f t="shared" si="116"/>
        <v>50</v>
      </c>
      <c r="AI170" s="60">
        <f t="shared" si="116"/>
        <v>140</v>
      </c>
      <c r="AJ170" s="60">
        <f t="shared" si="116"/>
        <v>10140</v>
      </c>
      <c r="AK170" s="60">
        <f t="shared" si="116"/>
        <v>754.31378496798106</v>
      </c>
      <c r="AL170" s="60">
        <f t="shared" si="116"/>
        <v>15.086275699359621</v>
      </c>
      <c r="AM170" s="60">
        <f t="shared" ca="1" si="116"/>
        <v>-520.91671722278397</v>
      </c>
      <c r="AN170" s="60">
        <f t="shared" ca="1" si="116"/>
        <v>-520.91671722278397</v>
      </c>
      <c r="AO170" s="60">
        <f t="shared" ca="1" si="116"/>
        <v>520.91671722278397</v>
      </c>
      <c r="AP170" s="63">
        <f t="shared" si="85"/>
        <v>35</v>
      </c>
      <c r="AQ170" s="62">
        <f t="shared" si="86"/>
        <v>5.154283078778862</v>
      </c>
      <c r="AR170" s="62">
        <f t="shared" si="87"/>
        <v>257.71415393894313</v>
      </c>
      <c r="AS170" s="62">
        <f t="shared" si="88"/>
        <v>515.42830787788625</v>
      </c>
      <c r="AT170" s="62">
        <f t="shared" si="89"/>
        <v>-257.71415393894313</v>
      </c>
      <c r="AU170" s="62">
        <f t="shared" si="90"/>
        <v>1288.5707696947156</v>
      </c>
      <c r="AV170" s="62">
        <f t="shared" si="91"/>
        <v>-515.42830787788625</v>
      </c>
      <c r="AW170" s="63">
        <f t="shared" si="103"/>
        <v>773.14246181682938</v>
      </c>
      <c r="AX170" s="61" t="str">
        <f t="shared" ca="1" si="92"/>
        <v>VINTO</v>
      </c>
      <c r="AY170" s="69">
        <f t="shared" ca="1" si="104"/>
        <v>9619.0832827772174</v>
      </c>
      <c r="AZ170" s="51">
        <f t="shared" si="93"/>
        <v>1803.9990775726019</v>
      </c>
      <c r="BA170" s="55">
        <f t="shared" ca="1" si="94"/>
        <v>0.19292691852631316</v>
      </c>
      <c r="BB170" s="55">
        <f t="shared" ca="1" si="105"/>
        <v>1.1907069890021742</v>
      </c>
      <c r="BC170" s="64">
        <f t="shared" ca="1" si="95"/>
        <v>123.82867684884877</v>
      </c>
      <c r="BE170" s="52">
        <f t="shared" ca="1" si="96"/>
        <v>3.7999999999999869</v>
      </c>
      <c r="BF170" s="52">
        <f t="shared" ca="1" si="97"/>
        <v>3.7999999999999869</v>
      </c>
      <c r="BG170" s="52">
        <f t="shared" ca="1" si="98"/>
        <v>3.7999999999999869</v>
      </c>
      <c r="BH170" s="52">
        <f t="shared" ca="1" si="99"/>
        <v>3.7999999999999869</v>
      </c>
    </row>
    <row r="171" spans="19:60">
      <c r="S171" s="68">
        <f t="shared" si="115"/>
        <v>7</v>
      </c>
      <c r="T171" s="69">
        <f t="shared" si="115"/>
        <v>2</v>
      </c>
      <c r="U171" s="70">
        <f t="shared" si="112"/>
        <v>5</v>
      </c>
      <c r="V171" s="68">
        <f t="shared" si="113"/>
        <v>2</v>
      </c>
      <c r="W171" s="70">
        <f t="shared" si="113"/>
        <v>7</v>
      </c>
      <c r="X171" s="71">
        <f t="shared" si="113"/>
        <v>0.7142857142857143</v>
      </c>
      <c r="Y171" s="71">
        <f t="shared" si="113"/>
        <v>0.5</v>
      </c>
      <c r="Z171" s="69">
        <f t="shared" si="113"/>
        <v>10000</v>
      </c>
      <c r="AA171" s="69">
        <f t="shared" ca="1" si="113"/>
        <v>9350.6862150320194</v>
      </c>
      <c r="AB171" s="69">
        <f t="shared" ca="1" si="101"/>
        <v>-649.31378496798061</v>
      </c>
      <c r="AC171" s="69">
        <f t="shared" ca="1" si="114"/>
        <v>96.882372767104812</v>
      </c>
      <c r="AD171" s="73">
        <f t="shared" si="107"/>
        <v>3.6999999999999869</v>
      </c>
      <c r="AE171" s="69">
        <f t="shared" si="116"/>
        <v>0.70000000000000007</v>
      </c>
      <c r="AF171" s="69">
        <f t="shared" si="116"/>
        <v>2.8000000000000003</v>
      </c>
      <c r="AG171" s="78">
        <f t="shared" si="116"/>
        <v>200</v>
      </c>
      <c r="AH171" s="60">
        <f t="shared" si="116"/>
        <v>50</v>
      </c>
      <c r="AI171" s="60">
        <f t="shared" si="116"/>
        <v>140</v>
      </c>
      <c r="AJ171" s="60">
        <f t="shared" si="116"/>
        <v>10140</v>
      </c>
      <c r="AK171" s="60">
        <f t="shared" si="116"/>
        <v>754.31378496798106</v>
      </c>
      <c r="AL171" s="60">
        <f t="shared" si="116"/>
        <v>15.086275699359621</v>
      </c>
      <c r="AM171" s="60">
        <f t="shared" ca="1" si="116"/>
        <v>-520.91671722278397</v>
      </c>
      <c r="AN171" s="60">
        <f t="shared" ca="1" si="116"/>
        <v>-520.91671722278397</v>
      </c>
      <c r="AO171" s="60">
        <f t="shared" ca="1" si="116"/>
        <v>520.91671722278397</v>
      </c>
      <c r="AP171" s="63">
        <f t="shared" si="85"/>
        <v>35</v>
      </c>
      <c r="AQ171" s="62">
        <f t="shared" si="86"/>
        <v>5.2665609998269396</v>
      </c>
      <c r="AR171" s="62">
        <f t="shared" si="87"/>
        <v>263.32804999134697</v>
      </c>
      <c r="AS171" s="62">
        <f t="shared" si="88"/>
        <v>526.65609998269395</v>
      </c>
      <c r="AT171" s="62">
        <f t="shared" si="89"/>
        <v>-263.32804999134697</v>
      </c>
      <c r="AU171" s="62">
        <f t="shared" si="90"/>
        <v>1316.6402499567348</v>
      </c>
      <c r="AV171" s="62">
        <f t="shared" si="91"/>
        <v>-526.65609998269395</v>
      </c>
      <c r="AW171" s="63">
        <f t="shared" si="103"/>
        <v>789.98414997404086</v>
      </c>
      <c r="AX171" s="61" t="str">
        <f t="shared" ca="1" si="92"/>
        <v>VINTO</v>
      </c>
      <c r="AY171" s="69">
        <f t="shared" ca="1" si="104"/>
        <v>9619.0832827772174</v>
      </c>
      <c r="AZ171" s="51">
        <f t="shared" si="93"/>
        <v>1843.2963499394289</v>
      </c>
      <c r="BA171" s="55">
        <f t="shared" ca="1" si="94"/>
        <v>0.19712952691923016</v>
      </c>
      <c r="BB171" s="55">
        <f t="shared" ca="1" si="105"/>
        <v>1.2166446612757453</v>
      </c>
      <c r="BC171" s="64">
        <f t="shared" ca="1" si="95"/>
        <v>140.67036500606025</v>
      </c>
      <c r="BE171" s="52">
        <f t="shared" ca="1" si="96"/>
        <v>3.6999999999999869</v>
      </c>
      <c r="BF171" s="52">
        <f t="shared" ca="1" si="97"/>
        <v>3.6999999999999869</v>
      </c>
      <c r="BG171" s="52">
        <f t="shared" ca="1" si="98"/>
        <v>3.6999999999999869</v>
      </c>
      <c r="BH171" s="52">
        <f t="shared" ca="1" si="99"/>
        <v>3.6999999999999869</v>
      </c>
    </row>
    <row r="172" spans="19:60">
      <c r="S172" s="68">
        <f t="shared" si="115"/>
        <v>7</v>
      </c>
      <c r="T172" s="69">
        <f t="shared" si="115"/>
        <v>2</v>
      </c>
      <c r="U172" s="70">
        <f t="shared" si="112"/>
        <v>5</v>
      </c>
      <c r="V172" s="68">
        <f t="shared" si="113"/>
        <v>2</v>
      </c>
      <c r="W172" s="70">
        <f t="shared" si="113"/>
        <v>7</v>
      </c>
      <c r="X172" s="71">
        <f t="shared" si="113"/>
        <v>0.7142857142857143</v>
      </c>
      <c r="Y172" s="71">
        <f t="shared" si="113"/>
        <v>0.5</v>
      </c>
      <c r="Z172" s="69">
        <f t="shared" si="113"/>
        <v>10000</v>
      </c>
      <c r="AA172" s="69">
        <f t="shared" ca="1" si="113"/>
        <v>9350.6862150320194</v>
      </c>
      <c r="AB172" s="69">
        <f t="shared" ca="1" si="101"/>
        <v>-649.31378496798061</v>
      </c>
      <c r="AC172" s="69">
        <f t="shared" ca="1" si="114"/>
        <v>96.882372767104812</v>
      </c>
      <c r="AD172" s="73">
        <f t="shared" si="107"/>
        <v>3.5999999999999868</v>
      </c>
      <c r="AE172" s="69">
        <f t="shared" si="116"/>
        <v>0.70000000000000007</v>
      </c>
      <c r="AF172" s="69">
        <f t="shared" si="116"/>
        <v>2.8000000000000003</v>
      </c>
      <c r="AG172" s="78">
        <f t="shared" si="116"/>
        <v>200</v>
      </c>
      <c r="AH172" s="60">
        <f t="shared" si="116"/>
        <v>50</v>
      </c>
      <c r="AI172" s="60">
        <f t="shared" si="116"/>
        <v>140</v>
      </c>
      <c r="AJ172" s="60">
        <f t="shared" si="116"/>
        <v>10140</v>
      </c>
      <c r="AK172" s="60">
        <f t="shared" si="116"/>
        <v>754.31378496798106</v>
      </c>
      <c r="AL172" s="60">
        <f t="shared" si="116"/>
        <v>15.086275699359621</v>
      </c>
      <c r="AM172" s="60">
        <f t="shared" ca="1" si="116"/>
        <v>-520.91671722278397</v>
      </c>
      <c r="AN172" s="60">
        <f t="shared" ca="1" si="116"/>
        <v>-520.91671722278397</v>
      </c>
      <c r="AO172" s="60">
        <f t="shared" ca="1" si="116"/>
        <v>520.91671722278397</v>
      </c>
      <c r="AP172" s="63">
        <f t="shared" si="85"/>
        <v>35</v>
      </c>
      <c r="AQ172" s="62">
        <f t="shared" si="86"/>
        <v>5.3850765831554659</v>
      </c>
      <c r="AR172" s="62">
        <f t="shared" si="87"/>
        <v>269.25382915777328</v>
      </c>
      <c r="AS172" s="62">
        <f t="shared" si="88"/>
        <v>538.50765831554656</v>
      </c>
      <c r="AT172" s="62">
        <f t="shared" si="89"/>
        <v>-269.25382915777328</v>
      </c>
      <c r="AU172" s="62">
        <f t="shared" si="90"/>
        <v>1346.2691457888664</v>
      </c>
      <c r="AV172" s="62">
        <f t="shared" si="91"/>
        <v>-538.50765831554656</v>
      </c>
      <c r="AW172" s="63">
        <f t="shared" si="103"/>
        <v>807.76148747331979</v>
      </c>
      <c r="AX172" s="61" t="str">
        <f t="shared" ca="1" si="92"/>
        <v>VINTO</v>
      </c>
      <c r="AY172" s="69">
        <f t="shared" ca="1" si="104"/>
        <v>9619.0832827772174</v>
      </c>
      <c r="AZ172" s="51">
        <f t="shared" si="93"/>
        <v>1884.776804104413</v>
      </c>
      <c r="BA172" s="55">
        <f t="shared" ca="1" si="94"/>
        <v>0.20156561355619815</v>
      </c>
      <c r="BB172" s="55">
        <f t="shared" ca="1" si="105"/>
        <v>1.2440233153422928</v>
      </c>
      <c r="BC172" s="64">
        <f t="shared" ca="1" si="95"/>
        <v>158.44770250533918</v>
      </c>
      <c r="BE172" s="52">
        <f t="shared" ca="1" si="96"/>
        <v>3.5999999999999868</v>
      </c>
      <c r="BF172" s="52">
        <f t="shared" ca="1" si="97"/>
        <v>3.5999999999999868</v>
      </c>
      <c r="BG172" s="52">
        <f t="shared" ca="1" si="98"/>
        <v>3.5999999999999868</v>
      </c>
      <c r="BH172" s="52">
        <f t="shared" ca="1" si="99"/>
        <v>3.5999999999999868</v>
      </c>
    </row>
    <row r="173" spans="19:60">
      <c r="S173" s="68">
        <f t="shared" si="115"/>
        <v>7</v>
      </c>
      <c r="T173" s="69">
        <f t="shared" si="115"/>
        <v>2</v>
      </c>
      <c r="U173" s="70">
        <f t="shared" si="112"/>
        <v>5</v>
      </c>
      <c r="V173" s="68">
        <f t="shared" si="113"/>
        <v>2</v>
      </c>
      <c r="W173" s="70">
        <f t="shared" si="113"/>
        <v>7</v>
      </c>
      <c r="X173" s="71">
        <f t="shared" si="113"/>
        <v>0.7142857142857143</v>
      </c>
      <c r="Y173" s="71">
        <f t="shared" si="113"/>
        <v>0.5</v>
      </c>
      <c r="Z173" s="69">
        <f t="shared" si="113"/>
        <v>10000</v>
      </c>
      <c r="AA173" s="69">
        <f t="shared" ca="1" si="113"/>
        <v>9350.6862150320194</v>
      </c>
      <c r="AB173" s="69">
        <f t="shared" ca="1" si="101"/>
        <v>-649.31378496798061</v>
      </c>
      <c r="AC173" s="69">
        <f t="shared" ca="1" si="114"/>
        <v>96.882372767104812</v>
      </c>
      <c r="AD173" s="73">
        <f t="shared" si="107"/>
        <v>3.4999999999999867</v>
      </c>
      <c r="AE173" s="69">
        <f t="shared" si="116"/>
        <v>0.70000000000000007</v>
      </c>
      <c r="AF173" s="69">
        <f t="shared" si="116"/>
        <v>2.8000000000000003</v>
      </c>
      <c r="AG173" s="78">
        <f t="shared" si="116"/>
        <v>200</v>
      </c>
      <c r="AH173" s="60">
        <f t="shared" si="116"/>
        <v>50</v>
      </c>
      <c r="AI173" s="60">
        <f t="shared" si="116"/>
        <v>140</v>
      </c>
      <c r="AJ173" s="60">
        <f t="shared" si="116"/>
        <v>10140</v>
      </c>
      <c r="AK173" s="60">
        <f t="shared" si="116"/>
        <v>754.31378496798106</v>
      </c>
      <c r="AL173" s="60">
        <f t="shared" si="116"/>
        <v>15.086275699359621</v>
      </c>
      <c r="AM173" s="60">
        <f t="shared" ca="1" si="116"/>
        <v>-520.91671722278397</v>
      </c>
      <c r="AN173" s="60">
        <f t="shared" ca="1" si="116"/>
        <v>-520.91671722278397</v>
      </c>
      <c r="AO173" s="60">
        <f t="shared" ca="1" si="116"/>
        <v>520.91671722278397</v>
      </c>
      <c r="AP173" s="63">
        <f t="shared" si="85"/>
        <v>35</v>
      </c>
      <c r="AQ173" s="62">
        <f t="shared" si="86"/>
        <v>5.510364485531337</v>
      </c>
      <c r="AR173" s="62">
        <f t="shared" si="87"/>
        <v>275.51822427656685</v>
      </c>
      <c r="AS173" s="62">
        <f t="shared" si="88"/>
        <v>551.03644855313371</v>
      </c>
      <c r="AT173" s="62">
        <f t="shared" si="89"/>
        <v>-275.51822427656685</v>
      </c>
      <c r="AU173" s="62">
        <f t="shared" si="90"/>
        <v>1377.5911213828342</v>
      </c>
      <c r="AV173" s="62">
        <f t="shared" si="91"/>
        <v>-551.03644855313371</v>
      </c>
      <c r="AW173" s="63">
        <f t="shared" si="103"/>
        <v>826.55467282970051</v>
      </c>
      <c r="AX173" s="61" t="str">
        <f t="shared" ca="1" si="92"/>
        <v>VINTO</v>
      </c>
      <c r="AY173" s="69">
        <f t="shared" ca="1" si="104"/>
        <v>9619.0832827772174</v>
      </c>
      <c r="AZ173" s="51">
        <f t="shared" si="93"/>
        <v>1928.627569935968</v>
      </c>
      <c r="BA173" s="55">
        <f t="shared" ca="1" si="94"/>
        <v>0.20625519085813573</v>
      </c>
      <c r="BB173" s="55">
        <f t="shared" ca="1" si="105"/>
        <v>1.2729664639269289</v>
      </c>
      <c r="BC173" s="64">
        <f t="shared" ca="1" si="95"/>
        <v>177.2408878617199</v>
      </c>
      <c r="BE173" s="52">
        <f t="shared" ca="1" si="96"/>
        <v>3.4999999999999867</v>
      </c>
      <c r="BF173" s="52">
        <f t="shared" ca="1" si="97"/>
        <v>3.4999999999999867</v>
      </c>
      <c r="BG173" s="52">
        <f t="shared" ca="1" si="98"/>
        <v>3.4999999999999867</v>
      </c>
      <c r="BH173" s="52">
        <f t="shared" ca="1" si="99"/>
        <v>3.4999999999999867</v>
      </c>
    </row>
    <row r="174" spans="19:60">
      <c r="S174" s="68">
        <f t="shared" si="115"/>
        <v>7</v>
      </c>
      <c r="T174" s="69">
        <f t="shared" si="115"/>
        <v>2</v>
      </c>
      <c r="U174" s="70">
        <f t="shared" si="112"/>
        <v>5</v>
      </c>
      <c r="V174" s="68">
        <f t="shared" si="113"/>
        <v>2</v>
      </c>
      <c r="W174" s="70">
        <f t="shared" si="113"/>
        <v>7</v>
      </c>
      <c r="X174" s="71">
        <f t="shared" si="113"/>
        <v>0.7142857142857143</v>
      </c>
      <c r="Y174" s="71">
        <f t="shared" si="113"/>
        <v>0.5</v>
      </c>
      <c r="Z174" s="69">
        <f t="shared" si="113"/>
        <v>10000</v>
      </c>
      <c r="AA174" s="69">
        <f t="shared" ca="1" si="113"/>
        <v>9350.6862150320194</v>
      </c>
      <c r="AB174" s="69">
        <f t="shared" ca="1" si="101"/>
        <v>-649.31378496798061</v>
      </c>
      <c r="AC174" s="69">
        <f t="shared" ca="1" si="114"/>
        <v>96.882372767104812</v>
      </c>
      <c r="AD174" s="73">
        <f t="shared" si="107"/>
        <v>3.3999999999999866</v>
      </c>
      <c r="AE174" s="69">
        <f t="shared" si="116"/>
        <v>0.70000000000000007</v>
      </c>
      <c r="AF174" s="69">
        <f t="shared" si="116"/>
        <v>2.8000000000000003</v>
      </c>
      <c r="AG174" s="78">
        <f t="shared" si="116"/>
        <v>200</v>
      </c>
      <c r="AH174" s="60">
        <f t="shared" si="116"/>
        <v>50</v>
      </c>
      <c r="AI174" s="60">
        <f t="shared" si="116"/>
        <v>140</v>
      </c>
      <c r="AJ174" s="60">
        <f t="shared" si="116"/>
        <v>10140</v>
      </c>
      <c r="AK174" s="60">
        <f t="shared" si="116"/>
        <v>754.31378496798106</v>
      </c>
      <c r="AL174" s="60">
        <f t="shared" si="116"/>
        <v>15.086275699359621</v>
      </c>
      <c r="AM174" s="60">
        <f t="shared" ca="1" si="116"/>
        <v>-520.91671722278397</v>
      </c>
      <c r="AN174" s="60">
        <f t="shared" ca="1" si="116"/>
        <v>-520.91671722278397</v>
      </c>
      <c r="AO174" s="60">
        <f t="shared" ca="1" si="116"/>
        <v>520.91671722278397</v>
      </c>
      <c r="AP174" s="63">
        <f t="shared" si="85"/>
        <v>35</v>
      </c>
      <c r="AQ174" s="62">
        <f t="shared" si="86"/>
        <v>5.6430222645175538</v>
      </c>
      <c r="AR174" s="62">
        <f t="shared" si="87"/>
        <v>282.15111322587768</v>
      </c>
      <c r="AS174" s="62">
        <f t="shared" si="88"/>
        <v>564.30222645175536</v>
      </c>
      <c r="AT174" s="62">
        <f t="shared" si="89"/>
        <v>-282.15111322587768</v>
      </c>
      <c r="AU174" s="62">
        <f t="shared" si="90"/>
        <v>1410.7555661293884</v>
      </c>
      <c r="AV174" s="62">
        <f t="shared" si="91"/>
        <v>-564.30222645175536</v>
      </c>
      <c r="AW174" s="63">
        <f t="shared" si="103"/>
        <v>846.45333967763304</v>
      </c>
      <c r="AX174" s="61" t="str">
        <f t="shared" ca="1" si="92"/>
        <v>VINTO</v>
      </c>
      <c r="AY174" s="69">
        <f t="shared" ca="1" si="104"/>
        <v>9619.0832827772174</v>
      </c>
      <c r="AZ174" s="51">
        <f t="shared" si="93"/>
        <v>1975.0577925811438</v>
      </c>
      <c r="BA174" s="55">
        <f t="shared" ca="1" si="94"/>
        <v>0.21122062564842259</v>
      </c>
      <c r="BB174" s="55">
        <f t="shared" ca="1" si="105"/>
        <v>1.3036121506636023</v>
      </c>
      <c r="BC174" s="64">
        <f t="shared" ca="1" si="95"/>
        <v>197.13955470965243</v>
      </c>
      <c r="BE174" s="52">
        <f t="shared" ca="1" si="96"/>
        <v>3.3999999999999866</v>
      </c>
      <c r="BF174" s="52">
        <f t="shared" ca="1" si="97"/>
        <v>3.3999999999999866</v>
      </c>
      <c r="BG174" s="52">
        <f t="shared" ca="1" si="98"/>
        <v>3.3999999999999866</v>
      </c>
      <c r="BH174" s="52">
        <f t="shared" ca="1" si="99"/>
        <v>3.3999999999999866</v>
      </c>
    </row>
    <row r="175" spans="19:60">
      <c r="S175" s="68">
        <f t="shared" si="115"/>
        <v>7</v>
      </c>
      <c r="T175" s="69">
        <f t="shared" si="115"/>
        <v>2</v>
      </c>
      <c r="U175" s="70">
        <f t="shared" si="112"/>
        <v>5</v>
      </c>
      <c r="V175" s="68">
        <f t="shared" si="113"/>
        <v>2</v>
      </c>
      <c r="W175" s="70">
        <f t="shared" si="113"/>
        <v>7</v>
      </c>
      <c r="X175" s="71">
        <f t="shared" si="113"/>
        <v>0.7142857142857143</v>
      </c>
      <c r="Y175" s="71">
        <f t="shared" si="113"/>
        <v>0.5</v>
      </c>
      <c r="Z175" s="69">
        <f t="shared" si="113"/>
        <v>10000</v>
      </c>
      <c r="AA175" s="69">
        <f t="shared" ca="1" si="113"/>
        <v>9350.6862150320194</v>
      </c>
      <c r="AB175" s="69">
        <f t="shared" ca="1" si="101"/>
        <v>-649.31378496798061</v>
      </c>
      <c r="AC175" s="69">
        <f t="shared" ca="1" si="114"/>
        <v>96.882372767104812</v>
      </c>
      <c r="AD175" s="73">
        <f t="shared" si="107"/>
        <v>3.2999999999999865</v>
      </c>
      <c r="AE175" s="69">
        <f t="shared" si="116"/>
        <v>0.70000000000000007</v>
      </c>
      <c r="AF175" s="69">
        <f t="shared" si="116"/>
        <v>2.8000000000000003</v>
      </c>
      <c r="AG175" s="78">
        <f t="shared" si="116"/>
        <v>200</v>
      </c>
      <c r="AH175" s="60">
        <f t="shared" si="116"/>
        <v>50</v>
      </c>
      <c r="AI175" s="60">
        <f t="shared" si="116"/>
        <v>140</v>
      </c>
      <c r="AJ175" s="60">
        <f t="shared" si="116"/>
        <v>10140</v>
      </c>
      <c r="AK175" s="60">
        <f t="shared" si="116"/>
        <v>754.31378496798106</v>
      </c>
      <c r="AL175" s="60">
        <f t="shared" si="116"/>
        <v>15.086275699359621</v>
      </c>
      <c r="AM175" s="60">
        <f t="shared" ca="1" si="116"/>
        <v>-520.91671722278397</v>
      </c>
      <c r="AN175" s="60">
        <f t="shared" ca="1" si="116"/>
        <v>-520.91671722278397</v>
      </c>
      <c r="AO175" s="60">
        <f t="shared" ca="1" si="116"/>
        <v>520.91671722278397</v>
      </c>
      <c r="AP175" s="63">
        <f t="shared" si="85"/>
        <v>35</v>
      </c>
      <c r="AQ175" s="62">
        <f t="shared" si="86"/>
        <v>5.7837199088968747</v>
      </c>
      <c r="AR175" s="62">
        <f t="shared" si="87"/>
        <v>289.18599544484374</v>
      </c>
      <c r="AS175" s="62">
        <f t="shared" si="88"/>
        <v>578.37199088968748</v>
      </c>
      <c r="AT175" s="62">
        <f t="shared" si="89"/>
        <v>-289.18599544484374</v>
      </c>
      <c r="AU175" s="62">
        <f t="shared" si="90"/>
        <v>1445.9299772242186</v>
      </c>
      <c r="AV175" s="62">
        <f t="shared" si="91"/>
        <v>-578.37199088968748</v>
      </c>
      <c r="AW175" s="63">
        <f t="shared" si="103"/>
        <v>867.55798633453117</v>
      </c>
      <c r="AX175" s="61" t="str">
        <f t="shared" ca="1" si="92"/>
        <v>VINTO</v>
      </c>
      <c r="AY175" s="69">
        <f t="shared" ca="1" si="104"/>
        <v>9619.0832827772174</v>
      </c>
      <c r="AZ175" s="51">
        <f t="shared" si="93"/>
        <v>2024.3019681139062</v>
      </c>
      <c r="BA175" s="55">
        <f t="shared" ca="1" si="94"/>
        <v>0.21648699588054507</v>
      </c>
      <c r="BB175" s="55">
        <f t="shared" ca="1" si="105"/>
        <v>1.336115151747953</v>
      </c>
      <c r="BC175" s="64">
        <f t="shared" ca="1" si="95"/>
        <v>218.24420136655056</v>
      </c>
      <c r="BE175" s="52">
        <f t="shared" ca="1" si="96"/>
        <v>3.2999999999999865</v>
      </c>
      <c r="BF175" s="52">
        <f t="shared" ca="1" si="97"/>
        <v>3.2999999999999865</v>
      </c>
      <c r="BG175" s="52">
        <f t="shared" ca="1" si="98"/>
        <v>3.2999999999999865</v>
      </c>
      <c r="BH175" s="52">
        <f t="shared" ca="1" si="99"/>
        <v>3.2999999999999865</v>
      </c>
    </row>
    <row r="176" spans="19:60">
      <c r="S176" s="68">
        <f t="shared" si="115"/>
        <v>7</v>
      </c>
      <c r="T176" s="69">
        <f t="shared" si="115"/>
        <v>2</v>
      </c>
      <c r="U176" s="70">
        <f t="shared" si="112"/>
        <v>5</v>
      </c>
      <c r="V176" s="68">
        <f t="shared" si="113"/>
        <v>2</v>
      </c>
      <c r="W176" s="70">
        <f t="shared" si="113"/>
        <v>7</v>
      </c>
      <c r="X176" s="71">
        <f t="shared" si="113"/>
        <v>0.7142857142857143</v>
      </c>
      <c r="Y176" s="71">
        <f t="shared" si="113"/>
        <v>0.5</v>
      </c>
      <c r="Z176" s="69">
        <f t="shared" si="113"/>
        <v>10000</v>
      </c>
      <c r="AA176" s="69">
        <f t="shared" ca="1" si="113"/>
        <v>9350.6862150320194</v>
      </c>
      <c r="AB176" s="69">
        <f t="shared" ca="1" si="101"/>
        <v>-649.31378496798061</v>
      </c>
      <c r="AC176" s="69">
        <f t="shared" ca="1" si="114"/>
        <v>96.882372767104812</v>
      </c>
      <c r="AD176" s="73">
        <f t="shared" si="107"/>
        <v>3.1999999999999864</v>
      </c>
      <c r="AE176" s="69">
        <f t="shared" si="116"/>
        <v>0.70000000000000007</v>
      </c>
      <c r="AF176" s="69">
        <f t="shared" si="116"/>
        <v>2.8000000000000003</v>
      </c>
      <c r="AG176" s="78">
        <f t="shared" si="116"/>
        <v>200</v>
      </c>
      <c r="AH176" s="60">
        <f t="shared" si="116"/>
        <v>50</v>
      </c>
      <c r="AI176" s="60">
        <f t="shared" si="116"/>
        <v>140</v>
      </c>
      <c r="AJ176" s="60">
        <f t="shared" si="116"/>
        <v>10140</v>
      </c>
      <c r="AK176" s="60">
        <f t="shared" si="116"/>
        <v>754.31378496798106</v>
      </c>
      <c r="AL176" s="60">
        <f t="shared" si="116"/>
        <v>15.086275699359621</v>
      </c>
      <c r="AM176" s="60">
        <f t="shared" ca="1" si="116"/>
        <v>-520.91671722278397</v>
      </c>
      <c r="AN176" s="60">
        <f t="shared" ca="1" si="116"/>
        <v>-520.91671722278397</v>
      </c>
      <c r="AO176" s="60">
        <f t="shared" ca="1" si="116"/>
        <v>520.91671722278397</v>
      </c>
      <c r="AP176" s="63">
        <f t="shared" si="85"/>
        <v>35</v>
      </c>
      <c r="AQ176" s="62">
        <f t="shared" si="86"/>
        <v>5.9332111560499028</v>
      </c>
      <c r="AR176" s="62">
        <f t="shared" si="87"/>
        <v>296.66055780249513</v>
      </c>
      <c r="AS176" s="62">
        <f t="shared" si="88"/>
        <v>593.32111560499027</v>
      </c>
      <c r="AT176" s="62">
        <f t="shared" si="89"/>
        <v>-296.66055780249513</v>
      </c>
      <c r="AU176" s="62">
        <f t="shared" si="90"/>
        <v>1483.3027890124756</v>
      </c>
      <c r="AV176" s="62">
        <f t="shared" si="91"/>
        <v>-593.32111560499027</v>
      </c>
      <c r="AW176" s="63">
        <f t="shared" si="103"/>
        <v>889.98167340748535</v>
      </c>
      <c r="AX176" s="61" t="str">
        <f t="shared" ca="1" si="92"/>
        <v>VINTO</v>
      </c>
      <c r="AY176" s="69">
        <f t="shared" ca="1" si="104"/>
        <v>9619.0832827772174</v>
      </c>
      <c r="AZ176" s="51">
        <f t="shared" si="93"/>
        <v>2076.623904617466</v>
      </c>
      <c r="BA176" s="55">
        <f t="shared" ca="1" si="94"/>
        <v>0.22208251425217512</v>
      </c>
      <c r="BB176" s="55">
        <f t="shared" ca="1" si="105"/>
        <v>1.3706495904000755</v>
      </c>
      <c r="BC176" s="64">
        <f t="shared" ca="1" si="95"/>
        <v>240.66788843950474</v>
      </c>
      <c r="BE176" s="52">
        <f t="shared" ca="1" si="96"/>
        <v>3.1999999999999864</v>
      </c>
      <c r="BF176" s="52">
        <f t="shared" ca="1" si="97"/>
        <v>3.1999999999999864</v>
      </c>
      <c r="BG176" s="52">
        <f t="shared" ca="1" si="98"/>
        <v>3.1999999999999864</v>
      </c>
      <c r="BH176" s="52">
        <f t="shared" ca="1" si="99"/>
        <v>3.1999999999999864</v>
      </c>
    </row>
    <row r="177" spans="19:60">
      <c r="S177" s="68">
        <f t="shared" si="115"/>
        <v>7</v>
      </c>
      <c r="T177" s="69">
        <f t="shared" si="115"/>
        <v>2</v>
      </c>
      <c r="U177" s="70">
        <f t="shared" si="112"/>
        <v>5</v>
      </c>
      <c r="V177" s="68">
        <f t="shared" si="113"/>
        <v>2</v>
      </c>
      <c r="W177" s="70">
        <f t="shared" si="113"/>
        <v>7</v>
      </c>
      <c r="X177" s="71">
        <f t="shared" si="113"/>
        <v>0.7142857142857143</v>
      </c>
      <c r="Y177" s="71">
        <f t="shared" si="113"/>
        <v>0.5</v>
      </c>
      <c r="Z177" s="69">
        <f t="shared" si="113"/>
        <v>10000</v>
      </c>
      <c r="AA177" s="69">
        <f t="shared" ca="1" si="113"/>
        <v>9350.6862150320194</v>
      </c>
      <c r="AB177" s="69">
        <f t="shared" ca="1" si="101"/>
        <v>-649.31378496798061</v>
      </c>
      <c r="AC177" s="69">
        <f t="shared" ca="1" si="114"/>
        <v>96.882372767104812</v>
      </c>
      <c r="AD177" s="73">
        <f t="shared" si="107"/>
        <v>3.0999999999999863</v>
      </c>
      <c r="AE177" s="69">
        <f t="shared" si="116"/>
        <v>0.70000000000000007</v>
      </c>
      <c r="AF177" s="69">
        <f t="shared" si="116"/>
        <v>2.8000000000000003</v>
      </c>
      <c r="AG177" s="78">
        <f t="shared" si="116"/>
        <v>200</v>
      </c>
      <c r="AH177" s="60">
        <f t="shared" si="116"/>
        <v>50</v>
      </c>
      <c r="AI177" s="60">
        <f t="shared" si="116"/>
        <v>140</v>
      </c>
      <c r="AJ177" s="60">
        <f t="shared" si="116"/>
        <v>10140</v>
      </c>
      <c r="AK177" s="60">
        <f t="shared" si="116"/>
        <v>754.31378496798106</v>
      </c>
      <c r="AL177" s="60">
        <f t="shared" si="116"/>
        <v>15.086275699359621</v>
      </c>
      <c r="AM177" s="60">
        <f t="shared" ca="1" si="116"/>
        <v>-520.91671722278397</v>
      </c>
      <c r="AN177" s="60">
        <f t="shared" ca="1" si="116"/>
        <v>-520.91671722278397</v>
      </c>
      <c r="AO177" s="60">
        <f t="shared" ca="1" si="116"/>
        <v>520.91671722278397</v>
      </c>
      <c r="AP177" s="63">
        <f t="shared" si="85"/>
        <v>35</v>
      </c>
      <c r="AQ177" s="62">
        <f t="shared" si="86"/>
        <v>6.0923469997934481</v>
      </c>
      <c r="AR177" s="62">
        <f t="shared" si="87"/>
        <v>304.61734998967239</v>
      </c>
      <c r="AS177" s="62">
        <f t="shared" si="88"/>
        <v>609.23469997934478</v>
      </c>
      <c r="AT177" s="62">
        <f t="shared" si="89"/>
        <v>-304.61734998967239</v>
      </c>
      <c r="AU177" s="62">
        <f t="shared" si="90"/>
        <v>1523.086749948362</v>
      </c>
      <c r="AV177" s="62">
        <f t="shared" si="91"/>
        <v>-609.23469997934478</v>
      </c>
      <c r="AW177" s="63">
        <f t="shared" si="103"/>
        <v>913.85204996901723</v>
      </c>
      <c r="AX177" s="61" t="str">
        <f t="shared" ca="1" si="92"/>
        <v>VINTO</v>
      </c>
      <c r="AY177" s="69">
        <f t="shared" ca="1" si="104"/>
        <v>9619.0832827772174</v>
      </c>
      <c r="AZ177" s="51">
        <f t="shared" si="93"/>
        <v>2132.3214499277069</v>
      </c>
      <c r="BA177" s="55">
        <f t="shared" ca="1" si="94"/>
        <v>0.22803903380907165</v>
      </c>
      <c r="BB177" s="55">
        <f t="shared" ca="1" si="105"/>
        <v>1.407412057352335</v>
      </c>
      <c r="BC177" s="64">
        <f t="shared" ca="1" si="95"/>
        <v>264.53826500103662</v>
      </c>
      <c r="BE177" s="52">
        <f t="shared" ca="1" si="96"/>
        <v>3.0999999999999863</v>
      </c>
      <c r="BF177" s="52">
        <f t="shared" ca="1" si="97"/>
        <v>3.0999999999999863</v>
      </c>
      <c r="BG177" s="52">
        <f t="shared" ca="1" si="98"/>
        <v>3.0999999999999863</v>
      </c>
      <c r="BH177" s="52">
        <f t="shared" ca="1" si="99"/>
        <v>3.0999999999999863</v>
      </c>
    </row>
    <row r="178" spans="19:60">
      <c r="S178" s="68">
        <f t="shared" si="115"/>
        <v>7</v>
      </c>
      <c r="T178" s="69">
        <f t="shared" si="115"/>
        <v>2</v>
      </c>
      <c r="U178" s="70">
        <f t="shared" si="112"/>
        <v>5</v>
      </c>
      <c r="V178" s="68">
        <f t="shared" si="113"/>
        <v>2</v>
      </c>
      <c r="W178" s="70">
        <f t="shared" si="113"/>
        <v>7</v>
      </c>
      <c r="X178" s="71">
        <f t="shared" si="113"/>
        <v>0.7142857142857143</v>
      </c>
      <c r="Y178" s="71">
        <f t="shared" si="113"/>
        <v>0.5</v>
      </c>
      <c r="Z178" s="69">
        <f t="shared" si="113"/>
        <v>10000</v>
      </c>
      <c r="AA178" s="69">
        <f t="shared" ca="1" si="113"/>
        <v>9350.6862150320194</v>
      </c>
      <c r="AB178" s="69">
        <f t="shared" ca="1" si="101"/>
        <v>-649.31378496798061</v>
      </c>
      <c r="AC178" s="69">
        <f t="shared" ca="1" si="114"/>
        <v>96.882372767104812</v>
      </c>
      <c r="AD178" s="73">
        <f t="shared" si="107"/>
        <v>2.9999999999999862</v>
      </c>
      <c r="AE178" s="69">
        <f t="shared" si="116"/>
        <v>0.70000000000000007</v>
      </c>
      <c r="AF178" s="69">
        <f t="shared" si="116"/>
        <v>2.8000000000000003</v>
      </c>
      <c r="AG178" s="78">
        <f t="shared" si="116"/>
        <v>200</v>
      </c>
      <c r="AH178" s="60">
        <f t="shared" si="116"/>
        <v>50</v>
      </c>
      <c r="AI178" s="60">
        <f t="shared" si="116"/>
        <v>140</v>
      </c>
      <c r="AJ178" s="60">
        <f t="shared" si="116"/>
        <v>10140</v>
      </c>
      <c r="AK178" s="60">
        <f t="shared" si="116"/>
        <v>754.31378496798106</v>
      </c>
      <c r="AL178" s="60">
        <f t="shared" si="116"/>
        <v>15.086275699359621</v>
      </c>
      <c r="AM178" s="60">
        <f t="shared" ca="1" si="116"/>
        <v>-520.91671722278397</v>
      </c>
      <c r="AN178" s="60">
        <f t="shared" ca="1" si="116"/>
        <v>-520.91671722278397</v>
      </c>
      <c r="AO178" s="60">
        <f t="shared" ca="1" si="116"/>
        <v>520.91671722278397</v>
      </c>
      <c r="AP178" s="63">
        <f t="shared" si="85"/>
        <v>35</v>
      </c>
      <c r="AQ178" s="62">
        <f t="shared" si="86"/>
        <v>6.2620918997865642</v>
      </c>
      <c r="AR178" s="62">
        <f t="shared" si="87"/>
        <v>313.10459498932823</v>
      </c>
      <c r="AS178" s="62">
        <f t="shared" si="88"/>
        <v>626.20918997865647</v>
      </c>
      <c r="AT178" s="62">
        <f t="shared" si="89"/>
        <v>-313.10459498932823</v>
      </c>
      <c r="AU178" s="62">
        <f t="shared" si="90"/>
        <v>1565.5229749466412</v>
      </c>
      <c r="AV178" s="62">
        <f t="shared" si="91"/>
        <v>-626.20918997865647</v>
      </c>
      <c r="AW178" s="63">
        <f t="shared" si="103"/>
        <v>939.3137849679847</v>
      </c>
      <c r="AX178" s="61" t="str">
        <f t="shared" ca="1" si="92"/>
        <v>VINTO</v>
      </c>
      <c r="AY178" s="69">
        <f t="shared" ca="1" si="104"/>
        <v>9619.0832827772174</v>
      </c>
      <c r="AZ178" s="51">
        <f t="shared" si="93"/>
        <v>2191.7321649252976</v>
      </c>
      <c r="BA178" s="55">
        <f t="shared" ca="1" si="94"/>
        <v>0.23439265466976131</v>
      </c>
      <c r="BB178" s="55">
        <f t="shared" ca="1" si="105"/>
        <v>1.4466253554347452</v>
      </c>
      <c r="BC178" s="64">
        <f t="shared" ca="1" si="95"/>
        <v>290.00000000000409</v>
      </c>
      <c r="BE178" s="52">
        <f t="shared" ca="1" si="96"/>
        <v>2.9999999999999862</v>
      </c>
      <c r="BF178" s="52">
        <f t="shared" ca="1" si="97"/>
        <v>2.9999999999999862</v>
      </c>
      <c r="BG178" s="52">
        <f t="shared" ca="1" si="98"/>
        <v>2.9999999999999862</v>
      </c>
      <c r="BH178" s="52">
        <f t="shared" ca="1" si="99"/>
        <v>2.9999999999999862</v>
      </c>
    </row>
    <row r="179" spans="19:60">
      <c r="S179" s="68">
        <f t="shared" si="115"/>
        <v>7</v>
      </c>
      <c r="T179" s="69">
        <f t="shared" si="115"/>
        <v>2</v>
      </c>
      <c r="U179" s="70">
        <f t="shared" si="112"/>
        <v>5</v>
      </c>
      <c r="V179" s="68">
        <f t="shared" si="113"/>
        <v>2</v>
      </c>
      <c r="W179" s="70">
        <f t="shared" si="113"/>
        <v>7</v>
      </c>
      <c r="X179" s="71">
        <f t="shared" si="113"/>
        <v>0.7142857142857143</v>
      </c>
      <c r="Y179" s="71">
        <f t="shared" si="113"/>
        <v>0.5</v>
      </c>
      <c r="Z179" s="69">
        <f t="shared" si="113"/>
        <v>10000</v>
      </c>
      <c r="AA179" s="69">
        <f t="shared" ca="1" si="113"/>
        <v>9350.6862150320194</v>
      </c>
      <c r="AB179" s="69">
        <f t="shared" ca="1" si="101"/>
        <v>-649.31378496798061</v>
      </c>
      <c r="AC179" s="69">
        <f t="shared" ca="1" si="114"/>
        <v>96.882372767104812</v>
      </c>
      <c r="AD179" s="73">
        <f t="shared" si="107"/>
        <v>2.8999999999999861</v>
      </c>
      <c r="AE179" s="69">
        <f t="shared" si="116"/>
        <v>0.70000000000000007</v>
      </c>
      <c r="AF179" s="69">
        <f t="shared" si="116"/>
        <v>2.8000000000000003</v>
      </c>
      <c r="AG179" s="78">
        <f t="shared" si="116"/>
        <v>200</v>
      </c>
      <c r="AH179" s="60">
        <f t="shared" si="116"/>
        <v>50</v>
      </c>
      <c r="AI179" s="60">
        <f t="shared" si="116"/>
        <v>140</v>
      </c>
      <c r="AJ179" s="60">
        <f t="shared" si="116"/>
        <v>10140</v>
      </c>
      <c r="AK179" s="60">
        <f t="shared" si="116"/>
        <v>754.31378496798106</v>
      </c>
      <c r="AL179" s="60">
        <f t="shared" si="116"/>
        <v>15.086275699359621</v>
      </c>
      <c r="AM179" s="60">
        <f t="shared" ca="1" si="116"/>
        <v>-520.91671722278397</v>
      </c>
      <c r="AN179" s="60">
        <f t="shared" ca="1" si="116"/>
        <v>-520.91671722278397</v>
      </c>
      <c r="AO179" s="60">
        <f t="shared" ca="1" si="116"/>
        <v>520.91671722278397</v>
      </c>
      <c r="AP179" s="63">
        <f t="shared" si="85"/>
        <v>35</v>
      </c>
      <c r="AQ179" s="62">
        <f t="shared" si="86"/>
        <v>6.443543344606792</v>
      </c>
      <c r="AR179" s="62">
        <f t="shared" si="87"/>
        <v>322.17716723033959</v>
      </c>
      <c r="AS179" s="62">
        <f t="shared" si="88"/>
        <v>644.35433446067918</v>
      </c>
      <c r="AT179" s="62">
        <f t="shared" si="89"/>
        <v>-322.17716723033959</v>
      </c>
      <c r="AU179" s="62">
        <f t="shared" si="90"/>
        <v>1610.885836151698</v>
      </c>
      <c r="AV179" s="62">
        <f t="shared" si="91"/>
        <v>-644.35433446067918</v>
      </c>
      <c r="AW179" s="63">
        <f t="shared" si="103"/>
        <v>966.53150169101878</v>
      </c>
      <c r="AX179" s="61" t="str">
        <f t="shared" ca="1" si="92"/>
        <v>VINTO</v>
      </c>
      <c r="AY179" s="69">
        <f t="shared" ca="1" si="104"/>
        <v>9619.0832827772174</v>
      </c>
      <c r="AZ179" s="51">
        <f t="shared" si="93"/>
        <v>2255.2401706123774</v>
      </c>
      <c r="BA179" s="55">
        <f t="shared" ca="1" si="94"/>
        <v>0.24118445627946405</v>
      </c>
      <c r="BB179" s="55">
        <f t="shared" ca="1" si="105"/>
        <v>1.4885430189021491</v>
      </c>
      <c r="BC179" s="64">
        <f t="shared" ca="1" si="95"/>
        <v>317.21771672303817</v>
      </c>
      <c r="BE179" s="52">
        <f t="shared" ca="1" si="96"/>
        <v>2.8999999999999861</v>
      </c>
      <c r="BF179" s="52">
        <f t="shared" ca="1" si="97"/>
        <v>2.8999999999999861</v>
      </c>
      <c r="BG179" s="52">
        <f t="shared" ca="1" si="98"/>
        <v>2.8999999999999861</v>
      </c>
      <c r="BH179" s="52">
        <f t="shared" ca="1" si="99"/>
        <v>2.8999999999999861</v>
      </c>
    </row>
    <row r="180" spans="19:60">
      <c r="S180" s="68">
        <f t="shared" si="115"/>
        <v>7</v>
      </c>
      <c r="T180" s="69">
        <f t="shared" si="115"/>
        <v>2</v>
      </c>
      <c r="U180" s="70">
        <f t="shared" si="112"/>
        <v>5</v>
      </c>
      <c r="V180" s="68">
        <f t="shared" si="113"/>
        <v>2</v>
      </c>
      <c r="W180" s="70">
        <f t="shared" si="113"/>
        <v>7</v>
      </c>
      <c r="X180" s="71">
        <f t="shared" si="113"/>
        <v>0.7142857142857143</v>
      </c>
      <c r="Y180" s="71">
        <f t="shared" si="113"/>
        <v>0.5</v>
      </c>
      <c r="Z180" s="69">
        <f t="shared" si="113"/>
        <v>10000</v>
      </c>
      <c r="AA180" s="69">
        <f t="shared" ca="1" si="113"/>
        <v>9350.6862150320194</v>
      </c>
      <c r="AB180" s="69">
        <f t="shared" ca="1" si="101"/>
        <v>-649.31378496798061</v>
      </c>
      <c r="AC180" s="69">
        <f t="shared" ca="1" si="114"/>
        <v>96.882372767104812</v>
      </c>
      <c r="AD180" s="73">
        <f t="shared" si="107"/>
        <v>2.7999999999999861</v>
      </c>
      <c r="AE180" s="69">
        <f t="shared" si="116"/>
        <v>0.70000000000000007</v>
      </c>
      <c r="AF180" s="69">
        <f t="shared" si="116"/>
        <v>2.8000000000000003</v>
      </c>
      <c r="AG180" s="78">
        <f t="shared" si="116"/>
        <v>200</v>
      </c>
      <c r="AH180" s="60">
        <f t="shared" si="116"/>
        <v>50</v>
      </c>
      <c r="AI180" s="60">
        <f t="shared" si="116"/>
        <v>140</v>
      </c>
      <c r="AJ180" s="60">
        <f t="shared" si="116"/>
        <v>10140</v>
      </c>
      <c r="AK180" s="60">
        <f t="shared" si="116"/>
        <v>754.31378496798106</v>
      </c>
      <c r="AL180" s="60">
        <f t="shared" si="116"/>
        <v>15.086275699359621</v>
      </c>
      <c r="AM180" s="60">
        <f t="shared" ca="1" si="116"/>
        <v>-520.91671722278397</v>
      </c>
      <c r="AN180" s="60">
        <f t="shared" ca="1" si="116"/>
        <v>-520.91671722278397</v>
      </c>
      <c r="AO180" s="60">
        <f t="shared" ca="1" si="116"/>
        <v>520.91671722278397</v>
      </c>
      <c r="AP180" s="63">
        <f t="shared" si="85"/>
        <v>35</v>
      </c>
      <c r="AQ180" s="62">
        <f t="shared" si="86"/>
        <v>6.6379556069141783</v>
      </c>
      <c r="AR180" s="62">
        <f t="shared" si="87"/>
        <v>331.8977803457089</v>
      </c>
      <c r="AS180" s="62">
        <f t="shared" si="88"/>
        <v>663.79556069141779</v>
      </c>
      <c r="AT180" s="62">
        <f t="shared" si="89"/>
        <v>-331.8977803457089</v>
      </c>
      <c r="AU180" s="62">
        <f t="shared" si="90"/>
        <v>1659.4889017285445</v>
      </c>
      <c r="AV180" s="62">
        <f t="shared" si="91"/>
        <v>-663.79556069141779</v>
      </c>
      <c r="AW180" s="63">
        <f t="shared" si="103"/>
        <v>995.69334103712674</v>
      </c>
      <c r="AX180" s="61" t="str">
        <f t="shared" ca="1" si="92"/>
        <v>VINTO</v>
      </c>
      <c r="AY180" s="69">
        <f t="shared" ca="1" si="104"/>
        <v>9619.0832827772174</v>
      </c>
      <c r="AZ180" s="51">
        <f t="shared" si="93"/>
        <v>2323.2844624199624</v>
      </c>
      <c r="BA180" s="55">
        <f t="shared" ca="1" si="94"/>
        <v>0.24846138657557409</v>
      </c>
      <c r="BB180" s="55">
        <f t="shared" ca="1" si="105"/>
        <v>1.5334548011886533</v>
      </c>
      <c r="BC180" s="64">
        <f t="shared" ca="1" si="95"/>
        <v>346.37955606914613</v>
      </c>
      <c r="BE180" s="52">
        <f t="shared" ca="1" si="96"/>
        <v>2.7999999999999861</v>
      </c>
      <c r="BF180" s="52">
        <f t="shared" ca="1" si="97"/>
        <v>2.7999999999999861</v>
      </c>
      <c r="BG180" s="52">
        <f t="shared" ca="1" si="98"/>
        <v>2.7999999999999861</v>
      </c>
      <c r="BH180" s="52">
        <f t="shared" ca="1" si="99"/>
        <v>2.7999999999999861</v>
      </c>
    </row>
    <row r="181" spans="19:60">
      <c r="S181" s="68">
        <f t="shared" si="115"/>
        <v>7</v>
      </c>
      <c r="T181" s="69">
        <f t="shared" si="115"/>
        <v>2</v>
      </c>
      <c r="U181" s="70">
        <f t="shared" si="112"/>
        <v>5</v>
      </c>
      <c r="V181" s="68">
        <f t="shared" si="113"/>
        <v>2</v>
      </c>
      <c r="W181" s="70">
        <f t="shared" si="113"/>
        <v>7</v>
      </c>
      <c r="X181" s="71">
        <f t="shared" si="113"/>
        <v>0.7142857142857143</v>
      </c>
      <c r="Y181" s="71">
        <f t="shared" si="113"/>
        <v>0.5</v>
      </c>
      <c r="Z181" s="69">
        <f t="shared" si="113"/>
        <v>10000</v>
      </c>
      <c r="AA181" s="69">
        <f t="shared" ca="1" si="113"/>
        <v>9350.6862150320194</v>
      </c>
      <c r="AB181" s="69">
        <f t="shared" ca="1" si="101"/>
        <v>-649.31378496798061</v>
      </c>
      <c r="AC181" s="69">
        <f t="shared" ca="1" si="114"/>
        <v>96.882372767104812</v>
      </c>
      <c r="AD181" s="73">
        <f t="shared" si="107"/>
        <v>2.699999999999986</v>
      </c>
      <c r="AE181" s="69">
        <f t="shared" si="116"/>
        <v>0.70000000000000007</v>
      </c>
      <c r="AF181" s="69">
        <f t="shared" si="116"/>
        <v>2.8000000000000003</v>
      </c>
      <c r="AG181" s="78">
        <f t="shared" si="116"/>
        <v>200</v>
      </c>
      <c r="AH181" s="60">
        <f t="shared" si="116"/>
        <v>50</v>
      </c>
      <c r="AI181" s="60">
        <f t="shared" si="116"/>
        <v>140</v>
      </c>
      <c r="AJ181" s="60">
        <f t="shared" si="116"/>
        <v>10140</v>
      </c>
      <c r="AK181" s="60">
        <f t="shared" si="116"/>
        <v>754.31378496798106</v>
      </c>
      <c r="AL181" s="60">
        <f t="shared" si="116"/>
        <v>15.086275699359621</v>
      </c>
      <c r="AM181" s="60">
        <f t="shared" ca="1" si="116"/>
        <v>-520.91671722278397</v>
      </c>
      <c r="AN181" s="60">
        <f t="shared" ca="1" si="116"/>
        <v>-520.91671722278397</v>
      </c>
      <c r="AO181" s="60">
        <f t="shared" ca="1" si="116"/>
        <v>520.91671722278397</v>
      </c>
      <c r="AP181" s="63">
        <f t="shared" si="85"/>
        <v>35</v>
      </c>
      <c r="AQ181" s="62">
        <f t="shared" si="86"/>
        <v>6.846768777540631</v>
      </c>
      <c r="AR181" s="62">
        <f t="shared" si="87"/>
        <v>342.33843887703154</v>
      </c>
      <c r="AS181" s="62">
        <f t="shared" si="88"/>
        <v>684.67687775406307</v>
      </c>
      <c r="AT181" s="62">
        <f t="shared" si="89"/>
        <v>-342.33843887703154</v>
      </c>
      <c r="AU181" s="62">
        <f t="shared" si="90"/>
        <v>1711.6921943851576</v>
      </c>
      <c r="AV181" s="62">
        <f t="shared" si="91"/>
        <v>-684.67687775406307</v>
      </c>
      <c r="AW181" s="63">
        <f t="shared" si="103"/>
        <v>1027.0153166310945</v>
      </c>
      <c r="AX181" s="61" t="str">
        <f t="shared" ca="1" si="92"/>
        <v>VINTO</v>
      </c>
      <c r="AY181" s="69">
        <f t="shared" ca="1" si="104"/>
        <v>9619.0832827772174</v>
      </c>
      <c r="AZ181" s="51">
        <f t="shared" si="93"/>
        <v>2396.3690721392209</v>
      </c>
      <c r="BA181" s="55">
        <f t="shared" ca="1" si="94"/>
        <v>0.25627734874547015</v>
      </c>
      <c r="BB181" s="55">
        <f t="shared" ca="1" si="105"/>
        <v>1.5816933821630468</v>
      </c>
      <c r="BC181" s="64">
        <f t="shared" ca="1" si="95"/>
        <v>377.70153166311388</v>
      </c>
      <c r="BE181" s="52">
        <f t="shared" ca="1" si="96"/>
        <v>2.699999999999986</v>
      </c>
      <c r="BF181" s="52">
        <f t="shared" ca="1" si="97"/>
        <v>2.699999999999986</v>
      </c>
      <c r="BG181" s="52" t="str">
        <f t="shared" ca="1" si="98"/>
        <v/>
      </c>
      <c r="BH181" s="52">
        <f t="shared" ca="1" si="99"/>
        <v>2.699999999999986</v>
      </c>
    </row>
    <row r="182" spans="19:60">
      <c r="S182" s="68">
        <f t="shared" si="115"/>
        <v>7</v>
      </c>
      <c r="T182" s="69">
        <f t="shared" si="115"/>
        <v>2</v>
      </c>
      <c r="U182" s="70">
        <f t="shared" si="112"/>
        <v>5</v>
      </c>
      <c r="V182" s="68">
        <f t="shared" si="113"/>
        <v>2</v>
      </c>
      <c r="W182" s="70">
        <f t="shared" si="113"/>
        <v>7</v>
      </c>
      <c r="X182" s="71">
        <f t="shared" si="113"/>
        <v>0.7142857142857143</v>
      </c>
      <c r="Y182" s="71">
        <f t="shared" si="113"/>
        <v>0.5</v>
      </c>
      <c r="Z182" s="69">
        <f t="shared" si="113"/>
        <v>10000</v>
      </c>
      <c r="AA182" s="69">
        <f t="shared" ca="1" si="113"/>
        <v>9350.6862150320194</v>
      </c>
      <c r="AB182" s="69">
        <f t="shared" ca="1" si="101"/>
        <v>-649.31378496798061</v>
      </c>
      <c r="AC182" s="69">
        <f t="shared" ca="1" si="114"/>
        <v>96.882372767104812</v>
      </c>
      <c r="AD182" s="73">
        <f t="shared" si="107"/>
        <v>2.5999999999999859</v>
      </c>
      <c r="AE182" s="69">
        <f t="shared" si="116"/>
        <v>0.70000000000000007</v>
      </c>
      <c r="AF182" s="69">
        <f t="shared" si="116"/>
        <v>2.8000000000000003</v>
      </c>
      <c r="AG182" s="78">
        <f t="shared" si="116"/>
        <v>200</v>
      </c>
      <c r="AH182" s="60">
        <f t="shared" si="116"/>
        <v>50</v>
      </c>
      <c r="AI182" s="60">
        <f t="shared" si="116"/>
        <v>140</v>
      </c>
      <c r="AJ182" s="60">
        <f t="shared" si="116"/>
        <v>10140</v>
      </c>
      <c r="AK182" s="60">
        <f t="shared" si="116"/>
        <v>754.31378496798106</v>
      </c>
      <c r="AL182" s="60">
        <f t="shared" si="116"/>
        <v>15.086275699359621</v>
      </c>
      <c r="AM182" s="60">
        <f t="shared" ca="1" si="116"/>
        <v>-520.91671722278397</v>
      </c>
      <c r="AN182" s="60">
        <f t="shared" ca="1" si="116"/>
        <v>-520.91671722278397</v>
      </c>
      <c r="AO182" s="60">
        <f t="shared" ca="1" si="116"/>
        <v>520.91671722278397</v>
      </c>
      <c r="AP182" s="63">
        <f t="shared" si="85"/>
        <v>35</v>
      </c>
      <c r="AQ182" s="62">
        <f t="shared" si="86"/>
        <v>7.0716444997537335</v>
      </c>
      <c r="AR182" s="62">
        <f t="shared" si="87"/>
        <v>353.58222498768669</v>
      </c>
      <c r="AS182" s="62">
        <f t="shared" si="88"/>
        <v>707.16444997537337</v>
      </c>
      <c r="AT182" s="62">
        <f t="shared" si="89"/>
        <v>-353.58222498768669</v>
      </c>
      <c r="AU182" s="62">
        <f t="shared" si="90"/>
        <v>1767.9111249384334</v>
      </c>
      <c r="AV182" s="62">
        <f t="shared" si="91"/>
        <v>-707.16444997537337</v>
      </c>
      <c r="AW182" s="63">
        <f t="shared" si="103"/>
        <v>1060.7466749630601</v>
      </c>
      <c r="AX182" s="61" t="str">
        <f t="shared" ca="1" si="92"/>
        <v>VINTO</v>
      </c>
      <c r="AY182" s="69">
        <f t="shared" ca="1" si="104"/>
        <v>9619.0832827772174</v>
      </c>
      <c r="AZ182" s="51">
        <f t="shared" si="93"/>
        <v>2475.075574913807</v>
      </c>
      <c r="BA182" s="55">
        <f t="shared" ca="1" si="94"/>
        <v>0.26469453877458893</v>
      </c>
      <c r="BB182" s="55">
        <f t="shared" ca="1" si="105"/>
        <v>1.6336426232123937</v>
      </c>
      <c r="BC182" s="64">
        <f t="shared" ca="1" si="95"/>
        <v>411.43288999507945</v>
      </c>
      <c r="BE182" s="52">
        <f t="shared" ca="1" si="96"/>
        <v>2.5999999999999859</v>
      </c>
      <c r="BF182" s="52">
        <f t="shared" ca="1" si="97"/>
        <v>2.5999999999999859</v>
      </c>
      <c r="BG182" s="52" t="str">
        <f t="shared" ca="1" si="98"/>
        <v/>
      </c>
      <c r="BH182" s="52">
        <f t="shared" ca="1" si="99"/>
        <v>2.5999999999999859</v>
      </c>
    </row>
    <row r="183" spans="19:60">
      <c r="S183" s="68">
        <f t="shared" si="115"/>
        <v>7</v>
      </c>
      <c r="T183" s="69">
        <f t="shared" si="115"/>
        <v>2</v>
      </c>
      <c r="U183" s="70">
        <f t="shared" si="112"/>
        <v>5</v>
      </c>
      <c r="V183" s="68">
        <f t="shared" si="113"/>
        <v>2</v>
      </c>
      <c r="W183" s="70">
        <f t="shared" si="113"/>
        <v>7</v>
      </c>
      <c r="X183" s="71">
        <f t="shared" si="113"/>
        <v>0.7142857142857143</v>
      </c>
      <c r="Y183" s="71">
        <f t="shared" si="113"/>
        <v>0.5</v>
      </c>
      <c r="Z183" s="69">
        <f t="shared" si="113"/>
        <v>10000</v>
      </c>
      <c r="AA183" s="69">
        <f t="shared" ca="1" si="113"/>
        <v>9350.6862150320194</v>
      </c>
      <c r="AB183" s="69">
        <f t="shared" ca="1" si="101"/>
        <v>-649.31378496798061</v>
      </c>
      <c r="AC183" s="69">
        <f t="shared" ca="1" si="114"/>
        <v>96.882372767104812</v>
      </c>
      <c r="AD183" s="73">
        <f t="shared" si="107"/>
        <v>2.4999999999999858</v>
      </c>
      <c r="AE183" s="69">
        <f t="shared" si="116"/>
        <v>0.70000000000000007</v>
      </c>
      <c r="AF183" s="69">
        <f t="shared" si="116"/>
        <v>2.8000000000000003</v>
      </c>
      <c r="AG183" s="78">
        <f t="shared" si="116"/>
        <v>200</v>
      </c>
      <c r="AH183" s="60">
        <f t="shared" si="116"/>
        <v>50</v>
      </c>
      <c r="AI183" s="60">
        <f t="shared" si="116"/>
        <v>140</v>
      </c>
      <c r="AJ183" s="60">
        <f t="shared" si="116"/>
        <v>10140</v>
      </c>
      <c r="AK183" s="60">
        <f t="shared" si="116"/>
        <v>754.31378496798106</v>
      </c>
      <c r="AL183" s="60">
        <f t="shared" si="116"/>
        <v>15.086275699359621</v>
      </c>
      <c r="AM183" s="60">
        <f t="shared" ca="1" si="116"/>
        <v>-520.91671722278397</v>
      </c>
      <c r="AN183" s="60">
        <f t="shared" ca="1" si="116"/>
        <v>-520.91671722278397</v>
      </c>
      <c r="AO183" s="60">
        <f t="shared" ca="1" si="116"/>
        <v>520.91671722278397</v>
      </c>
      <c r="AP183" s="63">
        <f t="shared" si="85"/>
        <v>35</v>
      </c>
      <c r="AQ183" s="62">
        <f t="shared" si="86"/>
        <v>7.3145102797438843</v>
      </c>
      <c r="AR183" s="62">
        <f t="shared" si="87"/>
        <v>365.72551398719423</v>
      </c>
      <c r="AS183" s="62">
        <f t="shared" si="88"/>
        <v>731.45102797438847</v>
      </c>
      <c r="AT183" s="62">
        <f t="shared" si="89"/>
        <v>-365.72551398719423</v>
      </c>
      <c r="AU183" s="62">
        <f t="shared" si="90"/>
        <v>1828.6275699359712</v>
      </c>
      <c r="AV183" s="62">
        <f t="shared" si="91"/>
        <v>-731.45102797438847</v>
      </c>
      <c r="AW183" s="63">
        <f t="shared" si="103"/>
        <v>1097.1765419615826</v>
      </c>
      <c r="AX183" s="61" t="str">
        <f t="shared" ca="1" si="92"/>
        <v>VINTO</v>
      </c>
      <c r="AY183" s="69">
        <f t="shared" ca="1" si="104"/>
        <v>9619.0832827772174</v>
      </c>
      <c r="AZ183" s="51">
        <f t="shared" si="93"/>
        <v>2560.0785979103598</v>
      </c>
      <c r="BA183" s="55">
        <f t="shared" ca="1" si="94"/>
        <v>0.27378510400603723</v>
      </c>
      <c r="BB183" s="55">
        <f t="shared" ca="1" si="105"/>
        <v>1.6897478035456883</v>
      </c>
      <c r="BC183" s="64">
        <f t="shared" ca="1" si="95"/>
        <v>447.86275699360203</v>
      </c>
      <c r="BE183" s="52">
        <f t="shared" ca="1" si="96"/>
        <v>2.4999999999999858</v>
      </c>
      <c r="BF183" s="52">
        <f t="shared" ca="1" si="97"/>
        <v>2.4999999999999858</v>
      </c>
      <c r="BG183" s="52" t="str">
        <f t="shared" ca="1" si="98"/>
        <v/>
      </c>
      <c r="BH183" s="52">
        <f t="shared" ca="1" si="99"/>
        <v>2.4999999999999858</v>
      </c>
    </row>
    <row r="184" spans="19:60">
      <c r="S184" s="68">
        <f t="shared" si="115"/>
        <v>7</v>
      </c>
      <c r="T184" s="69">
        <f t="shared" si="115"/>
        <v>2</v>
      </c>
      <c r="U184" s="70">
        <f t="shared" si="112"/>
        <v>5</v>
      </c>
      <c r="V184" s="68">
        <f t="shared" si="113"/>
        <v>2</v>
      </c>
      <c r="W184" s="70">
        <f t="shared" si="113"/>
        <v>7</v>
      </c>
      <c r="X184" s="71">
        <f t="shared" si="113"/>
        <v>0.7142857142857143</v>
      </c>
      <c r="Y184" s="71">
        <f t="shared" si="113"/>
        <v>0.5</v>
      </c>
      <c r="Z184" s="69">
        <f t="shared" si="113"/>
        <v>10000</v>
      </c>
      <c r="AA184" s="69">
        <f t="shared" ca="1" si="113"/>
        <v>9350.6862150320194</v>
      </c>
      <c r="AB184" s="69">
        <f t="shared" ca="1" si="101"/>
        <v>-649.31378496798061</v>
      </c>
      <c r="AC184" s="69">
        <f t="shared" ca="1" si="114"/>
        <v>96.882372767104812</v>
      </c>
      <c r="AD184" s="73">
        <f t="shared" si="107"/>
        <v>2.3999999999999857</v>
      </c>
      <c r="AE184" s="69">
        <f t="shared" si="116"/>
        <v>0.70000000000000007</v>
      </c>
      <c r="AF184" s="69">
        <f t="shared" si="116"/>
        <v>2.8000000000000003</v>
      </c>
      <c r="AG184" s="78">
        <f t="shared" si="116"/>
        <v>200</v>
      </c>
      <c r="AH184" s="60">
        <f t="shared" si="116"/>
        <v>50</v>
      </c>
      <c r="AI184" s="60">
        <f t="shared" si="116"/>
        <v>140</v>
      </c>
      <c r="AJ184" s="60">
        <f t="shared" si="116"/>
        <v>10140</v>
      </c>
      <c r="AK184" s="60">
        <f t="shared" si="116"/>
        <v>754.31378496798106</v>
      </c>
      <c r="AL184" s="60">
        <f t="shared" si="116"/>
        <v>15.086275699359621</v>
      </c>
      <c r="AM184" s="60">
        <f t="shared" ca="1" si="116"/>
        <v>-520.91671722278397</v>
      </c>
      <c r="AN184" s="60">
        <f t="shared" ca="1" si="116"/>
        <v>-520.91671722278397</v>
      </c>
      <c r="AO184" s="60">
        <f t="shared" ca="1" si="116"/>
        <v>520.91671722278397</v>
      </c>
      <c r="AP184" s="63">
        <f t="shared" si="85"/>
        <v>35</v>
      </c>
      <c r="AQ184" s="62">
        <f t="shared" si="86"/>
        <v>7.5776148747332144</v>
      </c>
      <c r="AR184" s="62">
        <f t="shared" si="87"/>
        <v>378.88074373666075</v>
      </c>
      <c r="AS184" s="62">
        <f t="shared" si="88"/>
        <v>757.76148747332149</v>
      </c>
      <c r="AT184" s="62">
        <f t="shared" si="89"/>
        <v>-378.88074373666075</v>
      </c>
      <c r="AU184" s="62">
        <f t="shared" si="90"/>
        <v>1894.4037186833039</v>
      </c>
      <c r="AV184" s="62">
        <f t="shared" si="91"/>
        <v>-757.76148747332149</v>
      </c>
      <c r="AW184" s="63">
        <f t="shared" si="103"/>
        <v>1136.6422312099824</v>
      </c>
      <c r="AX184" s="61" t="str">
        <f t="shared" ca="1" si="92"/>
        <v>VINTO</v>
      </c>
      <c r="AY184" s="69">
        <f t="shared" ca="1" si="104"/>
        <v>9619.0832827772174</v>
      </c>
      <c r="AZ184" s="51">
        <f t="shared" si="93"/>
        <v>2652.1652061566251</v>
      </c>
      <c r="BA184" s="55">
        <f t="shared" ca="1" si="94"/>
        <v>0.28363321634010613</v>
      </c>
      <c r="BB184" s="55">
        <f t="shared" ca="1" si="105"/>
        <v>1.7505284155734244</v>
      </c>
      <c r="BC184" s="64">
        <f t="shared" ca="1" si="95"/>
        <v>487.32844624200175</v>
      </c>
      <c r="BE184" s="52">
        <f t="shared" ca="1" si="96"/>
        <v>2.3999999999999857</v>
      </c>
      <c r="BF184" s="52">
        <f t="shared" ca="1" si="97"/>
        <v>2.3999999999999857</v>
      </c>
      <c r="BG184" s="52" t="str">
        <f t="shared" ca="1" si="98"/>
        <v/>
      </c>
      <c r="BH184" s="52">
        <f t="shared" ca="1" si="99"/>
        <v>2.3999999999999857</v>
      </c>
    </row>
    <row r="185" spans="19:60">
      <c r="S185" s="68">
        <f t="shared" si="115"/>
        <v>7</v>
      </c>
      <c r="T185" s="69">
        <f t="shared" si="115"/>
        <v>2</v>
      </c>
      <c r="U185" s="70">
        <f t="shared" si="112"/>
        <v>5</v>
      </c>
      <c r="V185" s="68">
        <f t="shared" ref="V185:AA200" si="117">V184</f>
        <v>2</v>
      </c>
      <c r="W185" s="70">
        <f t="shared" si="117"/>
        <v>7</v>
      </c>
      <c r="X185" s="71">
        <f t="shared" si="117"/>
        <v>0.7142857142857143</v>
      </c>
      <c r="Y185" s="71">
        <f t="shared" si="117"/>
        <v>0.5</v>
      </c>
      <c r="Z185" s="69">
        <f t="shared" si="117"/>
        <v>10000</v>
      </c>
      <c r="AA185" s="69">
        <f t="shared" ca="1" si="117"/>
        <v>9350.6862150320194</v>
      </c>
      <c r="AB185" s="69">
        <f t="shared" ca="1" si="101"/>
        <v>-649.31378496798061</v>
      </c>
      <c r="AC185" s="69">
        <f t="shared" ca="1" si="114"/>
        <v>96.882372767104812</v>
      </c>
      <c r="AD185" s="73">
        <f t="shared" si="107"/>
        <v>2.2999999999999856</v>
      </c>
      <c r="AE185" s="69">
        <f t="shared" si="116"/>
        <v>0.70000000000000007</v>
      </c>
      <c r="AF185" s="69">
        <f t="shared" si="116"/>
        <v>2.8000000000000003</v>
      </c>
      <c r="AG185" s="78">
        <f t="shared" si="116"/>
        <v>200</v>
      </c>
      <c r="AH185" s="60">
        <f t="shared" si="116"/>
        <v>50</v>
      </c>
      <c r="AI185" s="60">
        <f t="shared" si="116"/>
        <v>140</v>
      </c>
      <c r="AJ185" s="60">
        <f t="shared" si="116"/>
        <v>10140</v>
      </c>
      <c r="AK185" s="60">
        <f t="shared" si="116"/>
        <v>754.31378496798106</v>
      </c>
      <c r="AL185" s="60">
        <f t="shared" si="116"/>
        <v>15.086275699359621</v>
      </c>
      <c r="AM185" s="60">
        <f t="shared" ca="1" si="116"/>
        <v>-520.91671722278397</v>
      </c>
      <c r="AN185" s="60">
        <f t="shared" ca="1" si="116"/>
        <v>-520.91671722278397</v>
      </c>
      <c r="AO185" s="60">
        <f t="shared" ca="1" si="116"/>
        <v>520.91671722278397</v>
      </c>
      <c r="AP185" s="63">
        <f t="shared" si="85"/>
        <v>35</v>
      </c>
      <c r="AQ185" s="62">
        <f t="shared" si="86"/>
        <v>7.8635981301564</v>
      </c>
      <c r="AR185" s="62">
        <f t="shared" si="87"/>
        <v>393.17990650782002</v>
      </c>
      <c r="AS185" s="62">
        <f t="shared" si="88"/>
        <v>786.35981301564004</v>
      </c>
      <c r="AT185" s="62">
        <f t="shared" si="89"/>
        <v>-393.17990650782002</v>
      </c>
      <c r="AU185" s="62">
        <f t="shared" si="90"/>
        <v>1965.8995325391002</v>
      </c>
      <c r="AV185" s="62">
        <f t="shared" si="91"/>
        <v>-786.35981301564004</v>
      </c>
      <c r="AW185" s="63">
        <f t="shared" si="103"/>
        <v>1179.53971952346</v>
      </c>
      <c r="AX185" s="61" t="str">
        <f t="shared" ca="1" si="92"/>
        <v>VINTO</v>
      </c>
      <c r="AY185" s="69">
        <f t="shared" ca="1" si="104"/>
        <v>9619.0832827772174</v>
      </c>
      <c r="AZ185" s="51">
        <f t="shared" si="93"/>
        <v>2752.2593455547403</v>
      </c>
      <c r="BA185" s="55">
        <f t="shared" ca="1" si="94"/>
        <v>0.29433768626844203</v>
      </c>
      <c r="BB185" s="55">
        <f t="shared" ca="1" si="105"/>
        <v>1.8165942982122676</v>
      </c>
      <c r="BC185" s="64">
        <f t="shared" ca="1" si="95"/>
        <v>530.2259345554794</v>
      </c>
      <c r="BE185" s="52">
        <f t="shared" ca="1" si="96"/>
        <v>2.2999999999999856</v>
      </c>
      <c r="BF185" s="52">
        <f t="shared" ca="1" si="97"/>
        <v>2.2999999999999856</v>
      </c>
      <c r="BG185" s="52" t="str">
        <f t="shared" ca="1" si="98"/>
        <v/>
      </c>
      <c r="BH185" s="52">
        <f t="shared" ca="1" si="99"/>
        <v>2.2999999999999856</v>
      </c>
    </row>
    <row r="186" spans="19:60">
      <c r="S186" s="68">
        <f t="shared" ref="S186:T201" si="118">S185</f>
        <v>7</v>
      </c>
      <c r="T186" s="69">
        <f t="shared" si="118"/>
        <v>2</v>
      </c>
      <c r="U186" s="70">
        <f t="shared" si="112"/>
        <v>5</v>
      </c>
      <c r="V186" s="68">
        <f t="shared" si="117"/>
        <v>2</v>
      </c>
      <c r="W186" s="70">
        <f t="shared" si="117"/>
        <v>7</v>
      </c>
      <c r="X186" s="71">
        <f t="shared" si="117"/>
        <v>0.7142857142857143</v>
      </c>
      <c r="Y186" s="71">
        <f t="shared" si="117"/>
        <v>0.5</v>
      </c>
      <c r="Z186" s="69">
        <f t="shared" si="117"/>
        <v>10000</v>
      </c>
      <c r="AA186" s="69">
        <f t="shared" ca="1" si="117"/>
        <v>9350.6862150320194</v>
      </c>
      <c r="AB186" s="69">
        <f t="shared" ca="1" si="101"/>
        <v>-649.31378496798061</v>
      </c>
      <c r="AC186" s="69">
        <f t="shared" ca="1" si="114"/>
        <v>96.882372767104812</v>
      </c>
      <c r="AD186" s="73">
        <f t="shared" si="107"/>
        <v>2.1999999999999855</v>
      </c>
      <c r="AE186" s="69">
        <f t="shared" ref="AE186:AO201" si="119">AE185</f>
        <v>0.70000000000000007</v>
      </c>
      <c r="AF186" s="69">
        <f t="shared" si="119"/>
        <v>2.8000000000000003</v>
      </c>
      <c r="AG186" s="78">
        <f t="shared" si="119"/>
        <v>200</v>
      </c>
      <c r="AH186" s="60">
        <f t="shared" si="119"/>
        <v>50</v>
      </c>
      <c r="AI186" s="60">
        <f t="shared" si="119"/>
        <v>140</v>
      </c>
      <c r="AJ186" s="60">
        <f t="shared" si="119"/>
        <v>10140</v>
      </c>
      <c r="AK186" s="60">
        <f t="shared" si="119"/>
        <v>754.31378496798106</v>
      </c>
      <c r="AL186" s="60">
        <f t="shared" si="119"/>
        <v>15.086275699359621</v>
      </c>
      <c r="AM186" s="60">
        <f t="shared" ca="1" si="119"/>
        <v>-520.91671722278397</v>
      </c>
      <c r="AN186" s="60">
        <f t="shared" ca="1" si="119"/>
        <v>-520.91671722278397</v>
      </c>
      <c r="AO186" s="60">
        <f t="shared" ca="1" si="119"/>
        <v>520.91671722278397</v>
      </c>
      <c r="AP186" s="63">
        <f t="shared" si="85"/>
        <v>35</v>
      </c>
      <c r="AQ186" s="62">
        <f t="shared" si="86"/>
        <v>8.1755798633453303</v>
      </c>
      <c r="AR186" s="62">
        <f t="shared" si="87"/>
        <v>408.77899316726649</v>
      </c>
      <c r="AS186" s="62">
        <f t="shared" si="88"/>
        <v>817.55798633453298</v>
      </c>
      <c r="AT186" s="62">
        <f t="shared" si="89"/>
        <v>-408.77899316726649</v>
      </c>
      <c r="AU186" s="62">
        <f t="shared" si="90"/>
        <v>2043.8949658363324</v>
      </c>
      <c r="AV186" s="62">
        <f t="shared" si="91"/>
        <v>-817.55798633453298</v>
      </c>
      <c r="AW186" s="63">
        <f t="shared" si="103"/>
        <v>1226.3369795017993</v>
      </c>
      <c r="AX186" s="61" t="str">
        <f t="shared" ca="1" si="92"/>
        <v>VINTO</v>
      </c>
      <c r="AY186" s="69">
        <f t="shared" ca="1" si="104"/>
        <v>9619.0832827772174</v>
      </c>
      <c r="AZ186" s="51">
        <f t="shared" si="93"/>
        <v>2861.4529521708655</v>
      </c>
      <c r="BA186" s="55">
        <f t="shared" ca="1" si="94"/>
        <v>0.30601528982662662</v>
      </c>
      <c r="BB186" s="55">
        <f t="shared" ca="1" si="105"/>
        <v>1.8886661701819147</v>
      </c>
      <c r="BC186" s="64">
        <f t="shared" ca="1" si="95"/>
        <v>577.0231945338187</v>
      </c>
      <c r="BE186" s="52">
        <f t="shared" ca="1" si="96"/>
        <v>2.1999999999999855</v>
      </c>
      <c r="BF186" s="52">
        <f t="shared" ca="1" si="97"/>
        <v>2.1999999999999855</v>
      </c>
      <c r="BG186" s="52" t="str">
        <f t="shared" ca="1" si="98"/>
        <v/>
      </c>
      <c r="BH186" s="52">
        <f t="shared" ca="1" si="99"/>
        <v>2.1999999999999855</v>
      </c>
    </row>
    <row r="187" spans="19:60">
      <c r="S187" s="68">
        <f t="shared" si="118"/>
        <v>7</v>
      </c>
      <c r="T187" s="69">
        <f t="shared" si="118"/>
        <v>2</v>
      </c>
      <c r="U187" s="70">
        <f t="shared" si="112"/>
        <v>5</v>
      </c>
      <c r="V187" s="68">
        <f t="shared" si="117"/>
        <v>2</v>
      </c>
      <c r="W187" s="70">
        <f t="shared" si="117"/>
        <v>7</v>
      </c>
      <c r="X187" s="71">
        <f t="shared" si="117"/>
        <v>0.7142857142857143</v>
      </c>
      <c r="Y187" s="71">
        <f t="shared" si="117"/>
        <v>0.5</v>
      </c>
      <c r="Z187" s="69">
        <f t="shared" si="117"/>
        <v>10000</v>
      </c>
      <c r="AA187" s="69">
        <f t="shared" ca="1" si="117"/>
        <v>9350.6862150320194</v>
      </c>
      <c r="AB187" s="69">
        <f t="shared" ca="1" si="101"/>
        <v>-649.31378496798061</v>
      </c>
      <c r="AC187" s="69">
        <f t="shared" ca="1" si="114"/>
        <v>96.882372767104812</v>
      </c>
      <c r="AD187" s="73">
        <f t="shared" si="107"/>
        <v>2.0999999999999854</v>
      </c>
      <c r="AE187" s="69">
        <f t="shared" si="119"/>
        <v>0.70000000000000007</v>
      </c>
      <c r="AF187" s="69">
        <f t="shared" si="119"/>
        <v>2.8000000000000003</v>
      </c>
      <c r="AG187" s="78">
        <f t="shared" si="119"/>
        <v>200</v>
      </c>
      <c r="AH187" s="60">
        <f t="shared" si="119"/>
        <v>50</v>
      </c>
      <c r="AI187" s="60">
        <f t="shared" si="119"/>
        <v>140</v>
      </c>
      <c r="AJ187" s="60">
        <f t="shared" si="119"/>
        <v>10140</v>
      </c>
      <c r="AK187" s="60">
        <f t="shared" si="119"/>
        <v>754.31378496798106</v>
      </c>
      <c r="AL187" s="60">
        <f t="shared" si="119"/>
        <v>15.086275699359621</v>
      </c>
      <c r="AM187" s="60">
        <f t="shared" ca="1" si="119"/>
        <v>-520.91671722278397</v>
      </c>
      <c r="AN187" s="60">
        <f t="shared" ca="1" si="119"/>
        <v>-520.91671722278397</v>
      </c>
      <c r="AO187" s="60">
        <f t="shared" ca="1" si="119"/>
        <v>520.91671722278397</v>
      </c>
      <c r="AP187" s="63">
        <f t="shared" si="85"/>
        <v>35</v>
      </c>
      <c r="AQ187" s="62">
        <f t="shared" si="86"/>
        <v>8.5172741425522531</v>
      </c>
      <c r="AR187" s="62">
        <f t="shared" si="87"/>
        <v>425.86370712761266</v>
      </c>
      <c r="AS187" s="62">
        <f t="shared" si="88"/>
        <v>851.72741425522531</v>
      </c>
      <c r="AT187" s="62">
        <f t="shared" si="89"/>
        <v>-425.86370712761266</v>
      </c>
      <c r="AU187" s="62">
        <f t="shared" si="90"/>
        <v>2129.3185356380632</v>
      </c>
      <c r="AV187" s="62">
        <f t="shared" si="91"/>
        <v>-851.72741425522531</v>
      </c>
      <c r="AW187" s="63">
        <f t="shared" si="103"/>
        <v>1277.5911213828379</v>
      </c>
      <c r="AX187" s="61" t="str">
        <f t="shared" ca="1" si="92"/>
        <v>VINTO</v>
      </c>
      <c r="AY187" s="69">
        <f t="shared" ca="1" si="104"/>
        <v>9619.0832827772174</v>
      </c>
      <c r="AZ187" s="51">
        <f t="shared" si="93"/>
        <v>2981.0459498932887</v>
      </c>
      <c r="BA187" s="55">
        <f t="shared" ca="1" si="94"/>
        <v>0.31880504610463828</v>
      </c>
      <c r="BB187" s="55">
        <f t="shared" ca="1" si="105"/>
        <v>1.9676020299581953</v>
      </c>
      <c r="BC187" s="64">
        <f t="shared" ca="1" si="95"/>
        <v>628.27733641485725</v>
      </c>
      <c r="BE187" s="52">
        <f t="shared" ca="1" si="96"/>
        <v>2.0999999999999854</v>
      </c>
      <c r="BF187" s="52">
        <f t="shared" ca="1" si="97"/>
        <v>2.0999999999999854</v>
      </c>
      <c r="BG187" s="52" t="str">
        <f t="shared" ca="1" si="98"/>
        <v/>
      </c>
      <c r="BH187" s="52">
        <f t="shared" ca="1" si="99"/>
        <v>2.0999999999999854</v>
      </c>
    </row>
    <row r="188" spans="19:60">
      <c r="S188" s="68">
        <f t="shared" si="118"/>
        <v>7</v>
      </c>
      <c r="T188" s="69">
        <f t="shared" si="118"/>
        <v>2</v>
      </c>
      <c r="U188" s="70">
        <f t="shared" si="112"/>
        <v>5</v>
      </c>
      <c r="V188" s="68">
        <f t="shared" si="117"/>
        <v>2</v>
      </c>
      <c r="W188" s="70">
        <f t="shared" si="117"/>
        <v>7</v>
      </c>
      <c r="X188" s="71">
        <f t="shared" si="117"/>
        <v>0.7142857142857143</v>
      </c>
      <c r="Y188" s="71">
        <f t="shared" si="117"/>
        <v>0.5</v>
      </c>
      <c r="Z188" s="69">
        <f t="shared" si="117"/>
        <v>10000</v>
      </c>
      <c r="AA188" s="69">
        <f t="shared" ca="1" si="117"/>
        <v>9350.6862150320194</v>
      </c>
      <c r="AB188" s="69">
        <f t="shared" ca="1" si="101"/>
        <v>-649.31378496798061</v>
      </c>
      <c r="AC188" s="69">
        <f t="shared" ca="1" si="114"/>
        <v>96.882372767104812</v>
      </c>
      <c r="AD188" s="73">
        <f t="shared" si="107"/>
        <v>1.9999999999999853</v>
      </c>
      <c r="AE188" s="69">
        <f t="shared" si="119"/>
        <v>0.70000000000000007</v>
      </c>
      <c r="AF188" s="69">
        <f t="shared" si="119"/>
        <v>2.8000000000000003</v>
      </c>
      <c r="AG188" s="78">
        <f t="shared" si="119"/>
        <v>200</v>
      </c>
      <c r="AH188" s="60">
        <f t="shared" si="119"/>
        <v>50</v>
      </c>
      <c r="AI188" s="60">
        <f t="shared" si="119"/>
        <v>140</v>
      </c>
      <c r="AJ188" s="60">
        <f t="shared" si="119"/>
        <v>10140</v>
      </c>
      <c r="AK188" s="60">
        <f t="shared" si="119"/>
        <v>754.31378496798106</v>
      </c>
      <c r="AL188" s="60">
        <f t="shared" si="119"/>
        <v>15.086275699359621</v>
      </c>
      <c r="AM188" s="60">
        <f t="shared" ca="1" si="119"/>
        <v>-520.91671722278397</v>
      </c>
      <c r="AN188" s="60">
        <f t="shared" ca="1" si="119"/>
        <v>-520.91671722278397</v>
      </c>
      <c r="AO188" s="60">
        <f t="shared" ca="1" si="119"/>
        <v>520.91671722278397</v>
      </c>
      <c r="AP188" s="63">
        <f t="shared" si="85"/>
        <v>35</v>
      </c>
      <c r="AQ188" s="62">
        <f t="shared" si="86"/>
        <v>8.8931378496798672</v>
      </c>
      <c r="AR188" s="62">
        <f t="shared" si="87"/>
        <v>444.65689248399337</v>
      </c>
      <c r="AS188" s="62">
        <f t="shared" si="88"/>
        <v>889.31378496798675</v>
      </c>
      <c r="AT188" s="62">
        <f t="shared" si="89"/>
        <v>-444.65689248399337</v>
      </c>
      <c r="AU188" s="62">
        <f t="shared" si="90"/>
        <v>2223.284462419967</v>
      </c>
      <c r="AV188" s="62">
        <f t="shared" si="91"/>
        <v>-889.31378496798675</v>
      </c>
      <c r="AW188" s="63">
        <f t="shared" si="103"/>
        <v>1333.9706774519802</v>
      </c>
      <c r="AX188" s="61" t="str">
        <f t="shared" ca="1" si="92"/>
        <v>VINTO</v>
      </c>
      <c r="AY188" s="69">
        <f t="shared" ca="1" si="104"/>
        <v>9619.0832827772174</v>
      </c>
      <c r="AZ188" s="51">
        <f t="shared" si="93"/>
        <v>3112.5982473879535</v>
      </c>
      <c r="BA188" s="55">
        <f t="shared" ca="1" si="94"/>
        <v>0.33287377801045109</v>
      </c>
      <c r="BB188" s="55">
        <f t="shared" ca="1" si="105"/>
        <v>2.054431475712104</v>
      </c>
      <c r="BC188" s="64">
        <f t="shared" ca="1" si="95"/>
        <v>684.65689248399963</v>
      </c>
      <c r="BE188" s="52">
        <f t="shared" ca="1" si="96"/>
        <v>1.9999999999999853</v>
      </c>
      <c r="BF188" s="52">
        <f t="shared" ca="1" si="97"/>
        <v>1.9999999999999853</v>
      </c>
      <c r="BG188" s="52" t="str">
        <f t="shared" ca="1" si="98"/>
        <v/>
      </c>
      <c r="BH188" s="52">
        <f t="shared" ca="1" si="99"/>
        <v>1.9999999999999853</v>
      </c>
    </row>
    <row r="189" spans="19:60">
      <c r="S189" s="68">
        <f t="shared" si="118"/>
        <v>7</v>
      </c>
      <c r="T189" s="69">
        <f t="shared" si="118"/>
        <v>2</v>
      </c>
      <c r="U189" s="70">
        <f t="shared" si="112"/>
        <v>5</v>
      </c>
      <c r="V189" s="68">
        <f t="shared" si="117"/>
        <v>2</v>
      </c>
      <c r="W189" s="70">
        <f t="shared" si="117"/>
        <v>7</v>
      </c>
      <c r="X189" s="71">
        <f t="shared" si="117"/>
        <v>0.7142857142857143</v>
      </c>
      <c r="Y189" s="71">
        <f t="shared" si="117"/>
        <v>0.5</v>
      </c>
      <c r="Z189" s="69">
        <f t="shared" si="117"/>
        <v>10000</v>
      </c>
      <c r="AA189" s="69">
        <f t="shared" ca="1" si="117"/>
        <v>9350.6862150320194</v>
      </c>
      <c r="AB189" s="69">
        <f t="shared" ca="1" si="101"/>
        <v>-649.31378496798061</v>
      </c>
      <c r="AC189" s="69">
        <f t="shared" ca="1" si="114"/>
        <v>96.882372767104812</v>
      </c>
      <c r="AD189" s="73">
        <f t="shared" si="107"/>
        <v>1.8999999999999853</v>
      </c>
      <c r="AE189" s="69">
        <f t="shared" si="119"/>
        <v>0.70000000000000007</v>
      </c>
      <c r="AF189" s="69">
        <f t="shared" si="119"/>
        <v>2.8000000000000003</v>
      </c>
      <c r="AG189" s="78">
        <f t="shared" si="119"/>
        <v>200</v>
      </c>
      <c r="AH189" s="60">
        <f t="shared" si="119"/>
        <v>50</v>
      </c>
      <c r="AI189" s="60">
        <f t="shared" si="119"/>
        <v>140</v>
      </c>
      <c r="AJ189" s="60">
        <f t="shared" si="119"/>
        <v>10140</v>
      </c>
      <c r="AK189" s="60">
        <f t="shared" si="119"/>
        <v>754.31378496798106</v>
      </c>
      <c r="AL189" s="60">
        <f t="shared" si="119"/>
        <v>15.086275699359621</v>
      </c>
      <c r="AM189" s="60">
        <f t="shared" ca="1" si="119"/>
        <v>-520.91671722278397</v>
      </c>
      <c r="AN189" s="60">
        <f t="shared" ca="1" si="119"/>
        <v>-520.91671722278397</v>
      </c>
      <c r="AO189" s="60">
        <f t="shared" ca="1" si="119"/>
        <v>520.91671722278397</v>
      </c>
      <c r="AP189" s="63">
        <f t="shared" si="85"/>
        <v>35</v>
      </c>
      <c r="AQ189" s="62">
        <f t="shared" si="86"/>
        <v>9.3085661575577596</v>
      </c>
      <c r="AR189" s="62">
        <f t="shared" si="87"/>
        <v>465.42830787788796</v>
      </c>
      <c r="AS189" s="62">
        <f t="shared" si="88"/>
        <v>930.85661575577592</v>
      </c>
      <c r="AT189" s="62">
        <f t="shared" si="89"/>
        <v>-465.42830787788796</v>
      </c>
      <c r="AU189" s="62">
        <f t="shared" si="90"/>
        <v>2327.1415393894399</v>
      </c>
      <c r="AV189" s="62">
        <f t="shared" si="91"/>
        <v>-930.85661575577592</v>
      </c>
      <c r="AW189" s="63">
        <f t="shared" si="103"/>
        <v>1396.284923633664</v>
      </c>
      <c r="AX189" s="61" t="str">
        <f t="shared" ca="1" si="92"/>
        <v>VINTO</v>
      </c>
      <c r="AY189" s="69">
        <f t="shared" ca="1" si="104"/>
        <v>9619.0832827772174</v>
      </c>
      <c r="AZ189" s="51">
        <f t="shared" si="93"/>
        <v>3257.9981551452156</v>
      </c>
      <c r="BA189" s="55">
        <f t="shared" ca="1" si="94"/>
        <v>0.34842342906424428</v>
      </c>
      <c r="BB189" s="55">
        <f t="shared" ca="1" si="105"/>
        <v>2.150400863124319</v>
      </c>
      <c r="BC189" s="64">
        <f t="shared" ca="1" si="95"/>
        <v>746.97113866568338</v>
      </c>
      <c r="BE189" s="52">
        <f t="shared" ca="1" si="96"/>
        <v>1.8999999999999853</v>
      </c>
      <c r="BF189" s="52">
        <f t="shared" ca="1" si="97"/>
        <v>1.8999999999999853</v>
      </c>
      <c r="BG189" s="52" t="str">
        <f t="shared" ca="1" si="98"/>
        <v/>
      </c>
      <c r="BH189" s="52">
        <f t="shared" ca="1" si="99"/>
        <v>1.8999999999999853</v>
      </c>
    </row>
    <row r="190" spans="19:60">
      <c r="S190" s="68">
        <f t="shared" si="118"/>
        <v>7</v>
      </c>
      <c r="T190" s="69">
        <f t="shared" si="118"/>
        <v>2</v>
      </c>
      <c r="U190" s="70">
        <f t="shared" si="112"/>
        <v>5</v>
      </c>
      <c r="V190" s="68">
        <f t="shared" si="117"/>
        <v>2</v>
      </c>
      <c r="W190" s="70">
        <f t="shared" si="117"/>
        <v>7</v>
      </c>
      <c r="X190" s="71">
        <f t="shared" si="117"/>
        <v>0.7142857142857143</v>
      </c>
      <c r="Y190" s="71">
        <f t="shared" si="117"/>
        <v>0.5</v>
      </c>
      <c r="Z190" s="69">
        <f t="shared" si="117"/>
        <v>10000</v>
      </c>
      <c r="AA190" s="69">
        <f t="shared" ca="1" si="117"/>
        <v>9350.6862150320194</v>
      </c>
      <c r="AB190" s="69">
        <f t="shared" ca="1" si="101"/>
        <v>-649.31378496798061</v>
      </c>
      <c r="AC190" s="69">
        <f t="shared" ca="1" si="114"/>
        <v>96.882372767104812</v>
      </c>
      <c r="AD190" s="73">
        <f t="shared" si="107"/>
        <v>1.7999999999999852</v>
      </c>
      <c r="AE190" s="69">
        <f t="shared" si="119"/>
        <v>0.70000000000000007</v>
      </c>
      <c r="AF190" s="69">
        <f t="shared" si="119"/>
        <v>2.8000000000000003</v>
      </c>
      <c r="AG190" s="78">
        <f t="shared" si="119"/>
        <v>200</v>
      </c>
      <c r="AH190" s="60">
        <f t="shared" si="119"/>
        <v>50</v>
      </c>
      <c r="AI190" s="60">
        <f t="shared" si="119"/>
        <v>140</v>
      </c>
      <c r="AJ190" s="60">
        <f t="shared" si="119"/>
        <v>10140</v>
      </c>
      <c r="AK190" s="60">
        <f t="shared" si="119"/>
        <v>754.31378496798106</v>
      </c>
      <c r="AL190" s="60">
        <f t="shared" si="119"/>
        <v>15.086275699359621</v>
      </c>
      <c r="AM190" s="60">
        <f t="shared" ca="1" si="119"/>
        <v>-520.91671722278397</v>
      </c>
      <c r="AN190" s="60">
        <f t="shared" ca="1" si="119"/>
        <v>-520.91671722278397</v>
      </c>
      <c r="AO190" s="60">
        <f t="shared" ca="1" si="119"/>
        <v>520.91671722278397</v>
      </c>
      <c r="AP190" s="63">
        <f t="shared" si="85"/>
        <v>35</v>
      </c>
      <c r="AQ190" s="62">
        <f t="shared" si="86"/>
        <v>9.7701531663109726</v>
      </c>
      <c r="AR190" s="62">
        <f t="shared" si="87"/>
        <v>488.50765831554861</v>
      </c>
      <c r="AS190" s="62">
        <f t="shared" si="88"/>
        <v>977.01531663109722</v>
      </c>
      <c r="AT190" s="62">
        <f t="shared" si="89"/>
        <v>-488.50765831554861</v>
      </c>
      <c r="AU190" s="62">
        <f t="shared" si="90"/>
        <v>2442.5382915777432</v>
      </c>
      <c r="AV190" s="62">
        <f t="shared" si="91"/>
        <v>-977.01531663109722</v>
      </c>
      <c r="AW190" s="63">
        <f t="shared" si="103"/>
        <v>1465.5229749466459</v>
      </c>
      <c r="AX190" s="61" t="str">
        <f t="shared" ca="1" si="92"/>
        <v>VINTO</v>
      </c>
      <c r="AY190" s="69">
        <f t="shared" ca="1" si="104"/>
        <v>9619.0832827772174</v>
      </c>
      <c r="AZ190" s="51">
        <f t="shared" si="93"/>
        <v>3419.5536082088402</v>
      </c>
      <c r="BA190" s="55">
        <f t="shared" ca="1" si="94"/>
        <v>0.36570081912401448</v>
      </c>
      <c r="BB190" s="55">
        <f t="shared" ca="1" si="105"/>
        <v>2.257033515804558</v>
      </c>
      <c r="BC190" s="64">
        <f t="shared" ca="1" si="95"/>
        <v>816.20918997866534</v>
      </c>
      <c r="BE190" s="52">
        <f t="shared" ca="1" si="96"/>
        <v>1.7999999999999852</v>
      </c>
      <c r="BF190" s="52">
        <f t="shared" ca="1" si="97"/>
        <v>1.7999999999999852</v>
      </c>
      <c r="BG190" s="52" t="str">
        <f t="shared" ca="1" si="98"/>
        <v/>
      </c>
      <c r="BH190" s="52">
        <f t="shared" ca="1" si="99"/>
        <v>1.7999999999999852</v>
      </c>
    </row>
    <row r="191" spans="19:60">
      <c r="S191" s="68">
        <f t="shared" si="118"/>
        <v>7</v>
      </c>
      <c r="T191" s="69">
        <f t="shared" si="118"/>
        <v>2</v>
      </c>
      <c r="U191" s="70">
        <f t="shared" si="112"/>
        <v>5</v>
      </c>
      <c r="V191" s="68">
        <f t="shared" si="117"/>
        <v>2</v>
      </c>
      <c r="W191" s="70">
        <f t="shared" si="117"/>
        <v>7</v>
      </c>
      <c r="X191" s="71">
        <f t="shared" si="117"/>
        <v>0.7142857142857143</v>
      </c>
      <c r="Y191" s="71">
        <f t="shared" si="117"/>
        <v>0.5</v>
      </c>
      <c r="Z191" s="69">
        <f t="shared" si="117"/>
        <v>10000</v>
      </c>
      <c r="AA191" s="69">
        <f t="shared" ca="1" si="117"/>
        <v>9350.6862150320194</v>
      </c>
      <c r="AB191" s="69">
        <f t="shared" ca="1" si="101"/>
        <v>-649.31378496798061</v>
      </c>
      <c r="AC191" s="69">
        <f t="shared" ca="1" si="114"/>
        <v>96.882372767104812</v>
      </c>
      <c r="AD191" s="73">
        <f t="shared" si="107"/>
        <v>1.6999999999999851</v>
      </c>
      <c r="AE191" s="69">
        <f t="shared" si="119"/>
        <v>0.70000000000000007</v>
      </c>
      <c r="AF191" s="69">
        <f t="shared" si="119"/>
        <v>2.8000000000000003</v>
      </c>
      <c r="AG191" s="78">
        <f t="shared" si="119"/>
        <v>200</v>
      </c>
      <c r="AH191" s="60">
        <f t="shared" si="119"/>
        <v>50</v>
      </c>
      <c r="AI191" s="60">
        <f t="shared" si="119"/>
        <v>140</v>
      </c>
      <c r="AJ191" s="60">
        <f t="shared" si="119"/>
        <v>10140</v>
      </c>
      <c r="AK191" s="60">
        <f t="shared" si="119"/>
        <v>754.31378496798106</v>
      </c>
      <c r="AL191" s="60">
        <f t="shared" si="119"/>
        <v>15.086275699359621</v>
      </c>
      <c r="AM191" s="60">
        <f t="shared" ca="1" si="119"/>
        <v>-520.91671722278397</v>
      </c>
      <c r="AN191" s="60">
        <f t="shared" ca="1" si="119"/>
        <v>-520.91671722278397</v>
      </c>
      <c r="AO191" s="60">
        <f t="shared" ca="1" si="119"/>
        <v>520.91671722278397</v>
      </c>
      <c r="AP191" s="63">
        <f t="shared" si="85"/>
        <v>35</v>
      </c>
      <c r="AQ191" s="62">
        <f t="shared" si="86"/>
        <v>10.286044529035152</v>
      </c>
      <c r="AR191" s="62">
        <f t="shared" si="87"/>
        <v>514.30222645175763</v>
      </c>
      <c r="AS191" s="62">
        <f t="shared" si="88"/>
        <v>1028.6044529035153</v>
      </c>
      <c r="AT191" s="62">
        <f t="shared" si="89"/>
        <v>-514.30222645175763</v>
      </c>
      <c r="AU191" s="62">
        <f t="shared" si="90"/>
        <v>2571.5111322587882</v>
      </c>
      <c r="AV191" s="62">
        <f t="shared" si="91"/>
        <v>-1028.6044529035153</v>
      </c>
      <c r="AW191" s="63">
        <f t="shared" si="103"/>
        <v>1542.9066793552729</v>
      </c>
      <c r="AX191" s="61" t="str">
        <f t="shared" ca="1" si="92"/>
        <v>VINTO</v>
      </c>
      <c r="AY191" s="69">
        <f t="shared" ca="1" si="104"/>
        <v>9619.0832827772174</v>
      </c>
      <c r="AZ191" s="51">
        <f t="shared" si="93"/>
        <v>3600.1155851623034</v>
      </c>
      <c r="BA191" s="55">
        <f t="shared" ca="1" si="94"/>
        <v>0.38501084330846358</v>
      </c>
      <c r="BB191" s="55">
        <f t="shared" ca="1" si="105"/>
        <v>2.3762111864471778</v>
      </c>
      <c r="BC191" s="64">
        <f t="shared" ca="1" si="95"/>
        <v>893.59289438729229</v>
      </c>
      <c r="BE191" s="52">
        <f t="shared" ca="1" si="96"/>
        <v>1.6999999999999851</v>
      </c>
      <c r="BF191" s="52">
        <f t="shared" ca="1" si="97"/>
        <v>1.6999999999999851</v>
      </c>
      <c r="BG191" s="52" t="str">
        <f t="shared" ca="1" si="98"/>
        <v/>
      </c>
      <c r="BH191" s="52">
        <f t="shared" ca="1" si="99"/>
        <v>1.6999999999999851</v>
      </c>
    </row>
    <row r="192" spans="19:60">
      <c r="S192" s="68">
        <f t="shared" si="118"/>
        <v>7</v>
      </c>
      <c r="T192" s="69">
        <f t="shared" si="118"/>
        <v>2</v>
      </c>
      <c r="U192" s="70">
        <f t="shared" si="112"/>
        <v>5</v>
      </c>
      <c r="V192" s="68">
        <f t="shared" si="117"/>
        <v>2</v>
      </c>
      <c r="W192" s="70">
        <f t="shared" si="117"/>
        <v>7</v>
      </c>
      <c r="X192" s="71">
        <f t="shared" si="117"/>
        <v>0.7142857142857143</v>
      </c>
      <c r="Y192" s="71">
        <f t="shared" si="117"/>
        <v>0.5</v>
      </c>
      <c r="Z192" s="69">
        <f t="shared" si="117"/>
        <v>10000</v>
      </c>
      <c r="AA192" s="69">
        <f t="shared" ca="1" si="117"/>
        <v>9350.6862150320194</v>
      </c>
      <c r="AB192" s="69">
        <f t="shared" ca="1" si="101"/>
        <v>-649.31378496798061</v>
      </c>
      <c r="AC192" s="69">
        <f t="shared" ca="1" si="114"/>
        <v>96.882372767104812</v>
      </c>
      <c r="AD192" s="73">
        <f t="shared" si="107"/>
        <v>1.599999999999985</v>
      </c>
      <c r="AE192" s="69">
        <f t="shared" si="119"/>
        <v>0.70000000000000007</v>
      </c>
      <c r="AF192" s="69">
        <f t="shared" si="119"/>
        <v>2.8000000000000003</v>
      </c>
      <c r="AG192" s="78">
        <f t="shared" si="119"/>
        <v>200</v>
      </c>
      <c r="AH192" s="60">
        <f t="shared" si="119"/>
        <v>50</v>
      </c>
      <c r="AI192" s="60">
        <f t="shared" si="119"/>
        <v>140</v>
      </c>
      <c r="AJ192" s="60">
        <f t="shared" si="119"/>
        <v>10140</v>
      </c>
      <c r="AK192" s="60">
        <f t="shared" si="119"/>
        <v>754.31378496798106</v>
      </c>
      <c r="AL192" s="60">
        <f t="shared" si="119"/>
        <v>15.086275699359621</v>
      </c>
      <c r="AM192" s="60">
        <f t="shared" ca="1" si="119"/>
        <v>-520.91671722278397</v>
      </c>
      <c r="AN192" s="60">
        <f t="shared" ca="1" si="119"/>
        <v>-520.91671722278397</v>
      </c>
      <c r="AO192" s="60">
        <f t="shared" ca="1" si="119"/>
        <v>520.91671722278397</v>
      </c>
      <c r="AP192" s="63">
        <f t="shared" si="85"/>
        <v>35</v>
      </c>
      <c r="AQ192" s="62">
        <f t="shared" si="86"/>
        <v>10.866422312099855</v>
      </c>
      <c r="AR192" s="62">
        <f t="shared" si="87"/>
        <v>543.32111560499277</v>
      </c>
      <c r="AS192" s="62">
        <f t="shared" si="88"/>
        <v>1086.6422312099855</v>
      </c>
      <c r="AT192" s="62">
        <f t="shared" si="89"/>
        <v>-543.32111560499277</v>
      </c>
      <c r="AU192" s="62">
        <f t="shared" si="90"/>
        <v>2716.605578024964</v>
      </c>
      <c r="AV192" s="62">
        <f t="shared" si="91"/>
        <v>-1086.6422312099855</v>
      </c>
      <c r="AW192" s="63">
        <f t="shared" si="103"/>
        <v>1629.9633468149784</v>
      </c>
      <c r="AX192" s="61" t="str">
        <f t="shared" ca="1" si="92"/>
        <v>VINTO</v>
      </c>
      <c r="AY192" s="69">
        <f t="shared" ca="1" si="104"/>
        <v>9619.0832827772174</v>
      </c>
      <c r="AZ192" s="51">
        <f t="shared" si="93"/>
        <v>3803.2478092349493</v>
      </c>
      <c r="BA192" s="55">
        <f t="shared" ca="1" si="94"/>
        <v>0.40673462051596881</v>
      </c>
      <c r="BB192" s="55">
        <f t="shared" ca="1" si="105"/>
        <v>2.5102860659201256</v>
      </c>
      <c r="BC192" s="64">
        <f t="shared" ca="1" si="95"/>
        <v>980.64956184699781</v>
      </c>
      <c r="BE192" s="52">
        <f t="shared" ca="1" si="96"/>
        <v>1.599999999999985</v>
      </c>
      <c r="BF192" s="52">
        <f t="shared" ca="1" si="97"/>
        <v>1.599999999999985</v>
      </c>
      <c r="BG192" s="52" t="str">
        <f t="shared" ca="1" si="98"/>
        <v/>
      </c>
      <c r="BH192" s="52">
        <f t="shared" ca="1" si="99"/>
        <v>1.599999999999985</v>
      </c>
    </row>
    <row r="193" spans="19:60">
      <c r="S193" s="68">
        <f t="shared" si="118"/>
        <v>7</v>
      </c>
      <c r="T193" s="69">
        <f t="shared" si="118"/>
        <v>2</v>
      </c>
      <c r="U193" s="70">
        <f t="shared" si="112"/>
        <v>5</v>
      </c>
      <c r="V193" s="68">
        <f t="shared" si="117"/>
        <v>2</v>
      </c>
      <c r="W193" s="70">
        <f t="shared" si="117"/>
        <v>7</v>
      </c>
      <c r="X193" s="71">
        <f t="shared" si="117"/>
        <v>0.7142857142857143</v>
      </c>
      <c r="Y193" s="71">
        <f t="shared" si="117"/>
        <v>0.5</v>
      </c>
      <c r="Z193" s="69">
        <f t="shared" si="117"/>
        <v>10000</v>
      </c>
      <c r="AA193" s="69">
        <f t="shared" ca="1" si="117"/>
        <v>9350.6862150320194</v>
      </c>
      <c r="AB193" s="69">
        <f t="shared" ca="1" si="101"/>
        <v>-649.31378496798061</v>
      </c>
      <c r="AC193" s="69">
        <f t="shared" ca="1" si="114"/>
        <v>96.882372767104812</v>
      </c>
      <c r="AD193" s="73">
        <f t="shared" si="107"/>
        <v>1.4999999999999849</v>
      </c>
      <c r="AE193" s="69">
        <f t="shared" si="119"/>
        <v>0.70000000000000007</v>
      </c>
      <c r="AF193" s="69">
        <f t="shared" si="119"/>
        <v>2.8000000000000003</v>
      </c>
      <c r="AG193" s="78">
        <f t="shared" si="119"/>
        <v>200</v>
      </c>
      <c r="AH193" s="60">
        <f t="shared" si="119"/>
        <v>50</v>
      </c>
      <c r="AI193" s="60">
        <f t="shared" si="119"/>
        <v>140</v>
      </c>
      <c r="AJ193" s="60">
        <f t="shared" si="119"/>
        <v>10140</v>
      </c>
      <c r="AK193" s="60">
        <f t="shared" si="119"/>
        <v>754.31378496798106</v>
      </c>
      <c r="AL193" s="60">
        <f t="shared" si="119"/>
        <v>15.086275699359621</v>
      </c>
      <c r="AM193" s="60">
        <f t="shared" ca="1" si="119"/>
        <v>-520.91671722278397</v>
      </c>
      <c r="AN193" s="60">
        <f t="shared" ca="1" si="119"/>
        <v>-520.91671722278397</v>
      </c>
      <c r="AO193" s="60">
        <f t="shared" ca="1" si="119"/>
        <v>520.91671722278397</v>
      </c>
      <c r="AP193" s="63">
        <f t="shared" si="85"/>
        <v>35</v>
      </c>
      <c r="AQ193" s="62">
        <f t="shared" si="86"/>
        <v>11.524183799573187</v>
      </c>
      <c r="AR193" s="62">
        <f t="shared" si="87"/>
        <v>576.20918997865931</v>
      </c>
      <c r="AS193" s="62">
        <f t="shared" si="88"/>
        <v>1152.4183799573186</v>
      </c>
      <c r="AT193" s="62">
        <f t="shared" si="89"/>
        <v>-576.20918997865931</v>
      </c>
      <c r="AU193" s="62">
        <f t="shared" si="90"/>
        <v>2881.0459498932964</v>
      </c>
      <c r="AV193" s="62">
        <f t="shared" si="91"/>
        <v>-1152.4183799573186</v>
      </c>
      <c r="AW193" s="63">
        <f t="shared" si="103"/>
        <v>1728.6275699359778</v>
      </c>
      <c r="AX193" s="61" t="str">
        <f t="shared" ca="1" si="92"/>
        <v>VINTO</v>
      </c>
      <c r="AY193" s="69">
        <f t="shared" ca="1" si="104"/>
        <v>9619.0832827772174</v>
      </c>
      <c r="AZ193" s="51">
        <f t="shared" si="93"/>
        <v>4033.4643298506153</v>
      </c>
      <c r="BA193" s="55">
        <f t="shared" ca="1" si="94"/>
        <v>0.43135490135114146</v>
      </c>
      <c r="BB193" s="55">
        <f t="shared" ca="1" si="105"/>
        <v>2.662237595989466</v>
      </c>
      <c r="BC193" s="64">
        <f t="shared" ca="1" si="95"/>
        <v>1079.3137849679972</v>
      </c>
      <c r="BE193" s="52">
        <f t="shared" ca="1" si="96"/>
        <v>1.4999999999999849</v>
      </c>
      <c r="BF193" s="52">
        <f t="shared" ca="1" si="97"/>
        <v>1.4999999999999849</v>
      </c>
      <c r="BG193" s="52" t="str">
        <f t="shared" ca="1" si="98"/>
        <v/>
      </c>
      <c r="BH193" s="52">
        <f t="shared" ca="1" si="99"/>
        <v>1.4999999999999849</v>
      </c>
    </row>
    <row r="194" spans="19:60">
      <c r="S194" s="68">
        <f t="shared" si="118"/>
        <v>7</v>
      </c>
      <c r="T194" s="69">
        <f t="shared" si="118"/>
        <v>2</v>
      </c>
      <c r="U194" s="70">
        <f t="shared" si="112"/>
        <v>5</v>
      </c>
      <c r="V194" s="68">
        <f t="shared" si="117"/>
        <v>2</v>
      </c>
      <c r="W194" s="70">
        <f t="shared" si="117"/>
        <v>7</v>
      </c>
      <c r="X194" s="71">
        <f t="shared" si="117"/>
        <v>0.7142857142857143</v>
      </c>
      <c r="Y194" s="71">
        <f t="shared" si="117"/>
        <v>0.5</v>
      </c>
      <c r="Z194" s="69">
        <f t="shared" si="117"/>
        <v>10000</v>
      </c>
      <c r="AA194" s="69">
        <f t="shared" ca="1" si="117"/>
        <v>9350.6862150320194</v>
      </c>
      <c r="AB194" s="69">
        <f t="shared" ca="1" si="101"/>
        <v>-649.31378496798061</v>
      </c>
      <c r="AC194" s="69">
        <f t="shared" ca="1" si="114"/>
        <v>96.882372767104812</v>
      </c>
      <c r="AD194" s="73">
        <f t="shared" si="107"/>
        <v>1.3999999999999848</v>
      </c>
      <c r="AE194" s="69">
        <f t="shared" si="119"/>
        <v>0.70000000000000007</v>
      </c>
      <c r="AF194" s="69">
        <f t="shared" si="119"/>
        <v>2.8000000000000003</v>
      </c>
      <c r="AG194" s="78">
        <f t="shared" si="119"/>
        <v>200</v>
      </c>
      <c r="AH194" s="60">
        <f t="shared" si="119"/>
        <v>50</v>
      </c>
      <c r="AI194" s="60">
        <f t="shared" si="119"/>
        <v>140</v>
      </c>
      <c r="AJ194" s="60">
        <f t="shared" si="119"/>
        <v>10140</v>
      </c>
      <c r="AK194" s="60">
        <f t="shared" si="119"/>
        <v>754.31378496798106</v>
      </c>
      <c r="AL194" s="60">
        <f t="shared" si="119"/>
        <v>15.086275699359621</v>
      </c>
      <c r="AM194" s="60">
        <f t="shared" ca="1" si="119"/>
        <v>-520.91671722278397</v>
      </c>
      <c r="AN194" s="60">
        <f t="shared" ca="1" si="119"/>
        <v>-520.91671722278397</v>
      </c>
      <c r="AO194" s="60">
        <f t="shared" ca="1" si="119"/>
        <v>520.91671722278397</v>
      </c>
      <c r="AP194" s="63">
        <f t="shared" si="85"/>
        <v>35</v>
      </c>
      <c r="AQ194" s="62">
        <f t="shared" si="86"/>
        <v>12.275911213828422</v>
      </c>
      <c r="AR194" s="62">
        <f t="shared" si="87"/>
        <v>613.79556069142109</v>
      </c>
      <c r="AS194" s="62">
        <f t="shared" si="88"/>
        <v>1227.5911213828422</v>
      </c>
      <c r="AT194" s="62">
        <f t="shared" si="89"/>
        <v>-613.79556069142109</v>
      </c>
      <c r="AU194" s="62">
        <f t="shared" si="90"/>
        <v>3068.9778034571054</v>
      </c>
      <c r="AV194" s="62">
        <f t="shared" si="91"/>
        <v>-1227.5911213828422</v>
      </c>
      <c r="AW194" s="63">
        <f t="shared" si="103"/>
        <v>1841.3866820742633</v>
      </c>
      <c r="AX194" s="61" t="str">
        <f t="shared" ca="1" si="92"/>
        <v>VINTO</v>
      </c>
      <c r="AY194" s="69">
        <f t="shared" ca="1" si="104"/>
        <v>9619.0832827772174</v>
      </c>
      <c r="AZ194" s="51">
        <f t="shared" si="93"/>
        <v>4296.5689248399476</v>
      </c>
      <c r="BA194" s="55">
        <f t="shared" ca="1" si="94"/>
        <v>0.45949236516276737</v>
      </c>
      <c r="BB194" s="55">
        <f t="shared" ca="1" si="105"/>
        <v>2.8358964874972843</v>
      </c>
      <c r="BC194" s="64">
        <f t="shared" ca="1" si="95"/>
        <v>1192.0728971062827</v>
      </c>
      <c r="BE194" s="52">
        <f t="shared" ca="1" si="96"/>
        <v>1.3999999999999848</v>
      </c>
      <c r="BF194" s="52">
        <f t="shared" ca="1" si="97"/>
        <v>1.3999999999999848</v>
      </c>
      <c r="BG194" s="52" t="str">
        <f t="shared" ca="1" si="98"/>
        <v/>
      </c>
      <c r="BH194" s="52">
        <f t="shared" ca="1" si="99"/>
        <v>1.3999999999999848</v>
      </c>
    </row>
    <row r="195" spans="19:60">
      <c r="S195" s="68">
        <f t="shared" si="118"/>
        <v>7</v>
      </c>
      <c r="T195" s="69">
        <f t="shared" si="118"/>
        <v>2</v>
      </c>
      <c r="U195" s="70">
        <f t="shared" si="112"/>
        <v>5</v>
      </c>
      <c r="V195" s="68">
        <f t="shared" si="117"/>
        <v>2</v>
      </c>
      <c r="W195" s="70">
        <f t="shared" si="117"/>
        <v>7</v>
      </c>
      <c r="X195" s="71">
        <f t="shared" si="117"/>
        <v>0.7142857142857143</v>
      </c>
      <c r="Y195" s="71">
        <f t="shared" si="117"/>
        <v>0.5</v>
      </c>
      <c r="Z195" s="69">
        <f t="shared" si="117"/>
        <v>10000</v>
      </c>
      <c r="AA195" s="69">
        <f t="shared" ca="1" si="117"/>
        <v>9350.6862150320194</v>
      </c>
      <c r="AB195" s="69">
        <f t="shared" ca="1" si="101"/>
        <v>-649.31378496798061</v>
      </c>
      <c r="AC195" s="69">
        <f t="shared" ca="1" si="114"/>
        <v>96.882372767104812</v>
      </c>
      <c r="AD195" s="73">
        <f t="shared" si="107"/>
        <v>1.2999999999999847</v>
      </c>
      <c r="AE195" s="69">
        <f t="shared" si="119"/>
        <v>0.70000000000000007</v>
      </c>
      <c r="AF195" s="69">
        <f t="shared" si="119"/>
        <v>2.8000000000000003</v>
      </c>
      <c r="AG195" s="78">
        <f t="shared" si="119"/>
        <v>200</v>
      </c>
      <c r="AH195" s="60">
        <f t="shared" si="119"/>
        <v>50</v>
      </c>
      <c r="AI195" s="60">
        <f t="shared" si="119"/>
        <v>140</v>
      </c>
      <c r="AJ195" s="60">
        <f t="shared" si="119"/>
        <v>10140</v>
      </c>
      <c r="AK195" s="60">
        <f t="shared" si="119"/>
        <v>754.31378496798106</v>
      </c>
      <c r="AL195" s="60">
        <f t="shared" si="119"/>
        <v>15.086275699359621</v>
      </c>
      <c r="AM195" s="60">
        <f t="shared" ca="1" si="119"/>
        <v>-520.91671722278397</v>
      </c>
      <c r="AN195" s="60">
        <f t="shared" ca="1" si="119"/>
        <v>-520.91671722278397</v>
      </c>
      <c r="AO195" s="60">
        <f t="shared" ca="1" si="119"/>
        <v>520.91671722278397</v>
      </c>
      <c r="AP195" s="63">
        <f t="shared" si="85"/>
        <v>35</v>
      </c>
      <c r="AQ195" s="62">
        <f t="shared" si="86"/>
        <v>13.143288999507543</v>
      </c>
      <c r="AR195" s="62">
        <f t="shared" si="87"/>
        <v>657.16444997537712</v>
      </c>
      <c r="AS195" s="62">
        <f t="shared" si="88"/>
        <v>1314.3288999507542</v>
      </c>
      <c r="AT195" s="62">
        <f t="shared" si="89"/>
        <v>-657.16444997537712</v>
      </c>
      <c r="AU195" s="62">
        <f t="shared" si="90"/>
        <v>3285.8222498768855</v>
      </c>
      <c r="AV195" s="62">
        <f t="shared" si="91"/>
        <v>-1314.3288999507542</v>
      </c>
      <c r="AW195" s="63">
        <f t="shared" si="103"/>
        <v>1971.4933499261313</v>
      </c>
      <c r="AX195" s="61" t="str">
        <f t="shared" ca="1" si="92"/>
        <v>VINTO</v>
      </c>
      <c r="AY195" s="69">
        <f t="shared" ca="1" si="104"/>
        <v>9619.0832827772174</v>
      </c>
      <c r="AZ195" s="51">
        <f t="shared" si="93"/>
        <v>4600.1511498276395</v>
      </c>
      <c r="BA195" s="55">
        <f t="shared" ca="1" si="94"/>
        <v>0.49195866956079731</v>
      </c>
      <c r="BB195" s="55">
        <f t="shared" ca="1" si="105"/>
        <v>3.0362721315447674</v>
      </c>
      <c r="BC195" s="64">
        <f t="shared" ca="1" si="95"/>
        <v>1322.1795649581506</v>
      </c>
      <c r="BE195" s="52">
        <f t="shared" ca="1" si="96"/>
        <v>1.2999999999999847</v>
      </c>
      <c r="BF195" s="52">
        <f t="shared" ca="1" si="97"/>
        <v>1.2999999999999847</v>
      </c>
      <c r="BG195" s="52" t="str">
        <f t="shared" ca="1" si="98"/>
        <v/>
      </c>
      <c r="BH195" s="52">
        <f t="shared" ca="1" si="99"/>
        <v>1.2999999999999847</v>
      </c>
    </row>
    <row r="196" spans="19:60">
      <c r="S196" s="68">
        <f t="shared" si="118"/>
        <v>7</v>
      </c>
      <c r="T196" s="69">
        <f t="shared" si="118"/>
        <v>2</v>
      </c>
      <c r="U196" s="70">
        <f t="shared" si="112"/>
        <v>5</v>
      </c>
      <c r="V196" s="68">
        <f t="shared" si="117"/>
        <v>2</v>
      </c>
      <c r="W196" s="70">
        <f t="shared" si="117"/>
        <v>7</v>
      </c>
      <c r="X196" s="71">
        <f t="shared" si="117"/>
        <v>0.7142857142857143</v>
      </c>
      <c r="Y196" s="71">
        <f t="shared" si="117"/>
        <v>0.5</v>
      </c>
      <c r="Z196" s="69">
        <f t="shared" si="117"/>
        <v>10000</v>
      </c>
      <c r="AA196" s="69">
        <f t="shared" ca="1" si="117"/>
        <v>9350.6862150320194</v>
      </c>
      <c r="AB196" s="69">
        <f t="shared" ca="1" si="101"/>
        <v>-649.31378496798061</v>
      </c>
      <c r="AC196" s="69">
        <f t="shared" ca="1" si="114"/>
        <v>96.882372767104812</v>
      </c>
      <c r="AD196" s="73">
        <f t="shared" si="107"/>
        <v>1.1999999999999846</v>
      </c>
      <c r="AE196" s="69">
        <f t="shared" si="119"/>
        <v>0.70000000000000007</v>
      </c>
      <c r="AF196" s="69">
        <f t="shared" si="119"/>
        <v>2.8000000000000003</v>
      </c>
      <c r="AG196" s="78">
        <f t="shared" si="119"/>
        <v>200</v>
      </c>
      <c r="AH196" s="60">
        <f t="shared" si="119"/>
        <v>50</v>
      </c>
      <c r="AI196" s="60">
        <f t="shared" si="119"/>
        <v>140</v>
      </c>
      <c r="AJ196" s="60">
        <f t="shared" si="119"/>
        <v>10140</v>
      </c>
      <c r="AK196" s="60">
        <f t="shared" si="119"/>
        <v>754.31378496798106</v>
      </c>
      <c r="AL196" s="60">
        <f t="shared" si="119"/>
        <v>15.086275699359621</v>
      </c>
      <c r="AM196" s="60">
        <f t="shared" ca="1" si="119"/>
        <v>-520.91671722278397</v>
      </c>
      <c r="AN196" s="60">
        <f t="shared" ca="1" si="119"/>
        <v>-520.91671722278397</v>
      </c>
      <c r="AO196" s="60">
        <f t="shared" ca="1" si="119"/>
        <v>520.91671722278397</v>
      </c>
      <c r="AP196" s="63">
        <f t="shared" si="85"/>
        <v>35</v>
      </c>
      <c r="AQ196" s="62">
        <f t="shared" si="86"/>
        <v>14.155229749466519</v>
      </c>
      <c r="AR196" s="62">
        <f t="shared" si="87"/>
        <v>707.76148747332593</v>
      </c>
      <c r="AS196" s="62">
        <f t="shared" si="88"/>
        <v>1415.5229749466519</v>
      </c>
      <c r="AT196" s="62">
        <f t="shared" si="89"/>
        <v>-707.76148747332593</v>
      </c>
      <c r="AU196" s="62">
        <f t="shared" si="90"/>
        <v>3538.8074373666295</v>
      </c>
      <c r="AV196" s="62">
        <f t="shared" si="91"/>
        <v>-1415.5229749466519</v>
      </c>
      <c r="AW196" s="63">
        <f t="shared" si="103"/>
        <v>2123.2844624199779</v>
      </c>
      <c r="AX196" s="61" t="str">
        <f t="shared" ca="1" si="92"/>
        <v>VINTO</v>
      </c>
      <c r="AY196" s="69">
        <f t="shared" ca="1" si="104"/>
        <v>9619.0832827772174</v>
      </c>
      <c r="AZ196" s="51">
        <f t="shared" si="93"/>
        <v>4954.3304123132812</v>
      </c>
      <c r="BA196" s="55">
        <f t="shared" ca="1" si="94"/>
        <v>0.52983602469183233</v>
      </c>
      <c r="BB196" s="55">
        <f t="shared" ca="1" si="105"/>
        <v>3.2700437162668319</v>
      </c>
      <c r="BC196" s="64">
        <f t="shared" ca="1" si="95"/>
        <v>1473.9706774519973</v>
      </c>
      <c r="BE196" s="52">
        <f t="shared" ca="1" si="96"/>
        <v>1.1999999999999846</v>
      </c>
      <c r="BF196" s="52">
        <f t="shared" ca="1" si="97"/>
        <v>1.1999999999999846</v>
      </c>
      <c r="BG196" s="52" t="str">
        <f t="shared" ca="1" si="98"/>
        <v/>
      </c>
      <c r="BH196" s="52">
        <f t="shared" ca="1" si="99"/>
        <v>1.1999999999999846</v>
      </c>
    </row>
    <row r="197" spans="19:60">
      <c r="S197" s="68">
        <f t="shared" si="118"/>
        <v>7</v>
      </c>
      <c r="T197" s="69">
        <f t="shared" si="118"/>
        <v>2</v>
      </c>
      <c r="U197" s="70">
        <f t="shared" si="112"/>
        <v>5</v>
      </c>
      <c r="V197" s="68">
        <f t="shared" si="117"/>
        <v>2</v>
      </c>
      <c r="W197" s="70">
        <f t="shared" si="117"/>
        <v>7</v>
      </c>
      <c r="X197" s="71">
        <f t="shared" si="117"/>
        <v>0.7142857142857143</v>
      </c>
      <c r="Y197" s="71">
        <f t="shared" si="117"/>
        <v>0.5</v>
      </c>
      <c r="Z197" s="69">
        <f t="shared" si="117"/>
        <v>10000</v>
      </c>
      <c r="AA197" s="69">
        <f t="shared" ca="1" si="117"/>
        <v>9350.6862150320194</v>
      </c>
      <c r="AB197" s="69">
        <f t="shared" ca="1" si="101"/>
        <v>-649.31378496798061</v>
      </c>
      <c r="AC197" s="69">
        <f t="shared" ca="1" si="114"/>
        <v>96.882372767104812</v>
      </c>
      <c r="AD197" s="73">
        <f t="shared" si="107"/>
        <v>1.0999999999999845</v>
      </c>
      <c r="AE197" s="69">
        <f t="shared" si="119"/>
        <v>0.70000000000000007</v>
      </c>
      <c r="AF197" s="69">
        <f t="shared" si="119"/>
        <v>2.8000000000000003</v>
      </c>
      <c r="AG197" s="78">
        <f t="shared" si="119"/>
        <v>200</v>
      </c>
      <c r="AH197" s="60">
        <f t="shared" si="119"/>
        <v>50</v>
      </c>
      <c r="AI197" s="60">
        <f t="shared" si="119"/>
        <v>140</v>
      </c>
      <c r="AJ197" s="60">
        <f t="shared" si="119"/>
        <v>10140</v>
      </c>
      <c r="AK197" s="60">
        <f t="shared" si="119"/>
        <v>754.31378496798106</v>
      </c>
      <c r="AL197" s="60">
        <f t="shared" si="119"/>
        <v>15.086275699359621</v>
      </c>
      <c r="AM197" s="60">
        <f t="shared" ca="1" si="119"/>
        <v>-520.91671722278397</v>
      </c>
      <c r="AN197" s="60">
        <f t="shared" ca="1" si="119"/>
        <v>-520.91671722278397</v>
      </c>
      <c r="AO197" s="60">
        <f t="shared" ca="1" si="119"/>
        <v>520.91671722278397</v>
      </c>
      <c r="AP197" s="63">
        <f t="shared" si="85"/>
        <v>35</v>
      </c>
      <c r="AQ197" s="62">
        <f t="shared" si="86"/>
        <v>15.351159726690765</v>
      </c>
      <c r="AR197" s="62">
        <f t="shared" si="87"/>
        <v>767.55798633453821</v>
      </c>
      <c r="AS197" s="62">
        <f t="shared" si="88"/>
        <v>1535.1159726690764</v>
      </c>
      <c r="AT197" s="62">
        <f t="shared" si="89"/>
        <v>-767.55798633453821</v>
      </c>
      <c r="AU197" s="62">
        <f t="shared" si="90"/>
        <v>3837.7899316726912</v>
      </c>
      <c r="AV197" s="62">
        <f t="shared" si="91"/>
        <v>-1535.1159726690764</v>
      </c>
      <c r="AW197" s="63">
        <f t="shared" si="103"/>
        <v>2302.673959003615</v>
      </c>
      <c r="AX197" s="61" t="str">
        <f t="shared" ca="1" si="92"/>
        <v>VINTO</v>
      </c>
      <c r="AY197" s="69">
        <f t="shared" ca="1" si="104"/>
        <v>9619.0832827772174</v>
      </c>
      <c r="AZ197" s="51">
        <f t="shared" si="93"/>
        <v>5372.9059043417674</v>
      </c>
      <c r="BA197" s="55">
        <f t="shared" ca="1" si="94"/>
        <v>0.57460017166487376</v>
      </c>
      <c r="BB197" s="55">
        <f t="shared" ca="1" si="105"/>
        <v>3.5463192254838174</v>
      </c>
      <c r="BC197" s="64">
        <f t="shared" ca="1" si="95"/>
        <v>1653.3601740356344</v>
      </c>
      <c r="BE197" s="52">
        <f t="shared" ca="1" si="96"/>
        <v>1.0999999999999845</v>
      </c>
      <c r="BF197" s="52">
        <f t="shared" ca="1" si="97"/>
        <v>1.0999999999999845</v>
      </c>
      <c r="BG197" s="52" t="str">
        <f t="shared" ca="1" si="98"/>
        <v/>
      </c>
      <c r="BH197" s="52">
        <f t="shared" ca="1" si="99"/>
        <v>1.0999999999999845</v>
      </c>
    </row>
    <row r="198" spans="19:60">
      <c r="S198" s="68">
        <f t="shared" si="118"/>
        <v>7</v>
      </c>
      <c r="T198" s="69">
        <f t="shared" si="118"/>
        <v>2</v>
      </c>
      <c r="U198" s="70">
        <f t="shared" si="112"/>
        <v>5</v>
      </c>
      <c r="V198" s="68">
        <f t="shared" si="117"/>
        <v>2</v>
      </c>
      <c r="W198" s="70">
        <f t="shared" si="117"/>
        <v>7</v>
      </c>
      <c r="X198" s="71">
        <f t="shared" si="117"/>
        <v>0.7142857142857143</v>
      </c>
      <c r="Y198" s="71">
        <f t="shared" si="117"/>
        <v>0.5</v>
      </c>
      <c r="Z198" s="69">
        <f t="shared" si="117"/>
        <v>10000</v>
      </c>
      <c r="AA198" s="69">
        <f t="shared" ca="1" si="117"/>
        <v>9350.6862150320194</v>
      </c>
      <c r="AB198" s="69">
        <f t="shared" ca="1" si="101"/>
        <v>-649.31378496798061</v>
      </c>
      <c r="AC198" s="69">
        <f t="shared" ca="1" si="114"/>
        <v>96.882372767104812</v>
      </c>
      <c r="AD198" s="73">
        <f t="shared" si="107"/>
        <v>0.99999999999998457</v>
      </c>
      <c r="AE198" s="69">
        <f t="shared" si="119"/>
        <v>0.70000000000000007</v>
      </c>
      <c r="AF198" s="69">
        <f t="shared" si="119"/>
        <v>2.8000000000000003</v>
      </c>
      <c r="AG198" s="78">
        <f t="shared" si="119"/>
        <v>200</v>
      </c>
      <c r="AH198" s="60">
        <f t="shared" si="119"/>
        <v>50</v>
      </c>
      <c r="AI198" s="60">
        <f t="shared" si="119"/>
        <v>140</v>
      </c>
      <c r="AJ198" s="60">
        <f t="shared" si="119"/>
        <v>10140</v>
      </c>
      <c r="AK198" s="60">
        <f t="shared" si="119"/>
        <v>754.31378496798106</v>
      </c>
      <c r="AL198" s="60">
        <f t="shared" si="119"/>
        <v>15.086275699359621</v>
      </c>
      <c r="AM198" s="60">
        <f t="shared" ca="1" si="119"/>
        <v>-520.91671722278397</v>
      </c>
      <c r="AN198" s="60">
        <f t="shared" ca="1" si="119"/>
        <v>-520.91671722278397</v>
      </c>
      <c r="AO198" s="60">
        <f t="shared" ca="1" si="119"/>
        <v>520.91671722278397</v>
      </c>
      <c r="AP198" s="63">
        <f t="shared" si="85"/>
        <v>35</v>
      </c>
      <c r="AQ198" s="62">
        <f t="shared" si="86"/>
        <v>16.786275699359862</v>
      </c>
      <c r="AR198" s="62">
        <f t="shared" si="87"/>
        <v>839.31378496799312</v>
      </c>
      <c r="AS198" s="62">
        <f t="shared" si="88"/>
        <v>1678.6275699359862</v>
      </c>
      <c r="AT198" s="62">
        <f t="shared" si="89"/>
        <v>-839.31378496799312</v>
      </c>
      <c r="AU198" s="62">
        <f t="shared" si="90"/>
        <v>4196.5689248399658</v>
      </c>
      <c r="AV198" s="62">
        <f t="shared" si="91"/>
        <v>-1678.6275699359862</v>
      </c>
      <c r="AW198" s="63">
        <f t="shared" si="103"/>
        <v>2517.9413549039796</v>
      </c>
      <c r="AX198" s="61" t="str">
        <f t="shared" ca="1" si="92"/>
        <v>VINTO</v>
      </c>
      <c r="AY198" s="69">
        <f t="shared" ca="1" si="104"/>
        <v>9619.0832827772174</v>
      </c>
      <c r="AZ198" s="51">
        <f t="shared" si="93"/>
        <v>5875.1964947759516</v>
      </c>
      <c r="BA198" s="55">
        <f t="shared" ca="1" si="94"/>
        <v>0.6283171480325237</v>
      </c>
      <c r="BB198" s="55">
        <f t="shared" ca="1" si="105"/>
        <v>3.8778498365442</v>
      </c>
      <c r="BC198" s="64">
        <f t="shared" ca="1" si="95"/>
        <v>1868.627569935999</v>
      </c>
      <c r="BE198" s="52">
        <f t="shared" ca="1" si="96"/>
        <v>0.99999999999998457</v>
      </c>
      <c r="BF198" s="52">
        <f t="shared" ca="1" si="97"/>
        <v>0.99999999999998457</v>
      </c>
      <c r="BG198" s="52" t="str">
        <f t="shared" ca="1" si="98"/>
        <v/>
      </c>
      <c r="BH198" s="52">
        <f t="shared" ca="1" si="99"/>
        <v>0.99999999999998457</v>
      </c>
    </row>
    <row r="199" spans="19:60">
      <c r="S199" s="68">
        <f t="shared" si="118"/>
        <v>7</v>
      </c>
      <c r="T199" s="69">
        <f t="shared" si="118"/>
        <v>2</v>
      </c>
      <c r="U199" s="70">
        <f t="shared" si="112"/>
        <v>5</v>
      </c>
      <c r="V199" s="68">
        <f t="shared" si="117"/>
        <v>2</v>
      </c>
      <c r="W199" s="70">
        <f t="shared" si="117"/>
        <v>7</v>
      </c>
      <c r="X199" s="71">
        <f t="shared" si="117"/>
        <v>0.7142857142857143</v>
      </c>
      <c r="Y199" s="71">
        <f t="shared" si="117"/>
        <v>0.5</v>
      </c>
      <c r="Z199" s="69">
        <f t="shared" si="117"/>
        <v>10000</v>
      </c>
      <c r="AA199" s="69">
        <f t="shared" ca="1" si="117"/>
        <v>9350.6862150320194</v>
      </c>
      <c r="AB199" s="69">
        <f t="shared" ca="1" si="101"/>
        <v>-649.31378496798061</v>
      </c>
      <c r="AC199" s="69">
        <f t="shared" ca="1" si="114"/>
        <v>96.882372767104812</v>
      </c>
      <c r="AD199" s="73">
        <f t="shared" si="107"/>
        <v>0.89999999999998459</v>
      </c>
      <c r="AE199" s="69">
        <f t="shared" si="119"/>
        <v>0.70000000000000007</v>
      </c>
      <c r="AF199" s="69">
        <f t="shared" si="119"/>
        <v>2.8000000000000003</v>
      </c>
      <c r="AG199" s="78">
        <f t="shared" si="119"/>
        <v>200</v>
      </c>
      <c r="AH199" s="60">
        <f t="shared" si="119"/>
        <v>50</v>
      </c>
      <c r="AI199" s="60">
        <f t="shared" si="119"/>
        <v>140</v>
      </c>
      <c r="AJ199" s="60">
        <f t="shared" si="119"/>
        <v>10140</v>
      </c>
      <c r="AK199" s="60">
        <f t="shared" si="119"/>
        <v>754.31378496798106</v>
      </c>
      <c r="AL199" s="60">
        <f t="shared" si="119"/>
        <v>15.086275699359621</v>
      </c>
      <c r="AM199" s="60">
        <f t="shared" ca="1" si="119"/>
        <v>-520.91671722278397</v>
      </c>
      <c r="AN199" s="60">
        <f t="shared" ca="1" si="119"/>
        <v>-520.91671722278397</v>
      </c>
      <c r="AO199" s="60">
        <f t="shared" ca="1" si="119"/>
        <v>520.91671722278397</v>
      </c>
      <c r="AP199" s="63">
        <f t="shared" si="85"/>
        <v>35</v>
      </c>
      <c r="AQ199" s="62">
        <f t="shared" si="86"/>
        <v>18.540306332622102</v>
      </c>
      <c r="AR199" s="62">
        <f t="shared" si="87"/>
        <v>927.01531663110507</v>
      </c>
      <c r="AS199" s="62">
        <f t="shared" si="88"/>
        <v>1854.0306332622101</v>
      </c>
      <c r="AT199" s="62">
        <f t="shared" si="89"/>
        <v>-927.01531663110507</v>
      </c>
      <c r="AU199" s="62">
        <f t="shared" si="90"/>
        <v>4635.0765831555254</v>
      </c>
      <c r="AV199" s="62">
        <f t="shared" si="91"/>
        <v>-1854.0306332622101</v>
      </c>
      <c r="AW199" s="63">
        <f t="shared" si="103"/>
        <v>2781.0459498933151</v>
      </c>
      <c r="AX199" s="61" t="str">
        <f t="shared" ca="1" si="92"/>
        <v>VINTO</v>
      </c>
      <c r="AY199" s="69">
        <f t="shared" ca="1" si="104"/>
        <v>9619.0832827772174</v>
      </c>
      <c r="AZ199" s="51">
        <f t="shared" si="93"/>
        <v>6489.1072164177358</v>
      </c>
      <c r="BA199" s="55">
        <f t="shared" ca="1" si="94"/>
        <v>0.69397123025965157</v>
      </c>
      <c r="BB199" s="55">
        <f t="shared" ca="1" si="105"/>
        <v>4.2830539167291137</v>
      </c>
      <c r="BC199" s="64">
        <f t="shared" ca="1" si="95"/>
        <v>2131.7321649253345</v>
      </c>
      <c r="BE199" s="52">
        <f t="shared" ca="1" si="96"/>
        <v>0.89999999999998459</v>
      </c>
      <c r="BF199" s="52">
        <f t="shared" ca="1" si="97"/>
        <v>0.89999999999998459</v>
      </c>
      <c r="BG199" s="52" t="str">
        <f t="shared" ca="1" si="98"/>
        <v/>
      </c>
      <c r="BH199" s="52">
        <f t="shared" ca="1" si="99"/>
        <v>0.89999999999998459</v>
      </c>
    </row>
    <row r="200" spans="19:60">
      <c r="S200" s="68">
        <f t="shared" si="118"/>
        <v>7</v>
      </c>
      <c r="T200" s="69">
        <f t="shared" si="118"/>
        <v>2</v>
      </c>
      <c r="U200" s="70">
        <f t="shared" ref="U200:U207" si="120">ROUND((1/T200)*S200,0)+1</f>
        <v>5</v>
      </c>
      <c r="V200" s="68">
        <f t="shared" si="117"/>
        <v>2</v>
      </c>
      <c r="W200" s="70">
        <f t="shared" si="117"/>
        <v>7</v>
      </c>
      <c r="X200" s="71">
        <f t="shared" si="117"/>
        <v>0.7142857142857143</v>
      </c>
      <c r="Y200" s="71">
        <f t="shared" si="117"/>
        <v>0.5</v>
      </c>
      <c r="Z200" s="69">
        <f t="shared" si="117"/>
        <v>10000</v>
      </c>
      <c r="AA200" s="69">
        <f t="shared" ca="1" si="117"/>
        <v>9350.6862150320194</v>
      </c>
      <c r="AB200" s="69">
        <f t="shared" ca="1" si="101"/>
        <v>-649.31378496798061</v>
      </c>
      <c r="AC200" s="69">
        <f t="shared" ca="1" si="114"/>
        <v>96.882372767104812</v>
      </c>
      <c r="AD200" s="73">
        <f t="shared" si="107"/>
        <v>0.79999999999998461</v>
      </c>
      <c r="AE200" s="69">
        <f t="shared" si="119"/>
        <v>0.70000000000000007</v>
      </c>
      <c r="AF200" s="69">
        <f t="shared" si="119"/>
        <v>2.8000000000000003</v>
      </c>
      <c r="AG200" s="78">
        <f t="shared" si="119"/>
        <v>200</v>
      </c>
      <c r="AH200" s="60">
        <f t="shared" si="119"/>
        <v>50</v>
      </c>
      <c r="AI200" s="60">
        <f t="shared" si="119"/>
        <v>140</v>
      </c>
      <c r="AJ200" s="60">
        <f t="shared" si="119"/>
        <v>10140</v>
      </c>
      <c r="AK200" s="60">
        <f t="shared" si="119"/>
        <v>754.31378496798106</v>
      </c>
      <c r="AL200" s="60">
        <f t="shared" si="119"/>
        <v>15.086275699359621</v>
      </c>
      <c r="AM200" s="60">
        <f t="shared" ca="1" si="119"/>
        <v>-520.91671722278397</v>
      </c>
      <c r="AN200" s="60">
        <f t="shared" ca="1" si="119"/>
        <v>-520.91671722278397</v>
      </c>
      <c r="AO200" s="60">
        <f t="shared" ca="1" si="119"/>
        <v>520.91671722278397</v>
      </c>
      <c r="AP200" s="63">
        <f t="shared" ref="AP200:AP207" si="121">AE200*AH200</f>
        <v>35</v>
      </c>
      <c r="AQ200" s="62">
        <f t="shared" ref="AQ200:AQ207" si="122">IF(AL200=0,1,(1+(AL200+AE200)/(AD200*(T200-1))))</f>
        <v>20.732844624199906</v>
      </c>
      <c r="AR200" s="62">
        <f t="shared" ref="AR200:AR207" si="123">IF(AQ200&lt;=0,AH200,AQ200*AH200)</f>
        <v>1036.6422312099953</v>
      </c>
      <c r="AS200" s="62">
        <f t="shared" ref="AS200:AS207" si="124">(T200*AR200)</f>
        <v>2073.2844624199906</v>
      </c>
      <c r="AT200" s="62">
        <f t="shared" ref="AT200:AT207" si="125">-AR200</f>
        <v>-1036.6422312099953</v>
      </c>
      <c r="AU200" s="62">
        <f t="shared" ref="AU200:AU207" si="126">(AS200+AT200)*U200</f>
        <v>5183.2111560499761</v>
      </c>
      <c r="AV200" s="62">
        <f t="shared" ref="AV200:AV207" si="127">AT200*V200</f>
        <v>-2073.2844624199906</v>
      </c>
      <c r="AW200" s="63">
        <f t="shared" si="103"/>
        <v>3109.9266936299855</v>
      </c>
      <c r="AX200" s="61" t="str">
        <f t="shared" ref="AX200:AX207" ca="1" si="128">IF(AY200+AW200&gt;AJ200,"VINTO","")</f>
        <v>VINTO</v>
      </c>
      <c r="AY200" s="69">
        <f t="shared" ca="1" si="104"/>
        <v>9619.0832827772174</v>
      </c>
      <c r="AZ200" s="51">
        <f t="shared" ref="AZ200:AZ207" si="129">AR200*W200</f>
        <v>7256.4956184699677</v>
      </c>
      <c r="BA200" s="55">
        <f t="shared" ref="BA200:BA207" ca="1" si="130">IFERROR(AZ200/AA200,0)</f>
        <v>0.7760388330435618</v>
      </c>
      <c r="BB200" s="55">
        <f t="shared" ca="1" si="105"/>
        <v>4.7895590169602578</v>
      </c>
      <c r="BC200" s="64">
        <f t="shared" ref="BC200:BC207" ca="1" si="131">AW200+AB200</f>
        <v>2460.6129086620049</v>
      </c>
      <c r="BE200" s="52">
        <f t="shared" ref="BE200:BE207" ca="1" si="132">IF(((AR200-AC200)/AC200)&gt;=BE$4,AD200,"")</f>
        <v>0.79999999999998461</v>
      </c>
      <c r="BF200" s="52">
        <f t="shared" ref="BF200:BF207" ca="1" si="133">IF(AX200="","",AD200)</f>
        <v>0.79999999999998461</v>
      </c>
      <c r="BG200" s="52" t="str">
        <f t="shared" ref="BG200:BG207" ca="1" si="134">IF(BA200&lt;=BG$4,AD200,"")</f>
        <v/>
      </c>
      <c r="BH200" s="52">
        <f t="shared" ref="BH200:BH207" ca="1" si="135">IF(BB200&gt;=BH$4,AD200,"")</f>
        <v>0.79999999999998461</v>
      </c>
    </row>
    <row r="201" spans="19:60">
      <c r="S201" s="68">
        <f t="shared" si="118"/>
        <v>7</v>
      </c>
      <c r="T201" s="69">
        <f t="shared" si="118"/>
        <v>2</v>
      </c>
      <c r="U201" s="70">
        <f t="shared" si="120"/>
        <v>5</v>
      </c>
      <c r="V201" s="68">
        <f t="shared" ref="V201:AA207" si="136">V200</f>
        <v>2</v>
      </c>
      <c r="W201" s="70">
        <f t="shared" si="136"/>
        <v>7</v>
      </c>
      <c r="X201" s="71">
        <f t="shared" si="136"/>
        <v>0.7142857142857143</v>
      </c>
      <c r="Y201" s="71">
        <f t="shared" si="136"/>
        <v>0.5</v>
      </c>
      <c r="Z201" s="69">
        <f t="shared" si="136"/>
        <v>10000</v>
      </c>
      <c r="AA201" s="69">
        <f t="shared" ca="1" si="136"/>
        <v>9350.6862150320194</v>
      </c>
      <c r="AB201" s="69">
        <f t="shared" ref="AB201:AB207" ca="1" si="137">AA201-Z201</f>
        <v>-649.31378496798061</v>
      </c>
      <c r="AC201" s="69">
        <f t="shared" ref="AC201:AC207" ca="1" si="138">AC200</f>
        <v>96.882372767104812</v>
      </c>
      <c r="AD201" s="73">
        <f t="shared" si="107"/>
        <v>0.69999999999998463</v>
      </c>
      <c r="AE201" s="69">
        <f t="shared" si="119"/>
        <v>0.70000000000000007</v>
      </c>
      <c r="AF201" s="69">
        <f t="shared" si="119"/>
        <v>2.8000000000000003</v>
      </c>
      <c r="AG201" s="78">
        <f t="shared" si="119"/>
        <v>200</v>
      </c>
      <c r="AH201" s="60">
        <f t="shared" si="119"/>
        <v>50</v>
      </c>
      <c r="AI201" s="60">
        <f t="shared" si="119"/>
        <v>140</v>
      </c>
      <c r="AJ201" s="60">
        <f t="shared" si="119"/>
        <v>10140</v>
      </c>
      <c r="AK201" s="60">
        <f t="shared" si="119"/>
        <v>754.31378496798106</v>
      </c>
      <c r="AL201" s="60">
        <f t="shared" si="119"/>
        <v>15.086275699359621</v>
      </c>
      <c r="AM201" s="60">
        <f t="shared" ca="1" si="119"/>
        <v>-520.91671722278397</v>
      </c>
      <c r="AN201" s="60">
        <f t="shared" ca="1" si="119"/>
        <v>-520.91671722278397</v>
      </c>
      <c r="AO201" s="60">
        <f t="shared" ca="1" si="119"/>
        <v>520.91671722278397</v>
      </c>
      <c r="AP201" s="63">
        <f t="shared" si="121"/>
        <v>35</v>
      </c>
      <c r="AQ201" s="62">
        <f t="shared" si="122"/>
        <v>23.551822427657097</v>
      </c>
      <c r="AR201" s="62">
        <f t="shared" si="123"/>
        <v>1177.5911213828549</v>
      </c>
      <c r="AS201" s="62">
        <f t="shared" si="124"/>
        <v>2355.1822427657098</v>
      </c>
      <c r="AT201" s="62">
        <f t="shared" si="125"/>
        <v>-1177.5911213828549</v>
      </c>
      <c r="AU201" s="62">
        <f t="shared" si="126"/>
        <v>5887.9556069142745</v>
      </c>
      <c r="AV201" s="62">
        <f t="shared" si="127"/>
        <v>-2355.1822427657098</v>
      </c>
      <c r="AW201" s="63">
        <f t="shared" ref="AW201:AW207" si="139">SUM(AU201:AV201)</f>
        <v>3532.7733641485647</v>
      </c>
      <c r="AX201" s="61" t="str">
        <f t="shared" ca="1" si="128"/>
        <v>VINTO</v>
      </c>
      <c r="AY201" s="69">
        <f t="shared" ref="AY201:AY207" ca="1" si="140">AY200</f>
        <v>9619.0832827772174</v>
      </c>
      <c r="AZ201" s="51">
        <f t="shared" si="129"/>
        <v>8243.1378496799844</v>
      </c>
      <c r="BA201" s="55">
        <f t="shared" ca="1" si="130"/>
        <v>0.88155432233716091</v>
      </c>
      <c r="BB201" s="55">
        <f t="shared" ref="BB201:BB207" ca="1" si="141">IFERROR(AW201/ABS(AB201),0)</f>
        <v>5.4407798601145902</v>
      </c>
      <c r="BC201" s="64">
        <f t="shared" ca="1" si="131"/>
        <v>2883.4595791805841</v>
      </c>
      <c r="BE201" s="52">
        <f t="shared" ca="1" si="132"/>
        <v>0.69999999999998463</v>
      </c>
      <c r="BF201" s="52">
        <f t="shared" ca="1" si="133"/>
        <v>0.69999999999998463</v>
      </c>
      <c r="BG201" s="52" t="str">
        <f t="shared" ca="1" si="134"/>
        <v/>
      </c>
      <c r="BH201" s="52">
        <f t="shared" ca="1" si="135"/>
        <v>0.69999999999998463</v>
      </c>
    </row>
    <row r="202" spans="19:60">
      <c r="S202" s="68">
        <f t="shared" ref="S202:T207" si="142">S201</f>
        <v>7</v>
      </c>
      <c r="T202" s="69">
        <f t="shared" si="142"/>
        <v>2</v>
      </c>
      <c r="U202" s="70">
        <f t="shared" si="120"/>
        <v>5</v>
      </c>
      <c r="V202" s="68">
        <f t="shared" si="136"/>
        <v>2</v>
      </c>
      <c r="W202" s="70">
        <f t="shared" si="136"/>
        <v>7</v>
      </c>
      <c r="X202" s="71">
        <f t="shared" si="136"/>
        <v>0.7142857142857143</v>
      </c>
      <c r="Y202" s="71">
        <f t="shared" si="136"/>
        <v>0.5</v>
      </c>
      <c r="Z202" s="69">
        <f t="shared" si="136"/>
        <v>10000</v>
      </c>
      <c r="AA202" s="69">
        <f t="shared" ca="1" si="136"/>
        <v>9350.6862150320194</v>
      </c>
      <c r="AB202" s="69">
        <f t="shared" ca="1" si="137"/>
        <v>-649.31378496798061</v>
      </c>
      <c r="AC202" s="69">
        <f t="shared" ca="1" si="138"/>
        <v>96.882372767104812</v>
      </c>
      <c r="AD202" s="73">
        <f t="shared" ref="AD202:AD207" si="143">AD201-0.1</f>
        <v>0.59999999999998466</v>
      </c>
      <c r="AE202" s="69">
        <f t="shared" ref="AE202:AO207" si="144">AE201</f>
        <v>0.70000000000000007</v>
      </c>
      <c r="AF202" s="69">
        <f t="shared" si="144"/>
        <v>2.8000000000000003</v>
      </c>
      <c r="AG202" s="78">
        <f t="shared" si="144"/>
        <v>200</v>
      </c>
      <c r="AH202" s="60">
        <f t="shared" si="144"/>
        <v>50</v>
      </c>
      <c r="AI202" s="60">
        <f t="shared" si="144"/>
        <v>140</v>
      </c>
      <c r="AJ202" s="60">
        <f t="shared" si="144"/>
        <v>10140</v>
      </c>
      <c r="AK202" s="60">
        <f t="shared" si="144"/>
        <v>754.31378496798106</v>
      </c>
      <c r="AL202" s="60">
        <f t="shared" si="144"/>
        <v>15.086275699359621</v>
      </c>
      <c r="AM202" s="60">
        <f t="shared" ca="1" si="144"/>
        <v>-520.91671722278397</v>
      </c>
      <c r="AN202" s="60">
        <f t="shared" ca="1" si="144"/>
        <v>-520.91671722278397</v>
      </c>
      <c r="AO202" s="60">
        <f t="shared" ca="1" si="144"/>
        <v>520.91671722278397</v>
      </c>
      <c r="AP202" s="63">
        <f t="shared" si="121"/>
        <v>35</v>
      </c>
      <c r="AQ202" s="62">
        <f t="shared" si="122"/>
        <v>27.310459498933373</v>
      </c>
      <c r="AR202" s="62">
        <f t="shared" si="123"/>
        <v>1365.5229749466687</v>
      </c>
      <c r="AS202" s="62">
        <f t="shared" si="124"/>
        <v>2731.0459498933374</v>
      </c>
      <c r="AT202" s="62">
        <f t="shared" si="125"/>
        <v>-1365.5229749466687</v>
      </c>
      <c r="AU202" s="62">
        <f t="shared" si="126"/>
        <v>6827.6148747333436</v>
      </c>
      <c r="AV202" s="62">
        <f t="shared" si="127"/>
        <v>-2731.0459498933374</v>
      </c>
      <c r="AW202" s="63">
        <f t="shared" si="139"/>
        <v>4096.5689248400067</v>
      </c>
      <c r="AX202" s="61" t="str">
        <f t="shared" ca="1" si="128"/>
        <v>VINTO</v>
      </c>
      <c r="AY202" s="69">
        <f t="shared" ca="1" si="140"/>
        <v>9619.0832827772174</v>
      </c>
      <c r="AZ202" s="51">
        <f t="shared" si="129"/>
        <v>9558.6608246266806</v>
      </c>
      <c r="BA202" s="55">
        <f t="shared" ca="1" si="130"/>
        <v>1.0222416413952939</v>
      </c>
      <c r="BB202" s="55">
        <f t="shared" ca="1" si="141"/>
        <v>6.309074317653705</v>
      </c>
      <c r="BC202" s="64">
        <f t="shared" ca="1" si="131"/>
        <v>3447.2551398720261</v>
      </c>
      <c r="BE202" s="52">
        <f t="shared" ca="1" si="132"/>
        <v>0.59999999999998466</v>
      </c>
      <c r="BF202" s="52">
        <f t="shared" ca="1" si="133"/>
        <v>0.59999999999998466</v>
      </c>
      <c r="BG202" s="52" t="str">
        <f t="shared" ca="1" si="134"/>
        <v/>
      </c>
      <c r="BH202" s="52">
        <f t="shared" ca="1" si="135"/>
        <v>0.59999999999998466</v>
      </c>
    </row>
    <row r="203" spans="19:60">
      <c r="S203" s="68">
        <f t="shared" si="142"/>
        <v>7</v>
      </c>
      <c r="T203" s="69">
        <f t="shared" si="142"/>
        <v>2</v>
      </c>
      <c r="U203" s="70">
        <f t="shared" si="120"/>
        <v>5</v>
      </c>
      <c r="V203" s="68">
        <f t="shared" si="136"/>
        <v>2</v>
      </c>
      <c r="W203" s="70">
        <f t="shared" si="136"/>
        <v>7</v>
      </c>
      <c r="X203" s="71">
        <f t="shared" si="136"/>
        <v>0.7142857142857143</v>
      </c>
      <c r="Y203" s="71">
        <f t="shared" si="136"/>
        <v>0.5</v>
      </c>
      <c r="Z203" s="69">
        <f t="shared" si="136"/>
        <v>10000</v>
      </c>
      <c r="AA203" s="69">
        <f t="shared" ca="1" si="136"/>
        <v>9350.6862150320194</v>
      </c>
      <c r="AB203" s="69">
        <f t="shared" ca="1" si="137"/>
        <v>-649.31378496798061</v>
      </c>
      <c r="AC203" s="69">
        <f t="shared" ca="1" si="138"/>
        <v>96.882372767104812</v>
      </c>
      <c r="AD203" s="73">
        <f t="shared" si="143"/>
        <v>0.49999999999998468</v>
      </c>
      <c r="AE203" s="69">
        <f t="shared" si="144"/>
        <v>0.70000000000000007</v>
      </c>
      <c r="AF203" s="69">
        <f t="shared" si="144"/>
        <v>2.8000000000000003</v>
      </c>
      <c r="AG203" s="78">
        <f t="shared" si="144"/>
        <v>200</v>
      </c>
      <c r="AH203" s="60">
        <f t="shared" si="144"/>
        <v>50</v>
      </c>
      <c r="AI203" s="60">
        <f t="shared" si="144"/>
        <v>140</v>
      </c>
      <c r="AJ203" s="60">
        <f t="shared" si="144"/>
        <v>10140</v>
      </c>
      <c r="AK203" s="60">
        <f t="shared" si="144"/>
        <v>754.31378496798106</v>
      </c>
      <c r="AL203" s="60">
        <f t="shared" si="144"/>
        <v>15.086275699359621</v>
      </c>
      <c r="AM203" s="60">
        <f t="shared" ca="1" si="144"/>
        <v>-520.91671722278397</v>
      </c>
      <c r="AN203" s="60">
        <f t="shared" ca="1" si="144"/>
        <v>-520.91671722278397</v>
      </c>
      <c r="AO203" s="60">
        <f t="shared" ca="1" si="144"/>
        <v>520.91671722278397</v>
      </c>
      <c r="AP203" s="63">
        <f t="shared" si="121"/>
        <v>35</v>
      </c>
      <c r="AQ203" s="62">
        <f t="shared" si="122"/>
        <v>32.572551398720208</v>
      </c>
      <c r="AR203" s="62">
        <f t="shared" si="123"/>
        <v>1628.6275699360103</v>
      </c>
      <c r="AS203" s="62">
        <f t="shared" si="124"/>
        <v>3257.2551398720207</v>
      </c>
      <c r="AT203" s="62">
        <f t="shared" si="125"/>
        <v>-1628.6275699360103</v>
      </c>
      <c r="AU203" s="62">
        <f t="shared" si="126"/>
        <v>8143.1378496800517</v>
      </c>
      <c r="AV203" s="62">
        <f t="shared" si="127"/>
        <v>-3257.2551398720207</v>
      </c>
      <c r="AW203" s="63">
        <f t="shared" si="139"/>
        <v>4885.882709808031</v>
      </c>
      <c r="AX203" s="61" t="str">
        <f t="shared" ca="1" si="128"/>
        <v>VINTO</v>
      </c>
      <c r="AY203" s="69">
        <f t="shared" ca="1" si="140"/>
        <v>9619.0832827772174</v>
      </c>
      <c r="AZ203" s="51">
        <f t="shared" si="129"/>
        <v>11400.392989552072</v>
      </c>
      <c r="BA203" s="55">
        <f t="shared" ca="1" si="130"/>
        <v>1.219203888076682</v>
      </c>
      <c r="BB203" s="55">
        <f t="shared" ca="1" si="141"/>
        <v>7.5246865582084741</v>
      </c>
      <c r="BC203" s="64">
        <f t="shared" ca="1" si="131"/>
        <v>4236.5689248400504</v>
      </c>
      <c r="BE203" s="52">
        <f t="shared" ca="1" si="132"/>
        <v>0.49999999999998468</v>
      </c>
      <c r="BF203" s="52">
        <f t="shared" ca="1" si="133"/>
        <v>0.49999999999998468</v>
      </c>
      <c r="BG203" s="52" t="str">
        <f t="shared" ca="1" si="134"/>
        <v/>
      </c>
      <c r="BH203" s="52">
        <f t="shared" ca="1" si="135"/>
        <v>0.49999999999998468</v>
      </c>
    </row>
    <row r="204" spans="19:60">
      <c r="S204" s="68">
        <f t="shared" si="142"/>
        <v>7</v>
      </c>
      <c r="T204" s="69">
        <f t="shared" si="142"/>
        <v>2</v>
      </c>
      <c r="U204" s="70">
        <f t="shared" si="120"/>
        <v>5</v>
      </c>
      <c r="V204" s="68">
        <f t="shared" si="136"/>
        <v>2</v>
      </c>
      <c r="W204" s="70">
        <f t="shared" si="136"/>
        <v>7</v>
      </c>
      <c r="X204" s="71">
        <f t="shared" si="136"/>
        <v>0.7142857142857143</v>
      </c>
      <c r="Y204" s="71">
        <f t="shared" si="136"/>
        <v>0.5</v>
      </c>
      <c r="Z204" s="69">
        <f t="shared" si="136"/>
        <v>10000</v>
      </c>
      <c r="AA204" s="69">
        <f t="shared" ca="1" si="136"/>
        <v>9350.6862150320194</v>
      </c>
      <c r="AB204" s="69">
        <f t="shared" ca="1" si="137"/>
        <v>-649.31378496798061</v>
      </c>
      <c r="AC204" s="69">
        <f t="shared" ca="1" si="138"/>
        <v>96.882372767104812</v>
      </c>
      <c r="AD204" s="73">
        <f t="shared" si="143"/>
        <v>0.3999999999999847</v>
      </c>
      <c r="AE204" s="69">
        <f t="shared" si="144"/>
        <v>0.70000000000000007</v>
      </c>
      <c r="AF204" s="69">
        <f t="shared" si="144"/>
        <v>2.8000000000000003</v>
      </c>
      <c r="AG204" s="78">
        <f t="shared" si="144"/>
        <v>200</v>
      </c>
      <c r="AH204" s="60">
        <f t="shared" si="144"/>
        <v>50</v>
      </c>
      <c r="AI204" s="60">
        <f t="shared" si="144"/>
        <v>140</v>
      </c>
      <c r="AJ204" s="60">
        <f t="shared" si="144"/>
        <v>10140</v>
      </c>
      <c r="AK204" s="60">
        <f t="shared" si="144"/>
        <v>754.31378496798106</v>
      </c>
      <c r="AL204" s="60">
        <f t="shared" si="144"/>
        <v>15.086275699359621</v>
      </c>
      <c r="AM204" s="60">
        <f t="shared" ca="1" si="144"/>
        <v>-520.91671722278397</v>
      </c>
      <c r="AN204" s="60">
        <f t="shared" ca="1" si="144"/>
        <v>-520.91671722278397</v>
      </c>
      <c r="AO204" s="60">
        <f t="shared" ca="1" si="144"/>
        <v>520.91671722278397</v>
      </c>
      <c r="AP204" s="63">
        <f t="shared" si="121"/>
        <v>35</v>
      </c>
      <c r="AQ204" s="62">
        <f t="shared" si="122"/>
        <v>40.465689248400558</v>
      </c>
      <c r="AR204" s="62">
        <f t="shared" si="123"/>
        <v>2023.2844624200279</v>
      </c>
      <c r="AS204" s="62">
        <f t="shared" si="124"/>
        <v>4046.5689248400558</v>
      </c>
      <c r="AT204" s="62">
        <f t="shared" si="125"/>
        <v>-2023.2844624200279</v>
      </c>
      <c r="AU204" s="62">
        <f t="shared" si="126"/>
        <v>10116.42231210014</v>
      </c>
      <c r="AV204" s="62">
        <f t="shared" si="127"/>
        <v>-4046.5689248400558</v>
      </c>
      <c r="AW204" s="63">
        <f t="shared" si="139"/>
        <v>6069.8533872600838</v>
      </c>
      <c r="AX204" s="61" t="str">
        <f t="shared" ca="1" si="128"/>
        <v>VINTO</v>
      </c>
      <c r="AY204" s="69">
        <f t="shared" ca="1" si="140"/>
        <v>9619.0832827772174</v>
      </c>
      <c r="AZ204" s="51">
        <f t="shared" si="129"/>
        <v>14162.991236940195</v>
      </c>
      <c r="BA204" s="55">
        <f t="shared" ca="1" si="130"/>
        <v>1.514647258098768</v>
      </c>
      <c r="BB204" s="55">
        <f t="shared" ca="1" si="141"/>
        <v>9.3481049190406527</v>
      </c>
      <c r="BC204" s="64">
        <f t="shared" ca="1" si="131"/>
        <v>5420.5396022921032</v>
      </c>
      <c r="BE204" s="52">
        <f t="shared" ca="1" si="132"/>
        <v>0.3999999999999847</v>
      </c>
      <c r="BF204" s="52">
        <f t="shared" ca="1" si="133"/>
        <v>0.3999999999999847</v>
      </c>
      <c r="BG204" s="52" t="str">
        <f t="shared" ca="1" si="134"/>
        <v/>
      </c>
      <c r="BH204" s="52">
        <f t="shared" ca="1" si="135"/>
        <v>0.3999999999999847</v>
      </c>
    </row>
    <row r="205" spans="19:60">
      <c r="S205" s="68">
        <f t="shared" si="142"/>
        <v>7</v>
      </c>
      <c r="T205" s="69">
        <f t="shared" si="142"/>
        <v>2</v>
      </c>
      <c r="U205" s="70">
        <f t="shared" si="120"/>
        <v>5</v>
      </c>
      <c r="V205" s="68">
        <f t="shared" si="136"/>
        <v>2</v>
      </c>
      <c r="W205" s="70">
        <f t="shared" si="136"/>
        <v>7</v>
      </c>
      <c r="X205" s="71">
        <f t="shared" si="136"/>
        <v>0.7142857142857143</v>
      </c>
      <c r="Y205" s="71">
        <f t="shared" si="136"/>
        <v>0.5</v>
      </c>
      <c r="Z205" s="69">
        <f t="shared" si="136"/>
        <v>10000</v>
      </c>
      <c r="AA205" s="69">
        <f t="shared" ca="1" si="136"/>
        <v>9350.6862150320194</v>
      </c>
      <c r="AB205" s="69">
        <f t="shared" ca="1" si="137"/>
        <v>-649.31378496798061</v>
      </c>
      <c r="AC205" s="69">
        <f t="shared" ca="1" si="138"/>
        <v>96.882372767104812</v>
      </c>
      <c r="AD205" s="73">
        <f t="shared" si="143"/>
        <v>0.29999999999998472</v>
      </c>
      <c r="AE205" s="69">
        <f t="shared" si="144"/>
        <v>0.70000000000000007</v>
      </c>
      <c r="AF205" s="69">
        <f t="shared" si="144"/>
        <v>2.8000000000000003</v>
      </c>
      <c r="AG205" s="78">
        <f t="shared" si="144"/>
        <v>200</v>
      </c>
      <c r="AH205" s="60">
        <f t="shared" si="144"/>
        <v>50</v>
      </c>
      <c r="AI205" s="60">
        <f t="shared" si="144"/>
        <v>140</v>
      </c>
      <c r="AJ205" s="60">
        <f t="shared" si="144"/>
        <v>10140</v>
      </c>
      <c r="AK205" s="60">
        <f t="shared" si="144"/>
        <v>754.31378496798106</v>
      </c>
      <c r="AL205" s="60">
        <f t="shared" si="144"/>
        <v>15.086275699359621</v>
      </c>
      <c r="AM205" s="60">
        <f t="shared" ca="1" si="144"/>
        <v>-520.91671722278397</v>
      </c>
      <c r="AN205" s="60">
        <f t="shared" ca="1" si="144"/>
        <v>-520.91671722278397</v>
      </c>
      <c r="AO205" s="60">
        <f t="shared" ca="1" si="144"/>
        <v>520.91671722278397</v>
      </c>
      <c r="AP205" s="63">
        <f t="shared" si="121"/>
        <v>35</v>
      </c>
      <c r="AQ205" s="62">
        <f t="shared" si="122"/>
        <v>53.620918997868081</v>
      </c>
      <c r="AR205" s="62">
        <f t="shared" si="123"/>
        <v>2681.0459498934042</v>
      </c>
      <c r="AS205" s="62">
        <f t="shared" si="124"/>
        <v>5362.0918997868084</v>
      </c>
      <c r="AT205" s="62">
        <f t="shared" si="125"/>
        <v>-2681.0459498934042</v>
      </c>
      <c r="AU205" s="62">
        <f t="shared" si="126"/>
        <v>13405.22974946702</v>
      </c>
      <c r="AV205" s="62">
        <f t="shared" si="127"/>
        <v>-5362.0918997868084</v>
      </c>
      <c r="AW205" s="63">
        <f t="shared" si="139"/>
        <v>8043.1378496802117</v>
      </c>
      <c r="AX205" s="61" t="str">
        <f t="shared" ca="1" si="128"/>
        <v>VINTO</v>
      </c>
      <c r="AY205" s="69">
        <f t="shared" ca="1" si="140"/>
        <v>9619.0832827772174</v>
      </c>
      <c r="AZ205" s="51">
        <f t="shared" si="129"/>
        <v>18767.32164925383</v>
      </c>
      <c r="BA205" s="55">
        <f t="shared" ca="1" si="130"/>
        <v>2.0070528748022549</v>
      </c>
      <c r="BB205" s="55">
        <f t="shared" ca="1" si="141"/>
        <v>12.387135520427679</v>
      </c>
      <c r="BC205" s="64">
        <f t="shared" ca="1" si="131"/>
        <v>7393.8240647122311</v>
      </c>
      <c r="BE205" s="52">
        <f t="shared" ca="1" si="132"/>
        <v>0.29999999999998472</v>
      </c>
      <c r="BF205" s="52">
        <f t="shared" ca="1" si="133"/>
        <v>0.29999999999998472</v>
      </c>
      <c r="BG205" s="52" t="str">
        <f t="shared" ca="1" si="134"/>
        <v/>
      </c>
      <c r="BH205" s="52">
        <f t="shared" ca="1" si="135"/>
        <v>0.29999999999998472</v>
      </c>
    </row>
    <row r="206" spans="19:60">
      <c r="S206" s="68">
        <f t="shared" si="142"/>
        <v>7</v>
      </c>
      <c r="T206" s="69">
        <f t="shared" si="142"/>
        <v>2</v>
      </c>
      <c r="U206" s="70">
        <f t="shared" si="120"/>
        <v>5</v>
      </c>
      <c r="V206" s="68">
        <f t="shared" si="136"/>
        <v>2</v>
      </c>
      <c r="W206" s="70">
        <f t="shared" si="136"/>
        <v>7</v>
      </c>
      <c r="X206" s="71">
        <f t="shared" si="136"/>
        <v>0.7142857142857143</v>
      </c>
      <c r="Y206" s="71">
        <f t="shared" si="136"/>
        <v>0.5</v>
      </c>
      <c r="Z206" s="69">
        <f t="shared" si="136"/>
        <v>10000</v>
      </c>
      <c r="AA206" s="69">
        <f t="shared" ca="1" si="136"/>
        <v>9350.6862150320194</v>
      </c>
      <c r="AB206" s="69">
        <f t="shared" ca="1" si="137"/>
        <v>-649.31378496798061</v>
      </c>
      <c r="AC206" s="69">
        <f t="shared" ca="1" si="138"/>
        <v>96.882372767104812</v>
      </c>
      <c r="AD206" s="73">
        <f t="shared" si="143"/>
        <v>0.19999999999998472</v>
      </c>
      <c r="AE206" s="69">
        <f t="shared" si="144"/>
        <v>0.70000000000000007</v>
      </c>
      <c r="AF206" s="69">
        <f t="shared" si="144"/>
        <v>2.8000000000000003</v>
      </c>
      <c r="AG206" s="78">
        <f t="shared" si="144"/>
        <v>200</v>
      </c>
      <c r="AH206" s="60">
        <f t="shared" si="144"/>
        <v>50</v>
      </c>
      <c r="AI206" s="60">
        <f t="shared" si="144"/>
        <v>140</v>
      </c>
      <c r="AJ206" s="60">
        <f t="shared" si="144"/>
        <v>10140</v>
      </c>
      <c r="AK206" s="60">
        <f t="shared" si="144"/>
        <v>754.31378496798106</v>
      </c>
      <c r="AL206" s="60">
        <f t="shared" si="144"/>
        <v>15.086275699359621</v>
      </c>
      <c r="AM206" s="60">
        <f t="shared" ca="1" si="144"/>
        <v>-520.91671722278397</v>
      </c>
      <c r="AN206" s="60">
        <f t="shared" ca="1" si="144"/>
        <v>-520.91671722278397</v>
      </c>
      <c r="AO206" s="60">
        <f t="shared" ca="1" si="144"/>
        <v>520.91671722278397</v>
      </c>
      <c r="AP206" s="63">
        <f t="shared" si="121"/>
        <v>35</v>
      </c>
      <c r="AQ206" s="62">
        <f t="shared" si="122"/>
        <v>79.931378496804129</v>
      </c>
      <c r="AR206" s="62">
        <f t="shared" si="123"/>
        <v>3996.5689248402064</v>
      </c>
      <c r="AS206" s="62">
        <f t="shared" si="124"/>
        <v>7993.1378496804127</v>
      </c>
      <c r="AT206" s="62">
        <f t="shared" si="125"/>
        <v>-3996.5689248402064</v>
      </c>
      <c r="AU206" s="62">
        <f t="shared" si="126"/>
        <v>19982.844624201032</v>
      </c>
      <c r="AV206" s="62">
        <f t="shared" si="127"/>
        <v>-7993.1378496804127</v>
      </c>
      <c r="AW206" s="63">
        <f t="shared" si="139"/>
        <v>11989.706774520619</v>
      </c>
      <c r="AX206" s="61" t="str">
        <f t="shared" ca="1" si="128"/>
        <v>VINTO</v>
      </c>
      <c r="AY206" s="69">
        <f t="shared" ca="1" si="140"/>
        <v>9619.0832827772174</v>
      </c>
      <c r="AZ206" s="51">
        <f t="shared" si="129"/>
        <v>27975.982473881446</v>
      </c>
      <c r="BA206" s="55">
        <f t="shared" ca="1" si="130"/>
        <v>2.9918641082092656</v>
      </c>
      <c r="BB206" s="55">
        <f t="shared" ca="1" si="141"/>
        <v>18.465196723201963</v>
      </c>
      <c r="BC206" s="64">
        <f t="shared" ca="1" si="131"/>
        <v>11340.392989552638</v>
      </c>
      <c r="BE206" s="52">
        <f t="shared" ca="1" si="132"/>
        <v>0.19999999999998472</v>
      </c>
      <c r="BF206" s="52">
        <f t="shared" ca="1" si="133"/>
        <v>0.19999999999998472</v>
      </c>
      <c r="BG206" s="52" t="str">
        <f t="shared" ca="1" si="134"/>
        <v/>
      </c>
      <c r="BH206" s="52">
        <f t="shared" ca="1" si="135"/>
        <v>0.19999999999998472</v>
      </c>
    </row>
    <row r="207" spans="19:60">
      <c r="S207" s="68">
        <f t="shared" si="142"/>
        <v>7</v>
      </c>
      <c r="T207" s="69">
        <f t="shared" si="142"/>
        <v>2</v>
      </c>
      <c r="U207" s="70">
        <f t="shared" si="120"/>
        <v>5</v>
      </c>
      <c r="V207" s="68">
        <f t="shared" si="136"/>
        <v>2</v>
      </c>
      <c r="W207" s="70">
        <f t="shared" si="136"/>
        <v>7</v>
      </c>
      <c r="X207" s="71">
        <f t="shared" si="136"/>
        <v>0.7142857142857143</v>
      </c>
      <c r="Y207" s="71">
        <f t="shared" si="136"/>
        <v>0.5</v>
      </c>
      <c r="Z207" s="69">
        <f t="shared" si="136"/>
        <v>10000</v>
      </c>
      <c r="AA207" s="69">
        <f t="shared" ca="1" si="136"/>
        <v>9350.6862150320194</v>
      </c>
      <c r="AB207" s="69">
        <f t="shared" ca="1" si="137"/>
        <v>-649.31378496798061</v>
      </c>
      <c r="AC207" s="69">
        <f t="shared" ca="1" si="138"/>
        <v>96.882372767104812</v>
      </c>
      <c r="AD207" s="73">
        <f t="shared" si="143"/>
        <v>9.9999999999984712E-2</v>
      </c>
      <c r="AE207" s="69">
        <f t="shared" si="144"/>
        <v>0.70000000000000007</v>
      </c>
      <c r="AF207" s="69">
        <f t="shared" si="144"/>
        <v>2.8000000000000003</v>
      </c>
      <c r="AG207" s="78">
        <f t="shared" si="144"/>
        <v>200</v>
      </c>
      <c r="AH207" s="60">
        <f t="shared" si="144"/>
        <v>50</v>
      </c>
      <c r="AI207" s="60">
        <f t="shared" si="144"/>
        <v>140</v>
      </c>
      <c r="AJ207" s="60">
        <f t="shared" si="144"/>
        <v>10140</v>
      </c>
      <c r="AK207" s="60">
        <f t="shared" si="144"/>
        <v>754.31378496798106</v>
      </c>
      <c r="AL207" s="60">
        <f t="shared" si="144"/>
        <v>15.086275699359621</v>
      </c>
      <c r="AM207" s="60">
        <f t="shared" ca="1" si="144"/>
        <v>-520.91671722278397</v>
      </c>
      <c r="AN207" s="60">
        <f t="shared" ca="1" si="144"/>
        <v>-520.91671722278397</v>
      </c>
      <c r="AO207" s="60">
        <f t="shared" ca="1" si="144"/>
        <v>520.91671722278397</v>
      </c>
      <c r="AP207" s="63">
        <f t="shared" si="121"/>
        <v>35</v>
      </c>
      <c r="AQ207" s="62">
        <f t="shared" si="122"/>
        <v>158.86275699362034</v>
      </c>
      <c r="AR207" s="62">
        <f t="shared" si="123"/>
        <v>7943.1378496810166</v>
      </c>
      <c r="AS207" s="62">
        <f t="shared" si="124"/>
        <v>15886.275699362033</v>
      </c>
      <c r="AT207" s="62">
        <f t="shared" si="125"/>
        <v>-7943.1378496810166</v>
      </c>
      <c r="AU207" s="62">
        <f t="shared" si="126"/>
        <v>39715.689248405084</v>
      </c>
      <c r="AV207" s="62">
        <f t="shared" si="127"/>
        <v>-15886.275699362033</v>
      </c>
      <c r="AW207" s="63">
        <f t="shared" si="139"/>
        <v>23829.413549043049</v>
      </c>
      <c r="AX207" s="61" t="str">
        <f t="shared" ca="1" si="128"/>
        <v>VINTO</v>
      </c>
      <c r="AY207" s="69">
        <f t="shared" ca="1" si="140"/>
        <v>9619.0832827772174</v>
      </c>
      <c r="AZ207" s="51">
        <f t="shared" si="129"/>
        <v>55601.964947767119</v>
      </c>
      <c r="BA207" s="55">
        <f t="shared" ca="1" si="130"/>
        <v>5.9462978084306002</v>
      </c>
      <c r="BB207" s="55">
        <f t="shared" ca="1" si="141"/>
        <v>36.699380331526676</v>
      </c>
      <c r="BC207" s="64">
        <f t="shared" ca="1" si="131"/>
        <v>23180.099764075068</v>
      </c>
      <c r="BE207" s="52">
        <f t="shared" ca="1" si="132"/>
        <v>9.9999999999984712E-2</v>
      </c>
      <c r="BF207" s="52">
        <f t="shared" ca="1" si="133"/>
        <v>9.9999999999984712E-2</v>
      </c>
      <c r="BG207" s="52" t="str">
        <f t="shared" ca="1" si="134"/>
        <v/>
      </c>
      <c r="BH207" s="52">
        <f t="shared" ca="1" si="135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7.9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10.299999999999965</v>
      </c>
      <c r="BF215" s="52">
        <f ca="1">MAX(BF217:BF416)</f>
        <v>0</v>
      </c>
      <c r="BG215" s="52">
        <f ca="1">AVERAGE(MAX(BG217:BG416),MIN(BG217:BG416))</f>
        <v>11.399999999999993</v>
      </c>
      <c r="BH215" s="52">
        <f ca="1">MIN(BH217:BH416)</f>
        <v>9.8999999999999666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9350.6862150320194</v>
      </c>
      <c r="AB217" s="69">
        <f ca="1">AA217-Z217</f>
        <v>-649.31378496798061</v>
      </c>
      <c r="AC217" s="69">
        <f ca="1">X$4</f>
        <v>96.882372767104812</v>
      </c>
      <c r="AD217" s="83">
        <f>AD8</f>
        <v>20</v>
      </c>
      <c r="AE217" s="69">
        <f>2/20*W217</f>
        <v>0.70000000000000007</v>
      </c>
      <c r="AF217" s="69">
        <f>J$3</f>
        <v>2.8000000000000003</v>
      </c>
      <c r="AG217" s="72">
        <f>X$3</f>
        <v>200</v>
      </c>
      <c r="AH217" s="60">
        <f>Z217/AG217</f>
        <v>50</v>
      </c>
      <c r="AI217" s="60">
        <f>AF217*AH217</f>
        <v>140</v>
      </c>
      <c r="AJ217" s="60">
        <f>Z217+AI217</f>
        <v>10140</v>
      </c>
      <c r="AK217" s="60">
        <f>K$3</f>
        <v>754.31378496798106</v>
      </c>
      <c r="AL217" s="60">
        <f>AK217/AH217</f>
        <v>15.086275699359621</v>
      </c>
      <c r="AM217" s="60">
        <f ca="1">IF(AY217&gt;AJ217,"VINTO",AW217-AP217-AK217)</f>
        <v>-878.77947421638009</v>
      </c>
      <c r="AN217" s="60">
        <f t="shared" ref="AN217" ca="1" si="145">AM217</f>
        <v>-878.77947421638009</v>
      </c>
      <c r="AO217" s="60">
        <f t="shared" ref="AO217" ca="1" si="146">IFERROR(-AN217,"")</f>
        <v>878.77947421638009</v>
      </c>
      <c r="AP217" s="63">
        <f t="shared" ref="AP217:AP280" si="147">AE217*AH217</f>
        <v>35</v>
      </c>
      <c r="AQ217" s="62">
        <f t="shared" ref="AQ217:AQ280" si="148">IF(AL217=0,1,(1+(AL217+AE217)/(AD217*(T217-1))))</f>
        <v>1.789313784967981</v>
      </c>
      <c r="AR217" s="62">
        <f t="shared" ref="AR217:AR280" si="149">IF(AQ217&lt;=0,AH217,AQ217*AH217)</f>
        <v>89.465689248399045</v>
      </c>
      <c r="AS217" s="62">
        <f t="shared" ref="AS217:AS280" si="150">(T217*AR217)</f>
        <v>178.93137849679809</v>
      </c>
      <c r="AT217" s="62">
        <f t="shared" ref="AT217:AT280" si="151">-AR217</f>
        <v>-89.465689248399045</v>
      </c>
      <c r="AU217" s="62">
        <f t="shared" ref="AU217:AU280" si="152">(AS217+AT217)*U217</f>
        <v>268.39706774519715</v>
      </c>
      <c r="AV217" s="62">
        <f t="shared" ref="AV217:AV280" si="153">AT217*V217</f>
        <v>-357.86275699359618</v>
      </c>
      <c r="AW217" s="63">
        <f t="shared" ref="AW217" si="154">SUM(AU217:AV217)</f>
        <v>-89.46568924839903</v>
      </c>
      <c r="AX217" s="61" t="str">
        <f t="shared" ref="AX217:AX280" ca="1" si="155">IF(AY217+AW217&gt;AJ217,"VINTO","")</f>
        <v/>
      </c>
      <c r="AY217" s="69">
        <f ca="1">AA217+AW217</f>
        <v>9261.2205257836213</v>
      </c>
      <c r="AZ217" s="51">
        <f t="shared" ref="AZ217:AZ280" si="156">AR217*W217</f>
        <v>626.25982473879333</v>
      </c>
      <c r="BA217" s="55">
        <f t="shared" ref="BA217:BA280" ca="1" si="157">IFERROR(AZ217/AA217,0)</f>
        <v>6.6974744990589849E-2</v>
      </c>
      <c r="BB217" s="55">
        <f ca="1">IFERROR(AW217/ABS(AB217),0)</f>
        <v>-0.13778498365441422</v>
      </c>
      <c r="BC217" s="64">
        <f t="shared" ref="BC217:BC280" ca="1" si="158">AW217+AB217</f>
        <v>-738.77947421637964</v>
      </c>
      <c r="BE217" s="52" t="str">
        <f t="shared" ref="BE217:BE280" ca="1" si="159">IF(((AR217-AC217)/AC217)&gt;=BE$4,AD217,"")</f>
        <v/>
      </c>
      <c r="BF217" s="52" t="str">
        <f t="shared" ref="BF217:BF280" ca="1" si="160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161">ROUND((1/T218)*S218,0)-1</f>
        <v>3</v>
      </c>
      <c r="V218" s="68">
        <f t="shared" ref="V218:AA218" si="162">V217</f>
        <v>4</v>
      </c>
      <c r="W218" s="70">
        <f t="shared" si="162"/>
        <v>7</v>
      </c>
      <c r="X218" s="71">
        <f t="shared" si="162"/>
        <v>0.42857142857142855</v>
      </c>
      <c r="Y218" s="71">
        <f t="shared" si="162"/>
        <v>0.5</v>
      </c>
      <c r="Z218" s="69">
        <f t="shared" si="162"/>
        <v>10000</v>
      </c>
      <c r="AA218" s="69">
        <f t="shared" ca="1" si="162"/>
        <v>9350.6862150320194</v>
      </c>
      <c r="AB218" s="69">
        <f t="shared" ref="AB218:AB281" ca="1" si="163">AA218-Z218</f>
        <v>-649.31378496798061</v>
      </c>
      <c r="AC218" s="69">
        <f t="shared" ref="AC218:AC249" ca="1" si="164">AC217</f>
        <v>96.882372767104812</v>
      </c>
      <c r="AD218" s="73">
        <f>AD217-0.1</f>
        <v>19.899999999999999</v>
      </c>
      <c r="AE218" s="69">
        <f>AE217</f>
        <v>0.70000000000000007</v>
      </c>
      <c r="AF218" s="69">
        <f>AF217</f>
        <v>2.8000000000000003</v>
      </c>
      <c r="AG218" s="78">
        <f>AG217</f>
        <v>200</v>
      </c>
      <c r="AH218" s="60">
        <f>AH217</f>
        <v>50</v>
      </c>
      <c r="AI218" s="60">
        <f>AI217</f>
        <v>140</v>
      </c>
      <c r="AJ218" s="60">
        <f t="shared" ref="AJ218:AK218" si="165">AJ217</f>
        <v>10140</v>
      </c>
      <c r="AK218" s="60">
        <f t="shared" si="165"/>
        <v>754.31378496798106</v>
      </c>
      <c r="AL218" s="60">
        <f>AL217</f>
        <v>15.086275699359621</v>
      </c>
      <c r="AM218" s="60">
        <f t="shared" ref="AM218:AO218" ca="1" si="166">AM217</f>
        <v>-878.77947421638009</v>
      </c>
      <c r="AN218" s="60">
        <f t="shared" ca="1" si="166"/>
        <v>-878.77947421638009</v>
      </c>
      <c r="AO218" s="60">
        <f t="shared" ca="1" si="166"/>
        <v>878.77947421638009</v>
      </c>
      <c r="AP218" s="63">
        <f t="shared" si="147"/>
        <v>35</v>
      </c>
      <c r="AQ218" s="62">
        <f t="shared" si="148"/>
        <v>1.7932801858974683</v>
      </c>
      <c r="AR218" s="62">
        <f t="shared" si="149"/>
        <v>89.664009294873409</v>
      </c>
      <c r="AS218" s="62">
        <f t="shared" si="150"/>
        <v>179.32801858974682</v>
      </c>
      <c r="AT218" s="62">
        <f t="shared" si="151"/>
        <v>-89.664009294873409</v>
      </c>
      <c r="AU218" s="62">
        <f t="shared" si="152"/>
        <v>268.99202788462026</v>
      </c>
      <c r="AV218" s="62">
        <f t="shared" si="153"/>
        <v>-358.65603717949364</v>
      </c>
      <c r="AW218" s="63">
        <f t="shared" ref="AW218:AW281" si="167">SUM(AU218:AV218)</f>
        <v>-89.664009294873381</v>
      </c>
      <c r="AX218" s="61" t="str">
        <f t="shared" ca="1" si="155"/>
        <v/>
      </c>
      <c r="AY218" s="69">
        <f t="shared" ref="AY218:AY281" ca="1" si="168">AY217</f>
        <v>9261.2205257836213</v>
      </c>
      <c r="AZ218" s="51">
        <f t="shared" si="156"/>
        <v>627.64806506411389</v>
      </c>
      <c r="BA218" s="55">
        <f t="shared" ca="1" si="157"/>
        <v>6.7123208995626071E-2</v>
      </c>
      <c r="BB218" s="55">
        <f t="shared" ref="BB218:BB281" ca="1" si="169">IFERROR(AW218/ABS(AB218),0)</f>
        <v>-0.13809041386560883</v>
      </c>
      <c r="BC218" s="64">
        <f t="shared" ca="1" si="158"/>
        <v>-738.97779426285399</v>
      </c>
      <c r="BE218" s="52" t="str">
        <f t="shared" ca="1" si="159"/>
        <v/>
      </c>
      <c r="BF218" s="52" t="str">
        <f t="shared" ca="1" si="160"/>
        <v/>
      </c>
      <c r="BG218" s="52">
        <f t="shared" ref="BG218:BG281" ca="1" si="170">IF(BA218&lt;=BG$213,AD218,"")</f>
        <v>19.899999999999999</v>
      </c>
      <c r="BH218" s="52">
        <f t="shared" ref="BH218:BH281" ca="1" si="171">IF(BB218&gt;=BH$213,AD218,"")</f>
        <v>19.899999999999999</v>
      </c>
    </row>
    <row r="219" spans="19:60">
      <c r="S219" s="68">
        <f t="shared" ref="S219:T219" si="172">S218</f>
        <v>7</v>
      </c>
      <c r="T219" s="69">
        <f t="shared" si="172"/>
        <v>2</v>
      </c>
      <c r="U219" s="70">
        <f t="shared" si="161"/>
        <v>3</v>
      </c>
      <c r="V219" s="68">
        <f t="shared" ref="V219:AA219" si="173">V218</f>
        <v>4</v>
      </c>
      <c r="W219" s="70">
        <f t="shared" si="173"/>
        <v>7</v>
      </c>
      <c r="X219" s="71">
        <f t="shared" si="173"/>
        <v>0.42857142857142855</v>
      </c>
      <c r="Y219" s="71">
        <f t="shared" si="173"/>
        <v>0.5</v>
      </c>
      <c r="Z219" s="69">
        <f t="shared" si="173"/>
        <v>10000</v>
      </c>
      <c r="AA219" s="69">
        <f t="shared" ca="1" si="173"/>
        <v>9350.6862150320194</v>
      </c>
      <c r="AB219" s="69">
        <f t="shared" ca="1" si="163"/>
        <v>-649.31378496798061</v>
      </c>
      <c r="AC219" s="69">
        <f t="shared" ca="1" si="164"/>
        <v>96.882372767104812</v>
      </c>
      <c r="AD219" s="73">
        <f t="shared" ref="AD219:AD282" si="174">AD218-0.1</f>
        <v>19.799999999999997</v>
      </c>
      <c r="AE219" s="69">
        <f t="shared" ref="AE219:AO234" si="175">AE218</f>
        <v>0.70000000000000007</v>
      </c>
      <c r="AF219" s="69">
        <f t="shared" si="175"/>
        <v>2.8000000000000003</v>
      </c>
      <c r="AG219" s="78">
        <f t="shared" si="175"/>
        <v>200</v>
      </c>
      <c r="AH219" s="60">
        <f t="shared" si="175"/>
        <v>50</v>
      </c>
      <c r="AI219" s="60">
        <f t="shared" si="175"/>
        <v>140</v>
      </c>
      <c r="AJ219" s="60">
        <f t="shared" si="175"/>
        <v>10140</v>
      </c>
      <c r="AK219" s="60">
        <f t="shared" si="175"/>
        <v>754.31378496798106</v>
      </c>
      <c r="AL219" s="60">
        <f t="shared" si="175"/>
        <v>15.086275699359621</v>
      </c>
      <c r="AM219" s="60">
        <f t="shared" ca="1" si="175"/>
        <v>-878.77947421638009</v>
      </c>
      <c r="AN219" s="60">
        <f t="shared" ca="1" si="175"/>
        <v>-878.77947421638009</v>
      </c>
      <c r="AO219" s="60">
        <f t="shared" ca="1" si="175"/>
        <v>878.77947421638009</v>
      </c>
      <c r="AP219" s="63">
        <f t="shared" si="147"/>
        <v>35</v>
      </c>
      <c r="AQ219" s="62">
        <f t="shared" si="148"/>
        <v>1.7972866514828092</v>
      </c>
      <c r="AR219" s="62">
        <f t="shared" si="149"/>
        <v>89.864332574140462</v>
      </c>
      <c r="AS219" s="62">
        <f t="shared" si="150"/>
        <v>179.72866514828092</v>
      </c>
      <c r="AT219" s="62">
        <f t="shared" si="151"/>
        <v>-89.864332574140462</v>
      </c>
      <c r="AU219" s="62">
        <f t="shared" si="152"/>
        <v>269.59299772242139</v>
      </c>
      <c r="AV219" s="62">
        <f t="shared" si="153"/>
        <v>-359.45733029656185</v>
      </c>
      <c r="AW219" s="63">
        <f t="shared" si="167"/>
        <v>-89.864332574140462</v>
      </c>
      <c r="AX219" s="61" t="str">
        <f t="shared" ca="1" si="155"/>
        <v/>
      </c>
      <c r="AY219" s="69">
        <f t="shared" ca="1" si="168"/>
        <v>9261.2205257836213</v>
      </c>
      <c r="AZ219" s="51">
        <f t="shared" si="156"/>
        <v>629.05032801898324</v>
      </c>
      <c r="BA219" s="55">
        <f t="shared" ca="1" si="157"/>
        <v>6.72731726370768E-2</v>
      </c>
      <c r="BB219" s="55">
        <f t="shared" ca="1" si="169"/>
        <v>-0.13839892923045197</v>
      </c>
      <c r="BC219" s="64">
        <f t="shared" ca="1" si="158"/>
        <v>-739.17811754212107</v>
      </c>
      <c r="BE219" s="52" t="str">
        <f t="shared" ca="1" si="159"/>
        <v/>
      </c>
      <c r="BF219" s="52" t="str">
        <f t="shared" ca="1" si="160"/>
        <v/>
      </c>
      <c r="BG219" s="52">
        <f t="shared" ca="1" si="170"/>
        <v>19.799999999999997</v>
      </c>
      <c r="BH219" s="52">
        <f t="shared" ca="1" si="171"/>
        <v>19.799999999999997</v>
      </c>
    </row>
    <row r="220" spans="19:60">
      <c r="S220" s="68">
        <f t="shared" ref="S220:T220" si="176">S219</f>
        <v>7</v>
      </c>
      <c r="T220" s="69">
        <f t="shared" si="176"/>
        <v>2</v>
      </c>
      <c r="U220" s="70">
        <f t="shared" si="161"/>
        <v>3</v>
      </c>
      <c r="V220" s="68">
        <f t="shared" ref="V220:AA220" si="177">V219</f>
        <v>4</v>
      </c>
      <c r="W220" s="70">
        <f t="shared" si="177"/>
        <v>7</v>
      </c>
      <c r="X220" s="71">
        <f t="shared" si="177"/>
        <v>0.42857142857142855</v>
      </c>
      <c r="Y220" s="71">
        <f t="shared" si="177"/>
        <v>0.5</v>
      </c>
      <c r="Z220" s="69">
        <f t="shared" si="177"/>
        <v>10000</v>
      </c>
      <c r="AA220" s="69">
        <f t="shared" ca="1" si="177"/>
        <v>9350.6862150320194</v>
      </c>
      <c r="AB220" s="69">
        <f t="shared" ca="1" si="163"/>
        <v>-649.31378496798061</v>
      </c>
      <c r="AC220" s="69">
        <f t="shared" ca="1" si="164"/>
        <v>96.882372767104812</v>
      </c>
      <c r="AD220" s="73">
        <f t="shared" si="174"/>
        <v>19.699999999999996</v>
      </c>
      <c r="AE220" s="69">
        <f t="shared" si="175"/>
        <v>0.70000000000000007</v>
      </c>
      <c r="AF220" s="69">
        <f t="shared" si="175"/>
        <v>2.8000000000000003</v>
      </c>
      <c r="AG220" s="78">
        <f t="shared" si="175"/>
        <v>200</v>
      </c>
      <c r="AH220" s="60">
        <f t="shared" si="175"/>
        <v>50</v>
      </c>
      <c r="AI220" s="60">
        <f t="shared" si="175"/>
        <v>140</v>
      </c>
      <c r="AJ220" s="60">
        <f t="shared" si="175"/>
        <v>10140</v>
      </c>
      <c r="AK220" s="60">
        <f t="shared" si="175"/>
        <v>754.31378496798106</v>
      </c>
      <c r="AL220" s="60">
        <f t="shared" si="175"/>
        <v>15.086275699359621</v>
      </c>
      <c r="AM220" s="60">
        <f t="shared" ca="1" si="175"/>
        <v>-878.77947421638009</v>
      </c>
      <c r="AN220" s="60">
        <f t="shared" ca="1" si="175"/>
        <v>-878.77947421638009</v>
      </c>
      <c r="AO220" s="60">
        <f t="shared" ca="1" si="175"/>
        <v>878.77947421638009</v>
      </c>
      <c r="AP220" s="63">
        <f t="shared" si="147"/>
        <v>35</v>
      </c>
      <c r="AQ220" s="62">
        <f t="shared" si="148"/>
        <v>1.8013337918456662</v>
      </c>
      <c r="AR220" s="62">
        <f t="shared" si="149"/>
        <v>90.066689592283311</v>
      </c>
      <c r="AS220" s="62">
        <f t="shared" si="150"/>
        <v>180.13337918456662</v>
      </c>
      <c r="AT220" s="62">
        <f t="shared" si="151"/>
        <v>-90.066689592283311</v>
      </c>
      <c r="AU220" s="62">
        <f t="shared" si="152"/>
        <v>270.20006877684995</v>
      </c>
      <c r="AV220" s="62">
        <f t="shared" si="153"/>
        <v>-360.26675836913324</v>
      </c>
      <c r="AW220" s="63">
        <f t="shared" si="167"/>
        <v>-90.066689592283296</v>
      </c>
      <c r="AX220" s="61" t="str">
        <f t="shared" ca="1" si="155"/>
        <v/>
      </c>
      <c r="AY220" s="69">
        <f t="shared" ca="1" si="168"/>
        <v>9261.2205257836213</v>
      </c>
      <c r="AZ220" s="51">
        <f t="shared" si="156"/>
        <v>630.46682714598319</v>
      </c>
      <c r="BA220" s="55">
        <f t="shared" ca="1" si="157"/>
        <v>6.7424658752044786E-2</v>
      </c>
      <c r="BB220" s="55">
        <f t="shared" ca="1" si="169"/>
        <v>-0.13871057673097872</v>
      </c>
      <c r="BC220" s="64">
        <f t="shared" ca="1" si="158"/>
        <v>-739.38047456026391</v>
      </c>
      <c r="BE220" s="52" t="str">
        <f t="shared" ca="1" si="159"/>
        <v/>
      </c>
      <c r="BF220" s="52" t="str">
        <f t="shared" ca="1" si="160"/>
        <v/>
      </c>
      <c r="BG220" s="52">
        <f t="shared" ca="1" si="170"/>
        <v>19.699999999999996</v>
      </c>
      <c r="BH220" s="52">
        <f t="shared" ca="1" si="171"/>
        <v>19.699999999999996</v>
      </c>
    </row>
    <row r="221" spans="19:60">
      <c r="S221" s="68">
        <f t="shared" ref="S221:T221" si="178">S220</f>
        <v>7</v>
      </c>
      <c r="T221" s="69">
        <f t="shared" si="178"/>
        <v>2</v>
      </c>
      <c r="U221" s="70">
        <f t="shared" si="161"/>
        <v>3</v>
      </c>
      <c r="V221" s="68">
        <f t="shared" ref="V221:AA221" si="179">V220</f>
        <v>4</v>
      </c>
      <c r="W221" s="70">
        <f t="shared" si="179"/>
        <v>7</v>
      </c>
      <c r="X221" s="71">
        <f t="shared" si="179"/>
        <v>0.42857142857142855</v>
      </c>
      <c r="Y221" s="71">
        <f t="shared" si="179"/>
        <v>0.5</v>
      </c>
      <c r="Z221" s="69">
        <f t="shared" si="179"/>
        <v>10000</v>
      </c>
      <c r="AA221" s="69">
        <f t="shared" ca="1" si="179"/>
        <v>9350.6862150320194</v>
      </c>
      <c r="AB221" s="69">
        <f t="shared" ca="1" si="163"/>
        <v>-649.31378496798061</v>
      </c>
      <c r="AC221" s="69">
        <f t="shared" ca="1" si="164"/>
        <v>96.882372767104812</v>
      </c>
      <c r="AD221" s="73">
        <f t="shared" si="174"/>
        <v>19.599999999999994</v>
      </c>
      <c r="AE221" s="69">
        <f t="shared" si="175"/>
        <v>0.70000000000000007</v>
      </c>
      <c r="AF221" s="69">
        <f t="shared" si="175"/>
        <v>2.8000000000000003</v>
      </c>
      <c r="AG221" s="78">
        <f t="shared" si="175"/>
        <v>200</v>
      </c>
      <c r="AH221" s="60">
        <f t="shared" si="175"/>
        <v>50</v>
      </c>
      <c r="AI221" s="60">
        <f t="shared" si="175"/>
        <v>140</v>
      </c>
      <c r="AJ221" s="60">
        <f t="shared" si="175"/>
        <v>10140</v>
      </c>
      <c r="AK221" s="60">
        <f t="shared" si="175"/>
        <v>754.31378496798106</v>
      </c>
      <c r="AL221" s="60">
        <f t="shared" si="175"/>
        <v>15.086275699359621</v>
      </c>
      <c r="AM221" s="60">
        <f t="shared" ca="1" si="175"/>
        <v>-878.77947421638009</v>
      </c>
      <c r="AN221" s="60">
        <f t="shared" ca="1" si="175"/>
        <v>-878.77947421638009</v>
      </c>
      <c r="AO221" s="60">
        <f t="shared" ca="1" si="175"/>
        <v>878.77947421638009</v>
      </c>
      <c r="AP221" s="63">
        <f t="shared" si="147"/>
        <v>35</v>
      </c>
      <c r="AQ221" s="62">
        <f t="shared" si="148"/>
        <v>1.8054222295591646</v>
      </c>
      <c r="AR221" s="62">
        <f t="shared" si="149"/>
        <v>90.271111477958229</v>
      </c>
      <c r="AS221" s="62">
        <f t="shared" si="150"/>
        <v>180.54222295591646</v>
      </c>
      <c r="AT221" s="62">
        <f t="shared" si="151"/>
        <v>-90.271111477958229</v>
      </c>
      <c r="AU221" s="62">
        <f t="shared" si="152"/>
        <v>270.81333443387467</v>
      </c>
      <c r="AV221" s="62">
        <f t="shared" si="153"/>
        <v>-361.08444591183292</v>
      </c>
      <c r="AW221" s="63">
        <f t="shared" si="167"/>
        <v>-90.271111477958243</v>
      </c>
      <c r="AX221" s="61" t="str">
        <f t="shared" ca="1" si="155"/>
        <v/>
      </c>
      <c r="AY221" s="69">
        <f t="shared" ca="1" si="168"/>
        <v>9261.2205257836213</v>
      </c>
      <c r="AZ221" s="51">
        <f t="shared" si="156"/>
        <v>631.89778034570759</v>
      </c>
      <c r="BA221" s="55">
        <f t="shared" ca="1" si="157"/>
        <v>6.757769064369612E-2</v>
      </c>
      <c r="BB221" s="55">
        <f t="shared" ca="1" si="169"/>
        <v>-0.13902540430804153</v>
      </c>
      <c r="BC221" s="64">
        <f t="shared" ca="1" si="158"/>
        <v>-739.58489644593885</v>
      </c>
      <c r="BE221" s="52" t="str">
        <f t="shared" ca="1" si="159"/>
        <v/>
      </c>
      <c r="BF221" s="52" t="str">
        <f t="shared" ca="1" si="160"/>
        <v/>
      </c>
      <c r="BG221" s="52">
        <f t="shared" ca="1" si="170"/>
        <v>19.599999999999994</v>
      </c>
      <c r="BH221" s="52">
        <f t="shared" ca="1" si="171"/>
        <v>19.599999999999994</v>
      </c>
    </row>
    <row r="222" spans="19:60">
      <c r="S222" s="68">
        <f t="shared" ref="S222:T222" si="180">S221</f>
        <v>7</v>
      </c>
      <c r="T222" s="69">
        <f t="shared" si="180"/>
        <v>2</v>
      </c>
      <c r="U222" s="70">
        <f t="shared" si="161"/>
        <v>3</v>
      </c>
      <c r="V222" s="68">
        <f t="shared" ref="V222:AA222" si="181">V221</f>
        <v>4</v>
      </c>
      <c r="W222" s="70">
        <f t="shared" si="181"/>
        <v>7</v>
      </c>
      <c r="X222" s="71">
        <f t="shared" si="181"/>
        <v>0.42857142857142855</v>
      </c>
      <c r="Y222" s="71">
        <f t="shared" si="181"/>
        <v>0.5</v>
      </c>
      <c r="Z222" s="69">
        <f t="shared" si="181"/>
        <v>10000</v>
      </c>
      <c r="AA222" s="69">
        <f t="shared" ca="1" si="181"/>
        <v>9350.6862150320194</v>
      </c>
      <c r="AB222" s="69">
        <f t="shared" ca="1" si="163"/>
        <v>-649.31378496798061</v>
      </c>
      <c r="AC222" s="69">
        <f t="shared" ca="1" si="164"/>
        <v>96.882372767104812</v>
      </c>
      <c r="AD222" s="73">
        <f t="shared" si="174"/>
        <v>19.499999999999993</v>
      </c>
      <c r="AE222" s="69">
        <f t="shared" si="175"/>
        <v>0.70000000000000007</v>
      </c>
      <c r="AF222" s="69">
        <f t="shared" si="175"/>
        <v>2.8000000000000003</v>
      </c>
      <c r="AG222" s="78">
        <f t="shared" si="175"/>
        <v>200</v>
      </c>
      <c r="AH222" s="60">
        <f t="shared" si="175"/>
        <v>50</v>
      </c>
      <c r="AI222" s="60">
        <f t="shared" si="175"/>
        <v>140</v>
      </c>
      <c r="AJ222" s="60">
        <f t="shared" si="175"/>
        <v>10140</v>
      </c>
      <c r="AK222" s="60">
        <f t="shared" si="175"/>
        <v>754.31378496798106</v>
      </c>
      <c r="AL222" s="60">
        <f t="shared" si="175"/>
        <v>15.086275699359621</v>
      </c>
      <c r="AM222" s="60">
        <f t="shared" ca="1" si="175"/>
        <v>-878.77947421638009</v>
      </c>
      <c r="AN222" s="60">
        <f t="shared" ca="1" si="175"/>
        <v>-878.77947421638009</v>
      </c>
      <c r="AO222" s="60">
        <f t="shared" ca="1" si="175"/>
        <v>878.77947421638009</v>
      </c>
      <c r="AP222" s="63">
        <f t="shared" si="147"/>
        <v>35</v>
      </c>
      <c r="AQ222" s="62">
        <f t="shared" si="148"/>
        <v>1.8095525999671604</v>
      </c>
      <c r="AR222" s="62">
        <f t="shared" si="149"/>
        <v>90.477629998358026</v>
      </c>
      <c r="AS222" s="62">
        <f t="shared" si="150"/>
        <v>180.95525999671605</v>
      </c>
      <c r="AT222" s="62">
        <f t="shared" si="151"/>
        <v>-90.477629998358026</v>
      </c>
      <c r="AU222" s="62">
        <f t="shared" si="152"/>
        <v>271.43288999507411</v>
      </c>
      <c r="AV222" s="62">
        <f t="shared" si="153"/>
        <v>-361.9105199934321</v>
      </c>
      <c r="AW222" s="63">
        <f t="shared" si="167"/>
        <v>-90.477629998357997</v>
      </c>
      <c r="AX222" s="61" t="str">
        <f t="shared" ca="1" si="155"/>
        <v/>
      </c>
      <c r="AY222" s="69">
        <f t="shared" ca="1" si="168"/>
        <v>9261.2205257836213</v>
      </c>
      <c r="AZ222" s="51">
        <f t="shared" si="156"/>
        <v>633.34340998850621</v>
      </c>
      <c r="BA222" s="55">
        <f t="shared" ca="1" si="157"/>
        <v>6.7732292093210564E-2</v>
      </c>
      <c r="BB222" s="55">
        <f t="shared" ca="1" si="169"/>
        <v>-0.13934346088589461</v>
      </c>
      <c r="BC222" s="64">
        <f t="shared" ca="1" si="158"/>
        <v>-739.79141496633861</v>
      </c>
      <c r="BE222" s="52" t="str">
        <f t="shared" ca="1" si="159"/>
        <v/>
      </c>
      <c r="BF222" s="52" t="str">
        <f t="shared" ca="1" si="160"/>
        <v/>
      </c>
      <c r="BG222" s="52">
        <f t="shared" ca="1" si="170"/>
        <v>19.499999999999993</v>
      </c>
      <c r="BH222" s="52">
        <f t="shared" ca="1" si="171"/>
        <v>19.499999999999993</v>
      </c>
    </row>
    <row r="223" spans="19:60">
      <c r="S223" s="68">
        <f t="shared" ref="S223:T223" si="182">S222</f>
        <v>7</v>
      </c>
      <c r="T223" s="69">
        <f t="shared" si="182"/>
        <v>2</v>
      </c>
      <c r="U223" s="70">
        <f t="shared" si="161"/>
        <v>3</v>
      </c>
      <c r="V223" s="68">
        <f t="shared" ref="V223:AA223" si="183">V222</f>
        <v>4</v>
      </c>
      <c r="W223" s="70">
        <f t="shared" si="183"/>
        <v>7</v>
      </c>
      <c r="X223" s="71">
        <f t="shared" si="183"/>
        <v>0.42857142857142855</v>
      </c>
      <c r="Y223" s="71">
        <f t="shared" si="183"/>
        <v>0.5</v>
      </c>
      <c r="Z223" s="69">
        <f t="shared" si="183"/>
        <v>10000</v>
      </c>
      <c r="AA223" s="69">
        <f t="shared" ca="1" si="183"/>
        <v>9350.6862150320194</v>
      </c>
      <c r="AB223" s="69">
        <f t="shared" ca="1" si="163"/>
        <v>-649.31378496798061</v>
      </c>
      <c r="AC223" s="69">
        <f t="shared" ca="1" si="164"/>
        <v>96.882372767104812</v>
      </c>
      <c r="AD223" s="73">
        <f t="shared" si="174"/>
        <v>19.399999999999991</v>
      </c>
      <c r="AE223" s="69">
        <f t="shared" si="175"/>
        <v>0.70000000000000007</v>
      </c>
      <c r="AF223" s="69">
        <f t="shared" si="175"/>
        <v>2.8000000000000003</v>
      </c>
      <c r="AG223" s="78">
        <f t="shared" si="175"/>
        <v>200</v>
      </c>
      <c r="AH223" s="60">
        <f t="shared" si="175"/>
        <v>50</v>
      </c>
      <c r="AI223" s="60">
        <f t="shared" si="175"/>
        <v>140</v>
      </c>
      <c r="AJ223" s="60">
        <f t="shared" si="175"/>
        <v>10140</v>
      </c>
      <c r="AK223" s="60">
        <f t="shared" si="175"/>
        <v>754.31378496798106</v>
      </c>
      <c r="AL223" s="60">
        <f t="shared" si="175"/>
        <v>15.086275699359621</v>
      </c>
      <c r="AM223" s="60">
        <f t="shared" ca="1" si="175"/>
        <v>-878.77947421638009</v>
      </c>
      <c r="AN223" s="60">
        <f t="shared" ca="1" si="175"/>
        <v>-878.77947421638009</v>
      </c>
      <c r="AO223" s="60">
        <f t="shared" ca="1" si="175"/>
        <v>878.77947421638009</v>
      </c>
      <c r="AP223" s="63">
        <f t="shared" si="147"/>
        <v>35</v>
      </c>
      <c r="AQ223" s="62">
        <f t="shared" si="148"/>
        <v>1.8137255515133828</v>
      </c>
      <c r="AR223" s="62">
        <f t="shared" si="149"/>
        <v>90.686277575669138</v>
      </c>
      <c r="AS223" s="62">
        <f t="shared" si="150"/>
        <v>181.37255515133828</v>
      </c>
      <c r="AT223" s="62">
        <f t="shared" si="151"/>
        <v>-90.686277575669138</v>
      </c>
      <c r="AU223" s="62">
        <f t="shared" si="152"/>
        <v>272.05883272700743</v>
      </c>
      <c r="AV223" s="62">
        <f t="shared" si="153"/>
        <v>-362.74511030267655</v>
      </c>
      <c r="AW223" s="63">
        <f t="shared" si="167"/>
        <v>-90.686277575669124</v>
      </c>
      <c r="AX223" s="61" t="str">
        <f t="shared" ca="1" si="155"/>
        <v/>
      </c>
      <c r="AY223" s="69">
        <f t="shared" ca="1" si="168"/>
        <v>9261.2205257836213</v>
      </c>
      <c r="AZ223" s="51">
        <f t="shared" si="156"/>
        <v>634.80394302968398</v>
      </c>
      <c r="BA223" s="55">
        <f t="shared" ca="1" si="157"/>
        <v>6.7888487372101416E-2</v>
      </c>
      <c r="BB223" s="55">
        <f t="shared" ca="1" si="169"/>
        <v>-0.13966479639754006</v>
      </c>
      <c r="BC223" s="64">
        <f t="shared" ca="1" si="158"/>
        <v>-740.00006254364973</v>
      </c>
      <c r="BE223" s="52" t="str">
        <f t="shared" ca="1" si="159"/>
        <v/>
      </c>
      <c r="BF223" s="52" t="str">
        <f t="shared" ca="1" si="160"/>
        <v/>
      </c>
      <c r="BG223" s="52">
        <f t="shared" ca="1" si="170"/>
        <v>19.399999999999991</v>
      </c>
      <c r="BH223" s="52">
        <f t="shared" ca="1" si="171"/>
        <v>19.399999999999991</v>
      </c>
    </row>
    <row r="224" spans="19:60">
      <c r="S224" s="68">
        <f t="shared" ref="S224:T224" si="184">S223</f>
        <v>7</v>
      </c>
      <c r="T224" s="69">
        <f t="shared" si="184"/>
        <v>2</v>
      </c>
      <c r="U224" s="70">
        <f t="shared" si="161"/>
        <v>3</v>
      </c>
      <c r="V224" s="68">
        <f t="shared" ref="V224:AA224" si="185">V223</f>
        <v>4</v>
      </c>
      <c r="W224" s="70">
        <f t="shared" si="185"/>
        <v>7</v>
      </c>
      <c r="X224" s="71">
        <f t="shared" si="185"/>
        <v>0.42857142857142855</v>
      </c>
      <c r="Y224" s="71">
        <f t="shared" si="185"/>
        <v>0.5</v>
      </c>
      <c r="Z224" s="69">
        <f t="shared" si="185"/>
        <v>10000</v>
      </c>
      <c r="AA224" s="69">
        <f t="shared" ca="1" si="185"/>
        <v>9350.6862150320194</v>
      </c>
      <c r="AB224" s="69">
        <f t="shared" ca="1" si="163"/>
        <v>-649.31378496798061</v>
      </c>
      <c r="AC224" s="69">
        <f t="shared" ca="1" si="164"/>
        <v>96.882372767104812</v>
      </c>
      <c r="AD224" s="73">
        <f t="shared" si="174"/>
        <v>19.29999999999999</v>
      </c>
      <c r="AE224" s="69">
        <f t="shared" si="175"/>
        <v>0.70000000000000007</v>
      </c>
      <c r="AF224" s="69">
        <f t="shared" si="175"/>
        <v>2.8000000000000003</v>
      </c>
      <c r="AG224" s="78">
        <f t="shared" si="175"/>
        <v>200</v>
      </c>
      <c r="AH224" s="60">
        <f t="shared" si="175"/>
        <v>50</v>
      </c>
      <c r="AI224" s="60">
        <f t="shared" si="175"/>
        <v>140</v>
      </c>
      <c r="AJ224" s="60">
        <f t="shared" si="175"/>
        <v>10140</v>
      </c>
      <c r="AK224" s="60">
        <f t="shared" si="175"/>
        <v>754.31378496798106</v>
      </c>
      <c r="AL224" s="60">
        <f t="shared" si="175"/>
        <v>15.086275699359621</v>
      </c>
      <c r="AM224" s="60">
        <f t="shared" ca="1" si="175"/>
        <v>-878.77947421638009</v>
      </c>
      <c r="AN224" s="60">
        <f t="shared" ca="1" si="175"/>
        <v>-878.77947421638009</v>
      </c>
      <c r="AO224" s="60">
        <f t="shared" ca="1" si="175"/>
        <v>878.77947421638009</v>
      </c>
      <c r="AP224" s="63">
        <f t="shared" si="147"/>
        <v>35</v>
      </c>
      <c r="AQ224" s="62">
        <f t="shared" si="148"/>
        <v>1.8179417460808098</v>
      </c>
      <c r="AR224" s="62">
        <f t="shared" si="149"/>
        <v>90.897087304040497</v>
      </c>
      <c r="AS224" s="62">
        <f t="shared" si="150"/>
        <v>181.79417460808099</v>
      </c>
      <c r="AT224" s="62">
        <f t="shared" si="151"/>
        <v>-90.897087304040497</v>
      </c>
      <c r="AU224" s="62">
        <f t="shared" si="152"/>
        <v>272.69126191212149</v>
      </c>
      <c r="AV224" s="62">
        <f t="shared" si="153"/>
        <v>-363.58834921616199</v>
      </c>
      <c r="AW224" s="63">
        <f t="shared" si="167"/>
        <v>-90.897087304040497</v>
      </c>
      <c r="AX224" s="61" t="str">
        <f t="shared" ca="1" si="155"/>
        <v/>
      </c>
      <c r="AY224" s="69">
        <f t="shared" ca="1" si="168"/>
        <v>9261.2205257836213</v>
      </c>
      <c r="AZ224" s="51">
        <f t="shared" si="156"/>
        <v>636.27961112828348</v>
      </c>
      <c r="BA224" s="55">
        <f t="shared" ca="1" si="157"/>
        <v>6.8046301254918617E-2</v>
      </c>
      <c r="BB224" s="55">
        <f t="shared" ca="1" si="169"/>
        <v>-0.13998946181086064</v>
      </c>
      <c r="BC224" s="64">
        <f t="shared" ca="1" si="158"/>
        <v>-740.21087227202111</v>
      </c>
      <c r="BE224" s="52" t="str">
        <f t="shared" ca="1" si="159"/>
        <v/>
      </c>
      <c r="BF224" s="52" t="str">
        <f t="shared" ca="1" si="160"/>
        <v/>
      </c>
      <c r="BG224" s="52">
        <f t="shared" ca="1" si="170"/>
        <v>19.29999999999999</v>
      </c>
      <c r="BH224" s="52">
        <f t="shared" ca="1" si="171"/>
        <v>19.29999999999999</v>
      </c>
    </row>
    <row r="225" spans="19:60">
      <c r="S225" s="68">
        <f t="shared" ref="S225:T225" si="186">S224</f>
        <v>7</v>
      </c>
      <c r="T225" s="69">
        <f t="shared" si="186"/>
        <v>2</v>
      </c>
      <c r="U225" s="70">
        <f t="shared" si="161"/>
        <v>3</v>
      </c>
      <c r="V225" s="68">
        <f t="shared" ref="V225:AA225" si="187">V224</f>
        <v>4</v>
      </c>
      <c r="W225" s="70">
        <f t="shared" si="187"/>
        <v>7</v>
      </c>
      <c r="X225" s="71">
        <f t="shared" si="187"/>
        <v>0.42857142857142855</v>
      </c>
      <c r="Y225" s="71">
        <f t="shared" si="187"/>
        <v>0.5</v>
      </c>
      <c r="Z225" s="69">
        <f t="shared" si="187"/>
        <v>10000</v>
      </c>
      <c r="AA225" s="69">
        <f t="shared" ca="1" si="187"/>
        <v>9350.6862150320194</v>
      </c>
      <c r="AB225" s="69">
        <f t="shared" ca="1" si="163"/>
        <v>-649.31378496798061</v>
      </c>
      <c r="AC225" s="69">
        <f t="shared" ca="1" si="164"/>
        <v>96.882372767104812</v>
      </c>
      <c r="AD225" s="73">
        <f t="shared" si="174"/>
        <v>19.199999999999989</v>
      </c>
      <c r="AE225" s="69">
        <f t="shared" si="175"/>
        <v>0.70000000000000007</v>
      </c>
      <c r="AF225" s="69">
        <f t="shared" si="175"/>
        <v>2.8000000000000003</v>
      </c>
      <c r="AG225" s="78">
        <f t="shared" si="175"/>
        <v>200</v>
      </c>
      <c r="AH225" s="60">
        <f t="shared" si="175"/>
        <v>50</v>
      </c>
      <c r="AI225" s="60">
        <f t="shared" si="175"/>
        <v>140</v>
      </c>
      <c r="AJ225" s="60">
        <f t="shared" si="175"/>
        <v>10140</v>
      </c>
      <c r="AK225" s="60">
        <f t="shared" si="175"/>
        <v>754.31378496798106</v>
      </c>
      <c r="AL225" s="60">
        <f t="shared" si="175"/>
        <v>15.086275699359621</v>
      </c>
      <c r="AM225" s="60">
        <f t="shared" ca="1" si="175"/>
        <v>-878.77947421638009</v>
      </c>
      <c r="AN225" s="60">
        <f t="shared" ca="1" si="175"/>
        <v>-878.77947421638009</v>
      </c>
      <c r="AO225" s="60">
        <f t="shared" ca="1" si="175"/>
        <v>878.77947421638009</v>
      </c>
      <c r="AP225" s="63">
        <f t="shared" si="147"/>
        <v>35</v>
      </c>
      <c r="AQ225" s="62">
        <f t="shared" si="148"/>
        <v>1.8222018593416474</v>
      </c>
      <c r="AR225" s="62">
        <f t="shared" si="149"/>
        <v>91.110092967082366</v>
      </c>
      <c r="AS225" s="62">
        <f t="shared" si="150"/>
        <v>182.22018593416473</v>
      </c>
      <c r="AT225" s="62">
        <f t="shared" si="151"/>
        <v>-91.110092967082366</v>
      </c>
      <c r="AU225" s="62">
        <f t="shared" si="152"/>
        <v>273.33027890124708</v>
      </c>
      <c r="AV225" s="62">
        <f t="shared" si="153"/>
        <v>-364.44037186832946</v>
      </c>
      <c r="AW225" s="63">
        <f t="shared" si="167"/>
        <v>-91.11009296708238</v>
      </c>
      <c r="AX225" s="61" t="str">
        <f t="shared" ca="1" si="155"/>
        <v/>
      </c>
      <c r="AY225" s="69">
        <f t="shared" ca="1" si="168"/>
        <v>9261.2205257836213</v>
      </c>
      <c r="AZ225" s="51">
        <f t="shared" si="156"/>
        <v>637.7706507695766</v>
      </c>
      <c r="BA225" s="55">
        <f t="shared" ca="1" si="157"/>
        <v>6.820575903234849E-2</v>
      </c>
      <c r="BB225" s="55">
        <f t="shared" ca="1" si="169"/>
        <v>-0.14031750915556992</v>
      </c>
      <c r="BC225" s="64">
        <f t="shared" ca="1" si="158"/>
        <v>-740.42387793506305</v>
      </c>
      <c r="BE225" s="52" t="str">
        <f t="shared" ca="1" si="159"/>
        <v/>
      </c>
      <c r="BF225" s="52" t="str">
        <f t="shared" ca="1" si="160"/>
        <v/>
      </c>
      <c r="BG225" s="52">
        <f t="shared" ca="1" si="170"/>
        <v>19.199999999999989</v>
      </c>
      <c r="BH225" s="52">
        <f t="shared" ca="1" si="171"/>
        <v>19.199999999999989</v>
      </c>
    </row>
    <row r="226" spans="19:60">
      <c r="S226" s="68">
        <f t="shared" ref="S226:T226" si="188">S225</f>
        <v>7</v>
      </c>
      <c r="T226" s="69">
        <f t="shared" si="188"/>
        <v>2</v>
      </c>
      <c r="U226" s="70">
        <f t="shared" si="161"/>
        <v>3</v>
      </c>
      <c r="V226" s="68">
        <f t="shared" ref="V226:AA226" si="189">V225</f>
        <v>4</v>
      </c>
      <c r="W226" s="70">
        <f t="shared" si="189"/>
        <v>7</v>
      </c>
      <c r="X226" s="71">
        <f t="shared" si="189"/>
        <v>0.42857142857142855</v>
      </c>
      <c r="Y226" s="71">
        <f t="shared" si="189"/>
        <v>0.5</v>
      </c>
      <c r="Z226" s="69">
        <f t="shared" si="189"/>
        <v>10000</v>
      </c>
      <c r="AA226" s="69">
        <f t="shared" ca="1" si="189"/>
        <v>9350.6862150320194</v>
      </c>
      <c r="AB226" s="69">
        <f t="shared" ca="1" si="163"/>
        <v>-649.31378496798061</v>
      </c>
      <c r="AC226" s="69">
        <f t="shared" ca="1" si="164"/>
        <v>96.882372767104812</v>
      </c>
      <c r="AD226" s="73">
        <f t="shared" si="174"/>
        <v>19.099999999999987</v>
      </c>
      <c r="AE226" s="69">
        <f t="shared" si="175"/>
        <v>0.70000000000000007</v>
      </c>
      <c r="AF226" s="69">
        <f t="shared" si="175"/>
        <v>2.8000000000000003</v>
      </c>
      <c r="AG226" s="78">
        <f t="shared" si="175"/>
        <v>200</v>
      </c>
      <c r="AH226" s="60">
        <f t="shared" si="175"/>
        <v>50</v>
      </c>
      <c r="AI226" s="60">
        <f t="shared" si="175"/>
        <v>140</v>
      </c>
      <c r="AJ226" s="60">
        <f t="shared" si="175"/>
        <v>10140</v>
      </c>
      <c r="AK226" s="60">
        <f t="shared" si="175"/>
        <v>754.31378496798106</v>
      </c>
      <c r="AL226" s="60">
        <f t="shared" si="175"/>
        <v>15.086275699359621</v>
      </c>
      <c r="AM226" s="60">
        <f t="shared" ca="1" si="175"/>
        <v>-878.77947421638009</v>
      </c>
      <c r="AN226" s="60">
        <f t="shared" ca="1" si="175"/>
        <v>-878.77947421638009</v>
      </c>
      <c r="AO226" s="60">
        <f t="shared" ca="1" si="175"/>
        <v>878.77947421638009</v>
      </c>
      <c r="AP226" s="63">
        <f t="shared" si="147"/>
        <v>35</v>
      </c>
      <c r="AQ226" s="62">
        <f t="shared" si="148"/>
        <v>1.8265065811183052</v>
      </c>
      <c r="AR226" s="62">
        <f t="shared" si="149"/>
        <v>91.325329055915262</v>
      </c>
      <c r="AS226" s="62">
        <f t="shared" si="150"/>
        <v>182.65065811183052</v>
      </c>
      <c r="AT226" s="62">
        <f t="shared" si="151"/>
        <v>-91.325329055915262</v>
      </c>
      <c r="AU226" s="62">
        <f t="shared" si="152"/>
        <v>273.97598716774576</v>
      </c>
      <c r="AV226" s="62">
        <f t="shared" si="153"/>
        <v>-365.30131622366105</v>
      </c>
      <c r="AW226" s="63">
        <f t="shared" si="167"/>
        <v>-91.32532905591529</v>
      </c>
      <c r="AX226" s="61" t="str">
        <f t="shared" ca="1" si="155"/>
        <v/>
      </c>
      <c r="AY226" s="69">
        <f t="shared" ca="1" si="168"/>
        <v>9261.2205257836213</v>
      </c>
      <c r="AZ226" s="51">
        <f t="shared" si="156"/>
        <v>639.2773033914068</v>
      </c>
      <c r="BA226" s="55">
        <f t="shared" ca="1" si="157"/>
        <v>6.8366886524725265E-2</v>
      </c>
      <c r="BB226" s="55">
        <f t="shared" ca="1" si="169"/>
        <v>-0.14064899155100918</v>
      </c>
      <c r="BC226" s="64">
        <f t="shared" ca="1" si="158"/>
        <v>-740.6391140238959</v>
      </c>
      <c r="BE226" s="52" t="str">
        <f t="shared" ca="1" si="159"/>
        <v/>
      </c>
      <c r="BF226" s="52" t="str">
        <f t="shared" ca="1" si="160"/>
        <v/>
      </c>
      <c r="BG226" s="52">
        <f t="shared" ca="1" si="170"/>
        <v>19.099999999999987</v>
      </c>
      <c r="BH226" s="52">
        <f t="shared" ca="1" si="171"/>
        <v>19.099999999999987</v>
      </c>
    </row>
    <row r="227" spans="19:60">
      <c r="S227" s="68">
        <f t="shared" ref="S227:T227" si="190">S226</f>
        <v>7</v>
      </c>
      <c r="T227" s="69">
        <f t="shared" si="190"/>
        <v>2</v>
      </c>
      <c r="U227" s="70">
        <f t="shared" si="161"/>
        <v>3</v>
      </c>
      <c r="V227" s="68">
        <f t="shared" ref="V227:AA227" si="191">V226</f>
        <v>4</v>
      </c>
      <c r="W227" s="70">
        <f t="shared" si="191"/>
        <v>7</v>
      </c>
      <c r="X227" s="71">
        <f t="shared" si="191"/>
        <v>0.42857142857142855</v>
      </c>
      <c r="Y227" s="71">
        <f t="shared" si="191"/>
        <v>0.5</v>
      </c>
      <c r="Z227" s="69">
        <f t="shared" si="191"/>
        <v>10000</v>
      </c>
      <c r="AA227" s="69">
        <f t="shared" ca="1" si="191"/>
        <v>9350.6862150320194</v>
      </c>
      <c r="AB227" s="69">
        <f t="shared" ca="1" si="163"/>
        <v>-649.31378496798061</v>
      </c>
      <c r="AC227" s="69">
        <f t="shared" ca="1" si="164"/>
        <v>96.882372767104812</v>
      </c>
      <c r="AD227" s="73">
        <f t="shared" si="174"/>
        <v>18.999999999999986</v>
      </c>
      <c r="AE227" s="69">
        <f t="shared" si="175"/>
        <v>0.70000000000000007</v>
      </c>
      <c r="AF227" s="69">
        <f t="shared" si="175"/>
        <v>2.8000000000000003</v>
      </c>
      <c r="AG227" s="78">
        <f t="shared" si="175"/>
        <v>200</v>
      </c>
      <c r="AH227" s="60">
        <f t="shared" si="175"/>
        <v>50</v>
      </c>
      <c r="AI227" s="60">
        <f t="shared" si="175"/>
        <v>140</v>
      </c>
      <c r="AJ227" s="60">
        <f t="shared" si="175"/>
        <v>10140</v>
      </c>
      <c r="AK227" s="60">
        <f t="shared" si="175"/>
        <v>754.31378496798106</v>
      </c>
      <c r="AL227" s="60">
        <f t="shared" si="175"/>
        <v>15.086275699359621</v>
      </c>
      <c r="AM227" s="60">
        <f t="shared" ca="1" si="175"/>
        <v>-878.77947421638009</v>
      </c>
      <c r="AN227" s="60">
        <f t="shared" ca="1" si="175"/>
        <v>-878.77947421638009</v>
      </c>
      <c r="AO227" s="60">
        <f t="shared" ca="1" si="175"/>
        <v>878.77947421638009</v>
      </c>
      <c r="AP227" s="63">
        <f t="shared" si="147"/>
        <v>35</v>
      </c>
      <c r="AQ227" s="62">
        <f t="shared" si="148"/>
        <v>1.8308566157557702</v>
      </c>
      <c r="AR227" s="62">
        <f t="shared" si="149"/>
        <v>91.542830787788503</v>
      </c>
      <c r="AS227" s="62">
        <f t="shared" si="150"/>
        <v>183.08566157557701</v>
      </c>
      <c r="AT227" s="62">
        <f t="shared" si="151"/>
        <v>-91.542830787788503</v>
      </c>
      <c r="AU227" s="62">
        <f t="shared" si="152"/>
        <v>274.62849236336552</v>
      </c>
      <c r="AV227" s="62">
        <f t="shared" si="153"/>
        <v>-366.17132315115401</v>
      </c>
      <c r="AW227" s="63">
        <f t="shared" si="167"/>
        <v>-91.542830787788489</v>
      </c>
      <c r="AX227" s="61" t="str">
        <f t="shared" ca="1" si="155"/>
        <v/>
      </c>
      <c r="AY227" s="69">
        <f t="shared" ca="1" si="168"/>
        <v>9261.2205257836213</v>
      </c>
      <c r="AZ227" s="51">
        <f t="shared" si="156"/>
        <v>640.79981551451954</v>
      </c>
      <c r="BA227" s="55">
        <f t="shared" ca="1" si="157"/>
        <v>6.8529710095969171E-2</v>
      </c>
      <c r="BB227" s="55">
        <f t="shared" ca="1" si="169"/>
        <v>-0.14098396323482137</v>
      </c>
      <c r="BC227" s="64">
        <f t="shared" ca="1" si="158"/>
        <v>-740.8566157557691</v>
      </c>
      <c r="BE227" s="52" t="str">
        <f t="shared" ca="1" si="159"/>
        <v/>
      </c>
      <c r="BF227" s="52" t="str">
        <f t="shared" ca="1" si="160"/>
        <v/>
      </c>
      <c r="BG227" s="52">
        <f t="shared" ca="1" si="170"/>
        <v>18.999999999999986</v>
      </c>
      <c r="BH227" s="52">
        <f t="shared" ca="1" si="171"/>
        <v>18.999999999999986</v>
      </c>
    </row>
    <row r="228" spans="19:60">
      <c r="S228" s="68">
        <f t="shared" ref="S228:T228" si="192">S227</f>
        <v>7</v>
      </c>
      <c r="T228" s="69">
        <f t="shared" si="192"/>
        <v>2</v>
      </c>
      <c r="U228" s="70">
        <f t="shared" si="161"/>
        <v>3</v>
      </c>
      <c r="V228" s="68">
        <f t="shared" ref="V228:AA228" si="193">V227</f>
        <v>4</v>
      </c>
      <c r="W228" s="70">
        <f t="shared" si="193"/>
        <v>7</v>
      </c>
      <c r="X228" s="71">
        <f t="shared" si="193"/>
        <v>0.42857142857142855</v>
      </c>
      <c r="Y228" s="71">
        <f t="shared" si="193"/>
        <v>0.5</v>
      </c>
      <c r="Z228" s="69">
        <f t="shared" si="193"/>
        <v>10000</v>
      </c>
      <c r="AA228" s="69">
        <f t="shared" ca="1" si="193"/>
        <v>9350.6862150320194</v>
      </c>
      <c r="AB228" s="69">
        <f t="shared" ca="1" si="163"/>
        <v>-649.31378496798061</v>
      </c>
      <c r="AC228" s="69">
        <f t="shared" ca="1" si="164"/>
        <v>96.882372767104812</v>
      </c>
      <c r="AD228" s="73">
        <f t="shared" si="174"/>
        <v>18.899999999999984</v>
      </c>
      <c r="AE228" s="69">
        <f t="shared" si="175"/>
        <v>0.70000000000000007</v>
      </c>
      <c r="AF228" s="69">
        <f t="shared" si="175"/>
        <v>2.8000000000000003</v>
      </c>
      <c r="AG228" s="78">
        <f t="shared" si="175"/>
        <v>200</v>
      </c>
      <c r="AH228" s="60">
        <f t="shared" si="175"/>
        <v>50</v>
      </c>
      <c r="AI228" s="60">
        <f t="shared" si="175"/>
        <v>140</v>
      </c>
      <c r="AJ228" s="60">
        <f t="shared" si="175"/>
        <v>10140</v>
      </c>
      <c r="AK228" s="60">
        <f t="shared" si="175"/>
        <v>754.31378496798106</v>
      </c>
      <c r="AL228" s="60">
        <f t="shared" si="175"/>
        <v>15.086275699359621</v>
      </c>
      <c r="AM228" s="60">
        <f t="shared" ca="1" si="175"/>
        <v>-878.77947421638009</v>
      </c>
      <c r="AN228" s="60">
        <f t="shared" ca="1" si="175"/>
        <v>-878.77947421638009</v>
      </c>
      <c r="AO228" s="60">
        <f t="shared" ca="1" si="175"/>
        <v>878.77947421638009</v>
      </c>
      <c r="AP228" s="63">
        <f t="shared" si="147"/>
        <v>35</v>
      </c>
      <c r="AQ228" s="62">
        <f t="shared" si="148"/>
        <v>1.8352526825058009</v>
      </c>
      <c r="AR228" s="62">
        <f t="shared" si="149"/>
        <v>91.762634125290049</v>
      </c>
      <c r="AS228" s="62">
        <f t="shared" si="150"/>
        <v>183.5252682505801</v>
      </c>
      <c r="AT228" s="62">
        <f t="shared" si="151"/>
        <v>-91.762634125290049</v>
      </c>
      <c r="AU228" s="62">
        <f t="shared" si="152"/>
        <v>275.28790237587015</v>
      </c>
      <c r="AV228" s="62">
        <f t="shared" si="153"/>
        <v>-367.0505365011602</v>
      </c>
      <c r="AW228" s="63">
        <f t="shared" si="167"/>
        <v>-91.762634125290049</v>
      </c>
      <c r="AX228" s="61" t="str">
        <f t="shared" ca="1" si="155"/>
        <v/>
      </c>
      <c r="AY228" s="69">
        <f t="shared" ca="1" si="168"/>
        <v>9261.2205257836213</v>
      </c>
      <c r="AZ228" s="51">
        <f t="shared" si="156"/>
        <v>642.33843887703028</v>
      </c>
      <c r="BA228" s="55">
        <f t="shared" ca="1" si="157"/>
        <v>6.8694256667966982E-2</v>
      </c>
      <c r="BB228" s="55">
        <f t="shared" ca="1" si="169"/>
        <v>-0.14132247959253647</v>
      </c>
      <c r="BC228" s="64">
        <f t="shared" ca="1" si="158"/>
        <v>-741.07641909327072</v>
      </c>
      <c r="BE228" s="52" t="str">
        <f t="shared" ca="1" si="159"/>
        <v/>
      </c>
      <c r="BF228" s="52" t="str">
        <f t="shared" ca="1" si="160"/>
        <v/>
      </c>
      <c r="BG228" s="52">
        <f t="shared" ca="1" si="170"/>
        <v>18.899999999999984</v>
      </c>
      <c r="BH228" s="52">
        <f t="shared" ca="1" si="171"/>
        <v>18.899999999999984</v>
      </c>
    </row>
    <row r="229" spans="19:60">
      <c r="S229" s="68">
        <f t="shared" ref="S229:T229" si="194">S228</f>
        <v>7</v>
      </c>
      <c r="T229" s="69">
        <f t="shared" si="194"/>
        <v>2</v>
      </c>
      <c r="U229" s="70">
        <f t="shared" si="161"/>
        <v>3</v>
      </c>
      <c r="V229" s="68">
        <f t="shared" ref="V229:AA229" si="195">V228</f>
        <v>4</v>
      </c>
      <c r="W229" s="70">
        <f t="shared" si="195"/>
        <v>7</v>
      </c>
      <c r="X229" s="71">
        <f t="shared" si="195"/>
        <v>0.42857142857142855</v>
      </c>
      <c r="Y229" s="71">
        <f t="shared" si="195"/>
        <v>0.5</v>
      </c>
      <c r="Z229" s="69">
        <f t="shared" si="195"/>
        <v>10000</v>
      </c>
      <c r="AA229" s="69">
        <f t="shared" ca="1" si="195"/>
        <v>9350.6862150320194</v>
      </c>
      <c r="AB229" s="69">
        <f t="shared" ca="1" si="163"/>
        <v>-649.31378496798061</v>
      </c>
      <c r="AC229" s="69">
        <f t="shared" ca="1" si="164"/>
        <v>96.882372767104812</v>
      </c>
      <c r="AD229" s="73">
        <f t="shared" si="174"/>
        <v>18.799999999999983</v>
      </c>
      <c r="AE229" s="69">
        <f t="shared" si="175"/>
        <v>0.70000000000000007</v>
      </c>
      <c r="AF229" s="69">
        <f t="shared" si="175"/>
        <v>2.8000000000000003</v>
      </c>
      <c r="AG229" s="78">
        <f t="shared" si="175"/>
        <v>200</v>
      </c>
      <c r="AH229" s="60">
        <f t="shared" si="175"/>
        <v>50</v>
      </c>
      <c r="AI229" s="60">
        <f t="shared" si="175"/>
        <v>140</v>
      </c>
      <c r="AJ229" s="60">
        <f t="shared" si="175"/>
        <v>10140</v>
      </c>
      <c r="AK229" s="60">
        <f t="shared" si="175"/>
        <v>754.31378496798106</v>
      </c>
      <c r="AL229" s="60">
        <f t="shared" si="175"/>
        <v>15.086275699359621</v>
      </c>
      <c r="AM229" s="60">
        <f t="shared" ca="1" si="175"/>
        <v>-878.77947421638009</v>
      </c>
      <c r="AN229" s="60">
        <f t="shared" ca="1" si="175"/>
        <v>-878.77947421638009</v>
      </c>
      <c r="AO229" s="60">
        <f t="shared" ca="1" si="175"/>
        <v>878.77947421638009</v>
      </c>
      <c r="AP229" s="63">
        <f t="shared" si="147"/>
        <v>35</v>
      </c>
      <c r="AQ229" s="62">
        <f t="shared" si="148"/>
        <v>1.8396955159233848</v>
      </c>
      <c r="AR229" s="62">
        <f t="shared" si="149"/>
        <v>91.984775796169231</v>
      </c>
      <c r="AS229" s="62">
        <f t="shared" si="150"/>
        <v>183.96955159233846</v>
      </c>
      <c r="AT229" s="62">
        <f t="shared" si="151"/>
        <v>-91.984775796169231</v>
      </c>
      <c r="AU229" s="62">
        <f t="shared" si="152"/>
        <v>275.95432738850769</v>
      </c>
      <c r="AV229" s="62">
        <f t="shared" si="153"/>
        <v>-367.93910318467692</v>
      </c>
      <c r="AW229" s="63">
        <f t="shared" si="167"/>
        <v>-91.984775796169231</v>
      </c>
      <c r="AX229" s="61" t="str">
        <f t="shared" ca="1" si="155"/>
        <v/>
      </c>
      <c r="AY229" s="69">
        <f t="shared" ca="1" si="168"/>
        <v>9261.2205257836213</v>
      </c>
      <c r="AZ229" s="51">
        <f t="shared" si="156"/>
        <v>643.89343057318456</v>
      </c>
      <c r="BA229" s="55">
        <f t="shared" ca="1" si="157"/>
        <v>6.886055373541157E-2</v>
      </c>
      <c r="BB229" s="55">
        <f t="shared" ca="1" si="169"/>
        <v>-0.14166459718809951</v>
      </c>
      <c r="BC229" s="64">
        <f t="shared" ca="1" si="158"/>
        <v>-741.2985607641499</v>
      </c>
      <c r="BE229" s="52" t="str">
        <f t="shared" ca="1" si="159"/>
        <v/>
      </c>
      <c r="BF229" s="52" t="str">
        <f t="shared" ca="1" si="160"/>
        <v/>
      </c>
      <c r="BG229" s="52">
        <f t="shared" ca="1" si="170"/>
        <v>18.799999999999983</v>
      </c>
      <c r="BH229" s="52">
        <f t="shared" ca="1" si="171"/>
        <v>18.799999999999983</v>
      </c>
    </row>
    <row r="230" spans="19:60">
      <c r="S230" s="68">
        <f t="shared" ref="S230:T230" si="196">S229</f>
        <v>7</v>
      </c>
      <c r="T230" s="69">
        <f t="shared" si="196"/>
        <v>2</v>
      </c>
      <c r="U230" s="70">
        <f t="shared" si="161"/>
        <v>3</v>
      </c>
      <c r="V230" s="68">
        <f t="shared" ref="V230:AA230" si="197">V229</f>
        <v>4</v>
      </c>
      <c r="W230" s="70">
        <f t="shared" si="197"/>
        <v>7</v>
      </c>
      <c r="X230" s="71">
        <f t="shared" si="197"/>
        <v>0.42857142857142855</v>
      </c>
      <c r="Y230" s="71">
        <f t="shared" si="197"/>
        <v>0.5</v>
      </c>
      <c r="Z230" s="69">
        <f t="shared" si="197"/>
        <v>10000</v>
      </c>
      <c r="AA230" s="69">
        <f t="shared" ca="1" si="197"/>
        <v>9350.6862150320194</v>
      </c>
      <c r="AB230" s="69">
        <f t="shared" ca="1" si="163"/>
        <v>-649.31378496798061</v>
      </c>
      <c r="AC230" s="69">
        <f t="shared" ca="1" si="164"/>
        <v>96.882372767104812</v>
      </c>
      <c r="AD230" s="73">
        <f t="shared" si="174"/>
        <v>18.699999999999982</v>
      </c>
      <c r="AE230" s="69">
        <f t="shared" si="175"/>
        <v>0.70000000000000007</v>
      </c>
      <c r="AF230" s="69">
        <f t="shared" si="175"/>
        <v>2.8000000000000003</v>
      </c>
      <c r="AG230" s="78">
        <f t="shared" si="175"/>
        <v>200</v>
      </c>
      <c r="AH230" s="60">
        <f t="shared" si="175"/>
        <v>50</v>
      </c>
      <c r="AI230" s="60">
        <f t="shared" si="175"/>
        <v>140</v>
      </c>
      <c r="AJ230" s="60">
        <f t="shared" si="175"/>
        <v>10140</v>
      </c>
      <c r="AK230" s="60">
        <f t="shared" si="175"/>
        <v>754.31378496798106</v>
      </c>
      <c r="AL230" s="60">
        <f t="shared" si="175"/>
        <v>15.086275699359621</v>
      </c>
      <c r="AM230" s="60">
        <f t="shared" ca="1" si="175"/>
        <v>-878.77947421638009</v>
      </c>
      <c r="AN230" s="60">
        <f t="shared" ca="1" si="175"/>
        <v>-878.77947421638009</v>
      </c>
      <c r="AO230" s="60">
        <f t="shared" ca="1" si="175"/>
        <v>878.77947421638009</v>
      </c>
      <c r="AP230" s="63">
        <f t="shared" si="147"/>
        <v>35</v>
      </c>
      <c r="AQ230" s="62">
        <f t="shared" si="148"/>
        <v>1.8441858662759163</v>
      </c>
      <c r="AR230" s="62">
        <f t="shared" si="149"/>
        <v>92.209293313795811</v>
      </c>
      <c r="AS230" s="62">
        <f t="shared" si="150"/>
        <v>184.41858662759162</v>
      </c>
      <c r="AT230" s="62">
        <f t="shared" si="151"/>
        <v>-92.209293313795811</v>
      </c>
      <c r="AU230" s="62">
        <f t="shared" si="152"/>
        <v>276.62787994138745</v>
      </c>
      <c r="AV230" s="62">
        <f t="shared" si="153"/>
        <v>-368.83717325518325</v>
      </c>
      <c r="AW230" s="63">
        <f t="shared" si="167"/>
        <v>-92.209293313795797</v>
      </c>
      <c r="AX230" s="61" t="str">
        <f t="shared" ca="1" si="155"/>
        <v/>
      </c>
      <c r="AY230" s="69">
        <f t="shared" ca="1" si="168"/>
        <v>9261.2205257836213</v>
      </c>
      <c r="AZ230" s="51">
        <f t="shared" si="156"/>
        <v>645.46505319657069</v>
      </c>
      <c r="BA230" s="55">
        <f t="shared" ca="1" si="157"/>
        <v>6.9028629381117618E-2</v>
      </c>
      <c r="BB230" s="55">
        <f t="shared" ca="1" si="169"/>
        <v>-0.14201037379537981</v>
      </c>
      <c r="BC230" s="64">
        <f t="shared" ca="1" si="158"/>
        <v>-741.52307828177641</v>
      </c>
      <c r="BE230" s="52" t="str">
        <f t="shared" ca="1" si="159"/>
        <v/>
      </c>
      <c r="BF230" s="52" t="str">
        <f t="shared" ca="1" si="160"/>
        <v/>
      </c>
      <c r="BG230" s="52">
        <f t="shared" ca="1" si="170"/>
        <v>18.699999999999982</v>
      </c>
      <c r="BH230" s="52">
        <f t="shared" ca="1" si="171"/>
        <v>18.699999999999982</v>
      </c>
    </row>
    <row r="231" spans="19:60">
      <c r="S231" s="68">
        <f t="shared" ref="S231:T231" si="198">S230</f>
        <v>7</v>
      </c>
      <c r="T231" s="69">
        <f t="shared" si="198"/>
        <v>2</v>
      </c>
      <c r="U231" s="70">
        <f t="shared" si="161"/>
        <v>3</v>
      </c>
      <c r="V231" s="68">
        <f t="shared" ref="V231:AA231" si="199">V230</f>
        <v>4</v>
      </c>
      <c r="W231" s="70">
        <f t="shared" si="199"/>
        <v>7</v>
      </c>
      <c r="X231" s="71">
        <f t="shared" si="199"/>
        <v>0.42857142857142855</v>
      </c>
      <c r="Y231" s="71">
        <f t="shared" si="199"/>
        <v>0.5</v>
      </c>
      <c r="Z231" s="69">
        <f t="shared" si="199"/>
        <v>10000</v>
      </c>
      <c r="AA231" s="69">
        <f t="shared" ca="1" si="199"/>
        <v>9350.6862150320194</v>
      </c>
      <c r="AB231" s="69">
        <f t="shared" ca="1" si="163"/>
        <v>-649.31378496798061</v>
      </c>
      <c r="AC231" s="69">
        <f t="shared" ca="1" si="164"/>
        <v>96.882372767104812</v>
      </c>
      <c r="AD231" s="73">
        <f t="shared" si="174"/>
        <v>18.59999999999998</v>
      </c>
      <c r="AE231" s="69">
        <f t="shared" si="175"/>
        <v>0.70000000000000007</v>
      </c>
      <c r="AF231" s="69">
        <f t="shared" si="175"/>
        <v>2.8000000000000003</v>
      </c>
      <c r="AG231" s="78">
        <f t="shared" si="175"/>
        <v>200</v>
      </c>
      <c r="AH231" s="60">
        <f t="shared" si="175"/>
        <v>50</v>
      </c>
      <c r="AI231" s="60">
        <f t="shared" si="175"/>
        <v>140</v>
      </c>
      <c r="AJ231" s="60">
        <f t="shared" si="175"/>
        <v>10140</v>
      </c>
      <c r="AK231" s="60">
        <f t="shared" si="175"/>
        <v>754.31378496798106</v>
      </c>
      <c r="AL231" s="60">
        <f t="shared" si="175"/>
        <v>15.086275699359621</v>
      </c>
      <c r="AM231" s="60">
        <f t="shared" ca="1" si="175"/>
        <v>-878.77947421638009</v>
      </c>
      <c r="AN231" s="60">
        <f t="shared" ca="1" si="175"/>
        <v>-878.77947421638009</v>
      </c>
      <c r="AO231" s="60">
        <f t="shared" ca="1" si="175"/>
        <v>878.77947421638009</v>
      </c>
      <c r="AP231" s="63">
        <f t="shared" si="147"/>
        <v>35</v>
      </c>
      <c r="AQ231" s="62">
        <f t="shared" si="148"/>
        <v>1.8487244999655719</v>
      </c>
      <c r="AR231" s="62">
        <f t="shared" si="149"/>
        <v>92.43622499827859</v>
      </c>
      <c r="AS231" s="62">
        <f t="shared" si="150"/>
        <v>184.87244999655718</v>
      </c>
      <c r="AT231" s="62">
        <f t="shared" si="151"/>
        <v>-92.43622499827859</v>
      </c>
      <c r="AU231" s="62">
        <f t="shared" si="152"/>
        <v>277.30867499483577</v>
      </c>
      <c r="AV231" s="62">
        <f t="shared" si="153"/>
        <v>-369.74489999311436</v>
      </c>
      <c r="AW231" s="63">
        <f t="shared" si="167"/>
        <v>-92.43622499827859</v>
      </c>
      <c r="AX231" s="61" t="str">
        <f t="shared" ca="1" si="155"/>
        <v/>
      </c>
      <c r="AY231" s="69">
        <f t="shared" ca="1" si="168"/>
        <v>9261.2205257836213</v>
      </c>
      <c r="AZ231" s="51">
        <f t="shared" si="156"/>
        <v>647.05357498795013</v>
      </c>
      <c r="BA231" s="55">
        <f t="shared" ca="1" si="157"/>
        <v>6.9198512291831243E-2</v>
      </c>
      <c r="BB231" s="55">
        <f t="shared" ca="1" si="169"/>
        <v>-0.14235986843069545</v>
      </c>
      <c r="BC231" s="64">
        <f t="shared" ca="1" si="158"/>
        <v>-741.7500099662592</v>
      </c>
      <c r="BE231" s="52" t="str">
        <f t="shared" ca="1" si="159"/>
        <v/>
      </c>
      <c r="BF231" s="52" t="str">
        <f t="shared" ca="1" si="160"/>
        <v/>
      </c>
      <c r="BG231" s="52">
        <f t="shared" ca="1" si="170"/>
        <v>18.59999999999998</v>
      </c>
      <c r="BH231" s="52">
        <f t="shared" ca="1" si="171"/>
        <v>18.59999999999998</v>
      </c>
    </row>
    <row r="232" spans="19:60">
      <c r="S232" s="68">
        <f t="shared" ref="S232:T232" si="200">S231</f>
        <v>7</v>
      </c>
      <c r="T232" s="69">
        <f t="shared" si="200"/>
        <v>2</v>
      </c>
      <c r="U232" s="70">
        <f t="shared" si="161"/>
        <v>3</v>
      </c>
      <c r="V232" s="68">
        <f t="shared" ref="V232:AA232" si="201">V231</f>
        <v>4</v>
      </c>
      <c r="W232" s="70">
        <f t="shared" si="201"/>
        <v>7</v>
      </c>
      <c r="X232" s="71">
        <f t="shared" si="201"/>
        <v>0.42857142857142855</v>
      </c>
      <c r="Y232" s="71">
        <f t="shared" si="201"/>
        <v>0.5</v>
      </c>
      <c r="Z232" s="69">
        <f t="shared" si="201"/>
        <v>10000</v>
      </c>
      <c r="AA232" s="69">
        <f t="shared" ca="1" si="201"/>
        <v>9350.6862150320194</v>
      </c>
      <c r="AB232" s="69">
        <f t="shared" ca="1" si="163"/>
        <v>-649.31378496798061</v>
      </c>
      <c r="AC232" s="69">
        <f t="shared" ca="1" si="164"/>
        <v>96.882372767104812</v>
      </c>
      <c r="AD232" s="73">
        <f t="shared" si="174"/>
        <v>18.499999999999979</v>
      </c>
      <c r="AE232" s="69">
        <f t="shared" si="175"/>
        <v>0.70000000000000007</v>
      </c>
      <c r="AF232" s="69">
        <f t="shared" si="175"/>
        <v>2.8000000000000003</v>
      </c>
      <c r="AG232" s="78">
        <f t="shared" si="175"/>
        <v>200</v>
      </c>
      <c r="AH232" s="60">
        <f t="shared" si="175"/>
        <v>50</v>
      </c>
      <c r="AI232" s="60">
        <f t="shared" si="175"/>
        <v>140</v>
      </c>
      <c r="AJ232" s="60">
        <f t="shared" si="175"/>
        <v>10140</v>
      </c>
      <c r="AK232" s="60">
        <f t="shared" si="175"/>
        <v>754.31378496798106</v>
      </c>
      <c r="AL232" s="60">
        <f t="shared" si="175"/>
        <v>15.086275699359621</v>
      </c>
      <c r="AM232" s="60">
        <f t="shared" ca="1" si="175"/>
        <v>-878.77947421638009</v>
      </c>
      <c r="AN232" s="60">
        <f t="shared" ca="1" si="175"/>
        <v>-878.77947421638009</v>
      </c>
      <c r="AO232" s="60">
        <f t="shared" ca="1" si="175"/>
        <v>878.77947421638009</v>
      </c>
      <c r="AP232" s="63">
        <f t="shared" si="147"/>
        <v>35</v>
      </c>
      <c r="AQ232" s="62">
        <f t="shared" si="148"/>
        <v>1.8533121999653859</v>
      </c>
      <c r="AR232" s="62">
        <f t="shared" si="149"/>
        <v>92.665609998269289</v>
      </c>
      <c r="AS232" s="62">
        <f t="shared" si="150"/>
        <v>185.33121999653858</v>
      </c>
      <c r="AT232" s="62">
        <f t="shared" si="151"/>
        <v>-92.665609998269289</v>
      </c>
      <c r="AU232" s="62">
        <f t="shared" si="152"/>
        <v>277.99682999480785</v>
      </c>
      <c r="AV232" s="62">
        <f t="shared" si="153"/>
        <v>-370.66243999307716</v>
      </c>
      <c r="AW232" s="63">
        <f t="shared" si="167"/>
        <v>-92.665609998269304</v>
      </c>
      <c r="AX232" s="61" t="str">
        <f t="shared" ca="1" si="155"/>
        <v/>
      </c>
      <c r="AY232" s="69">
        <f t="shared" ca="1" si="168"/>
        <v>9261.2205257836213</v>
      </c>
      <c r="AZ232" s="51">
        <f t="shared" si="156"/>
        <v>648.65926998788507</v>
      </c>
      <c r="BA232" s="55">
        <f t="shared" ca="1" si="157"/>
        <v>6.9370231774552593E-2</v>
      </c>
      <c r="BB232" s="55">
        <f t="shared" ca="1" si="169"/>
        <v>-0.14271314138639285</v>
      </c>
      <c r="BC232" s="64">
        <f t="shared" ca="1" si="158"/>
        <v>-741.97939496624986</v>
      </c>
      <c r="BE232" s="52" t="str">
        <f t="shared" ca="1" si="159"/>
        <v/>
      </c>
      <c r="BF232" s="52" t="str">
        <f t="shared" ca="1" si="160"/>
        <v/>
      </c>
      <c r="BG232" s="52">
        <f t="shared" ca="1" si="170"/>
        <v>18.499999999999979</v>
      </c>
      <c r="BH232" s="52">
        <f t="shared" ca="1" si="171"/>
        <v>18.499999999999979</v>
      </c>
    </row>
    <row r="233" spans="19:60">
      <c r="S233" s="68">
        <f t="shared" ref="S233:T233" si="202">S232</f>
        <v>7</v>
      </c>
      <c r="T233" s="69">
        <f t="shared" si="202"/>
        <v>2</v>
      </c>
      <c r="U233" s="70">
        <f t="shared" si="161"/>
        <v>3</v>
      </c>
      <c r="V233" s="68">
        <f t="shared" ref="V233:AA233" si="203">V232</f>
        <v>4</v>
      </c>
      <c r="W233" s="70">
        <f t="shared" si="203"/>
        <v>7</v>
      </c>
      <c r="X233" s="71">
        <f t="shared" si="203"/>
        <v>0.42857142857142855</v>
      </c>
      <c r="Y233" s="71">
        <f t="shared" si="203"/>
        <v>0.5</v>
      </c>
      <c r="Z233" s="69">
        <f t="shared" si="203"/>
        <v>10000</v>
      </c>
      <c r="AA233" s="69">
        <f t="shared" ca="1" si="203"/>
        <v>9350.6862150320194</v>
      </c>
      <c r="AB233" s="69">
        <f t="shared" ca="1" si="163"/>
        <v>-649.31378496798061</v>
      </c>
      <c r="AC233" s="69">
        <f t="shared" ca="1" si="164"/>
        <v>96.882372767104812</v>
      </c>
      <c r="AD233" s="73">
        <f t="shared" si="174"/>
        <v>18.399999999999977</v>
      </c>
      <c r="AE233" s="69">
        <f t="shared" si="175"/>
        <v>0.70000000000000007</v>
      </c>
      <c r="AF233" s="69">
        <f t="shared" si="175"/>
        <v>2.8000000000000003</v>
      </c>
      <c r="AG233" s="78">
        <f t="shared" si="175"/>
        <v>200</v>
      </c>
      <c r="AH233" s="60">
        <f t="shared" si="175"/>
        <v>50</v>
      </c>
      <c r="AI233" s="60">
        <f t="shared" si="175"/>
        <v>140</v>
      </c>
      <c r="AJ233" s="60">
        <f t="shared" si="175"/>
        <v>10140</v>
      </c>
      <c r="AK233" s="60">
        <f t="shared" si="175"/>
        <v>754.31378496798106</v>
      </c>
      <c r="AL233" s="60">
        <f t="shared" si="175"/>
        <v>15.086275699359621</v>
      </c>
      <c r="AM233" s="60">
        <f t="shared" ca="1" si="175"/>
        <v>-878.77947421638009</v>
      </c>
      <c r="AN233" s="60">
        <f t="shared" ca="1" si="175"/>
        <v>-878.77947421638009</v>
      </c>
      <c r="AO233" s="60">
        <f t="shared" ca="1" si="175"/>
        <v>878.77947421638009</v>
      </c>
      <c r="AP233" s="63">
        <f t="shared" si="147"/>
        <v>35</v>
      </c>
      <c r="AQ233" s="62">
        <f t="shared" si="148"/>
        <v>1.8579497662695457</v>
      </c>
      <c r="AR233" s="62">
        <f t="shared" si="149"/>
        <v>92.897488313477282</v>
      </c>
      <c r="AS233" s="62">
        <f t="shared" si="150"/>
        <v>185.79497662695456</v>
      </c>
      <c r="AT233" s="62">
        <f t="shared" si="151"/>
        <v>-92.897488313477282</v>
      </c>
      <c r="AU233" s="62">
        <f t="shared" si="152"/>
        <v>278.69246494043182</v>
      </c>
      <c r="AV233" s="62">
        <f t="shared" si="153"/>
        <v>-371.58995325390913</v>
      </c>
      <c r="AW233" s="63">
        <f t="shared" si="167"/>
        <v>-92.897488313477311</v>
      </c>
      <c r="AX233" s="61" t="str">
        <f t="shared" ca="1" si="155"/>
        <v/>
      </c>
      <c r="AY233" s="69">
        <f t="shared" ca="1" si="168"/>
        <v>9261.2205257836213</v>
      </c>
      <c r="AZ233" s="51">
        <f t="shared" si="156"/>
        <v>650.28241819434095</v>
      </c>
      <c r="BA233" s="55">
        <f t="shared" ca="1" si="157"/>
        <v>6.9543817773390457E-2</v>
      </c>
      <c r="BB233" s="55">
        <f t="shared" ca="1" si="169"/>
        <v>-0.14307025426552178</v>
      </c>
      <c r="BC233" s="64">
        <f t="shared" ca="1" si="158"/>
        <v>-742.21127328145792</v>
      </c>
      <c r="BE233" s="52" t="str">
        <f t="shared" ca="1" si="159"/>
        <v/>
      </c>
      <c r="BF233" s="52" t="str">
        <f t="shared" ca="1" si="160"/>
        <v/>
      </c>
      <c r="BG233" s="52">
        <f t="shared" ca="1" si="170"/>
        <v>18.399999999999977</v>
      </c>
      <c r="BH233" s="52">
        <f t="shared" ca="1" si="171"/>
        <v>18.399999999999977</v>
      </c>
    </row>
    <row r="234" spans="19:60">
      <c r="S234" s="68">
        <f t="shared" ref="S234:T234" si="204">S233</f>
        <v>7</v>
      </c>
      <c r="T234" s="69">
        <f t="shared" si="204"/>
        <v>2</v>
      </c>
      <c r="U234" s="70">
        <f t="shared" si="161"/>
        <v>3</v>
      </c>
      <c r="V234" s="68">
        <f t="shared" ref="V234:AA234" si="205">V233</f>
        <v>4</v>
      </c>
      <c r="W234" s="70">
        <f t="shared" si="205"/>
        <v>7</v>
      </c>
      <c r="X234" s="71">
        <f t="shared" si="205"/>
        <v>0.42857142857142855</v>
      </c>
      <c r="Y234" s="71">
        <f t="shared" si="205"/>
        <v>0.5</v>
      </c>
      <c r="Z234" s="69">
        <f t="shared" si="205"/>
        <v>10000</v>
      </c>
      <c r="AA234" s="69">
        <f t="shared" ca="1" si="205"/>
        <v>9350.6862150320194</v>
      </c>
      <c r="AB234" s="69">
        <f t="shared" ca="1" si="163"/>
        <v>-649.31378496798061</v>
      </c>
      <c r="AC234" s="69">
        <f t="shared" ca="1" si="164"/>
        <v>96.882372767104812</v>
      </c>
      <c r="AD234" s="73">
        <f t="shared" si="174"/>
        <v>18.299999999999976</v>
      </c>
      <c r="AE234" s="69">
        <f t="shared" si="175"/>
        <v>0.70000000000000007</v>
      </c>
      <c r="AF234" s="69">
        <f t="shared" si="175"/>
        <v>2.8000000000000003</v>
      </c>
      <c r="AG234" s="78">
        <f t="shared" si="175"/>
        <v>200</v>
      </c>
      <c r="AH234" s="60">
        <f t="shared" si="175"/>
        <v>50</v>
      </c>
      <c r="AI234" s="60">
        <f t="shared" si="175"/>
        <v>140</v>
      </c>
      <c r="AJ234" s="60">
        <f t="shared" si="175"/>
        <v>10140</v>
      </c>
      <c r="AK234" s="60">
        <f t="shared" si="175"/>
        <v>754.31378496798106</v>
      </c>
      <c r="AL234" s="60">
        <f t="shared" si="175"/>
        <v>15.086275699359621</v>
      </c>
      <c r="AM234" s="60">
        <f t="shared" ca="1" si="175"/>
        <v>-878.77947421638009</v>
      </c>
      <c r="AN234" s="60">
        <f t="shared" ca="1" si="175"/>
        <v>-878.77947421638009</v>
      </c>
      <c r="AO234" s="60">
        <f t="shared" ca="1" si="175"/>
        <v>878.77947421638009</v>
      </c>
      <c r="AP234" s="63">
        <f t="shared" si="147"/>
        <v>35</v>
      </c>
      <c r="AQ234" s="62">
        <f t="shared" si="148"/>
        <v>1.8626380163584504</v>
      </c>
      <c r="AR234" s="62">
        <f t="shared" si="149"/>
        <v>93.131900817922514</v>
      </c>
      <c r="AS234" s="62">
        <f t="shared" si="150"/>
        <v>186.26380163584503</v>
      </c>
      <c r="AT234" s="62">
        <f t="shared" si="151"/>
        <v>-93.131900817922514</v>
      </c>
      <c r="AU234" s="62">
        <f t="shared" si="152"/>
        <v>279.39570245376751</v>
      </c>
      <c r="AV234" s="62">
        <f t="shared" si="153"/>
        <v>-372.52760327169005</v>
      </c>
      <c r="AW234" s="63">
        <f t="shared" si="167"/>
        <v>-93.131900817922542</v>
      </c>
      <c r="AX234" s="61" t="str">
        <f t="shared" ca="1" si="155"/>
        <v/>
      </c>
      <c r="AY234" s="69">
        <f t="shared" ca="1" si="168"/>
        <v>9261.2205257836213</v>
      </c>
      <c r="AZ234" s="51">
        <f t="shared" si="156"/>
        <v>651.92330572545757</v>
      </c>
      <c r="BA234" s="55">
        <f t="shared" ca="1" si="157"/>
        <v>6.9719300886969732E-2</v>
      </c>
      <c r="BB234" s="55">
        <f t="shared" ca="1" si="169"/>
        <v>-0.14343127001764658</v>
      </c>
      <c r="BC234" s="64">
        <f t="shared" ca="1" si="158"/>
        <v>-742.44568578590315</v>
      </c>
      <c r="BE234" s="52" t="str">
        <f t="shared" ca="1" si="159"/>
        <v/>
      </c>
      <c r="BF234" s="52" t="str">
        <f t="shared" ca="1" si="160"/>
        <v/>
      </c>
      <c r="BG234" s="52">
        <f t="shared" ca="1" si="170"/>
        <v>18.299999999999976</v>
      </c>
      <c r="BH234" s="52">
        <f t="shared" ca="1" si="171"/>
        <v>18.299999999999976</v>
      </c>
    </row>
    <row r="235" spans="19:60">
      <c r="S235" s="68">
        <f t="shared" ref="S235:T235" si="206">S234</f>
        <v>7</v>
      </c>
      <c r="T235" s="69">
        <f t="shared" si="206"/>
        <v>2</v>
      </c>
      <c r="U235" s="70">
        <f t="shared" si="161"/>
        <v>3</v>
      </c>
      <c r="V235" s="68">
        <f t="shared" ref="V235:AA235" si="207">V234</f>
        <v>4</v>
      </c>
      <c r="W235" s="70">
        <f t="shared" si="207"/>
        <v>7</v>
      </c>
      <c r="X235" s="71">
        <f t="shared" si="207"/>
        <v>0.42857142857142855</v>
      </c>
      <c r="Y235" s="71">
        <f t="shared" si="207"/>
        <v>0.5</v>
      </c>
      <c r="Z235" s="69">
        <f t="shared" si="207"/>
        <v>10000</v>
      </c>
      <c r="AA235" s="69">
        <f t="shared" ca="1" si="207"/>
        <v>9350.6862150320194</v>
      </c>
      <c r="AB235" s="69">
        <f t="shared" ca="1" si="163"/>
        <v>-649.31378496798061</v>
      </c>
      <c r="AC235" s="69">
        <f t="shared" ca="1" si="164"/>
        <v>96.882372767104812</v>
      </c>
      <c r="AD235" s="73">
        <f t="shared" si="174"/>
        <v>18.199999999999974</v>
      </c>
      <c r="AE235" s="69">
        <f t="shared" ref="AE235:AO250" si="208">AE234</f>
        <v>0.70000000000000007</v>
      </c>
      <c r="AF235" s="69">
        <f t="shared" si="208"/>
        <v>2.8000000000000003</v>
      </c>
      <c r="AG235" s="78">
        <f t="shared" si="208"/>
        <v>200</v>
      </c>
      <c r="AH235" s="60">
        <f t="shared" si="208"/>
        <v>50</v>
      </c>
      <c r="AI235" s="60">
        <f t="shared" si="208"/>
        <v>140</v>
      </c>
      <c r="AJ235" s="60">
        <f t="shared" si="208"/>
        <v>10140</v>
      </c>
      <c r="AK235" s="60">
        <f t="shared" si="208"/>
        <v>754.31378496798106</v>
      </c>
      <c r="AL235" s="60">
        <f t="shared" si="208"/>
        <v>15.086275699359621</v>
      </c>
      <c r="AM235" s="60">
        <f t="shared" ca="1" si="208"/>
        <v>-878.77947421638009</v>
      </c>
      <c r="AN235" s="60">
        <f t="shared" ca="1" si="208"/>
        <v>-878.77947421638009</v>
      </c>
      <c r="AO235" s="60">
        <f t="shared" ca="1" si="208"/>
        <v>878.77947421638009</v>
      </c>
      <c r="AP235" s="63">
        <f t="shared" si="147"/>
        <v>35</v>
      </c>
      <c r="AQ235" s="62">
        <f t="shared" si="148"/>
        <v>1.8673777856791012</v>
      </c>
      <c r="AR235" s="62">
        <f t="shared" si="149"/>
        <v>93.368889283955056</v>
      </c>
      <c r="AS235" s="62">
        <f t="shared" si="150"/>
        <v>186.73777856791011</v>
      </c>
      <c r="AT235" s="62">
        <f t="shared" si="151"/>
        <v>-93.368889283955056</v>
      </c>
      <c r="AU235" s="62">
        <f t="shared" si="152"/>
        <v>280.10666785186515</v>
      </c>
      <c r="AV235" s="62">
        <f t="shared" si="153"/>
        <v>-373.47555713582022</v>
      </c>
      <c r="AW235" s="63">
        <f t="shared" si="167"/>
        <v>-93.36888928395507</v>
      </c>
      <c r="AX235" s="61" t="str">
        <f t="shared" ca="1" si="155"/>
        <v/>
      </c>
      <c r="AY235" s="69">
        <f t="shared" ca="1" si="168"/>
        <v>9261.2205257836213</v>
      </c>
      <c r="AZ235" s="51">
        <f t="shared" si="156"/>
        <v>653.58222498768544</v>
      </c>
      <c r="BA235" s="55">
        <f t="shared" ca="1" si="157"/>
        <v>6.9896712386412527E-2</v>
      </c>
      <c r="BB235" s="55">
        <f t="shared" ca="1" si="169"/>
        <v>-0.1437962529758387</v>
      </c>
      <c r="BC235" s="64">
        <f t="shared" ca="1" si="158"/>
        <v>-742.68267425193562</v>
      </c>
      <c r="BE235" s="52" t="str">
        <f t="shared" ca="1" si="159"/>
        <v/>
      </c>
      <c r="BF235" s="52" t="str">
        <f t="shared" ca="1" si="160"/>
        <v/>
      </c>
      <c r="BG235" s="52">
        <f t="shared" ca="1" si="170"/>
        <v>18.199999999999974</v>
      </c>
      <c r="BH235" s="52">
        <f t="shared" ca="1" si="171"/>
        <v>18.199999999999974</v>
      </c>
    </row>
    <row r="236" spans="19:60">
      <c r="S236" s="68">
        <f t="shared" ref="S236:T236" si="209">S235</f>
        <v>7</v>
      </c>
      <c r="T236" s="69">
        <f t="shared" si="209"/>
        <v>2</v>
      </c>
      <c r="U236" s="70">
        <f t="shared" si="161"/>
        <v>3</v>
      </c>
      <c r="V236" s="68">
        <f t="shared" ref="V236:AA236" si="210">V235</f>
        <v>4</v>
      </c>
      <c r="W236" s="70">
        <f t="shared" si="210"/>
        <v>7</v>
      </c>
      <c r="X236" s="71">
        <f t="shared" si="210"/>
        <v>0.42857142857142855</v>
      </c>
      <c r="Y236" s="71">
        <f t="shared" si="210"/>
        <v>0.5</v>
      </c>
      <c r="Z236" s="69">
        <f t="shared" si="210"/>
        <v>10000</v>
      </c>
      <c r="AA236" s="69">
        <f t="shared" ca="1" si="210"/>
        <v>9350.6862150320194</v>
      </c>
      <c r="AB236" s="69">
        <f t="shared" ca="1" si="163"/>
        <v>-649.31378496798061</v>
      </c>
      <c r="AC236" s="69">
        <f t="shared" ca="1" si="164"/>
        <v>96.882372767104812</v>
      </c>
      <c r="AD236" s="73">
        <f t="shared" si="174"/>
        <v>18.099999999999973</v>
      </c>
      <c r="AE236" s="69">
        <f t="shared" si="208"/>
        <v>0.70000000000000007</v>
      </c>
      <c r="AF236" s="69">
        <f t="shared" si="208"/>
        <v>2.8000000000000003</v>
      </c>
      <c r="AG236" s="78">
        <f t="shared" si="208"/>
        <v>200</v>
      </c>
      <c r="AH236" s="60">
        <f t="shared" si="208"/>
        <v>50</v>
      </c>
      <c r="AI236" s="60">
        <f t="shared" si="208"/>
        <v>140</v>
      </c>
      <c r="AJ236" s="60">
        <f t="shared" si="208"/>
        <v>10140</v>
      </c>
      <c r="AK236" s="60">
        <f t="shared" si="208"/>
        <v>754.31378496798106</v>
      </c>
      <c r="AL236" s="60">
        <f t="shared" si="208"/>
        <v>15.086275699359621</v>
      </c>
      <c r="AM236" s="60">
        <f t="shared" ca="1" si="208"/>
        <v>-878.77947421638009</v>
      </c>
      <c r="AN236" s="60">
        <f t="shared" ca="1" si="208"/>
        <v>-878.77947421638009</v>
      </c>
      <c r="AO236" s="60">
        <f t="shared" ca="1" si="208"/>
        <v>878.77947421638009</v>
      </c>
      <c r="AP236" s="63">
        <f t="shared" si="147"/>
        <v>35</v>
      </c>
      <c r="AQ236" s="62">
        <f t="shared" si="148"/>
        <v>1.8721699281414168</v>
      </c>
      <c r="AR236" s="62">
        <f t="shared" si="149"/>
        <v>93.608496407070845</v>
      </c>
      <c r="AS236" s="62">
        <f t="shared" si="150"/>
        <v>187.21699281414169</v>
      </c>
      <c r="AT236" s="62">
        <f t="shared" si="151"/>
        <v>-93.608496407070845</v>
      </c>
      <c r="AU236" s="62">
        <f t="shared" si="152"/>
        <v>280.82548922121254</v>
      </c>
      <c r="AV236" s="62">
        <f t="shared" si="153"/>
        <v>-374.43398562828338</v>
      </c>
      <c r="AW236" s="63">
        <f t="shared" si="167"/>
        <v>-93.608496407070845</v>
      </c>
      <c r="AX236" s="61" t="str">
        <f t="shared" ca="1" si="155"/>
        <v/>
      </c>
      <c r="AY236" s="69">
        <f t="shared" ca="1" si="168"/>
        <v>9261.2205257836213</v>
      </c>
      <c r="AZ236" s="51">
        <f t="shared" si="156"/>
        <v>655.25947484949597</v>
      </c>
      <c r="BA236" s="55">
        <f t="shared" ca="1" si="157"/>
        <v>7.0076084233915467E-2</v>
      </c>
      <c r="BB236" s="55">
        <f t="shared" ca="1" si="169"/>
        <v>-0.14416526889489484</v>
      </c>
      <c r="BC236" s="64">
        <f t="shared" ca="1" si="158"/>
        <v>-742.9222813750514</v>
      </c>
      <c r="BE236" s="52" t="str">
        <f t="shared" ca="1" si="159"/>
        <v/>
      </c>
      <c r="BF236" s="52" t="str">
        <f t="shared" ca="1" si="160"/>
        <v/>
      </c>
      <c r="BG236" s="52">
        <f t="shared" ca="1" si="170"/>
        <v>18.099999999999973</v>
      </c>
      <c r="BH236" s="52">
        <f t="shared" ca="1" si="171"/>
        <v>18.099999999999973</v>
      </c>
    </row>
    <row r="237" spans="19:60">
      <c r="S237" s="68">
        <f t="shared" ref="S237:T237" si="211">S236</f>
        <v>7</v>
      </c>
      <c r="T237" s="69">
        <f t="shared" si="211"/>
        <v>2</v>
      </c>
      <c r="U237" s="70">
        <f t="shared" si="161"/>
        <v>3</v>
      </c>
      <c r="V237" s="68">
        <f t="shared" ref="V237:AA237" si="212">V236</f>
        <v>4</v>
      </c>
      <c r="W237" s="70">
        <f t="shared" si="212"/>
        <v>7</v>
      </c>
      <c r="X237" s="71">
        <f t="shared" si="212"/>
        <v>0.42857142857142855</v>
      </c>
      <c r="Y237" s="71">
        <f t="shared" si="212"/>
        <v>0.5</v>
      </c>
      <c r="Z237" s="69">
        <f t="shared" si="212"/>
        <v>10000</v>
      </c>
      <c r="AA237" s="69">
        <f t="shared" ca="1" si="212"/>
        <v>9350.6862150320194</v>
      </c>
      <c r="AB237" s="69">
        <f t="shared" ca="1" si="163"/>
        <v>-649.31378496798061</v>
      </c>
      <c r="AC237" s="69">
        <f t="shared" ca="1" si="164"/>
        <v>96.882372767104812</v>
      </c>
      <c r="AD237" s="73">
        <f t="shared" si="174"/>
        <v>17.999999999999972</v>
      </c>
      <c r="AE237" s="69">
        <f t="shared" si="208"/>
        <v>0.70000000000000007</v>
      </c>
      <c r="AF237" s="69">
        <f t="shared" si="208"/>
        <v>2.8000000000000003</v>
      </c>
      <c r="AG237" s="78">
        <f t="shared" si="208"/>
        <v>200</v>
      </c>
      <c r="AH237" s="60">
        <f t="shared" si="208"/>
        <v>50</v>
      </c>
      <c r="AI237" s="60">
        <f t="shared" si="208"/>
        <v>140</v>
      </c>
      <c r="AJ237" s="60">
        <f t="shared" si="208"/>
        <v>10140</v>
      </c>
      <c r="AK237" s="60">
        <f t="shared" si="208"/>
        <v>754.31378496798106</v>
      </c>
      <c r="AL237" s="60">
        <f t="shared" si="208"/>
        <v>15.086275699359621</v>
      </c>
      <c r="AM237" s="60">
        <f t="shared" ca="1" si="208"/>
        <v>-878.77947421638009</v>
      </c>
      <c r="AN237" s="60">
        <f t="shared" ca="1" si="208"/>
        <v>-878.77947421638009</v>
      </c>
      <c r="AO237" s="60">
        <f t="shared" ca="1" si="208"/>
        <v>878.77947421638009</v>
      </c>
      <c r="AP237" s="63">
        <f t="shared" si="147"/>
        <v>35</v>
      </c>
      <c r="AQ237" s="62">
        <f t="shared" si="148"/>
        <v>1.8770153166310914</v>
      </c>
      <c r="AR237" s="62">
        <f t="shared" si="149"/>
        <v>93.850765831554568</v>
      </c>
      <c r="AS237" s="62">
        <f t="shared" si="150"/>
        <v>187.70153166310914</v>
      </c>
      <c r="AT237" s="62">
        <f t="shared" si="151"/>
        <v>-93.850765831554568</v>
      </c>
      <c r="AU237" s="62">
        <f t="shared" si="152"/>
        <v>281.55229749466372</v>
      </c>
      <c r="AV237" s="62">
        <f t="shared" si="153"/>
        <v>-375.40306332621827</v>
      </c>
      <c r="AW237" s="63">
        <f t="shared" si="167"/>
        <v>-93.850765831554554</v>
      </c>
      <c r="AX237" s="61" t="str">
        <f t="shared" ca="1" si="155"/>
        <v/>
      </c>
      <c r="AY237" s="69">
        <f t="shared" ca="1" si="168"/>
        <v>9261.2205257836213</v>
      </c>
      <c r="AZ237" s="51">
        <f t="shared" si="156"/>
        <v>656.95536082088199</v>
      </c>
      <c r="BA237" s="55">
        <f t="shared" ca="1" si="157"/>
        <v>7.0257449101946187E-2</v>
      </c>
      <c r="BB237" s="55">
        <f t="shared" ca="1" si="169"/>
        <v>-0.14453838499082933</v>
      </c>
      <c r="BC237" s="64">
        <f t="shared" ca="1" si="158"/>
        <v>-743.16455079953516</v>
      </c>
      <c r="BE237" s="52" t="str">
        <f t="shared" ca="1" si="159"/>
        <v/>
      </c>
      <c r="BF237" s="52" t="str">
        <f t="shared" ca="1" si="160"/>
        <v/>
      </c>
      <c r="BG237" s="52">
        <f t="shared" ca="1" si="170"/>
        <v>17.999999999999972</v>
      </c>
      <c r="BH237" s="52">
        <f t="shared" ca="1" si="171"/>
        <v>17.999999999999972</v>
      </c>
    </row>
    <row r="238" spans="19:60">
      <c r="S238" s="68">
        <f t="shared" ref="S238:T238" si="213">S237</f>
        <v>7</v>
      </c>
      <c r="T238" s="69">
        <f t="shared" si="213"/>
        <v>2</v>
      </c>
      <c r="U238" s="70">
        <f t="shared" si="161"/>
        <v>3</v>
      </c>
      <c r="V238" s="68">
        <f t="shared" ref="V238:AA238" si="214">V237</f>
        <v>4</v>
      </c>
      <c r="W238" s="70">
        <f t="shared" si="214"/>
        <v>7</v>
      </c>
      <c r="X238" s="71">
        <f t="shared" si="214"/>
        <v>0.42857142857142855</v>
      </c>
      <c r="Y238" s="71">
        <f t="shared" si="214"/>
        <v>0.5</v>
      </c>
      <c r="Z238" s="69">
        <f t="shared" si="214"/>
        <v>10000</v>
      </c>
      <c r="AA238" s="69">
        <f t="shared" ca="1" si="214"/>
        <v>9350.6862150320194</v>
      </c>
      <c r="AB238" s="69">
        <f t="shared" ca="1" si="163"/>
        <v>-649.31378496798061</v>
      </c>
      <c r="AC238" s="69">
        <f t="shared" ca="1" si="164"/>
        <v>96.882372767104812</v>
      </c>
      <c r="AD238" s="73">
        <f t="shared" si="174"/>
        <v>17.89999999999997</v>
      </c>
      <c r="AE238" s="69">
        <f t="shared" si="208"/>
        <v>0.70000000000000007</v>
      </c>
      <c r="AF238" s="69">
        <f t="shared" si="208"/>
        <v>2.8000000000000003</v>
      </c>
      <c r="AG238" s="78">
        <f t="shared" si="208"/>
        <v>200</v>
      </c>
      <c r="AH238" s="60">
        <f t="shared" si="208"/>
        <v>50</v>
      </c>
      <c r="AI238" s="60">
        <f t="shared" si="208"/>
        <v>140</v>
      </c>
      <c r="AJ238" s="60">
        <f t="shared" si="208"/>
        <v>10140</v>
      </c>
      <c r="AK238" s="60">
        <f t="shared" si="208"/>
        <v>754.31378496798106</v>
      </c>
      <c r="AL238" s="60">
        <f t="shared" si="208"/>
        <v>15.086275699359621</v>
      </c>
      <c r="AM238" s="60">
        <f t="shared" ca="1" si="208"/>
        <v>-878.77947421638009</v>
      </c>
      <c r="AN238" s="60">
        <f t="shared" ca="1" si="208"/>
        <v>-878.77947421638009</v>
      </c>
      <c r="AO238" s="60">
        <f t="shared" ca="1" si="208"/>
        <v>878.77947421638009</v>
      </c>
      <c r="AP238" s="63">
        <f t="shared" si="147"/>
        <v>35</v>
      </c>
      <c r="AQ238" s="62">
        <f t="shared" si="148"/>
        <v>1.8819148435396451</v>
      </c>
      <c r="AR238" s="62">
        <f t="shared" si="149"/>
        <v>94.095742176982256</v>
      </c>
      <c r="AS238" s="62">
        <f t="shared" si="150"/>
        <v>188.19148435396451</v>
      </c>
      <c r="AT238" s="62">
        <f t="shared" si="151"/>
        <v>-94.095742176982256</v>
      </c>
      <c r="AU238" s="62">
        <f t="shared" si="152"/>
        <v>282.28722653094678</v>
      </c>
      <c r="AV238" s="62">
        <f t="shared" si="153"/>
        <v>-376.38296870792902</v>
      </c>
      <c r="AW238" s="63">
        <f t="shared" si="167"/>
        <v>-94.095742176982242</v>
      </c>
      <c r="AX238" s="61" t="str">
        <f t="shared" ca="1" si="155"/>
        <v/>
      </c>
      <c r="AY238" s="69">
        <f t="shared" ca="1" si="168"/>
        <v>9261.2205257836213</v>
      </c>
      <c r="AZ238" s="51">
        <f t="shared" si="156"/>
        <v>658.67019523887575</v>
      </c>
      <c r="BA238" s="55">
        <f t="shared" ca="1" si="157"/>
        <v>7.0440840393083418E-2</v>
      </c>
      <c r="BB238" s="55">
        <f t="shared" ca="1" si="169"/>
        <v>-0.14491566998169053</v>
      </c>
      <c r="BC238" s="64">
        <f t="shared" ca="1" si="158"/>
        <v>-743.40952714496279</v>
      </c>
      <c r="BE238" s="52" t="str">
        <f t="shared" ca="1" si="159"/>
        <v/>
      </c>
      <c r="BF238" s="52" t="str">
        <f t="shared" ca="1" si="160"/>
        <v/>
      </c>
      <c r="BG238" s="52">
        <f t="shared" ca="1" si="170"/>
        <v>17.89999999999997</v>
      </c>
      <c r="BH238" s="52">
        <f t="shared" ca="1" si="171"/>
        <v>17.89999999999997</v>
      </c>
    </row>
    <row r="239" spans="19:60">
      <c r="S239" s="68">
        <f t="shared" ref="S239:T239" si="215">S238</f>
        <v>7</v>
      </c>
      <c r="T239" s="69">
        <f t="shared" si="215"/>
        <v>2</v>
      </c>
      <c r="U239" s="70">
        <f t="shared" si="161"/>
        <v>3</v>
      </c>
      <c r="V239" s="68">
        <f t="shared" ref="V239:AA239" si="216">V238</f>
        <v>4</v>
      </c>
      <c r="W239" s="70">
        <f t="shared" si="216"/>
        <v>7</v>
      </c>
      <c r="X239" s="71">
        <f t="shared" si="216"/>
        <v>0.42857142857142855</v>
      </c>
      <c r="Y239" s="71">
        <f t="shared" si="216"/>
        <v>0.5</v>
      </c>
      <c r="Z239" s="69">
        <f t="shared" si="216"/>
        <v>10000</v>
      </c>
      <c r="AA239" s="69">
        <f t="shared" ca="1" si="216"/>
        <v>9350.6862150320194</v>
      </c>
      <c r="AB239" s="69">
        <f t="shared" ca="1" si="163"/>
        <v>-649.31378496798061</v>
      </c>
      <c r="AC239" s="69">
        <f t="shared" ca="1" si="164"/>
        <v>96.882372767104812</v>
      </c>
      <c r="AD239" s="73">
        <f t="shared" si="174"/>
        <v>17.799999999999969</v>
      </c>
      <c r="AE239" s="69">
        <f t="shared" si="208"/>
        <v>0.70000000000000007</v>
      </c>
      <c r="AF239" s="69">
        <f t="shared" si="208"/>
        <v>2.8000000000000003</v>
      </c>
      <c r="AG239" s="78">
        <f t="shared" si="208"/>
        <v>200</v>
      </c>
      <c r="AH239" s="60">
        <f t="shared" si="208"/>
        <v>50</v>
      </c>
      <c r="AI239" s="60">
        <f t="shared" si="208"/>
        <v>140</v>
      </c>
      <c r="AJ239" s="60">
        <f t="shared" si="208"/>
        <v>10140</v>
      </c>
      <c r="AK239" s="60">
        <f t="shared" si="208"/>
        <v>754.31378496798106</v>
      </c>
      <c r="AL239" s="60">
        <f t="shared" si="208"/>
        <v>15.086275699359621</v>
      </c>
      <c r="AM239" s="60">
        <f t="shared" ca="1" si="208"/>
        <v>-878.77947421638009</v>
      </c>
      <c r="AN239" s="60">
        <f t="shared" ca="1" si="208"/>
        <v>-878.77947421638009</v>
      </c>
      <c r="AO239" s="60">
        <f t="shared" ca="1" si="208"/>
        <v>878.77947421638009</v>
      </c>
      <c r="AP239" s="63">
        <f t="shared" si="147"/>
        <v>35</v>
      </c>
      <c r="AQ239" s="62">
        <f t="shared" si="148"/>
        <v>1.8868694213123398</v>
      </c>
      <c r="AR239" s="62">
        <f t="shared" si="149"/>
        <v>94.343471065616995</v>
      </c>
      <c r="AS239" s="62">
        <f t="shared" si="150"/>
        <v>188.68694213123399</v>
      </c>
      <c r="AT239" s="62">
        <f t="shared" si="151"/>
        <v>-94.343471065616995</v>
      </c>
      <c r="AU239" s="62">
        <f t="shared" si="152"/>
        <v>283.03041319685099</v>
      </c>
      <c r="AV239" s="62">
        <f t="shared" si="153"/>
        <v>-377.37388426246798</v>
      </c>
      <c r="AW239" s="63">
        <f t="shared" si="167"/>
        <v>-94.343471065616995</v>
      </c>
      <c r="AX239" s="61" t="str">
        <f t="shared" ca="1" si="155"/>
        <v/>
      </c>
      <c r="AY239" s="69">
        <f t="shared" ca="1" si="168"/>
        <v>9261.2205257836213</v>
      </c>
      <c r="AZ239" s="51">
        <f t="shared" si="156"/>
        <v>660.40429745931897</v>
      </c>
      <c r="BA239" s="55">
        <f t="shared" ca="1" si="157"/>
        <v>7.0626292260525567E-2</v>
      </c>
      <c r="BB239" s="55">
        <f t="shared" ca="1" si="169"/>
        <v>-0.14529719412975242</v>
      </c>
      <c r="BC239" s="64">
        <f t="shared" ca="1" si="158"/>
        <v>-743.6572560335976</v>
      </c>
      <c r="BE239" s="52" t="str">
        <f t="shared" ca="1" si="159"/>
        <v/>
      </c>
      <c r="BF239" s="52" t="str">
        <f t="shared" ca="1" si="160"/>
        <v/>
      </c>
      <c r="BG239" s="52">
        <f t="shared" ca="1" si="170"/>
        <v>17.799999999999969</v>
      </c>
      <c r="BH239" s="52">
        <f t="shared" ca="1" si="171"/>
        <v>17.799999999999969</v>
      </c>
    </row>
    <row r="240" spans="19:60">
      <c r="S240" s="68">
        <f t="shared" ref="S240:T240" si="217">S239</f>
        <v>7</v>
      </c>
      <c r="T240" s="69">
        <f t="shared" si="217"/>
        <v>2</v>
      </c>
      <c r="U240" s="70">
        <f t="shared" si="161"/>
        <v>3</v>
      </c>
      <c r="V240" s="68">
        <f t="shared" ref="V240:AA240" si="218">V239</f>
        <v>4</v>
      </c>
      <c r="W240" s="70">
        <f t="shared" si="218"/>
        <v>7</v>
      </c>
      <c r="X240" s="71">
        <f t="shared" si="218"/>
        <v>0.42857142857142855</v>
      </c>
      <c r="Y240" s="71">
        <f t="shared" si="218"/>
        <v>0.5</v>
      </c>
      <c r="Z240" s="69">
        <f t="shared" si="218"/>
        <v>10000</v>
      </c>
      <c r="AA240" s="69">
        <f t="shared" ca="1" si="218"/>
        <v>9350.6862150320194</v>
      </c>
      <c r="AB240" s="69">
        <f t="shared" ca="1" si="163"/>
        <v>-649.31378496798061</v>
      </c>
      <c r="AC240" s="69">
        <f t="shared" ca="1" si="164"/>
        <v>96.882372767104812</v>
      </c>
      <c r="AD240" s="73">
        <f t="shared" si="174"/>
        <v>17.699999999999967</v>
      </c>
      <c r="AE240" s="69">
        <f t="shared" si="208"/>
        <v>0.70000000000000007</v>
      </c>
      <c r="AF240" s="69">
        <f t="shared" si="208"/>
        <v>2.8000000000000003</v>
      </c>
      <c r="AG240" s="78">
        <f t="shared" si="208"/>
        <v>200</v>
      </c>
      <c r="AH240" s="60">
        <f t="shared" si="208"/>
        <v>50</v>
      </c>
      <c r="AI240" s="60">
        <f t="shared" si="208"/>
        <v>140</v>
      </c>
      <c r="AJ240" s="60">
        <f t="shared" si="208"/>
        <v>10140</v>
      </c>
      <c r="AK240" s="60">
        <f t="shared" si="208"/>
        <v>754.31378496798106</v>
      </c>
      <c r="AL240" s="60">
        <f t="shared" si="208"/>
        <v>15.086275699359621</v>
      </c>
      <c r="AM240" s="60">
        <f t="shared" ca="1" si="208"/>
        <v>-878.77947421638009</v>
      </c>
      <c r="AN240" s="60">
        <f t="shared" ca="1" si="208"/>
        <v>-878.77947421638009</v>
      </c>
      <c r="AO240" s="60">
        <f t="shared" ca="1" si="208"/>
        <v>878.77947421638009</v>
      </c>
      <c r="AP240" s="63">
        <f t="shared" si="147"/>
        <v>35</v>
      </c>
      <c r="AQ240" s="62">
        <f t="shared" si="148"/>
        <v>1.8918799830146695</v>
      </c>
      <c r="AR240" s="62">
        <f t="shared" si="149"/>
        <v>94.593999150733481</v>
      </c>
      <c r="AS240" s="62">
        <f t="shared" si="150"/>
        <v>189.18799830146696</v>
      </c>
      <c r="AT240" s="62">
        <f t="shared" si="151"/>
        <v>-94.593999150733481</v>
      </c>
      <c r="AU240" s="62">
        <f t="shared" si="152"/>
        <v>283.78199745220047</v>
      </c>
      <c r="AV240" s="62">
        <f t="shared" si="153"/>
        <v>-378.37599660293392</v>
      </c>
      <c r="AW240" s="63">
        <f t="shared" si="167"/>
        <v>-94.593999150733453</v>
      </c>
      <c r="AX240" s="61" t="str">
        <f t="shared" ca="1" si="155"/>
        <v/>
      </c>
      <c r="AY240" s="69">
        <f t="shared" ca="1" si="168"/>
        <v>9261.2205257836213</v>
      </c>
      <c r="AZ240" s="51">
        <f t="shared" si="156"/>
        <v>662.1579940551344</v>
      </c>
      <c r="BA240" s="55">
        <f t="shared" ca="1" si="157"/>
        <v>7.0813839629294731E-2</v>
      </c>
      <c r="BB240" s="55">
        <f t="shared" ca="1" si="169"/>
        <v>-0.14568302928513699</v>
      </c>
      <c r="BC240" s="64">
        <f t="shared" ca="1" si="158"/>
        <v>-743.90778411871406</v>
      </c>
      <c r="BE240" s="52" t="str">
        <f t="shared" ca="1" si="159"/>
        <v/>
      </c>
      <c r="BF240" s="52" t="str">
        <f t="shared" ca="1" si="160"/>
        <v/>
      </c>
      <c r="BG240" s="52">
        <f t="shared" ca="1" si="170"/>
        <v>17.699999999999967</v>
      </c>
      <c r="BH240" s="52">
        <f t="shared" ca="1" si="171"/>
        <v>17.699999999999967</v>
      </c>
    </row>
    <row r="241" spans="19:60">
      <c r="S241" s="68">
        <f t="shared" ref="S241:T241" si="219">S240</f>
        <v>7</v>
      </c>
      <c r="T241" s="69">
        <f t="shared" si="219"/>
        <v>2</v>
      </c>
      <c r="U241" s="70">
        <f t="shared" si="161"/>
        <v>3</v>
      </c>
      <c r="V241" s="68">
        <f t="shared" ref="V241:AA241" si="220">V240</f>
        <v>4</v>
      </c>
      <c r="W241" s="70">
        <f t="shared" si="220"/>
        <v>7</v>
      </c>
      <c r="X241" s="71">
        <f t="shared" si="220"/>
        <v>0.42857142857142855</v>
      </c>
      <c r="Y241" s="71">
        <f t="shared" si="220"/>
        <v>0.5</v>
      </c>
      <c r="Z241" s="69">
        <f t="shared" si="220"/>
        <v>10000</v>
      </c>
      <c r="AA241" s="69">
        <f t="shared" ca="1" si="220"/>
        <v>9350.6862150320194</v>
      </c>
      <c r="AB241" s="69">
        <f t="shared" ca="1" si="163"/>
        <v>-649.31378496798061</v>
      </c>
      <c r="AC241" s="69">
        <f t="shared" ca="1" si="164"/>
        <v>96.882372767104812</v>
      </c>
      <c r="AD241" s="73">
        <f t="shared" si="174"/>
        <v>17.599999999999966</v>
      </c>
      <c r="AE241" s="69">
        <f t="shared" si="208"/>
        <v>0.70000000000000007</v>
      </c>
      <c r="AF241" s="69">
        <f t="shared" si="208"/>
        <v>2.8000000000000003</v>
      </c>
      <c r="AG241" s="78">
        <f t="shared" si="208"/>
        <v>200</v>
      </c>
      <c r="AH241" s="60">
        <f t="shared" si="208"/>
        <v>50</v>
      </c>
      <c r="AI241" s="60">
        <f t="shared" si="208"/>
        <v>140</v>
      </c>
      <c r="AJ241" s="60">
        <f t="shared" si="208"/>
        <v>10140</v>
      </c>
      <c r="AK241" s="60">
        <f t="shared" si="208"/>
        <v>754.31378496798106</v>
      </c>
      <c r="AL241" s="60">
        <f t="shared" si="208"/>
        <v>15.086275699359621</v>
      </c>
      <c r="AM241" s="60">
        <f t="shared" ca="1" si="208"/>
        <v>-878.77947421638009</v>
      </c>
      <c r="AN241" s="60">
        <f t="shared" ca="1" si="208"/>
        <v>-878.77947421638009</v>
      </c>
      <c r="AO241" s="60">
        <f t="shared" ca="1" si="208"/>
        <v>878.77947421638009</v>
      </c>
      <c r="AP241" s="63">
        <f t="shared" si="147"/>
        <v>35</v>
      </c>
      <c r="AQ241" s="62">
        <f t="shared" si="148"/>
        <v>1.8969474829181618</v>
      </c>
      <c r="AR241" s="62">
        <f t="shared" si="149"/>
        <v>94.847374145908091</v>
      </c>
      <c r="AS241" s="62">
        <f t="shared" si="150"/>
        <v>189.69474829181618</v>
      </c>
      <c r="AT241" s="62">
        <f t="shared" si="151"/>
        <v>-94.847374145908091</v>
      </c>
      <c r="AU241" s="62">
        <f t="shared" si="152"/>
        <v>284.54212243772429</v>
      </c>
      <c r="AV241" s="62">
        <f t="shared" si="153"/>
        <v>-379.38949658363236</v>
      </c>
      <c r="AW241" s="63">
        <f t="shared" si="167"/>
        <v>-94.847374145908077</v>
      </c>
      <c r="AX241" s="61" t="str">
        <f t="shared" ca="1" si="155"/>
        <v/>
      </c>
      <c r="AY241" s="69">
        <f t="shared" ca="1" si="168"/>
        <v>9261.2205257836213</v>
      </c>
      <c r="AZ241" s="51">
        <f t="shared" si="156"/>
        <v>663.9316190213566</v>
      </c>
      <c r="BA241" s="55">
        <f t="shared" ca="1" si="157"/>
        <v>7.100351821816353E-2</v>
      </c>
      <c r="BB241" s="55">
        <f t="shared" ca="1" si="169"/>
        <v>-0.14607324893092366</v>
      </c>
      <c r="BC241" s="64">
        <f t="shared" ca="1" si="158"/>
        <v>-744.16115911388874</v>
      </c>
      <c r="BE241" s="52" t="str">
        <f t="shared" ca="1" si="159"/>
        <v/>
      </c>
      <c r="BF241" s="52" t="str">
        <f t="shared" ca="1" si="160"/>
        <v/>
      </c>
      <c r="BG241" s="52">
        <f t="shared" ca="1" si="170"/>
        <v>17.599999999999966</v>
      </c>
      <c r="BH241" s="52">
        <f t="shared" ca="1" si="171"/>
        <v>17.599999999999966</v>
      </c>
    </row>
    <row r="242" spans="19:60">
      <c r="S242" s="68">
        <f t="shared" ref="S242:T242" si="221">S241</f>
        <v>7</v>
      </c>
      <c r="T242" s="69">
        <f t="shared" si="221"/>
        <v>2</v>
      </c>
      <c r="U242" s="70">
        <f t="shared" si="161"/>
        <v>3</v>
      </c>
      <c r="V242" s="68">
        <f t="shared" ref="V242:AA242" si="222">V241</f>
        <v>4</v>
      </c>
      <c r="W242" s="70">
        <f t="shared" si="222"/>
        <v>7</v>
      </c>
      <c r="X242" s="71">
        <f t="shared" si="222"/>
        <v>0.42857142857142855</v>
      </c>
      <c r="Y242" s="71">
        <f t="shared" si="222"/>
        <v>0.5</v>
      </c>
      <c r="Z242" s="69">
        <f t="shared" si="222"/>
        <v>10000</v>
      </c>
      <c r="AA242" s="69">
        <f t="shared" ca="1" si="222"/>
        <v>9350.6862150320194</v>
      </c>
      <c r="AB242" s="69">
        <f t="shared" ca="1" si="163"/>
        <v>-649.31378496798061</v>
      </c>
      <c r="AC242" s="69">
        <f t="shared" ca="1" si="164"/>
        <v>96.882372767104812</v>
      </c>
      <c r="AD242" s="73">
        <f t="shared" si="174"/>
        <v>17.499999999999964</v>
      </c>
      <c r="AE242" s="69">
        <f t="shared" si="208"/>
        <v>0.70000000000000007</v>
      </c>
      <c r="AF242" s="69">
        <f t="shared" si="208"/>
        <v>2.8000000000000003</v>
      </c>
      <c r="AG242" s="78">
        <f t="shared" si="208"/>
        <v>200</v>
      </c>
      <c r="AH242" s="60">
        <f t="shared" si="208"/>
        <v>50</v>
      </c>
      <c r="AI242" s="60">
        <f t="shared" si="208"/>
        <v>140</v>
      </c>
      <c r="AJ242" s="60">
        <f t="shared" si="208"/>
        <v>10140</v>
      </c>
      <c r="AK242" s="60">
        <f t="shared" si="208"/>
        <v>754.31378496798106</v>
      </c>
      <c r="AL242" s="60">
        <f t="shared" si="208"/>
        <v>15.086275699359621</v>
      </c>
      <c r="AM242" s="60">
        <f t="shared" ca="1" si="208"/>
        <v>-878.77947421638009</v>
      </c>
      <c r="AN242" s="60">
        <f t="shared" ca="1" si="208"/>
        <v>-878.77947421638009</v>
      </c>
      <c r="AO242" s="60">
        <f t="shared" ca="1" si="208"/>
        <v>878.77947421638009</v>
      </c>
      <c r="AP242" s="63">
        <f t="shared" si="147"/>
        <v>35</v>
      </c>
      <c r="AQ242" s="62">
        <f t="shared" si="148"/>
        <v>1.9020728971062659</v>
      </c>
      <c r="AR242" s="62">
        <f t="shared" si="149"/>
        <v>95.103644855313291</v>
      </c>
      <c r="AS242" s="62">
        <f t="shared" si="150"/>
        <v>190.20728971062658</v>
      </c>
      <c r="AT242" s="62">
        <f t="shared" si="151"/>
        <v>-95.103644855313291</v>
      </c>
      <c r="AU242" s="62">
        <f t="shared" si="152"/>
        <v>285.31093456593987</v>
      </c>
      <c r="AV242" s="62">
        <f t="shared" si="153"/>
        <v>-380.41457942125317</v>
      </c>
      <c r="AW242" s="63">
        <f t="shared" si="167"/>
        <v>-95.103644855313291</v>
      </c>
      <c r="AX242" s="61" t="str">
        <f t="shared" ca="1" si="155"/>
        <v/>
      </c>
      <c r="AY242" s="69">
        <f t="shared" ca="1" si="168"/>
        <v>9261.2205257836213</v>
      </c>
      <c r="AZ242" s="51">
        <f t="shared" si="156"/>
        <v>665.72551398719304</v>
      </c>
      <c r="BA242" s="55">
        <f t="shared" ca="1" si="157"/>
        <v>7.1195364562333718E-2</v>
      </c>
      <c r="BB242" s="55">
        <f t="shared" ca="1" si="169"/>
        <v>-0.14646792822980512</v>
      </c>
      <c r="BC242" s="64">
        <f t="shared" ca="1" si="158"/>
        <v>-744.4174298232939</v>
      </c>
      <c r="BE242" s="52" t="str">
        <f t="shared" ca="1" si="159"/>
        <v/>
      </c>
      <c r="BF242" s="52" t="str">
        <f t="shared" ca="1" si="160"/>
        <v/>
      </c>
      <c r="BG242" s="52">
        <f t="shared" ca="1" si="170"/>
        <v>17.499999999999964</v>
      </c>
      <c r="BH242" s="52">
        <f t="shared" ca="1" si="171"/>
        <v>17.499999999999964</v>
      </c>
    </row>
    <row r="243" spans="19:60">
      <c r="S243" s="68">
        <f t="shared" ref="S243:T243" si="223">S242</f>
        <v>7</v>
      </c>
      <c r="T243" s="69">
        <f t="shared" si="223"/>
        <v>2</v>
      </c>
      <c r="U243" s="70">
        <f t="shared" si="161"/>
        <v>3</v>
      </c>
      <c r="V243" s="68">
        <f t="shared" ref="V243:AA243" si="224">V242</f>
        <v>4</v>
      </c>
      <c r="W243" s="70">
        <f t="shared" si="224"/>
        <v>7</v>
      </c>
      <c r="X243" s="71">
        <f t="shared" si="224"/>
        <v>0.42857142857142855</v>
      </c>
      <c r="Y243" s="71">
        <f t="shared" si="224"/>
        <v>0.5</v>
      </c>
      <c r="Z243" s="69">
        <f t="shared" si="224"/>
        <v>10000</v>
      </c>
      <c r="AA243" s="69">
        <f t="shared" ca="1" si="224"/>
        <v>9350.6862150320194</v>
      </c>
      <c r="AB243" s="69">
        <f t="shared" ca="1" si="163"/>
        <v>-649.31378496798061</v>
      </c>
      <c r="AC243" s="69">
        <f t="shared" ca="1" si="164"/>
        <v>96.882372767104812</v>
      </c>
      <c r="AD243" s="73">
        <f t="shared" si="174"/>
        <v>17.399999999999963</v>
      </c>
      <c r="AE243" s="69">
        <f t="shared" si="208"/>
        <v>0.70000000000000007</v>
      </c>
      <c r="AF243" s="69">
        <f t="shared" si="208"/>
        <v>2.8000000000000003</v>
      </c>
      <c r="AG243" s="78">
        <f t="shared" si="208"/>
        <v>200</v>
      </c>
      <c r="AH243" s="60">
        <f t="shared" si="208"/>
        <v>50</v>
      </c>
      <c r="AI243" s="60">
        <f t="shared" si="208"/>
        <v>140</v>
      </c>
      <c r="AJ243" s="60">
        <f t="shared" si="208"/>
        <v>10140</v>
      </c>
      <c r="AK243" s="60">
        <f t="shared" si="208"/>
        <v>754.31378496798106</v>
      </c>
      <c r="AL243" s="60">
        <f t="shared" si="208"/>
        <v>15.086275699359621</v>
      </c>
      <c r="AM243" s="60">
        <f t="shared" ca="1" si="208"/>
        <v>-878.77947421638009</v>
      </c>
      <c r="AN243" s="60">
        <f t="shared" ca="1" si="208"/>
        <v>-878.77947421638009</v>
      </c>
      <c r="AO243" s="60">
        <f t="shared" ca="1" si="208"/>
        <v>878.77947421638009</v>
      </c>
      <c r="AP243" s="63">
        <f t="shared" si="147"/>
        <v>35</v>
      </c>
      <c r="AQ243" s="62">
        <f t="shared" si="148"/>
        <v>1.9072572241011296</v>
      </c>
      <c r="AR243" s="62">
        <f t="shared" si="149"/>
        <v>95.362861205056475</v>
      </c>
      <c r="AS243" s="62">
        <f t="shared" si="150"/>
        <v>190.72572241011295</v>
      </c>
      <c r="AT243" s="62">
        <f t="shared" si="151"/>
        <v>-95.362861205056475</v>
      </c>
      <c r="AU243" s="62">
        <f t="shared" si="152"/>
        <v>286.08858361516945</v>
      </c>
      <c r="AV243" s="62">
        <f t="shared" si="153"/>
        <v>-381.4514448202259</v>
      </c>
      <c r="AW243" s="63">
        <f t="shared" si="167"/>
        <v>-95.362861205056447</v>
      </c>
      <c r="AX243" s="61" t="str">
        <f t="shared" ca="1" si="155"/>
        <v/>
      </c>
      <c r="AY243" s="69">
        <f t="shared" ca="1" si="168"/>
        <v>9261.2205257836213</v>
      </c>
      <c r="AZ243" s="51">
        <f t="shared" si="156"/>
        <v>667.54002843539536</v>
      </c>
      <c r="BA243" s="55">
        <f t="shared" ca="1" si="157"/>
        <v>7.1389416036896663E-2</v>
      </c>
      <c r="BB243" s="55">
        <f t="shared" ca="1" si="169"/>
        <v>-0.14686714407235177</v>
      </c>
      <c r="BC243" s="64">
        <f t="shared" ca="1" si="158"/>
        <v>-744.67664617303706</v>
      </c>
      <c r="BE243" s="52" t="str">
        <f t="shared" ca="1" si="159"/>
        <v/>
      </c>
      <c r="BF243" s="52" t="str">
        <f t="shared" ca="1" si="160"/>
        <v/>
      </c>
      <c r="BG243" s="52">
        <f t="shared" ca="1" si="170"/>
        <v>17.399999999999963</v>
      </c>
      <c r="BH243" s="52">
        <f t="shared" ca="1" si="171"/>
        <v>17.399999999999963</v>
      </c>
    </row>
    <row r="244" spans="19:60">
      <c r="S244" s="68">
        <f t="shared" ref="S244:T244" si="225">S243</f>
        <v>7</v>
      </c>
      <c r="T244" s="69">
        <f t="shared" si="225"/>
        <v>2</v>
      </c>
      <c r="U244" s="70">
        <f t="shared" si="161"/>
        <v>3</v>
      </c>
      <c r="V244" s="68">
        <f t="shared" ref="V244:AA244" si="226">V243</f>
        <v>4</v>
      </c>
      <c r="W244" s="70">
        <f t="shared" si="226"/>
        <v>7</v>
      </c>
      <c r="X244" s="71">
        <f t="shared" si="226"/>
        <v>0.42857142857142855</v>
      </c>
      <c r="Y244" s="71">
        <f t="shared" si="226"/>
        <v>0.5</v>
      </c>
      <c r="Z244" s="69">
        <f t="shared" si="226"/>
        <v>10000</v>
      </c>
      <c r="AA244" s="69">
        <f t="shared" ca="1" si="226"/>
        <v>9350.6862150320194</v>
      </c>
      <c r="AB244" s="69">
        <f t="shared" ca="1" si="163"/>
        <v>-649.31378496798061</v>
      </c>
      <c r="AC244" s="69">
        <f t="shared" ca="1" si="164"/>
        <v>96.882372767104812</v>
      </c>
      <c r="AD244" s="73">
        <f t="shared" si="174"/>
        <v>17.299999999999962</v>
      </c>
      <c r="AE244" s="69">
        <f t="shared" si="208"/>
        <v>0.70000000000000007</v>
      </c>
      <c r="AF244" s="69">
        <f t="shared" si="208"/>
        <v>2.8000000000000003</v>
      </c>
      <c r="AG244" s="78">
        <f t="shared" si="208"/>
        <v>200</v>
      </c>
      <c r="AH244" s="60">
        <f t="shared" si="208"/>
        <v>50</v>
      </c>
      <c r="AI244" s="60">
        <f t="shared" si="208"/>
        <v>140</v>
      </c>
      <c r="AJ244" s="60">
        <f t="shared" si="208"/>
        <v>10140</v>
      </c>
      <c r="AK244" s="60">
        <f t="shared" si="208"/>
        <v>754.31378496798106</v>
      </c>
      <c r="AL244" s="60">
        <f t="shared" si="208"/>
        <v>15.086275699359621</v>
      </c>
      <c r="AM244" s="60">
        <f t="shared" ca="1" si="208"/>
        <v>-878.77947421638009</v>
      </c>
      <c r="AN244" s="60">
        <f t="shared" ca="1" si="208"/>
        <v>-878.77947421638009</v>
      </c>
      <c r="AO244" s="60">
        <f t="shared" ca="1" si="208"/>
        <v>878.77947421638009</v>
      </c>
      <c r="AP244" s="63">
        <f t="shared" si="147"/>
        <v>35</v>
      </c>
      <c r="AQ244" s="62">
        <f t="shared" si="148"/>
        <v>1.9125014855121187</v>
      </c>
      <c r="AR244" s="62">
        <f t="shared" si="149"/>
        <v>95.62507427560594</v>
      </c>
      <c r="AS244" s="62">
        <f t="shared" si="150"/>
        <v>191.25014855121188</v>
      </c>
      <c r="AT244" s="62">
        <f t="shared" si="151"/>
        <v>-95.62507427560594</v>
      </c>
      <c r="AU244" s="62">
        <f t="shared" si="152"/>
        <v>286.87522282681783</v>
      </c>
      <c r="AV244" s="62">
        <f t="shared" si="153"/>
        <v>-382.50029710242376</v>
      </c>
      <c r="AW244" s="63">
        <f t="shared" si="167"/>
        <v>-95.625074275605925</v>
      </c>
      <c r="AX244" s="61" t="str">
        <f t="shared" ca="1" si="155"/>
        <v/>
      </c>
      <c r="AY244" s="69">
        <f t="shared" ca="1" si="168"/>
        <v>9261.2205257836213</v>
      </c>
      <c r="AZ244" s="51">
        <f t="shared" si="156"/>
        <v>669.37551992924159</v>
      </c>
      <c r="BA244" s="55">
        <f t="shared" ca="1" si="157"/>
        <v>7.1585710881107725E-2</v>
      </c>
      <c r="BB244" s="55">
        <f t="shared" ca="1" si="169"/>
        <v>-0.14727097512695106</v>
      </c>
      <c r="BC244" s="64">
        <f t="shared" ca="1" si="158"/>
        <v>-744.93885924358653</v>
      </c>
      <c r="BE244" s="52" t="str">
        <f t="shared" ca="1" si="159"/>
        <v/>
      </c>
      <c r="BF244" s="52" t="str">
        <f t="shared" ca="1" si="160"/>
        <v/>
      </c>
      <c r="BG244" s="52">
        <f t="shared" ca="1" si="170"/>
        <v>17.299999999999962</v>
      </c>
      <c r="BH244" s="52">
        <f t="shared" ca="1" si="171"/>
        <v>17.299999999999962</v>
      </c>
    </row>
    <row r="245" spans="19:60">
      <c r="S245" s="68">
        <f t="shared" ref="S245:T245" si="227">S244</f>
        <v>7</v>
      </c>
      <c r="T245" s="69">
        <f t="shared" si="227"/>
        <v>2</v>
      </c>
      <c r="U245" s="70">
        <f t="shared" si="161"/>
        <v>3</v>
      </c>
      <c r="V245" s="68">
        <f t="shared" ref="V245:AA245" si="228">V244</f>
        <v>4</v>
      </c>
      <c r="W245" s="70">
        <f t="shared" si="228"/>
        <v>7</v>
      </c>
      <c r="X245" s="71">
        <f t="shared" si="228"/>
        <v>0.42857142857142855</v>
      </c>
      <c r="Y245" s="71">
        <f t="shared" si="228"/>
        <v>0.5</v>
      </c>
      <c r="Z245" s="69">
        <f t="shared" si="228"/>
        <v>10000</v>
      </c>
      <c r="AA245" s="69">
        <f t="shared" ca="1" si="228"/>
        <v>9350.6862150320194</v>
      </c>
      <c r="AB245" s="69">
        <f t="shared" ca="1" si="163"/>
        <v>-649.31378496798061</v>
      </c>
      <c r="AC245" s="69">
        <f t="shared" ca="1" si="164"/>
        <v>96.882372767104812</v>
      </c>
      <c r="AD245" s="73">
        <f t="shared" si="174"/>
        <v>17.19999999999996</v>
      </c>
      <c r="AE245" s="69">
        <f t="shared" si="208"/>
        <v>0.70000000000000007</v>
      </c>
      <c r="AF245" s="69">
        <f t="shared" si="208"/>
        <v>2.8000000000000003</v>
      </c>
      <c r="AG245" s="78">
        <f t="shared" si="208"/>
        <v>200</v>
      </c>
      <c r="AH245" s="60">
        <f t="shared" si="208"/>
        <v>50</v>
      </c>
      <c r="AI245" s="60">
        <f t="shared" si="208"/>
        <v>140</v>
      </c>
      <c r="AJ245" s="60">
        <f t="shared" si="208"/>
        <v>10140</v>
      </c>
      <c r="AK245" s="60">
        <f t="shared" si="208"/>
        <v>754.31378496798106</v>
      </c>
      <c r="AL245" s="60">
        <f t="shared" si="208"/>
        <v>15.086275699359621</v>
      </c>
      <c r="AM245" s="60">
        <f t="shared" ca="1" si="208"/>
        <v>-878.77947421638009</v>
      </c>
      <c r="AN245" s="60">
        <f t="shared" ca="1" si="208"/>
        <v>-878.77947421638009</v>
      </c>
      <c r="AO245" s="60">
        <f t="shared" ca="1" si="208"/>
        <v>878.77947421638009</v>
      </c>
      <c r="AP245" s="63">
        <f t="shared" si="147"/>
        <v>35</v>
      </c>
      <c r="AQ245" s="62">
        <f t="shared" si="148"/>
        <v>1.917806726706957</v>
      </c>
      <c r="AR245" s="62">
        <f t="shared" si="149"/>
        <v>95.890336335347854</v>
      </c>
      <c r="AS245" s="62">
        <f t="shared" si="150"/>
        <v>191.78067267069571</v>
      </c>
      <c r="AT245" s="62">
        <f t="shared" si="151"/>
        <v>-95.890336335347854</v>
      </c>
      <c r="AU245" s="62">
        <f t="shared" si="152"/>
        <v>287.67100900604356</v>
      </c>
      <c r="AV245" s="62">
        <f t="shared" si="153"/>
        <v>-383.56134534139142</v>
      </c>
      <c r="AW245" s="63">
        <f t="shared" si="167"/>
        <v>-95.890336335347854</v>
      </c>
      <c r="AX245" s="61" t="str">
        <f t="shared" ca="1" si="155"/>
        <v/>
      </c>
      <c r="AY245" s="69">
        <f t="shared" ca="1" si="168"/>
        <v>9261.2205257836213</v>
      </c>
      <c r="AZ245" s="51">
        <f t="shared" si="156"/>
        <v>671.23235434743492</v>
      </c>
      <c r="BA245" s="55">
        <f t="shared" ca="1" si="157"/>
        <v>7.1784288223507284E-2</v>
      </c>
      <c r="BB245" s="55">
        <f t="shared" ca="1" si="169"/>
        <v>-0.14767950189148757</v>
      </c>
      <c r="BC245" s="64">
        <f t="shared" ca="1" si="158"/>
        <v>-745.20412130332852</v>
      </c>
      <c r="BE245" s="52" t="str">
        <f t="shared" ca="1" si="159"/>
        <v/>
      </c>
      <c r="BF245" s="52" t="str">
        <f t="shared" ca="1" si="160"/>
        <v/>
      </c>
      <c r="BG245" s="52">
        <f t="shared" ca="1" si="170"/>
        <v>17.19999999999996</v>
      </c>
      <c r="BH245" s="52">
        <f t="shared" ca="1" si="171"/>
        <v>17.19999999999996</v>
      </c>
    </row>
    <row r="246" spans="19:60">
      <c r="S246" s="68">
        <f t="shared" ref="S246:T246" si="229">S245</f>
        <v>7</v>
      </c>
      <c r="T246" s="69">
        <f t="shared" si="229"/>
        <v>2</v>
      </c>
      <c r="U246" s="70">
        <f t="shared" si="161"/>
        <v>3</v>
      </c>
      <c r="V246" s="68">
        <f t="shared" ref="V246:AA246" si="230">V245</f>
        <v>4</v>
      </c>
      <c r="W246" s="70">
        <f t="shared" si="230"/>
        <v>7</v>
      </c>
      <c r="X246" s="71">
        <f t="shared" si="230"/>
        <v>0.42857142857142855</v>
      </c>
      <c r="Y246" s="71">
        <f t="shared" si="230"/>
        <v>0.5</v>
      </c>
      <c r="Z246" s="69">
        <f t="shared" si="230"/>
        <v>10000</v>
      </c>
      <c r="AA246" s="69">
        <f t="shared" ca="1" si="230"/>
        <v>9350.6862150320194</v>
      </c>
      <c r="AB246" s="69">
        <f t="shared" ca="1" si="163"/>
        <v>-649.31378496798061</v>
      </c>
      <c r="AC246" s="69">
        <f t="shared" ca="1" si="164"/>
        <v>96.882372767104812</v>
      </c>
      <c r="AD246" s="73">
        <f t="shared" si="174"/>
        <v>17.099999999999959</v>
      </c>
      <c r="AE246" s="69">
        <f t="shared" si="208"/>
        <v>0.70000000000000007</v>
      </c>
      <c r="AF246" s="69">
        <f t="shared" si="208"/>
        <v>2.8000000000000003</v>
      </c>
      <c r="AG246" s="78">
        <f t="shared" si="208"/>
        <v>200</v>
      </c>
      <c r="AH246" s="60">
        <f t="shared" si="208"/>
        <v>50</v>
      </c>
      <c r="AI246" s="60">
        <f t="shared" si="208"/>
        <v>140</v>
      </c>
      <c r="AJ246" s="60">
        <f t="shared" si="208"/>
        <v>10140</v>
      </c>
      <c r="AK246" s="60">
        <f t="shared" si="208"/>
        <v>754.31378496798106</v>
      </c>
      <c r="AL246" s="60">
        <f t="shared" si="208"/>
        <v>15.086275699359621</v>
      </c>
      <c r="AM246" s="60">
        <f t="shared" ca="1" si="208"/>
        <v>-878.77947421638009</v>
      </c>
      <c r="AN246" s="60">
        <f t="shared" ca="1" si="208"/>
        <v>-878.77947421638009</v>
      </c>
      <c r="AO246" s="60">
        <f t="shared" ca="1" si="208"/>
        <v>878.77947421638009</v>
      </c>
      <c r="AP246" s="63">
        <f t="shared" si="147"/>
        <v>35</v>
      </c>
      <c r="AQ246" s="62">
        <f t="shared" si="148"/>
        <v>1.9231740175064127</v>
      </c>
      <c r="AR246" s="62">
        <f t="shared" si="149"/>
        <v>96.158700875320633</v>
      </c>
      <c r="AS246" s="62">
        <f t="shared" si="150"/>
        <v>192.31740175064127</v>
      </c>
      <c r="AT246" s="62">
        <f t="shared" si="151"/>
        <v>-96.158700875320633</v>
      </c>
      <c r="AU246" s="62">
        <f t="shared" si="152"/>
        <v>288.47610262596191</v>
      </c>
      <c r="AV246" s="62">
        <f t="shared" si="153"/>
        <v>-384.63480350128253</v>
      </c>
      <c r="AW246" s="63">
        <f t="shared" si="167"/>
        <v>-96.158700875320619</v>
      </c>
      <c r="AX246" s="61" t="str">
        <f t="shared" ca="1" si="155"/>
        <v/>
      </c>
      <c r="AY246" s="69">
        <f t="shared" ca="1" si="168"/>
        <v>9261.2205257836213</v>
      </c>
      <c r="AZ246" s="51">
        <f t="shared" si="156"/>
        <v>673.11090612724445</v>
      </c>
      <c r="BA246" s="55">
        <f t="shared" ca="1" si="157"/>
        <v>7.1985188107923218E-2</v>
      </c>
      <c r="BB246" s="55">
        <f t="shared" ca="1" si="169"/>
        <v>-0.14809280674683731</v>
      </c>
      <c r="BC246" s="64">
        <f t="shared" ca="1" si="158"/>
        <v>-745.47248584330123</v>
      </c>
      <c r="BE246" s="52" t="str">
        <f t="shared" ca="1" si="159"/>
        <v/>
      </c>
      <c r="BF246" s="52" t="str">
        <f t="shared" ca="1" si="160"/>
        <v/>
      </c>
      <c r="BG246" s="52">
        <f t="shared" ca="1" si="170"/>
        <v>17.099999999999959</v>
      </c>
      <c r="BH246" s="52">
        <f t="shared" ca="1" si="171"/>
        <v>17.099999999999959</v>
      </c>
    </row>
    <row r="247" spans="19:60">
      <c r="S247" s="68">
        <f t="shared" ref="S247:T247" si="231">S246</f>
        <v>7</v>
      </c>
      <c r="T247" s="69">
        <f t="shared" si="231"/>
        <v>2</v>
      </c>
      <c r="U247" s="70">
        <f t="shared" si="161"/>
        <v>3</v>
      </c>
      <c r="V247" s="68">
        <f t="shared" ref="V247:AA247" si="232">V246</f>
        <v>4</v>
      </c>
      <c r="W247" s="70">
        <f t="shared" si="232"/>
        <v>7</v>
      </c>
      <c r="X247" s="71">
        <f t="shared" si="232"/>
        <v>0.42857142857142855</v>
      </c>
      <c r="Y247" s="71">
        <f t="shared" si="232"/>
        <v>0.5</v>
      </c>
      <c r="Z247" s="69">
        <f t="shared" si="232"/>
        <v>10000</v>
      </c>
      <c r="AA247" s="69">
        <f t="shared" ca="1" si="232"/>
        <v>9350.6862150320194</v>
      </c>
      <c r="AB247" s="69">
        <f t="shared" ca="1" si="163"/>
        <v>-649.31378496798061</v>
      </c>
      <c r="AC247" s="69">
        <f t="shared" ca="1" si="164"/>
        <v>96.882372767104812</v>
      </c>
      <c r="AD247" s="73">
        <f t="shared" si="174"/>
        <v>16.999999999999957</v>
      </c>
      <c r="AE247" s="69">
        <f t="shared" si="208"/>
        <v>0.70000000000000007</v>
      </c>
      <c r="AF247" s="69">
        <f t="shared" si="208"/>
        <v>2.8000000000000003</v>
      </c>
      <c r="AG247" s="78">
        <f t="shared" si="208"/>
        <v>200</v>
      </c>
      <c r="AH247" s="60">
        <f t="shared" si="208"/>
        <v>50</v>
      </c>
      <c r="AI247" s="60">
        <f t="shared" si="208"/>
        <v>140</v>
      </c>
      <c r="AJ247" s="60">
        <f t="shared" si="208"/>
        <v>10140</v>
      </c>
      <c r="AK247" s="60">
        <f t="shared" si="208"/>
        <v>754.31378496798106</v>
      </c>
      <c r="AL247" s="60">
        <f t="shared" si="208"/>
        <v>15.086275699359621</v>
      </c>
      <c r="AM247" s="60">
        <f t="shared" ca="1" si="208"/>
        <v>-878.77947421638009</v>
      </c>
      <c r="AN247" s="60">
        <f t="shared" ca="1" si="208"/>
        <v>-878.77947421638009</v>
      </c>
      <c r="AO247" s="60">
        <f t="shared" ca="1" si="208"/>
        <v>878.77947421638009</v>
      </c>
      <c r="AP247" s="63">
        <f t="shared" si="147"/>
        <v>35</v>
      </c>
      <c r="AQ247" s="62">
        <f t="shared" si="148"/>
        <v>1.9286044529035093</v>
      </c>
      <c r="AR247" s="62">
        <f t="shared" si="149"/>
        <v>96.430222645175462</v>
      </c>
      <c r="AS247" s="62">
        <f t="shared" si="150"/>
        <v>192.86044529035092</v>
      </c>
      <c r="AT247" s="62">
        <f t="shared" si="151"/>
        <v>-96.430222645175462</v>
      </c>
      <c r="AU247" s="62">
        <f t="shared" si="152"/>
        <v>289.29066793552636</v>
      </c>
      <c r="AV247" s="62">
        <f t="shared" si="153"/>
        <v>-385.72089058070185</v>
      </c>
      <c r="AW247" s="63">
        <f t="shared" si="167"/>
        <v>-96.43022264517549</v>
      </c>
      <c r="AX247" s="61" t="str">
        <f t="shared" ca="1" si="155"/>
        <v/>
      </c>
      <c r="AY247" s="69">
        <f t="shared" ca="1" si="168"/>
        <v>9261.2205257836213</v>
      </c>
      <c r="AZ247" s="51">
        <f t="shared" si="156"/>
        <v>675.01155851622821</v>
      </c>
      <c r="BA247" s="55">
        <f t="shared" ca="1" si="157"/>
        <v>7.2188451520391092E-2</v>
      </c>
      <c r="BB247" s="55">
        <f t="shared" ca="1" si="169"/>
        <v>-0.14851097401225005</v>
      </c>
      <c r="BC247" s="64">
        <f t="shared" ca="1" si="158"/>
        <v>-745.7440076131561</v>
      </c>
      <c r="BE247" s="52" t="str">
        <f t="shared" ca="1" si="159"/>
        <v/>
      </c>
      <c r="BF247" s="52" t="str">
        <f t="shared" ca="1" si="160"/>
        <v/>
      </c>
      <c r="BG247" s="52">
        <f t="shared" ca="1" si="170"/>
        <v>16.999999999999957</v>
      </c>
      <c r="BH247" s="52">
        <f t="shared" ca="1" si="171"/>
        <v>16.999999999999957</v>
      </c>
    </row>
    <row r="248" spans="19:60">
      <c r="S248" s="68">
        <f t="shared" ref="S248:T248" si="233">S247</f>
        <v>7</v>
      </c>
      <c r="T248" s="69">
        <f t="shared" si="233"/>
        <v>2</v>
      </c>
      <c r="U248" s="70">
        <f t="shared" si="161"/>
        <v>3</v>
      </c>
      <c r="V248" s="68">
        <f t="shared" ref="V248:AA248" si="234">V247</f>
        <v>4</v>
      </c>
      <c r="W248" s="70">
        <f t="shared" si="234"/>
        <v>7</v>
      </c>
      <c r="X248" s="71">
        <f t="shared" si="234"/>
        <v>0.42857142857142855</v>
      </c>
      <c r="Y248" s="71">
        <f t="shared" si="234"/>
        <v>0.5</v>
      </c>
      <c r="Z248" s="69">
        <f t="shared" si="234"/>
        <v>10000</v>
      </c>
      <c r="AA248" s="69">
        <f t="shared" ca="1" si="234"/>
        <v>9350.6862150320194</v>
      </c>
      <c r="AB248" s="69">
        <f t="shared" ca="1" si="163"/>
        <v>-649.31378496798061</v>
      </c>
      <c r="AC248" s="69">
        <f t="shared" ca="1" si="164"/>
        <v>96.882372767104812</v>
      </c>
      <c r="AD248" s="73">
        <f t="shared" si="174"/>
        <v>16.899999999999956</v>
      </c>
      <c r="AE248" s="69">
        <f t="shared" si="208"/>
        <v>0.70000000000000007</v>
      </c>
      <c r="AF248" s="69">
        <f t="shared" si="208"/>
        <v>2.8000000000000003</v>
      </c>
      <c r="AG248" s="78">
        <f t="shared" si="208"/>
        <v>200</v>
      </c>
      <c r="AH248" s="60">
        <f t="shared" si="208"/>
        <v>50</v>
      </c>
      <c r="AI248" s="60">
        <f t="shared" si="208"/>
        <v>140</v>
      </c>
      <c r="AJ248" s="60">
        <f t="shared" si="208"/>
        <v>10140</v>
      </c>
      <c r="AK248" s="60">
        <f t="shared" si="208"/>
        <v>754.31378496798106</v>
      </c>
      <c r="AL248" s="60">
        <f t="shared" si="208"/>
        <v>15.086275699359621</v>
      </c>
      <c r="AM248" s="60">
        <f t="shared" ca="1" si="208"/>
        <v>-878.77947421638009</v>
      </c>
      <c r="AN248" s="60">
        <f t="shared" ca="1" si="208"/>
        <v>-878.77947421638009</v>
      </c>
      <c r="AO248" s="60">
        <f t="shared" ca="1" si="208"/>
        <v>878.77947421638009</v>
      </c>
      <c r="AP248" s="63">
        <f t="shared" si="147"/>
        <v>35</v>
      </c>
      <c r="AQ248" s="62">
        <f t="shared" si="148"/>
        <v>1.9340991538082641</v>
      </c>
      <c r="AR248" s="62">
        <f t="shared" si="149"/>
        <v>96.70495769041321</v>
      </c>
      <c r="AS248" s="62">
        <f t="shared" si="150"/>
        <v>193.40991538082642</v>
      </c>
      <c r="AT248" s="62">
        <f t="shared" si="151"/>
        <v>-96.70495769041321</v>
      </c>
      <c r="AU248" s="62">
        <f t="shared" si="152"/>
        <v>290.11487307123963</v>
      </c>
      <c r="AV248" s="62">
        <f t="shared" si="153"/>
        <v>-386.81983076165284</v>
      </c>
      <c r="AW248" s="63">
        <f t="shared" si="167"/>
        <v>-96.70495769041321</v>
      </c>
      <c r="AX248" s="61" t="str">
        <f t="shared" ca="1" si="155"/>
        <v/>
      </c>
      <c r="AY248" s="69">
        <f t="shared" ca="1" si="168"/>
        <v>9261.2205257836213</v>
      </c>
      <c r="AZ248" s="51">
        <f t="shared" si="156"/>
        <v>676.93470383289241</v>
      </c>
      <c r="BA248" s="55">
        <f t="shared" ca="1" si="157"/>
        <v>7.2394120417030208E-2</v>
      </c>
      <c r="BB248" s="55">
        <f t="shared" ca="1" si="169"/>
        <v>-0.14893409000269722</v>
      </c>
      <c r="BC248" s="64">
        <f t="shared" ca="1" si="158"/>
        <v>-746.01874265839388</v>
      </c>
      <c r="BE248" s="52" t="str">
        <f t="shared" ca="1" si="159"/>
        <v/>
      </c>
      <c r="BF248" s="52" t="str">
        <f t="shared" ca="1" si="160"/>
        <v/>
      </c>
      <c r="BG248" s="52">
        <f t="shared" ca="1" si="170"/>
        <v>16.899999999999956</v>
      </c>
      <c r="BH248" s="52">
        <f t="shared" ca="1" si="171"/>
        <v>16.899999999999956</v>
      </c>
    </row>
    <row r="249" spans="19:60">
      <c r="S249" s="68">
        <f t="shared" ref="S249:T249" si="235">S248</f>
        <v>7</v>
      </c>
      <c r="T249" s="69">
        <f t="shared" si="235"/>
        <v>2</v>
      </c>
      <c r="U249" s="70">
        <f t="shared" si="161"/>
        <v>3</v>
      </c>
      <c r="V249" s="68">
        <f t="shared" ref="V249:AA249" si="236">V248</f>
        <v>4</v>
      </c>
      <c r="W249" s="70">
        <f t="shared" si="236"/>
        <v>7</v>
      </c>
      <c r="X249" s="71">
        <f t="shared" si="236"/>
        <v>0.42857142857142855</v>
      </c>
      <c r="Y249" s="71">
        <f t="shared" si="236"/>
        <v>0.5</v>
      </c>
      <c r="Z249" s="69">
        <f t="shared" si="236"/>
        <v>10000</v>
      </c>
      <c r="AA249" s="69">
        <f t="shared" ca="1" si="236"/>
        <v>9350.6862150320194</v>
      </c>
      <c r="AB249" s="69">
        <f t="shared" ca="1" si="163"/>
        <v>-649.31378496798061</v>
      </c>
      <c r="AC249" s="69">
        <f t="shared" ca="1" si="164"/>
        <v>96.882372767104812</v>
      </c>
      <c r="AD249" s="73">
        <f t="shared" si="174"/>
        <v>16.799999999999955</v>
      </c>
      <c r="AE249" s="69">
        <f t="shared" si="208"/>
        <v>0.70000000000000007</v>
      </c>
      <c r="AF249" s="69">
        <f t="shared" si="208"/>
        <v>2.8000000000000003</v>
      </c>
      <c r="AG249" s="78">
        <f t="shared" si="208"/>
        <v>200</v>
      </c>
      <c r="AH249" s="60">
        <f t="shared" si="208"/>
        <v>50</v>
      </c>
      <c r="AI249" s="60">
        <f t="shared" si="208"/>
        <v>140</v>
      </c>
      <c r="AJ249" s="60">
        <f t="shared" si="208"/>
        <v>10140</v>
      </c>
      <c r="AK249" s="60">
        <f t="shared" si="208"/>
        <v>754.31378496798106</v>
      </c>
      <c r="AL249" s="60">
        <f t="shared" si="208"/>
        <v>15.086275699359621</v>
      </c>
      <c r="AM249" s="60">
        <f t="shared" ca="1" si="208"/>
        <v>-878.77947421638009</v>
      </c>
      <c r="AN249" s="60">
        <f t="shared" ca="1" si="208"/>
        <v>-878.77947421638009</v>
      </c>
      <c r="AO249" s="60">
        <f t="shared" ca="1" si="208"/>
        <v>878.77947421638009</v>
      </c>
      <c r="AP249" s="63">
        <f t="shared" si="147"/>
        <v>35</v>
      </c>
      <c r="AQ249" s="62">
        <f t="shared" si="148"/>
        <v>1.9396592678190276</v>
      </c>
      <c r="AR249" s="62">
        <f t="shared" si="149"/>
        <v>96.982963390951383</v>
      </c>
      <c r="AS249" s="62">
        <f t="shared" si="150"/>
        <v>193.96592678190277</v>
      </c>
      <c r="AT249" s="62">
        <f t="shared" si="151"/>
        <v>-96.982963390951383</v>
      </c>
      <c r="AU249" s="62">
        <f t="shared" si="152"/>
        <v>290.94889017285414</v>
      </c>
      <c r="AV249" s="62">
        <f t="shared" si="153"/>
        <v>-387.93185356380553</v>
      </c>
      <c r="AW249" s="63">
        <f t="shared" si="167"/>
        <v>-96.982963390951397</v>
      </c>
      <c r="AX249" s="61" t="str">
        <f t="shared" ca="1" si="155"/>
        <v/>
      </c>
      <c r="AY249" s="69">
        <f t="shared" ca="1" si="168"/>
        <v>9261.2205257836213</v>
      </c>
      <c r="AZ249" s="51">
        <f t="shared" si="156"/>
        <v>678.88074373665972</v>
      </c>
      <c r="BA249" s="55">
        <f t="shared" ca="1" si="157"/>
        <v>7.2602237752915022E-2</v>
      </c>
      <c r="BB249" s="55">
        <f t="shared" ca="1" si="169"/>
        <v>-0.14936224308826876</v>
      </c>
      <c r="BC249" s="64">
        <f t="shared" ca="1" si="158"/>
        <v>-746.29674835893206</v>
      </c>
      <c r="BE249" s="52" t="str">
        <f t="shared" ca="1" si="159"/>
        <v/>
      </c>
      <c r="BF249" s="52" t="str">
        <f t="shared" ca="1" si="160"/>
        <v/>
      </c>
      <c r="BG249" s="52">
        <f t="shared" ca="1" si="170"/>
        <v>16.799999999999955</v>
      </c>
      <c r="BH249" s="52">
        <f t="shared" ca="1" si="171"/>
        <v>16.799999999999955</v>
      </c>
    </row>
    <row r="250" spans="19:60">
      <c r="S250" s="68">
        <f t="shared" ref="S250:T250" si="237">S249</f>
        <v>7</v>
      </c>
      <c r="T250" s="69">
        <f t="shared" si="237"/>
        <v>2</v>
      </c>
      <c r="U250" s="70">
        <f t="shared" si="161"/>
        <v>3</v>
      </c>
      <c r="V250" s="68">
        <f t="shared" ref="V250:AA250" si="238">V249</f>
        <v>4</v>
      </c>
      <c r="W250" s="70">
        <f t="shared" si="238"/>
        <v>7</v>
      </c>
      <c r="X250" s="71">
        <f t="shared" si="238"/>
        <v>0.42857142857142855</v>
      </c>
      <c r="Y250" s="71">
        <f t="shared" si="238"/>
        <v>0.5</v>
      </c>
      <c r="Z250" s="69">
        <f t="shared" si="238"/>
        <v>10000</v>
      </c>
      <c r="AA250" s="69">
        <f t="shared" ca="1" si="238"/>
        <v>9350.6862150320194</v>
      </c>
      <c r="AB250" s="69">
        <f t="shared" ca="1" si="163"/>
        <v>-649.31378496798061</v>
      </c>
      <c r="AC250" s="69">
        <f t="shared" ref="AC250:AC281" ca="1" si="239">AC249</f>
        <v>96.882372767104812</v>
      </c>
      <c r="AD250" s="73">
        <f t="shared" si="174"/>
        <v>16.699999999999953</v>
      </c>
      <c r="AE250" s="69">
        <f t="shared" si="208"/>
        <v>0.70000000000000007</v>
      </c>
      <c r="AF250" s="69">
        <f t="shared" si="208"/>
        <v>2.8000000000000003</v>
      </c>
      <c r="AG250" s="78">
        <f t="shared" si="208"/>
        <v>200</v>
      </c>
      <c r="AH250" s="60">
        <f t="shared" si="208"/>
        <v>50</v>
      </c>
      <c r="AI250" s="60">
        <f t="shared" si="208"/>
        <v>140</v>
      </c>
      <c r="AJ250" s="60">
        <f t="shared" si="208"/>
        <v>10140</v>
      </c>
      <c r="AK250" s="60">
        <f t="shared" si="208"/>
        <v>754.31378496798106</v>
      </c>
      <c r="AL250" s="60">
        <f t="shared" si="208"/>
        <v>15.086275699359621</v>
      </c>
      <c r="AM250" s="60">
        <f t="shared" ca="1" si="208"/>
        <v>-878.77947421638009</v>
      </c>
      <c r="AN250" s="60">
        <f t="shared" ca="1" si="208"/>
        <v>-878.77947421638009</v>
      </c>
      <c r="AO250" s="60">
        <f t="shared" ca="1" si="208"/>
        <v>878.77947421638009</v>
      </c>
      <c r="AP250" s="63">
        <f t="shared" si="147"/>
        <v>35</v>
      </c>
      <c r="AQ250" s="62">
        <f t="shared" si="148"/>
        <v>1.9452859700215368</v>
      </c>
      <c r="AR250" s="62">
        <f t="shared" si="149"/>
        <v>97.264298501076837</v>
      </c>
      <c r="AS250" s="62">
        <f t="shared" si="150"/>
        <v>194.52859700215367</v>
      </c>
      <c r="AT250" s="62">
        <f t="shared" si="151"/>
        <v>-97.264298501076837</v>
      </c>
      <c r="AU250" s="62">
        <f t="shared" si="152"/>
        <v>291.79289550323051</v>
      </c>
      <c r="AV250" s="62">
        <f t="shared" si="153"/>
        <v>-389.05719400430735</v>
      </c>
      <c r="AW250" s="63">
        <f t="shared" si="167"/>
        <v>-97.264298501076837</v>
      </c>
      <c r="AX250" s="61" t="str">
        <f t="shared" ca="1" si="155"/>
        <v/>
      </c>
      <c r="AY250" s="69">
        <f t="shared" ca="1" si="168"/>
        <v>9261.2205257836213</v>
      </c>
      <c r="AZ250" s="51">
        <f t="shared" si="156"/>
        <v>680.85008950753786</v>
      </c>
      <c r="BA250" s="55">
        <f t="shared" ca="1" si="157"/>
        <v>7.2812847511984066E-2</v>
      </c>
      <c r="BB250" s="55">
        <f t="shared" ca="1" si="169"/>
        <v>-0.1497955237557034</v>
      </c>
      <c r="BC250" s="64">
        <f t="shared" ca="1" si="158"/>
        <v>-746.57808346905745</v>
      </c>
      <c r="BE250" s="52" t="str">
        <f t="shared" ca="1" si="159"/>
        <v/>
      </c>
      <c r="BF250" s="52" t="str">
        <f t="shared" ca="1" si="160"/>
        <v/>
      </c>
      <c r="BG250" s="52">
        <f t="shared" ca="1" si="170"/>
        <v>16.699999999999953</v>
      </c>
      <c r="BH250" s="52">
        <f t="shared" ca="1" si="171"/>
        <v>16.699999999999953</v>
      </c>
    </row>
    <row r="251" spans="19:60">
      <c r="S251" s="68">
        <f t="shared" ref="S251:T251" si="240">S250</f>
        <v>7</v>
      </c>
      <c r="T251" s="69">
        <f t="shared" si="240"/>
        <v>2</v>
      </c>
      <c r="U251" s="70">
        <f t="shared" si="161"/>
        <v>3</v>
      </c>
      <c r="V251" s="68">
        <f t="shared" ref="V251:AA251" si="241">V250</f>
        <v>4</v>
      </c>
      <c r="W251" s="70">
        <f t="shared" si="241"/>
        <v>7</v>
      </c>
      <c r="X251" s="71">
        <f t="shared" si="241"/>
        <v>0.42857142857142855</v>
      </c>
      <c r="Y251" s="71">
        <f t="shared" si="241"/>
        <v>0.5</v>
      </c>
      <c r="Z251" s="69">
        <f t="shared" si="241"/>
        <v>10000</v>
      </c>
      <c r="AA251" s="69">
        <f t="shared" ca="1" si="241"/>
        <v>9350.6862150320194</v>
      </c>
      <c r="AB251" s="69">
        <f t="shared" ca="1" si="163"/>
        <v>-649.31378496798061</v>
      </c>
      <c r="AC251" s="69">
        <f t="shared" ca="1" si="239"/>
        <v>96.882372767104812</v>
      </c>
      <c r="AD251" s="73">
        <f t="shared" si="174"/>
        <v>16.599999999999952</v>
      </c>
      <c r="AE251" s="69">
        <f t="shared" ref="AE251:AO266" si="242">AE250</f>
        <v>0.70000000000000007</v>
      </c>
      <c r="AF251" s="69">
        <f t="shared" si="242"/>
        <v>2.8000000000000003</v>
      </c>
      <c r="AG251" s="78">
        <f t="shared" si="242"/>
        <v>200</v>
      </c>
      <c r="AH251" s="60">
        <f t="shared" si="242"/>
        <v>50</v>
      </c>
      <c r="AI251" s="60">
        <f t="shared" si="242"/>
        <v>140</v>
      </c>
      <c r="AJ251" s="60">
        <f t="shared" si="242"/>
        <v>10140</v>
      </c>
      <c r="AK251" s="60">
        <f t="shared" si="242"/>
        <v>754.31378496798106</v>
      </c>
      <c r="AL251" s="60">
        <f t="shared" si="242"/>
        <v>15.086275699359621</v>
      </c>
      <c r="AM251" s="60">
        <f t="shared" ca="1" si="242"/>
        <v>-878.77947421638009</v>
      </c>
      <c r="AN251" s="60">
        <f t="shared" ca="1" si="242"/>
        <v>-878.77947421638009</v>
      </c>
      <c r="AO251" s="60">
        <f t="shared" ca="1" si="242"/>
        <v>878.77947421638009</v>
      </c>
      <c r="AP251" s="63">
        <f t="shared" si="147"/>
        <v>35</v>
      </c>
      <c r="AQ251" s="62">
        <f t="shared" si="148"/>
        <v>1.9509804638168475</v>
      </c>
      <c r="AR251" s="62">
        <f t="shared" si="149"/>
        <v>97.549023190842377</v>
      </c>
      <c r="AS251" s="62">
        <f t="shared" si="150"/>
        <v>195.09804638168475</v>
      </c>
      <c r="AT251" s="62">
        <f t="shared" si="151"/>
        <v>-97.549023190842377</v>
      </c>
      <c r="AU251" s="62">
        <f t="shared" si="152"/>
        <v>292.64706957252713</v>
      </c>
      <c r="AV251" s="62">
        <f t="shared" si="153"/>
        <v>-390.19609276336951</v>
      </c>
      <c r="AW251" s="63">
        <f t="shared" si="167"/>
        <v>-97.549023190842377</v>
      </c>
      <c r="AX251" s="61" t="str">
        <f t="shared" ca="1" si="155"/>
        <v/>
      </c>
      <c r="AY251" s="69">
        <f t="shared" ca="1" si="168"/>
        <v>9261.2205257836213</v>
      </c>
      <c r="AZ251" s="51">
        <f t="shared" si="156"/>
        <v>682.84316233589664</v>
      </c>
      <c r="BA251" s="55">
        <f t="shared" ca="1" si="157"/>
        <v>7.302599473802987E-2</v>
      </c>
      <c r="BB251" s="55">
        <f t="shared" ca="1" si="169"/>
        <v>-0.15023402467214333</v>
      </c>
      <c r="BC251" s="64">
        <f t="shared" ca="1" si="158"/>
        <v>-746.86280815882299</v>
      </c>
      <c r="BE251" s="52" t="str">
        <f t="shared" ca="1" si="159"/>
        <v/>
      </c>
      <c r="BF251" s="52" t="str">
        <f t="shared" ca="1" si="160"/>
        <v/>
      </c>
      <c r="BG251" s="52">
        <f t="shared" ca="1" si="170"/>
        <v>16.599999999999952</v>
      </c>
      <c r="BH251" s="52">
        <f t="shared" ca="1" si="171"/>
        <v>16.599999999999952</v>
      </c>
    </row>
    <row r="252" spans="19:60">
      <c r="S252" s="68">
        <f t="shared" ref="S252:T252" si="243">S251</f>
        <v>7</v>
      </c>
      <c r="T252" s="69">
        <f t="shared" si="243"/>
        <v>2</v>
      </c>
      <c r="U252" s="70">
        <f t="shared" si="161"/>
        <v>3</v>
      </c>
      <c r="V252" s="68">
        <f t="shared" ref="V252:AA252" si="244">V251</f>
        <v>4</v>
      </c>
      <c r="W252" s="70">
        <f t="shared" si="244"/>
        <v>7</v>
      </c>
      <c r="X252" s="71">
        <f t="shared" si="244"/>
        <v>0.42857142857142855</v>
      </c>
      <c r="Y252" s="71">
        <f t="shared" si="244"/>
        <v>0.5</v>
      </c>
      <c r="Z252" s="69">
        <f t="shared" si="244"/>
        <v>10000</v>
      </c>
      <c r="AA252" s="69">
        <f t="shared" ca="1" si="244"/>
        <v>9350.6862150320194</v>
      </c>
      <c r="AB252" s="69">
        <f t="shared" ca="1" si="163"/>
        <v>-649.31378496798061</v>
      </c>
      <c r="AC252" s="69">
        <f t="shared" ca="1" si="239"/>
        <v>96.882372767104812</v>
      </c>
      <c r="AD252" s="73">
        <f t="shared" si="174"/>
        <v>16.49999999999995</v>
      </c>
      <c r="AE252" s="69">
        <f t="shared" si="242"/>
        <v>0.70000000000000007</v>
      </c>
      <c r="AF252" s="69">
        <f t="shared" si="242"/>
        <v>2.8000000000000003</v>
      </c>
      <c r="AG252" s="78">
        <f t="shared" si="242"/>
        <v>200</v>
      </c>
      <c r="AH252" s="60">
        <f t="shared" si="242"/>
        <v>50</v>
      </c>
      <c r="AI252" s="60">
        <f t="shared" si="242"/>
        <v>140</v>
      </c>
      <c r="AJ252" s="60">
        <f t="shared" si="242"/>
        <v>10140</v>
      </c>
      <c r="AK252" s="60">
        <f t="shared" si="242"/>
        <v>754.31378496798106</v>
      </c>
      <c r="AL252" s="60">
        <f t="shared" si="242"/>
        <v>15.086275699359621</v>
      </c>
      <c r="AM252" s="60">
        <f t="shared" ca="1" si="242"/>
        <v>-878.77947421638009</v>
      </c>
      <c r="AN252" s="60">
        <f t="shared" ca="1" si="242"/>
        <v>-878.77947421638009</v>
      </c>
      <c r="AO252" s="60">
        <f t="shared" ca="1" si="242"/>
        <v>878.77947421638009</v>
      </c>
      <c r="AP252" s="63">
        <f t="shared" si="147"/>
        <v>35</v>
      </c>
      <c r="AQ252" s="62">
        <f t="shared" si="148"/>
        <v>1.9567439817793737</v>
      </c>
      <c r="AR252" s="62">
        <f t="shared" si="149"/>
        <v>97.837199088968688</v>
      </c>
      <c r="AS252" s="62">
        <f t="shared" si="150"/>
        <v>195.67439817793738</v>
      </c>
      <c r="AT252" s="62">
        <f t="shared" si="151"/>
        <v>-97.837199088968688</v>
      </c>
      <c r="AU252" s="62">
        <f t="shared" si="152"/>
        <v>293.51159726690605</v>
      </c>
      <c r="AV252" s="62">
        <f t="shared" si="153"/>
        <v>-391.34879635587475</v>
      </c>
      <c r="AW252" s="63">
        <f t="shared" si="167"/>
        <v>-97.837199088968703</v>
      </c>
      <c r="AX252" s="61" t="str">
        <f t="shared" ca="1" si="155"/>
        <v/>
      </c>
      <c r="AY252" s="69">
        <f t="shared" ca="1" si="168"/>
        <v>9261.2205257836213</v>
      </c>
      <c r="AZ252" s="51">
        <f t="shared" si="156"/>
        <v>684.86039362278086</v>
      </c>
      <c r="BA252" s="55">
        <f t="shared" ca="1" si="157"/>
        <v>7.3241725566815602E-2</v>
      </c>
      <c r="BB252" s="55">
        <f t="shared" ca="1" si="169"/>
        <v>-0.15067784075120677</v>
      </c>
      <c r="BC252" s="64">
        <f t="shared" ca="1" si="158"/>
        <v>-747.15098405694926</v>
      </c>
      <c r="BE252" s="52" t="str">
        <f t="shared" ca="1" si="159"/>
        <v/>
      </c>
      <c r="BF252" s="52" t="str">
        <f t="shared" ca="1" si="160"/>
        <v/>
      </c>
      <c r="BG252" s="52">
        <f t="shared" ca="1" si="170"/>
        <v>16.49999999999995</v>
      </c>
      <c r="BH252" s="52">
        <f t="shared" ca="1" si="171"/>
        <v>16.49999999999995</v>
      </c>
    </row>
    <row r="253" spans="19:60">
      <c r="S253" s="68">
        <f t="shared" ref="S253:T253" si="245">S252</f>
        <v>7</v>
      </c>
      <c r="T253" s="69">
        <f t="shared" si="245"/>
        <v>2</v>
      </c>
      <c r="U253" s="70">
        <f t="shared" si="161"/>
        <v>3</v>
      </c>
      <c r="V253" s="68">
        <f t="shared" ref="V253:AA253" si="246">V252</f>
        <v>4</v>
      </c>
      <c r="W253" s="70">
        <f t="shared" si="246"/>
        <v>7</v>
      </c>
      <c r="X253" s="71">
        <f t="shared" si="246"/>
        <v>0.42857142857142855</v>
      </c>
      <c r="Y253" s="71">
        <f t="shared" si="246"/>
        <v>0.5</v>
      </c>
      <c r="Z253" s="69">
        <f t="shared" si="246"/>
        <v>10000</v>
      </c>
      <c r="AA253" s="69">
        <f t="shared" ca="1" si="246"/>
        <v>9350.6862150320194</v>
      </c>
      <c r="AB253" s="69">
        <f t="shared" ca="1" si="163"/>
        <v>-649.31378496798061</v>
      </c>
      <c r="AC253" s="69">
        <f t="shared" ca="1" si="239"/>
        <v>96.882372767104812</v>
      </c>
      <c r="AD253" s="73">
        <f t="shared" si="174"/>
        <v>16.399999999999949</v>
      </c>
      <c r="AE253" s="69">
        <f t="shared" si="242"/>
        <v>0.70000000000000007</v>
      </c>
      <c r="AF253" s="69">
        <f t="shared" si="242"/>
        <v>2.8000000000000003</v>
      </c>
      <c r="AG253" s="78">
        <f t="shared" si="242"/>
        <v>200</v>
      </c>
      <c r="AH253" s="60">
        <f t="shared" si="242"/>
        <v>50</v>
      </c>
      <c r="AI253" s="60">
        <f t="shared" si="242"/>
        <v>140</v>
      </c>
      <c r="AJ253" s="60">
        <f t="shared" si="242"/>
        <v>10140</v>
      </c>
      <c r="AK253" s="60">
        <f t="shared" si="242"/>
        <v>754.31378496798106</v>
      </c>
      <c r="AL253" s="60">
        <f t="shared" si="242"/>
        <v>15.086275699359621</v>
      </c>
      <c r="AM253" s="60">
        <f t="shared" ca="1" si="242"/>
        <v>-878.77947421638009</v>
      </c>
      <c r="AN253" s="60">
        <f t="shared" ca="1" si="242"/>
        <v>-878.77947421638009</v>
      </c>
      <c r="AO253" s="60">
        <f t="shared" ca="1" si="242"/>
        <v>878.77947421638009</v>
      </c>
      <c r="AP253" s="63">
        <f t="shared" si="147"/>
        <v>35</v>
      </c>
      <c r="AQ253" s="62">
        <f t="shared" si="148"/>
        <v>1.9625777865463214</v>
      </c>
      <c r="AR253" s="62">
        <f t="shared" si="149"/>
        <v>98.128889327316074</v>
      </c>
      <c r="AS253" s="62">
        <f t="shared" si="150"/>
        <v>196.25777865463215</v>
      </c>
      <c r="AT253" s="62">
        <f t="shared" si="151"/>
        <v>-98.128889327316074</v>
      </c>
      <c r="AU253" s="62">
        <f t="shared" si="152"/>
        <v>294.38666798194822</v>
      </c>
      <c r="AV253" s="62">
        <f t="shared" si="153"/>
        <v>-392.5155573092643</v>
      </c>
      <c r="AW253" s="63">
        <f t="shared" si="167"/>
        <v>-98.128889327316074</v>
      </c>
      <c r="AX253" s="61" t="str">
        <f t="shared" ca="1" si="155"/>
        <v/>
      </c>
      <c r="AY253" s="69">
        <f t="shared" ca="1" si="168"/>
        <v>9261.2205257836213</v>
      </c>
      <c r="AZ253" s="51">
        <f t="shared" si="156"/>
        <v>686.90222529121252</v>
      </c>
      <c r="BA253" s="55">
        <f t="shared" ca="1" si="157"/>
        <v>7.3460087259367021E-2</v>
      </c>
      <c r="BB253" s="55">
        <f t="shared" ca="1" si="169"/>
        <v>-0.15112706922147828</v>
      </c>
      <c r="BC253" s="64">
        <f t="shared" ca="1" si="158"/>
        <v>-747.44267429529668</v>
      </c>
      <c r="BE253" s="52" t="str">
        <f t="shared" ca="1" si="159"/>
        <v/>
      </c>
      <c r="BF253" s="52" t="str">
        <f t="shared" ca="1" si="160"/>
        <v/>
      </c>
      <c r="BG253" s="52">
        <f t="shared" ca="1" si="170"/>
        <v>16.399999999999949</v>
      </c>
      <c r="BH253" s="52">
        <f t="shared" ca="1" si="171"/>
        <v>16.399999999999949</v>
      </c>
    </row>
    <row r="254" spans="19:60">
      <c r="S254" s="68">
        <f t="shared" ref="S254:T254" si="247">S253</f>
        <v>7</v>
      </c>
      <c r="T254" s="69">
        <f t="shared" si="247"/>
        <v>2</v>
      </c>
      <c r="U254" s="70">
        <f t="shared" si="161"/>
        <v>3</v>
      </c>
      <c r="V254" s="68">
        <f t="shared" ref="V254:AA254" si="248">V253</f>
        <v>4</v>
      </c>
      <c r="W254" s="70">
        <f t="shared" si="248"/>
        <v>7</v>
      </c>
      <c r="X254" s="71">
        <f t="shared" si="248"/>
        <v>0.42857142857142855</v>
      </c>
      <c r="Y254" s="71">
        <f t="shared" si="248"/>
        <v>0.5</v>
      </c>
      <c r="Z254" s="69">
        <f t="shared" si="248"/>
        <v>10000</v>
      </c>
      <c r="AA254" s="69">
        <f t="shared" ca="1" si="248"/>
        <v>9350.6862150320194</v>
      </c>
      <c r="AB254" s="69">
        <f t="shared" ca="1" si="163"/>
        <v>-649.31378496798061</v>
      </c>
      <c r="AC254" s="69">
        <f t="shared" ca="1" si="239"/>
        <v>96.882372767104812</v>
      </c>
      <c r="AD254" s="73">
        <f t="shared" si="174"/>
        <v>16.299999999999947</v>
      </c>
      <c r="AE254" s="69">
        <f t="shared" si="242"/>
        <v>0.70000000000000007</v>
      </c>
      <c r="AF254" s="69">
        <f t="shared" si="242"/>
        <v>2.8000000000000003</v>
      </c>
      <c r="AG254" s="78">
        <f t="shared" si="242"/>
        <v>200</v>
      </c>
      <c r="AH254" s="60">
        <f t="shared" si="242"/>
        <v>50</v>
      </c>
      <c r="AI254" s="60">
        <f t="shared" si="242"/>
        <v>140</v>
      </c>
      <c r="AJ254" s="60">
        <f t="shared" si="242"/>
        <v>10140</v>
      </c>
      <c r="AK254" s="60">
        <f t="shared" si="242"/>
        <v>754.31378496798106</v>
      </c>
      <c r="AL254" s="60">
        <f t="shared" si="242"/>
        <v>15.086275699359621</v>
      </c>
      <c r="AM254" s="60">
        <f t="shared" ca="1" si="242"/>
        <v>-878.77947421638009</v>
      </c>
      <c r="AN254" s="60">
        <f t="shared" ca="1" si="242"/>
        <v>-878.77947421638009</v>
      </c>
      <c r="AO254" s="60">
        <f t="shared" ca="1" si="242"/>
        <v>878.77947421638009</v>
      </c>
      <c r="AP254" s="63">
        <f t="shared" si="147"/>
        <v>35</v>
      </c>
      <c r="AQ254" s="62">
        <f t="shared" si="148"/>
        <v>1.9684831717398572</v>
      </c>
      <c r="AR254" s="62">
        <f t="shared" si="149"/>
        <v>98.42415858699286</v>
      </c>
      <c r="AS254" s="62">
        <f t="shared" si="150"/>
        <v>196.84831717398572</v>
      </c>
      <c r="AT254" s="62">
        <f t="shared" si="151"/>
        <v>-98.42415858699286</v>
      </c>
      <c r="AU254" s="62">
        <f t="shared" si="152"/>
        <v>295.27247576097858</v>
      </c>
      <c r="AV254" s="62">
        <f t="shared" si="153"/>
        <v>-393.69663434797144</v>
      </c>
      <c r="AW254" s="63">
        <f t="shared" si="167"/>
        <v>-98.42415858699286</v>
      </c>
      <c r="AX254" s="61" t="str">
        <f t="shared" ca="1" si="155"/>
        <v/>
      </c>
      <c r="AY254" s="69">
        <f t="shared" ca="1" si="168"/>
        <v>9261.2205257836213</v>
      </c>
      <c r="AZ254" s="51">
        <f t="shared" si="156"/>
        <v>688.96911010894996</v>
      </c>
      <c r="BA254" s="55">
        <f t="shared" ca="1" si="157"/>
        <v>7.3681128236489618E-2</v>
      </c>
      <c r="BB254" s="55">
        <f t="shared" ca="1" si="169"/>
        <v>-0.15158180969752</v>
      </c>
      <c r="BC254" s="64">
        <f t="shared" ca="1" si="158"/>
        <v>-747.73794355497353</v>
      </c>
      <c r="BE254" s="52" t="str">
        <f t="shared" ca="1" si="159"/>
        <v/>
      </c>
      <c r="BF254" s="52" t="str">
        <f t="shared" ca="1" si="160"/>
        <v/>
      </c>
      <c r="BG254" s="52">
        <f t="shared" ca="1" si="170"/>
        <v>16.299999999999947</v>
      </c>
      <c r="BH254" s="52">
        <f t="shared" ca="1" si="171"/>
        <v>16.299999999999947</v>
      </c>
    </row>
    <row r="255" spans="19:60">
      <c r="S255" s="68">
        <f t="shared" ref="S255:T255" si="249">S254</f>
        <v>7</v>
      </c>
      <c r="T255" s="69">
        <f t="shared" si="249"/>
        <v>2</v>
      </c>
      <c r="U255" s="70">
        <f t="shared" si="161"/>
        <v>3</v>
      </c>
      <c r="V255" s="68">
        <f t="shared" ref="V255:AA255" si="250">V254</f>
        <v>4</v>
      </c>
      <c r="W255" s="70">
        <f t="shared" si="250"/>
        <v>7</v>
      </c>
      <c r="X255" s="71">
        <f t="shared" si="250"/>
        <v>0.42857142857142855</v>
      </c>
      <c r="Y255" s="71">
        <f t="shared" si="250"/>
        <v>0.5</v>
      </c>
      <c r="Z255" s="69">
        <f t="shared" si="250"/>
        <v>10000</v>
      </c>
      <c r="AA255" s="69">
        <f t="shared" ca="1" si="250"/>
        <v>9350.6862150320194</v>
      </c>
      <c r="AB255" s="69">
        <f t="shared" ca="1" si="163"/>
        <v>-649.31378496798061</v>
      </c>
      <c r="AC255" s="69">
        <f t="shared" ca="1" si="239"/>
        <v>96.882372767104812</v>
      </c>
      <c r="AD255" s="73">
        <f t="shared" si="174"/>
        <v>16.199999999999946</v>
      </c>
      <c r="AE255" s="69">
        <f t="shared" si="242"/>
        <v>0.70000000000000007</v>
      </c>
      <c r="AF255" s="69">
        <f t="shared" si="242"/>
        <v>2.8000000000000003</v>
      </c>
      <c r="AG255" s="78">
        <f t="shared" si="242"/>
        <v>200</v>
      </c>
      <c r="AH255" s="60">
        <f t="shared" si="242"/>
        <v>50</v>
      </c>
      <c r="AI255" s="60">
        <f t="shared" si="242"/>
        <v>140</v>
      </c>
      <c r="AJ255" s="60">
        <f t="shared" si="242"/>
        <v>10140</v>
      </c>
      <c r="AK255" s="60">
        <f t="shared" si="242"/>
        <v>754.31378496798106</v>
      </c>
      <c r="AL255" s="60">
        <f t="shared" si="242"/>
        <v>15.086275699359621</v>
      </c>
      <c r="AM255" s="60">
        <f t="shared" ca="1" si="242"/>
        <v>-878.77947421638009</v>
      </c>
      <c r="AN255" s="60">
        <f t="shared" ca="1" si="242"/>
        <v>-878.77947421638009</v>
      </c>
      <c r="AO255" s="60">
        <f t="shared" ca="1" si="242"/>
        <v>878.77947421638009</v>
      </c>
      <c r="AP255" s="63">
        <f t="shared" si="147"/>
        <v>35</v>
      </c>
      <c r="AQ255" s="62">
        <f t="shared" si="148"/>
        <v>1.9744614629234367</v>
      </c>
      <c r="AR255" s="62">
        <f t="shared" si="149"/>
        <v>98.723073146171842</v>
      </c>
      <c r="AS255" s="62">
        <f t="shared" si="150"/>
        <v>197.44614629234368</v>
      </c>
      <c r="AT255" s="62">
        <f t="shared" si="151"/>
        <v>-98.723073146171842</v>
      </c>
      <c r="AU255" s="62">
        <f t="shared" si="152"/>
        <v>296.16921943851554</v>
      </c>
      <c r="AV255" s="62">
        <f t="shared" si="153"/>
        <v>-394.89229258468737</v>
      </c>
      <c r="AW255" s="63">
        <f t="shared" si="167"/>
        <v>-98.723073146171828</v>
      </c>
      <c r="AX255" s="61" t="str">
        <f t="shared" ca="1" si="155"/>
        <v/>
      </c>
      <c r="AY255" s="69">
        <f t="shared" ca="1" si="168"/>
        <v>9261.2205257836213</v>
      </c>
      <c r="AZ255" s="51">
        <f t="shared" si="156"/>
        <v>691.06151202320291</v>
      </c>
      <c r="BA255" s="55">
        <f t="shared" ca="1" si="157"/>
        <v>7.3904898114564369E-2</v>
      </c>
      <c r="BB255" s="55">
        <f t="shared" ca="1" si="169"/>
        <v>-0.15204216425351286</v>
      </c>
      <c r="BC255" s="64">
        <f t="shared" ca="1" si="158"/>
        <v>-748.03685811415244</v>
      </c>
      <c r="BE255" s="52" t="str">
        <f t="shared" ca="1" si="159"/>
        <v/>
      </c>
      <c r="BF255" s="52" t="str">
        <f t="shared" ca="1" si="160"/>
        <v/>
      </c>
      <c r="BG255" s="52">
        <f t="shared" ca="1" si="170"/>
        <v>16.199999999999946</v>
      </c>
      <c r="BH255" s="52">
        <f t="shared" ca="1" si="171"/>
        <v>16.199999999999946</v>
      </c>
    </row>
    <row r="256" spans="19:60">
      <c r="S256" s="68">
        <f t="shared" ref="S256:T256" si="251">S255</f>
        <v>7</v>
      </c>
      <c r="T256" s="69">
        <f t="shared" si="251"/>
        <v>2</v>
      </c>
      <c r="U256" s="70">
        <f t="shared" si="161"/>
        <v>3</v>
      </c>
      <c r="V256" s="68">
        <f t="shared" ref="V256:AA256" si="252">V255</f>
        <v>4</v>
      </c>
      <c r="W256" s="70">
        <f t="shared" si="252"/>
        <v>7</v>
      </c>
      <c r="X256" s="71">
        <f t="shared" si="252"/>
        <v>0.42857142857142855</v>
      </c>
      <c r="Y256" s="71">
        <f t="shared" si="252"/>
        <v>0.5</v>
      </c>
      <c r="Z256" s="69">
        <f t="shared" si="252"/>
        <v>10000</v>
      </c>
      <c r="AA256" s="69">
        <f t="shared" ca="1" si="252"/>
        <v>9350.6862150320194</v>
      </c>
      <c r="AB256" s="69">
        <f t="shared" ca="1" si="163"/>
        <v>-649.31378496798061</v>
      </c>
      <c r="AC256" s="69">
        <f t="shared" ca="1" si="239"/>
        <v>96.882372767104812</v>
      </c>
      <c r="AD256" s="73">
        <f t="shared" si="174"/>
        <v>16.099999999999945</v>
      </c>
      <c r="AE256" s="69">
        <f t="shared" si="242"/>
        <v>0.70000000000000007</v>
      </c>
      <c r="AF256" s="69">
        <f t="shared" si="242"/>
        <v>2.8000000000000003</v>
      </c>
      <c r="AG256" s="78">
        <f t="shared" si="242"/>
        <v>200</v>
      </c>
      <c r="AH256" s="60">
        <f t="shared" si="242"/>
        <v>50</v>
      </c>
      <c r="AI256" s="60">
        <f t="shared" si="242"/>
        <v>140</v>
      </c>
      <c r="AJ256" s="60">
        <f t="shared" si="242"/>
        <v>10140</v>
      </c>
      <c r="AK256" s="60">
        <f t="shared" si="242"/>
        <v>754.31378496798106</v>
      </c>
      <c r="AL256" s="60">
        <f t="shared" si="242"/>
        <v>15.086275699359621</v>
      </c>
      <c r="AM256" s="60">
        <f t="shared" ca="1" si="242"/>
        <v>-878.77947421638009</v>
      </c>
      <c r="AN256" s="60">
        <f t="shared" ca="1" si="242"/>
        <v>-878.77947421638009</v>
      </c>
      <c r="AO256" s="60">
        <f t="shared" ca="1" si="242"/>
        <v>878.77947421638009</v>
      </c>
      <c r="AP256" s="63">
        <f t="shared" si="147"/>
        <v>35</v>
      </c>
      <c r="AQ256" s="62">
        <f t="shared" si="148"/>
        <v>1.9805140185937686</v>
      </c>
      <c r="AR256" s="62">
        <f t="shared" si="149"/>
        <v>99.025700929688426</v>
      </c>
      <c r="AS256" s="62">
        <f t="shared" si="150"/>
        <v>198.05140185937685</v>
      </c>
      <c r="AT256" s="62">
        <f t="shared" si="151"/>
        <v>-99.025700929688426</v>
      </c>
      <c r="AU256" s="62">
        <f t="shared" si="152"/>
        <v>297.07710278906529</v>
      </c>
      <c r="AV256" s="62">
        <f t="shared" si="153"/>
        <v>-396.10280371875371</v>
      </c>
      <c r="AW256" s="63">
        <f t="shared" si="167"/>
        <v>-99.025700929688412</v>
      </c>
      <c r="AX256" s="61" t="str">
        <f t="shared" ca="1" si="155"/>
        <v/>
      </c>
      <c r="AY256" s="69">
        <f t="shared" ca="1" si="168"/>
        <v>9261.2205257836213</v>
      </c>
      <c r="AZ256" s="51">
        <f t="shared" si="156"/>
        <v>693.17990650781894</v>
      </c>
      <c r="BA256" s="55">
        <f t="shared" ca="1" si="157"/>
        <v>7.4131447742677284E-2</v>
      </c>
      <c r="BB256" s="55">
        <f t="shared" ca="1" si="169"/>
        <v>-0.15250823749964224</v>
      </c>
      <c r="BC256" s="64">
        <f t="shared" ca="1" si="158"/>
        <v>-748.33948589766896</v>
      </c>
      <c r="BE256" s="52" t="str">
        <f t="shared" ca="1" si="159"/>
        <v/>
      </c>
      <c r="BF256" s="52" t="str">
        <f t="shared" ca="1" si="160"/>
        <v/>
      </c>
      <c r="BG256" s="52">
        <f t="shared" ca="1" si="170"/>
        <v>16.099999999999945</v>
      </c>
      <c r="BH256" s="52">
        <f t="shared" ca="1" si="171"/>
        <v>16.099999999999945</v>
      </c>
    </row>
    <row r="257" spans="19:60">
      <c r="S257" s="68">
        <f t="shared" ref="S257:T257" si="253">S256</f>
        <v>7</v>
      </c>
      <c r="T257" s="69">
        <f t="shared" si="253"/>
        <v>2</v>
      </c>
      <c r="U257" s="70">
        <f t="shared" si="161"/>
        <v>3</v>
      </c>
      <c r="V257" s="68">
        <f t="shared" ref="V257:AA257" si="254">V256</f>
        <v>4</v>
      </c>
      <c r="W257" s="70">
        <f t="shared" si="254"/>
        <v>7</v>
      </c>
      <c r="X257" s="71">
        <f t="shared" si="254"/>
        <v>0.42857142857142855</v>
      </c>
      <c r="Y257" s="71">
        <f t="shared" si="254"/>
        <v>0.5</v>
      </c>
      <c r="Z257" s="69">
        <f t="shared" si="254"/>
        <v>10000</v>
      </c>
      <c r="AA257" s="69">
        <f t="shared" ca="1" si="254"/>
        <v>9350.6862150320194</v>
      </c>
      <c r="AB257" s="69">
        <f t="shared" ca="1" si="163"/>
        <v>-649.31378496798061</v>
      </c>
      <c r="AC257" s="69">
        <f t="shared" ca="1" si="239"/>
        <v>96.882372767104812</v>
      </c>
      <c r="AD257" s="73">
        <f t="shared" si="174"/>
        <v>15.999999999999945</v>
      </c>
      <c r="AE257" s="69">
        <f t="shared" si="242"/>
        <v>0.70000000000000007</v>
      </c>
      <c r="AF257" s="69">
        <f t="shared" si="242"/>
        <v>2.8000000000000003</v>
      </c>
      <c r="AG257" s="78">
        <f t="shared" si="242"/>
        <v>200</v>
      </c>
      <c r="AH257" s="60">
        <f t="shared" si="242"/>
        <v>50</v>
      </c>
      <c r="AI257" s="60">
        <f t="shared" si="242"/>
        <v>140</v>
      </c>
      <c r="AJ257" s="60">
        <f t="shared" si="242"/>
        <v>10140</v>
      </c>
      <c r="AK257" s="60">
        <f t="shared" si="242"/>
        <v>754.31378496798106</v>
      </c>
      <c r="AL257" s="60">
        <f t="shared" si="242"/>
        <v>15.086275699359621</v>
      </c>
      <c r="AM257" s="60">
        <f t="shared" ca="1" si="242"/>
        <v>-878.77947421638009</v>
      </c>
      <c r="AN257" s="60">
        <f t="shared" ca="1" si="242"/>
        <v>-878.77947421638009</v>
      </c>
      <c r="AO257" s="60">
        <f t="shared" ca="1" si="242"/>
        <v>878.77947421638009</v>
      </c>
      <c r="AP257" s="63">
        <f t="shared" si="147"/>
        <v>35</v>
      </c>
      <c r="AQ257" s="62">
        <f t="shared" si="148"/>
        <v>1.9866422312099798</v>
      </c>
      <c r="AR257" s="62">
        <f t="shared" si="149"/>
        <v>99.332111560498987</v>
      </c>
      <c r="AS257" s="62">
        <f t="shared" si="150"/>
        <v>198.66422312099797</v>
      </c>
      <c r="AT257" s="62">
        <f t="shared" si="151"/>
        <v>-99.332111560498987</v>
      </c>
      <c r="AU257" s="62">
        <f t="shared" si="152"/>
        <v>297.99633468149693</v>
      </c>
      <c r="AV257" s="62">
        <f t="shared" si="153"/>
        <v>-397.32844624199595</v>
      </c>
      <c r="AW257" s="63">
        <f t="shared" si="167"/>
        <v>-99.332111560499015</v>
      </c>
      <c r="AX257" s="61" t="str">
        <f t="shared" ca="1" si="155"/>
        <v/>
      </c>
      <c r="AY257" s="69">
        <f t="shared" ca="1" si="168"/>
        <v>9261.2205257836213</v>
      </c>
      <c r="AZ257" s="51">
        <f t="shared" si="156"/>
        <v>695.32478092349288</v>
      </c>
      <c r="BA257" s="55">
        <f t="shared" ca="1" si="157"/>
        <v>7.4360829241141624E-2</v>
      </c>
      <c r="BB257" s="55">
        <f t="shared" ca="1" si="169"/>
        <v>-0.15298013666134833</v>
      </c>
      <c r="BC257" s="64">
        <f t="shared" ca="1" si="158"/>
        <v>-748.64589652847962</v>
      </c>
      <c r="BE257" s="52" t="str">
        <f t="shared" ca="1" si="159"/>
        <v/>
      </c>
      <c r="BF257" s="52" t="str">
        <f t="shared" ca="1" si="160"/>
        <v/>
      </c>
      <c r="BG257" s="52">
        <f t="shared" ca="1" si="170"/>
        <v>15.999999999999945</v>
      </c>
      <c r="BH257" s="52">
        <f t="shared" ca="1" si="171"/>
        <v>15.999999999999945</v>
      </c>
    </row>
    <row r="258" spans="19:60">
      <c r="S258" s="68">
        <f t="shared" ref="S258:T258" si="255">S257</f>
        <v>7</v>
      </c>
      <c r="T258" s="69">
        <f t="shared" si="255"/>
        <v>2</v>
      </c>
      <c r="U258" s="70">
        <f t="shared" si="161"/>
        <v>3</v>
      </c>
      <c r="V258" s="68">
        <f t="shared" ref="V258:AA258" si="256">V257</f>
        <v>4</v>
      </c>
      <c r="W258" s="70">
        <f t="shared" si="256"/>
        <v>7</v>
      </c>
      <c r="X258" s="71">
        <f t="shared" si="256"/>
        <v>0.42857142857142855</v>
      </c>
      <c r="Y258" s="71">
        <f t="shared" si="256"/>
        <v>0.5</v>
      </c>
      <c r="Z258" s="69">
        <f t="shared" si="256"/>
        <v>10000</v>
      </c>
      <c r="AA258" s="69">
        <f t="shared" ca="1" si="256"/>
        <v>9350.6862150320194</v>
      </c>
      <c r="AB258" s="69">
        <f t="shared" ca="1" si="163"/>
        <v>-649.31378496798061</v>
      </c>
      <c r="AC258" s="69">
        <f t="shared" ca="1" si="239"/>
        <v>96.882372767104812</v>
      </c>
      <c r="AD258" s="73">
        <f t="shared" si="174"/>
        <v>15.899999999999945</v>
      </c>
      <c r="AE258" s="69">
        <f t="shared" si="242"/>
        <v>0.70000000000000007</v>
      </c>
      <c r="AF258" s="69">
        <f t="shared" si="242"/>
        <v>2.8000000000000003</v>
      </c>
      <c r="AG258" s="78">
        <f t="shared" si="242"/>
        <v>200</v>
      </c>
      <c r="AH258" s="60">
        <f t="shared" si="242"/>
        <v>50</v>
      </c>
      <c r="AI258" s="60">
        <f t="shared" si="242"/>
        <v>140</v>
      </c>
      <c r="AJ258" s="60">
        <f t="shared" si="242"/>
        <v>10140</v>
      </c>
      <c r="AK258" s="60">
        <f t="shared" si="242"/>
        <v>754.31378496798106</v>
      </c>
      <c r="AL258" s="60">
        <f t="shared" si="242"/>
        <v>15.086275699359621</v>
      </c>
      <c r="AM258" s="60">
        <f t="shared" ca="1" si="242"/>
        <v>-878.77947421638009</v>
      </c>
      <c r="AN258" s="60">
        <f t="shared" ca="1" si="242"/>
        <v>-878.77947421638009</v>
      </c>
      <c r="AO258" s="60">
        <f t="shared" ca="1" si="242"/>
        <v>878.77947421638009</v>
      </c>
      <c r="AP258" s="63">
        <f t="shared" si="147"/>
        <v>35</v>
      </c>
      <c r="AQ258" s="62">
        <f t="shared" si="148"/>
        <v>1.9928475282616147</v>
      </c>
      <c r="AR258" s="62">
        <f t="shared" si="149"/>
        <v>99.64237641308074</v>
      </c>
      <c r="AS258" s="62">
        <f t="shared" si="150"/>
        <v>199.28475282616148</v>
      </c>
      <c r="AT258" s="62">
        <f t="shared" si="151"/>
        <v>-99.64237641308074</v>
      </c>
      <c r="AU258" s="62">
        <f t="shared" si="152"/>
        <v>298.92712923924222</v>
      </c>
      <c r="AV258" s="62">
        <f t="shared" si="153"/>
        <v>-398.56950565232296</v>
      </c>
      <c r="AW258" s="63">
        <f t="shared" si="167"/>
        <v>-99.64237641308074</v>
      </c>
      <c r="AX258" s="61" t="str">
        <f t="shared" ca="1" si="155"/>
        <v/>
      </c>
      <c r="AY258" s="69">
        <f t="shared" ca="1" si="168"/>
        <v>9261.2205257836213</v>
      </c>
      <c r="AZ258" s="51">
        <f t="shared" si="156"/>
        <v>697.49663489156524</v>
      </c>
      <c r="BA258" s="55">
        <f t="shared" ca="1" si="157"/>
        <v>7.4593096041473447E-2</v>
      </c>
      <c r="BB258" s="55">
        <f t="shared" ca="1" si="169"/>
        <v>-0.15345797166156633</v>
      </c>
      <c r="BC258" s="64">
        <f t="shared" ca="1" si="158"/>
        <v>-748.95616138106129</v>
      </c>
      <c r="BE258" s="52" t="str">
        <f t="shared" ca="1" si="159"/>
        <v/>
      </c>
      <c r="BF258" s="52" t="str">
        <f t="shared" ca="1" si="160"/>
        <v/>
      </c>
      <c r="BG258" s="52">
        <f t="shared" ca="1" si="170"/>
        <v>15.899999999999945</v>
      </c>
      <c r="BH258" s="52">
        <f t="shared" ca="1" si="171"/>
        <v>15.899999999999945</v>
      </c>
    </row>
    <row r="259" spans="19:60">
      <c r="S259" s="68">
        <f t="shared" ref="S259:T259" si="257">S258</f>
        <v>7</v>
      </c>
      <c r="T259" s="69">
        <f t="shared" si="257"/>
        <v>2</v>
      </c>
      <c r="U259" s="70">
        <f t="shared" si="161"/>
        <v>3</v>
      </c>
      <c r="V259" s="68">
        <f t="shared" ref="V259:AA259" si="258">V258</f>
        <v>4</v>
      </c>
      <c r="W259" s="70">
        <f t="shared" si="258"/>
        <v>7</v>
      </c>
      <c r="X259" s="71">
        <f t="shared" si="258"/>
        <v>0.42857142857142855</v>
      </c>
      <c r="Y259" s="71">
        <f t="shared" si="258"/>
        <v>0.5</v>
      </c>
      <c r="Z259" s="69">
        <f t="shared" si="258"/>
        <v>10000</v>
      </c>
      <c r="AA259" s="69">
        <f t="shared" ca="1" si="258"/>
        <v>9350.6862150320194</v>
      </c>
      <c r="AB259" s="69">
        <f t="shared" ca="1" si="163"/>
        <v>-649.31378496798061</v>
      </c>
      <c r="AC259" s="69">
        <f t="shared" ca="1" si="239"/>
        <v>96.882372767104812</v>
      </c>
      <c r="AD259" s="73">
        <f t="shared" si="174"/>
        <v>15.799999999999946</v>
      </c>
      <c r="AE259" s="69">
        <f t="shared" si="242"/>
        <v>0.70000000000000007</v>
      </c>
      <c r="AF259" s="69">
        <f t="shared" si="242"/>
        <v>2.8000000000000003</v>
      </c>
      <c r="AG259" s="78">
        <f t="shared" si="242"/>
        <v>200</v>
      </c>
      <c r="AH259" s="60">
        <f t="shared" si="242"/>
        <v>50</v>
      </c>
      <c r="AI259" s="60">
        <f t="shared" si="242"/>
        <v>140</v>
      </c>
      <c r="AJ259" s="60">
        <f t="shared" si="242"/>
        <v>10140</v>
      </c>
      <c r="AK259" s="60">
        <f t="shared" si="242"/>
        <v>754.31378496798106</v>
      </c>
      <c r="AL259" s="60">
        <f t="shared" si="242"/>
        <v>15.086275699359621</v>
      </c>
      <c r="AM259" s="60">
        <f t="shared" ca="1" si="242"/>
        <v>-878.77947421638009</v>
      </c>
      <c r="AN259" s="60">
        <f t="shared" ca="1" si="242"/>
        <v>-878.77947421638009</v>
      </c>
      <c r="AO259" s="60">
        <f t="shared" ca="1" si="242"/>
        <v>878.77947421638009</v>
      </c>
      <c r="AP259" s="63">
        <f t="shared" si="147"/>
        <v>35</v>
      </c>
      <c r="AQ259" s="62">
        <f t="shared" si="148"/>
        <v>1.9991313733771947</v>
      </c>
      <c r="AR259" s="62">
        <f t="shared" si="149"/>
        <v>99.956568668859731</v>
      </c>
      <c r="AS259" s="62">
        <f t="shared" si="150"/>
        <v>199.91313733771946</v>
      </c>
      <c r="AT259" s="62">
        <f t="shared" si="151"/>
        <v>-99.956568668859731</v>
      </c>
      <c r="AU259" s="62">
        <f t="shared" si="152"/>
        <v>299.86970600657918</v>
      </c>
      <c r="AV259" s="62">
        <f t="shared" si="153"/>
        <v>-399.82627467543892</v>
      </c>
      <c r="AW259" s="63">
        <f t="shared" si="167"/>
        <v>-99.956568668859745</v>
      </c>
      <c r="AX259" s="61" t="str">
        <f t="shared" ca="1" si="155"/>
        <v/>
      </c>
      <c r="AY259" s="69">
        <f t="shared" ca="1" si="168"/>
        <v>9261.2205257836213</v>
      </c>
      <c r="AZ259" s="51">
        <f t="shared" si="156"/>
        <v>699.6959806820181</v>
      </c>
      <c r="BA259" s="55">
        <f t="shared" ca="1" si="157"/>
        <v>7.4828302927885393E-2</v>
      </c>
      <c r="BB259" s="55">
        <f t="shared" ca="1" si="169"/>
        <v>-0.15394185520609094</v>
      </c>
      <c r="BC259" s="64">
        <f t="shared" ca="1" si="158"/>
        <v>-749.27035363684035</v>
      </c>
      <c r="BE259" s="52" t="str">
        <f t="shared" ca="1" si="159"/>
        <v/>
      </c>
      <c r="BF259" s="52" t="str">
        <f t="shared" ca="1" si="160"/>
        <v/>
      </c>
      <c r="BG259" s="52">
        <f t="shared" ca="1" si="170"/>
        <v>15.799999999999946</v>
      </c>
      <c r="BH259" s="52">
        <f t="shared" ca="1" si="171"/>
        <v>15.799999999999946</v>
      </c>
    </row>
    <row r="260" spans="19:60">
      <c r="S260" s="68">
        <f t="shared" ref="S260:T260" si="259">S259</f>
        <v>7</v>
      </c>
      <c r="T260" s="69">
        <f t="shared" si="259"/>
        <v>2</v>
      </c>
      <c r="U260" s="70">
        <f t="shared" si="161"/>
        <v>3</v>
      </c>
      <c r="V260" s="68">
        <f t="shared" ref="V260:AA260" si="260">V259</f>
        <v>4</v>
      </c>
      <c r="W260" s="70">
        <f t="shared" si="260"/>
        <v>7</v>
      </c>
      <c r="X260" s="71">
        <f t="shared" si="260"/>
        <v>0.42857142857142855</v>
      </c>
      <c r="Y260" s="71">
        <f t="shared" si="260"/>
        <v>0.5</v>
      </c>
      <c r="Z260" s="69">
        <f t="shared" si="260"/>
        <v>10000</v>
      </c>
      <c r="AA260" s="69">
        <f t="shared" ca="1" si="260"/>
        <v>9350.6862150320194</v>
      </c>
      <c r="AB260" s="69">
        <f t="shared" ca="1" si="163"/>
        <v>-649.31378496798061</v>
      </c>
      <c r="AC260" s="69">
        <f t="shared" ca="1" si="239"/>
        <v>96.882372767104812</v>
      </c>
      <c r="AD260" s="73">
        <f t="shared" si="174"/>
        <v>15.699999999999946</v>
      </c>
      <c r="AE260" s="69">
        <f t="shared" si="242"/>
        <v>0.70000000000000007</v>
      </c>
      <c r="AF260" s="69">
        <f t="shared" si="242"/>
        <v>2.8000000000000003</v>
      </c>
      <c r="AG260" s="78">
        <f t="shared" si="242"/>
        <v>200</v>
      </c>
      <c r="AH260" s="60">
        <f t="shared" si="242"/>
        <v>50</v>
      </c>
      <c r="AI260" s="60">
        <f t="shared" si="242"/>
        <v>140</v>
      </c>
      <c r="AJ260" s="60">
        <f t="shared" si="242"/>
        <v>10140</v>
      </c>
      <c r="AK260" s="60">
        <f t="shared" si="242"/>
        <v>754.31378496798106</v>
      </c>
      <c r="AL260" s="60">
        <f t="shared" si="242"/>
        <v>15.086275699359621</v>
      </c>
      <c r="AM260" s="60">
        <f t="shared" ca="1" si="242"/>
        <v>-878.77947421638009</v>
      </c>
      <c r="AN260" s="60">
        <f t="shared" ca="1" si="242"/>
        <v>-878.77947421638009</v>
      </c>
      <c r="AO260" s="60">
        <f t="shared" ca="1" si="242"/>
        <v>878.77947421638009</v>
      </c>
      <c r="AP260" s="63">
        <f t="shared" si="147"/>
        <v>35</v>
      </c>
      <c r="AQ260" s="62">
        <f t="shared" si="148"/>
        <v>2.0054952674751387</v>
      </c>
      <c r="AR260" s="62">
        <f t="shared" si="149"/>
        <v>100.27476337375694</v>
      </c>
      <c r="AS260" s="62">
        <f t="shared" si="150"/>
        <v>200.54952674751388</v>
      </c>
      <c r="AT260" s="62">
        <f t="shared" si="151"/>
        <v>-100.27476337375694</v>
      </c>
      <c r="AU260" s="62">
        <f t="shared" si="152"/>
        <v>300.82429012127079</v>
      </c>
      <c r="AV260" s="62">
        <f t="shared" si="153"/>
        <v>-401.09905349502776</v>
      </c>
      <c r="AW260" s="63">
        <f t="shared" si="167"/>
        <v>-100.27476337375697</v>
      </c>
      <c r="AX260" s="61" t="str">
        <f t="shared" ca="1" si="155"/>
        <v/>
      </c>
      <c r="AY260" s="69">
        <f t="shared" ca="1" si="168"/>
        <v>9261.2205257836213</v>
      </c>
      <c r="AZ260" s="51">
        <f t="shared" si="156"/>
        <v>701.92334361629855</v>
      </c>
      <c r="BA260" s="55">
        <f t="shared" ca="1" si="157"/>
        <v>7.5066506080366316E-2</v>
      </c>
      <c r="BB260" s="55">
        <f t="shared" ca="1" si="169"/>
        <v>-0.1544319028722019</v>
      </c>
      <c r="BC260" s="64">
        <f t="shared" ca="1" si="158"/>
        <v>-749.58854834173758</v>
      </c>
      <c r="BE260" s="52" t="str">
        <f t="shared" ca="1" si="159"/>
        <v/>
      </c>
      <c r="BF260" s="52" t="str">
        <f t="shared" ca="1" si="160"/>
        <v/>
      </c>
      <c r="BG260" s="52">
        <f t="shared" ca="1" si="170"/>
        <v>15.699999999999946</v>
      </c>
      <c r="BH260" s="52">
        <f t="shared" ca="1" si="171"/>
        <v>15.699999999999946</v>
      </c>
    </row>
    <row r="261" spans="19:60">
      <c r="S261" s="68">
        <f t="shared" ref="S261:T261" si="261">S260</f>
        <v>7</v>
      </c>
      <c r="T261" s="69">
        <f t="shared" si="261"/>
        <v>2</v>
      </c>
      <c r="U261" s="70">
        <f t="shared" si="161"/>
        <v>3</v>
      </c>
      <c r="V261" s="68">
        <f t="shared" ref="V261:AA261" si="262">V260</f>
        <v>4</v>
      </c>
      <c r="W261" s="70">
        <f t="shared" si="262"/>
        <v>7</v>
      </c>
      <c r="X261" s="71">
        <f t="shared" si="262"/>
        <v>0.42857142857142855</v>
      </c>
      <c r="Y261" s="71">
        <f t="shared" si="262"/>
        <v>0.5</v>
      </c>
      <c r="Z261" s="69">
        <f t="shared" si="262"/>
        <v>10000</v>
      </c>
      <c r="AA261" s="69">
        <f t="shared" ca="1" si="262"/>
        <v>9350.6862150320194</v>
      </c>
      <c r="AB261" s="69">
        <f t="shared" ca="1" si="163"/>
        <v>-649.31378496798061</v>
      </c>
      <c r="AC261" s="69">
        <f t="shared" ca="1" si="239"/>
        <v>96.882372767104812</v>
      </c>
      <c r="AD261" s="73">
        <f t="shared" si="174"/>
        <v>15.599999999999946</v>
      </c>
      <c r="AE261" s="69">
        <f t="shared" si="242"/>
        <v>0.70000000000000007</v>
      </c>
      <c r="AF261" s="69">
        <f t="shared" si="242"/>
        <v>2.8000000000000003</v>
      </c>
      <c r="AG261" s="78">
        <f t="shared" si="242"/>
        <v>200</v>
      </c>
      <c r="AH261" s="60">
        <f t="shared" si="242"/>
        <v>50</v>
      </c>
      <c r="AI261" s="60">
        <f t="shared" si="242"/>
        <v>140</v>
      </c>
      <c r="AJ261" s="60">
        <f t="shared" si="242"/>
        <v>10140</v>
      </c>
      <c r="AK261" s="60">
        <f t="shared" si="242"/>
        <v>754.31378496798106</v>
      </c>
      <c r="AL261" s="60">
        <f t="shared" si="242"/>
        <v>15.086275699359621</v>
      </c>
      <c r="AM261" s="60">
        <f t="shared" ca="1" si="242"/>
        <v>-878.77947421638009</v>
      </c>
      <c r="AN261" s="60">
        <f t="shared" ca="1" si="242"/>
        <v>-878.77947421638009</v>
      </c>
      <c r="AO261" s="60">
        <f t="shared" ca="1" si="242"/>
        <v>878.77947421638009</v>
      </c>
      <c r="AP261" s="63">
        <f t="shared" si="147"/>
        <v>35</v>
      </c>
      <c r="AQ261" s="62">
        <f t="shared" si="148"/>
        <v>2.0119407499589537</v>
      </c>
      <c r="AR261" s="62">
        <f t="shared" si="149"/>
        <v>100.59703749794768</v>
      </c>
      <c r="AS261" s="62">
        <f t="shared" si="150"/>
        <v>201.19407499589536</v>
      </c>
      <c r="AT261" s="62">
        <f t="shared" si="151"/>
        <v>-100.59703749794768</v>
      </c>
      <c r="AU261" s="62">
        <f t="shared" si="152"/>
        <v>301.79111249384306</v>
      </c>
      <c r="AV261" s="62">
        <f t="shared" si="153"/>
        <v>-402.38814999179073</v>
      </c>
      <c r="AW261" s="63">
        <f t="shared" si="167"/>
        <v>-100.59703749794767</v>
      </c>
      <c r="AX261" s="61" t="str">
        <f t="shared" ca="1" si="155"/>
        <v/>
      </c>
      <c r="AY261" s="69">
        <f t="shared" ca="1" si="168"/>
        <v>9261.2205257836213</v>
      </c>
      <c r="AZ261" s="51">
        <f t="shared" si="156"/>
        <v>704.17926248563379</v>
      </c>
      <c r="BA261" s="55">
        <f t="shared" ca="1" si="157"/>
        <v>7.530776311941749E-2</v>
      </c>
      <c r="BB261" s="55">
        <f t="shared" ca="1" si="169"/>
        <v>-0.15492823320069876</v>
      </c>
      <c r="BC261" s="64">
        <f t="shared" ca="1" si="158"/>
        <v>-749.91082246592828</v>
      </c>
      <c r="BE261" s="52" t="str">
        <f t="shared" ca="1" si="159"/>
        <v/>
      </c>
      <c r="BF261" s="52" t="str">
        <f t="shared" ca="1" si="160"/>
        <v/>
      </c>
      <c r="BG261" s="52">
        <f t="shared" ca="1" si="170"/>
        <v>15.599999999999946</v>
      </c>
      <c r="BH261" s="52">
        <f t="shared" ca="1" si="171"/>
        <v>15.599999999999946</v>
      </c>
    </row>
    <row r="262" spans="19:60">
      <c r="S262" s="68">
        <f t="shared" ref="S262:T262" si="263">S261</f>
        <v>7</v>
      </c>
      <c r="T262" s="69">
        <f t="shared" si="263"/>
        <v>2</v>
      </c>
      <c r="U262" s="70">
        <f t="shared" si="161"/>
        <v>3</v>
      </c>
      <c r="V262" s="68">
        <f t="shared" ref="V262:AA262" si="264">V261</f>
        <v>4</v>
      </c>
      <c r="W262" s="70">
        <f t="shared" si="264"/>
        <v>7</v>
      </c>
      <c r="X262" s="71">
        <f t="shared" si="264"/>
        <v>0.42857142857142855</v>
      </c>
      <c r="Y262" s="71">
        <f t="shared" si="264"/>
        <v>0.5</v>
      </c>
      <c r="Z262" s="69">
        <f t="shared" si="264"/>
        <v>10000</v>
      </c>
      <c r="AA262" s="69">
        <f t="shared" ca="1" si="264"/>
        <v>9350.6862150320194</v>
      </c>
      <c r="AB262" s="69">
        <f t="shared" ca="1" si="163"/>
        <v>-649.31378496798061</v>
      </c>
      <c r="AC262" s="69">
        <f t="shared" ca="1" si="239"/>
        <v>96.882372767104812</v>
      </c>
      <c r="AD262" s="73">
        <f t="shared" si="174"/>
        <v>15.499999999999947</v>
      </c>
      <c r="AE262" s="69">
        <f t="shared" si="242"/>
        <v>0.70000000000000007</v>
      </c>
      <c r="AF262" s="69">
        <f t="shared" si="242"/>
        <v>2.8000000000000003</v>
      </c>
      <c r="AG262" s="78">
        <f t="shared" si="242"/>
        <v>200</v>
      </c>
      <c r="AH262" s="60">
        <f t="shared" si="242"/>
        <v>50</v>
      </c>
      <c r="AI262" s="60">
        <f t="shared" si="242"/>
        <v>140</v>
      </c>
      <c r="AJ262" s="60">
        <f t="shared" si="242"/>
        <v>10140</v>
      </c>
      <c r="AK262" s="60">
        <f t="shared" si="242"/>
        <v>754.31378496798106</v>
      </c>
      <c r="AL262" s="60">
        <f t="shared" si="242"/>
        <v>15.086275699359621</v>
      </c>
      <c r="AM262" s="60">
        <f t="shared" ca="1" si="242"/>
        <v>-878.77947421638009</v>
      </c>
      <c r="AN262" s="60">
        <f t="shared" ca="1" si="242"/>
        <v>-878.77947421638009</v>
      </c>
      <c r="AO262" s="60">
        <f t="shared" ca="1" si="242"/>
        <v>878.77947421638009</v>
      </c>
      <c r="AP262" s="63">
        <f t="shared" si="147"/>
        <v>35</v>
      </c>
      <c r="AQ262" s="62">
        <f t="shared" si="148"/>
        <v>2.0184693999586889</v>
      </c>
      <c r="AR262" s="62">
        <f t="shared" si="149"/>
        <v>100.92346999793445</v>
      </c>
      <c r="AS262" s="62">
        <f t="shared" si="150"/>
        <v>201.84693999586889</v>
      </c>
      <c r="AT262" s="62">
        <f t="shared" si="151"/>
        <v>-100.92346999793445</v>
      </c>
      <c r="AU262" s="62">
        <f t="shared" si="152"/>
        <v>302.77040999380336</v>
      </c>
      <c r="AV262" s="62">
        <f t="shared" si="153"/>
        <v>-403.69387999173779</v>
      </c>
      <c r="AW262" s="63">
        <f t="shared" si="167"/>
        <v>-100.92346999793443</v>
      </c>
      <c r="AX262" s="61" t="str">
        <f t="shared" ca="1" si="155"/>
        <v/>
      </c>
      <c r="AY262" s="69">
        <f t="shared" ca="1" si="168"/>
        <v>9261.2205257836213</v>
      </c>
      <c r="AZ262" s="51">
        <f t="shared" si="156"/>
        <v>706.46428998554109</v>
      </c>
      <c r="BA262" s="55">
        <f t="shared" ca="1" si="157"/>
        <v>7.5552133152520934E-2</v>
      </c>
      <c r="BB262" s="55">
        <f t="shared" ca="1" si="169"/>
        <v>-0.1554309677914989</v>
      </c>
      <c r="BC262" s="64">
        <f t="shared" ca="1" si="158"/>
        <v>-750.2372549659151</v>
      </c>
      <c r="BE262" s="52" t="str">
        <f t="shared" ca="1" si="159"/>
        <v/>
      </c>
      <c r="BF262" s="52" t="str">
        <f t="shared" ca="1" si="160"/>
        <v/>
      </c>
      <c r="BG262" s="52">
        <f t="shared" ca="1" si="170"/>
        <v>15.499999999999947</v>
      </c>
      <c r="BH262" s="52">
        <f t="shared" ca="1" si="171"/>
        <v>15.499999999999947</v>
      </c>
    </row>
    <row r="263" spans="19:60">
      <c r="S263" s="68">
        <f t="shared" ref="S263:T263" si="265">S262</f>
        <v>7</v>
      </c>
      <c r="T263" s="69">
        <f t="shared" si="265"/>
        <v>2</v>
      </c>
      <c r="U263" s="70">
        <f t="shared" si="161"/>
        <v>3</v>
      </c>
      <c r="V263" s="68">
        <f t="shared" ref="V263:AA263" si="266">V262</f>
        <v>4</v>
      </c>
      <c r="W263" s="70">
        <f t="shared" si="266"/>
        <v>7</v>
      </c>
      <c r="X263" s="71">
        <f t="shared" si="266"/>
        <v>0.42857142857142855</v>
      </c>
      <c r="Y263" s="71">
        <f t="shared" si="266"/>
        <v>0.5</v>
      </c>
      <c r="Z263" s="69">
        <f t="shared" si="266"/>
        <v>10000</v>
      </c>
      <c r="AA263" s="69">
        <f t="shared" ca="1" si="266"/>
        <v>9350.6862150320194</v>
      </c>
      <c r="AB263" s="69">
        <f t="shared" ca="1" si="163"/>
        <v>-649.31378496798061</v>
      </c>
      <c r="AC263" s="69">
        <f t="shared" ca="1" si="239"/>
        <v>96.882372767104812</v>
      </c>
      <c r="AD263" s="73">
        <f t="shared" si="174"/>
        <v>15.399999999999947</v>
      </c>
      <c r="AE263" s="69">
        <f t="shared" si="242"/>
        <v>0.70000000000000007</v>
      </c>
      <c r="AF263" s="69">
        <f t="shared" si="242"/>
        <v>2.8000000000000003</v>
      </c>
      <c r="AG263" s="78">
        <f t="shared" si="242"/>
        <v>200</v>
      </c>
      <c r="AH263" s="60">
        <f t="shared" si="242"/>
        <v>50</v>
      </c>
      <c r="AI263" s="60">
        <f t="shared" si="242"/>
        <v>140</v>
      </c>
      <c r="AJ263" s="60">
        <f t="shared" si="242"/>
        <v>10140</v>
      </c>
      <c r="AK263" s="60">
        <f t="shared" si="242"/>
        <v>754.31378496798106</v>
      </c>
      <c r="AL263" s="60">
        <f t="shared" si="242"/>
        <v>15.086275699359621</v>
      </c>
      <c r="AM263" s="60">
        <f t="shared" ca="1" si="242"/>
        <v>-878.77947421638009</v>
      </c>
      <c r="AN263" s="60">
        <f t="shared" ca="1" si="242"/>
        <v>-878.77947421638009</v>
      </c>
      <c r="AO263" s="60">
        <f t="shared" ca="1" si="242"/>
        <v>878.77947421638009</v>
      </c>
      <c r="AP263" s="63">
        <f t="shared" si="147"/>
        <v>35</v>
      </c>
      <c r="AQ263" s="62">
        <f t="shared" si="148"/>
        <v>2.0250828376207579</v>
      </c>
      <c r="AR263" s="62">
        <f t="shared" si="149"/>
        <v>101.2541418810379</v>
      </c>
      <c r="AS263" s="62">
        <f t="shared" si="150"/>
        <v>202.50828376207579</v>
      </c>
      <c r="AT263" s="62">
        <f t="shared" si="151"/>
        <v>-101.2541418810379</v>
      </c>
      <c r="AU263" s="62">
        <f t="shared" si="152"/>
        <v>303.76242564311372</v>
      </c>
      <c r="AV263" s="62">
        <f t="shared" si="153"/>
        <v>-405.01656752415158</v>
      </c>
      <c r="AW263" s="63">
        <f t="shared" si="167"/>
        <v>-101.25414188103787</v>
      </c>
      <c r="AX263" s="61" t="str">
        <f t="shared" ca="1" si="155"/>
        <v/>
      </c>
      <c r="AY263" s="69">
        <f t="shared" ca="1" si="168"/>
        <v>9261.2205257836213</v>
      </c>
      <c r="AZ263" s="51">
        <f t="shared" si="156"/>
        <v>708.7789931672653</v>
      </c>
      <c r="BA263" s="55">
        <f t="shared" ca="1" si="157"/>
        <v>7.5799676822417922E-2</v>
      </c>
      <c r="BB263" s="55">
        <f t="shared" ca="1" si="169"/>
        <v>-0.15594023140295871</v>
      </c>
      <c r="BC263" s="64">
        <f t="shared" ca="1" si="158"/>
        <v>-750.56792684901848</v>
      </c>
      <c r="BE263" s="52" t="str">
        <f t="shared" ca="1" si="159"/>
        <v/>
      </c>
      <c r="BF263" s="52" t="str">
        <f t="shared" ca="1" si="160"/>
        <v/>
      </c>
      <c r="BG263" s="52">
        <f t="shared" ca="1" si="170"/>
        <v>15.399999999999947</v>
      </c>
      <c r="BH263" s="52">
        <f t="shared" ca="1" si="171"/>
        <v>15.399999999999947</v>
      </c>
    </row>
    <row r="264" spans="19:60">
      <c r="S264" s="68">
        <f t="shared" ref="S264:T264" si="267">S263</f>
        <v>7</v>
      </c>
      <c r="T264" s="69">
        <f t="shared" si="267"/>
        <v>2</v>
      </c>
      <c r="U264" s="70">
        <f t="shared" si="161"/>
        <v>3</v>
      </c>
      <c r="V264" s="68">
        <f t="shared" ref="V264:AA264" si="268">V263</f>
        <v>4</v>
      </c>
      <c r="W264" s="70">
        <f t="shared" si="268"/>
        <v>7</v>
      </c>
      <c r="X264" s="71">
        <f t="shared" si="268"/>
        <v>0.42857142857142855</v>
      </c>
      <c r="Y264" s="71">
        <f t="shared" si="268"/>
        <v>0.5</v>
      </c>
      <c r="Z264" s="69">
        <f t="shared" si="268"/>
        <v>10000</v>
      </c>
      <c r="AA264" s="69">
        <f t="shared" ca="1" si="268"/>
        <v>9350.6862150320194</v>
      </c>
      <c r="AB264" s="69">
        <f t="shared" ca="1" si="163"/>
        <v>-649.31378496798061</v>
      </c>
      <c r="AC264" s="69">
        <f t="shared" ca="1" si="239"/>
        <v>96.882372767104812</v>
      </c>
      <c r="AD264" s="73">
        <f t="shared" si="174"/>
        <v>15.299999999999947</v>
      </c>
      <c r="AE264" s="69">
        <f t="shared" si="242"/>
        <v>0.70000000000000007</v>
      </c>
      <c r="AF264" s="69">
        <f t="shared" si="242"/>
        <v>2.8000000000000003</v>
      </c>
      <c r="AG264" s="78">
        <f t="shared" si="242"/>
        <v>200</v>
      </c>
      <c r="AH264" s="60">
        <f t="shared" si="242"/>
        <v>50</v>
      </c>
      <c r="AI264" s="60">
        <f t="shared" si="242"/>
        <v>140</v>
      </c>
      <c r="AJ264" s="60">
        <f t="shared" si="242"/>
        <v>10140</v>
      </c>
      <c r="AK264" s="60">
        <f t="shared" si="242"/>
        <v>754.31378496798106</v>
      </c>
      <c r="AL264" s="60">
        <f t="shared" si="242"/>
        <v>15.086275699359621</v>
      </c>
      <c r="AM264" s="60">
        <f t="shared" ca="1" si="242"/>
        <v>-878.77947421638009</v>
      </c>
      <c r="AN264" s="60">
        <f t="shared" ca="1" si="242"/>
        <v>-878.77947421638009</v>
      </c>
      <c r="AO264" s="60">
        <f t="shared" ca="1" si="242"/>
        <v>878.77947421638009</v>
      </c>
      <c r="AP264" s="63">
        <f t="shared" si="147"/>
        <v>35</v>
      </c>
      <c r="AQ264" s="62">
        <f t="shared" si="148"/>
        <v>2.0317827254483447</v>
      </c>
      <c r="AR264" s="62">
        <f t="shared" si="149"/>
        <v>101.58913627241724</v>
      </c>
      <c r="AS264" s="62">
        <f t="shared" si="150"/>
        <v>203.17827254483447</v>
      </c>
      <c r="AT264" s="62">
        <f t="shared" si="151"/>
        <v>-101.58913627241724</v>
      </c>
      <c r="AU264" s="62">
        <f t="shared" si="152"/>
        <v>304.76740881725169</v>
      </c>
      <c r="AV264" s="62">
        <f t="shared" si="153"/>
        <v>-406.35654508966894</v>
      </c>
      <c r="AW264" s="63">
        <f t="shared" si="167"/>
        <v>-101.58913627241725</v>
      </c>
      <c r="AX264" s="61" t="str">
        <f t="shared" ca="1" si="155"/>
        <v/>
      </c>
      <c r="AY264" s="69">
        <f t="shared" ca="1" si="168"/>
        <v>9261.2205257836213</v>
      </c>
      <c r="AZ264" s="51">
        <f t="shared" si="156"/>
        <v>711.12395390692063</v>
      </c>
      <c r="BA264" s="55">
        <f t="shared" ca="1" si="157"/>
        <v>7.6050456357280888E-2</v>
      </c>
      <c r="BB264" s="55">
        <f t="shared" ca="1" si="169"/>
        <v>-0.15645615205509134</v>
      </c>
      <c r="BC264" s="64">
        <f t="shared" ca="1" si="158"/>
        <v>-750.90292124039786</v>
      </c>
      <c r="BE264" s="52" t="str">
        <f t="shared" ca="1" si="159"/>
        <v/>
      </c>
      <c r="BF264" s="52" t="str">
        <f t="shared" ca="1" si="160"/>
        <v/>
      </c>
      <c r="BG264" s="52">
        <f t="shared" ca="1" si="170"/>
        <v>15.299999999999947</v>
      </c>
      <c r="BH264" s="52">
        <f t="shared" ca="1" si="171"/>
        <v>15.299999999999947</v>
      </c>
    </row>
    <row r="265" spans="19:60">
      <c r="S265" s="68">
        <f t="shared" ref="S265:T265" si="269">S264</f>
        <v>7</v>
      </c>
      <c r="T265" s="69">
        <f t="shared" si="269"/>
        <v>2</v>
      </c>
      <c r="U265" s="70">
        <f t="shared" si="161"/>
        <v>3</v>
      </c>
      <c r="V265" s="68">
        <f t="shared" ref="V265:AA265" si="270">V264</f>
        <v>4</v>
      </c>
      <c r="W265" s="70">
        <f t="shared" si="270"/>
        <v>7</v>
      </c>
      <c r="X265" s="71">
        <f t="shared" si="270"/>
        <v>0.42857142857142855</v>
      </c>
      <c r="Y265" s="71">
        <f t="shared" si="270"/>
        <v>0.5</v>
      </c>
      <c r="Z265" s="69">
        <f t="shared" si="270"/>
        <v>10000</v>
      </c>
      <c r="AA265" s="69">
        <f t="shared" ca="1" si="270"/>
        <v>9350.6862150320194</v>
      </c>
      <c r="AB265" s="69">
        <f t="shared" ca="1" si="163"/>
        <v>-649.31378496798061</v>
      </c>
      <c r="AC265" s="69">
        <f t="shared" ca="1" si="239"/>
        <v>96.882372767104812</v>
      </c>
      <c r="AD265" s="73">
        <f t="shared" si="174"/>
        <v>15.199999999999948</v>
      </c>
      <c r="AE265" s="69">
        <f t="shared" si="242"/>
        <v>0.70000000000000007</v>
      </c>
      <c r="AF265" s="69">
        <f t="shared" si="242"/>
        <v>2.8000000000000003</v>
      </c>
      <c r="AG265" s="78">
        <f t="shared" si="242"/>
        <v>200</v>
      </c>
      <c r="AH265" s="60">
        <f t="shared" si="242"/>
        <v>50</v>
      </c>
      <c r="AI265" s="60">
        <f t="shared" si="242"/>
        <v>140</v>
      </c>
      <c r="AJ265" s="60">
        <f t="shared" si="242"/>
        <v>10140</v>
      </c>
      <c r="AK265" s="60">
        <f t="shared" si="242"/>
        <v>754.31378496798106</v>
      </c>
      <c r="AL265" s="60">
        <f t="shared" si="242"/>
        <v>15.086275699359621</v>
      </c>
      <c r="AM265" s="60">
        <f t="shared" ca="1" si="242"/>
        <v>-878.77947421638009</v>
      </c>
      <c r="AN265" s="60">
        <f t="shared" ca="1" si="242"/>
        <v>-878.77947421638009</v>
      </c>
      <c r="AO265" s="60">
        <f t="shared" ca="1" si="242"/>
        <v>878.77947421638009</v>
      </c>
      <c r="AP265" s="63">
        <f t="shared" si="147"/>
        <v>35</v>
      </c>
      <c r="AQ265" s="62">
        <f t="shared" si="148"/>
        <v>2.0385707696947155</v>
      </c>
      <c r="AR265" s="62">
        <f t="shared" si="149"/>
        <v>101.92853848473578</v>
      </c>
      <c r="AS265" s="62">
        <f t="shared" si="150"/>
        <v>203.85707696947156</v>
      </c>
      <c r="AT265" s="62">
        <f t="shared" si="151"/>
        <v>-101.92853848473578</v>
      </c>
      <c r="AU265" s="62">
        <f t="shared" si="152"/>
        <v>305.78561545420735</v>
      </c>
      <c r="AV265" s="62">
        <f t="shared" si="153"/>
        <v>-407.71415393894313</v>
      </c>
      <c r="AW265" s="63">
        <f t="shared" si="167"/>
        <v>-101.92853848473578</v>
      </c>
      <c r="AX265" s="61" t="str">
        <f t="shared" ca="1" si="155"/>
        <v/>
      </c>
      <c r="AY265" s="69">
        <f t="shared" ca="1" si="168"/>
        <v>9261.2205257836213</v>
      </c>
      <c r="AZ265" s="51">
        <f t="shared" si="156"/>
        <v>713.49976939315047</v>
      </c>
      <c r="BA265" s="55">
        <f t="shared" ca="1" si="157"/>
        <v>7.6304535622865752E-2</v>
      </c>
      <c r="BB265" s="55">
        <f t="shared" ca="1" si="169"/>
        <v>-0.15697886113685719</v>
      </c>
      <c r="BC265" s="64">
        <f t="shared" ca="1" si="158"/>
        <v>-751.24232345271639</v>
      </c>
      <c r="BE265" s="52" t="str">
        <f t="shared" ca="1" si="159"/>
        <v/>
      </c>
      <c r="BF265" s="52" t="str">
        <f t="shared" ca="1" si="160"/>
        <v/>
      </c>
      <c r="BG265" s="52">
        <f t="shared" ca="1" si="170"/>
        <v>15.199999999999948</v>
      </c>
      <c r="BH265" s="52">
        <f t="shared" ca="1" si="171"/>
        <v>15.199999999999948</v>
      </c>
    </row>
    <row r="266" spans="19:60">
      <c r="S266" s="68">
        <f t="shared" ref="S266:T266" si="271">S265</f>
        <v>7</v>
      </c>
      <c r="T266" s="69">
        <f t="shared" si="271"/>
        <v>2</v>
      </c>
      <c r="U266" s="70">
        <f t="shared" si="161"/>
        <v>3</v>
      </c>
      <c r="V266" s="68">
        <f t="shared" ref="V266:AA266" si="272">V265</f>
        <v>4</v>
      </c>
      <c r="W266" s="70">
        <f t="shared" si="272"/>
        <v>7</v>
      </c>
      <c r="X266" s="71">
        <f t="shared" si="272"/>
        <v>0.42857142857142855</v>
      </c>
      <c r="Y266" s="71">
        <f t="shared" si="272"/>
        <v>0.5</v>
      </c>
      <c r="Z266" s="69">
        <f t="shared" si="272"/>
        <v>10000</v>
      </c>
      <c r="AA266" s="69">
        <f t="shared" ca="1" si="272"/>
        <v>9350.6862150320194</v>
      </c>
      <c r="AB266" s="69">
        <f t="shared" ca="1" si="163"/>
        <v>-649.31378496798061</v>
      </c>
      <c r="AC266" s="69">
        <f t="shared" ca="1" si="239"/>
        <v>96.882372767104812</v>
      </c>
      <c r="AD266" s="73">
        <f t="shared" si="174"/>
        <v>15.099999999999948</v>
      </c>
      <c r="AE266" s="69">
        <f t="shared" si="242"/>
        <v>0.70000000000000007</v>
      </c>
      <c r="AF266" s="69">
        <f t="shared" si="242"/>
        <v>2.8000000000000003</v>
      </c>
      <c r="AG266" s="78">
        <f t="shared" si="242"/>
        <v>200</v>
      </c>
      <c r="AH266" s="60">
        <f t="shared" si="242"/>
        <v>50</v>
      </c>
      <c r="AI266" s="60">
        <f t="shared" si="242"/>
        <v>140</v>
      </c>
      <c r="AJ266" s="60">
        <f t="shared" si="242"/>
        <v>10140</v>
      </c>
      <c r="AK266" s="60">
        <f t="shared" si="242"/>
        <v>754.31378496798106</v>
      </c>
      <c r="AL266" s="60">
        <f t="shared" si="242"/>
        <v>15.086275699359621</v>
      </c>
      <c r="AM266" s="60">
        <f t="shared" ca="1" si="242"/>
        <v>-878.77947421638009</v>
      </c>
      <c r="AN266" s="60">
        <f t="shared" ca="1" si="242"/>
        <v>-878.77947421638009</v>
      </c>
      <c r="AO266" s="60">
        <f t="shared" ca="1" si="242"/>
        <v>878.77947421638009</v>
      </c>
      <c r="AP266" s="63">
        <f t="shared" si="147"/>
        <v>35</v>
      </c>
      <c r="AQ266" s="62">
        <f t="shared" si="148"/>
        <v>2.0454487218118991</v>
      </c>
      <c r="AR266" s="62">
        <f t="shared" si="149"/>
        <v>102.27243609059495</v>
      </c>
      <c r="AS266" s="62">
        <f t="shared" si="150"/>
        <v>204.5448721811899</v>
      </c>
      <c r="AT266" s="62">
        <f t="shared" si="151"/>
        <v>-102.27243609059495</v>
      </c>
      <c r="AU266" s="62">
        <f t="shared" si="152"/>
        <v>306.81730827178484</v>
      </c>
      <c r="AV266" s="62">
        <f t="shared" si="153"/>
        <v>-409.0897443623798</v>
      </c>
      <c r="AW266" s="63">
        <f t="shared" si="167"/>
        <v>-102.27243609059497</v>
      </c>
      <c r="AX266" s="61" t="str">
        <f t="shared" ca="1" si="155"/>
        <v/>
      </c>
      <c r="AY266" s="69">
        <f t="shared" ca="1" si="168"/>
        <v>9261.2205257836213</v>
      </c>
      <c r="AZ266" s="51">
        <f t="shared" si="156"/>
        <v>715.90705263416464</v>
      </c>
      <c r="BA266" s="55">
        <f t="shared" ca="1" si="157"/>
        <v>7.6561980176736488E-2</v>
      </c>
      <c r="BB266" s="55">
        <f t="shared" ca="1" si="169"/>
        <v>-0.15750849351771931</v>
      </c>
      <c r="BC266" s="64">
        <f t="shared" ca="1" si="158"/>
        <v>-751.58622105857557</v>
      </c>
      <c r="BE266" s="52" t="str">
        <f t="shared" ca="1" si="159"/>
        <v/>
      </c>
      <c r="BF266" s="52" t="str">
        <f t="shared" ca="1" si="160"/>
        <v/>
      </c>
      <c r="BG266" s="52">
        <f t="shared" ca="1" si="170"/>
        <v>15.099999999999948</v>
      </c>
      <c r="BH266" s="52">
        <f t="shared" ca="1" si="171"/>
        <v>15.099999999999948</v>
      </c>
    </row>
    <row r="267" spans="19:60">
      <c r="S267" s="68">
        <f t="shared" ref="S267:T267" si="273">S266</f>
        <v>7</v>
      </c>
      <c r="T267" s="69">
        <f t="shared" si="273"/>
        <v>2</v>
      </c>
      <c r="U267" s="70">
        <f t="shared" si="161"/>
        <v>3</v>
      </c>
      <c r="V267" s="68">
        <f t="shared" ref="V267:AA267" si="274">V266</f>
        <v>4</v>
      </c>
      <c r="W267" s="70">
        <f t="shared" si="274"/>
        <v>7</v>
      </c>
      <c r="X267" s="71">
        <f t="shared" si="274"/>
        <v>0.42857142857142855</v>
      </c>
      <c r="Y267" s="71">
        <f t="shared" si="274"/>
        <v>0.5</v>
      </c>
      <c r="Z267" s="69">
        <f t="shared" si="274"/>
        <v>10000</v>
      </c>
      <c r="AA267" s="69">
        <f t="shared" ca="1" si="274"/>
        <v>9350.6862150320194</v>
      </c>
      <c r="AB267" s="69">
        <f t="shared" ca="1" si="163"/>
        <v>-649.31378496798061</v>
      </c>
      <c r="AC267" s="69">
        <f t="shared" ca="1" si="239"/>
        <v>96.882372767104812</v>
      </c>
      <c r="AD267" s="73">
        <f t="shared" si="174"/>
        <v>14.999999999999948</v>
      </c>
      <c r="AE267" s="69">
        <f t="shared" ref="AE267:AO282" si="275">AE266</f>
        <v>0.70000000000000007</v>
      </c>
      <c r="AF267" s="69">
        <f t="shared" si="275"/>
        <v>2.8000000000000003</v>
      </c>
      <c r="AG267" s="78">
        <f t="shared" si="275"/>
        <v>200</v>
      </c>
      <c r="AH267" s="60">
        <f t="shared" si="275"/>
        <v>50</v>
      </c>
      <c r="AI267" s="60">
        <f t="shared" si="275"/>
        <v>140</v>
      </c>
      <c r="AJ267" s="60">
        <f t="shared" si="275"/>
        <v>10140</v>
      </c>
      <c r="AK267" s="60">
        <f t="shared" si="275"/>
        <v>754.31378496798106</v>
      </c>
      <c r="AL267" s="60">
        <f t="shared" si="275"/>
        <v>15.086275699359621</v>
      </c>
      <c r="AM267" s="60">
        <f t="shared" ca="1" si="275"/>
        <v>-878.77947421638009</v>
      </c>
      <c r="AN267" s="60">
        <f t="shared" ca="1" si="275"/>
        <v>-878.77947421638009</v>
      </c>
      <c r="AO267" s="60">
        <f t="shared" ca="1" si="275"/>
        <v>878.77947421638009</v>
      </c>
      <c r="AP267" s="63">
        <f t="shared" si="147"/>
        <v>35</v>
      </c>
      <c r="AQ267" s="62">
        <f t="shared" si="148"/>
        <v>2.0524183799573117</v>
      </c>
      <c r="AR267" s="62">
        <f t="shared" si="149"/>
        <v>102.62091899786559</v>
      </c>
      <c r="AS267" s="62">
        <f t="shared" si="150"/>
        <v>205.24183799573117</v>
      </c>
      <c r="AT267" s="62">
        <f t="shared" si="151"/>
        <v>-102.62091899786559</v>
      </c>
      <c r="AU267" s="62">
        <f t="shared" si="152"/>
        <v>307.86275699359675</v>
      </c>
      <c r="AV267" s="62">
        <f t="shared" si="153"/>
        <v>-410.48367599146235</v>
      </c>
      <c r="AW267" s="63">
        <f t="shared" si="167"/>
        <v>-102.6209189978656</v>
      </c>
      <c r="AX267" s="61" t="str">
        <f t="shared" ca="1" si="155"/>
        <v/>
      </c>
      <c r="AY267" s="69">
        <f t="shared" ca="1" si="168"/>
        <v>9261.2205257836213</v>
      </c>
      <c r="AZ267" s="51">
        <f t="shared" si="156"/>
        <v>718.3464329850591</v>
      </c>
      <c r="BA267" s="55">
        <f t="shared" ca="1" si="157"/>
        <v>7.682285732465885E-2</v>
      </c>
      <c r="BB267" s="55">
        <f t="shared" ca="1" si="169"/>
        <v>-0.15804518766365958</v>
      </c>
      <c r="BC267" s="64">
        <f t="shared" ca="1" si="158"/>
        <v>-751.93470396584621</v>
      </c>
      <c r="BE267" s="52" t="str">
        <f t="shared" ca="1" si="159"/>
        <v/>
      </c>
      <c r="BF267" s="52" t="str">
        <f t="shared" ca="1" si="160"/>
        <v/>
      </c>
      <c r="BG267" s="52">
        <f t="shared" ca="1" si="170"/>
        <v>14.999999999999948</v>
      </c>
      <c r="BH267" s="52">
        <f t="shared" ca="1" si="171"/>
        <v>14.999999999999948</v>
      </c>
    </row>
    <row r="268" spans="19:60">
      <c r="S268" s="68">
        <f t="shared" ref="S268:T268" si="276">S267</f>
        <v>7</v>
      </c>
      <c r="T268" s="69">
        <f t="shared" si="276"/>
        <v>2</v>
      </c>
      <c r="U268" s="70">
        <f t="shared" si="161"/>
        <v>3</v>
      </c>
      <c r="V268" s="68">
        <f t="shared" ref="V268:AA268" si="277">V267</f>
        <v>4</v>
      </c>
      <c r="W268" s="70">
        <f t="shared" si="277"/>
        <v>7</v>
      </c>
      <c r="X268" s="71">
        <f t="shared" si="277"/>
        <v>0.42857142857142855</v>
      </c>
      <c r="Y268" s="71">
        <f t="shared" si="277"/>
        <v>0.5</v>
      </c>
      <c r="Z268" s="69">
        <f t="shared" si="277"/>
        <v>10000</v>
      </c>
      <c r="AA268" s="69">
        <f t="shared" ca="1" si="277"/>
        <v>9350.6862150320194</v>
      </c>
      <c r="AB268" s="69">
        <f t="shared" ca="1" si="163"/>
        <v>-649.31378496798061</v>
      </c>
      <c r="AC268" s="69">
        <f t="shared" ca="1" si="239"/>
        <v>96.882372767104812</v>
      </c>
      <c r="AD268" s="73">
        <f t="shared" si="174"/>
        <v>14.899999999999949</v>
      </c>
      <c r="AE268" s="69">
        <f t="shared" si="275"/>
        <v>0.70000000000000007</v>
      </c>
      <c r="AF268" s="69">
        <f t="shared" si="275"/>
        <v>2.8000000000000003</v>
      </c>
      <c r="AG268" s="78">
        <f t="shared" si="275"/>
        <v>200</v>
      </c>
      <c r="AH268" s="60">
        <f t="shared" si="275"/>
        <v>50</v>
      </c>
      <c r="AI268" s="60">
        <f t="shared" si="275"/>
        <v>140</v>
      </c>
      <c r="AJ268" s="60">
        <f t="shared" si="275"/>
        <v>10140</v>
      </c>
      <c r="AK268" s="60">
        <f t="shared" si="275"/>
        <v>754.31378496798106</v>
      </c>
      <c r="AL268" s="60">
        <f t="shared" si="275"/>
        <v>15.086275699359621</v>
      </c>
      <c r="AM268" s="60">
        <f t="shared" ca="1" si="275"/>
        <v>-878.77947421638009</v>
      </c>
      <c r="AN268" s="60">
        <f t="shared" ca="1" si="275"/>
        <v>-878.77947421638009</v>
      </c>
      <c r="AO268" s="60">
        <f t="shared" ca="1" si="275"/>
        <v>878.77947421638009</v>
      </c>
      <c r="AP268" s="63">
        <f t="shared" si="147"/>
        <v>35</v>
      </c>
      <c r="AQ268" s="62">
        <f t="shared" si="148"/>
        <v>2.059481590561052</v>
      </c>
      <c r="AR268" s="62">
        <f t="shared" si="149"/>
        <v>102.9740795280526</v>
      </c>
      <c r="AS268" s="62">
        <f t="shared" si="150"/>
        <v>205.9481590561052</v>
      </c>
      <c r="AT268" s="62">
        <f t="shared" si="151"/>
        <v>-102.9740795280526</v>
      </c>
      <c r="AU268" s="62">
        <f t="shared" si="152"/>
        <v>308.92223858415781</v>
      </c>
      <c r="AV268" s="62">
        <f t="shared" si="153"/>
        <v>-411.89631811221039</v>
      </c>
      <c r="AW268" s="63">
        <f t="shared" si="167"/>
        <v>-102.97407952805258</v>
      </c>
      <c r="AX268" s="61" t="str">
        <f t="shared" ca="1" si="155"/>
        <v/>
      </c>
      <c r="AY268" s="69">
        <f t="shared" ca="1" si="168"/>
        <v>9261.2205257836213</v>
      </c>
      <c r="AZ268" s="51">
        <f t="shared" si="156"/>
        <v>720.8185566963682</v>
      </c>
      <c r="BA268" s="55">
        <f t="shared" ca="1" si="157"/>
        <v>7.7087236179264718E-2</v>
      </c>
      <c r="BB268" s="55">
        <f t="shared" ca="1" si="169"/>
        <v>-0.15858908575786745</v>
      </c>
      <c r="BC268" s="64">
        <f t="shared" ca="1" si="158"/>
        <v>-752.28786449603319</v>
      </c>
      <c r="BE268" s="52" t="str">
        <f t="shared" ca="1" si="159"/>
        <v/>
      </c>
      <c r="BF268" s="52" t="str">
        <f t="shared" ca="1" si="160"/>
        <v/>
      </c>
      <c r="BG268" s="52">
        <f t="shared" ca="1" si="170"/>
        <v>14.899999999999949</v>
      </c>
      <c r="BH268" s="52">
        <f t="shared" ca="1" si="171"/>
        <v>14.899999999999949</v>
      </c>
    </row>
    <row r="269" spans="19:60">
      <c r="S269" s="68">
        <f t="shared" ref="S269:T269" si="278">S268</f>
        <v>7</v>
      </c>
      <c r="T269" s="69">
        <f t="shared" si="278"/>
        <v>2</v>
      </c>
      <c r="U269" s="70">
        <f t="shared" si="161"/>
        <v>3</v>
      </c>
      <c r="V269" s="68">
        <f t="shared" ref="V269:AA269" si="279">V268</f>
        <v>4</v>
      </c>
      <c r="W269" s="70">
        <f t="shared" si="279"/>
        <v>7</v>
      </c>
      <c r="X269" s="71">
        <f t="shared" si="279"/>
        <v>0.42857142857142855</v>
      </c>
      <c r="Y269" s="71">
        <f t="shared" si="279"/>
        <v>0.5</v>
      </c>
      <c r="Z269" s="69">
        <f t="shared" si="279"/>
        <v>10000</v>
      </c>
      <c r="AA269" s="69">
        <f t="shared" ca="1" si="279"/>
        <v>9350.6862150320194</v>
      </c>
      <c r="AB269" s="69">
        <f t="shared" ca="1" si="163"/>
        <v>-649.31378496798061</v>
      </c>
      <c r="AC269" s="69">
        <f t="shared" ca="1" si="239"/>
        <v>96.882372767104812</v>
      </c>
      <c r="AD269" s="73">
        <f t="shared" si="174"/>
        <v>14.799999999999949</v>
      </c>
      <c r="AE269" s="69">
        <f t="shared" si="275"/>
        <v>0.70000000000000007</v>
      </c>
      <c r="AF269" s="69">
        <f t="shared" si="275"/>
        <v>2.8000000000000003</v>
      </c>
      <c r="AG269" s="78">
        <f t="shared" si="275"/>
        <v>200</v>
      </c>
      <c r="AH269" s="60">
        <f t="shared" si="275"/>
        <v>50</v>
      </c>
      <c r="AI269" s="60">
        <f t="shared" si="275"/>
        <v>140</v>
      </c>
      <c r="AJ269" s="60">
        <f t="shared" si="275"/>
        <v>10140</v>
      </c>
      <c r="AK269" s="60">
        <f t="shared" si="275"/>
        <v>754.31378496798106</v>
      </c>
      <c r="AL269" s="60">
        <f t="shared" si="275"/>
        <v>15.086275699359621</v>
      </c>
      <c r="AM269" s="60">
        <f t="shared" ca="1" si="275"/>
        <v>-878.77947421638009</v>
      </c>
      <c r="AN269" s="60">
        <f t="shared" ca="1" si="275"/>
        <v>-878.77947421638009</v>
      </c>
      <c r="AO269" s="60">
        <f t="shared" ca="1" si="275"/>
        <v>878.77947421638009</v>
      </c>
      <c r="AP269" s="63">
        <f t="shared" si="147"/>
        <v>35</v>
      </c>
      <c r="AQ269" s="62">
        <f t="shared" si="148"/>
        <v>2.0666402499567349</v>
      </c>
      <c r="AR269" s="62">
        <f t="shared" si="149"/>
        <v>103.33201249783674</v>
      </c>
      <c r="AS269" s="62">
        <f t="shared" si="150"/>
        <v>206.66402499567349</v>
      </c>
      <c r="AT269" s="62">
        <f t="shared" si="151"/>
        <v>-103.33201249783674</v>
      </c>
      <c r="AU269" s="62">
        <f t="shared" si="152"/>
        <v>309.99603749351024</v>
      </c>
      <c r="AV269" s="62">
        <f t="shared" si="153"/>
        <v>-413.32804999134697</v>
      </c>
      <c r="AW269" s="63">
        <f t="shared" si="167"/>
        <v>-103.33201249783673</v>
      </c>
      <c r="AX269" s="61" t="str">
        <f t="shared" ca="1" si="155"/>
        <v/>
      </c>
      <c r="AY269" s="69">
        <f t="shared" ca="1" si="168"/>
        <v>9261.2205257836213</v>
      </c>
      <c r="AZ269" s="51">
        <f t="shared" si="156"/>
        <v>723.32408748485716</v>
      </c>
      <c r="BA269" s="55">
        <f t="shared" ca="1" si="157"/>
        <v>7.7355187721094995E-2</v>
      </c>
      <c r="BB269" s="55">
        <f t="shared" ca="1" si="169"/>
        <v>-0.15914033382632145</v>
      </c>
      <c r="BC269" s="64">
        <f t="shared" ca="1" si="158"/>
        <v>-752.6457974658174</v>
      </c>
      <c r="BE269" s="52" t="str">
        <f t="shared" ca="1" si="159"/>
        <v/>
      </c>
      <c r="BF269" s="52" t="str">
        <f t="shared" ca="1" si="160"/>
        <v/>
      </c>
      <c r="BG269" s="52">
        <f t="shared" ca="1" si="170"/>
        <v>14.799999999999949</v>
      </c>
      <c r="BH269" s="52">
        <f t="shared" ca="1" si="171"/>
        <v>14.799999999999949</v>
      </c>
    </row>
    <row r="270" spans="19:60">
      <c r="S270" s="68">
        <f t="shared" ref="S270:T270" si="280">S269</f>
        <v>7</v>
      </c>
      <c r="T270" s="69">
        <f t="shared" si="280"/>
        <v>2</v>
      </c>
      <c r="U270" s="70">
        <f t="shared" si="161"/>
        <v>3</v>
      </c>
      <c r="V270" s="68">
        <f t="shared" ref="V270:AA270" si="281">V269</f>
        <v>4</v>
      </c>
      <c r="W270" s="70">
        <f t="shared" si="281"/>
        <v>7</v>
      </c>
      <c r="X270" s="71">
        <f t="shared" si="281"/>
        <v>0.42857142857142855</v>
      </c>
      <c r="Y270" s="71">
        <f t="shared" si="281"/>
        <v>0.5</v>
      </c>
      <c r="Z270" s="69">
        <f t="shared" si="281"/>
        <v>10000</v>
      </c>
      <c r="AA270" s="69">
        <f t="shared" ca="1" si="281"/>
        <v>9350.6862150320194</v>
      </c>
      <c r="AB270" s="69">
        <f t="shared" ca="1" si="163"/>
        <v>-649.31378496798061</v>
      </c>
      <c r="AC270" s="69">
        <f t="shared" ca="1" si="239"/>
        <v>96.882372767104812</v>
      </c>
      <c r="AD270" s="73">
        <f t="shared" si="174"/>
        <v>14.69999999999995</v>
      </c>
      <c r="AE270" s="69">
        <f t="shared" si="275"/>
        <v>0.70000000000000007</v>
      </c>
      <c r="AF270" s="69">
        <f t="shared" si="275"/>
        <v>2.8000000000000003</v>
      </c>
      <c r="AG270" s="78">
        <f t="shared" si="275"/>
        <v>200</v>
      </c>
      <c r="AH270" s="60">
        <f t="shared" si="275"/>
        <v>50</v>
      </c>
      <c r="AI270" s="60">
        <f t="shared" si="275"/>
        <v>140</v>
      </c>
      <c r="AJ270" s="60">
        <f t="shared" si="275"/>
        <v>10140</v>
      </c>
      <c r="AK270" s="60">
        <f t="shared" si="275"/>
        <v>754.31378496798106</v>
      </c>
      <c r="AL270" s="60">
        <f t="shared" si="275"/>
        <v>15.086275699359621</v>
      </c>
      <c r="AM270" s="60">
        <f t="shared" ca="1" si="275"/>
        <v>-878.77947421638009</v>
      </c>
      <c r="AN270" s="60">
        <f t="shared" ca="1" si="275"/>
        <v>-878.77947421638009</v>
      </c>
      <c r="AO270" s="60">
        <f t="shared" ca="1" si="275"/>
        <v>878.77947421638009</v>
      </c>
      <c r="AP270" s="63">
        <f t="shared" si="147"/>
        <v>35</v>
      </c>
      <c r="AQ270" s="62">
        <f t="shared" si="148"/>
        <v>2.0738963060788898</v>
      </c>
      <c r="AR270" s="62">
        <f t="shared" si="149"/>
        <v>103.69481530394449</v>
      </c>
      <c r="AS270" s="62">
        <f t="shared" si="150"/>
        <v>207.38963060788899</v>
      </c>
      <c r="AT270" s="62">
        <f t="shared" si="151"/>
        <v>-103.69481530394449</v>
      </c>
      <c r="AU270" s="62">
        <f t="shared" si="152"/>
        <v>311.08444591183348</v>
      </c>
      <c r="AV270" s="62">
        <f t="shared" si="153"/>
        <v>-414.77926121577798</v>
      </c>
      <c r="AW270" s="63">
        <f t="shared" si="167"/>
        <v>-103.69481530394449</v>
      </c>
      <c r="AX270" s="61" t="str">
        <f t="shared" ca="1" si="155"/>
        <v/>
      </c>
      <c r="AY270" s="69">
        <f t="shared" ca="1" si="168"/>
        <v>9261.2205257836213</v>
      </c>
      <c r="AZ270" s="51">
        <f t="shared" si="156"/>
        <v>725.86370712761141</v>
      </c>
      <c r="BA270" s="55">
        <f t="shared" ca="1" si="157"/>
        <v>7.7626784862133869E-2</v>
      </c>
      <c r="BB270" s="55">
        <f t="shared" ca="1" si="169"/>
        <v>-0.15969908186849593</v>
      </c>
      <c r="BC270" s="64">
        <f t="shared" ca="1" si="158"/>
        <v>-753.00860027192516</v>
      </c>
      <c r="BE270" s="52" t="str">
        <f t="shared" ca="1" si="159"/>
        <v/>
      </c>
      <c r="BF270" s="52" t="str">
        <f t="shared" ca="1" si="160"/>
        <v/>
      </c>
      <c r="BG270" s="52">
        <f t="shared" ca="1" si="170"/>
        <v>14.69999999999995</v>
      </c>
      <c r="BH270" s="52">
        <f t="shared" ca="1" si="171"/>
        <v>14.69999999999995</v>
      </c>
    </row>
    <row r="271" spans="19:60">
      <c r="S271" s="68">
        <f t="shared" ref="S271:T271" si="282">S270</f>
        <v>7</v>
      </c>
      <c r="T271" s="69">
        <f t="shared" si="282"/>
        <v>2</v>
      </c>
      <c r="U271" s="70">
        <f t="shared" si="161"/>
        <v>3</v>
      </c>
      <c r="V271" s="68">
        <f t="shared" ref="V271:AA271" si="283">V270</f>
        <v>4</v>
      </c>
      <c r="W271" s="70">
        <f t="shared" si="283"/>
        <v>7</v>
      </c>
      <c r="X271" s="71">
        <f t="shared" si="283"/>
        <v>0.42857142857142855</v>
      </c>
      <c r="Y271" s="71">
        <f t="shared" si="283"/>
        <v>0.5</v>
      </c>
      <c r="Z271" s="69">
        <f t="shared" si="283"/>
        <v>10000</v>
      </c>
      <c r="AA271" s="69">
        <f t="shared" ca="1" si="283"/>
        <v>9350.6862150320194</v>
      </c>
      <c r="AB271" s="69">
        <f t="shared" ca="1" si="163"/>
        <v>-649.31378496798061</v>
      </c>
      <c r="AC271" s="69">
        <f t="shared" ca="1" si="239"/>
        <v>96.882372767104812</v>
      </c>
      <c r="AD271" s="73">
        <f t="shared" si="174"/>
        <v>14.59999999999995</v>
      </c>
      <c r="AE271" s="69">
        <f t="shared" si="275"/>
        <v>0.70000000000000007</v>
      </c>
      <c r="AF271" s="69">
        <f t="shared" si="275"/>
        <v>2.8000000000000003</v>
      </c>
      <c r="AG271" s="78">
        <f t="shared" si="275"/>
        <v>200</v>
      </c>
      <c r="AH271" s="60">
        <f t="shared" si="275"/>
        <v>50</v>
      </c>
      <c r="AI271" s="60">
        <f t="shared" si="275"/>
        <v>140</v>
      </c>
      <c r="AJ271" s="60">
        <f t="shared" si="275"/>
        <v>10140</v>
      </c>
      <c r="AK271" s="60">
        <f t="shared" si="275"/>
        <v>754.31378496798106</v>
      </c>
      <c r="AL271" s="60">
        <f t="shared" si="275"/>
        <v>15.086275699359621</v>
      </c>
      <c r="AM271" s="60">
        <f t="shared" ca="1" si="275"/>
        <v>-878.77947421638009</v>
      </c>
      <c r="AN271" s="60">
        <f t="shared" ca="1" si="275"/>
        <v>-878.77947421638009</v>
      </c>
      <c r="AO271" s="60">
        <f t="shared" ca="1" si="275"/>
        <v>878.77947421638009</v>
      </c>
      <c r="AP271" s="63">
        <f t="shared" si="147"/>
        <v>35</v>
      </c>
      <c r="AQ271" s="62">
        <f t="shared" si="148"/>
        <v>2.0812517602301148</v>
      </c>
      <c r="AR271" s="62">
        <f t="shared" si="149"/>
        <v>104.06258801150574</v>
      </c>
      <c r="AS271" s="62">
        <f t="shared" si="150"/>
        <v>208.12517602301148</v>
      </c>
      <c r="AT271" s="62">
        <f t="shared" si="151"/>
        <v>-104.06258801150574</v>
      </c>
      <c r="AU271" s="62">
        <f t="shared" si="152"/>
        <v>312.18776403451722</v>
      </c>
      <c r="AV271" s="62">
        <f t="shared" si="153"/>
        <v>-416.25035204602295</v>
      </c>
      <c r="AW271" s="63">
        <f t="shared" si="167"/>
        <v>-104.06258801150574</v>
      </c>
      <c r="AX271" s="61" t="str">
        <f t="shared" ca="1" si="155"/>
        <v/>
      </c>
      <c r="AY271" s="69">
        <f t="shared" ca="1" si="168"/>
        <v>9261.2205257836213</v>
      </c>
      <c r="AZ271" s="51">
        <f t="shared" si="156"/>
        <v>728.43811608054011</v>
      </c>
      <c r="BA271" s="55">
        <f t="shared" ca="1" si="157"/>
        <v>7.7902102511954063E-2</v>
      </c>
      <c r="BB271" s="55">
        <f t="shared" ca="1" si="169"/>
        <v>-0.16026548399343984</v>
      </c>
      <c r="BC271" s="64">
        <f t="shared" ca="1" si="158"/>
        <v>-753.3763729794864</v>
      </c>
      <c r="BE271" s="52" t="str">
        <f t="shared" ca="1" si="159"/>
        <v/>
      </c>
      <c r="BF271" s="52" t="str">
        <f t="shared" ca="1" si="160"/>
        <v/>
      </c>
      <c r="BG271" s="52">
        <f t="shared" ca="1" si="170"/>
        <v>14.59999999999995</v>
      </c>
      <c r="BH271" s="52">
        <f t="shared" ca="1" si="171"/>
        <v>14.59999999999995</v>
      </c>
    </row>
    <row r="272" spans="19:60">
      <c r="S272" s="68">
        <f t="shared" ref="S272:T272" si="284">S271</f>
        <v>7</v>
      </c>
      <c r="T272" s="69">
        <f t="shared" si="284"/>
        <v>2</v>
      </c>
      <c r="U272" s="70">
        <f t="shared" si="161"/>
        <v>3</v>
      </c>
      <c r="V272" s="68">
        <f t="shared" ref="V272:AA272" si="285">V271</f>
        <v>4</v>
      </c>
      <c r="W272" s="70">
        <f t="shared" si="285"/>
        <v>7</v>
      </c>
      <c r="X272" s="71">
        <f t="shared" si="285"/>
        <v>0.42857142857142855</v>
      </c>
      <c r="Y272" s="71">
        <f t="shared" si="285"/>
        <v>0.5</v>
      </c>
      <c r="Z272" s="69">
        <f t="shared" si="285"/>
        <v>10000</v>
      </c>
      <c r="AA272" s="69">
        <f t="shared" ca="1" si="285"/>
        <v>9350.6862150320194</v>
      </c>
      <c r="AB272" s="69">
        <f t="shared" ca="1" si="163"/>
        <v>-649.31378496798061</v>
      </c>
      <c r="AC272" s="69">
        <f t="shared" ca="1" si="239"/>
        <v>96.882372767104812</v>
      </c>
      <c r="AD272" s="73">
        <f t="shared" si="174"/>
        <v>14.49999999999995</v>
      </c>
      <c r="AE272" s="69">
        <f t="shared" si="275"/>
        <v>0.70000000000000007</v>
      </c>
      <c r="AF272" s="69">
        <f t="shared" si="275"/>
        <v>2.8000000000000003</v>
      </c>
      <c r="AG272" s="78">
        <f t="shared" si="275"/>
        <v>200</v>
      </c>
      <c r="AH272" s="60">
        <f t="shared" si="275"/>
        <v>50</v>
      </c>
      <c r="AI272" s="60">
        <f t="shared" si="275"/>
        <v>140</v>
      </c>
      <c r="AJ272" s="60">
        <f t="shared" si="275"/>
        <v>10140</v>
      </c>
      <c r="AK272" s="60">
        <f t="shared" si="275"/>
        <v>754.31378496798106</v>
      </c>
      <c r="AL272" s="60">
        <f t="shared" si="275"/>
        <v>15.086275699359621</v>
      </c>
      <c r="AM272" s="60">
        <f t="shared" ca="1" si="275"/>
        <v>-878.77947421638009</v>
      </c>
      <c r="AN272" s="60">
        <f t="shared" ca="1" si="275"/>
        <v>-878.77947421638009</v>
      </c>
      <c r="AO272" s="60">
        <f t="shared" ca="1" si="275"/>
        <v>878.77947421638009</v>
      </c>
      <c r="AP272" s="63">
        <f t="shared" si="147"/>
        <v>35</v>
      </c>
      <c r="AQ272" s="62">
        <f t="shared" si="148"/>
        <v>2.088708668921357</v>
      </c>
      <c r="AR272" s="62">
        <f t="shared" si="149"/>
        <v>104.43543344606785</v>
      </c>
      <c r="AS272" s="62">
        <f t="shared" si="150"/>
        <v>208.87086689213569</v>
      </c>
      <c r="AT272" s="62">
        <f t="shared" si="151"/>
        <v>-104.43543344606785</v>
      </c>
      <c r="AU272" s="62">
        <f t="shared" si="152"/>
        <v>313.30630033820353</v>
      </c>
      <c r="AV272" s="62">
        <f t="shared" si="153"/>
        <v>-417.74173378427139</v>
      </c>
      <c r="AW272" s="63">
        <f t="shared" si="167"/>
        <v>-104.43543344606786</v>
      </c>
      <c r="AX272" s="61" t="str">
        <f t="shared" ca="1" si="155"/>
        <v/>
      </c>
      <c r="AY272" s="69">
        <f t="shared" ca="1" si="168"/>
        <v>9261.2205257836213</v>
      </c>
      <c r="AZ272" s="51">
        <f t="shared" si="156"/>
        <v>731.04803412247497</v>
      </c>
      <c r="BA272" s="55">
        <f t="shared" ca="1" si="157"/>
        <v>7.8181217646599396E-2</v>
      </c>
      <c r="BB272" s="55">
        <f t="shared" ca="1" si="169"/>
        <v>-0.1608396985614865</v>
      </c>
      <c r="BC272" s="64">
        <f t="shared" ca="1" si="158"/>
        <v>-753.74921841404853</v>
      </c>
      <c r="BE272" s="52" t="str">
        <f t="shared" ca="1" si="159"/>
        <v/>
      </c>
      <c r="BF272" s="52" t="str">
        <f t="shared" ca="1" si="160"/>
        <v/>
      </c>
      <c r="BG272" s="52">
        <f t="shared" ca="1" si="170"/>
        <v>14.49999999999995</v>
      </c>
      <c r="BH272" s="52">
        <f t="shared" ca="1" si="171"/>
        <v>14.49999999999995</v>
      </c>
    </row>
    <row r="273" spans="19:60">
      <c r="S273" s="68">
        <f t="shared" ref="S273:T273" si="286">S272</f>
        <v>7</v>
      </c>
      <c r="T273" s="69">
        <f t="shared" si="286"/>
        <v>2</v>
      </c>
      <c r="U273" s="70">
        <f t="shared" si="161"/>
        <v>3</v>
      </c>
      <c r="V273" s="68">
        <f t="shared" ref="V273:AA273" si="287">V272</f>
        <v>4</v>
      </c>
      <c r="W273" s="70">
        <f t="shared" si="287"/>
        <v>7</v>
      </c>
      <c r="X273" s="71">
        <f t="shared" si="287"/>
        <v>0.42857142857142855</v>
      </c>
      <c r="Y273" s="71">
        <f t="shared" si="287"/>
        <v>0.5</v>
      </c>
      <c r="Z273" s="69">
        <f t="shared" si="287"/>
        <v>10000</v>
      </c>
      <c r="AA273" s="69">
        <f t="shared" ca="1" si="287"/>
        <v>9350.6862150320194</v>
      </c>
      <c r="AB273" s="69">
        <f t="shared" ca="1" si="163"/>
        <v>-649.31378496798061</v>
      </c>
      <c r="AC273" s="69">
        <f t="shared" ca="1" si="239"/>
        <v>96.882372767104812</v>
      </c>
      <c r="AD273" s="73">
        <f t="shared" si="174"/>
        <v>14.399999999999951</v>
      </c>
      <c r="AE273" s="69">
        <f t="shared" si="275"/>
        <v>0.70000000000000007</v>
      </c>
      <c r="AF273" s="69">
        <f t="shared" si="275"/>
        <v>2.8000000000000003</v>
      </c>
      <c r="AG273" s="78">
        <f t="shared" si="275"/>
        <v>200</v>
      </c>
      <c r="AH273" s="60">
        <f t="shared" si="275"/>
        <v>50</v>
      </c>
      <c r="AI273" s="60">
        <f t="shared" si="275"/>
        <v>140</v>
      </c>
      <c r="AJ273" s="60">
        <f t="shared" si="275"/>
        <v>10140</v>
      </c>
      <c r="AK273" s="60">
        <f t="shared" si="275"/>
        <v>754.31378496798106</v>
      </c>
      <c r="AL273" s="60">
        <f t="shared" si="275"/>
        <v>15.086275699359621</v>
      </c>
      <c r="AM273" s="60">
        <f t="shared" ca="1" si="275"/>
        <v>-878.77947421638009</v>
      </c>
      <c r="AN273" s="60">
        <f t="shared" ca="1" si="275"/>
        <v>-878.77947421638009</v>
      </c>
      <c r="AO273" s="60">
        <f t="shared" ca="1" si="275"/>
        <v>878.77947421638009</v>
      </c>
      <c r="AP273" s="63">
        <f t="shared" si="147"/>
        <v>35</v>
      </c>
      <c r="AQ273" s="62">
        <f t="shared" si="148"/>
        <v>2.0962691457888663</v>
      </c>
      <c r="AR273" s="62">
        <f t="shared" si="149"/>
        <v>104.81345728944331</v>
      </c>
      <c r="AS273" s="62">
        <f t="shared" si="150"/>
        <v>209.62691457888661</v>
      </c>
      <c r="AT273" s="62">
        <f t="shared" si="151"/>
        <v>-104.81345728944331</v>
      </c>
      <c r="AU273" s="62">
        <f t="shared" si="152"/>
        <v>314.44037186832992</v>
      </c>
      <c r="AV273" s="62">
        <f t="shared" si="153"/>
        <v>-419.25382915777323</v>
      </c>
      <c r="AW273" s="63">
        <f t="shared" si="167"/>
        <v>-104.81345728944331</v>
      </c>
      <c r="AX273" s="61" t="str">
        <f t="shared" ca="1" si="155"/>
        <v/>
      </c>
      <c r="AY273" s="69">
        <f t="shared" ca="1" si="168"/>
        <v>9261.2205257836213</v>
      </c>
      <c r="AZ273" s="51">
        <f t="shared" si="156"/>
        <v>733.6942010261032</v>
      </c>
      <c r="BA273" s="55">
        <f t="shared" ca="1" si="157"/>
        <v>7.8464209380336991E-2</v>
      </c>
      <c r="BB273" s="55">
        <f t="shared" ca="1" si="169"/>
        <v>-0.16142188833186705</v>
      </c>
      <c r="BC273" s="64">
        <f t="shared" ca="1" si="158"/>
        <v>-754.12724225742386</v>
      </c>
      <c r="BE273" s="52" t="str">
        <f t="shared" ca="1" si="159"/>
        <v/>
      </c>
      <c r="BF273" s="52" t="str">
        <f t="shared" ca="1" si="160"/>
        <v/>
      </c>
      <c r="BG273" s="52">
        <f t="shared" ca="1" si="170"/>
        <v>14.399999999999951</v>
      </c>
      <c r="BH273" s="52">
        <f t="shared" ca="1" si="171"/>
        <v>14.399999999999951</v>
      </c>
    </row>
    <row r="274" spans="19:60">
      <c r="S274" s="68">
        <f t="shared" ref="S274:T274" si="288">S273</f>
        <v>7</v>
      </c>
      <c r="T274" s="69">
        <f t="shared" si="288"/>
        <v>2</v>
      </c>
      <c r="U274" s="70">
        <f t="shared" si="161"/>
        <v>3</v>
      </c>
      <c r="V274" s="68">
        <f t="shared" ref="V274:AA274" si="289">V273</f>
        <v>4</v>
      </c>
      <c r="W274" s="70">
        <f t="shared" si="289"/>
        <v>7</v>
      </c>
      <c r="X274" s="71">
        <f t="shared" si="289"/>
        <v>0.42857142857142855</v>
      </c>
      <c r="Y274" s="71">
        <f t="shared" si="289"/>
        <v>0.5</v>
      </c>
      <c r="Z274" s="69">
        <f t="shared" si="289"/>
        <v>10000</v>
      </c>
      <c r="AA274" s="69">
        <f t="shared" ca="1" si="289"/>
        <v>9350.6862150320194</v>
      </c>
      <c r="AB274" s="69">
        <f t="shared" ca="1" si="163"/>
        <v>-649.31378496798061</v>
      </c>
      <c r="AC274" s="69">
        <f t="shared" ca="1" si="239"/>
        <v>96.882372767104812</v>
      </c>
      <c r="AD274" s="73">
        <f t="shared" si="174"/>
        <v>14.299999999999951</v>
      </c>
      <c r="AE274" s="69">
        <f t="shared" si="275"/>
        <v>0.70000000000000007</v>
      </c>
      <c r="AF274" s="69">
        <f t="shared" si="275"/>
        <v>2.8000000000000003</v>
      </c>
      <c r="AG274" s="78">
        <f t="shared" si="275"/>
        <v>200</v>
      </c>
      <c r="AH274" s="60">
        <f t="shared" si="275"/>
        <v>50</v>
      </c>
      <c r="AI274" s="60">
        <f t="shared" si="275"/>
        <v>140</v>
      </c>
      <c r="AJ274" s="60">
        <f t="shared" si="275"/>
        <v>10140</v>
      </c>
      <c r="AK274" s="60">
        <f t="shared" si="275"/>
        <v>754.31378496798106</v>
      </c>
      <c r="AL274" s="60">
        <f t="shared" si="275"/>
        <v>15.086275699359621</v>
      </c>
      <c r="AM274" s="60">
        <f t="shared" ca="1" si="275"/>
        <v>-878.77947421638009</v>
      </c>
      <c r="AN274" s="60">
        <f t="shared" ca="1" si="275"/>
        <v>-878.77947421638009</v>
      </c>
      <c r="AO274" s="60">
        <f t="shared" ca="1" si="275"/>
        <v>878.77947421638009</v>
      </c>
      <c r="AP274" s="63">
        <f t="shared" si="147"/>
        <v>35</v>
      </c>
      <c r="AQ274" s="62">
        <f t="shared" si="148"/>
        <v>2.1039353635915856</v>
      </c>
      <c r="AR274" s="62">
        <f t="shared" si="149"/>
        <v>105.19676817957928</v>
      </c>
      <c r="AS274" s="62">
        <f t="shared" si="150"/>
        <v>210.39353635915856</v>
      </c>
      <c r="AT274" s="62">
        <f t="shared" si="151"/>
        <v>-105.19676817957928</v>
      </c>
      <c r="AU274" s="62">
        <f t="shared" si="152"/>
        <v>315.59030453873783</v>
      </c>
      <c r="AV274" s="62">
        <f t="shared" si="153"/>
        <v>-420.78707271831712</v>
      </c>
      <c r="AW274" s="63">
        <f t="shared" si="167"/>
        <v>-105.19676817957929</v>
      </c>
      <c r="AX274" s="61" t="str">
        <f t="shared" ca="1" si="155"/>
        <v/>
      </c>
      <c r="AY274" s="69">
        <f t="shared" ca="1" si="168"/>
        <v>9261.2205257836213</v>
      </c>
      <c r="AZ274" s="51">
        <f t="shared" si="156"/>
        <v>736.37737725705495</v>
      </c>
      <c r="BA274" s="55">
        <f t="shared" ca="1" si="157"/>
        <v>7.8751159040420585E-2</v>
      </c>
      <c r="BB274" s="55">
        <f t="shared" ca="1" si="169"/>
        <v>-0.16201222061651877</v>
      </c>
      <c r="BC274" s="64">
        <f t="shared" ca="1" si="158"/>
        <v>-754.5105531475599</v>
      </c>
      <c r="BE274" s="52" t="str">
        <f t="shared" ca="1" si="159"/>
        <v/>
      </c>
      <c r="BF274" s="52" t="str">
        <f t="shared" ca="1" si="160"/>
        <v/>
      </c>
      <c r="BG274" s="52">
        <f t="shared" ca="1" si="170"/>
        <v>14.299999999999951</v>
      </c>
      <c r="BH274" s="52">
        <f t="shared" ca="1" si="171"/>
        <v>14.299999999999951</v>
      </c>
    </row>
    <row r="275" spans="19:60">
      <c r="S275" s="68">
        <f t="shared" ref="S275:T275" si="290">S274</f>
        <v>7</v>
      </c>
      <c r="T275" s="69">
        <f t="shared" si="290"/>
        <v>2</v>
      </c>
      <c r="U275" s="70">
        <f t="shared" si="161"/>
        <v>3</v>
      </c>
      <c r="V275" s="68">
        <f t="shared" ref="V275:AA275" si="291">V274</f>
        <v>4</v>
      </c>
      <c r="W275" s="70">
        <f t="shared" si="291"/>
        <v>7</v>
      </c>
      <c r="X275" s="71">
        <f t="shared" si="291"/>
        <v>0.42857142857142855</v>
      </c>
      <c r="Y275" s="71">
        <f t="shared" si="291"/>
        <v>0.5</v>
      </c>
      <c r="Z275" s="69">
        <f t="shared" si="291"/>
        <v>10000</v>
      </c>
      <c r="AA275" s="69">
        <f t="shared" ca="1" si="291"/>
        <v>9350.6862150320194</v>
      </c>
      <c r="AB275" s="69">
        <f t="shared" ca="1" si="163"/>
        <v>-649.31378496798061</v>
      </c>
      <c r="AC275" s="69">
        <f t="shared" ca="1" si="239"/>
        <v>96.882372767104812</v>
      </c>
      <c r="AD275" s="73">
        <f t="shared" si="174"/>
        <v>14.199999999999951</v>
      </c>
      <c r="AE275" s="69">
        <f t="shared" si="275"/>
        <v>0.70000000000000007</v>
      </c>
      <c r="AF275" s="69">
        <f t="shared" si="275"/>
        <v>2.8000000000000003</v>
      </c>
      <c r="AG275" s="78">
        <f t="shared" si="275"/>
        <v>200</v>
      </c>
      <c r="AH275" s="60">
        <f t="shared" si="275"/>
        <v>50</v>
      </c>
      <c r="AI275" s="60">
        <f t="shared" si="275"/>
        <v>140</v>
      </c>
      <c r="AJ275" s="60">
        <f t="shared" si="275"/>
        <v>10140</v>
      </c>
      <c r="AK275" s="60">
        <f t="shared" si="275"/>
        <v>754.31378496798106</v>
      </c>
      <c r="AL275" s="60">
        <f t="shared" si="275"/>
        <v>15.086275699359621</v>
      </c>
      <c r="AM275" s="60">
        <f t="shared" ca="1" si="275"/>
        <v>-878.77947421638009</v>
      </c>
      <c r="AN275" s="60">
        <f t="shared" ca="1" si="275"/>
        <v>-878.77947421638009</v>
      </c>
      <c r="AO275" s="60">
        <f t="shared" ca="1" si="275"/>
        <v>878.77947421638009</v>
      </c>
      <c r="AP275" s="63">
        <f t="shared" si="147"/>
        <v>35</v>
      </c>
      <c r="AQ275" s="62">
        <f t="shared" si="148"/>
        <v>2.1117095562929347</v>
      </c>
      <c r="AR275" s="62">
        <f t="shared" si="149"/>
        <v>105.58547781464674</v>
      </c>
      <c r="AS275" s="62">
        <f t="shared" si="150"/>
        <v>211.17095562929347</v>
      </c>
      <c r="AT275" s="62">
        <f t="shared" si="151"/>
        <v>-105.58547781464674</v>
      </c>
      <c r="AU275" s="62">
        <f t="shared" si="152"/>
        <v>316.75643344394018</v>
      </c>
      <c r="AV275" s="62">
        <f t="shared" si="153"/>
        <v>-422.34191125858695</v>
      </c>
      <c r="AW275" s="63">
        <f t="shared" si="167"/>
        <v>-105.58547781464677</v>
      </c>
      <c r="AX275" s="61" t="str">
        <f t="shared" ca="1" si="155"/>
        <v/>
      </c>
      <c r="AY275" s="69">
        <f t="shared" ca="1" si="168"/>
        <v>9261.2205257836213</v>
      </c>
      <c r="AZ275" s="51">
        <f t="shared" si="156"/>
        <v>739.09834470252713</v>
      </c>
      <c r="BA275" s="55">
        <f t="shared" ca="1" si="157"/>
        <v>7.9042150245012391E-2</v>
      </c>
      <c r="BB275" s="55">
        <f t="shared" ca="1" si="169"/>
        <v>-0.16261086744039088</v>
      </c>
      <c r="BC275" s="64">
        <f t="shared" ca="1" si="158"/>
        <v>-754.89926278262737</v>
      </c>
      <c r="BE275" s="52" t="str">
        <f t="shared" ca="1" si="159"/>
        <v/>
      </c>
      <c r="BF275" s="52" t="str">
        <f t="shared" ca="1" si="160"/>
        <v/>
      </c>
      <c r="BG275" s="52">
        <f t="shared" ca="1" si="170"/>
        <v>14.199999999999951</v>
      </c>
      <c r="BH275" s="52">
        <f t="shared" ca="1" si="171"/>
        <v>14.199999999999951</v>
      </c>
    </row>
    <row r="276" spans="19:60">
      <c r="S276" s="68">
        <f t="shared" ref="S276:T276" si="292">S275</f>
        <v>7</v>
      </c>
      <c r="T276" s="69">
        <f t="shared" si="292"/>
        <v>2</v>
      </c>
      <c r="U276" s="70">
        <f t="shared" si="161"/>
        <v>3</v>
      </c>
      <c r="V276" s="68">
        <f t="shared" ref="V276:AA276" si="293">V275</f>
        <v>4</v>
      </c>
      <c r="W276" s="70">
        <f t="shared" si="293"/>
        <v>7</v>
      </c>
      <c r="X276" s="71">
        <f t="shared" si="293"/>
        <v>0.42857142857142855</v>
      </c>
      <c r="Y276" s="71">
        <f t="shared" si="293"/>
        <v>0.5</v>
      </c>
      <c r="Z276" s="69">
        <f t="shared" si="293"/>
        <v>10000</v>
      </c>
      <c r="AA276" s="69">
        <f t="shared" ca="1" si="293"/>
        <v>9350.6862150320194</v>
      </c>
      <c r="AB276" s="69">
        <f t="shared" ca="1" si="163"/>
        <v>-649.31378496798061</v>
      </c>
      <c r="AC276" s="69">
        <f t="shared" ca="1" si="239"/>
        <v>96.882372767104812</v>
      </c>
      <c r="AD276" s="73">
        <f t="shared" si="174"/>
        <v>14.099999999999952</v>
      </c>
      <c r="AE276" s="69">
        <f t="shared" si="275"/>
        <v>0.70000000000000007</v>
      </c>
      <c r="AF276" s="69">
        <f t="shared" si="275"/>
        <v>2.8000000000000003</v>
      </c>
      <c r="AG276" s="78">
        <f t="shared" si="275"/>
        <v>200</v>
      </c>
      <c r="AH276" s="60">
        <f t="shared" si="275"/>
        <v>50</v>
      </c>
      <c r="AI276" s="60">
        <f t="shared" si="275"/>
        <v>140</v>
      </c>
      <c r="AJ276" s="60">
        <f t="shared" si="275"/>
        <v>10140</v>
      </c>
      <c r="AK276" s="60">
        <f t="shared" si="275"/>
        <v>754.31378496798106</v>
      </c>
      <c r="AL276" s="60">
        <f t="shared" si="275"/>
        <v>15.086275699359621</v>
      </c>
      <c r="AM276" s="60">
        <f t="shared" ca="1" si="275"/>
        <v>-878.77947421638009</v>
      </c>
      <c r="AN276" s="60">
        <f t="shared" ca="1" si="275"/>
        <v>-878.77947421638009</v>
      </c>
      <c r="AO276" s="60">
        <f t="shared" ca="1" si="275"/>
        <v>878.77947421638009</v>
      </c>
      <c r="AP276" s="63">
        <f t="shared" si="147"/>
        <v>35</v>
      </c>
      <c r="AQ276" s="62">
        <f t="shared" si="148"/>
        <v>2.1195940212311823</v>
      </c>
      <c r="AR276" s="62">
        <f t="shared" si="149"/>
        <v>105.97970106155911</v>
      </c>
      <c r="AS276" s="62">
        <f t="shared" si="150"/>
        <v>211.95940212311822</v>
      </c>
      <c r="AT276" s="62">
        <f t="shared" si="151"/>
        <v>-105.97970106155911</v>
      </c>
      <c r="AU276" s="62">
        <f t="shared" si="152"/>
        <v>317.93910318467732</v>
      </c>
      <c r="AV276" s="62">
        <f t="shared" si="153"/>
        <v>-423.91880424623645</v>
      </c>
      <c r="AW276" s="63">
        <f t="shared" si="167"/>
        <v>-105.97970106155913</v>
      </c>
      <c r="AX276" s="61" t="str">
        <f t="shared" ca="1" si="155"/>
        <v/>
      </c>
      <c r="AY276" s="69">
        <f t="shared" ca="1" si="168"/>
        <v>9261.2205257836213</v>
      </c>
      <c r="AZ276" s="51">
        <f t="shared" si="156"/>
        <v>741.85790743091377</v>
      </c>
      <c r="BA276" s="55">
        <f t="shared" ca="1" si="157"/>
        <v>7.9337268984421103E-2</v>
      </c>
      <c r="BB276" s="55">
        <f t="shared" ca="1" si="169"/>
        <v>-0.1632180057085732</v>
      </c>
      <c r="BC276" s="64">
        <f t="shared" ca="1" si="158"/>
        <v>-755.29348602953974</v>
      </c>
      <c r="BE276" s="52" t="str">
        <f t="shared" ca="1" si="159"/>
        <v/>
      </c>
      <c r="BF276" s="52" t="str">
        <f t="shared" ca="1" si="160"/>
        <v/>
      </c>
      <c r="BG276" s="52">
        <f t="shared" ca="1" si="170"/>
        <v>14.099999999999952</v>
      </c>
      <c r="BH276" s="52">
        <f t="shared" ca="1" si="171"/>
        <v>14.099999999999952</v>
      </c>
    </row>
    <row r="277" spans="19:60">
      <c r="S277" s="68">
        <f t="shared" ref="S277:T277" si="294">S276</f>
        <v>7</v>
      </c>
      <c r="T277" s="69">
        <f t="shared" si="294"/>
        <v>2</v>
      </c>
      <c r="U277" s="70">
        <f t="shared" si="161"/>
        <v>3</v>
      </c>
      <c r="V277" s="68">
        <f t="shared" ref="V277:AA277" si="295">V276</f>
        <v>4</v>
      </c>
      <c r="W277" s="70">
        <f t="shared" si="295"/>
        <v>7</v>
      </c>
      <c r="X277" s="71">
        <f t="shared" si="295"/>
        <v>0.42857142857142855</v>
      </c>
      <c r="Y277" s="71">
        <f t="shared" si="295"/>
        <v>0.5</v>
      </c>
      <c r="Z277" s="69">
        <f t="shared" si="295"/>
        <v>10000</v>
      </c>
      <c r="AA277" s="69">
        <f t="shared" ca="1" si="295"/>
        <v>9350.6862150320194</v>
      </c>
      <c r="AB277" s="69">
        <f t="shared" ca="1" si="163"/>
        <v>-649.31378496798061</v>
      </c>
      <c r="AC277" s="69">
        <f t="shared" ca="1" si="239"/>
        <v>96.882372767104812</v>
      </c>
      <c r="AD277" s="73">
        <f t="shared" si="174"/>
        <v>13.999999999999952</v>
      </c>
      <c r="AE277" s="69">
        <f t="shared" si="275"/>
        <v>0.70000000000000007</v>
      </c>
      <c r="AF277" s="69">
        <f t="shared" si="275"/>
        <v>2.8000000000000003</v>
      </c>
      <c r="AG277" s="78">
        <f t="shared" si="275"/>
        <v>200</v>
      </c>
      <c r="AH277" s="60">
        <f t="shared" si="275"/>
        <v>50</v>
      </c>
      <c r="AI277" s="60">
        <f t="shared" si="275"/>
        <v>140</v>
      </c>
      <c r="AJ277" s="60">
        <f t="shared" si="275"/>
        <v>10140</v>
      </c>
      <c r="AK277" s="60">
        <f t="shared" si="275"/>
        <v>754.31378496798106</v>
      </c>
      <c r="AL277" s="60">
        <f t="shared" si="275"/>
        <v>15.086275699359621</v>
      </c>
      <c r="AM277" s="60">
        <f t="shared" ca="1" si="275"/>
        <v>-878.77947421638009</v>
      </c>
      <c r="AN277" s="60">
        <f t="shared" ca="1" si="275"/>
        <v>-878.77947421638009</v>
      </c>
      <c r="AO277" s="60">
        <f t="shared" ca="1" si="275"/>
        <v>878.77947421638009</v>
      </c>
      <c r="AP277" s="63">
        <f t="shared" si="147"/>
        <v>35</v>
      </c>
      <c r="AQ277" s="62">
        <f t="shared" si="148"/>
        <v>2.1275911213828342</v>
      </c>
      <c r="AR277" s="62">
        <f t="shared" si="149"/>
        <v>106.37955606914171</v>
      </c>
      <c r="AS277" s="62">
        <f t="shared" si="150"/>
        <v>212.75911213828343</v>
      </c>
      <c r="AT277" s="62">
        <f t="shared" si="151"/>
        <v>-106.37955606914171</v>
      </c>
      <c r="AU277" s="62">
        <f t="shared" si="152"/>
        <v>319.13866820742516</v>
      </c>
      <c r="AV277" s="62">
        <f t="shared" si="153"/>
        <v>-425.51822427656685</v>
      </c>
      <c r="AW277" s="63">
        <f t="shared" si="167"/>
        <v>-106.3795560691417</v>
      </c>
      <c r="AX277" s="61" t="str">
        <f t="shared" ca="1" si="155"/>
        <v/>
      </c>
      <c r="AY277" s="69">
        <f t="shared" ca="1" si="168"/>
        <v>9261.2205257836213</v>
      </c>
      <c r="AZ277" s="51">
        <f t="shared" si="156"/>
        <v>744.65689248399201</v>
      </c>
      <c r="BA277" s="55">
        <f t="shared" ca="1" si="157"/>
        <v>7.9636603705821402E-2</v>
      </c>
      <c r="BB277" s="55">
        <f t="shared" ca="1" si="169"/>
        <v>-0.16383381738058672</v>
      </c>
      <c r="BC277" s="64">
        <f t="shared" ca="1" si="158"/>
        <v>-755.69334103712231</v>
      </c>
      <c r="BE277" s="52" t="str">
        <f t="shared" ca="1" si="159"/>
        <v/>
      </c>
      <c r="BF277" s="52" t="str">
        <f t="shared" ca="1" si="160"/>
        <v/>
      </c>
      <c r="BG277" s="52">
        <f t="shared" ca="1" si="170"/>
        <v>13.999999999999952</v>
      </c>
      <c r="BH277" s="52">
        <f t="shared" ca="1" si="171"/>
        <v>13.999999999999952</v>
      </c>
    </row>
    <row r="278" spans="19:60">
      <c r="S278" s="68">
        <f t="shared" ref="S278:T278" si="296">S277</f>
        <v>7</v>
      </c>
      <c r="T278" s="69">
        <f t="shared" si="296"/>
        <v>2</v>
      </c>
      <c r="U278" s="70">
        <f t="shared" si="161"/>
        <v>3</v>
      </c>
      <c r="V278" s="68">
        <f t="shared" ref="V278:AA278" si="297">V277</f>
        <v>4</v>
      </c>
      <c r="W278" s="70">
        <f t="shared" si="297"/>
        <v>7</v>
      </c>
      <c r="X278" s="71">
        <f t="shared" si="297"/>
        <v>0.42857142857142855</v>
      </c>
      <c r="Y278" s="71">
        <f t="shared" si="297"/>
        <v>0.5</v>
      </c>
      <c r="Z278" s="69">
        <f t="shared" si="297"/>
        <v>10000</v>
      </c>
      <c r="AA278" s="69">
        <f t="shared" ca="1" si="297"/>
        <v>9350.6862150320194</v>
      </c>
      <c r="AB278" s="69">
        <f t="shared" ca="1" si="163"/>
        <v>-649.31378496798061</v>
      </c>
      <c r="AC278" s="69">
        <f t="shared" ca="1" si="239"/>
        <v>96.882372767104812</v>
      </c>
      <c r="AD278" s="73">
        <f t="shared" si="174"/>
        <v>13.899999999999952</v>
      </c>
      <c r="AE278" s="69">
        <f t="shared" si="275"/>
        <v>0.70000000000000007</v>
      </c>
      <c r="AF278" s="69">
        <f t="shared" si="275"/>
        <v>2.8000000000000003</v>
      </c>
      <c r="AG278" s="78">
        <f t="shared" si="275"/>
        <v>200</v>
      </c>
      <c r="AH278" s="60">
        <f t="shared" si="275"/>
        <v>50</v>
      </c>
      <c r="AI278" s="60">
        <f t="shared" si="275"/>
        <v>140</v>
      </c>
      <c r="AJ278" s="60">
        <f t="shared" si="275"/>
        <v>10140</v>
      </c>
      <c r="AK278" s="60">
        <f t="shared" si="275"/>
        <v>754.31378496798106</v>
      </c>
      <c r="AL278" s="60">
        <f t="shared" si="275"/>
        <v>15.086275699359621</v>
      </c>
      <c r="AM278" s="60">
        <f t="shared" ca="1" si="275"/>
        <v>-878.77947421638009</v>
      </c>
      <c r="AN278" s="60">
        <f t="shared" ca="1" si="275"/>
        <v>-878.77947421638009</v>
      </c>
      <c r="AO278" s="60">
        <f t="shared" ca="1" si="275"/>
        <v>878.77947421638009</v>
      </c>
      <c r="AP278" s="63">
        <f t="shared" si="147"/>
        <v>35</v>
      </c>
      <c r="AQ278" s="62">
        <f t="shared" si="148"/>
        <v>2.1357032877237176</v>
      </c>
      <c r="AR278" s="62">
        <f t="shared" si="149"/>
        <v>106.78516438618588</v>
      </c>
      <c r="AS278" s="62">
        <f t="shared" si="150"/>
        <v>213.57032877237177</v>
      </c>
      <c r="AT278" s="62">
        <f t="shared" si="151"/>
        <v>-106.78516438618588</v>
      </c>
      <c r="AU278" s="62">
        <f t="shared" si="152"/>
        <v>320.35549315855764</v>
      </c>
      <c r="AV278" s="62">
        <f t="shared" si="153"/>
        <v>-427.14065754474353</v>
      </c>
      <c r="AW278" s="63">
        <f t="shared" si="167"/>
        <v>-106.7851643861859</v>
      </c>
      <c r="AX278" s="61" t="str">
        <f t="shared" ca="1" si="155"/>
        <v/>
      </c>
      <c r="AY278" s="69">
        <f t="shared" ca="1" si="168"/>
        <v>9261.2205257836213</v>
      </c>
      <c r="AZ278" s="51">
        <f t="shared" si="156"/>
        <v>747.49615070330117</v>
      </c>
      <c r="BA278" s="55">
        <f t="shared" ca="1" si="157"/>
        <v>7.9940245401630292E-2</v>
      </c>
      <c r="BB278" s="55">
        <f t="shared" ca="1" si="169"/>
        <v>-0.16445848965219761</v>
      </c>
      <c r="BC278" s="64">
        <f t="shared" ca="1" si="158"/>
        <v>-756.09894935416651</v>
      </c>
      <c r="BE278" s="52" t="str">
        <f t="shared" ca="1" si="159"/>
        <v/>
      </c>
      <c r="BF278" s="52" t="str">
        <f t="shared" ca="1" si="160"/>
        <v/>
      </c>
      <c r="BG278" s="52">
        <f t="shared" ca="1" si="170"/>
        <v>13.899999999999952</v>
      </c>
      <c r="BH278" s="52">
        <f t="shared" ca="1" si="171"/>
        <v>13.899999999999952</v>
      </c>
    </row>
    <row r="279" spans="19:60">
      <c r="S279" s="68">
        <f t="shared" ref="S279:T279" si="298">S278</f>
        <v>7</v>
      </c>
      <c r="T279" s="69">
        <f t="shared" si="298"/>
        <v>2</v>
      </c>
      <c r="U279" s="70">
        <f t="shared" si="161"/>
        <v>3</v>
      </c>
      <c r="V279" s="68">
        <f t="shared" ref="V279:AA279" si="299">V278</f>
        <v>4</v>
      </c>
      <c r="W279" s="70">
        <f t="shared" si="299"/>
        <v>7</v>
      </c>
      <c r="X279" s="71">
        <f t="shared" si="299"/>
        <v>0.42857142857142855</v>
      </c>
      <c r="Y279" s="71">
        <f t="shared" si="299"/>
        <v>0.5</v>
      </c>
      <c r="Z279" s="69">
        <f t="shared" si="299"/>
        <v>10000</v>
      </c>
      <c r="AA279" s="69">
        <f t="shared" ca="1" si="299"/>
        <v>9350.6862150320194</v>
      </c>
      <c r="AB279" s="69">
        <f t="shared" ca="1" si="163"/>
        <v>-649.31378496798061</v>
      </c>
      <c r="AC279" s="69">
        <f t="shared" ca="1" si="239"/>
        <v>96.882372767104812</v>
      </c>
      <c r="AD279" s="73">
        <f t="shared" si="174"/>
        <v>13.799999999999953</v>
      </c>
      <c r="AE279" s="69">
        <f t="shared" si="275"/>
        <v>0.70000000000000007</v>
      </c>
      <c r="AF279" s="69">
        <f t="shared" si="275"/>
        <v>2.8000000000000003</v>
      </c>
      <c r="AG279" s="78">
        <f t="shared" si="275"/>
        <v>200</v>
      </c>
      <c r="AH279" s="60">
        <f t="shared" si="275"/>
        <v>50</v>
      </c>
      <c r="AI279" s="60">
        <f t="shared" si="275"/>
        <v>140</v>
      </c>
      <c r="AJ279" s="60">
        <f t="shared" si="275"/>
        <v>10140</v>
      </c>
      <c r="AK279" s="60">
        <f t="shared" si="275"/>
        <v>754.31378496798106</v>
      </c>
      <c r="AL279" s="60">
        <f t="shared" si="275"/>
        <v>15.086275699359621</v>
      </c>
      <c r="AM279" s="60">
        <f t="shared" ca="1" si="275"/>
        <v>-878.77947421638009</v>
      </c>
      <c r="AN279" s="60">
        <f t="shared" ca="1" si="275"/>
        <v>-878.77947421638009</v>
      </c>
      <c r="AO279" s="60">
        <f t="shared" ca="1" si="275"/>
        <v>878.77947421638009</v>
      </c>
      <c r="AP279" s="63">
        <f t="shared" si="147"/>
        <v>35</v>
      </c>
      <c r="AQ279" s="62">
        <f t="shared" si="148"/>
        <v>2.1439330216927299</v>
      </c>
      <c r="AR279" s="62">
        <f t="shared" si="149"/>
        <v>107.1966510846365</v>
      </c>
      <c r="AS279" s="62">
        <f t="shared" si="150"/>
        <v>214.393302169273</v>
      </c>
      <c r="AT279" s="62">
        <f t="shared" si="151"/>
        <v>-107.1966510846365</v>
      </c>
      <c r="AU279" s="62">
        <f t="shared" si="152"/>
        <v>321.58995325390947</v>
      </c>
      <c r="AV279" s="62">
        <f t="shared" si="153"/>
        <v>-428.786604338546</v>
      </c>
      <c r="AW279" s="63">
        <f t="shared" si="167"/>
        <v>-107.19665108463653</v>
      </c>
      <c r="AX279" s="61" t="str">
        <f t="shared" ca="1" si="155"/>
        <v/>
      </c>
      <c r="AY279" s="69">
        <f t="shared" ca="1" si="168"/>
        <v>9261.2205257836213</v>
      </c>
      <c r="AZ279" s="51">
        <f t="shared" si="156"/>
        <v>750.37655759245547</v>
      </c>
      <c r="BA279" s="55">
        <f t="shared" ca="1" si="157"/>
        <v>8.0248287701726276E-2</v>
      </c>
      <c r="BB279" s="55">
        <f t="shared" ca="1" si="169"/>
        <v>-0.16509221514513617</v>
      </c>
      <c r="BC279" s="64">
        <f t="shared" ca="1" si="158"/>
        <v>-756.51043605261714</v>
      </c>
      <c r="BE279" s="52" t="str">
        <f t="shared" ca="1" si="159"/>
        <v/>
      </c>
      <c r="BF279" s="52" t="str">
        <f t="shared" ca="1" si="160"/>
        <v/>
      </c>
      <c r="BG279" s="52">
        <f t="shared" ca="1" si="170"/>
        <v>13.799999999999953</v>
      </c>
      <c r="BH279" s="52">
        <f t="shared" ca="1" si="171"/>
        <v>13.799999999999953</v>
      </c>
    </row>
    <row r="280" spans="19:60">
      <c r="S280" s="68">
        <f t="shared" ref="S280:T280" si="300">S279</f>
        <v>7</v>
      </c>
      <c r="T280" s="69">
        <f t="shared" si="300"/>
        <v>2</v>
      </c>
      <c r="U280" s="70">
        <f t="shared" si="161"/>
        <v>3</v>
      </c>
      <c r="V280" s="68">
        <f t="shared" ref="V280:AA280" si="301">V279</f>
        <v>4</v>
      </c>
      <c r="W280" s="70">
        <f t="shared" si="301"/>
        <v>7</v>
      </c>
      <c r="X280" s="71">
        <f t="shared" si="301"/>
        <v>0.42857142857142855</v>
      </c>
      <c r="Y280" s="71">
        <f t="shared" si="301"/>
        <v>0.5</v>
      </c>
      <c r="Z280" s="69">
        <f t="shared" si="301"/>
        <v>10000</v>
      </c>
      <c r="AA280" s="69">
        <f t="shared" ca="1" si="301"/>
        <v>9350.6862150320194</v>
      </c>
      <c r="AB280" s="69">
        <f t="shared" ca="1" si="163"/>
        <v>-649.31378496798061</v>
      </c>
      <c r="AC280" s="69">
        <f t="shared" ca="1" si="239"/>
        <v>96.882372767104812</v>
      </c>
      <c r="AD280" s="73">
        <f t="shared" si="174"/>
        <v>13.699999999999953</v>
      </c>
      <c r="AE280" s="69">
        <f t="shared" si="275"/>
        <v>0.70000000000000007</v>
      </c>
      <c r="AF280" s="69">
        <f t="shared" si="275"/>
        <v>2.8000000000000003</v>
      </c>
      <c r="AG280" s="78">
        <f t="shared" si="275"/>
        <v>200</v>
      </c>
      <c r="AH280" s="60">
        <f t="shared" si="275"/>
        <v>50</v>
      </c>
      <c r="AI280" s="60">
        <f t="shared" si="275"/>
        <v>140</v>
      </c>
      <c r="AJ280" s="60">
        <f t="shared" si="275"/>
        <v>10140</v>
      </c>
      <c r="AK280" s="60">
        <f t="shared" si="275"/>
        <v>754.31378496798106</v>
      </c>
      <c r="AL280" s="60">
        <f t="shared" si="275"/>
        <v>15.086275699359621</v>
      </c>
      <c r="AM280" s="60">
        <f t="shared" ca="1" si="275"/>
        <v>-878.77947421638009</v>
      </c>
      <c r="AN280" s="60">
        <f t="shared" ca="1" si="275"/>
        <v>-878.77947421638009</v>
      </c>
      <c r="AO280" s="60">
        <f t="shared" ca="1" si="275"/>
        <v>878.77947421638009</v>
      </c>
      <c r="AP280" s="63">
        <f t="shared" si="147"/>
        <v>35</v>
      </c>
      <c r="AQ280" s="62">
        <f t="shared" si="148"/>
        <v>2.15228289776348</v>
      </c>
      <c r="AR280" s="62">
        <f t="shared" si="149"/>
        <v>107.614144888174</v>
      </c>
      <c r="AS280" s="62">
        <f t="shared" si="150"/>
        <v>215.22828977634799</v>
      </c>
      <c r="AT280" s="62">
        <f t="shared" si="151"/>
        <v>-107.614144888174</v>
      </c>
      <c r="AU280" s="62">
        <f t="shared" si="152"/>
        <v>322.84243466452199</v>
      </c>
      <c r="AV280" s="62">
        <f t="shared" si="153"/>
        <v>-430.45657955269598</v>
      </c>
      <c r="AW280" s="63">
        <f t="shared" si="167"/>
        <v>-107.614144888174</v>
      </c>
      <c r="AX280" s="61" t="str">
        <f t="shared" ca="1" si="155"/>
        <v/>
      </c>
      <c r="AY280" s="69">
        <f t="shared" ca="1" si="168"/>
        <v>9261.2205257836213</v>
      </c>
      <c r="AZ280" s="51">
        <f t="shared" si="156"/>
        <v>753.29901421721797</v>
      </c>
      <c r="BA280" s="55">
        <f t="shared" ca="1" si="157"/>
        <v>8.0560826969706886E-2</v>
      </c>
      <c r="BB280" s="55">
        <f t="shared" ca="1" si="169"/>
        <v>-0.16573519210512486</v>
      </c>
      <c r="BC280" s="64">
        <f t="shared" ca="1" si="158"/>
        <v>-756.92792985615461</v>
      </c>
      <c r="BE280" s="52" t="str">
        <f t="shared" ca="1" si="159"/>
        <v/>
      </c>
      <c r="BF280" s="52" t="str">
        <f t="shared" ca="1" si="160"/>
        <v/>
      </c>
      <c r="BG280" s="52">
        <f t="shared" ca="1" si="170"/>
        <v>13.699999999999953</v>
      </c>
      <c r="BH280" s="52">
        <f t="shared" ca="1" si="171"/>
        <v>13.699999999999953</v>
      </c>
    </row>
    <row r="281" spans="19:60">
      <c r="S281" s="68">
        <f t="shared" ref="S281:T281" si="302">S280</f>
        <v>7</v>
      </c>
      <c r="T281" s="69">
        <f t="shared" si="302"/>
        <v>2</v>
      </c>
      <c r="U281" s="70">
        <f t="shared" si="161"/>
        <v>3</v>
      </c>
      <c r="V281" s="68">
        <f t="shared" ref="V281:AA281" si="303">V280</f>
        <v>4</v>
      </c>
      <c r="W281" s="70">
        <f t="shared" si="303"/>
        <v>7</v>
      </c>
      <c r="X281" s="71">
        <f t="shared" si="303"/>
        <v>0.42857142857142855</v>
      </c>
      <c r="Y281" s="71">
        <f t="shared" si="303"/>
        <v>0.5</v>
      </c>
      <c r="Z281" s="69">
        <f t="shared" si="303"/>
        <v>10000</v>
      </c>
      <c r="AA281" s="69">
        <f t="shared" ca="1" si="303"/>
        <v>9350.6862150320194</v>
      </c>
      <c r="AB281" s="69">
        <f t="shared" ca="1" si="163"/>
        <v>-649.31378496798061</v>
      </c>
      <c r="AC281" s="69">
        <f t="shared" ca="1" si="239"/>
        <v>96.882372767104812</v>
      </c>
      <c r="AD281" s="73">
        <f t="shared" si="174"/>
        <v>13.599999999999953</v>
      </c>
      <c r="AE281" s="69">
        <f t="shared" si="275"/>
        <v>0.70000000000000007</v>
      </c>
      <c r="AF281" s="69">
        <f t="shared" si="275"/>
        <v>2.8000000000000003</v>
      </c>
      <c r="AG281" s="78">
        <f t="shared" si="275"/>
        <v>200</v>
      </c>
      <c r="AH281" s="60">
        <f t="shared" si="275"/>
        <v>50</v>
      </c>
      <c r="AI281" s="60">
        <f t="shared" si="275"/>
        <v>140</v>
      </c>
      <c r="AJ281" s="60">
        <f t="shared" si="275"/>
        <v>10140</v>
      </c>
      <c r="AK281" s="60">
        <f t="shared" si="275"/>
        <v>754.31378496798106</v>
      </c>
      <c r="AL281" s="60">
        <f t="shared" si="275"/>
        <v>15.086275699359621</v>
      </c>
      <c r="AM281" s="60">
        <f t="shared" ca="1" si="275"/>
        <v>-878.77947421638009</v>
      </c>
      <c r="AN281" s="60">
        <f t="shared" ca="1" si="275"/>
        <v>-878.77947421638009</v>
      </c>
      <c r="AO281" s="60">
        <f t="shared" ca="1" si="275"/>
        <v>878.77947421638009</v>
      </c>
      <c r="AP281" s="63">
        <f t="shared" ref="AP281:AP344" si="304">AE281*AH281</f>
        <v>35</v>
      </c>
      <c r="AQ281" s="62">
        <f t="shared" ref="AQ281:AQ344" si="305">IF(AL281=0,1,(1+(AL281+AE281)/(AD281*(T281-1))))</f>
        <v>2.1607555661293878</v>
      </c>
      <c r="AR281" s="62">
        <f t="shared" ref="AR281:AR344" si="306">IF(AQ281&lt;=0,AH281,AQ281*AH281)</f>
        <v>108.03777830646939</v>
      </c>
      <c r="AS281" s="62">
        <f t="shared" ref="AS281:AS344" si="307">(T281*AR281)</f>
        <v>216.07555661293878</v>
      </c>
      <c r="AT281" s="62">
        <f t="shared" ref="AT281:AT344" si="308">-AR281</f>
        <v>-108.03777830646939</v>
      </c>
      <c r="AU281" s="62">
        <f t="shared" ref="AU281:AU344" si="309">(AS281+AT281)*U281</f>
        <v>324.1133349194082</v>
      </c>
      <c r="AV281" s="62">
        <f t="shared" ref="AV281:AV344" si="310">AT281*V281</f>
        <v>-432.15111322587757</v>
      </c>
      <c r="AW281" s="63">
        <f t="shared" si="167"/>
        <v>-108.03777830646936</v>
      </c>
      <c r="AX281" s="61" t="str">
        <f t="shared" ref="AX281:AX344" ca="1" si="311">IF(AY281+AW281&gt;AJ281,"VINTO","")</f>
        <v/>
      </c>
      <c r="AY281" s="69">
        <f t="shared" ca="1" si="168"/>
        <v>9261.2205257836213</v>
      </c>
      <c r="AZ281" s="51">
        <f t="shared" ref="AZ281:AZ344" si="312">AR281*W281</f>
        <v>756.26444814528577</v>
      </c>
      <c r="BA281" s="55">
        <f t="shared" ref="BA281:BA344" ca="1" si="313">IFERROR(AZ281/AA281,0)</f>
        <v>8.0877962403393094E-2</v>
      </c>
      <c r="BB281" s="55">
        <f t="shared" ca="1" si="169"/>
        <v>-0.16638762460864279</v>
      </c>
      <c r="BC281" s="64">
        <f t="shared" ref="BC281:BC344" ca="1" si="314">AW281+AB281</f>
        <v>-757.35156327444997</v>
      </c>
      <c r="BE281" s="52" t="str">
        <f t="shared" ref="BE281:BE344" ca="1" si="315">IF(((AR281-AC281)/AC281)&gt;=BE$4,AD281,"")</f>
        <v/>
      </c>
      <c r="BF281" s="52" t="str">
        <f t="shared" ref="BF281:BF344" ca="1" si="316">IF(AX281="","",AD281)</f>
        <v/>
      </c>
      <c r="BG281" s="52">
        <f t="shared" ca="1" si="170"/>
        <v>13.599999999999953</v>
      </c>
      <c r="BH281" s="52">
        <f t="shared" ca="1" si="171"/>
        <v>13.599999999999953</v>
      </c>
    </row>
    <row r="282" spans="19:60">
      <c r="S282" s="68">
        <f t="shared" ref="S282:T282" si="317">S281</f>
        <v>7</v>
      </c>
      <c r="T282" s="69">
        <f t="shared" si="317"/>
        <v>2</v>
      </c>
      <c r="U282" s="70">
        <f t="shared" ref="U282:U345" si="318">ROUND((1/T282)*S282,0)-1</f>
        <v>3</v>
      </c>
      <c r="V282" s="68">
        <f t="shared" ref="V282:AA282" si="319">V281</f>
        <v>4</v>
      </c>
      <c r="W282" s="70">
        <f t="shared" si="319"/>
        <v>7</v>
      </c>
      <c r="X282" s="71">
        <f t="shared" si="319"/>
        <v>0.42857142857142855</v>
      </c>
      <c r="Y282" s="71">
        <f t="shared" si="319"/>
        <v>0.5</v>
      </c>
      <c r="Z282" s="69">
        <f t="shared" si="319"/>
        <v>10000</v>
      </c>
      <c r="AA282" s="69">
        <f t="shared" ca="1" si="319"/>
        <v>9350.6862150320194</v>
      </c>
      <c r="AB282" s="69">
        <f t="shared" ref="AB282:AB345" ca="1" si="320">AA282-Z282</f>
        <v>-649.31378496798061</v>
      </c>
      <c r="AC282" s="69">
        <f t="shared" ref="AC282:AC313" ca="1" si="321">AC281</f>
        <v>96.882372767104812</v>
      </c>
      <c r="AD282" s="73">
        <f t="shared" si="174"/>
        <v>13.499999999999954</v>
      </c>
      <c r="AE282" s="69">
        <f t="shared" si="275"/>
        <v>0.70000000000000007</v>
      </c>
      <c r="AF282" s="69">
        <f t="shared" si="275"/>
        <v>2.8000000000000003</v>
      </c>
      <c r="AG282" s="78">
        <f t="shared" si="275"/>
        <v>200</v>
      </c>
      <c r="AH282" s="60">
        <f t="shared" si="275"/>
        <v>50</v>
      </c>
      <c r="AI282" s="60">
        <f t="shared" si="275"/>
        <v>140</v>
      </c>
      <c r="AJ282" s="60">
        <f t="shared" si="275"/>
        <v>10140</v>
      </c>
      <c r="AK282" s="60">
        <f t="shared" si="275"/>
        <v>754.31378496798106</v>
      </c>
      <c r="AL282" s="60">
        <f t="shared" si="275"/>
        <v>15.086275699359621</v>
      </c>
      <c r="AM282" s="60">
        <f t="shared" ca="1" si="275"/>
        <v>-878.77947421638009</v>
      </c>
      <c r="AN282" s="60">
        <f t="shared" ca="1" si="275"/>
        <v>-878.77947421638009</v>
      </c>
      <c r="AO282" s="60">
        <f t="shared" ca="1" si="275"/>
        <v>878.77947421638009</v>
      </c>
      <c r="AP282" s="63">
        <f t="shared" si="304"/>
        <v>35</v>
      </c>
      <c r="AQ282" s="62">
        <f t="shared" si="305"/>
        <v>2.1693537555081241</v>
      </c>
      <c r="AR282" s="62">
        <f t="shared" si="306"/>
        <v>108.4676877754062</v>
      </c>
      <c r="AS282" s="62">
        <f t="shared" si="307"/>
        <v>216.93537555081241</v>
      </c>
      <c r="AT282" s="62">
        <f t="shared" si="308"/>
        <v>-108.4676877754062</v>
      </c>
      <c r="AU282" s="62">
        <f t="shared" si="309"/>
        <v>325.40306332621861</v>
      </c>
      <c r="AV282" s="62">
        <f t="shared" si="310"/>
        <v>-433.87075110162482</v>
      </c>
      <c r="AW282" s="63">
        <f t="shared" ref="AW282:AW345" si="322">SUM(AU282:AV282)</f>
        <v>-108.4676877754062</v>
      </c>
      <c r="AX282" s="61" t="str">
        <f t="shared" ca="1" si="311"/>
        <v/>
      </c>
      <c r="AY282" s="69">
        <f t="shared" ref="AY282:AY345" ca="1" si="323">AY281</f>
        <v>9261.2205257836213</v>
      </c>
      <c r="AZ282" s="51">
        <f t="shared" si="312"/>
        <v>759.27381442784349</v>
      </c>
      <c r="BA282" s="55">
        <f t="shared" ca="1" si="313"/>
        <v>8.1199796139800579E-2</v>
      </c>
      <c r="BB282" s="55">
        <f t="shared" ref="BB282:BB345" ca="1" si="324">IFERROR(AW282/ABS(AB282),0)</f>
        <v>-0.16704972277887961</v>
      </c>
      <c r="BC282" s="64">
        <f t="shared" ca="1" si="314"/>
        <v>-757.78147274338676</v>
      </c>
      <c r="BE282" s="52" t="str">
        <f t="shared" ca="1" si="315"/>
        <v/>
      </c>
      <c r="BF282" s="52" t="str">
        <f t="shared" ca="1" si="316"/>
        <v/>
      </c>
      <c r="BG282" s="52">
        <f t="shared" ref="BG282:BG345" ca="1" si="325">IF(BA282&lt;=BG$213,AD282,"")</f>
        <v>13.499999999999954</v>
      </c>
      <c r="BH282" s="52">
        <f t="shared" ref="BH282:BH345" ca="1" si="326">IF(BB282&gt;=BH$213,AD282,"")</f>
        <v>13.499999999999954</v>
      </c>
    </row>
    <row r="283" spans="19:60">
      <c r="S283" s="68">
        <f t="shared" ref="S283:T283" si="327">S282</f>
        <v>7</v>
      </c>
      <c r="T283" s="69">
        <f t="shared" si="327"/>
        <v>2</v>
      </c>
      <c r="U283" s="70">
        <f t="shared" si="318"/>
        <v>3</v>
      </c>
      <c r="V283" s="68">
        <f t="shared" ref="V283:AA283" si="328">V282</f>
        <v>4</v>
      </c>
      <c r="W283" s="70">
        <f t="shared" si="328"/>
        <v>7</v>
      </c>
      <c r="X283" s="71">
        <f t="shared" si="328"/>
        <v>0.42857142857142855</v>
      </c>
      <c r="Y283" s="71">
        <f t="shared" si="328"/>
        <v>0.5</v>
      </c>
      <c r="Z283" s="69">
        <f t="shared" si="328"/>
        <v>10000</v>
      </c>
      <c r="AA283" s="69">
        <f t="shared" ca="1" si="328"/>
        <v>9350.6862150320194</v>
      </c>
      <c r="AB283" s="69">
        <f t="shared" ca="1" si="320"/>
        <v>-649.31378496798061</v>
      </c>
      <c r="AC283" s="69">
        <f t="shared" ca="1" si="321"/>
        <v>96.882372767104812</v>
      </c>
      <c r="AD283" s="73">
        <f t="shared" ref="AD283:AD346" si="329">AD282-0.1</f>
        <v>13.399999999999954</v>
      </c>
      <c r="AE283" s="69">
        <f t="shared" ref="AE283:AO298" si="330">AE282</f>
        <v>0.70000000000000007</v>
      </c>
      <c r="AF283" s="69">
        <f t="shared" si="330"/>
        <v>2.8000000000000003</v>
      </c>
      <c r="AG283" s="78">
        <f t="shared" si="330"/>
        <v>200</v>
      </c>
      <c r="AH283" s="60">
        <f t="shared" si="330"/>
        <v>50</v>
      </c>
      <c r="AI283" s="60">
        <f t="shared" si="330"/>
        <v>140</v>
      </c>
      <c r="AJ283" s="60">
        <f t="shared" si="330"/>
        <v>10140</v>
      </c>
      <c r="AK283" s="60">
        <f t="shared" si="330"/>
        <v>754.31378496798106</v>
      </c>
      <c r="AL283" s="60">
        <f t="shared" si="330"/>
        <v>15.086275699359621</v>
      </c>
      <c r="AM283" s="60">
        <f t="shared" ca="1" si="330"/>
        <v>-878.77947421638009</v>
      </c>
      <c r="AN283" s="60">
        <f t="shared" ca="1" si="330"/>
        <v>-878.77947421638009</v>
      </c>
      <c r="AO283" s="60">
        <f t="shared" ca="1" si="330"/>
        <v>878.77947421638009</v>
      </c>
      <c r="AP283" s="63">
        <f t="shared" si="304"/>
        <v>35</v>
      </c>
      <c r="AQ283" s="62">
        <f t="shared" si="305"/>
        <v>2.1780802760716176</v>
      </c>
      <c r="AR283" s="62">
        <f t="shared" si="306"/>
        <v>108.90401380358088</v>
      </c>
      <c r="AS283" s="62">
        <f t="shared" si="307"/>
        <v>217.80802760716176</v>
      </c>
      <c r="AT283" s="62">
        <f t="shared" si="308"/>
        <v>-108.90401380358088</v>
      </c>
      <c r="AU283" s="62">
        <f t="shared" si="309"/>
        <v>326.71204141074264</v>
      </c>
      <c r="AV283" s="62">
        <f t="shared" si="310"/>
        <v>-435.61605521432352</v>
      </c>
      <c r="AW283" s="63">
        <f t="shared" si="322"/>
        <v>-108.90401380358088</v>
      </c>
      <c r="AX283" s="61" t="str">
        <f t="shared" ca="1" si="311"/>
        <v/>
      </c>
      <c r="AY283" s="69">
        <f t="shared" ca="1" si="323"/>
        <v>9261.2205257836213</v>
      </c>
      <c r="AZ283" s="51">
        <f t="shared" si="312"/>
        <v>762.32809662506611</v>
      </c>
      <c r="BA283" s="55">
        <f t="shared" ca="1" si="313"/>
        <v>8.1526433364811149E-2</v>
      </c>
      <c r="BB283" s="55">
        <f t="shared" ca="1" si="324"/>
        <v>-0.16772170301135872</v>
      </c>
      <c r="BC283" s="64">
        <f t="shared" ca="1" si="314"/>
        <v>-758.21779877156155</v>
      </c>
      <c r="BE283" s="52" t="str">
        <f t="shared" ca="1" si="315"/>
        <v/>
      </c>
      <c r="BF283" s="52" t="str">
        <f t="shared" ca="1" si="316"/>
        <v/>
      </c>
      <c r="BG283" s="52">
        <f t="shared" ca="1" si="325"/>
        <v>13.399999999999954</v>
      </c>
      <c r="BH283" s="52">
        <f t="shared" ca="1" si="326"/>
        <v>13.399999999999954</v>
      </c>
    </row>
    <row r="284" spans="19:60">
      <c r="S284" s="68">
        <f t="shared" ref="S284:T284" si="331">S283</f>
        <v>7</v>
      </c>
      <c r="T284" s="69">
        <f t="shared" si="331"/>
        <v>2</v>
      </c>
      <c r="U284" s="70">
        <f t="shared" si="318"/>
        <v>3</v>
      </c>
      <c r="V284" s="68">
        <f t="shared" ref="V284:AA284" si="332">V283</f>
        <v>4</v>
      </c>
      <c r="W284" s="70">
        <f t="shared" si="332"/>
        <v>7</v>
      </c>
      <c r="X284" s="71">
        <f t="shared" si="332"/>
        <v>0.42857142857142855</v>
      </c>
      <c r="Y284" s="71">
        <f t="shared" si="332"/>
        <v>0.5</v>
      </c>
      <c r="Z284" s="69">
        <f t="shared" si="332"/>
        <v>10000</v>
      </c>
      <c r="AA284" s="69">
        <f t="shared" ca="1" si="332"/>
        <v>9350.6862150320194</v>
      </c>
      <c r="AB284" s="69">
        <f t="shared" ca="1" si="320"/>
        <v>-649.31378496798061</v>
      </c>
      <c r="AC284" s="69">
        <f t="shared" ca="1" si="321"/>
        <v>96.882372767104812</v>
      </c>
      <c r="AD284" s="73">
        <f t="shared" si="329"/>
        <v>13.299999999999955</v>
      </c>
      <c r="AE284" s="69">
        <f t="shared" si="330"/>
        <v>0.70000000000000007</v>
      </c>
      <c r="AF284" s="69">
        <f t="shared" si="330"/>
        <v>2.8000000000000003</v>
      </c>
      <c r="AG284" s="78">
        <f t="shared" si="330"/>
        <v>200</v>
      </c>
      <c r="AH284" s="60">
        <f t="shared" si="330"/>
        <v>50</v>
      </c>
      <c r="AI284" s="60">
        <f t="shared" si="330"/>
        <v>140</v>
      </c>
      <c r="AJ284" s="60">
        <f t="shared" si="330"/>
        <v>10140</v>
      </c>
      <c r="AK284" s="60">
        <f t="shared" si="330"/>
        <v>754.31378496798106</v>
      </c>
      <c r="AL284" s="60">
        <f t="shared" si="330"/>
        <v>15.086275699359621</v>
      </c>
      <c r="AM284" s="60">
        <f t="shared" ca="1" si="330"/>
        <v>-878.77947421638009</v>
      </c>
      <c r="AN284" s="60">
        <f t="shared" ca="1" si="330"/>
        <v>-878.77947421638009</v>
      </c>
      <c r="AO284" s="60">
        <f t="shared" ca="1" si="330"/>
        <v>878.77947421638009</v>
      </c>
      <c r="AP284" s="63">
        <f t="shared" si="304"/>
        <v>35</v>
      </c>
      <c r="AQ284" s="62">
        <f t="shared" si="305"/>
        <v>2.1869380225082464</v>
      </c>
      <c r="AR284" s="62">
        <f t="shared" si="306"/>
        <v>109.34690112541232</v>
      </c>
      <c r="AS284" s="62">
        <f t="shared" si="307"/>
        <v>218.69380225082463</v>
      </c>
      <c r="AT284" s="62">
        <f t="shared" si="308"/>
        <v>-109.34690112541232</v>
      </c>
      <c r="AU284" s="62">
        <f t="shared" si="309"/>
        <v>328.04070337623693</v>
      </c>
      <c r="AV284" s="62">
        <f t="shared" si="310"/>
        <v>-437.38760450164926</v>
      </c>
      <c r="AW284" s="63">
        <f t="shared" si="322"/>
        <v>-109.34690112541233</v>
      </c>
      <c r="AX284" s="61" t="str">
        <f t="shared" ca="1" si="311"/>
        <v/>
      </c>
      <c r="AY284" s="69">
        <f t="shared" ca="1" si="323"/>
        <v>9261.2205257836213</v>
      </c>
      <c r="AZ284" s="51">
        <f t="shared" si="312"/>
        <v>765.42830787788625</v>
      </c>
      <c r="BA284" s="55">
        <f t="shared" ca="1" si="313"/>
        <v>8.1857982427791826E-2</v>
      </c>
      <c r="BB284" s="55">
        <f t="shared" ca="1" si="324"/>
        <v>-0.16840378820973978</v>
      </c>
      <c r="BC284" s="64">
        <f t="shared" ca="1" si="314"/>
        <v>-758.660686093393</v>
      </c>
      <c r="BE284" s="52" t="str">
        <f t="shared" ca="1" si="315"/>
        <v/>
      </c>
      <c r="BF284" s="52" t="str">
        <f t="shared" ca="1" si="316"/>
        <v/>
      </c>
      <c r="BG284" s="52">
        <f t="shared" ca="1" si="325"/>
        <v>13.299999999999955</v>
      </c>
      <c r="BH284" s="52">
        <f t="shared" ca="1" si="326"/>
        <v>13.299999999999955</v>
      </c>
    </row>
    <row r="285" spans="19:60">
      <c r="S285" s="68">
        <f t="shared" ref="S285:T285" si="333">S284</f>
        <v>7</v>
      </c>
      <c r="T285" s="69">
        <f t="shared" si="333"/>
        <v>2</v>
      </c>
      <c r="U285" s="70">
        <f t="shared" si="318"/>
        <v>3</v>
      </c>
      <c r="V285" s="68">
        <f t="shared" ref="V285:AA285" si="334">V284</f>
        <v>4</v>
      </c>
      <c r="W285" s="70">
        <f t="shared" si="334"/>
        <v>7</v>
      </c>
      <c r="X285" s="71">
        <f t="shared" si="334"/>
        <v>0.42857142857142855</v>
      </c>
      <c r="Y285" s="71">
        <f t="shared" si="334"/>
        <v>0.5</v>
      </c>
      <c r="Z285" s="69">
        <f t="shared" si="334"/>
        <v>10000</v>
      </c>
      <c r="AA285" s="69">
        <f t="shared" ca="1" si="334"/>
        <v>9350.6862150320194</v>
      </c>
      <c r="AB285" s="69">
        <f t="shared" ca="1" si="320"/>
        <v>-649.31378496798061</v>
      </c>
      <c r="AC285" s="69">
        <f t="shared" ca="1" si="321"/>
        <v>96.882372767104812</v>
      </c>
      <c r="AD285" s="73">
        <f t="shared" si="329"/>
        <v>13.199999999999955</v>
      </c>
      <c r="AE285" s="69">
        <f t="shared" si="330"/>
        <v>0.70000000000000007</v>
      </c>
      <c r="AF285" s="69">
        <f t="shared" si="330"/>
        <v>2.8000000000000003</v>
      </c>
      <c r="AG285" s="78">
        <f t="shared" si="330"/>
        <v>200</v>
      </c>
      <c r="AH285" s="60">
        <f t="shared" si="330"/>
        <v>50</v>
      </c>
      <c r="AI285" s="60">
        <f t="shared" si="330"/>
        <v>140</v>
      </c>
      <c r="AJ285" s="60">
        <f t="shared" si="330"/>
        <v>10140</v>
      </c>
      <c r="AK285" s="60">
        <f t="shared" si="330"/>
        <v>754.31378496798106</v>
      </c>
      <c r="AL285" s="60">
        <f t="shared" si="330"/>
        <v>15.086275699359621</v>
      </c>
      <c r="AM285" s="60">
        <f t="shared" ca="1" si="330"/>
        <v>-878.77947421638009</v>
      </c>
      <c r="AN285" s="60">
        <f t="shared" ca="1" si="330"/>
        <v>-878.77947421638009</v>
      </c>
      <c r="AO285" s="60">
        <f t="shared" ca="1" si="330"/>
        <v>878.77947421638009</v>
      </c>
      <c r="AP285" s="63">
        <f t="shared" si="304"/>
        <v>35</v>
      </c>
      <c r="AQ285" s="62">
        <f t="shared" si="305"/>
        <v>2.1959299772242176</v>
      </c>
      <c r="AR285" s="62">
        <f t="shared" si="306"/>
        <v>109.79649886121088</v>
      </c>
      <c r="AS285" s="62">
        <f t="shared" si="307"/>
        <v>219.59299772242176</v>
      </c>
      <c r="AT285" s="62">
        <f t="shared" si="308"/>
        <v>-109.79649886121088</v>
      </c>
      <c r="AU285" s="62">
        <f t="shared" si="309"/>
        <v>329.38949658363265</v>
      </c>
      <c r="AV285" s="62">
        <f t="shared" si="310"/>
        <v>-439.18599544484351</v>
      </c>
      <c r="AW285" s="63">
        <f t="shared" si="322"/>
        <v>-109.79649886121086</v>
      </c>
      <c r="AX285" s="61" t="str">
        <f t="shared" ca="1" si="311"/>
        <v/>
      </c>
      <c r="AY285" s="69">
        <f t="shared" ca="1" si="323"/>
        <v>9261.2205257836213</v>
      </c>
      <c r="AZ285" s="51">
        <f t="shared" si="312"/>
        <v>768.57549202847611</v>
      </c>
      <c r="BA285" s="55">
        <f t="shared" ca="1" si="313"/>
        <v>8.219455496142368E-2</v>
      </c>
      <c r="BB285" s="55">
        <f t="shared" ca="1" si="324"/>
        <v>-0.16909620803233866</v>
      </c>
      <c r="BC285" s="64">
        <f t="shared" ca="1" si="314"/>
        <v>-759.11028382919153</v>
      </c>
      <c r="BE285" s="52" t="str">
        <f t="shared" ca="1" si="315"/>
        <v/>
      </c>
      <c r="BF285" s="52" t="str">
        <f t="shared" ca="1" si="316"/>
        <v/>
      </c>
      <c r="BG285" s="52">
        <f t="shared" ca="1" si="325"/>
        <v>13.199999999999955</v>
      </c>
      <c r="BH285" s="52">
        <f t="shared" ca="1" si="326"/>
        <v>13.199999999999955</v>
      </c>
    </row>
    <row r="286" spans="19:60">
      <c r="S286" s="68">
        <f t="shared" ref="S286:T286" si="335">S285</f>
        <v>7</v>
      </c>
      <c r="T286" s="69">
        <f t="shared" si="335"/>
        <v>2</v>
      </c>
      <c r="U286" s="70">
        <f t="shared" si="318"/>
        <v>3</v>
      </c>
      <c r="V286" s="68">
        <f t="shared" ref="V286:AA286" si="336">V285</f>
        <v>4</v>
      </c>
      <c r="W286" s="70">
        <f t="shared" si="336"/>
        <v>7</v>
      </c>
      <c r="X286" s="71">
        <f t="shared" si="336"/>
        <v>0.42857142857142855</v>
      </c>
      <c r="Y286" s="71">
        <f t="shared" si="336"/>
        <v>0.5</v>
      </c>
      <c r="Z286" s="69">
        <f t="shared" si="336"/>
        <v>10000</v>
      </c>
      <c r="AA286" s="69">
        <f t="shared" ca="1" si="336"/>
        <v>9350.6862150320194</v>
      </c>
      <c r="AB286" s="69">
        <f t="shared" ca="1" si="320"/>
        <v>-649.31378496798061</v>
      </c>
      <c r="AC286" s="69">
        <f t="shared" ca="1" si="321"/>
        <v>96.882372767104812</v>
      </c>
      <c r="AD286" s="73">
        <f t="shared" si="329"/>
        <v>13.099999999999955</v>
      </c>
      <c r="AE286" s="69">
        <f t="shared" si="330"/>
        <v>0.70000000000000007</v>
      </c>
      <c r="AF286" s="69">
        <f t="shared" si="330"/>
        <v>2.8000000000000003</v>
      </c>
      <c r="AG286" s="78">
        <f t="shared" si="330"/>
        <v>200</v>
      </c>
      <c r="AH286" s="60">
        <f t="shared" si="330"/>
        <v>50</v>
      </c>
      <c r="AI286" s="60">
        <f t="shared" si="330"/>
        <v>140</v>
      </c>
      <c r="AJ286" s="60">
        <f t="shared" si="330"/>
        <v>10140</v>
      </c>
      <c r="AK286" s="60">
        <f t="shared" si="330"/>
        <v>754.31378496798106</v>
      </c>
      <c r="AL286" s="60">
        <f t="shared" si="330"/>
        <v>15.086275699359621</v>
      </c>
      <c r="AM286" s="60">
        <f t="shared" ca="1" si="330"/>
        <v>-878.77947421638009</v>
      </c>
      <c r="AN286" s="60">
        <f t="shared" ca="1" si="330"/>
        <v>-878.77947421638009</v>
      </c>
      <c r="AO286" s="60">
        <f t="shared" ca="1" si="330"/>
        <v>878.77947421638009</v>
      </c>
      <c r="AP286" s="63">
        <f t="shared" si="304"/>
        <v>35</v>
      </c>
      <c r="AQ286" s="62">
        <f t="shared" si="305"/>
        <v>2.2050592136915785</v>
      </c>
      <c r="AR286" s="62">
        <f t="shared" si="306"/>
        <v>110.25296068457892</v>
      </c>
      <c r="AS286" s="62">
        <f t="shared" si="307"/>
        <v>220.50592136915785</v>
      </c>
      <c r="AT286" s="62">
        <f t="shared" si="308"/>
        <v>-110.25296068457892</v>
      </c>
      <c r="AU286" s="62">
        <f t="shared" si="309"/>
        <v>330.75888205373678</v>
      </c>
      <c r="AV286" s="62">
        <f t="shared" si="310"/>
        <v>-441.01184273831569</v>
      </c>
      <c r="AW286" s="63">
        <f t="shared" si="322"/>
        <v>-110.25296068457891</v>
      </c>
      <c r="AX286" s="61" t="str">
        <f t="shared" ca="1" si="311"/>
        <v/>
      </c>
      <c r="AY286" s="69">
        <f t="shared" ca="1" si="323"/>
        <v>9261.2205257836213</v>
      </c>
      <c r="AZ286" s="51">
        <f t="shared" si="312"/>
        <v>771.77072479205242</v>
      </c>
      <c r="BA286" s="55">
        <f t="shared" ca="1" si="313"/>
        <v>8.2536266007019424E-2</v>
      </c>
      <c r="BB286" s="55">
        <f t="shared" ca="1" si="324"/>
        <v>-0.16979919914993916</v>
      </c>
      <c r="BC286" s="64">
        <f t="shared" ca="1" si="314"/>
        <v>-759.56674565255958</v>
      </c>
      <c r="BE286" s="52" t="str">
        <f t="shared" ca="1" si="315"/>
        <v/>
      </c>
      <c r="BF286" s="52" t="str">
        <f t="shared" ca="1" si="316"/>
        <v/>
      </c>
      <c r="BG286" s="52">
        <f t="shared" ca="1" si="325"/>
        <v>13.099999999999955</v>
      </c>
      <c r="BH286" s="52">
        <f t="shared" ca="1" si="326"/>
        <v>13.099999999999955</v>
      </c>
    </row>
    <row r="287" spans="19:60">
      <c r="S287" s="68">
        <f t="shared" ref="S287:T287" si="337">S286</f>
        <v>7</v>
      </c>
      <c r="T287" s="69">
        <f t="shared" si="337"/>
        <v>2</v>
      </c>
      <c r="U287" s="70">
        <f t="shared" si="318"/>
        <v>3</v>
      </c>
      <c r="V287" s="68">
        <f t="shared" ref="V287:AA287" si="338">V286</f>
        <v>4</v>
      </c>
      <c r="W287" s="70">
        <f t="shared" si="338"/>
        <v>7</v>
      </c>
      <c r="X287" s="71">
        <f t="shared" si="338"/>
        <v>0.42857142857142855</v>
      </c>
      <c r="Y287" s="71">
        <f t="shared" si="338"/>
        <v>0.5</v>
      </c>
      <c r="Z287" s="69">
        <f t="shared" si="338"/>
        <v>10000</v>
      </c>
      <c r="AA287" s="69">
        <f t="shared" ca="1" si="338"/>
        <v>9350.6862150320194</v>
      </c>
      <c r="AB287" s="69">
        <f t="shared" ca="1" si="320"/>
        <v>-649.31378496798061</v>
      </c>
      <c r="AC287" s="69">
        <f t="shared" ca="1" si="321"/>
        <v>96.882372767104812</v>
      </c>
      <c r="AD287" s="73">
        <f t="shared" si="329"/>
        <v>12.999999999999956</v>
      </c>
      <c r="AE287" s="69">
        <f t="shared" si="330"/>
        <v>0.70000000000000007</v>
      </c>
      <c r="AF287" s="69">
        <f t="shared" si="330"/>
        <v>2.8000000000000003</v>
      </c>
      <c r="AG287" s="78">
        <f t="shared" si="330"/>
        <v>200</v>
      </c>
      <c r="AH287" s="60">
        <f t="shared" si="330"/>
        <v>50</v>
      </c>
      <c r="AI287" s="60">
        <f t="shared" si="330"/>
        <v>140</v>
      </c>
      <c r="AJ287" s="60">
        <f t="shared" si="330"/>
        <v>10140</v>
      </c>
      <c r="AK287" s="60">
        <f t="shared" si="330"/>
        <v>754.31378496798106</v>
      </c>
      <c r="AL287" s="60">
        <f t="shared" si="330"/>
        <v>15.086275699359621</v>
      </c>
      <c r="AM287" s="60">
        <f t="shared" ca="1" si="330"/>
        <v>-878.77947421638009</v>
      </c>
      <c r="AN287" s="60">
        <f t="shared" ca="1" si="330"/>
        <v>-878.77947421638009</v>
      </c>
      <c r="AO287" s="60">
        <f t="shared" ca="1" si="330"/>
        <v>878.77947421638009</v>
      </c>
      <c r="AP287" s="63">
        <f t="shared" si="304"/>
        <v>35</v>
      </c>
      <c r="AQ287" s="62">
        <f t="shared" si="305"/>
        <v>2.2143288999507442</v>
      </c>
      <c r="AR287" s="62">
        <f t="shared" si="306"/>
        <v>110.71644499753721</v>
      </c>
      <c r="AS287" s="62">
        <f t="shared" si="307"/>
        <v>221.43288999507442</v>
      </c>
      <c r="AT287" s="62">
        <f t="shared" si="308"/>
        <v>-110.71644499753721</v>
      </c>
      <c r="AU287" s="62">
        <f t="shared" si="309"/>
        <v>332.14933499261161</v>
      </c>
      <c r="AV287" s="62">
        <f t="shared" si="310"/>
        <v>-442.86577999014884</v>
      </c>
      <c r="AW287" s="63">
        <f t="shared" si="322"/>
        <v>-110.71644499753722</v>
      </c>
      <c r="AX287" s="61" t="str">
        <f t="shared" ca="1" si="311"/>
        <v/>
      </c>
      <c r="AY287" s="69">
        <f t="shared" ca="1" si="323"/>
        <v>9261.2205257836213</v>
      </c>
      <c r="AZ287" s="51">
        <f t="shared" si="312"/>
        <v>775.01511498276045</v>
      </c>
      <c r="BA287" s="55">
        <f t="shared" ca="1" si="313"/>
        <v>8.2883234145624318E-2</v>
      </c>
      <c r="BB287" s="55">
        <f t="shared" ca="1" si="324"/>
        <v>-0.17051300551550272</v>
      </c>
      <c r="BC287" s="64">
        <f t="shared" ca="1" si="314"/>
        <v>-760.03022996551783</v>
      </c>
      <c r="BE287" s="52" t="str">
        <f t="shared" ca="1" si="315"/>
        <v/>
      </c>
      <c r="BF287" s="52" t="str">
        <f t="shared" ca="1" si="316"/>
        <v/>
      </c>
      <c r="BG287" s="52">
        <f t="shared" ca="1" si="325"/>
        <v>12.999999999999956</v>
      </c>
      <c r="BH287" s="52">
        <f t="shared" ca="1" si="326"/>
        <v>12.999999999999956</v>
      </c>
    </row>
    <row r="288" spans="19:60">
      <c r="S288" s="68">
        <f t="shared" ref="S288:T288" si="339">S287</f>
        <v>7</v>
      </c>
      <c r="T288" s="69">
        <f t="shared" si="339"/>
        <v>2</v>
      </c>
      <c r="U288" s="70">
        <f t="shared" si="318"/>
        <v>3</v>
      </c>
      <c r="V288" s="68">
        <f t="shared" ref="V288:AA288" si="340">V287</f>
        <v>4</v>
      </c>
      <c r="W288" s="70">
        <f t="shared" si="340"/>
        <v>7</v>
      </c>
      <c r="X288" s="71">
        <f t="shared" si="340"/>
        <v>0.42857142857142855</v>
      </c>
      <c r="Y288" s="71">
        <f t="shared" si="340"/>
        <v>0.5</v>
      </c>
      <c r="Z288" s="69">
        <f t="shared" si="340"/>
        <v>10000</v>
      </c>
      <c r="AA288" s="69">
        <f t="shared" ca="1" si="340"/>
        <v>9350.6862150320194</v>
      </c>
      <c r="AB288" s="69">
        <f t="shared" ca="1" si="320"/>
        <v>-649.31378496798061</v>
      </c>
      <c r="AC288" s="69">
        <f t="shared" ca="1" si="321"/>
        <v>96.882372767104812</v>
      </c>
      <c r="AD288" s="73">
        <f t="shared" si="329"/>
        <v>12.899999999999956</v>
      </c>
      <c r="AE288" s="69">
        <f t="shared" si="330"/>
        <v>0.70000000000000007</v>
      </c>
      <c r="AF288" s="69">
        <f t="shared" si="330"/>
        <v>2.8000000000000003</v>
      </c>
      <c r="AG288" s="78">
        <f t="shared" si="330"/>
        <v>200</v>
      </c>
      <c r="AH288" s="60">
        <f t="shared" si="330"/>
        <v>50</v>
      </c>
      <c r="AI288" s="60">
        <f t="shared" si="330"/>
        <v>140</v>
      </c>
      <c r="AJ288" s="60">
        <f t="shared" si="330"/>
        <v>10140</v>
      </c>
      <c r="AK288" s="60">
        <f t="shared" si="330"/>
        <v>754.31378496798106</v>
      </c>
      <c r="AL288" s="60">
        <f t="shared" si="330"/>
        <v>15.086275699359621</v>
      </c>
      <c r="AM288" s="60">
        <f t="shared" ca="1" si="330"/>
        <v>-878.77947421638009</v>
      </c>
      <c r="AN288" s="60">
        <f t="shared" ca="1" si="330"/>
        <v>-878.77947421638009</v>
      </c>
      <c r="AO288" s="60">
        <f t="shared" ca="1" si="330"/>
        <v>878.77947421638009</v>
      </c>
      <c r="AP288" s="63">
        <f t="shared" si="304"/>
        <v>35</v>
      </c>
      <c r="AQ288" s="62">
        <f t="shared" si="305"/>
        <v>2.2237423022759435</v>
      </c>
      <c r="AR288" s="62">
        <f t="shared" si="306"/>
        <v>111.18711511379718</v>
      </c>
      <c r="AS288" s="62">
        <f t="shared" si="307"/>
        <v>222.37423022759435</v>
      </c>
      <c r="AT288" s="62">
        <f t="shared" si="308"/>
        <v>-111.18711511379718</v>
      </c>
      <c r="AU288" s="62">
        <f t="shared" si="309"/>
        <v>333.56134534139153</v>
      </c>
      <c r="AV288" s="62">
        <f t="shared" si="310"/>
        <v>-444.74846045518871</v>
      </c>
      <c r="AW288" s="63">
        <f t="shared" si="322"/>
        <v>-111.18711511379718</v>
      </c>
      <c r="AX288" s="61" t="str">
        <f t="shared" ca="1" si="311"/>
        <v/>
      </c>
      <c r="AY288" s="69">
        <f t="shared" ca="1" si="323"/>
        <v>9261.2205257836213</v>
      </c>
      <c r="AZ288" s="51">
        <f t="shared" si="312"/>
        <v>778.30980579658024</v>
      </c>
      <c r="BA288" s="55">
        <f t="shared" ca="1" si="313"/>
        <v>8.3235581635215328E-2</v>
      </c>
      <c r="BB288" s="55">
        <f t="shared" ca="1" si="324"/>
        <v>-0.17123787864642379</v>
      </c>
      <c r="BC288" s="64">
        <f t="shared" ca="1" si="314"/>
        <v>-760.50090008177779</v>
      </c>
      <c r="BE288" s="52" t="str">
        <f t="shared" ca="1" si="315"/>
        <v/>
      </c>
      <c r="BF288" s="52" t="str">
        <f t="shared" ca="1" si="316"/>
        <v/>
      </c>
      <c r="BG288" s="52">
        <f t="shared" ca="1" si="325"/>
        <v>12.899999999999956</v>
      </c>
      <c r="BH288" s="52">
        <f t="shared" ca="1" si="326"/>
        <v>12.899999999999956</v>
      </c>
    </row>
    <row r="289" spans="19:60">
      <c r="S289" s="68">
        <f t="shared" ref="S289:T289" si="341">S288</f>
        <v>7</v>
      </c>
      <c r="T289" s="69">
        <f t="shared" si="341"/>
        <v>2</v>
      </c>
      <c r="U289" s="70">
        <f t="shared" si="318"/>
        <v>3</v>
      </c>
      <c r="V289" s="68">
        <f t="shared" ref="V289:AA289" si="342">V288</f>
        <v>4</v>
      </c>
      <c r="W289" s="70">
        <f t="shared" si="342"/>
        <v>7</v>
      </c>
      <c r="X289" s="71">
        <f t="shared" si="342"/>
        <v>0.42857142857142855</v>
      </c>
      <c r="Y289" s="71">
        <f t="shared" si="342"/>
        <v>0.5</v>
      </c>
      <c r="Z289" s="69">
        <f t="shared" si="342"/>
        <v>10000</v>
      </c>
      <c r="AA289" s="69">
        <f t="shared" ca="1" si="342"/>
        <v>9350.6862150320194</v>
      </c>
      <c r="AB289" s="69">
        <f t="shared" ca="1" si="320"/>
        <v>-649.31378496798061</v>
      </c>
      <c r="AC289" s="69">
        <f t="shared" ca="1" si="321"/>
        <v>96.882372767104812</v>
      </c>
      <c r="AD289" s="73">
        <f t="shared" si="329"/>
        <v>12.799999999999956</v>
      </c>
      <c r="AE289" s="69">
        <f t="shared" si="330"/>
        <v>0.70000000000000007</v>
      </c>
      <c r="AF289" s="69">
        <f t="shared" si="330"/>
        <v>2.8000000000000003</v>
      </c>
      <c r="AG289" s="78">
        <f t="shared" si="330"/>
        <v>200</v>
      </c>
      <c r="AH289" s="60">
        <f t="shared" si="330"/>
        <v>50</v>
      </c>
      <c r="AI289" s="60">
        <f t="shared" si="330"/>
        <v>140</v>
      </c>
      <c r="AJ289" s="60">
        <f t="shared" si="330"/>
        <v>10140</v>
      </c>
      <c r="AK289" s="60">
        <f t="shared" si="330"/>
        <v>754.31378496798106</v>
      </c>
      <c r="AL289" s="60">
        <f t="shared" si="330"/>
        <v>15.086275699359621</v>
      </c>
      <c r="AM289" s="60">
        <f t="shared" ca="1" si="330"/>
        <v>-878.77947421638009</v>
      </c>
      <c r="AN289" s="60">
        <f t="shared" ca="1" si="330"/>
        <v>-878.77947421638009</v>
      </c>
      <c r="AO289" s="60">
        <f t="shared" ca="1" si="330"/>
        <v>878.77947421638009</v>
      </c>
      <c r="AP289" s="63">
        <f t="shared" si="304"/>
        <v>35</v>
      </c>
      <c r="AQ289" s="62">
        <f t="shared" si="305"/>
        <v>2.2333027890124746</v>
      </c>
      <c r="AR289" s="62">
        <f t="shared" si="306"/>
        <v>111.66513945062373</v>
      </c>
      <c r="AS289" s="62">
        <f t="shared" si="307"/>
        <v>223.33027890124745</v>
      </c>
      <c r="AT289" s="62">
        <f t="shared" si="308"/>
        <v>-111.66513945062373</v>
      </c>
      <c r="AU289" s="62">
        <f t="shared" si="309"/>
        <v>334.99541835187119</v>
      </c>
      <c r="AV289" s="62">
        <f t="shared" si="310"/>
        <v>-446.66055780249491</v>
      </c>
      <c r="AW289" s="63">
        <f t="shared" si="322"/>
        <v>-111.66513945062371</v>
      </c>
      <c r="AX289" s="61" t="str">
        <f t="shared" ca="1" si="311"/>
        <v/>
      </c>
      <c r="AY289" s="69">
        <f t="shared" ca="1" si="323"/>
        <v>9261.2205257836213</v>
      </c>
      <c r="AZ289" s="51">
        <f t="shared" si="312"/>
        <v>781.65597615436604</v>
      </c>
      <c r="BA289" s="55">
        <f t="shared" ca="1" si="313"/>
        <v>8.35934345543312E-2</v>
      </c>
      <c r="BB289" s="55">
        <f t="shared" ca="1" si="324"/>
        <v>-0.17197407792001554</v>
      </c>
      <c r="BC289" s="64">
        <f t="shared" ca="1" si="314"/>
        <v>-760.97892441860427</v>
      </c>
      <c r="BE289" s="52" t="str">
        <f t="shared" ca="1" si="315"/>
        <v/>
      </c>
      <c r="BF289" s="52" t="str">
        <f t="shared" ca="1" si="316"/>
        <v/>
      </c>
      <c r="BG289" s="52">
        <f t="shared" ca="1" si="325"/>
        <v>12.799999999999956</v>
      </c>
      <c r="BH289" s="52">
        <f t="shared" ca="1" si="326"/>
        <v>12.799999999999956</v>
      </c>
    </row>
    <row r="290" spans="19:60">
      <c r="S290" s="68">
        <f t="shared" ref="S290:T290" si="343">S289</f>
        <v>7</v>
      </c>
      <c r="T290" s="69">
        <f t="shared" si="343"/>
        <v>2</v>
      </c>
      <c r="U290" s="70">
        <f t="shared" si="318"/>
        <v>3</v>
      </c>
      <c r="V290" s="68">
        <f t="shared" ref="V290:AA290" si="344">V289</f>
        <v>4</v>
      </c>
      <c r="W290" s="70">
        <f t="shared" si="344"/>
        <v>7</v>
      </c>
      <c r="X290" s="71">
        <f t="shared" si="344"/>
        <v>0.42857142857142855</v>
      </c>
      <c r="Y290" s="71">
        <f t="shared" si="344"/>
        <v>0.5</v>
      </c>
      <c r="Z290" s="69">
        <f t="shared" si="344"/>
        <v>10000</v>
      </c>
      <c r="AA290" s="69">
        <f t="shared" ca="1" si="344"/>
        <v>9350.6862150320194</v>
      </c>
      <c r="AB290" s="69">
        <f t="shared" ca="1" si="320"/>
        <v>-649.31378496798061</v>
      </c>
      <c r="AC290" s="69">
        <f t="shared" ca="1" si="321"/>
        <v>96.882372767104812</v>
      </c>
      <c r="AD290" s="73">
        <f t="shared" si="329"/>
        <v>12.699999999999957</v>
      </c>
      <c r="AE290" s="69">
        <f t="shared" si="330"/>
        <v>0.70000000000000007</v>
      </c>
      <c r="AF290" s="69">
        <f t="shared" si="330"/>
        <v>2.8000000000000003</v>
      </c>
      <c r="AG290" s="78">
        <f t="shared" si="330"/>
        <v>200</v>
      </c>
      <c r="AH290" s="60">
        <f t="shared" si="330"/>
        <v>50</v>
      </c>
      <c r="AI290" s="60">
        <f t="shared" si="330"/>
        <v>140</v>
      </c>
      <c r="AJ290" s="60">
        <f t="shared" si="330"/>
        <v>10140</v>
      </c>
      <c r="AK290" s="60">
        <f t="shared" si="330"/>
        <v>754.31378496798106</v>
      </c>
      <c r="AL290" s="60">
        <f t="shared" si="330"/>
        <v>15.086275699359621</v>
      </c>
      <c r="AM290" s="60">
        <f t="shared" ca="1" si="330"/>
        <v>-878.77947421638009</v>
      </c>
      <c r="AN290" s="60">
        <f t="shared" ca="1" si="330"/>
        <v>-878.77947421638009</v>
      </c>
      <c r="AO290" s="60">
        <f t="shared" ca="1" si="330"/>
        <v>878.77947421638009</v>
      </c>
      <c r="AP290" s="63">
        <f t="shared" si="304"/>
        <v>35</v>
      </c>
      <c r="AQ290" s="62">
        <f t="shared" si="305"/>
        <v>2.2430138345952502</v>
      </c>
      <c r="AR290" s="62">
        <f t="shared" si="306"/>
        <v>112.15069172976251</v>
      </c>
      <c r="AS290" s="62">
        <f t="shared" si="307"/>
        <v>224.30138345952503</v>
      </c>
      <c r="AT290" s="62">
        <f t="shared" si="308"/>
        <v>-112.15069172976251</v>
      </c>
      <c r="AU290" s="62">
        <f t="shared" si="309"/>
        <v>336.45207518928754</v>
      </c>
      <c r="AV290" s="62">
        <f t="shared" si="310"/>
        <v>-448.60276691905005</v>
      </c>
      <c r="AW290" s="63">
        <f t="shared" si="322"/>
        <v>-112.15069172976251</v>
      </c>
      <c r="AX290" s="61" t="str">
        <f t="shared" ca="1" si="311"/>
        <v/>
      </c>
      <c r="AY290" s="69">
        <f t="shared" ca="1" si="323"/>
        <v>9261.2205257836213</v>
      </c>
      <c r="AZ290" s="51">
        <f t="shared" si="312"/>
        <v>785.05484210833765</v>
      </c>
      <c r="BA290" s="55">
        <f t="shared" ca="1" si="313"/>
        <v>8.39569229524883E-2</v>
      </c>
      <c r="BB290" s="55">
        <f t="shared" ca="1" si="324"/>
        <v>-0.17272187088295524</v>
      </c>
      <c r="BC290" s="64">
        <f t="shared" ca="1" si="314"/>
        <v>-761.46447669774307</v>
      </c>
      <c r="BE290" s="52" t="str">
        <f t="shared" ca="1" si="315"/>
        <v/>
      </c>
      <c r="BF290" s="52" t="str">
        <f t="shared" ca="1" si="316"/>
        <v/>
      </c>
      <c r="BG290" s="52">
        <f t="shared" ca="1" si="325"/>
        <v>12.699999999999957</v>
      </c>
      <c r="BH290" s="52">
        <f t="shared" ca="1" si="326"/>
        <v>12.699999999999957</v>
      </c>
    </row>
    <row r="291" spans="19:60">
      <c r="S291" s="68">
        <f t="shared" ref="S291:T291" si="345">S290</f>
        <v>7</v>
      </c>
      <c r="T291" s="69">
        <f t="shared" si="345"/>
        <v>2</v>
      </c>
      <c r="U291" s="70">
        <f t="shared" si="318"/>
        <v>3</v>
      </c>
      <c r="V291" s="68">
        <f t="shared" ref="V291:AA291" si="346">V290</f>
        <v>4</v>
      </c>
      <c r="W291" s="70">
        <f t="shared" si="346"/>
        <v>7</v>
      </c>
      <c r="X291" s="71">
        <f t="shared" si="346"/>
        <v>0.42857142857142855</v>
      </c>
      <c r="Y291" s="71">
        <f t="shared" si="346"/>
        <v>0.5</v>
      </c>
      <c r="Z291" s="69">
        <f t="shared" si="346"/>
        <v>10000</v>
      </c>
      <c r="AA291" s="69">
        <f t="shared" ca="1" si="346"/>
        <v>9350.6862150320194</v>
      </c>
      <c r="AB291" s="69">
        <f t="shared" ca="1" si="320"/>
        <v>-649.31378496798061</v>
      </c>
      <c r="AC291" s="69">
        <f t="shared" ca="1" si="321"/>
        <v>96.882372767104812</v>
      </c>
      <c r="AD291" s="73">
        <f t="shared" si="329"/>
        <v>12.599999999999957</v>
      </c>
      <c r="AE291" s="69">
        <f t="shared" si="330"/>
        <v>0.70000000000000007</v>
      </c>
      <c r="AF291" s="69">
        <f t="shared" si="330"/>
        <v>2.8000000000000003</v>
      </c>
      <c r="AG291" s="78">
        <f t="shared" si="330"/>
        <v>200</v>
      </c>
      <c r="AH291" s="60">
        <f t="shared" si="330"/>
        <v>50</v>
      </c>
      <c r="AI291" s="60">
        <f t="shared" si="330"/>
        <v>140</v>
      </c>
      <c r="AJ291" s="60">
        <f t="shared" si="330"/>
        <v>10140</v>
      </c>
      <c r="AK291" s="60">
        <f t="shared" si="330"/>
        <v>754.31378496798106</v>
      </c>
      <c r="AL291" s="60">
        <f t="shared" si="330"/>
        <v>15.086275699359621</v>
      </c>
      <c r="AM291" s="60">
        <f t="shared" ca="1" si="330"/>
        <v>-878.77947421638009</v>
      </c>
      <c r="AN291" s="60">
        <f t="shared" ca="1" si="330"/>
        <v>-878.77947421638009</v>
      </c>
      <c r="AO291" s="60">
        <f t="shared" ca="1" si="330"/>
        <v>878.77947421638009</v>
      </c>
      <c r="AP291" s="63">
        <f t="shared" si="304"/>
        <v>35</v>
      </c>
      <c r="AQ291" s="62">
        <f t="shared" si="305"/>
        <v>2.2528790237587044</v>
      </c>
      <c r="AR291" s="62">
        <f t="shared" si="306"/>
        <v>112.64395118793522</v>
      </c>
      <c r="AS291" s="62">
        <f t="shared" si="307"/>
        <v>225.28790237587043</v>
      </c>
      <c r="AT291" s="62">
        <f t="shared" si="308"/>
        <v>-112.64395118793522</v>
      </c>
      <c r="AU291" s="62">
        <f t="shared" si="309"/>
        <v>337.93185356380565</v>
      </c>
      <c r="AV291" s="62">
        <f t="shared" si="310"/>
        <v>-450.57580475174086</v>
      </c>
      <c r="AW291" s="63">
        <f t="shared" si="322"/>
        <v>-112.64395118793522</v>
      </c>
      <c r="AX291" s="61" t="str">
        <f t="shared" ca="1" si="311"/>
        <v/>
      </c>
      <c r="AY291" s="69">
        <f t="shared" ca="1" si="323"/>
        <v>9261.2205257836213</v>
      </c>
      <c r="AZ291" s="51">
        <f t="shared" si="312"/>
        <v>788.50765831554645</v>
      </c>
      <c r="BA291" s="55">
        <f t="shared" ca="1" si="313"/>
        <v>8.4326181007758946E-2</v>
      </c>
      <c r="BB291" s="55">
        <f t="shared" ca="1" si="324"/>
        <v>-0.17348153357546534</v>
      </c>
      <c r="BC291" s="64">
        <f t="shared" ca="1" si="314"/>
        <v>-761.95773615591588</v>
      </c>
      <c r="BE291" s="52" t="str">
        <f t="shared" ca="1" si="315"/>
        <v/>
      </c>
      <c r="BF291" s="52" t="str">
        <f t="shared" ca="1" si="316"/>
        <v/>
      </c>
      <c r="BG291" s="52">
        <f t="shared" ca="1" si="325"/>
        <v>12.599999999999957</v>
      </c>
      <c r="BH291" s="52">
        <f t="shared" ca="1" si="326"/>
        <v>12.599999999999957</v>
      </c>
    </row>
    <row r="292" spans="19:60">
      <c r="S292" s="68">
        <f t="shared" ref="S292:T292" si="347">S291</f>
        <v>7</v>
      </c>
      <c r="T292" s="69">
        <f t="shared" si="347"/>
        <v>2</v>
      </c>
      <c r="U292" s="70">
        <f t="shared" si="318"/>
        <v>3</v>
      </c>
      <c r="V292" s="68">
        <f t="shared" ref="V292:AA292" si="348">V291</f>
        <v>4</v>
      </c>
      <c r="W292" s="70">
        <f t="shared" si="348"/>
        <v>7</v>
      </c>
      <c r="X292" s="71">
        <f t="shared" si="348"/>
        <v>0.42857142857142855</v>
      </c>
      <c r="Y292" s="71">
        <f t="shared" si="348"/>
        <v>0.5</v>
      </c>
      <c r="Z292" s="69">
        <f t="shared" si="348"/>
        <v>10000</v>
      </c>
      <c r="AA292" s="69">
        <f t="shared" ca="1" si="348"/>
        <v>9350.6862150320194</v>
      </c>
      <c r="AB292" s="69">
        <f t="shared" ca="1" si="320"/>
        <v>-649.31378496798061</v>
      </c>
      <c r="AC292" s="69">
        <f t="shared" ca="1" si="321"/>
        <v>96.882372767104812</v>
      </c>
      <c r="AD292" s="73">
        <f t="shared" si="329"/>
        <v>12.499999999999957</v>
      </c>
      <c r="AE292" s="69">
        <f t="shared" si="330"/>
        <v>0.70000000000000007</v>
      </c>
      <c r="AF292" s="69">
        <f t="shared" si="330"/>
        <v>2.8000000000000003</v>
      </c>
      <c r="AG292" s="78">
        <f t="shared" si="330"/>
        <v>200</v>
      </c>
      <c r="AH292" s="60">
        <f t="shared" si="330"/>
        <v>50</v>
      </c>
      <c r="AI292" s="60">
        <f t="shared" si="330"/>
        <v>140</v>
      </c>
      <c r="AJ292" s="60">
        <f t="shared" si="330"/>
        <v>10140</v>
      </c>
      <c r="AK292" s="60">
        <f t="shared" si="330"/>
        <v>754.31378496798106</v>
      </c>
      <c r="AL292" s="60">
        <f t="shared" si="330"/>
        <v>15.086275699359621</v>
      </c>
      <c r="AM292" s="60">
        <f t="shared" ca="1" si="330"/>
        <v>-878.77947421638009</v>
      </c>
      <c r="AN292" s="60">
        <f t="shared" ca="1" si="330"/>
        <v>-878.77947421638009</v>
      </c>
      <c r="AO292" s="60">
        <f t="shared" ca="1" si="330"/>
        <v>878.77947421638009</v>
      </c>
      <c r="AP292" s="63">
        <f t="shared" si="304"/>
        <v>35</v>
      </c>
      <c r="AQ292" s="62">
        <f t="shared" si="305"/>
        <v>2.262902055948774</v>
      </c>
      <c r="AR292" s="62">
        <f t="shared" si="306"/>
        <v>113.1451027974387</v>
      </c>
      <c r="AS292" s="62">
        <f t="shared" si="307"/>
        <v>226.29020559487739</v>
      </c>
      <c r="AT292" s="62">
        <f t="shared" si="308"/>
        <v>-113.1451027974387</v>
      </c>
      <c r="AU292" s="62">
        <f t="shared" si="309"/>
        <v>339.43530839231607</v>
      </c>
      <c r="AV292" s="62">
        <f t="shared" si="310"/>
        <v>-452.58041118975478</v>
      </c>
      <c r="AW292" s="63">
        <f t="shared" si="322"/>
        <v>-113.14510279743871</v>
      </c>
      <c r="AX292" s="61" t="str">
        <f t="shared" ca="1" si="311"/>
        <v/>
      </c>
      <c r="AY292" s="69">
        <f t="shared" ca="1" si="323"/>
        <v>9261.2205257836213</v>
      </c>
      <c r="AZ292" s="51">
        <f t="shared" si="312"/>
        <v>792.01571958207091</v>
      </c>
      <c r="BA292" s="55">
        <f t="shared" ca="1" si="313"/>
        <v>8.4701347191913967E-2</v>
      </c>
      <c r="BB292" s="55">
        <f t="shared" ca="1" si="324"/>
        <v>-0.17425335087105565</v>
      </c>
      <c r="BC292" s="64">
        <f t="shared" ca="1" si="314"/>
        <v>-762.45888776541938</v>
      </c>
      <c r="BE292" s="52" t="str">
        <f t="shared" ca="1" si="315"/>
        <v/>
      </c>
      <c r="BF292" s="52" t="str">
        <f t="shared" ca="1" si="316"/>
        <v/>
      </c>
      <c r="BG292" s="52">
        <f t="shared" ca="1" si="325"/>
        <v>12.499999999999957</v>
      </c>
      <c r="BH292" s="52">
        <f t="shared" ca="1" si="326"/>
        <v>12.499999999999957</v>
      </c>
    </row>
    <row r="293" spans="19:60">
      <c r="S293" s="68">
        <f t="shared" ref="S293:T293" si="349">S292</f>
        <v>7</v>
      </c>
      <c r="T293" s="69">
        <f t="shared" si="349"/>
        <v>2</v>
      </c>
      <c r="U293" s="70">
        <f t="shared" si="318"/>
        <v>3</v>
      </c>
      <c r="V293" s="68">
        <f t="shared" ref="V293:AA293" si="350">V292</f>
        <v>4</v>
      </c>
      <c r="W293" s="70">
        <f t="shared" si="350"/>
        <v>7</v>
      </c>
      <c r="X293" s="71">
        <f t="shared" si="350"/>
        <v>0.42857142857142855</v>
      </c>
      <c r="Y293" s="71">
        <f t="shared" si="350"/>
        <v>0.5</v>
      </c>
      <c r="Z293" s="69">
        <f t="shared" si="350"/>
        <v>10000</v>
      </c>
      <c r="AA293" s="69">
        <f t="shared" ca="1" si="350"/>
        <v>9350.6862150320194</v>
      </c>
      <c r="AB293" s="69">
        <f t="shared" ca="1" si="320"/>
        <v>-649.31378496798061</v>
      </c>
      <c r="AC293" s="69">
        <f t="shared" ca="1" si="321"/>
        <v>96.882372767104812</v>
      </c>
      <c r="AD293" s="73">
        <f t="shared" si="329"/>
        <v>12.399999999999958</v>
      </c>
      <c r="AE293" s="69">
        <f t="shared" si="330"/>
        <v>0.70000000000000007</v>
      </c>
      <c r="AF293" s="69">
        <f t="shared" si="330"/>
        <v>2.8000000000000003</v>
      </c>
      <c r="AG293" s="78">
        <f t="shared" si="330"/>
        <v>200</v>
      </c>
      <c r="AH293" s="60">
        <f t="shared" si="330"/>
        <v>50</v>
      </c>
      <c r="AI293" s="60">
        <f t="shared" si="330"/>
        <v>140</v>
      </c>
      <c r="AJ293" s="60">
        <f t="shared" si="330"/>
        <v>10140</v>
      </c>
      <c r="AK293" s="60">
        <f t="shared" si="330"/>
        <v>754.31378496798106</v>
      </c>
      <c r="AL293" s="60">
        <f t="shared" si="330"/>
        <v>15.086275699359621</v>
      </c>
      <c r="AM293" s="60">
        <f t="shared" ca="1" si="330"/>
        <v>-878.77947421638009</v>
      </c>
      <c r="AN293" s="60">
        <f t="shared" ca="1" si="330"/>
        <v>-878.77947421638009</v>
      </c>
      <c r="AO293" s="60">
        <f t="shared" ca="1" si="330"/>
        <v>878.77947421638009</v>
      </c>
      <c r="AP293" s="63">
        <f t="shared" si="304"/>
        <v>35</v>
      </c>
      <c r="AQ293" s="62">
        <f t="shared" si="305"/>
        <v>2.2730867499483609</v>
      </c>
      <c r="AR293" s="62">
        <f t="shared" si="306"/>
        <v>113.65433749741804</v>
      </c>
      <c r="AS293" s="62">
        <f t="shared" si="307"/>
        <v>227.30867499483608</v>
      </c>
      <c r="AT293" s="62">
        <f t="shared" si="308"/>
        <v>-113.65433749741804</v>
      </c>
      <c r="AU293" s="62">
        <f t="shared" si="309"/>
        <v>340.96301249225411</v>
      </c>
      <c r="AV293" s="62">
        <f t="shared" si="310"/>
        <v>-454.61734998967216</v>
      </c>
      <c r="AW293" s="63">
        <f t="shared" si="322"/>
        <v>-113.65433749741806</v>
      </c>
      <c r="AX293" s="61" t="str">
        <f t="shared" ca="1" si="311"/>
        <v/>
      </c>
      <c r="AY293" s="69">
        <f t="shared" ca="1" si="323"/>
        <v>9261.2205257836213</v>
      </c>
      <c r="AZ293" s="51">
        <f t="shared" si="312"/>
        <v>795.58036248192627</v>
      </c>
      <c r="BA293" s="55">
        <f t="shared" ca="1" si="313"/>
        <v>8.5082564443555331E-2</v>
      </c>
      <c r="BB293" s="55">
        <f t="shared" ca="1" si="324"/>
        <v>-0.17503761683270386</v>
      </c>
      <c r="BC293" s="64">
        <f t="shared" ca="1" si="314"/>
        <v>-762.96812246539866</v>
      </c>
      <c r="BE293" s="52" t="str">
        <f t="shared" ca="1" si="315"/>
        <v/>
      </c>
      <c r="BF293" s="52" t="str">
        <f t="shared" ca="1" si="316"/>
        <v/>
      </c>
      <c r="BG293" s="52">
        <f t="shared" ca="1" si="325"/>
        <v>12.399999999999958</v>
      </c>
      <c r="BH293" s="52">
        <f t="shared" ca="1" si="326"/>
        <v>12.399999999999958</v>
      </c>
    </row>
    <row r="294" spans="19:60">
      <c r="S294" s="68">
        <f t="shared" ref="S294:T294" si="351">S293</f>
        <v>7</v>
      </c>
      <c r="T294" s="69">
        <f t="shared" si="351"/>
        <v>2</v>
      </c>
      <c r="U294" s="70">
        <f t="shared" si="318"/>
        <v>3</v>
      </c>
      <c r="V294" s="68">
        <f t="shared" ref="V294:AA294" si="352">V293</f>
        <v>4</v>
      </c>
      <c r="W294" s="70">
        <f t="shared" si="352"/>
        <v>7</v>
      </c>
      <c r="X294" s="71">
        <f t="shared" si="352"/>
        <v>0.42857142857142855</v>
      </c>
      <c r="Y294" s="71">
        <f t="shared" si="352"/>
        <v>0.5</v>
      </c>
      <c r="Z294" s="69">
        <f t="shared" si="352"/>
        <v>10000</v>
      </c>
      <c r="AA294" s="69">
        <f t="shared" ca="1" si="352"/>
        <v>9350.6862150320194</v>
      </c>
      <c r="AB294" s="69">
        <f t="shared" ca="1" si="320"/>
        <v>-649.31378496798061</v>
      </c>
      <c r="AC294" s="69">
        <f t="shared" ca="1" si="321"/>
        <v>96.882372767104812</v>
      </c>
      <c r="AD294" s="73">
        <f t="shared" si="329"/>
        <v>12.299999999999958</v>
      </c>
      <c r="AE294" s="69">
        <f t="shared" si="330"/>
        <v>0.70000000000000007</v>
      </c>
      <c r="AF294" s="69">
        <f t="shared" si="330"/>
        <v>2.8000000000000003</v>
      </c>
      <c r="AG294" s="78">
        <f t="shared" si="330"/>
        <v>200</v>
      </c>
      <c r="AH294" s="60">
        <f t="shared" si="330"/>
        <v>50</v>
      </c>
      <c r="AI294" s="60">
        <f t="shared" si="330"/>
        <v>140</v>
      </c>
      <c r="AJ294" s="60">
        <f t="shared" si="330"/>
        <v>10140</v>
      </c>
      <c r="AK294" s="60">
        <f t="shared" si="330"/>
        <v>754.31378496798106</v>
      </c>
      <c r="AL294" s="60">
        <f t="shared" si="330"/>
        <v>15.086275699359621</v>
      </c>
      <c r="AM294" s="60">
        <f t="shared" ca="1" si="330"/>
        <v>-878.77947421638009</v>
      </c>
      <c r="AN294" s="60">
        <f t="shared" ca="1" si="330"/>
        <v>-878.77947421638009</v>
      </c>
      <c r="AO294" s="60">
        <f t="shared" ca="1" si="330"/>
        <v>878.77947421638009</v>
      </c>
      <c r="AP294" s="63">
        <f t="shared" si="304"/>
        <v>35</v>
      </c>
      <c r="AQ294" s="62">
        <f t="shared" si="305"/>
        <v>2.2834370487284286</v>
      </c>
      <c r="AR294" s="62">
        <f t="shared" si="306"/>
        <v>114.17185243642143</v>
      </c>
      <c r="AS294" s="62">
        <f t="shared" si="307"/>
        <v>228.34370487284286</v>
      </c>
      <c r="AT294" s="62">
        <f t="shared" si="308"/>
        <v>-114.17185243642143</v>
      </c>
      <c r="AU294" s="62">
        <f t="shared" si="309"/>
        <v>342.5155573092643</v>
      </c>
      <c r="AV294" s="62">
        <f t="shared" si="310"/>
        <v>-456.68740974568573</v>
      </c>
      <c r="AW294" s="63">
        <f t="shared" si="322"/>
        <v>-114.17185243642143</v>
      </c>
      <c r="AX294" s="61" t="str">
        <f t="shared" ca="1" si="311"/>
        <v/>
      </c>
      <c r="AY294" s="69">
        <f t="shared" ca="1" si="323"/>
        <v>9261.2205257836213</v>
      </c>
      <c r="AZ294" s="51">
        <f t="shared" si="312"/>
        <v>799.20296705495002</v>
      </c>
      <c r="BA294" s="55">
        <f t="shared" ca="1" si="313"/>
        <v>8.5469980349694941E-2</v>
      </c>
      <c r="BB294" s="55">
        <f t="shared" ca="1" si="324"/>
        <v>-0.17583463508641134</v>
      </c>
      <c r="BC294" s="64">
        <f t="shared" ca="1" si="314"/>
        <v>-763.48563740440204</v>
      </c>
      <c r="BE294" s="52" t="str">
        <f t="shared" ca="1" si="315"/>
        <v/>
      </c>
      <c r="BF294" s="52" t="str">
        <f t="shared" ca="1" si="316"/>
        <v/>
      </c>
      <c r="BG294" s="52">
        <f t="shared" ca="1" si="325"/>
        <v>12.299999999999958</v>
      </c>
      <c r="BH294" s="52">
        <f t="shared" ca="1" si="326"/>
        <v>12.299999999999958</v>
      </c>
    </row>
    <row r="295" spans="19:60">
      <c r="S295" s="68">
        <f t="shared" ref="S295:T295" si="353">S294</f>
        <v>7</v>
      </c>
      <c r="T295" s="69">
        <f t="shared" si="353"/>
        <v>2</v>
      </c>
      <c r="U295" s="70">
        <f t="shared" si="318"/>
        <v>3</v>
      </c>
      <c r="V295" s="68">
        <f t="shared" ref="V295:AA295" si="354">V294</f>
        <v>4</v>
      </c>
      <c r="W295" s="70">
        <f t="shared" si="354"/>
        <v>7</v>
      </c>
      <c r="X295" s="71">
        <f t="shared" si="354"/>
        <v>0.42857142857142855</v>
      </c>
      <c r="Y295" s="71">
        <f t="shared" si="354"/>
        <v>0.5</v>
      </c>
      <c r="Z295" s="69">
        <f t="shared" si="354"/>
        <v>10000</v>
      </c>
      <c r="AA295" s="69">
        <f t="shared" ca="1" si="354"/>
        <v>9350.6862150320194</v>
      </c>
      <c r="AB295" s="69">
        <f t="shared" ca="1" si="320"/>
        <v>-649.31378496798061</v>
      </c>
      <c r="AC295" s="69">
        <f t="shared" ca="1" si="321"/>
        <v>96.882372767104812</v>
      </c>
      <c r="AD295" s="73">
        <f t="shared" si="329"/>
        <v>12.199999999999958</v>
      </c>
      <c r="AE295" s="69">
        <f t="shared" si="330"/>
        <v>0.70000000000000007</v>
      </c>
      <c r="AF295" s="69">
        <f t="shared" si="330"/>
        <v>2.8000000000000003</v>
      </c>
      <c r="AG295" s="78">
        <f t="shared" si="330"/>
        <v>200</v>
      </c>
      <c r="AH295" s="60">
        <f t="shared" si="330"/>
        <v>50</v>
      </c>
      <c r="AI295" s="60">
        <f t="shared" si="330"/>
        <v>140</v>
      </c>
      <c r="AJ295" s="60">
        <f t="shared" si="330"/>
        <v>10140</v>
      </c>
      <c r="AK295" s="60">
        <f t="shared" si="330"/>
        <v>754.31378496798106</v>
      </c>
      <c r="AL295" s="60">
        <f t="shared" si="330"/>
        <v>15.086275699359621</v>
      </c>
      <c r="AM295" s="60">
        <f t="shared" ca="1" si="330"/>
        <v>-878.77947421638009</v>
      </c>
      <c r="AN295" s="60">
        <f t="shared" ca="1" si="330"/>
        <v>-878.77947421638009</v>
      </c>
      <c r="AO295" s="60">
        <f t="shared" ca="1" si="330"/>
        <v>878.77947421638009</v>
      </c>
      <c r="AP295" s="63">
        <f t="shared" si="304"/>
        <v>35</v>
      </c>
      <c r="AQ295" s="62">
        <f t="shared" si="305"/>
        <v>2.2939570245376784</v>
      </c>
      <c r="AR295" s="62">
        <f t="shared" si="306"/>
        <v>114.69785122688391</v>
      </c>
      <c r="AS295" s="62">
        <f t="shared" si="307"/>
        <v>229.39570245376783</v>
      </c>
      <c r="AT295" s="62">
        <f t="shared" si="308"/>
        <v>-114.69785122688391</v>
      </c>
      <c r="AU295" s="62">
        <f t="shared" si="309"/>
        <v>344.09355368065172</v>
      </c>
      <c r="AV295" s="62">
        <f t="shared" si="310"/>
        <v>-458.79140490753565</v>
      </c>
      <c r="AW295" s="63">
        <f t="shared" si="322"/>
        <v>-114.69785122688393</v>
      </c>
      <c r="AX295" s="61" t="str">
        <f t="shared" ca="1" si="311"/>
        <v/>
      </c>
      <c r="AY295" s="69">
        <f t="shared" ca="1" si="323"/>
        <v>9261.2205257836213</v>
      </c>
      <c r="AZ295" s="51">
        <f t="shared" si="312"/>
        <v>802.88495858818737</v>
      </c>
      <c r="BA295" s="55">
        <f t="shared" ca="1" si="313"/>
        <v>8.5863747336263077E-2</v>
      </c>
      <c r="BB295" s="55">
        <f t="shared" ca="1" si="324"/>
        <v>-0.17664471921313049</v>
      </c>
      <c r="BC295" s="64">
        <f t="shared" ca="1" si="314"/>
        <v>-764.01163619486454</v>
      </c>
      <c r="BE295" s="52" t="str">
        <f t="shared" ca="1" si="315"/>
        <v/>
      </c>
      <c r="BF295" s="52" t="str">
        <f t="shared" ca="1" si="316"/>
        <v/>
      </c>
      <c r="BG295" s="52">
        <f t="shared" ca="1" si="325"/>
        <v>12.199999999999958</v>
      </c>
      <c r="BH295" s="52">
        <f t="shared" ca="1" si="326"/>
        <v>12.199999999999958</v>
      </c>
    </row>
    <row r="296" spans="19:60">
      <c r="S296" s="68">
        <f t="shared" ref="S296:T296" si="355">S295</f>
        <v>7</v>
      </c>
      <c r="T296" s="69">
        <f t="shared" si="355"/>
        <v>2</v>
      </c>
      <c r="U296" s="70">
        <f t="shared" si="318"/>
        <v>3</v>
      </c>
      <c r="V296" s="68">
        <f t="shared" ref="V296:AA296" si="356">V295</f>
        <v>4</v>
      </c>
      <c r="W296" s="70">
        <f t="shared" si="356"/>
        <v>7</v>
      </c>
      <c r="X296" s="71">
        <f t="shared" si="356"/>
        <v>0.42857142857142855</v>
      </c>
      <c r="Y296" s="71">
        <f t="shared" si="356"/>
        <v>0.5</v>
      </c>
      <c r="Z296" s="69">
        <f t="shared" si="356"/>
        <v>10000</v>
      </c>
      <c r="AA296" s="69">
        <f t="shared" ca="1" si="356"/>
        <v>9350.6862150320194</v>
      </c>
      <c r="AB296" s="69">
        <f t="shared" ca="1" si="320"/>
        <v>-649.31378496798061</v>
      </c>
      <c r="AC296" s="69">
        <f t="shared" ca="1" si="321"/>
        <v>96.882372767104812</v>
      </c>
      <c r="AD296" s="73">
        <f t="shared" si="329"/>
        <v>12.099999999999959</v>
      </c>
      <c r="AE296" s="69">
        <f t="shared" si="330"/>
        <v>0.70000000000000007</v>
      </c>
      <c r="AF296" s="69">
        <f t="shared" si="330"/>
        <v>2.8000000000000003</v>
      </c>
      <c r="AG296" s="78">
        <f t="shared" si="330"/>
        <v>200</v>
      </c>
      <c r="AH296" s="60">
        <f t="shared" si="330"/>
        <v>50</v>
      </c>
      <c r="AI296" s="60">
        <f t="shared" si="330"/>
        <v>140</v>
      </c>
      <c r="AJ296" s="60">
        <f t="shared" si="330"/>
        <v>10140</v>
      </c>
      <c r="AK296" s="60">
        <f t="shared" si="330"/>
        <v>754.31378496798106</v>
      </c>
      <c r="AL296" s="60">
        <f t="shared" si="330"/>
        <v>15.086275699359621</v>
      </c>
      <c r="AM296" s="60">
        <f t="shared" ca="1" si="330"/>
        <v>-878.77947421638009</v>
      </c>
      <c r="AN296" s="60">
        <f t="shared" ca="1" si="330"/>
        <v>-878.77947421638009</v>
      </c>
      <c r="AO296" s="60">
        <f t="shared" ca="1" si="330"/>
        <v>878.77947421638009</v>
      </c>
      <c r="AP296" s="63">
        <f t="shared" si="304"/>
        <v>35</v>
      </c>
      <c r="AQ296" s="62">
        <f t="shared" si="305"/>
        <v>2.3046508842446012</v>
      </c>
      <c r="AR296" s="62">
        <f t="shared" si="306"/>
        <v>115.23254421223005</v>
      </c>
      <c r="AS296" s="62">
        <f t="shared" si="307"/>
        <v>230.46508842446011</v>
      </c>
      <c r="AT296" s="62">
        <f t="shared" si="308"/>
        <v>-115.23254421223005</v>
      </c>
      <c r="AU296" s="62">
        <f t="shared" si="309"/>
        <v>345.69763263669017</v>
      </c>
      <c r="AV296" s="62">
        <f t="shared" si="310"/>
        <v>-460.93017684892021</v>
      </c>
      <c r="AW296" s="63">
        <f t="shared" si="322"/>
        <v>-115.23254421223004</v>
      </c>
      <c r="AX296" s="61" t="str">
        <f t="shared" ca="1" si="311"/>
        <v/>
      </c>
      <c r="AY296" s="69">
        <f t="shared" ca="1" si="323"/>
        <v>9261.2205257836213</v>
      </c>
      <c r="AZ296" s="51">
        <f t="shared" si="312"/>
        <v>806.62780948561033</v>
      </c>
      <c r="BA296" s="55">
        <f t="shared" ca="1" si="313"/>
        <v>8.6264022868063728E-2</v>
      </c>
      <c r="BB296" s="55">
        <f t="shared" ca="1" si="324"/>
        <v>-0.17746819316012591</v>
      </c>
      <c r="BC296" s="64">
        <f t="shared" ca="1" si="314"/>
        <v>-764.54632918021071</v>
      </c>
      <c r="BE296" s="52" t="str">
        <f t="shared" ca="1" si="315"/>
        <v/>
      </c>
      <c r="BF296" s="52" t="str">
        <f t="shared" ca="1" si="316"/>
        <v/>
      </c>
      <c r="BG296" s="52">
        <f t="shared" ca="1" si="325"/>
        <v>12.099999999999959</v>
      </c>
      <c r="BH296" s="52">
        <f t="shared" ca="1" si="326"/>
        <v>12.099999999999959</v>
      </c>
    </row>
    <row r="297" spans="19:60">
      <c r="S297" s="68">
        <f t="shared" ref="S297:T297" si="357">S296</f>
        <v>7</v>
      </c>
      <c r="T297" s="69">
        <f t="shared" si="357"/>
        <v>2</v>
      </c>
      <c r="U297" s="70">
        <f t="shared" si="318"/>
        <v>3</v>
      </c>
      <c r="V297" s="68">
        <f t="shared" ref="V297:AA297" si="358">V296</f>
        <v>4</v>
      </c>
      <c r="W297" s="70">
        <f t="shared" si="358"/>
        <v>7</v>
      </c>
      <c r="X297" s="71">
        <f t="shared" si="358"/>
        <v>0.42857142857142855</v>
      </c>
      <c r="Y297" s="71">
        <f t="shared" si="358"/>
        <v>0.5</v>
      </c>
      <c r="Z297" s="69">
        <f t="shared" si="358"/>
        <v>10000</v>
      </c>
      <c r="AA297" s="69">
        <f t="shared" ca="1" si="358"/>
        <v>9350.6862150320194</v>
      </c>
      <c r="AB297" s="69">
        <f t="shared" ca="1" si="320"/>
        <v>-649.31378496798061</v>
      </c>
      <c r="AC297" s="69">
        <f t="shared" ca="1" si="321"/>
        <v>96.882372767104812</v>
      </c>
      <c r="AD297" s="73">
        <f t="shared" si="329"/>
        <v>11.999999999999959</v>
      </c>
      <c r="AE297" s="69">
        <f t="shared" si="330"/>
        <v>0.70000000000000007</v>
      </c>
      <c r="AF297" s="69">
        <f t="shared" si="330"/>
        <v>2.8000000000000003</v>
      </c>
      <c r="AG297" s="78">
        <f t="shared" si="330"/>
        <v>200</v>
      </c>
      <c r="AH297" s="60">
        <f t="shared" si="330"/>
        <v>50</v>
      </c>
      <c r="AI297" s="60">
        <f t="shared" si="330"/>
        <v>140</v>
      </c>
      <c r="AJ297" s="60">
        <f t="shared" si="330"/>
        <v>10140</v>
      </c>
      <c r="AK297" s="60">
        <f t="shared" si="330"/>
        <v>754.31378496798106</v>
      </c>
      <c r="AL297" s="60">
        <f t="shared" si="330"/>
        <v>15.086275699359621</v>
      </c>
      <c r="AM297" s="60">
        <f t="shared" ca="1" si="330"/>
        <v>-878.77947421638009</v>
      </c>
      <c r="AN297" s="60">
        <f t="shared" ca="1" si="330"/>
        <v>-878.77947421638009</v>
      </c>
      <c r="AO297" s="60">
        <f t="shared" ca="1" si="330"/>
        <v>878.77947421638009</v>
      </c>
      <c r="AP297" s="63">
        <f t="shared" si="304"/>
        <v>35</v>
      </c>
      <c r="AQ297" s="62">
        <f t="shared" si="305"/>
        <v>2.3155229749466395</v>
      </c>
      <c r="AR297" s="62">
        <f t="shared" si="306"/>
        <v>115.77614874733197</v>
      </c>
      <c r="AS297" s="62">
        <f t="shared" si="307"/>
        <v>231.55229749466395</v>
      </c>
      <c r="AT297" s="62">
        <f t="shared" si="308"/>
        <v>-115.77614874733197</v>
      </c>
      <c r="AU297" s="62">
        <f t="shared" si="309"/>
        <v>347.32844624199595</v>
      </c>
      <c r="AV297" s="62">
        <f t="shared" si="310"/>
        <v>-463.10459498932789</v>
      </c>
      <c r="AW297" s="63">
        <f t="shared" si="322"/>
        <v>-115.77614874733194</v>
      </c>
      <c r="AX297" s="61" t="str">
        <f t="shared" ca="1" si="311"/>
        <v/>
      </c>
      <c r="AY297" s="69">
        <f t="shared" ca="1" si="323"/>
        <v>9261.2205257836213</v>
      </c>
      <c r="AZ297" s="51">
        <f t="shared" si="312"/>
        <v>810.43304123132384</v>
      </c>
      <c r="BA297" s="55">
        <f t="shared" ca="1" si="313"/>
        <v>8.667096965872774E-2</v>
      </c>
      <c r="BB297" s="55">
        <f t="shared" ca="1" si="324"/>
        <v>-0.1783053916729046</v>
      </c>
      <c r="BC297" s="64">
        <f t="shared" ca="1" si="314"/>
        <v>-765.08993371531255</v>
      </c>
      <c r="BE297" s="52" t="str">
        <f t="shared" ca="1" si="315"/>
        <v/>
      </c>
      <c r="BF297" s="52" t="str">
        <f t="shared" ca="1" si="316"/>
        <v/>
      </c>
      <c r="BG297" s="52">
        <f t="shared" ca="1" si="325"/>
        <v>11.999999999999959</v>
      </c>
      <c r="BH297" s="52">
        <f t="shared" ca="1" si="326"/>
        <v>11.999999999999959</v>
      </c>
    </row>
    <row r="298" spans="19:60">
      <c r="S298" s="68">
        <f t="shared" ref="S298:T298" si="359">S297</f>
        <v>7</v>
      </c>
      <c r="T298" s="69">
        <f t="shared" si="359"/>
        <v>2</v>
      </c>
      <c r="U298" s="70">
        <f t="shared" si="318"/>
        <v>3</v>
      </c>
      <c r="V298" s="68">
        <f t="shared" ref="V298:AA298" si="360">V297</f>
        <v>4</v>
      </c>
      <c r="W298" s="70">
        <f t="shared" si="360"/>
        <v>7</v>
      </c>
      <c r="X298" s="71">
        <f t="shared" si="360"/>
        <v>0.42857142857142855</v>
      </c>
      <c r="Y298" s="71">
        <f t="shared" si="360"/>
        <v>0.5</v>
      </c>
      <c r="Z298" s="69">
        <f t="shared" si="360"/>
        <v>10000</v>
      </c>
      <c r="AA298" s="69">
        <f t="shared" ca="1" si="360"/>
        <v>9350.6862150320194</v>
      </c>
      <c r="AB298" s="69">
        <f t="shared" ca="1" si="320"/>
        <v>-649.31378496798061</v>
      </c>
      <c r="AC298" s="69">
        <f t="shared" ca="1" si="321"/>
        <v>96.882372767104812</v>
      </c>
      <c r="AD298" s="73">
        <f t="shared" si="329"/>
        <v>11.899999999999959</v>
      </c>
      <c r="AE298" s="69">
        <f t="shared" si="330"/>
        <v>0.70000000000000007</v>
      </c>
      <c r="AF298" s="69">
        <f t="shared" si="330"/>
        <v>2.8000000000000003</v>
      </c>
      <c r="AG298" s="78">
        <f t="shared" si="330"/>
        <v>200</v>
      </c>
      <c r="AH298" s="60">
        <f t="shared" si="330"/>
        <v>50</v>
      </c>
      <c r="AI298" s="60">
        <f t="shared" si="330"/>
        <v>140</v>
      </c>
      <c r="AJ298" s="60">
        <f t="shared" si="330"/>
        <v>10140</v>
      </c>
      <c r="AK298" s="60">
        <f t="shared" si="330"/>
        <v>754.31378496798106</v>
      </c>
      <c r="AL298" s="60">
        <f t="shared" si="330"/>
        <v>15.086275699359621</v>
      </c>
      <c r="AM298" s="60">
        <f t="shared" ca="1" si="330"/>
        <v>-878.77947421638009</v>
      </c>
      <c r="AN298" s="60">
        <f t="shared" ca="1" si="330"/>
        <v>-878.77947421638009</v>
      </c>
      <c r="AO298" s="60">
        <f t="shared" ca="1" si="330"/>
        <v>878.77947421638009</v>
      </c>
      <c r="AP298" s="63">
        <f t="shared" si="304"/>
        <v>35</v>
      </c>
      <c r="AQ298" s="62">
        <f t="shared" si="305"/>
        <v>2.3265777898621574</v>
      </c>
      <c r="AR298" s="62">
        <f t="shared" si="306"/>
        <v>116.32888949310787</v>
      </c>
      <c r="AS298" s="62">
        <f t="shared" si="307"/>
        <v>232.65777898621573</v>
      </c>
      <c r="AT298" s="62">
        <f t="shared" si="308"/>
        <v>-116.32888949310787</v>
      </c>
      <c r="AU298" s="62">
        <f t="shared" si="309"/>
        <v>348.98666847932361</v>
      </c>
      <c r="AV298" s="62">
        <f t="shared" si="310"/>
        <v>-465.31555797243146</v>
      </c>
      <c r="AW298" s="63">
        <f t="shared" si="322"/>
        <v>-116.32888949310785</v>
      </c>
      <c r="AX298" s="61" t="str">
        <f t="shared" ca="1" si="311"/>
        <v/>
      </c>
      <c r="AY298" s="69">
        <f t="shared" ca="1" si="323"/>
        <v>9261.2205257836213</v>
      </c>
      <c r="AZ298" s="51">
        <f t="shared" si="312"/>
        <v>814.30222645175502</v>
      </c>
      <c r="BA298" s="55">
        <f t="shared" ca="1" si="313"/>
        <v>8.7084755891251628E-2</v>
      </c>
      <c r="BB298" s="55">
        <f t="shared" ca="1" si="324"/>
        <v>-0.17915666074892334</v>
      </c>
      <c r="BC298" s="64">
        <f t="shared" ca="1" si="314"/>
        <v>-765.64267446108852</v>
      </c>
      <c r="BE298" s="52" t="str">
        <f t="shared" ca="1" si="315"/>
        <v/>
      </c>
      <c r="BF298" s="52" t="str">
        <f t="shared" ca="1" si="316"/>
        <v/>
      </c>
      <c r="BG298" s="52">
        <f t="shared" ca="1" si="325"/>
        <v>11.899999999999959</v>
      </c>
      <c r="BH298" s="52">
        <f t="shared" ca="1" si="326"/>
        <v>11.899999999999959</v>
      </c>
    </row>
    <row r="299" spans="19:60">
      <c r="S299" s="68">
        <f t="shared" ref="S299:T299" si="361">S298</f>
        <v>7</v>
      </c>
      <c r="T299" s="69">
        <f t="shared" si="361"/>
        <v>2</v>
      </c>
      <c r="U299" s="70">
        <f t="shared" si="318"/>
        <v>3</v>
      </c>
      <c r="V299" s="68">
        <f t="shared" ref="V299:AA299" si="362">V298</f>
        <v>4</v>
      </c>
      <c r="W299" s="70">
        <f t="shared" si="362"/>
        <v>7</v>
      </c>
      <c r="X299" s="71">
        <f t="shared" si="362"/>
        <v>0.42857142857142855</v>
      </c>
      <c r="Y299" s="71">
        <f t="shared" si="362"/>
        <v>0.5</v>
      </c>
      <c r="Z299" s="69">
        <f t="shared" si="362"/>
        <v>10000</v>
      </c>
      <c r="AA299" s="69">
        <f t="shared" ca="1" si="362"/>
        <v>9350.6862150320194</v>
      </c>
      <c r="AB299" s="69">
        <f t="shared" ca="1" si="320"/>
        <v>-649.31378496798061</v>
      </c>
      <c r="AC299" s="69">
        <f t="shared" ca="1" si="321"/>
        <v>96.882372767104812</v>
      </c>
      <c r="AD299" s="73">
        <f t="shared" si="329"/>
        <v>11.79999999999996</v>
      </c>
      <c r="AE299" s="69">
        <f t="shared" ref="AE299:AO314" si="363">AE298</f>
        <v>0.70000000000000007</v>
      </c>
      <c r="AF299" s="69">
        <f t="shared" si="363"/>
        <v>2.8000000000000003</v>
      </c>
      <c r="AG299" s="78">
        <f t="shared" si="363"/>
        <v>200</v>
      </c>
      <c r="AH299" s="60">
        <f t="shared" si="363"/>
        <v>50</v>
      </c>
      <c r="AI299" s="60">
        <f t="shared" si="363"/>
        <v>140</v>
      </c>
      <c r="AJ299" s="60">
        <f t="shared" si="363"/>
        <v>10140</v>
      </c>
      <c r="AK299" s="60">
        <f t="shared" si="363"/>
        <v>754.31378496798106</v>
      </c>
      <c r="AL299" s="60">
        <f t="shared" si="363"/>
        <v>15.086275699359621</v>
      </c>
      <c r="AM299" s="60">
        <f t="shared" ca="1" si="363"/>
        <v>-878.77947421638009</v>
      </c>
      <c r="AN299" s="60">
        <f t="shared" ca="1" si="363"/>
        <v>-878.77947421638009</v>
      </c>
      <c r="AO299" s="60">
        <f t="shared" ca="1" si="363"/>
        <v>878.77947421638009</v>
      </c>
      <c r="AP299" s="63">
        <f t="shared" si="304"/>
        <v>35</v>
      </c>
      <c r="AQ299" s="62">
        <f t="shared" si="305"/>
        <v>2.3378199745220063</v>
      </c>
      <c r="AR299" s="62">
        <f t="shared" si="306"/>
        <v>116.89099872610032</v>
      </c>
      <c r="AS299" s="62">
        <f t="shared" si="307"/>
        <v>233.78199745220064</v>
      </c>
      <c r="AT299" s="62">
        <f t="shared" si="308"/>
        <v>-116.89099872610032</v>
      </c>
      <c r="AU299" s="62">
        <f t="shared" si="309"/>
        <v>350.67299617830099</v>
      </c>
      <c r="AV299" s="62">
        <f t="shared" si="310"/>
        <v>-467.56399490440128</v>
      </c>
      <c r="AW299" s="63">
        <f t="shared" si="322"/>
        <v>-116.89099872610029</v>
      </c>
      <c r="AX299" s="61" t="str">
        <f t="shared" ca="1" si="311"/>
        <v/>
      </c>
      <c r="AY299" s="69">
        <f t="shared" ca="1" si="323"/>
        <v>9261.2205257836213</v>
      </c>
      <c r="AZ299" s="51">
        <f t="shared" si="312"/>
        <v>818.23699108270227</v>
      </c>
      <c r="BA299" s="55">
        <f t="shared" ca="1" si="313"/>
        <v>8.7505555449750527E-2</v>
      </c>
      <c r="BB299" s="55">
        <f t="shared" ca="1" si="324"/>
        <v>-0.18002235811436607</v>
      </c>
      <c r="BC299" s="64">
        <f t="shared" ca="1" si="314"/>
        <v>-766.2047836940809</v>
      </c>
      <c r="BE299" s="52" t="str">
        <f t="shared" ca="1" si="315"/>
        <v/>
      </c>
      <c r="BF299" s="52" t="str">
        <f t="shared" ca="1" si="316"/>
        <v/>
      </c>
      <c r="BG299" s="52">
        <f t="shared" ca="1" si="325"/>
        <v>11.79999999999996</v>
      </c>
      <c r="BH299" s="52">
        <f t="shared" ca="1" si="326"/>
        <v>11.79999999999996</v>
      </c>
    </row>
    <row r="300" spans="19:60">
      <c r="S300" s="68">
        <f t="shared" ref="S300:T300" si="364">S299</f>
        <v>7</v>
      </c>
      <c r="T300" s="69">
        <f t="shared" si="364"/>
        <v>2</v>
      </c>
      <c r="U300" s="70">
        <f t="shared" si="318"/>
        <v>3</v>
      </c>
      <c r="V300" s="68">
        <f t="shared" ref="V300:AA300" si="365">V299</f>
        <v>4</v>
      </c>
      <c r="W300" s="70">
        <f t="shared" si="365"/>
        <v>7</v>
      </c>
      <c r="X300" s="71">
        <f t="shared" si="365"/>
        <v>0.42857142857142855</v>
      </c>
      <c r="Y300" s="71">
        <f t="shared" si="365"/>
        <v>0.5</v>
      </c>
      <c r="Z300" s="69">
        <f t="shared" si="365"/>
        <v>10000</v>
      </c>
      <c r="AA300" s="69">
        <f t="shared" ca="1" si="365"/>
        <v>9350.6862150320194</v>
      </c>
      <c r="AB300" s="69">
        <f t="shared" ca="1" si="320"/>
        <v>-649.31378496798061</v>
      </c>
      <c r="AC300" s="69">
        <f t="shared" ca="1" si="321"/>
        <v>96.882372767104812</v>
      </c>
      <c r="AD300" s="73">
        <f t="shared" si="329"/>
        <v>11.69999999999996</v>
      </c>
      <c r="AE300" s="69">
        <f t="shared" si="363"/>
        <v>0.70000000000000007</v>
      </c>
      <c r="AF300" s="69">
        <f t="shared" si="363"/>
        <v>2.8000000000000003</v>
      </c>
      <c r="AG300" s="78">
        <f t="shared" si="363"/>
        <v>200</v>
      </c>
      <c r="AH300" s="60">
        <f t="shared" si="363"/>
        <v>50</v>
      </c>
      <c r="AI300" s="60">
        <f t="shared" si="363"/>
        <v>140</v>
      </c>
      <c r="AJ300" s="60">
        <f t="shared" si="363"/>
        <v>10140</v>
      </c>
      <c r="AK300" s="60">
        <f t="shared" si="363"/>
        <v>754.31378496798106</v>
      </c>
      <c r="AL300" s="60">
        <f t="shared" si="363"/>
        <v>15.086275699359621</v>
      </c>
      <c r="AM300" s="60">
        <f t="shared" ca="1" si="363"/>
        <v>-878.77947421638009</v>
      </c>
      <c r="AN300" s="60">
        <f t="shared" ca="1" si="363"/>
        <v>-878.77947421638009</v>
      </c>
      <c r="AO300" s="60">
        <f t="shared" ca="1" si="363"/>
        <v>878.77947421638009</v>
      </c>
      <c r="AP300" s="63">
        <f t="shared" si="304"/>
        <v>35</v>
      </c>
      <c r="AQ300" s="62">
        <f t="shared" si="305"/>
        <v>2.3492543332786049</v>
      </c>
      <c r="AR300" s="62">
        <f t="shared" si="306"/>
        <v>117.46271666393025</v>
      </c>
      <c r="AS300" s="62">
        <f t="shared" si="307"/>
        <v>234.9254333278605</v>
      </c>
      <c r="AT300" s="62">
        <f t="shared" si="308"/>
        <v>-117.46271666393025</v>
      </c>
      <c r="AU300" s="62">
        <f t="shared" si="309"/>
        <v>352.38814999179078</v>
      </c>
      <c r="AV300" s="62">
        <f t="shared" si="310"/>
        <v>-469.85086665572101</v>
      </c>
      <c r="AW300" s="63">
        <f t="shared" si="322"/>
        <v>-117.46271666393022</v>
      </c>
      <c r="AX300" s="61" t="str">
        <f t="shared" ca="1" si="311"/>
        <v/>
      </c>
      <c r="AY300" s="69">
        <f t="shared" ca="1" si="323"/>
        <v>9261.2205257836213</v>
      </c>
      <c r="AZ300" s="51">
        <f t="shared" si="312"/>
        <v>822.23901664751179</v>
      </c>
      <c r="BA300" s="55">
        <f t="shared" ca="1" si="313"/>
        <v>8.7933548163095565E-2</v>
      </c>
      <c r="BB300" s="55">
        <f t="shared" ca="1" si="324"/>
        <v>-0.18090285372537196</v>
      </c>
      <c r="BC300" s="64">
        <f t="shared" ca="1" si="314"/>
        <v>-766.77650163191083</v>
      </c>
      <c r="BE300" s="52" t="str">
        <f t="shared" ca="1" si="315"/>
        <v/>
      </c>
      <c r="BF300" s="52" t="str">
        <f t="shared" ca="1" si="316"/>
        <v/>
      </c>
      <c r="BG300" s="52">
        <f t="shared" ca="1" si="325"/>
        <v>11.69999999999996</v>
      </c>
      <c r="BH300" s="52">
        <f t="shared" ca="1" si="326"/>
        <v>11.69999999999996</v>
      </c>
    </row>
    <row r="301" spans="19:60">
      <c r="S301" s="68">
        <f t="shared" ref="S301:T301" si="366">S300</f>
        <v>7</v>
      </c>
      <c r="T301" s="69">
        <f t="shared" si="366"/>
        <v>2</v>
      </c>
      <c r="U301" s="70">
        <f t="shared" si="318"/>
        <v>3</v>
      </c>
      <c r="V301" s="68">
        <f t="shared" ref="V301:AA301" si="367">V300</f>
        <v>4</v>
      </c>
      <c r="W301" s="70">
        <f t="shared" si="367"/>
        <v>7</v>
      </c>
      <c r="X301" s="71">
        <f t="shared" si="367"/>
        <v>0.42857142857142855</v>
      </c>
      <c r="Y301" s="71">
        <f t="shared" si="367"/>
        <v>0.5</v>
      </c>
      <c r="Z301" s="69">
        <f t="shared" si="367"/>
        <v>10000</v>
      </c>
      <c r="AA301" s="69">
        <f t="shared" ca="1" si="367"/>
        <v>9350.6862150320194</v>
      </c>
      <c r="AB301" s="69">
        <f t="shared" ca="1" si="320"/>
        <v>-649.31378496798061</v>
      </c>
      <c r="AC301" s="69">
        <f t="shared" ca="1" si="321"/>
        <v>96.882372767104812</v>
      </c>
      <c r="AD301" s="73">
        <f t="shared" si="329"/>
        <v>11.599999999999961</v>
      </c>
      <c r="AE301" s="69">
        <f t="shared" si="363"/>
        <v>0.70000000000000007</v>
      </c>
      <c r="AF301" s="69">
        <f t="shared" si="363"/>
        <v>2.8000000000000003</v>
      </c>
      <c r="AG301" s="78">
        <f t="shared" si="363"/>
        <v>200</v>
      </c>
      <c r="AH301" s="60">
        <f t="shared" si="363"/>
        <v>50</v>
      </c>
      <c r="AI301" s="60">
        <f t="shared" si="363"/>
        <v>140</v>
      </c>
      <c r="AJ301" s="60">
        <f t="shared" si="363"/>
        <v>10140</v>
      </c>
      <c r="AK301" s="60">
        <f t="shared" si="363"/>
        <v>754.31378496798106</v>
      </c>
      <c r="AL301" s="60">
        <f t="shared" si="363"/>
        <v>15.086275699359621</v>
      </c>
      <c r="AM301" s="60">
        <f t="shared" ca="1" si="363"/>
        <v>-878.77947421638009</v>
      </c>
      <c r="AN301" s="60">
        <f t="shared" ca="1" si="363"/>
        <v>-878.77947421638009</v>
      </c>
      <c r="AO301" s="60">
        <f t="shared" ca="1" si="363"/>
        <v>878.77947421638009</v>
      </c>
      <c r="AP301" s="63">
        <f t="shared" si="304"/>
        <v>35</v>
      </c>
      <c r="AQ301" s="62">
        <f t="shared" si="305"/>
        <v>2.360885836151696</v>
      </c>
      <c r="AR301" s="62">
        <f t="shared" si="306"/>
        <v>118.0442918075848</v>
      </c>
      <c r="AS301" s="62">
        <f t="shared" si="307"/>
        <v>236.0885836151696</v>
      </c>
      <c r="AT301" s="62">
        <f t="shared" si="308"/>
        <v>-118.0442918075848</v>
      </c>
      <c r="AU301" s="62">
        <f t="shared" si="309"/>
        <v>354.13287542275441</v>
      </c>
      <c r="AV301" s="62">
        <f t="shared" si="310"/>
        <v>-472.17716723033919</v>
      </c>
      <c r="AW301" s="63">
        <f t="shared" si="322"/>
        <v>-118.04429180758478</v>
      </c>
      <c r="AX301" s="61" t="str">
        <f t="shared" ca="1" si="311"/>
        <v/>
      </c>
      <c r="AY301" s="69">
        <f t="shared" ca="1" si="323"/>
        <v>9261.2205257836213</v>
      </c>
      <c r="AZ301" s="51">
        <f t="shared" si="312"/>
        <v>826.31004265309355</v>
      </c>
      <c r="BA301" s="55">
        <f t="shared" ca="1" si="313"/>
        <v>8.8368920061153391E-2</v>
      </c>
      <c r="BB301" s="55">
        <f t="shared" ca="1" si="324"/>
        <v>-0.18179853029518828</v>
      </c>
      <c r="BC301" s="64">
        <f t="shared" ca="1" si="314"/>
        <v>-767.35807677556545</v>
      </c>
      <c r="BE301" s="52" t="str">
        <f t="shared" ca="1" si="315"/>
        <v/>
      </c>
      <c r="BF301" s="52" t="str">
        <f t="shared" ca="1" si="316"/>
        <v/>
      </c>
      <c r="BG301" s="52">
        <f t="shared" ca="1" si="325"/>
        <v>11.599999999999961</v>
      </c>
      <c r="BH301" s="52">
        <f t="shared" ca="1" si="326"/>
        <v>11.599999999999961</v>
      </c>
    </row>
    <row r="302" spans="19:60">
      <c r="S302" s="68">
        <f t="shared" ref="S302:T302" si="368">S301</f>
        <v>7</v>
      </c>
      <c r="T302" s="69">
        <f t="shared" si="368"/>
        <v>2</v>
      </c>
      <c r="U302" s="70">
        <f t="shared" si="318"/>
        <v>3</v>
      </c>
      <c r="V302" s="68">
        <f t="shared" ref="V302:AA302" si="369">V301</f>
        <v>4</v>
      </c>
      <c r="W302" s="70">
        <f t="shared" si="369"/>
        <v>7</v>
      </c>
      <c r="X302" s="71">
        <f t="shared" si="369"/>
        <v>0.42857142857142855</v>
      </c>
      <c r="Y302" s="71">
        <f t="shared" si="369"/>
        <v>0.5</v>
      </c>
      <c r="Z302" s="69">
        <f t="shared" si="369"/>
        <v>10000</v>
      </c>
      <c r="AA302" s="69">
        <f t="shared" ca="1" si="369"/>
        <v>9350.6862150320194</v>
      </c>
      <c r="AB302" s="69">
        <f t="shared" ca="1" si="320"/>
        <v>-649.31378496798061</v>
      </c>
      <c r="AC302" s="69">
        <f t="shared" ca="1" si="321"/>
        <v>96.882372767104812</v>
      </c>
      <c r="AD302" s="73">
        <f t="shared" si="329"/>
        <v>11.499999999999961</v>
      </c>
      <c r="AE302" s="69">
        <f t="shared" si="363"/>
        <v>0.70000000000000007</v>
      </c>
      <c r="AF302" s="69">
        <f t="shared" si="363"/>
        <v>2.8000000000000003</v>
      </c>
      <c r="AG302" s="78">
        <f t="shared" si="363"/>
        <v>200</v>
      </c>
      <c r="AH302" s="60">
        <f t="shared" si="363"/>
        <v>50</v>
      </c>
      <c r="AI302" s="60">
        <f t="shared" si="363"/>
        <v>140</v>
      </c>
      <c r="AJ302" s="60">
        <f t="shared" si="363"/>
        <v>10140</v>
      </c>
      <c r="AK302" s="60">
        <f t="shared" si="363"/>
        <v>754.31378496798106</v>
      </c>
      <c r="AL302" s="60">
        <f t="shared" si="363"/>
        <v>15.086275699359621</v>
      </c>
      <c r="AM302" s="60">
        <f t="shared" ca="1" si="363"/>
        <v>-878.77947421638009</v>
      </c>
      <c r="AN302" s="60">
        <f t="shared" ca="1" si="363"/>
        <v>-878.77947421638009</v>
      </c>
      <c r="AO302" s="60">
        <f t="shared" ca="1" si="363"/>
        <v>878.77947421638009</v>
      </c>
      <c r="AP302" s="63">
        <f t="shared" si="304"/>
        <v>35</v>
      </c>
      <c r="AQ302" s="62">
        <f t="shared" si="305"/>
        <v>2.3727196260312757</v>
      </c>
      <c r="AR302" s="62">
        <f t="shared" si="306"/>
        <v>118.63598130156379</v>
      </c>
      <c r="AS302" s="62">
        <f t="shared" si="307"/>
        <v>237.27196260312758</v>
      </c>
      <c r="AT302" s="62">
        <f t="shared" si="308"/>
        <v>-118.63598130156379</v>
      </c>
      <c r="AU302" s="62">
        <f t="shared" si="309"/>
        <v>355.90794390469136</v>
      </c>
      <c r="AV302" s="62">
        <f t="shared" si="310"/>
        <v>-474.54392520625515</v>
      </c>
      <c r="AW302" s="63">
        <f t="shared" si="322"/>
        <v>-118.63598130156379</v>
      </c>
      <c r="AX302" s="61" t="str">
        <f t="shared" ca="1" si="311"/>
        <v/>
      </c>
      <c r="AY302" s="69">
        <f t="shared" ca="1" si="323"/>
        <v>9261.2205257836213</v>
      </c>
      <c r="AZ302" s="51">
        <f t="shared" si="312"/>
        <v>830.45186911094652</v>
      </c>
      <c r="BA302" s="55">
        <f t="shared" ca="1" si="313"/>
        <v>8.8811863644394876E-2</v>
      </c>
      <c r="BB302" s="55">
        <f t="shared" ca="1" si="324"/>
        <v>-0.1827097838488275</v>
      </c>
      <c r="BC302" s="64">
        <f t="shared" ca="1" si="314"/>
        <v>-767.9497662695444</v>
      </c>
      <c r="BE302" s="52" t="str">
        <f t="shared" ca="1" si="315"/>
        <v/>
      </c>
      <c r="BF302" s="52" t="str">
        <f t="shared" ca="1" si="316"/>
        <v/>
      </c>
      <c r="BG302" s="52">
        <f t="shared" ca="1" si="325"/>
        <v>11.499999999999961</v>
      </c>
      <c r="BH302" s="52">
        <f t="shared" ca="1" si="326"/>
        <v>11.499999999999961</v>
      </c>
    </row>
    <row r="303" spans="19:60">
      <c r="S303" s="68">
        <f t="shared" ref="S303:T303" si="370">S302</f>
        <v>7</v>
      </c>
      <c r="T303" s="69">
        <f t="shared" si="370"/>
        <v>2</v>
      </c>
      <c r="U303" s="70">
        <f t="shared" si="318"/>
        <v>3</v>
      </c>
      <c r="V303" s="68">
        <f t="shared" ref="V303:AA303" si="371">V302</f>
        <v>4</v>
      </c>
      <c r="W303" s="70">
        <f t="shared" si="371"/>
        <v>7</v>
      </c>
      <c r="X303" s="71">
        <f t="shared" si="371"/>
        <v>0.42857142857142855</v>
      </c>
      <c r="Y303" s="71">
        <f t="shared" si="371"/>
        <v>0.5</v>
      </c>
      <c r="Z303" s="69">
        <f t="shared" si="371"/>
        <v>10000</v>
      </c>
      <c r="AA303" s="69">
        <f t="shared" ca="1" si="371"/>
        <v>9350.6862150320194</v>
      </c>
      <c r="AB303" s="69">
        <f t="shared" ca="1" si="320"/>
        <v>-649.31378496798061</v>
      </c>
      <c r="AC303" s="69">
        <f t="shared" ca="1" si="321"/>
        <v>96.882372767104812</v>
      </c>
      <c r="AD303" s="73">
        <f t="shared" si="329"/>
        <v>11.399999999999961</v>
      </c>
      <c r="AE303" s="69">
        <f t="shared" si="363"/>
        <v>0.70000000000000007</v>
      </c>
      <c r="AF303" s="69">
        <f t="shared" si="363"/>
        <v>2.8000000000000003</v>
      </c>
      <c r="AG303" s="78">
        <f t="shared" si="363"/>
        <v>200</v>
      </c>
      <c r="AH303" s="60">
        <f t="shared" si="363"/>
        <v>50</v>
      </c>
      <c r="AI303" s="60">
        <f t="shared" si="363"/>
        <v>140</v>
      </c>
      <c r="AJ303" s="60">
        <f t="shared" si="363"/>
        <v>10140</v>
      </c>
      <c r="AK303" s="60">
        <f t="shared" si="363"/>
        <v>754.31378496798106</v>
      </c>
      <c r="AL303" s="60">
        <f t="shared" si="363"/>
        <v>15.086275699359621</v>
      </c>
      <c r="AM303" s="60">
        <f t="shared" ca="1" si="363"/>
        <v>-878.77947421638009</v>
      </c>
      <c r="AN303" s="60">
        <f t="shared" ca="1" si="363"/>
        <v>-878.77947421638009</v>
      </c>
      <c r="AO303" s="60">
        <f t="shared" ca="1" si="363"/>
        <v>878.77947421638009</v>
      </c>
      <c r="AP303" s="63">
        <f t="shared" si="304"/>
        <v>35</v>
      </c>
      <c r="AQ303" s="62">
        <f t="shared" si="305"/>
        <v>2.3847610262596204</v>
      </c>
      <c r="AR303" s="62">
        <f t="shared" si="306"/>
        <v>119.23805131298101</v>
      </c>
      <c r="AS303" s="62">
        <f t="shared" si="307"/>
        <v>238.47610262596203</v>
      </c>
      <c r="AT303" s="62">
        <f t="shared" si="308"/>
        <v>-119.23805131298101</v>
      </c>
      <c r="AU303" s="62">
        <f t="shared" si="309"/>
        <v>357.71415393894301</v>
      </c>
      <c r="AV303" s="62">
        <f t="shared" si="310"/>
        <v>-476.95220525192406</v>
      </c>
      <c r="AW303" s="63">
        <f t="shared" si="322"/>
        <v>-119.23805131298104</v>
      </c>
      <c r="AX303" s="61" t="str">
        <f t="shared" ca="1" si="311"/>
        <v/>
      </c>
      <c r="AY303" s="69">
        <f t="shared" ca="1" si="323"/>
        <v>9261.2205257836213</v>
      </c>
      <c r="AZ303" s="51">
        <f t="shared" si="312"/>
        <v>834.66635919086707</v>
      </c>
      <c r="BA303" s="55">
        <f t="shared" ca="1" si="313"/>
        <v>8.9262578167693216E-2</v>
      </c>
      <c r="BB303" s="55">
        <f t="shared" ca="1" si="324"/>
        <v>-0.18363702430691656</v>
      </c>
      <c r="BC303" s="64">
        <f t="shared" ca="1" si="314"/>
        <v>-768.55183628096165</v>
      </c>
      <c r="BE303" s="52" t="str">
        <f t="shared" ca="1" si="315"/>
        <v/>
      </c>
      <c r="BF303" s="52" t="str">
        <f t="shared" ca="1" si="316"/>
        <v/>
      </c>
      <c r="BG303" s="52">
        <f t="shared" ca="1" si="325"/>
        <v>11.399999999999961</v>
      </c>
      <c r="BH303" s="52">
        <f t="shared" ca="1" si="326"/>
        <v>11.399999999999961</v>
      </c>
    </row>
    <row r="304" spans="19:60">
      <c r="S304" s="68">
        <f t="shared" ref="S304:T304" si="372">S303</f>
        <v>7</v>
      </c>
      <c r="T304" s="69">
        <f t="shared" si="372"/>
        <v>2</v>
      </c>
      <c r="U304" s="70">
        <f t="shared" si="318"/>
        <v>3</v>
      </c>
      <c r="V304" s="68">
        <f t="shared" ref="V304:AA304" si="373">V303</f>
        <v>4</v>
      </c>
      <c r="W304" s="70">
        <f t="shared" si="373"/>
        <v>7</v>
      </c>
      <c r="X304" s="71">
        <f t="shared" si="373"/>
        <v>0.42857142857142855</v>
      </c>
      <c r="Y304" s="71">
        <f t="shared" si="373"/>
        <v>0.5</v>
      </c>
      <c r="Z304" s="69">
        <f t="shared" si="373"/>
        <v>10000</v>
      </c>
      <c r="AA304" s="69">
        <f t="shared" ca="1" si="373"/>
        <v>9350.6862150320194</v>
      </c>
      <c r="AB304" s="69">
        <f t="shared" ca="1" si="320"/>
        <v>-649.31378496798061</v>
      </c>
      <c r="AC304" s="69">
        <f t="shared" ca="1" si="321"/>
        <v>96.882372767104812</v>
      </c>
      <c r="AD304" s="73">
        <f t="shared" si="329"/>
        <v>11.299999999999962</v>
      </c>
      <c r="AE304" s="69">
        <f t="shared" si="363"/>
        <v>0.70000000000000007</v>
      </c>
      <c r="AF304" s="69">
        <f t="shared" si="363"/>
        <v>2.8000000000000003</v>
      </c>
      <c r="AG304" s="78">
        <f t="shared" si="363"/>
        <v>200</v>
      </c>
      <c r="AH304" s="60">
        <f t="shared" si="363"/>
        <v>50</v>
      </c>
      <c r="AI304" s="60">
        <f t="shared" si="363"/>
        <v>140</v>
      </c>
      <c r="AJ304" s="60">
        <f t="shared" si="363"/>
        <v>10140</v>
      </c>
      <c r="AK304" s="60">
        <f t="shared" si="363"/>
        <v>754.31378496798106</v>
      </c>
      <c r="AL304" s="60">
        <f t="shared" si="363"/>
        <v>15.086275699359621</v>
      </c>
      <c r="AM304" s="60">
        <f t="shared" ca="1" si="363"/>
        <v>-878.77947421638009</v>
      </c>
      <c r="AN304" s="60">
        <f t="shared" ca="1" si="363"/>
        <v>-878.77947421638009</v>
      </c>
      <c r="AO304" s="60">
        <f t="shared" ca="1" si="363"/>
        <v>878.77947421638009</v>
      </c>
      <c r="AP304" s="63">
        <f t="shared" si="304"/>
        <v>35</v>
      </c>
      <c r="AQ304" s="62">
        <f t="shared" si="305"/>
        <v>2.3970155486159004</v>
      </c>
      <c r="AR304" s="62">
        <f t="shared" si="306"/>
        <v>119.85077743079502</v>
      </c>
      <c r="AS304" s="62">
        <f t="shared" si="307"/>
        <v>239.70155486159004</v>
      </c>
      <c r="AT304" s="62">
        <f t="shared" si="308"/>
        <v>-119.85077743079502</v>
      </c>
      <c r="AU304" s="62">
        <f t="shared" si="309"/>
        <v>359.55233229238507</v>
      </c>
      <c r="AV304" s="62">
        <f t="shared" si="310"/>
        <v>-479.40310972318008</v>
      </c>
      <c r="AW304" s="63">
        <f t="shared" si="322"/>
        <v>-119.85077743079501</v>
      </c>
      <c r="AX304" s="61" t="str">
        <f t="shared" ca="1" si="311"/>
        <v/>
      </c>
      <c r="AY304" s="69">
        <f t="shared" ca="1" si="323"/>
        <v>9261.2205257836213</v>
      </c>
      <c r="AZ304" s="51">
        <f t="shared" si="312"/>
        <v>838.95544201556515</v>
      </c>
      <c r="BA304" s="55">
        <f t="shared" ca="1" si="313"/>
        <v>8.972126993919155E-2</v>
      </c>
      <c r="BB304" s="55">
        <f t="shared" ca="1" si="324"/>
        <v>-0.18458067610054693</v>
      </c>
      <c r="BC304" s="64">
        <f t="shared" ca="1" si="314"/>
        <v>-769.16456239877562</v>
      </c>
      <c r="BE304" s="52" t="str">
        <f t="shared" ca="1" si="315"/>
        <v/>
      </c>
      <c r="BF304" s="52" t="str">
        <f t="shared" ca="1" si="316"/>
        <v/>
      </c>
      <c r="BG304" s="52">
        <f t="shared" ca="1" si="325"/>
        <v>11.299999999999962</v>
      </c>
      <c r="BH304" s="52">
        <f t="shared" ca="1" si="326"/>
        <v>11.299999999999962</v>
      </c>
    </row>
    <row r="305" spans="19:60">
      <c r="S305" s="68">
        <f t="shared" ref="S305:T305" si="374">S304</f>
        <v>7</v>
      </c>
      <c r="T305" s="69">
        <f t="shared" si="374"/>
        <v>2</v>
      </c>
      <c r="U305" s="70">
        <f t="shared" si="318"/>
        <v>3</v>
      </c>
      <c r="V305" s="68">
        <f t="shared" ref="V305:AA305" si="375">V304</f>
        <v>4</v>
      </c>
      <c r="W305" s="70">
        <f t="shared" si="375"/>
        <v>7</v>
      </c>
      <c r="X305" s="71">
        <f t="shared" si="375"/>
        <v>0.42857142857142855</v>
      </c>
      <c r="Y305" s="71">
        <f t="shared" si="375"/>
        <v>0.5</v>
      </c>
      <c r="Z305" s="69">
        <f t="shared" si="375"/>
        <v>10000</v>
      </c>
      <c r="AA305" s="69">
        <f t="shared" ca="1" si="375"/>
        <v>9350.6862150320194</v>
      </c>
      <c r="AB305" s="69">
        <f t="shared" ca="1" si="320"/>
        <v>-649.31378496798061</v>
      </c>
      <c r="AC305" s="69">
        <f t="shared" ca="1" si="321"/>
        <v>96.882372767104812</v>
      </c>
      <c r="AD305" s="73">
        <f t="shared" si="329"/>
        <v>11.199999999999962</v>
      </c>
      <c r="AE305" s="69">
        <f t="shared" si="363"/>
        <v>0.70000000000000007</v>
      </c>
      <c r="AF305" s="69">
        <f t="shared" si="363"/>
        <v>2.8000000000000003</v>
      </c>
      <c r="AG305" s="78">
        <f t="shared" si="363"/>
        <v>200</v>
      </c>
      <c r="AH305" s="60">
        <f t="shared" si="363"/>
        <v>50</v>
      </c>
      <c r="AI305" s="60">
        <f t="shared" si="363"/>
        <v>140</v>
      </c>
      <c r="AJ305" s="60">
        <f t="shared" si="363"/>
        <v>10140</v>
      </c>
      <c r="AK305" s="60">
        <f t="shared" si="363"/>
        <v>754.31378496798106</v>
      </c>
      <c r="AL305" s="60">
        <f t="shared" si="363"/>
        <v>15.086275699359621</v>
      </c>
      <c r="AM305" s="60">
        <f t="shared" ca="1" si="363"/>
        <v>-878.77947421638009</v>
      </c>
      <c r="AN305" s="60">
        <f t="shared" ca="1" si="363"/>
        <v>-878.77947421638009</v>
      </c>
      <c r="AO305" s="60">
        <f t="shared" ca="1" si="363"/>
        <v>878.77947421638009</v>
      </c>
      <c r="AP305" s="63">
        <f t="shared" si="304"/>
        <v>35</v>
      </c>
      <c r="AQ305" s="62">
        <f t="shared" si="305"/>
        <v>2.4094889017285421</v>
      </c>
      <c r="AR305" s="62">
        <f t="shared" si="306"/>
        <v>120.47444508642711</v>
      </c>
      <c r="AS305" s="62">
        <f t="shared" si="307"/>
        <v>240.94889017285422</v>
      </c>
      <c r="AT305" s="62">
        <f t="shared" si="308"/>
        <v>-120.47444508642711</v>
      </c>
      <c r="AU305" s="62">
        <f t="shared" si="309"/>
        <v>361.42333525928132</v>
      </c>
      <c r="AV305" s="62">
        <f t="shared" si="310"/>
        <v>-481.89778034570844</v>
      </c>
      <c r="AW305" s="63">
        <f t="shared" si="322"/>
        <v>-120.47444508642712</v>
      </c>
      <c r="AX305" s="61" t="str">
        <f t="shared" ca="1" si="311"/>
        <v/>
      </c>
      <c r="AY305" s="69">
        <f t="shared" ca="1" si="323"/>
        <v>9261.2205257836213</v>
      </c>
      <c r="AZ305" s="51">
        <f t="shared" si="312"/>
        <v>843.32111560498981</v>
      </c>
      <c r="BA305" s="55">
        <f t="shared" ca="1" si="313"/>
        <v>9.0188152635180902E-2</v>
      </c>
      <c r="BB305" s="55">
        <f t="shared" ca="1" si="324"/>
        <v>-0.18554117881906362</v>
      </c>
      <c r="BC305" s="64">
        <f t="shared" ca="1" si="314"/>
        <v>-769.78823005440768</v>
      </c>
      <c r="BE305" s="52" t="str">
        <f t="shared" ca="1" si="315"/>
        <v/>
      </c>
      <c r="BF305" s="52" t="str">
        <f t="shared" ca="1" si="316"/>
        <v/>
      </c>
      <c r="BG305" s="52">
        <f t="shared" ca="1" si="325"/>
        <v>11.199999999999962</v>
      </c>
      <c r="BH305" s="52">
        <f t="shared" ca="1" si="326"/>
        <v>11.199999999999962</v>
      </c>
    </row>
    <row r="306" spans="19:60">
      <c r="S306" s="68">
        <f t="shared" ref="S306:T306" si="376">S305</f>
        <v>7</v>
      </c>
      <c r="T306" s="69">
        <f t="shared" si="376"/>
        <v>2</v>
      </c>
      <c r="U306" s="70">
        <f t="shared" si="318"/>
        <v>3</v>
      </c>
      <c r="V306" s="68">
        <f t="shared" ref="V306:AA306" si="377">V305</f>
        <v>4</v>
      </c>
      <c r="W306" s="70">
        <f t="shared" si="377"/>
        <v>7</v>
      </c>
      <c r="X306" s="71">
        <f t="shared" si="377"/>
        <v>0.42857142857142855</v>
      </c>
      <c r="Y306" s="71">
        <f t="shared" si="377"/>
        <v>0.5</v>
      </c>
      <c r="Z306" s="69">
        <f t="shared" si="377"/>
        <v>10000</v>
      </c>
      <c r="AA306" s="69">
        <f t="shared" ca="1" si="377"/>
        <v>9350.6862150320194</v>
      </c>
      <c r="AB306" s="69">
        <f t="shared" ca="1" si="320"/>
        <v>-649.31378496798061</v>
      </c>
      <c r="AC306" s="69">
        <f t="shared" ca="1" si="321"/>
        <v>96.882372767104812</v>
      </c>
      <c r="AD306" s="73">
        <f t="shared" si="329"/>
        <v>11.099999999999962</v>
      </c>
      <c r="AE306" s="69">
        <f t="shared" si="363"/>
        <v>0.70000000000000007</v>
      </c>
      <c r="AF306" s="69">
        <f t="shared" si="363"/>
        <v>2.8000000000000003</v>
      </c>
      <c r="AG306" s="78">
        <f t="shared" si="363"/>
        <v>200</v>
      </c>
      <c r="AH306" s="60">
        <f t="shared" si="363"/>
        <v>50</v>
      </c>
      <c r="AI306" s="60">
        <f t="shared" si="363"/>
        <v>140</v>
      </c>
      <c r="AJ306" s="60">
        <f t="shared" si="363"/>
        <v>10140</v>
      </c>
      <c r="AK306" s="60">
        <f t="shared" si="363"/>
        <v>754.31378496798106</v>
      </c>
      <c r="AL306" s="60">
        <f t="shared" si="363"/>
        <v>15.086275699359621</v>
      </c>
      <c r="AM306" s="60">
        <f t="shared" ca="1" si="363"/>
        <v>-878.77947421638009</v>
      </c>
      <c r="AN306" s="60">
        <f t="shared" ca="1" si="363"/>
        <v>-878.77947421638009</v>
      </c>
      <c r="AO306" s="60">
        <f t="shared" ca="1" si="363"/>
        <v>878.77947421638009</v>
      </c>
      <c r="AP306" s="63">
        <f t="shared" si="304"/>
        <v>35</v>
      </c>
      <c r="AQ306" s="62">
        <f t="shared" si="305"/>
        <v>2.4221869999423129</v>
      </c>
      <c r="AR306" s="62">
        <f t="shared" si="306"/>
        <v>121.10934999711564</v>
      </c>
      <c r="AS306" s="62">
        <f t="shared" si="307"/>
        <v>242.21869999423129</v>
      </c>
      <c r="AT306" s="62">
        <f t="shared" si="308"/>
        <v>-121.10934999711564</v>
      </c>
      <c r="AU306" s="62">
        <f t="shared" si="309"/>
        <v>363.32804999134692</v>
      </c>
      <c r="AV306" s="62">
        <f t="shared" si="310"/>
        <v>-484.43739998846257</v>
      </c>
      <c r="AW306" s="63">
        <f t="shared" si="322"/>
        <v>-121.10934999711566</v>
      </c>
      <c r="AX306" s="61" t="str">
        <f t="shared" ca="1" si="311"/>
        <v/>
      </c>
      <c r="AY306" s="69">
        <f t="shared" ca="1" si="323"/>
        <v>9261.2205257836213</v>
      </c>
      <c r="AZ306" s="51">
        <f t="shared" si="312"/>
        <v>847.76544997980955</v>
      </c>
      <c r="BA306" s="55">
        <f t="shared" ca="1" si="313"/>
        <v>9.0663447631998906E-2</v>
      </c>
      <c r="BB306" s="55">
        <f t="shared" ca="1" si="324"/>
        <v>-0.18651898789286891</v>
      </c>
      <c r="BC306" s="64">
        <f t="shared" ca="1" si="314"/>
        <v>-770.42313496509632</v>
      </c>
      <c r="BE306" s="52" t="str">
        <f t="shared" ca="1" si="315"/>
        <v/>
      </c>
      <c r="BF306" s="52" t="str">
        <f t="shared" ca="1" si="316"/>
        <v/>
      </c>
      <c r="BG306" s="52">
        <f t="shared" ca="1" si="325"/>
        <v>11.099999999999962</v>
      </c>
      <c r="BH306" s="52">
        <f t="shared" ca="1" si="326"/>
        <v>11.099999999999962</v>
      </c>
    </row>
    <row r="307" spans="19:60">
      <c r="S307" s="68">
        <f t="shared" ref="S307:T307" si="378">S306</f>
        <v>7</v>
      </c>
      <c r="T307" s="69">
        <f t="shared" si="378"/>
        <v>2</v>
      </c>
      <c r="U307" s="70">
        <f t="shared" si="318"/>
        <v>3</v>
      </c>
      <c r="V307" s="68">
        <f t="shared" ref="V307:AA307" si="379">V306</f>
        <v>4</v>
      </c>
      <c r="W307" s="70">
        <f t="shared" si="379"/>
        <v>7</v>
      </c>
      <c r="X307" s="71">
        <f t="shared" si="379"/>
        <v>0.42857142857142855</v>
      </c>
      <c r="Y307" s="71">
        <f t="shared" si="379"/>
        <v>0.5</v>
      </c>
      <c r="Z307" s="69">
        <f t="shared" si="379"/>
        <v>10000</v>
      </c>
      <c r="AA307" s="69">
        <f t="shared" ca="1" si="379"/>
        <v>9350.6862150320194</v>
      </c>
      <c r="AB307" s="69">
        <f t="shared" ca="1" si="320"/>
        <v>-649.31378496798061</v>
      </c>
      <c r="AC307" s="69">
        <f t="shared" ca="1" si="321"/>
        <v>96.882372767104812</v>
      </c>
      <c r="AD307" s="73">
        <f t="shared" si="329"/>
        <v>10.999999999999963</v>
      </c>
      <c r="AE307" s="69">
        <f t="shared" si="363"/>
        <v>0.70000000000000007</v>
      </c>
      <c r="AF307" s="69">
        <f t="shared" si="363"/>
        <v>2.8000000000000003</v>
      </c>
      <c r="AG307" s="78">
        <f t="shared" si="363"/>
        <v>200</v>
      </c>
      <c r="AH307" s="60">
        <f t="shared" si="363"/>
        <v>50</v>
      </c>
      <c r="AI307" s="60">
        <f t="shared" si="363"/>
        <v>140</v>
      </c>
      <c r="AJ307" s="60">
        <f t="shared" si="363"/>
        <v>10140</v>
      </c>
      <c r="AK307" s="60">
        <f t="shared" si="363"/>
        <v>754.31378496798106</v>
      </c>
      <c r="AL307" s="60">
        <f t="shared" si="363"/>
        <v>15.086275699359621</v>
      </c>
      <c r="AM307" s="60">
        <f t="shared" ca="1" si="363"/>
        <v>-878.77947421638009</v>
      </c>
      <c r="AN307" s="60">
        <f t="shared" ca="1" si="363"/>
        <v>-878.77947421638009</v>
      </c>
      <c r="AO307" s="60">
        <f t="shared" ca="1" si="363"/>
        <v>878.77947421638009</v>
      </c>
      <c r="AP307" s="63">
        <f t="shared" si="304"/>
        <v>35</v>
      </c>
      <c r="AQ307" s="62">
        <f t="shared" si="305"/>
        <v>2.4351159726690614</v>
      </c>
      <c r="AR307" s="62">
        <f t="shared" si="306"/>
        <v>121.75579863345307</v>
      </c>
      <c r="AS307" s="62">
        <f t="shared" si="307"/>
        <v>243.51159726690614</v>
      </c>
      <c r="AT307" s="62">
        <f t="shared" si="308"/>
        <v>-121.75579863345307</v>
      </c>
      <c r="AU307" s="62">
        <f t="shared" si="309"/>
        <v>365.26739590035919</v>
      </c>
      <c r="AV307" s="62">
        <f t="shared" si="310"/>
        <v>-487.02319453381227</v>
      </c>
      <c r="AW307" s="63">
        <f t="shared" si="322"/>
        <v>-121.75579863345308</v>
      </c>
      <c r="AX307" s="61" t="str">
        <f t="shared" ca="1" si="311"/>
        <v/>
      </c>
      <c r="AY307" s="69">
        <f t="shared" ca="1" si="323"/>
        <v>9261.2205257836213</v>
      </c>
      <c r="AZ307" s="51">
        <f t="shared" si="312"/>
        <v>852.29059043417146</v>
      </c>
      <c r="BA307" s="55">
        <f t="shared" ca="1" si="313"/>
        <v>9.1147384356031771E-2</v>
      </c>
      <c r="BB307" s="55">
        <f t="shared" ca="1" si="324"/>
        <v>-0.18751457531347065</v>
      </c>
      <c r="BC307" s="64">
        <f t="shared" ca="1" si="314"/>
        <v>-771.06958360143369</v>
      </c>
      <c r="BE307" s="52" t="str">
        <f t="shared" ca="1" si="315"/>
        <v/>
      </c>
      <c r="BF307" s="52" t="str">
        <f t="shared" ca="1" si="316"/>
        <v/>
      </c>
      <c r="BG307" s="52">
        <f t="shared" ca="1" si="325"/>
        <v>10.999999999999963</v>
      </c>
      <c r="BH307" s="52">
        <f t="shared" ca="1" si="326"/>
        <v>10.999999999999963</v>
      </c>
    </row>
    <row r="308" spans="19:60">
      <c r="S308" s="68">
        <f t="shared" ref="S308:T308" si="380">S307</f>
        <v>7</v>
      </c>
      <c r="T308" s="69">
        <f t="shared" si="380"/>
        <v>2</v>
      </c>
      <c r="U308" s="70">
        <f t="shared" si="318"/>
        <v>3</v>
      </c>
      <c r="V308" s="68">
        <f t="shared" ref="V308:AA308" si="381">V307</f>
        <v>4</v>
      </c>
      <c r="W308" s="70">
        <f t="shared" si="381"/>
        <v>7</v>
      </c>
      <c r="X308" s="71">
        <f t="shared" si="381"/>
        <v>0.42857142857142855</v>
      </c>
      <c r="Y308" s="71">
        <f t="shared" si="381"/>
        <v>0.5</v>
      </c>
      <c r="Z308" s="69">
        <f t="shared" si="381"/>
        <v>10000</v>
      </c>
      <c r="AA308" s="69">
        <f t="shared" ca="1" si="381"/>
        <v>9350.6862150320194</v>
      </c>
      <c r="AB308" s="69">
        <f t="shared" ca="1" si="320"/>
        <v>-649.31378496798061</v>
      </c>
      <c r="AC308" s="69">
        <f t="shared" ca="1" si="321"/>
        <v>96.882372767104812</v>
      </c>
      <c r="AD308" s="73">
        <f t="shared" si="329"/>
        <v>10.899999999999963</v>
      </c>
      <c r="AE308" s="69">
        <f t="shared" si="363"/>
        <v>0.70000000000000007</v>
      </c>
      <c r="AF308" s="69">
        <f t="shared" si="363"/>
        <v>2.8000000000000003</v>
      </c>
      <c r="AG308" s="78">
        <f t="shared" si="363"/>
        <v>200</v>
      </c>
      <c r="AH308" s="60">
        <f t="shared" si="363"/>
        <v>50</v>
      </c>
      <c r="AI308" s="60">
        <f t="shared" si="363"/>
        <v>140</v>
      </c>
      <c r="AJ308" s="60">
        <f t="shared" si="363"/>
        <v>10140</v>
      </c>
      <c r="AK308" s="60">
        <f t="shared" si="363"/>
        <v>754.31378496798106</v>
      </c>
      <c r="AL308" s="60">
        <f t="shared" si="363"/>
        <v>15.086275699359621</v>
      </c>
      <c r="AM308" s="60">
        <f t="shared" ca="1" si="363"/>
        <v>-878.77947421638009</v>
      </c>
      <c r="AN308" s="60">
        <f t="shared" ca="1" si="363"/>
        <v>-878.77947421638009</v>
      </c>
      <c r="AO308" s="60">
        <f t="shared" ca="1" si="363"/>
        <v>878.77947421638009</v>
      </c>
      <c r="AP308" s="63">
        <f t="shared" si="304"/>
        <v>35</v>
      </c>
      <c r="AQ308" s="62">
        <f t="shared" si="305"/>
        <v>2.4482821742531811</v>
      </c>
      <c r="AR308" s="62">
        <f t="shared" si="306"/>
        <v>122.41410871265906</v>
      </c>
      <c r="AS308" s="62">
        <f t="shared" si="307"/>
        <v>244.82821742531812</v>
      </c>
      <c r="AT308" s="62">
        <f t="shared" si="308"/>
        <v>-122.41410871265906</v>
      </c>
      <c r="AU308" s="62">
        <f t="shared" si="309"/>
        <v>367.24232613797716</v>
      </c>
      <c r="AV308" s="62">
        <f t="shared" si="310"/>
        <v>-489.65643485063623</v>
      </c>
      <c r="AW308" s="63">
        <f t="shared" si="322"/>
        <v>-122.41410871265907</v>
      </c>
      <c r="AX308" s="61" t="str">
        <f t="shared" ca="1" si="311"/>
        <v/>
      </c>
      <c r="AY308" s="69">
        <f t="shared" ca="1" si="323"/>
        <v>9261.2205257836213</v>
      </c>
      <c r="AZ308" s="51">
        <f t="shared" si="312"/>
        <v>856.89876098861339</v>
      </c>
      <c r="BA308" s="55">
        <f t="shared" ca="1" si="313"/>
        <v>9.1640200652982673E-2</v>
      </c>
      <c r="BB308" s="55">
        <f t="shared" ca="1" si="324"/>
        <v>-0.18852843039316597</v>
      </c>
      <c r="BC308" s="64">
        <f t="shared" ca="1" si="314"/>
        <v>-771.72789368063968</v>
      </c>
      <c r="BE308" s="52" t="str">
        <f t="shared" ca="1" si="315"/>
        <v/>
      </c>
      <c r="BF308" s="52" t="str">
        <f t="shared" ca="1" si="316"/>
        <v/>
      </c>
      <c r="BG308" s="52">
        <f t="shared" ca="1" si="325"/>
        <v>10.899999999999963</v>
      </c>
      <c r="BH308" s="52">
        <f t="shared" ca="1" si="326"/>
        <v>10.899999999999963</v>
      </c>
    </row>
    <row r="309" spans="19:60">
      <c r="S309" s="68">
        <f t="shared" ref="S309:T309" si="382">S308</f>
        <v>7</v>
      </c>
      <c r="T309" s="69">
        <f t="shared" si="382"/>
        <v>2</v>
      </c>
      <c r="U309" s="70">
        <f t="shared" si="318"/>
        <v>3</v>
      </c>
      <c r="V309" s="68">
        <f t="shared" ref="V309:AA309" si="383">V308</f>
        <v>4</v>
      </c>
      <c r="W309" s="70">
        <f t="shared" si="383"/>
        <v>7</v>
      </c>
      <c r="X309" s="71">
        <f t="shared" si="383"/>
        <v>0.42857142857142855</v>
      </c>
      <c r="Y309" s="71">
        <f t="shared" si="383"/>
        <v>0.5</v>
      </c>
      <c r="Z309" s="69">
        <f t="shared" si="383"/>
        <v>10000</v>
      </c>
      <c r="AA309" s="69">
        <f t="shared" ca="1" si="383"/>
        <v>9350.6862150320194</v>
      </c>
      <c r="AB309" s="69">
        <f t="shared" ca="1" si="320"/>
        <v>-649.31378496798061</v>
      </c>
      <c r="AC309" s="69">
        <f t="shared" ca="1" si="321"/>
        <v>96.882372767104812</v>
      </c>
      <c r="AD309" s="73">
        <f t="shared" si="329"/>
        <v>10.799999999999963</v>
      </c>
      <c r="AE309" s="69">
        <f t="shared" si="363"/>
        <v>0.70000000000000007</v>
      </c>
      <c r="AF309" s="69">
        <f t="shared" si="363"/>
        <v>2.8000000000000003</v>
      </c>
      <c r="AG309" s="78">
        <f t="shared" si="363"/>
        <v>200</v>
      </c>
      <c r="AH309" s="60">
        <f t="shared" si="363"/>
        <v>50</v>
      </c>
      <c r="AI309" s="60">
        <f t="shared" si="363"/>
        <v>140</v>
      </c>
      <c r="AJ309" s="60">
        <f t="shared" si="363"/>
        <v>10140</v>
      </c>
      <c r="AK309" s="60">
        <f t="shared" si="363"/>
        <v>754.31378496798106</v>
      </c>
      <c r="AL309" s="60">
        <f t="shared" si="363"/>
        <v>15.086275699359621</v>
      </c>
      <c r="AM309" s="60">
        <f t="shared" ca="1" si="363"/>
        <v>-878.77947421638009</v>
      </c>
      <c r="AN309" s="60">
        <f t="shared" ca="1" si="363"/>
        <v>-878.77947421638009</v>
      </c>
      <c r="AO309" s="60">
        <f t="shared" ca="1" si="363"/>
        <v>878.77947421638009</v>
      </c>
      <c r="AP309" s="63">
        <f t="shared" si="304"/>
        <v>35</v>
      </c>
      <c r="AQ309" s="62">
        <f t="shared" si="305"/>
        <v>2.4616921943851553</v>
      </c>
      <c r="AR309" s="62">
        <f t="shared" si="306"/>
        <v>123.08460971925777</v>
      </c>
      <c r="AS309" s="62">
        <f t="shared" si="307"/>
        <v>246.16921943851554</v>
      </c>
      <c r="AT309" s="62">
        <f t="shared" si="308"/>
        <v>-123.08460971925777</v>
      </c>
      <c r="AU309" s="62">
        <f t="shared" si="309"/>
        <v>369.25382915777334</v>
      </c>
      <c r="AV309" s="62">
        <f t="shared" si="310"/>
        <v>-492.33843887703108</v>
      </c>
      <c r="AW309" s="63">
        <f t="shared" si="322"/>
        <v>-123.08460971925774</v>
      </c>
      <c r="AX309" s="61" t="str">
        <f t="shared" ca="1" si="311"/>
        <v/>
      </c>
      <c r="AY309" s="69">
        <f t="shared" ca="1" si="323"/>
        <v>9261.2205257836213</v>
      </c>
      <c r="AZ309" s="51">
        <f t="shared" si="312"/>
        <v>861.59226803480442</v>
      </c>
      <c r="BA309" s="55">
        <f t="shared" ca="1" si="313"/>
        <v>9.2142143177654914E-2</v>
      </c>
      <c r="BB309" s="55">
        <f t="shared" ca="1" si="324"/>
        <v>-0.1895610605669297</v>
      </c>
      <c r="BC309" s="64">
        <f t="shared" ca="1" si="314"/>
        <v>-772.39839468723835</v>
      </c>
      <c r="BE309" s="52" t="str">
        <f t="shared" ca="1" si="315"/>
        <v/>
      </c>
      <c r="BF309" s="52" t="str">
        <f t="shared" ca="1" si="316"/>
        <v/>
      </c>
      <c r="BG309" s="52">
        <f t="shared" ca="1" si="325"/>
        <v>10.799999999999963</v>
      </c>
      <c r="BH309" s="52">
        <f t="shared" ca="1" si="326"/>
        <v>10.799999999999963</v>
      </c>
    </row>
    <row r="310" spans="19:60">
      <c r="S310" s="68">
        <f t="shared" ref="S310:T310" si="384">S309</f>
        <v>7</v>
      </c>
      <c r="T310" s="69">
        <f t="shared" si="384"/>
        <v>2</v>
      </c>
      <c r="U310" s="70">
        <f t="shared" si="318"/>
        <v>3</v>
      </c>
      <c r="V310" s="68">
        <f t="shared" ref="V310:AA310" si="385">V309</f>
        <v>4</v>
      </c>
      <c r="W310" s="70">
        <f t="shared" si="385"/>
        <v>7</v>
      </c>
      <c r="X310" s="71">
        <f t="shared" si="385"/>
        <v>0.42857142857142855</v>
      </c>
      <c r="Y310" s="71">
        <f t="shared" si="385"/>
        <v>0.5</v>
      </c>
      <c r="Z310" s="69">
        <f t="shared" si="385"/>
        <v>10000</v>
      </c>
      <c r="AA310" s="69">
        <f t="shared" ca="1" si="385"/>
        <v>9350.6862150320194</v>
      </c>
      <c r="AB310" s="69">
        <f t="shared" ca="1" si="320"/>
        <v>-649.31378496798061</v>
      </c>
      <c r="AC310" s="69">
        <f t="shared" ca="1" si="321"/>
        <v>96.882372767104812</v>
      </c>
      <c r="AD310" s="73">
        <f t="shared" si="329"/>
        <v>10.699999999999964</v>
      </c>
      <c r="AE310" s="69">
        <f t="shared" si="363"/>
        <v>0.70000000000000007</v>
      </c>
      <c r="AF310" s="69">
        <f t="shared" si="363"/>
        <v>2.8000000000000003</v>
      </c>
      <c r="AG310" s="78">
        <f t="shared" si="363"/>
        <v>200</v>
      </c>
      <c r="AH310" s="60">
        <f t="shared" si="363"/>
        <v>50</v>
      </c>
      <c r="AI310" s="60">
        <f t="shared" si="363"/>
        <v>140</v>
      </c>
      <c r="AJ310" s="60">
        <f t="shared" si="363"/>
        <v>10140</v>
      </c>
      <c r="AK310" s="60">
        <f t="shared" si="363"/>
        <v>754.31378496798106</v>
      </c>
      <c r="AL310" s="60">
        <f t="shared" si="363"/>
        <v>15.086275699359621</v>
      </c>
      <c r="AM310" s="60">
        <f t="shared" ca="1" si="363"/>
        <v>-878.77947421638009</v>
      </c>
      <c r="AN310" s="60">
        <f t="shared" ca="1" si="363"/>
        <v>-878.77947421638009</v>
      </c>
      <c r="AO310" s="60">
        <f t="shared" ca="1" si="363"/>
        <v>878.77947421638009</v>
      </c>
      <c r="AP310" s="63">
        <f t="shared" si="304"/>
        <v>35</v>
      </c>
      <c r="AQ310" s="62">
        <f t="shared" si="305"/>
        <v>2.475352869099035</v>
      </c>
      <c r="AR310" s="62">
        <f t="shared" si="306"/>
        <v>123.76764345495175</v>
      </c>
      <c r="AS310" s="62">
        <f t="shared" si="307"/>
        <v>247.5352869099035</v>
      </c>
      <c r="AT310" s="62">
        <f t="shared" si="308"/>
        <v>-123.76764345495175</v>
      </c>
      <c r="AU310" s="62">
        <f t="shared" si="309"/>
        <v>371.30293036485523</v>
      </c>
      <c r="AV310" s="62">
        <f t="shared" si="310"/>
        <v>-495.07057381980701</v>
      </c>
      <c r="AW310" s="63">
        <f t="shared" si="322"/>
        <v>-123.76764345495178</v>
      </c>
      <c r="AX310" s="61" t="str">
        <f t="shared" ca="1" si="311"/>
        <v/>
      </c>
      <c r="AY310" s="69">
        <f t="shared" ca="1" si="323"/>
        <v>9261.2205257836213</v>
      </c>
      <c r="AZ310" s="51">
        <f t="shared" si="312"/>
        <v>866.37350418466224</v>
      </c>
      <c r="BA310" s="55">
        <f t="shared" ca="1" si="313"/>
        <v>9.2653467805592013E-2</v>
      </c>
      <c r="BB310" s="55">
        <f t="shared" ca="1" si="324"/>
        <v>-0.19061299223926856</v>
      </c>
      <c r="BC310" s="64">
        <f t="shared" ca="1" si="314"/>
        <v>-773.08142842293239</v>
      </c>
      <c r="BE310" s="52" t="str">
        <f t="shared" ca="1" si="315"/>
        <v/>
      </c>
      <c r="BF310" s="52" t="str">
        <f t="shared" ca="1" si="316"/>
        <v/>
      </c>
      <c r="BG310" s="52">
        <f t="shared" ca="1" si="325"/>
        <v>10.699999999999964</v>
      </c>
      <c r="BH310" s="52">
        <f t="shared" ca="1" si="326"/>
        <v>10.699999999999964</v>
      </c>
    </row>
    <row r="311" spans="19:60">
      <c r="S311" s="68">
        <f t="shared" ref="S311:T311" si="386">S310</f>
        <v>7</v>
      </c>
      <c r="T311" s="69">
        <f t="shared" si="386"/>
        <v>2</v>
      </c>
      <c r="U311" s="70">
        <f t="shared" si="318"/>
        <v>3</v>
      </c>
      <c r="V311" s="68">
        <f t="shared" ref="V311:AA311" si="387">V310</f>
        <v>4</v>
      </c>
      <c r="W311" s="70">
        <f t="shared" si="387"/>
        <v>7</v>
      </c>
      <c r="X311" s="71">
        <f t="shared" si="387"/>
        <v>0.42857142857142855</v>
      </c>
      <c r="Y311" s="71">
        <f t="shared" si="387"/>
        <v>0.5</v>
      </c>
      <c r="Z311" s="69">
        <f t="shared" si="387"/>
        <v>10000</v>
      </c>
      <c r="AA311" s="69">
        <f t="shared" ca="1" si="387"/>
        <v>9350.6862150320194</v>
      </c>
      <c r="AB311" s="69">
        <f t="shared" ca="1" si="320"/>
        <v>-649.31378496798061</v>
      </c>
      <c r="AC311" s="69">
        <f t="shared" ca="1" si="321"/>
        <v>96.882372767104812</v>
      </c>
      <c r="AD311" s="73">
        <f t="shared" si="329"/>
        <v>10.599999999999964</v>
      </c>
      <c r="AE311" s="69">
        <f t="shared" si="363"/>
        <v>0.70000000000000007</v>
      </c>
      <c r="AF311" s="69">
        <f t="shared" si="363"/>
        <v>2.8000000000000003</v>
      </c>
      <c r="AG311" s="78">
        <f t="shared" si="363"/>
        <v>200</v>
      </c>
      <c r="AH311" s="60">
        <f t="shared" si="363"/>
        <v>50</v>
      </c>
      <c r="AI311" s="60">
        <f t="shared" si="363"/>
        <v>140</v>
      </c>
      <c r="AJ311" s="60">
        <f t="shared" si="363"/>
        <v>10140</v>
      </c>
      <c r="AK311" s="60">
        <f t="shared" si="363"/>
        <v>754.31378496798106</v>
      </c>
      <c r="AL311" s="60">
        <f t="shared" si="363"/>
        <v>15.086275699359621</v>
      </c>
      <c r="AM311" s="60">
        <f t="shared" ca="1" si="363"/>
        <v>-878.77947421638009</v>
      </c>
      <c r="AN311" s="60">
        <f t="shared" ca="1" si="363"/>
        <v>-878.77947421638009</v>
      </c>
      <c r="AO311" s="60">
        <f t="shared" ca="1" si="363"/>
        <v>878.77947421638009</v>
      </c>
      <c r="AP311" s="63">
        <f t="shared" si="304"/>
        <v>35</v>
      </c>
      <c r="AQ311" s="62">
        <f t="shared" si="305"/>
        <v>2.4892712923924218</v>
      </c>
      <c r="AR311" s="62">
        <f t="shared" si="306"/>
        <v>124.4635646196211</v>
      </c>
      <c r="AS311" s="62">
        <f t="shared" si="307"/>
        <v>248.92712923924219</v>
      </c>
      <c r="AT311" s="62">
        <f t="shared" si="308"/>
        <v>-124.4635646196211</v>
      </c>
      <c r="AU311" s="62">
        <f t="shared" si="309"/>
        <v>373.3906938588633</v>
      </c>
      <c r="AV311" s="62">
        <f t="shared" si="310"/>
        <v>-497.85425847848438</v>
      </c>
      <c r="AW311" s="63">
        <f t="shared" si="322"/>
        <v>-124.46356461962108</v>
      </c>
      <c r="AX311" s="61" t="str">
        <f t="shared" ca="1" si="311"/>
        <v/>
      </c>
      <c r="AY311" s="69">
        <f t="shared" ca="1" si="323"/>
        <v>9261.2205257836213</v>
      </c>
      <c r="AZ311" s="51">
        <f t="shared" si="312"/>
        <v>871.24495233734763</v>
      </c>
      <c r="BA311" s="55">
        <f t="shared" ca="1" si="313"/>
        <v>9.3174440068018505E-2</v>
      </c>
      <c r="BB311" s="55">
        <f t="shared" ca="1" si="324"/>
        <v>-0.19168477167900988</v>
      </c>
      <c r="BC311" s="64">
        <f t="shared" ca="1" si="314"/>
        <v>-773.77734958760175</v>
      </c>
      <c r="BE311" s="52" t="str">
        <f t="shared" ca="1" si="315"/>
        <v/>
      </c>
      <c r="BF311" s="52" t="str">
        <f t="shared" ca="1" si="316"/>
        <v/>
      </c>
      <c r="BG311" s="52">
        <f t="shared" ca="1" si="325"/>
        <v>10.599999999999964</v>
      </c>
      <c r="BH311" s="52">
        <f t="shared" ca="1" si="326"/>
        <v>10.599999999999964</v>
      </c>
    </row>
    <row r="312" spans="19:60">
      <c r="S312" s="68">
        <f t="shared" ref="S312:T312" si="388">S311</f>
        <v>7</v>
      </c>
      <c r="T312" s="69">
        <f t="shared" si="388"/>
        <v>2</v>
      </c>
      <c r="U312" s="70">
        <f t="shared" si="318"/>
        <v>3</v>
      </c>
      <c r="V312" s="68">
        <f t="shared" ref="V312:AA312" si="389">V311</f>
        <v>4</v>
      </c>
      <c r="W312" s="70">
        <f t="shared" si="389"/>
        <v>7</v>
      </c>
      <c r="X312" s="71">
        <f t="shared" si="389"/>
        <v>0.42857142857142855</v>
      </c>
      <c r="Y312" s="71">
        <f t="shared" si="389"/>
        <v>0.5</v>
      </c>
      <c r="Z312" s="69">
        <f t="shared" si="389"/>
        <v>10000</v>
      </c>
      <c r="AA312" s="69">
        <f t="shared" ca="1" si="389"/>
        <v>9350.6862150320194</v>
      </c>
      <c r="AB312" s="69">
        <f t="shared" ca="1" si="320"/>
        <v>-649.31378496798061</v>
      </c>
      <c r="AC312" s="69">
        <f t="shared" ca="1" si="321"/>
        <v>96.882372767104812</v>
      </c>
      <c r="AD312" s="73">
        <f t="shared" si="329"/>
        <v>10.499999999999964</v>
      </c>
      <c r="AE312" s="69">
        <f t="shared" si="363"/>
        <v>0.70000000000000007</v>
      </c>
      <c r="AF312" s="69">
        <f t="shared" si="363"/>
        <v>2.8000000000000003</v>
      </c>
      <c r="AG312" s="78">
        <f t="shared" si="363"/>
        <v>200</v>
      </c>
      <c r="AH312" s="60">
        <f t="shared" si="363"/>
        <v>50</v>
      </c>
      <c r="AI312" s="60">
        <f t="shared" si="363"/>
        <v>140</v>
      </c>
      <c r="AJ312" s="60">
        <f t="shared" si="363"/>
        <v>10140</v>
      </c>
      <c r="AK312" s="60">
        <f t="shared" si="363"/>
        <v>754.31378496798106</v>
      </c>
      <c r="AL312" s="60">
        <f t="shared" si="363"/>
        <v>15.086275699359621</v>
      </c>
      <c r="AM312" s="60">
        <f t="shared" ca="1" si="363"/>
        <v>-878.77947421638009</v>
      </c>
      <c r="AN312" s="60">
        <f t="shared" ca="1" si="363"/>
        <v>-878.77947421638009</v>
      </c>
      <c r="AO312" s="60">
        <f t="shared" ca="1" si="363"/>
        <v>878.77947421638009</v>
      </c>
      <c r="AP312" s="63">
        <f t="shared" si="304"/>
        <v>35</v>
      </c>
      <c r="AQ312" s="62">
        <f t="shared" si="305"/>
        <v>2.5034548285104452</v>
      </c>
      <c r="AR312" s="62">
        <f t="shared" si="306"/>
        <v>125.17274142552226</v>
      </c>
      <c r="AS312" s="62">
        <f t="shared" si="307"/>
        <v>250.34548285104452</v>
      </c>
      <c r="AT312" s="62">
        <f t="shared" si="308"/>
        <v>-125.17274142552226</v>
      </c>
      <c r="AU312" s="62">
        <f t="shared" si="309"/>
        <v>375.5182242765668</v>
      </c>
      <c r="AV312" s="62">
        <f t="shared" si="310"/>
        <v>-500.69096570208904</v>
      </c>
      <c r="AW312" s="63">
        <f t="shared" si="322"/>
        <v>-125.17274142552225</v>
      </c>
      <c r="AX312" s="61" t="str">
        <f t="shared" ca="1" si="311"/>
        <v/>
      </c>
      <c r="AY312" s="69">
        <f t="shared" ca="1" si="323"/>
        <v>9261.2205257836213</v>
      </c>
      <c r="AZ312" s="51">
        <f t="shared" si="312"/>
        <v>876.20918997865579</v>
      </c>
      <c r="BA312" s="55">
        <f t="shared" ca="1" si="313"/>
        <v>9.3705335611634077E-2</v>
      </c>
      <c r="BB312" s="55">
        <f t="shared" ca="1" si="324"/>
        <v>-0.19277696596522256</v>
      </c>
      <c r="BC312" s="64">
        <f t="shared" ca="1" si="314"/>
        <v>-774.4865263935028</v>
      </c>
      <c r="BE312" s="52" t="str">
        <f t="shared" ca="1" si="315"/>
        <v/>
      </c>
      <c r="BF312" s="52" t="str">
        <f t="shared" ca="1" si="316"/>
        <v/>
      </c>
      <c r="BG312" s="52">
        <f t="shared" ca="1" si="325"/>
        <v>10.499999999999964</v>
      </c>
      <c r="BH312" s="52">
        <f t="shared" ca="1" si="326"/>
        <v>10.499999999999964</v>
      </c>
    </row>
    <row r="313" spans="19:60">
      <c r="S313" s="68">
        <f t="shared" ref="S313:T313" si="390">S312</f>
        <v>7</v>
      </c>
      <c r="T313" s="69">
        <f t="shared" si="390"/>
        <v>2</v>
      </c>
      <c r="U313" s="70">
        <f t="shared" si="318"/>
        <v>3</v>
      </c>
      <c r="V313" s="68">
        <f t="shared" ref="V313:AA313" si="391">V312</f>
        <v>4</v>
      </c>
      <c r="W313" s="70">
        <f t="shared" si="391"/>
        <v>7</v>
      </c>
      <c r="X313" s="71">
        <f t="shared" si="391"/>
        <v>0.42857142857142855</v>
      </c>
      <c r="Y313" s="71">
        <f t="shared" si="391"/>
        <v>0.5</v>
      </c>
      <c r="Z313" s="69">
        <f t="shared" si="391"/>
        <v>10000</v>
      </c>
      <c r="AA313" s="69">
        <f t="shared" ca="1" si="391"/>
        <v>9350.6862150320194</v>
      </c>
      <c r="AB313" s="69">
        <f t="shared" ca="1" si="320"/>
        <v>-649.31378496798061</v>
      </c>
      <c r="AC313" s="69">
        <f t="shared" ca="1" si="321"/>
        <v>96.882372767104812</v>
      </c>
      <c r="AD313" s="73">
        <f t="shared" si="329"/>
        <v>10.399999999999965</v>
      </c>
      <c r="AE313" s="69">
        <f t="shared" si="363"/>
        <v>0.70000000000000007</v>
      </c>
      <c r="AF313" s="69">
        <f t="shared" si="363"/>
        <v>2.8000000000000003</v>
      </c>
      <c r="AG313" s="78">
        <f t="shared" si="363"/>
        <v>200</v>
      </c>
      <c r="AH313" s="60">
        <f t="shared" si="363"/>
        <v>50</v>
      </c>
      <c r="AI313" s="60">
        <f t="shared" si="363"/>
        <v>140</v>
      </c>
      <c r="AJ313" s="60">
        <f t="shared" si="363"/>
        <v>10140</v>
      </c>
      <c r="AK313" s="60">
        <f t="shared" si="363"/>
        <v>754.31378496798106</v>
      </c>
      <c r="AL313" s="60">
        <f t="shared" si="363"/>
        <v>15.086275699359621</v>
      </c>
      <c r="AM313" s="60">
        <f t="shared" ca="1" si="363"/>
        <v>-878.77947421638009</v>
      </c>
      <c r="AN313" s="60">
        <f t="shared" ca="1" si="363"/>
        <v>-878.77947421638009</v>
      </c>
      <c r="AO313" s="60">
        <f t="shared" ca="1" si="363"/>
        <v>878.77947421638009</v>
      </c>
      <c r="AP313" s="63">
        <f t="shared" si="304"/>
        <v>35</v>
      </c>
      <c r="AQ313" s="62">
        <f t="shared" si="305"/>
        <v>2.5179111249384301</v>
      </c>
      <c r="AR313" s="62">
        <f t="shared" si="306"/>
        <v>125.8955562469215</v>
      </c>
      <c r="AS313" s="62">
        <f t="shared" si="307"/>
        <v>251.791112493843</v>
      </c>
      <c r="AT313" s="62">
        <f t="shared" si="308"/>
        <v>-125.8955562469215</v>
      </c>
      <c r="AU313" s="62">
        <f t="shared" si="309"/>
        <v>377.6866687407645</v>
      </c>
      <c r="AV313" s="62">
        <f t="shared" si="310"/>
        <v>-503.582224987686</v>
      </c>
      <c r="AW313" s="63">
        <f t="shared" si="322"/>
        <v>-125.8955562469215</v>
      </c>
      <c r="AX313" s="61" t="str">
        <f t="shared" ca="1" si="311"/>
        <v/>
      </c>
      <c r="AY313" s="69">
        <f t="shared" ca="1" si="323"/>
        <v>9261.2205257836213</v>
      </c>
      <c r="AZ313" s="51">
        <f t="shared" si="312"/>
        <v>881.26889372845051</v>
      </c>
      <c r="BA313" s="55">
        <f t="shared" ca="1" si="313"/>
        <v>9.4246440684934568E-2</v>
      </c>
      <c r="BB313" s="55">
        <f t="shared" ca="1" si="324"/>
        <v>-0.19389016398770856</v>
      </c>
      <c r="BC313" s="64">
        <f t="shared" ca="1" si="314"/>
        <v>-775.20934121490211</v>
      </c>
      <c r="BE313" s="52" t="str">
        <f t="shared" ca="1" si="315"/>
        <v/>
      </c>
      <c r="BF313" s="52" t="str">
        <f t="shared" ca="1" si="316"/>
        <v/>
      </c>
      <c r="BG313" s="52">
        <f t="shared" ca="1" si="325"/>
        <v>10.399999999999965</v>
      </c>
      <c r="BH313" s="52">
        <f t="shared" ca="1" si="326"/>
        <v>10.399999999999965</v>
      </c>
    </row>
    <row r="314" spans="19:60">
      <c r="S314" s="68">
        <f t="shared" ref="S314:T314" si="392">S313</f>
        <v>7</v>
      </c>
      <c r="T314" s="69">
        <f t="shared" si="392"/>
        <v>2</v>
      </c>
      <c r="U314" s="70">
        <f t="shared" si="318"/>
        <v>3</v>
      </c>
      <c r="V314" s="68">
        <f t="shared" ref="V314:AA314" si="393">V313</f>
        <v>4</v>
      </c>
      <c r="W314" s="70">
        <f t="shared" si="393"/>
        <v>7</v>
      </c>
      <c r="X314" s="71">
        <f t="shared" si="393"/>
        <v>0.42857142857142855</v>
      </c>
      <c r="Y314" s="71">
        <f t="shared" si="393"/>
        <v>0.5</v>
      </c>
      <c r="Z314" s="69">
        <f t="shared" si="393"/>
        <v>10000</v>
      </c>
      <c r="AA314" s="69">
        <f t="shared" ca="1" si="393"/>
        <v>9350.6862150320194</v>
      </c>
      <c r="AB314" s="69">
        <f t="shared" ca="1" si="320"/>
        <v>-649.31378496798061</v>
      </c>
      <c r="AC314" s="69">
        <f t="shared" ref="AC314:AC345" ca="1" si="394">AC313</f>
        <v>96.882372767104812</v>
      </c>
      <c r="AD314" s="73">
        <f t="shared" si="329"/>
        <v>10.299999999999965</v>
      </c>
      <c r="AE314" s="69">
        <f t="shared" si="363"/>
        <v>0.70000000000000007</v>
      </c>
      <c r="AF314" s="69">
        <f t="shared" si="363"/>
        <v>2.8000000000000003</v>
      </c>
      <c r="AG314" s="78">
        <f t="shared" si="363"/>
        <v>200</v>
      </c>
      <c r="AH314" s="60">
        <f t="shared" si="363"/>
        <v>50</v>
      </c>
      <c r="AI314" s="60">
        <f t="shared" si="363"/>
        <v>140</v>
      </c>
      <c r="AJ314" s="60">
        <f t="shared" si="363"/>
        <v>10140</v>
      </c>
      <c r="AK314" s="60">
        <f t="shared" si="363"/>
        <v>754.31378496798106</v>
      </c>
      <c r="AL314" s="60">
        <f t="shared" si="363"/>
        <v>15.086275699359621</v>
      </c>
      <c r="AM314" s="60">
        <f t="shared" ca="1" si="363"/>
        <v>-878.77947421638009</v>
      </c>
      <c r="AN314" s="60">
        <f t="shared" ca="1" si="363"/>
        <v>-878.77947421638009</v>
      </c>
      <c r="AO314" s="60">
        <f t="shared" ca="1" si="363"/>
        <v>878.77947421638009</v>
      </c>
      <c r="AP314" s="63">
        <f t="shared" si="304"/>
        <v>35</v>
      </c>
      <c r="AQ314" s="62">
        <f t="shared" si="305"/>
        <v>2.5326481261514244</v>
      </c>
      <c r="AR314" s="62">
        <f t="shared" si="306"/>
        <v>126.63240630757122</v>
      </c>
      <c r="AS314" s="62">
        <f t="shared" si="307"/>
        <v>253.26481261514243</v>
      </c>
      <c r="AT314" s="62">
        <f t="shared" si="308"/>
        <v>-126.63240630757122</v>
      </c>
      <c r="AU314" s="62">
        <f t="shared" si="309"/>
        <v>379.89721892271365</v>
      </c>
      <c r="AV314" s="62">
        <f t="shared" si="310"/>
        <v>-506.52962523028486</v>
      </c>
      <c r="AW314" s="63">
        <f t="shared" si="322"/>
        <v>-126.63240630757122</v>
      </c>
      <c r="AX314" s="61" t="str">
        <f t="shared" ca="1" si="311"/>
        <v/>
      </c>
      <c r="AY314" s="69">
        <f t="shared" ca="1" si="323"/>
        <v>9261.2205257836213</v>
      </c>
      <c r="AZ314" s="51">
        <f t="shared" si="312"/>
        <v>886.42684415299846</v>
      </c>
      <c r="BA314" s="55">
        <f t="shared" ca="1" si="313"/>
        <v>9.479805265286223E-2</v>
      </c>
      <c r="BB314" s="55">
        <f t="shared" ca="1" si="324"/>
        <v>-0.1950249775057768</v>
      </c>
      <c r="BC314" s="64">
        <f t="shared" ca="1" si="314"/>
        <v>-775.94619127555188</v>
      </c>
      <c r="BE314" s="52">
        <f t="shared" ca="1" si="315"/>
        <v>10.299999999999965</v>
      </c>
      <c r="BF314" s="52" t="str">
        <f t="shared" ca="1" si="316"/>
        <v/>
      </c>
      <c r="BG314" s="52">
        <f t="shared" ca="1" si="325"/>
        <v>10.299999999999965</v>
      </c>
      <c r="BH314" s="52">
        <f t="shared" ca="1" si="326"/>
        <v>10.299999999999965</v>
      </c>
    </row>
    <row r="315" spans="19:60">
      <c r="S315" s="68">
        <f t="shared" ref="S315:T315" si="395">S314</f>
        <v>7</v>
      </c>
      <c r="T315" s="69">
        <f t="shared" si="395"/>
        <v>2</v>
      </c>
      <c r="U315" s="70">
        <f t="shared" si="318"/>
        <v>3</v>
      </c>
      <c r="V315" s="68">
        <f t="shared" ref="V315:AA315" si="396">V314</f>
        <v>4</v>
      </c>
      <c r="W315" s="70">
        <f t="shared" si="396"/>
        <v>7</v>
      </c>
      <c r="X315" s="71">
        <f t="shared" si="396"/>
        <v>0.42857142857142855</v>
      </c>
      <c r="Y315" s="71">
        <f t="shared" si="396"/>
        <v>0.5</v>
      </c>
      <c r="Z315" s="69">
        <f t="shared" si="396"/>
        <v>10000</v>
      </c>
      <c r="AA315" s="69">
        <f t="shared" ca="1" si="396"/>
        <v>9350.6862150320194</v>
      </c>
      <c r="AB315" s="69">
        <f t="shared" ca="1" si="320"/>
        <v>-649.31378496798061</v>
      </c>
      <c r="AC315" s="69">
        <f t="shared" ca="1" si="394"/>
        <v>96.882372767104812</v>
      </c>
      <c r="AD315" s="73">
        <f t="shared" si="329"/>
        <v>10.199999999999966</v>
      </c>
      <c r="AE315" s="69">
        <f t="shared" ref="AE315:AO330" si="397">AE314</f>
        <v>0.70000000000000007</v>
      </c>
      <c r="AF315" s="69">
        <f t="shared" si="397"/>
        <v>2.8000000000000003</v>
      </c>
      <c r="AG315" s="78">
        <f t="shared" si="397"/>
        <v>200</v>
      </c>
      <c r="AH315" s="60">
        <f t="shared" si="397"/>
        <v>50</v>
      </c>
      <c r="AI315" s="60">
        <f t="shared" si="397"/>
        <v>140</v>
      </c>
      <c r="AJ315" s="60">
        <f t="shared" si="397"/>
        <v>10140</v>
      </c>
      <c r="AK315" s="60">
        <f t="shared" si="397"/>
        <v>754.31378496798106</v>
      </c>
      <c r="AL315" s="60">
        <f t="shared" si="397"/>
        <v>15.086275699359621</v>
      </c>
      <c r="AM315" s="60">
        <f t="shared" ca="1" si="397"/>
        <v>-878.77947421638009</v>
      </c>
      <c r="AN315" s="60">
        <f t="shared" ca="1" si="397"/>
        <v>-878.77947421638009</v>
      </c>
      <c r="AO315" s="60">
        <f t="shared" ca="1" si="397"/>
        <v>878.77947421638009</v>
      </c>
      <c r="AP315" s="63">
        <f t="shared" si="304"/>
        <v>35</v>
      </c>
      <c r="AQ315" s="62">
        <f t="shared" si="305"/>
        <v>2.5476740881725171</v>
      </c>
      <c r="AR315" s="62">
        <f t="shared" si="306"/>
        <v>127.38370440862585</v>
      </c>
      <c r="AS315" s="62">
        <f t="shared" si="307"/>
        <v>254.76740881725169</v>
      </c>
      <c r="AT315" s="62">
        <f t="shared" si="308"/>
        <v>-127.38370440862585</v>
      </c>
      <c r="AU315" s="62">
        <f t="shared" si="309"/>
        <v>382.15111322587757</v>
      </c>
      <c r="AV315" s="62">
        <f t="shared" si="310"/>
        <v>-509.53481763450338</v>
      </c>
      <c r="AW315" s="63">
        <f t="shared" si="322"/>
        <v>-127.38370440862582</v>
      </c>
      <c r="AX315" s="61" t="str">
        <f t="shared" ca="1" si="311"/>
        <v/>
      </c>
      <c r="AY315" s="69">
        <f t="shared" ca="1" si="323"/>
        <v>9261.2205257836213</v>
      </c>
      <c r="AZ315" s="51">
        <f t="shared" si="312"/>
        <v>891.68593086038095</v>
      </c>
      <c r="BA315" s="55">
        <f t="shared" ca="1" si="313"/>
        <v>9.5360480541729686E-2</v>
      </c>
      <c r="BB315" s="55">
        <f t="shared" ca="1" si="324"/>
        <v>-0.19618204226929734</v>
      </c>
      <c r="BC315" s="64">
        <f t="shared" ca="1" si="314"/>
        <v>-776.69748937660643</v>
      </c>
      <c r="BE315" s="52">
        <f t="shared" ca="1" si="315"/>
        <v>10.199999999999966</v>
      </c>
      <c r="BF315" s="52" t="str">
        <f t="shared" ca="1" si="316"/>
        <v/>
      </c>
      <c r="BG315" s="52">
        <f t="shared" ca="1" si="325"/>
        <v>10.199999999999966</v>
      </c>
      <c r="BH315" s="52">
        <f t="shared" ca="1" si="326"/>
        <v>10.199999999999966</v>
      </c>
    </row>
    <row r="316" spans="19:60">
      <c r="S316" s="68">
        <f t="shared" ref="S316:T316" si="398">S315</f>
        <v>7</v>
      </c>
      <c r="T316" s="69">
        <f t="shared" si="398"/>
        <v>2</v>
      </c>
      <c r="U316" s="70">
        <f t="shared" si="318"/>
        <v>3</v>
      </c>
      <c r="V316" s="68">
        <f t="shared" ref="V316:AA316" si="399">V315</f>
        <v>4</v>
      </c>
      <c r="W316" s="70">
        <f t="shared" si="399"/>
        <v>7</v>
      </c>
      <c r="X316" s="71">
        <f t="shared" si="399"/>
        <v>0.42857142857142855</v>
      </c>
      <c r="Y316" s="71">
        <f t="shared" si="399"/>
        <v>0.5</v>
      </c>
      <c r="Z316" s="69">
        <f t="shared" si="399"/>
        <v>10000</v>
      </c>
      <c r="AA316" s="69">
        <f t="shared" ca="1" si="399"/>
        <v>9350.6862150320194</v>
      </c>
      <c r="AB316" s="69">
        <f t="shared" ca="1" si="320"/>
        <v>-649.31378496798061</v>
      </c>
      <c r="AC316" s="69">
        <f t="shared" ca="1" si="394"/>
        <v>96.882372767104812</v>
      </c>
      <c r="AD316" s="73">
        <f t="shared" si="329"/>
        <v>10.099999999999966</v>
      </c>
      <c r="AE316" s="69">
        <f t="shared" si="397"/>
        <v>0.70000000000000007</v>
      </c>
      <c r="AF316" s="69">
        <f t="shared" si="397"/>
        <v>2.8000000000000003</v>
      </c>
      <c r="AG316" s="78">
        <f t="shared" si="397"/>
        <v>200</v>
      </c>
      <c r="AH316" s="60">
        <f t="shared" si="397"/>
        <v>50</v>
      </c>
      <c r="AI316" s="60">
        <f t="shared" si="397"/>
        <v>140</v>
      </c>
      <c r="AJ316" s="60">
        <f t="shared" si="397"/>
        <v>10140</v>
      </c>
      <c r="AK316" s="60">
        <f t="shared" si="397"/>
        <v>754.31378496798106</v>
      </c>
      <c r="AL316" s="60">
        <f t="shared" si="397"/>
        <v>15.086275699359621</v>
      </c>
      <c r="AM316" s="60">
        <f t="shared" ca="1" si="397"/>
        <v>-878.77947421638009</v>
      </c>
      <c r="AN316" s="60">
        <f t="shared" ca="1" si="397"/>
        <v>-878.77947421638009</v>
      </c>
      <c r="AO316" s="60">
        <f t="shared" ca="1" si="397"/>
        <v>878.77947421638009</v>
      </c>
      <c r="AP316" s="63">
        <f t="shared" si="304"/>
        <v>35</v>
      </c>
      <c r="AQ316" s="62">
        <f t="shared" si="305"/>
        <v>2.5629975939960072</v>
      </c>
      <c r="AR316" s="62">
        <f t="shared" si="306"/>
        <v>128.14987969980035</v>
      </c>
      <c r="AS316" s="62">
        <f t="shared" si="307"/>
        <v>256.2997593996007</v>
      </c>
      <c r="AT316" s="62">
        <f t="shared" si="308"/>
        <v>-128.14987969980035</v>
      </c>
      <c r="AU316" s="62">
        <f t="shared" si="309"/>
        <v>384.44963909940105</v>
      </c>
      <c r="AV316" s="62">
        <f t="shared" si="310"/>
        <v>-512.59951879920141</v>
      </c>
      <c r="AW316" s="63">
        <f t="shared" si="322"/>
        <v>-128.14987969980035</v>
      </c>
      <c r="AX316" s="61" t="str">
        <f t="shared" ca="1" si="311"/>
        <v/>
      </c>
      <c r="AY316" s="69">
        <f t="shared" ca="1" si="323"/>
        <v>9261.2205257836213</v>
      </c>
      <c r="AZ316" s="51">
        <f t="shared" si="312"/>
        <v>897.04915789860252</v>
      </c>
      <c r="BA316" s="55">
        <f t="shared" ca="1" si="313"/>
        <v>9.5934045616515293E-2</v>
      </c>
      <c r="BB316" s="55">
        <f t="shared" ca="1" si="324"/>
        <v>-0.19736201920635299</v>
      </c>
      <c r="BC316" s="64">
        <f t="shared" ca="1" si="314"/>
        <v>-777.4636646677809</v>
      </c>
      <c r="BE316" s="52">
        <f t="shared" ca="1" si="315"/>
        <v>10.099999999999966</v>
      </c>
      <c r="BF316" s="52" t="str">
        <f t="shared" ca="1" si="316"/>
        <v/>
      </c>
      <c r="BG316" s="52">
        <f t="shared" ca="1" si="325"/>
        <v>10.099999999999966</v>
      </c>
      <c r="BH316" s="52">
        <f t="shared" ca="1" si="326"/>
        <v>10.099999999999966</v>
      </c>
    </row>
    <row r="317" spans="19:60">
      <c r="S317" s="68">
        <f t="shared" ref="S317:T317" si="400">S316</f>
        <v>7</v>
      </c>
      <c r="T317" s="69">
        <f t="shared" si="400"/>
        <v>2</v>
      </c>
      <c r="U317" s="70">
        <f t="shared" si="318"/>
        <v>3</v>
      </c>
      <c r="V317" s="68">
        <f t="shared" ref="V317:AA317" si="401">V316</f>
        <v>4</v>
      </c>
      <c r="W317" s="70">
        <f t="shared" si="401"/>
        <v>7</v>
      </c>
      <c r="X317" s="71">
        <f t="shared" si="401"/>
        <v>0.42857142857142855</v>
      </c>
      <c r="Y317" s="71">
        <f t="shared" si="401"/>
        <v>0.5</v>
      </c>
      <c r="Z317" s="69">
        <f t="shared" si="401"/>
        <v>10000</v>
      </c>
      <c r="AA317" s="69">
        <f t="shared" ca="1" si="401"/>
        <v>9350.6862150320194</v>
      </c>
      <c r="AB317" s="69">
        <f t="shared" ca="1" si="320"/>
        <v>-649.31378496798061</v>
      </c>
      <c r="AC317" s="69">
        <f t="shared" ca="1" si="394"/>
        <v>96.882372767104812</v>
      </c>
      <c r="AD317" s="73">
        <f t="shared" si="329"/>
        <v>9.9999999999999662</v>
      </c>
      <c r="AE317" s="69">
        <f t="shared" si="397"/>
        <v>0.70000000000000007</v>
      </c>
      <c r="AF317" s="69">
        <f t="shared" si="397"/>
        <v>2.8000000000000003</v>
      </c>
      <c r="AG317" s="78">
        <f t="shared" si="397"/>
        <v>200</v>
      </c>
      <c r="AH317" s="60">
        <f t="shared" si="397"/>
        <v>50</v>
      </c>
      <c r="AI317" s="60">
        <f t="shared" si="397"/>
        <v>140</v>
      </c>
      <c r="AJ317" s="60">
        <f t="shared" si="397"/>
        <v>10140</v>
      </c>
      <c r="AK317" s="60">
        <f t="shared" si="397"/>
        <v>754.31378496798106</v>
      </c>
      <c r="AL317" s="60">
        <f t="shared" si="397"/>
        <v>15.086275699359621</v>
      </c>
      <c r="AM317" s="60">
        <f t="shared" ca="1" si="397"/>
        <v>-878.77947421638009</v>
      </c>
      <c r="AN317" s="60">
        <f t="shared" ca="1" si="397"/>
        <v>-878.77947421638009</v>
      </c>
      <c r="AO317" s="60">
        <f t="shared" ca="1" si="397"/>
        <v>878.77947421638009</v>
      </c>
      <c r="AP317" s="63">
        <f t="shared" si="304"/>
        <v>35</v>
      </c>
      <c r="AQ317" s="62">
        <f t="shared" si="305"/>
        <v>2.5786275699359673</v>
      </c>
      <c r="AR317" s="62">
        <f t="shared" si="306"/>
        <v>128.93137849679837</v>
      </c>
      <c r="AS317" s="62">
        <f t="shared" si="307"/>
        <v>257.86275699359675</v>
      </c>
      <c r="AT317" s="62">
        <f t="shared" si="308"/>
        <v>-128.93137849679837</v>
      </c>
      <c r="AU317" s="62">
        <f t="shared" si="309"/>
        <v>386.79413549039509</v>
      </c>
      <c r="AV317" s="62">
        <f t="shared" si="310"/>
        <v>-515.72551398719349</v>
      </c>
      <c r="AW317" s="63">
        <f t="shared" si="322"/>
        <v>-128.9313784967984</v>
      </c>
      <c r="AX317" s="61" t="str">
        <f t="shared" ca="1" si="311"/>
        <v/>
      </c>
      <c r="AY317" s="69">
        <f t="shared" ca="1" si="323"/>
        <v>9261.2205257836213</v>
      </c>
      <c r="AZ317" s="51">
        <f t="shared" si="312"/>
        <v>902.51964947758859</v>
      </c>
      <c r="BA317" s="55">
        <f t="shared" ca="1" si="313"/>
        <v>9.6519081992796615E-2</v>
      </c>
      <c r="BB317" s="55">
        <f t="shared" ca="1" si="324"/>
        <v>-0.19856559568214982</v>
      </c>
      <c r="BC317" s="64">
        <f t="shared" ca="1" si="314"/>
        <v>-778.24516346477901</v>
      </c>
      <c r="BE317" s="52">
        <f t="shared" ca="1" si="315"/>
        <v>9.9999999999999662</v>
      </c>
      <c r="BF317" s="52" t="str">
        <f t="shared" ca="1" si="316"/>
        <v/>
      </c>
      <c r="BG317" s="52">
        <f t="shared" ca="1" si="325"/>
        <v>9.9999999999999662</v>
      </c>
      <c r="BH317" s="52">
        <f t="shared" ca="1" si="326"/>
        <v>9.9999999999999662</v>
      </c>
    </row>
    <row r="318" spans="19:60">
      <c r="S318" s="68">
        <f t="shared" ref="S318:T318" si="402">S317</f>
        <v>7</v>
      </c>
      <c r="T318" s="69">
        <f t="shared" si="402"/>
        <v>2</v>
      </c>
      <c r="U318" s="70">
        <f t="shared" si="318"/>
        <v>3</v>
      </c>
      <c r="V318" s="68">
        <f t="shared" ref="V318:AA318" si="403">V317</f>
        <v>4</v>
      </c>
      <c r="W318" s="70">
        <f t="shared" si="403"/>
        <v>7</v>
      </c>
      <c r="X318" s="71">
        <f t="shared" si="403"/>
        <v>0.42857142857142855</v>
      </c>
      <c r="Y318" s="71">
        <f t="shared" si="403"/>
        <v>0.5</v>
      </c>
      <c r="Z318" s="69">
        <f t="shared" si="403"/>
        <v>10000</v>
      </c>
      <c r="AA318" s="69">
        <f t="shared" ca="1" si="403"/>
        <v>9350.6862150320194</v>
      </c>
      <c r="AB318" s="69">
        <f t="shared" ca="1" si="320"/>
        <v>-649.31378496798061</v>
      </c>
      <c r="AC318" s="69">
        <f t="shared" ca="1" si="394"/>
        <v>96.882372767104812</v>
      </c>
      <c r="AD318" s="73">
        <f t="shared" si="329"/>
        <v>9.8999999999999666</v>
      </c>
      <c r="AE318" s="69">
        <f t="shared" si="397"/>
        <v>0.70000000000000007</v>
      </c>
      <c r="AF318" s="69">
        <f t="shared" si="397"/>
        <v>2.8000000000000003</v>
      </c>
      <c r="AG318" s="78">
        <f t="shared" si="397"/>
        <v>200</v>
      </c>
      <c r="AH318" s="60">
        <f t="shared" si="397"/>
        <v>50</v>
      </c>
      <c r="AI318" s="60">
        <f t="shared" si="397"/>
        <v>140</v>
      </c>
      <c r="AJ318" s="60">
        <f t="shared" si="397"/>
        <v>10140</v>
      </c>
      <c r="AK318" s="60">
        <f t="shared" si="397"/>
        <v>754.31378496798106</v>
      </c>
      <c r="AL318" s="60">
        <f t="shared" si="397"/>
        <v>15.086275699359621</v>
      </c>
      <c r="AM318" s="60">
        <f t="shared" ca="1" si="397"/>
        <v>-878.77947421638009</v>
      </c>
      <c r="AN318" s="60">
        <f t="shared" ca="1" si="397"/>
        <v>-878.77947421638009</v>
      </c>
      <c r="AO318" s="60">
        <f t="shared" ca="1" si="397"/>
        <v>878.77947421638009</v>
      </c>
      <c r="AP318" s="63">
        <f t="shared" si="304"/>
        <v>35</v>
      </c>
      <c r="AQ318" s="62">
        <f t="shared" si="305"/>
        <v>2.5945733029656237</v>
      </c>
      <c r="AR318" s="62">
        <f t="shared" si="306"/>
        <v>129.72866514828118</v>
      </c>
      <c r="AS318" s="62">
        <f t="shared" si="307"/>
        <v>259.45733029656236</v>
      </c>
      <c r="AT318" s="62">
        <f t="shared" si="308"/>
        <v>-129.72866514828118</v>
      </c>
      <c r="AU318" s="62">
        <f t="shared" si="309"/>
        <v>389.18599544484357</v>
      </c>
      <c r="AV318" s="62">
        <f t="shared" si="310"/>
        <v>-518.91466059312472</v>
      </c>
      <c r="AW318" s="63">
        <f t="shared" si="322"/>
        <v>-129.72866514828115</v>
      </c>
      <c r="AX318" s="61" t="str">
        <f t="shared" ca="1" si="311"/>
        <v/>
      </c>
      <c r="AY318" s="69">
        <f t="shared" ca="1" si="323"/>
        <v>9261.2205257836213</v>
      </c>
      <c r="AZ318" s="51">
        <f t="shared" si="312"/>
        <v>908.10065603796829</v>
      </c>
      <c r="BA318" s="55">
        <f t="shared" ca="1" si="313"/>
        <v>9.711593728577049E-2</v>
      </c>
      <c r="BB318" s="55">
        <f t="shared" ca="1" si="324"/>
        <v>-0.19979348683422518</v>
      </c>
      <c r="BC318" s="64">
        <f t="shared" ca="1" si="314"/>
        <v>-779.04245011626176</v>
      </c>
      <c r="BE318" s="52">
        <f t="shared" ca="1" si="315"/>
        <v>9.8999999999999666</v>
      </c>
      <c r="BF318" s="52" t="str">
        <f t="shared" ca="1" si="316"/>
        <v/>
      </c>
      <c r="BG318" s="52">
        <f t="shared" ca="1" si="325"/>
        <v>9.8999999999999666</v>
      </c>
      <c r="BH318" s="52">
        <f t="shared" ca="1" si="326"/>
        <v>9.8999999999999666</v>
      </c>
    </row>
    <row r="319" spans="19:60">
      <c r="S319" s="68">
        <f t="shared" ref="S319:T319" si="404">S318</f>
        <v>7</v>
      </c>
      <c r="T319" s="69">
        <f t="shared" si="404"/>
        <v>2</v>
      </c>
      <c r="U319" s="70">
        <f t="shared" si="318"/>
        <v>3</v>
      </c>
      <c r="V319" s="68">
        <f t="shared" ref="V319:AA319" si="405">V318</f>
        <v>4</v>
      </c>
      <c r="W319" s="70">
        <f t="shared" si="405"/>
        <v>7</v>
      </c>
      <c r="X319" s="71">
        <f t="shared" si="405"/>
        <v>0.42857142857142855</v>
      </c>
      <c r="Y319" s="71">
        <f t="shared" si="405"/>
        <v>0.5</v>
      </c>
      <c r="Z319" s="69">
        <f t="shared" si="405"/>
        <v>10000</v>
      </c>
      <c r="AA319" s="69">
        <f t="shared" ca="1" si="405"/>
        <v>9350.6862150320194</v>
      </c>
      <c r="AB319" s="69">
        <f t="shared" ca="1" si="320"/>
        <v>-649.31378496798061</v>
      </c>
      <c r="AC319" s="69">
        <f t="shared" ca="1" si="394"/>
        <v>96.882372767104812</v>
      </c>
      <c r="AD319" s="73">
        <f t="shared" si="329"/>
        <v>9.799999999999967</v>
      </c>
      <c r="AE319" s="69">
        <f t="shared" si="397"/>
        <v>0.70000000000000007</v>
      </c>
      <c r="AF319" s="69">
        <f t="shared" si="397"/>
        <v>2.8000000000000003</v>
      </c>
      <c r="AG319" s="78">
        <f t="shared" si="397"/>
        <v>200</v>
      </c>
      <c r="AH319" s="60">
        <f t="shared" si="397"/>
        <v>50</v>
      </c>
      <c r="AI319" s="60">
        <f t="shared" si="397"/>
        <v>140</v>
      </c>
      <c r="AJ319" s="60">
        <f t="shared" si="397"/>
        <v>10140</v>
      </c>
      <c r="AK319" s="60">
        <f t="shared" si="397"/>
        <v>754.31378496798106</v>
      </c>
      <c r="AL319" s="60">
        <f t="shared" si="397"/>
        <v>15.086275699359621</v>
      </c>
      <c r="AM319" s="60">
        <f t="shared" ca="1" si="397"/>
        <v>-878.77947421638009</v>
      </c>
      <c r="AN319" s="60">
        <f t="shared" ca="1" si="397"/>
        <v>-878.77947421638009</v>
      </c>
      <c r="AO319" s="60">
        <f t="shared" ca="1" si="397"/>
        <v>878.77947421638009</v>
      </c>
      <c r="AP319" s="63">
        <f t="shared" si="304"/>
        <v>35</v>
      </c>
      <c r="AQ319" s="62">
        <f t="shared" si="305"/>
        <v>2.6108444591183342</v>
      </c>
      <c r="AR319" s="62">
        <f t="shared" si="306"/>
        <v>130.54222295591671</v>
      </c>
      <c r="AS319" s="62">
        <f t="shared" si="307"/>
        <v>261.08444591183343</v>
      </c>
      <c r="AT319" s="62">
        <f t="shared" si="308"/>
        <v>-130.54222295591671</v>
      </c>
      <c r="AU319" s="62">
        <f t="shared" si="309"/>
        <v>391.62666886775014</v>
      </c>
      <c r="AV319" s="62">
        <f t="shared" si="310"/>
        <v>-522.16889182366685</v>
      </c>
      <c r="AW319" s="63">
        <f t="shared" si="322"/>
        <v>-130.54222295591671</v>
      </c>
      <c r="AX319" s="61" t="str">
        <f t="shared" ca="1" si="311"/>
        <v/>
      </c>
      <c r="AY319" s="69">
        <f t="shared" ca="1" si="323"/>
        <v>9261.2205257836213</v>
      </c>
      <c r="AZ319" s="51">
        <f t="shared" si="312"/>
        <v>913.79556069141699</v>
      </c>
      <c r="BA319" s="55">
        <f t="shared" ca="1" si="313"/>
        <v>9.7724973299009144E-2</v>
      </c>
      <c r="BB319" s="55">
        <f t="shared" ca="1" si="324"/>
        <v>-0.20104643698940428</v>
      </c>
      <c r="BC319" s="64">
        <f t="shared" ca="1" si="314"/>
        <v>-779.85600792389732</v>
      </c>
      <c r="BE319" s="52">
        <f t="shared" ca="1" si="315"/>
        <v>9.799999999999967</v>
      </c>
      <c r="BF319" s="52" t="str">
        <f t="shared" ca="1" si="316"/>
        <v/>
      </c>
      <c r="BG319" s="52">
        <f t="shared" ca="1" si="325"/>
        <v>9.799999999999967</v>
      </c>
      <c r="BH319" s="52" t="str">
        <f t="shared" ca="1" si="326"/>
        <v/>
      </c>
    </row>
    <row r="320" spans="19:60">
      <c r="S320" s="68">
        <f t="shared" ref="S320:T320" si="406">S319</f>
        <v>7</v>
      </c>
      <c r="T320" s="69">
        <f t="shared" si="406"/>
        <v>2</v>
      </c>
      <c r="U320" s="70">
        <f t="shared" si="318"/>
        <v>3</v>
      </c>
      <c r="V320" s="68">
        <f t="shared" ref="V320:AA320" si="407">V319</f>
        <v>4</v>
      </c>
      <c r="W320" s="70">
        <f t="shared" si="407"/>
        <v>7</v>
      </c>
      <c r="X320" s="71">
        <f t="shared" si="407"/>
        <v>0.42857142857142855</v>
      </c>
      <c r="Y320" s="71">
        <f t="shared" si="407"/>
        <v>0.5</v>
      </c>
      <c r="Z320" s="69">
        <f t="shared" si="407"/>
        <v>10000</v>
      </c>
      <c r="AA320" s="69">
        <f t="shared" ca="1" si="407"/>
        <v>9350.6862150320194</v>
      </c>
      <c r="AB320" s="69">
        <f t="shared" ca="1" si="320"/>
        <v>-649.31378496798061</v>
      </c>
      <c r="AC320" s="69">
        <f t="shared" ca="1" si="394"/>
        <v>96.882372767104812</v>
      </c>
      <c r="AD320" s="73">
        <f t="shared" si="329"/>
        <v>9.6999999999999673</v>
      </c>
      <c r="AE320" s="69">
        <f t="shared" si="397"/>
        <v>0.70000000000000007</v>
      </c>
      <c r="AF320" s="69">
        <f t="shared" si="397"/>
        <v>2.8000000000000003</v>
      </c>
      <c r="AG320" s="78">
        <f t="shared" si="397"/>
        <v>200</v>
      </c>
      <c r="AH320" s="60">
        <f t="shared" si="397"/>
        <v>50</v>
      </c>
      <c r="AI320" s="60">
        <f t="shared" si="397"/>
        <v>140</v>
      </c>
      <c r="AJ320" s="60">
        <f t="shared" si="397"/>
        <v>10140</v>
      </c>
      <c r="AK320" s="60">
        <f t="shared" si="397"/>
        <v>754.31378496798106</v>
      </c>
      <c r="AL320" s="60">
        <f t="shared" si="397"/>
        <v>15.086275699359621</v>
      </c>
      <c r="AM320" s="60">
        <f t="shared" ca="1" si="397"/>
        <v>-878.77947421638009</v>
      </c>
      <c r="AN320" s="60">
        <f t="shared" ca="1" si="397"/>
        <v>-878.77947421638009</v>
      </c>
      <c r="AO320" s="60">
        <f t="shared" ca="1" si="397"/>
        <v>878.77947421638009</v>
      </c>
      <c r="AP320" s="63">
        <f t="shared" si="304"/>
        <v>35</v>
      </c>
      <c r="AQ320" s="62">
        <f t="shared" si="305"/>
        <v>2.6274511030267704</v>
      </c>
      <c r="AR320" s="62">
        <f t="shared" si="306"/>
        <v>131.37255515133853</v>
      </c>
      <c r="AS320" s="62">
        <f t="shared" si="307"/>
        <v>262.74511030267706</v>
      </c>
      <c r="AT320" s="62">
        <f t="shared" si="308"/>
        <v>-131.37255515133853</v>
      </c>
      <c r="AU320" s="62">
        <f t="shared" si="309"/>
        <v>394.11766545401559</v>
      </c>
      <c r="AV320" s="62">
        <f t="shared" si="310"/>
        <v>-525.49022060535412</v>
      </c>
      <c r="AW320" s="63">
        <f t="shared" si="322"/>
        <v>-131.37255515133853</v>
      </c>
      <c r="AX320" s="61" t="str">
        <f t="shared" ca="1" si="311"/>
        <v/>
      </c>
      <c r="AY320" s="69">
        <f t="shared" ca="1" si="323"/>
        <v>9261.2205257836213</v>
      </c>
      <c r="AZ320" s="51">
        <f t="shared" si="312"/>
        <v>919.60788605936978</v>
      </c>
      <c r="BA320" s="55">
        <f t="shared" ca="1" si="313"/>
        <v>9.8346566755819723E-2</v>
      </c>
      <c r="BB320" s="55">
        <f t="shared" ca="1" si="324"/>
        <v>-0.20232522116840143</v>
      </c>
      <c r="BC320" s="64">
        <f t="shared" ca="1" si="314"/>
        <v>-780.68634011931908</v>
      </c>
      <c r="BE320" s="52">
        <f t="shared" ca="1" si="315"/>
        <v>9.6999999999999673</v>
      </c>
      <c r="BF320" s="52" t="str">
        <f t="shared" ca="1" si="316"/>
        <v/>
      </c>
      <c r="BG320" s="52">
        <f t="shared" ca="1" si="325"/>
        <v>9.6999999999999673</v>
      </c>
      <c r="BH320" s="52" t="str">
        <f t="shared" ca="1" si="326"/>
        <v/>
      </c>
    </row>
    <row r="321" spans="19:60">
      <c r="S321" s="68">
        <f t="shared" ref="S321:T321" si="408">S320</f>
        <v>7</v>
      </c>
      <c r="T321" s="69">
        <f t="shared" si="408"/>
        <v>2</v>
      </c>
      <c r="U321" s="70">
        <f t="shared" si="318"/>
        <v>3</v>
      </c>
      <c r="V321" s="68">
        <f t="shared" ref="V321:AA321" si="409">V320</f>
        <v>4</v>
      </c>
      <c r="W321" s="70">
        <f t="shared" si="409"/>
        <v>7</v>
      </c>
      <c r="X321" s="71">
        <f t="shared" si="409"/>
        <v>0.42857142857142855</v>
      </c>
      <c r="Y321" s="71">
        <f t="shared" si="409"/>
        <v>0.5</v>
      </c>
      <c r="Z321" s="69">
        <f t="shared" si="409"/>
        <v>10000</v>
      </c>
      <c r="AA321" s="69">
        <f t="shared" ca="1" si="409"/>
        <v>9350.6862150320194</v>
      </c>
      <c r="AB321" s="69">
        <f t="shared" ca="1" si="320"/>
        <v>-649.31378496798061</v>
      </c>
      <c r="AC321" s="69">
        <f t="shared" ca="1" si="394"/>
        <v>96.882372767104812</v>
      </c>
      <c r="AD321" s="73">
        <f t="shared" si="329"/>
        <v>9.5999999999999677</v>
      </c>
      <c r="AE321" s="69">
        <f t="shared" si="397"/>
        <v>0.70000000000000007</v>
      </c>
      <c r="AF321" s="69">
        <f t="shared" si="397"/>
        <v>2.8000000000000003</v>
      </c>
      <c r="AG321" s="78">
        <f t="shared" si="397"/>
        <v>200</v>
      </c>
      <c r="AH321" s="60">
        <f t="shared" si="397"/>
        <v>50</v>
      </c>
      <c r="AI321" s="60">
        <f t="shared" si="397"/>
        <v>140</v>
      </c>
      <c r="AJ321" s="60">
        <f t="shared" si="397"/>
        <v>10140</v>
      </c>
      <c r="AK321" s="60">
        <f t="shared" si="397"/>
        <v>754.31378496798106</v>
      </c>
      <c r="AL321" s="60">
        <f t="shared" si="397"/>
        <v>15.086275699359621</v>
      </c>
      <c r="AM321" s="60">
        <f t="shared" ca="1" si="397"/>
        <v>-878.77947421638009</v>
      </c>
      <c r="AN321" s="60">
        <f t="shared" ca="1" si="397"/>
        <v>-878.77947421638009</v>
      </c>
      <c r="AO321" s="60">
        <f t="shared" ca="1" si="397"/>
        <v>878.77947421638009</v>
      </c>
      <c r="AP321" s="63">
        <f t="shared" si="304"/>
        <v>35</v>
      </c>
      <c r="AQ321" s="62">
        <f t="shared" si="305"/>
        <v>2.6444037186832992</v>
      </c>
      <c r="AR321" s="62">
        <f t="shared" si="306"/>
        <v>132.22018593416496</v>
      </c>
      <c r="AS321" s="62">
        <f t="shared" si="307"/>
        <v>264.44037186832992</v>
      </c>
      <c r="AT321" s="62">
        <f t="shared" si="308"/>
        <v>-132.22018593416496</v>
      </c>
      <c r="AU321" s="62">
        <f t="shared" si="309"/>
        <v>396.66055780249485</v>
      </c>
      <c r="AV321" s="62">
        <f t="shared" si="310"/>
        <v>-528.88074373665984</v>
      </c>
      <c r="AW321" s="63">
        <f t="shared" si="322"/>
        <v>-132.22018593416499</v>
      </c>
      <c r="AX321" s="61" t="str">
        <f t="shared" ca="1" si="311"/>
        <v/>
      </c>
      <c r="AY321" s="69">
        <f t="shared" ca="1" si="323"/>
        <v>9261.2205257836213</v>
      </c>
      <c r="AZ321" s="51">
        <f t="shared" si="312"/>
        <v>925.54130153915469</v>
      </c>
      <c r="BA321" s="55">
        <f t="shared" ca="1" si="313"/>
        <v>9.8981110076313841E-2</v>
      </c>
      <c r="BB321" s="55">
        <f t="shared" ca="1" si="324"/>
        <v>-0.20363064668446107</v>
      </c>
      <c r="BC321" s="64">
        <f t="shared" ca="1" si="314"/>
        <v>-781.5339709021456</v>
      </c>
      <c r="BE321" s="52">
        <f t="shared" ca="1" si="315"/>
        <v>9.5999999999999677</v>
      </c>
      <c r="BF321" s="52" t="str">
        <f t="shared" ca="1" si="316"/>
        <v/>
      </c>
      <c r="BG321" s="52">
        <f t="shared" ca="1" si="325"/>
        <v>9.5999999999999677</v>
      </c>
      <c r="BH321" s="52" t="str">
        <f t="shared" ca="1" si="326"/>
        <v/>
      </c>
    </row>
    <row r="322" spans="19:60">
      <c r="S322" s="68">
        <f t="shared" ref="S322:T322" si="410">S321</f>
        <v>7</v>
      </c>
      <c r="T322" s="69">
        <f t="shared" si="410"/>
        <v>2</v>
      </c>
      <c r="U322" s="70">
        <f t="shared" si="318"/>
        <v>3</v>
      </c>
      <c r="V322" s="68">
        <f t="shared" ref="V322:AA322" si="411">V321</f>
        <v>4</v>
      </c>
      <c r="W322" s="70">
        <f t="shared" si="411"/>
        <v>7</v>
      </c>
      <c r="X322" s="71">
        <f t="shared" si="411"/>
        <v>0.42857142857142855</v>
      </c>
      <c r="Y322" s="71">
        <f t="shared" si="411"/>
        <v>0.5</v>
      </c>
      <c r="Z322" s="69">
        <f t="shared" si="411"/>
        <v>10000</v>
      </c>
      <c r="AA322" s="69">
        <f t="shared" ca="1" si="411"/>
        <v>9350.6862150320194</v>
      </c>
      <c r="AB322" s="69">
        <f t="shared" ca="1" si="320"/>
        <v>-649.31378496798061</v>
      </c>
      <c r="AC322" s="69">
        <f t="shared" ca="1" si="394"/>
        <v>96.882372767104812</v>
      </c>
      <c r="AD322" s="73">
        <f t="shared" si="329"/>
        <v>9.499999999999968</v>
      </c>
      <c r="AE322" s="69">
        <f t="shared" si="397"/>
        <v>0.70000000000000007</v>
      </c>
      <c r="AF322" s="69">
        <f t="shared" si="397"/>
        <v>2.8000000000000003</v>
      </c>
      <c r="AG322" s="78">
        <f t="shared" si="397"/>
        <v>200</v>
      </c>
      <c r="AH322" s="60">
        <f t="shared" si="397"/>
        <v>50</v>
      </c>
      <c r="AI322" s="60">
        <f t="shared" si="397"/>
        <v>140</v>
      </c>
      <c r="AJ322" s="60">
        <f t="shared" si="397"/>
        <v>10140</v>
      </c>
      <c r="AK322" s="60">
        <f t="shared" si="397"/>
        <v>754.31378496798106</v>
      </c>
      <c r="AL322" s="60">
        <f t="shared" si="397"/>
        <v>15.086275699359621</v>
      </c>
      <c r="AM322" s="60">
        <f t="shared" ca="1" si="397"/>
        <v>-878.77947421638009</v>
      </c>
      <c r="AN322" s="60">
        <f t="shared" ca="1" si="397"/>
        <v>-878.77947421638009</v>
      </c>
      <c r="AO322" s="60">
        <f t="shared" ca="1" si="397"/>
        <v>878.77947421638009</v>
      </c>
      <c r="AP322" s="63">
        <f t="shared" si="304"/>
        <v>35</v>
      </c>
      <c r="AQ322" s="62">
        <f t="shared" si="305"/>
        <v>2.6617132315115448</v>
      </c>
      <c r="AR322" s="62">
        <f t="shared" si="306"/>
        <v>133.08566157557723</v>
      </c>
      <c r="AS322" s="62">
        <f t="shared" si="307"/>
        <v>266.17132315115447</v>
      </c>
      <c r="AT322" s="62">
        <f t="shared" si="308"/>
        <v>-133.08566157557723</v>
      </c>
      <c r="AU322" s="62">
        <f t="shared" si="309"/>
        <v>399.25698472673173</v>
      </c>
      <c r="AV322" s="62">
        <f t="shared" si="310"/>
        <v>-532.34264630230894</v>
      </c>
      <c r="AW322" s="63">
        <f t="shared" si="322"/>
        <v>-133.08566157557721</v>
      </c>
      <c r="AX322" s="61" t="str">
        <f t="shared" ca="1" si="311"/>
        <v/>
      </c>
      <c r="AY322" s="69">
        <f t="shared" ca="1" si="323"/>
        <v>9261.2205257836213</v>
      </c>
      <c r="AZ322" s="51">
        <f t="shared" si="312"/>
        <v>931.59963102904067</v>
      </c>
      <c r="BA322" s="55">
        <f t="shared" ca="1" si="313"/>
        <v>9.9629012203555217E-2</v>
      </c>
      <c r="BB322" s="55">
        <f t="shared" ca="1" si="324"/>
        <v>-0.20496355484296397</v>
      </c>
      <c r="BC322" s="64">
        <f t="shared" ca="1" si="314"/>
        <v>-782.39944654355781</v>
      </c>
      <c r="BE322" s="52">
        <f t="shared" ca="1" si="315"/>
        <v>9.499999999999968</v>
      </c>
      <c r="BF322" s="52" t="str">
        <f t="shared" ca="1" si="316"/>
        <v/>
      </c>
      <c r="BG322" s="52">
        <f t="shared" ca="1" si="325"/>
        <v>9.499999999999968</v>
      </c>
      <c r="BH322" s="52" t="str">
        <f t="shared" ca="1" si="326"/>
        <v/>
      </c>
    </row>
    <row r="323" spans="19:60">
      <c r="S323" s="68">
        <f t="shared" ref="S323:T323" si="412">S322</f>
        <v>7</v>
      </c>
      <c r="T323" s="69">
        <f t="shared" si="412"/>
        <v>2</v>
      </c>
      <c r="U323" s="70">
        <f t="shared" si="318"/>
        <v>3</v>
      </c>
      <c r="V323" s="68">
        <f t="shared" ref="V323:AA323" si="413">V322</f>
        <v>4</v>
      </c>
      <c r="W323" s="70">
        <f t="shared" si="413"/>
        <v>7</v>
      </c>
      <c r="X323" s="71">
        <f t="shared" si="413"/>
        <v>0.42857142857142855</v>
      </c>
      <c r="Y323" s="71">
        <f t="shared" si="413"/>
        <v>0.5</v>
      </c>
      <c r="Z323" s="69">
        <f t="shared" si="413"/>
        <v>10000</v>
      </c>
      <c r="AA323" s="69">
        <f t="shared" ca="1" si="413"/>
        <v>9350.6862150320194</v>
      </c>
      <c r="AB323" s="69">
        <f t="shared" ca="1" si="320"/>
        <v>-649.31378496798061</v>
      </c>
      <c r="AC323" s="69">
        <f t="shared" ca="1" si="394"/>
        <v>96.882372767104812</v>
      </c>
      <c r="AD323" s="73">
        <f t="shared" si="329"/>
        <v>9.3999999999999684</v>
      </c>
      <c r="AE323" s="69">
        <f t="shared" si="397"/>
        <v>0.70000000000000007</v>
      </c>
      <c r="AF323" s="69">
        <f t="shared" si="397"/>
        <v>2.8000000000000003</v>
      </c>
      <c r="AG323" s="78">
        <f t="shared" si="397"/>
        <v>200</v>
      </c>
      <c r="AH323" s="60">
        <f t="shared" si="397"/>
        <v>50</v>
      </c>
      <c r="AI323" s="60">
        <f t="shared" si="397"/>
        <v>140</v>
      </c>
      <c r="AJ323" s="60">
        <f t="shared" si="397"/>
        <v>10140</v>
      </c>
      <c r="AK323" s="60">
        <f t="shared" si="397"/>
        <v>754.31378496798106</v>
      </c>
      <c r="AL323" s="60">
        <f t="shared" si="397"/>
        <v>15.086275699359621</v>
      </c>
      <c r="AM323" s="60">
        <f t="shared" ca="1" si="397"/>
        <v>-878.77947421638009</v>
      </c>
      <c r="AN323" s="60">
        <f t="shared" ca="1" si="397"/>
        <v>-878.77947421638009</v>
      </c>
      <c r="AO323" s="60">
        <f t="shared" ca="1" si="397"/>
        <v>878.77947421638009</v>
      </c>
      <c r="AP323" s="63">
        <f t="shared" si="304"/>
        <v>35</v>
      </c>
      <c r="AQ323" s="62">
        <f t="shared" si="305"/>
        <v>2.679391031846774</v>
      </c>
      <c r="AR323" s="62">
        <f t="shared" si="306"/>
        <v>133.96955159233869</v>
      </c>
      <c r="AS323" s="62">
        <f t="shared" si="307"/>
        <v>267.93910318467738</v>
      </c>
      <c r="AT323" s="62">
        <f t="shared" si="308"/>
        <v>-133.96955159233869</v>
      </c>
      <c r="AU323" s="62">
        <f t="shared" si="309"/>
        <v>401.90865477701607</v>
      </c>
      <c r="AV323" s="62">
        <f t="shared" si="310"/>
        <v>-535.87820636935476</v>
      </c>
      <c r="AW323" s="63">
        <f t="shared" si="322"/>
        <v>-133.96955159233869</v>
      </c>
      <c r="AX323" s="61" t="str">
        <f t="shared" ca="1" si="311"/>
        <v/>
      </c>
      <c r="AY323" s="69">
        <f t="shared" ca="1" si="323"/>
        <v>9261.2205257836213</v>
      </c>
      <c r="AZ323" s="51">
        <f t="shared" si="312"/>
        <v>937.78686114637082</v>
      </c>
      <c r="BA323" s="55">
        <f t="shared" ca="1" si="313"/>
        <v>0.10029069948244003</v>
      </c>
      <c r="BB323" s="55">
        <f t="shared" ca="1" si="324"/>
        <v>-0.20632482274952021</v>
      </c>
      <c r="BC323" s="64">
        <f t="shared" ca="1" si="314"/>
        <v>-783.2833365603193</v>
      </c>
      <c r="BE323" s="52">
        <f t="shared" ca="1" si="315"/>
        <v>9.3999999999999684</v>
      </c>
      <c r="BF323" s="52" t="str">
        <f t="shared" ca="1" si="316"/>
        <v/>
      </c>
      <c r="BG323" s="52">
        <f t="shared" ca="1" si="325"/>
        <v>9.3999999999999684</v>
      </c>
      <c r="BH323" s="52" t="str">
        <f t="shared" ca="1" si="326"/>
        <v/>
      </c>
    </row>
    <row r="324" spans="19:60">
      <c r="S324" s="68">
        <f t="shared" ref="S324:T324" si="414">S323</f>
        <v>7</v>
      </c>
      <c r="T324" s="69">
        <f t="shared" si="414"/>
        <v>2</v>
      </c>
      <c r="U324" s="70">
        <f t="shared" si="318"/>
        <v>3</v>
      </c>
      <c r="V324" s="68">
        <f t="shared" ref="V324:AA324" si="415">V323</f>
        <v>4</v>
      </c>
      <c r="W324" s="70">
        <f t="shared" si="415"/>
        <v>7</v>
      </c>
      <c r="X324" s="71">
        <f t="shared" si="415"/>
        <v>0.42857142857142855</v>
      </c>
      <c r="Y324" s="71">
        <f t="shared" si="415"/>
        <v>0.5</v>
      </c>
      <c r="Z324" s="69">
        <f t="shared" si="415"/>
        <v>10000</v>
      </c>
      <c r="AA324" s="69">
        <f t="shared" ca="1" si="415"/>
        <v>9350.6862150320194</v>
      </c>
      <c r="AB324" s="69">
        <f t="shared" ca="1" si="320"/>
        <v>-649.31378496798061</v>
      </c>
      <c r="AC324" s="69">
        <f t="shared" ca="1" si="394"/>
        <v>96.882372767104812</v>
      </c>
      <c r="AD324" s="73">
        <f t="shared" si="329"/>
        <v>9.2999999999999687</v>
      </c>
      <c r="AE324" s="69">
        <f t="shared" si="397"/>
        <v>0.70000000000000007</v>
      </c>
      <c r="AF324" s="69">
        <f t="shared" si="397"/>
        <v>2.8000000000000003</v>
      </c>
      <c r="AG324" s="78">
        <f t="shared" si="397"/>
        <v>200</v>
      </c>
      <c r="AH324" s="60">
        <f t="shared" si="397"/>
        <v>50</v>
      </c>
      <c r="AI324" s="60">
        <f t="shared" si="397"/>
        <v>140</v>
      </c>
      <c r="AJ324" s="60">
        <f t="shared" si="397"/>
        <v>10140</v>
      </c>
      <c r="AK324" s="60">
        <f t="shared" si="397"/>
        <v>754.31378496798106</v>
      </c>
      <c r="AL324" s="60">
        <f t="shared" si="397"/>
        <v>15.086275699359621</v>
      </c>
      <c r="AM324" s="60">
        <f t="shared" ca="1" si="397"/>
        <v>-878.77947421638009</v>
      </c>
      <c r="AN324" s="60">
        <f t="shared" ca="1" si="397"/>
        <v>-878.77947421638009</v>
      </c>
      <c r="AO324" s="60">
        <f t="shared" ca="1" si="397"/>
        <v>878.77947421638009</v>
      </c>
      <c r="AP324" s="63">
        <f t="shared" si="304"/>
        <v>35</v>
      </c>
      <c r="AQ324" s="62">
        <f t="shared" si="305"/>
        <v>2.6974489999311477</v>
      </c>
      <c r="AR324" s="62">
        <f t="shared" si="306"/>
        <v>134.87244999655738</v>
      </c>
      <c r="AS324" s="62">
        <f t="shared" si="307"/>
        <v>269.74489999311476</v>
      </c>
      <c r="AT324" s="62">
        <f t="shared" si="308"/>
        <v>-134.87244999655738</v>
      </c>
      <c r="AU324" s="62">
        <f t="shared" si="309"/>
        <v>404.61734998967211</v>
      </c>
      <c r="AV324" s="62">
        <f t="shared" si="310"/>
        <v>-539.48979998622951</v>
      </c>
      <c r="AW324" s="63">
        <f t="shared" si="322"/>
        <v>-134.87244999655741</v>
      </c>
      <c r="AX324" s="61" t="str">
        <f t="shared" ca="1" si="311"/>
        <v/>
      </c>
      <c r="AY324" s="69">
        <f t="shared" ca="1" si="323"/>
        <v>9261.2205257836213</v>
      </c>
      <c r="AZ324" s="51">
        <f t="shared" si="312"/>
        <v>944.10714997590162</v>
      </c>
      <c r="BA324" s="55">
        <f t="shared" ca="1" si="313"/>
        <v>0.10096661659527933</v>
      </c>
      <c r="BB324" s="55">
        <f t="shared" ca="1" si="324"/>
        <v>-0.2077153652347121</v>
      </c>
      <c r="BC324" s="64">
        <f t="shared" ca="1" si="314"/>
        <v>-784.18623496453802</v>
      </c>
      <c r="BE324" s="52">
        <f t="shared" ca="1" si="315"/>
        <v>9.2999999999999687</v>
      </c>
      <c r="BF324" s="52" t="str">
        <f t="shared" ca="1" si="316"/>
        <v/>
      </c>
      <c r="BG324" s="52">
        <f t="shared" ca="1" si="325"/>
        <v>9.2999999999999687</v>
      </c>
      <c r="BH324" s="52" t="str">
        <f t="shared" ca="1" si="326"/>
        <v/>
      </c>
    </row>
    <row r="325" spans="19:60">
      <c r="S325" s="68">
        <f t="shared" ref="S325:T325" si="416">S324</f>
        <v>7</v>
      </c>
      <c r="T325" s="69">
        <f t="shared" si="416"/>
        <v>2</v>
      </c>
      <c r="U325" s="70">
        <f t="shared" si="318"/>
        <v>3</v>
      </c>
      <c r="V325" s="68">
        <f t="shared" ref="V325:AA325" si="417">V324</f>
        <v>4</v>
      </c>
      <c r="W325" s="70">
        <f t="shared" si="417"/>
        <v>7</v>
      </c>
      <c r="X325" s="71">
        <f t="shared" si="417"/>
        <v>0.42857142857142855</v>
      </c>
      <c r="Y325" s="71">
        <f t="shared" si="417"/>
        <v>0.5</v>
      </c>
      <c r="Z325" s="69">
        <f t="shared" si="417"/>
        <v>10000</v>
      </c>
      <c r="AA325" s="69">
        <f t="shared" ca="1" si="417"/>
        <v>9350.6862150320194</v>
      </c>
      <c r="AB325" s="69">
        <f t="shared" ca="1" si="320"/>
        <v>-649.31378496798061</v>
      </c>
      <c r="AC325" s="69">
        <f t="shared" ca="1" si="394"/>
        <v>96.882372767104812</v>
      </c>
      <c r="AD325" s="73">
        <f t="shared" si="329"/>
        <v>9.1999999999999691</v>
      </c>
      <c r="AE325" s="69">
        <f t="shared" si="397"/>
        <v>0.70000000000000007</v>
      </c>
      <c r="AF325" s="69">
        <f t="shared" si="397"/>
        <v>2.8000000000000003</v>
      </c>
      <c r="AG325" s="78">
        <f t="shared" si="397"/>
        <v>200</v>
      </c>
      <c r="AH325" s="60">
        <f t="shared" si="397"/>
        <v>50</v>
      </c>
      <c r="AI325" s="60">
        <f t="shared" si="397"/>
        <v>140</v>
      </c>
      <c r="AJ325" s="60">
        <f t="shared" si="397"/>
        <v>10140</v>
      </c>
      <c r="AK325" s="60">
        <f t="shared" si="397"/>
        <v>754.31378496798106</v>
      </c>
      <c r="AL325" s="60">
        <f t="shared" si="397"/>
        <v>15.086275699359621</v>
      </c>
      <c r="AM325" s="60">
        <f t="shared" ca="1" si="397"/>
        <v>-878.77947421638009</v>
      </c>
      <c r="AN325" s="60">
        <f t="shared" ca="1" si="397"/>
        <v>-878.77947421638009</v>
      </c>
      <c r="AO325" s="60">
        <f t="shared" ca="1" si="397"/>
        <v>878.77947421638009</v>
      </c>
      <c r="AP325" s="63">
        <f t="shared" si="304"/>
        <v>35</v>
      </c>
      <c r="AQ325" s="62">
        <f t="shared" si="305"/>
        <v>2.7158995325390949</v>
      </c>
      <c r="AR325" s="62">
        <f t="shared" si="306"/>
        <v>135.79497662695474</v>
      </c>
      <c r="AS325" s="62">
        <f t="shared" si="307"/>
        <v>271.58995325390947</v>
      </c>
      <c r="AT325" s="62">
        <f t="shared" si="308"/>
        <v>-135.79497662695474</v>
      </c>
      <c r="AU325" s="62">
        <f t="shared" si="309"/>
        <v>407.38492988086421</v>
      </c>
      <c r="AV325" s="62">
        <f t="shared" si="310"/>
        <v>-543.17990650781894</v>
      </c>
      <c r="AW325" s="63">
        <f t="shared" si="322"/>
        <v>-135.79497662695474</v>
      </c>
      <c r="AX325" s="61" t="str">
        <f t="shared" ca="1" si="311"/>
        <v/>
      </c>
      <c r="AY325" s="69">
        <f t="shared" ca="1" si="323"/>
        <v>9261.2205257836213</v>
      </c>
      <c r="AZ325" s="51">
        <f t="shared" si="312"/>
        <v>950.56483638868315</v>
      </c>
      <c r="BA325" s="55">
        <f t="shared" ca="1" si="313"/>
        <v>0.10165722755839778</v>
      </c>
      <c r="BB325" s="55">
        <f t="shared" ca="1" si="324"/>
        <v>-0.20913613690436458</v>
      </c>
      <c r="BC325" s="64">
        <f t="shared" ca="1" si="314"/>
        <v>-785.10876159493534</v>
      </c>
      <c r="BE325" s="52">
        <f t="shared" ca="1" si="315"/>
        <v>9.1999999999999691</v>
      </c>
      <c r="BF325" s="52" t="str">
        <f t="shared" ca="1" si="316"/>
        <v/>
      </c>
      <c r="BG325" s="52">
        <f t="shared" ca="1" si="325"/>
        <v>9.1999999999999691</v>
      </c>
      <c r="BH325" s="52" t="str">
        <f t="shared" ca="1" si="326"/>
        <v/>
      </c>
    </row>
    <row r="326" spans="19:60">
      <c r="S326" s="68">
        <f t="shared" ref="S326:T326" si="418">S325</f>
        <v>7</v>
      </c>
      <c r="T326" s="69">
        <f t="shared" si="418"/>
        <v>2</v>
      </c>
      <c r="U326" s="70">
        <f t="shared" si="318"/>
        <v>3</v>
      </c>
      <c r="V326" s="68">
        <f t="shared" ref="V326:AA326" si="419">V325</f>
        <v>4</v>
      </c>
      <c r="W326" s="70">
        <f t="shared" si="419"/>
        <v>7</v>
      </c>
      <c r="X326" s="71">
        <f t="shared" si="419"/>
        <v>0.42857142857142855</v>
      </c>
      <c r="Y326" s="71">
        <f t="shared" si="419"/>
        <v>0.5</v>
      </c>
      <c r="Z326" s="69">
        <f t="shared" si="419"/>
        <v>10000</v>
      </c>
      <c r="AA326" s="69">
        <f t="shared" ca="1" si="419"/>
        <v>9350.6862150320194</v>
      </c>
      <c r="AB326" s="69">
        <f t="shared" ca="1" si="320"/>
        <v>-649.31378496798061</v>
      </c>
      <c r="AC326" s="69">
        <f t="shared" ca="1" si="394"/>
        <v>96.882372767104812</v>
      </c>
      <c r="AD326" s="73">
        <f t="shared" si="329"/>
        <v>9.0999999999999694</v>
      </c>
      <c r="AE326" s="69">
        <f t="shared" si="397"/>
        <v>0.70000000000000007</v>
      </c>
      <c r="AF326" s="69">
        <f t="shared" si="397"/>
        <v>2.8000000000000003</v>
      </c>
      <c r="AG326" s="78">
        <f t="shared" si="397"/>
        <v>200</v>
      </c>
      <c r="AH326" s="60">
        <f t="shared" si="397"/>
        <v>50</v>
      </c>
      <c r="AI326" s="60">
        <f t="shared" si="397"/>
        <v>140</v>
      </c>
      <c r="AJ326" s="60">
        <f t="shared" si="397"/>
        <v>10140</v>
      </c>
      <c r="AK326" s="60">
        <f t="shared" si="397"/>
        <v>754.31378496798106</v>
      </c>
      <c r="AL326" s="60">
        <f t="shared" si="397"/>
        <v>15.086275699359621</v>
      </c>
      <c r="AM326" s="60">
        <f t="shared" ca="1" si="397"/>
        <v>-878.77947421638009</v>
      </c>
      <c r="AN326" s="60">
        <f t="shared" ca="1" si="397"/>
        <v>-878.77947421638009</v>
      </c>
      <c r="AO326" s="60">
        <f t="shared" ca="1" si="397"/>
        <v>878.77947421638009</v>
      </c>
      <c r="AP326" s="63">
        <f t="shared" si="304"/>
        <v>35</v>
      </c>
      <c r="AQ326" s="62">
        <f t="shared" si="305"/>
        <v>2.7347555713582059</v>
      </c>
      <c r="AR326" s="62">
        <f t="shared" si="306"/>
        <v>136.73777856791028</v>
      </c>
      <c r="AS326" s="62">
        <f t="shared" si="307"/>
        <v>273.47555713582057</v>
      </c>
      <c r="AT326" s="62">
        <f t="shared" si="308"/>
        <v>-136.73777856791028</v>
      </c>
      <c r="AU326" s="62">
        <f t="shared" si="309"/>
        <v>410.21333570373088</v>
      </c>
      <c r="AV326" s="62">
        <f t="shared" si="310"/>
        <v>-546.95111427164113</v>
      </c>
      <c r="AW326" s="63">
        <f t="shared" si="322"/>
        <v>-136.73777856791025</v>
      </c>
      <c r="AX326" s="61" t="str">
        <f t="shared" ca="1" si="311"/>
        <v/>
      </c>
      <c r="AY326" s="69">
        <f t="shared" ca="1" si="323"/>
        <v>9261.2205257836213</v>
      </c>
      <c r="AZ326" s="51">
        <f t="shared" si="312"/>
        <v>957.16444997537201</v>
      </c>
      <c r="BA326" s="55">
        <f t="shared" ca="1" si="313"/>
        <v>0.10236301678444189</v>
      </c>
      <c r="BB326" s="55">
        <f t="shared" ca="1" si="324"/>
        <v>-0.21058813432499845</v>
      </c>
      <c r="BC326" s="64">
        <f t="shared" ca="1" si="314"/>
        <v>-786.05156353589086</v>
      </c>
      <c r="BE326" s="52">
        <f t="shared" ca="1" si="315"/>
        <v>9.0999999999999694</v>
      </c>
      <c r="BF326" s="52" t="str">
        <f t="shared" ca="1" si="316"/>
        <v/>
      </c>
      <c r="BG326" s="52">
        <f t="shared" ca="1" si="325"/>
        <v>9.0999999999999694</v>
      </c>
      <c r="BH326" s="52" t="str">
        <f t="shared" ca="1" si="326"/>
        <v/>
      </c>
    </row>
    <row r="327" spans="19:60">
      <c r="S327" s="68">
        <f t="shared" ref="S327:T327" si="420">S326</f>
        <v>7</v>
      </c>
      <c r="T327" s="69">
        <f t="shared" si="420"/>
        <v>2</v>
      </c>
      <c r="U327" s="70">
        <f t="shared" si="318"/>
        <v>3</v>
      </c>
      <c r="V327" s="68">
        <f t="shared" ref="V327:AA327" si="421">V326</f>
        <v>4</v>
      </c>
      <c r="W327" s="70">
        <f t="shared" si="421"/>
        <v>7</v>
      </c>
      <c r="X327" s="71">
        <f t="shared" si="421"/>
        <v>0.42857142857142855</v>
      </c>
      <c r="Y327" s="71">
        <f t="shared" si="421"/>
        <v>0.5</v>
      </c>
      <c r="Z327" s="69">
        <f t="shared" si="421"/>
        <v>10000</v>
      </c>
      <c r="AA327" s="69">
        <f t="shared" ca="1" si="421"/>
        <v>9350.6862150320194</v>
      </c>
      <c r="AB327" s="69">
        <f t="shared" ca="1" si="320"/>
        <v>-649.31378496798061</v>
      </c>
      <c r="AC327" s="69">
        <f t="shared" ca="1" si="394"/>
        <v>96.882372767104812</v>
      </c>
      <c r="AD327" s="73">
        <f t="shared" si="329"/>
        <v>8.9999999999999698</v>
      </c>
      <c r="AE327" s="69">
        <f t="shared" si="397"/>
        <v>0.70000000000000007</v>
      </c>
      <c r="AF327" s="69">
        <f t="shared" si="397"/>
        <v>2.8000000000000003</v>
      </c>
      <c r="AG327" s="78">
        <f t="shared" si="397"/>
        <v>200</v>
      </c>
      <c r="AH327" s="60">
        <f t="shared" si="397"/>
        <v>50</v>
      </c>
      <c r="AI327" s="60">
        <f t="shared" si="397"/>
        <v>140</v>
      </c>
      <c r="AJ327" s="60">
        <f t="shared" si="397"/>
        <v>10140</v>
      </c>
      <c r="AK327" s="60">
        <f t="shared" si="397"/>
        <v>754.31378496798106</v>
      </c>
      <c r="AL327" s="60">
        <f t="shared" si="397"/>
        <v>15.086275699359621</v>
      </c>
      <c r="AM327" s="60">
        <f t="shared" ca="1" si="397"/>
        <v>-878.77947421638009</v>
      </c>
      <c r="AN327" s="60">
        <f t="shared" ca="1" si="397"/>
        <v>-878.77947421638009</v>
      </c>
      <c r="AO327" s="60">
        <f t="shared" ca="1" si="397"/>
        <v>878.77947421638009</v>
      </c>
      <c r="AP327" s="63">
        <f t="shared" si="304"/>
        <v>35</v>
      </c>
      <c r="AQ327" s="62">
        <f t="shared" si="305"/>
        <v>2.754030633262186</v>
      </c>
      <c r="AR327" s="62">
        <f t="shared" si="306"/>
        <v>137.70153166310931</v>
      </c>
      <c r="AS327" s="62">
        <f t="shared" si="307"/>
        <v>275.40306332621861</v>
      </c>
      <c r="AT327" s="62">
        <f t="shared" si="308"/>
        <v>-137.70153166310931</v>
      </c>
      <c r="AU327" s="62">
        <f t="shared" si="309"/>
        <v>413.10459498932789</v>
      </c>
      <c r="AV327" s="62">
        <f t="shared" si="310"/>
        <v>-550.80612665243723</v>
      </c>
      <c r="AW327" s="63">
        <f t="shared" si="322"/>
        <v>-137.70153166310934</v>
      </c>
      <c r="AX327" s="61" t="str">
        <f t="shared" ca="1" si="311"/>
        <v/>
      </c>
      <c r="AY327" s="69">
        <f t="shared" ca="1" si="323"/>
        <v>9261.2205257836213</v>
      </c>
      <c r="AZ327" s="51">
        <f t="shared" si="312"/>
        <v>963.91072164176512</v>
      </c>
      <c r="BA327" s="55">
        <f t="shared" ca="1" si="313"/>
        <v>0.10308449021550922</v>
      </c>
      <c r="BB327" s="55">
        <f t="shared" ca="1" si="324"/>
        <v>-0.21207239835497987</v>
      </c>
      <c r="BC327" s="64">
        <f t="shared" ca="1" si="314"/>
        <v>-787.01531663108995</v>
      </c>
      <c r="BE327" s="52">
        <f t="shared" ca="1" si="315"/>
        <v>8.9999999999999698</v>
      </c>
      <c r="BF327" s="52" t="str">
        <f t="shared" ca="1" si="316"/>
        <v/>
      </c>
      <c r="BG327" s="52">
        <f t="shared" ca="1" si="325"/>
        <v>8.9999999999999698</v>
      </c>
      <c r="BH327" s="52" t="str">
        <f t="shared" ca="1" si="326"/>
        <v/>
      </c>
    </row>
    <row r="328" spans="19:60">
      <c r="S328" s="68">
        <f t="shared" ref="S328:T328" si="422">S327</f>
        <v>7</v>
      </c>
      <c r="T328" s="69">
        <f t="shared" si="422"/>
        <v>2</v>
      </c>
      <c r="U328" s="70">
        <f t="shared" si="318"/>
        <v>3</v>
      </c>
      <c r="V328" s="68">
        <f t="shared" ref="V328:AA328" si="423">V327</f>
        <v>4</v>
      </c>
      <c r="W328" s="70">
        <f t="shared" si="423"/>
        <v>7</v>
      </c>
      <c r="X328" s="71">
        <f t="shared" si="423"/>
        <v>0.42857142857142855</v>
      </c>
      <c r="Y328" s="71">
        <f t="shared" si="423"/>
        <v>0.5</v>
      </c>
      <c r="Z328" s="69">
        <f t="shared" si="423"/>
        <v>10000</v>
      </c>
      <c r="AA328" s="69">
        <f t="shared" ca="1" si="423"/>
        <v>9350.6862150320194</v>
      </c>
      <c r="AB328" s="69">
        <f t="shared" ca="1" si="320"/>
        <v>-649.31378496798061</v>
      </c>
      <c r="AC328" s="69">
        <f t="shared" ca="1" si="394"/>
        <v>96.882372767104812</v>
      </c>
      <c r="AD328" s="73">
        <f t="shared" si="329"/>
        <v>8.8999999999999702</v>
      </c>
      <c r="AE328" s="69">
        <f t="shared" si="397"/>
        <v>0.70000000000000007</v>
      </c>
      <c r="AF328" s="69">
        <f t="shared" si="397"/>
        <v>2.8000000000000003</v>
      </c>
      <c r="AG328" s="78">
        <f t="shared" si="397"/>
        <v>200</v>
      </c>
      <c r="AH328" s="60">
        <f t="shared" si="397"/>
        <v>50</v>
      </c>
      <c r="AI328" s="60">
        <f t="shared" si="397"/>
        <v>140</v>
      </c>
      <c r="AJ328" s="60">
        <f t="shared" si="397"/>
        <v>10140</v>
      </c>
      <c r="AK328" s="60">
        <f t="shared" si="397"/>
        <v>754.31378496798106</v>
      </c>
      <c r="AL328" s="60">
        <f t="shared" si="397"/>
        <v>15.086275699359621</v>
      </c>
      <c r="AM328" s="60">
        <f t="shared" ca="1" si="397"/>
        <v>-878.77947421638009</v>
      </c>
      <c r="AN328" s="60">
        <f t="shared" ca="1" si="397"/>
        <v>-878.77947421638009</v>
      </c>
      <c r="AO328" s="60">
        <f t="shared" ca="1" si="397"/>
        <v>878.77947421638009</v>
      </c>
      <c r="AP328" s="63">
        <f t="shared" si="304"/>
        <v>35</v>
      </c>
      <c r="AQ328" s="62">
        <f t="shared" si="305"/>
        <v>2.7737388426246827</v>
      </c>
      <c r="AR328" s="62">
        <f t="shared" si="306"/>
        <v>138.68694213123413</v>
      </c>
      <c r="AS328" s="62">
        <f t="shared" si="307"/>
        <v>277.37388426246827</v>
      </c>
      <c r="AT328" s="62">
        <f t="shared" si="308"/>
        <v>-138.68694213123413</v>
      </c>
      <c r="AU328" s="62">
        <f t="shared" si="309"/>
        <v>416.06082639370243</v>
      </c>
      <c r="AV328" s="62">
        <f t="shared" si="310"/>
        <v>-554.74776852493653</v>
      </c>
      <c r="AW328" s="63">
        <f t="shared" si="322"/>
        <v>-138.6869421312341</v>
      </c>
      <c r="AX328" s="61" t="str">
        <f t="shared" ca="1" si="311"/>
        <v/>
      </c>
      <c r="AY328" s="69">
        <f t="shared" ca="1" si="323"/>
        <v>9261.2205257836213</v>
      </c>
      <c r="AZ328" s="51">
        <f t="shared" si="312"/>
        <v>970.80859491863896</v>
      </c>
      <c r="BA328" s="55">
        <f t="shared" ca="1" si="313"/>
        <v>0.10382217653266794</v>
      </c>
      <c r="BB328" s="55">
        <f t="shared" ca="1" si="324"/>
        <v>-0.21359001663282587</v>
      </c>
      <c r="BC328" s="64">
        <f t="shared" ca="1" si="314"/>
        <v>-788.00072709921471</v>
      </c>
      <c r="BE328" s="52">
        <f t="shared" ca="1" si="315"/>
        <v>8.8999999999999702</v>
      </c>
      <c r="BF328" s="52" t="str">
        <f t="shared" ca="1" si="316"/>
        <v/>
      </c>
      <c r="BG328" s="52">
        <f t="shared" ca="1" si="325"/>
        <v>8.8999999999999702</v>
      </c>
      <c r="BH328" s="52" t="str">
        <f t="shared" ca="1" si="326"/>
        <v/>
      </c>
    </row>
    <row r="329" spans="19:60">
      <c r="S329" s="68">
        <f t="shared" ref="S329:T329" si="424">S328</f>
        <v>7</v>
      </c>
      <c r="T329" s="69">
        <f t="shared" si="424"/>
        <v>2</v>
      </c>
      <c r="U329" s="70">
        <f t="shared" si="318"/>
        <v>3</v>
      </c>
      <c r="V329" s="68">
        <f t="shared" ref="V329:AA329" si="425">V328</f>
        <v>4</v>
      </c>
      <c r="W329" s="70">
        <f t="shared" si="425"/>
        <v>7</v>
      </c>
      <c r="X329" s="71">
        <f t="shared" si="425"/>
        <v>0.42857142857142855</v>
      </c>
      <c r="Y329" s="71">
        <f t="shared" si="425"/>
        <v>0.5</v>
      </c>
      <c r="Z329" s="69">
        <f t="shared" si="425"/>
        <v>10000</v>
      </c>
      <c r="AA329" s="69">
        <f t="shared" ca="1" si="425"/>
        <v>9350.6862150320194</v>
      </c>
      <c r="AB329" s="69">
        <f t="shared" ca="1" si="320"/>
        <v>-649.31378496798061</v>
      </c>
      <c r="AC329" s="69">
        <f t="shared" ca="1" si="394"/>
        <v>96.882372767104812</v>
      </c>
      <c r="AD329" s="73">
        <f t="shared" si="329"/>
        <v>8.7999999999999705</v>
      </c>
      <c r="AE329" s="69">
        <f t="shared" si="397"/>
        <v>0.70000000000000007</v>
      </c>
      <c r="AF329" s="69">
        <f t="shared" si="397"/>
        <v>2.8000000000000003</v>
      </c>
      <c r="AG329" s="78">
        <f t="shared" si="397"/>
        <v>200</v>
      </c>
      <c r="AH329" s="60">
        <f t="shared" si="397"/>
        <v>50</v>
      </c>
      <c r="AI329" s="60">
        <f t="shared" si="397"/>
        <v>140</v>
      </c>
      <c r="AJ329" s="60">
        <f t="shared" si="397"/>
        <v>10140</v>
      </c>
      <c r="AK329" s="60">
        <f t="shared" si="397"/>
        <v>754.31378496798106</v>
      </c>
      <c r="AL329" s="60">
        <f t="shared" si="397"/>
        <v>15.086275699359621</v>
      </c>
      <c r="AM329" s="60">
        <f t="shared" ca="1" si="397"/>
        <v>-878.77947421638009</v>
      </c>
      <c r="AN329" s="60">
        <f t="shared" ca="1" si="397"/>
        <v>-878.77947421638009</v>
      </c>
      <c r="AO329" s="60">
        <f t="shared" ca="1" si="397"/>
        <v>878.77947421638009</v>
      </c>
      <c r="AP329" s="63">
        <f t="shared" si="304"/>
        <v>35</v>
      </c>
      <c r="AQ329" s="62">
        <f t="shared" si="305"/>
        <v>2.7938949658363263</v>
      </c>
      <c r="AR329" s="62">
        <f t="shared" si="306"/>
        <v>139.69474829181632</v>
      </c>
      <c r="AS329" s="62">
        <f t="shared" si="307"/>
        <v>279.38949658363265</v>
      </c>
      <c r="AT329" s="62">
        <f t="shared" si="308"/>
        <v>-139.69474829181632</v>
      </c>
      <c r="AU329" s="62">
        <f t="shared" si="309"/>
        <v>419.08424487544897</v>
      </c>
      <c r="AV329" s="62">
        <f t="shared" si="310"/>
        <v>-558.7789931672653</v>
      </c>
      <c r="AW329" s="63">
        <f t="shared" si="322"/>
        <v>-139.69474829181632</v>
      </c>
      <c r="AX329" s="61" t="str">
        <f t="shared" ca="1" si="311"/>
        <v/>
      </c>
      <c r="AY329" s="69">
        <f t="shared" ca="1" si="323"/>
        <v>9261.2205257836213</v>
      </c>
      <c r="AZ329" s="51">
        <f t="shared" si="312"/>
        <v>977.86323804271433</v>
      </c>
      <c r="BA329" s="55">
        <f t="shared" ca="1" si="313"/>
        <v>0.1045766284479439</v>
      </c>
      <c r="BB329" s="55">
        <f t="shared" ca="1" si="324"/>
        <v>-0.21514212623516848</v>
      </c>
      <c r="BC329" s="64">
        <f t="shared" ca="1" si="314"/>
        <v>-789.00853325979688</v>
      </c>
      <c r="BE329" s="52">
        <f t="shared" ca="1" si="315"/>
        <v>8.7999999999999705</v>
      </c>
      <c r="BF329" s="52" t="str">
        <f t="shared" ca="1" si="316"/>
        <v/>
      </c>
      <c r="BG329" s="52">
        <f t="shared" ca="1" si="325"/>
        <v>8.7999999999999705</v>
      </c>
      <c r="BH329" s="52" t="str">
        <f t="shared" ca="1" si="326"/>
        <v/>
      </c>
    </row>
    <row r="330" spans="19:60">
      <c r="S330" s="68">
        <f t="shared" ref="S330:T330" si="426">S329</f>
        <v>7</v>
      </c>
      <c r="T330" s="69">
        <f t="shared" si="426"/>
        <v>2</v>
      </c>
      <c r="U330" s="70">
        <f t="shared" si="318"/>
        <v>3</v>
      </c>
      <c r="V330" s="68">
        <f t="shared" ref="V330:AA330" si="427">V329</f>
        <v>4</v>
      </c>
      <c r="W330" s="70">
        <f t="shared" si="427"/>
        <v>7</v>
      </c>
      <c r="X330" s="71">
        <f t="shared" si="427"/>
        <v>0.42857142857142855</v>
      </c>
      <c r="Y330" s="71">
        <f t="shared" si="427"/>
        <v>0.5</v>
      </c>
      <c r="Z330" s="69">
        <f t="shared" si="427"/>
        <v>10000</v>
      </c>
      <c r="AA330" s="69">
        <f t="shared" ca="1" si="427"/>
        <v>9350.6862150320194</v>
      </c>
      <c r="AB330" s="69">
        <f t="shared" ca="1" si="320"/>
        <v>-649.31378496798061</v>
      </c>
      <c r="AC330" s="69">
        <f t="shared" ca="1" si="394"/>
        <v>96.882372767104812</v>
      </c>
      <c r="AD330" s="73">
        <f t="shared" si="329"/>
        <v>8.6999999999999709</v>
      </c>
      <c r="AE330" s="69">
        <f t="shared" si="397"/>
        <v>0.70000000000000007</v>
      </c>
      <c r="AF330" s="69">
        <f t="shared" si="397"/>
        <v>2.8000000000000003</v>
      </c>
      <c r="AG330" s="78">
        <f t="shared" si="397"/>
        <v>200</v>
      </c>
      <c r="AH330" s="60">
        <f t="shared" si="397"/>
        <v>50</v>
      </c>
      <c r="AI330" s="60">
        <f t="shared" si="397"/>
        <v>140</v>
      </c>
      <c r="AJ330" s="60">
        <f t="shared" si="397"/>
        <v>10140</v>
      </c>
      <c r="AK330" s="60">
        <f t="shared" si="397"/>
        <v>754.31378496798106</v>
      </c>
      <c r="AL330" s="60">
        <f t="shared" si="397"/>
        <v>15.086275699359621</v>
      </c>
      <c r="AM330" s="60">
        <f t="shared" ca="1" si="397"/>
        <v>-878.77947421638009</v>
      </c>
      <c r="AN330" s="60">
        <f t="shared" ca="1" si="397"/>
        <v>-878.77947421638009</v>
      </c>
      <c r="AO330" s="60">
        <f t="shared" ca="1" si="397"/>
        <v>878.77947421638009</v>
      </c>
      <c r="AP330" s="63">
        <f t="shared" si="304"/>
        <v>35</v>
      </c>
      <c r="AQ330" s="62">
        <f t="shared" si="305"/>
        <v>2.814514448202261</v>
      </c>
      <c r="AR330" s="62">
        <f t="shared" si="306"/>
        <v>140.72572241011306</v>
      </c>
      <c r="AS330" s="62">
        <f t="shared" si="307"/>
        <v>281.45144482022613</v>
      </c>
      <c r="AT330" s="62">
        <f t="shared" si="308"/>
        <v>-140.72572241011306</v>
      </c>
      <c r="AU330" s="62">
        <f t="shared" si="309"/>
        <v>422.17716723033919</v>
      </c>
      <c r="AV330" s="62">
        <f t="shared" si="310"/>
        <v>-562.90288964045226</v>
      </c>
      <c r="AW330" s="63">
        <f t="shared" si="322"/>
        <v>-140.72572241011306</v>
      </c>
      <c r="AX330" s="61" t="str">
        <f t="shared" ca="1" si="311"/>
        <v/>
      </c>
      <c r="AY330" s="69">
        <f t="shared" ca="1" si="323"/>
        <v>9261.2205257836213</v>
      </c>
      <c r="AZ330" s="51">
        <f t="shared" si="312"/>
        <v>985.0800568707914</v>
      </c>
      <c r="BA330" s="55">
        <f t="shared" ca="1" si="313"/>
        <v>0.10534842408541011</v>
      </c>
      <c r="BB330" s="55">
        <f t="shared" ca="1" si="324"/>
        <v>-0.21672991651802467</v>
      </c>
      <c r="BC330" s="64">
        <f t="shared" ca="1" si="314"/>
        <v>-790.03950737809373</v>
      </c>
      <c r="BE330" s="52">
        <f t="shared" ca="1" si="315"/>
        <v>8.6999999999999709</v>
      </c>
      <c r="BF330" s="52" t="str">
        <f t="shared" ca="1" si="316"/>
        <v/>
      </c>
      <c r="BG330" s="52">
        <f t="shared" ca="1" si="325"/>
        <v>8.6999999999999709</v>
      </c>
      <c r="BH330" s="52" t="str">
        <f t="shared" ca="1" si="326"/>
        <v/>
      </c>
    </row>
    <row r="331" spans="19:60">
      <c r="S331" s="68">
        <f t="shared" ref="S331:T331" si="428">S330</f>
        <v>7</v>
      </c>
      <c r="T331" s="69">
        <f t="shared" si="428"/>
        <v>2</v>
      </c>
      <c r="U331" s="70">
        <f t="shared" si="318"/>
        <v>3</v>
      </c>
      <c r="V331" s="68">
        <f t="shared" ref="V331:AA331" si="429">V330</f>
        <v>4</v>
      </c>
      <c r="W331" s="70">
        <f t="shared" si="429"/>
        <v>7</v>
      </c>
      <c r="X331" s="71">
        <f t="shared" si="429"/>
        <v>0.42857142857142855</v>
      </c>
      <c r="Y331" s="71">
        <f t="shared" si="429"/>
        <v>0.5</v>
      </c>
      <c r="Z331" s="69">
        <f t="shared" si="429"/>
        <v>10000</v>
      </c>
      <c r="AA331" s="69">
        <f t="shared" ca="1" si="429"/>
        <v>9350.6862150320194</v>
      </c>
      <c r="AB331" s="69">
        <f t="shared" ca="1" si="320"/>
        <v>-649.31378496798061</v>
      </c>
      <c r="AC331" s="69">
        <f t="shared" ca="1" si="394"/>
        <v>96.882372767104812</v>
      </c>
      <c r="AD331" s="73">
        <f t="shared" si="329"/>
        <v>8.5999999999999712</v>
      </c>
      <c r="AE331" s="69">
        <f t="shared" ref="AE331:AO346" si="430">AE330</f>
        <v>0.70000000000000007</v>
      </c>
      <c r="AF331" s="69">
        <f t="shared" si="430"/>
        <v>2.8000000000000003</v>
      </c>
      <c r="AG331" s="78">
        <f t="shared" si="430"/>
        <v>200</v>
      </c>
      <c r="AH331" s="60">
        <f t="shared" si="430"/>
        <v>50</v>
      </c>
      <c r="AI331" s="60">
        <f t="shared" si="430"/>
        <v>140</v>
      </c>
      <c r="AJ331" s="60">
        <f t="shared" si="430"/>
        <v>10140</v>
      </c>
      <c r="AK331" s="60">
        <f t="shared" si="430"/>
        <v>754.31378496798106</v>
      </c>
      <c r="AL331" s="60">
        <f t="shared" si="430"/>
        <v>15.086275699359621</v>
      </c>
      <c r="AM331" s="60">
        <f t="shared" ca="1" si="430"/>
        <v>-878.77947421638009</v>
      </c>
      <c r="AN331" s="60">
        <f t="shared" ca="1" si="430"/>
        <v>-878.77947421638009</v>
      </c>
      <c r="AO331" s="60">
        <f t="shared" ca="1" si="430"/>
        <v>878.77947421638009</v>
      </c>
      <c r="AP331" s="63">
        <f t="shared" si="304"/>
        <v>35</v>
      </c>
      <c r="AQ331" s="62">
        <f t="shared" si="305"/>
        <v>2.8356134534139157</v>
      </c>
      <c r="AR331" s="62">
        <f t="shared" si="306"/>
        <v>141.78067267069579</v>
      </c>
      <c r="AS331" s="62">
        <f t="shared" si="307"/>
        <v>283.56134534139159</v>
      </c>
      <c r="AT331" s="62">
        <f t="shared" si="308"/>
        <v>-141.78067267069579</v>
      </c>
      <c r="AU331" s="62">
        <f t="shared" si="309"/>
        <v>425.34201801208735</v>
      </c>
      <c r="AV331" s="62">
        <f t="shared" si="310"/>
        <v>-567.12269068278317</v>
      </c>
      <c r="AW331" s="63">
        <f t="shared" si="322"/>
        <v>-141.78067267069582</v>
      </c>
      <c r="AX331" s="61" t="str">
        <f t="shared" ca="1" si="311"/>
        <v/>
      </c>
      <c r="AY331" s="69">
        <f t="shared" ca="1" si="323"/>
        <v>9261.2205257836213</v>
      </c>
      <c r="AZ331" s="51">
        <f t="shared" si="312"/>
        <v>992.46470869487052</v>
      </c>
      <c r="BA331" s="55">
        <f t="shared" ca="1" si="313"/>
        <v>0.10613816845863136</v>
      </c>
      <c r="BB331" s="55">
        <f t="shared" ca="1" si="324"/>
        <v>-0.21835463215629622</v>
      </c>
      <c r="BC331" s="64">
        <f t="shared" ca="1" si="314"/>
        <v>-791.09445763867643</v>
      </c>
      <c r="BE331" s="52">
        <f t="shared" ca="1" si="315"/>
        <v>8.5999999999999712</v>
      </c>
      <c r="BF331" s="52" t="str">
        <f t="shared" ca="1" si="316"/>
        <v/>
      </c>
      <c r="BG331" s="52">
        <f t="shared" ca="1" si="325"/>
        <v>8.5999999999999712</v>
      </c>
      <c r="BH331" s="52" t="str">
        <f t="shared" ca="1" si="326"/>
        <v/>
      </c>
    </row>
    <row r="332" spans="19:60">
      <c r="S332" s="68">
        <f t="shared" ref="S332:T332" si="431">S331</f>
        <v>7</v>
      </c>
      <c r="T332" s="69">
        <f t="shared" si="431"/>
        <v>2</v>
      </c>
      <c r="U332" s="70">
        <f t="shared" si="318"/>
        <v>3</v>
      </c>
      <c r="V332" s="68">
        <f t="shared" ref="V332:AA332" si="432">V331</f>
        <v>4</v>
      </c>
      <c r="W332" s="70">
        <f t="shared" si="432"/>
        <v>7</v>
      </c>
      <c r="X332" s="71">
        <f t="shared" si="432"/>
        <v>0.42857142857142855</v>
      </c>
      <c r="Y332" s="71">
        <f t="shared" si="432"/>
        <v>0.5</v>
      </c>
      <c r="Z332" s="69">
        <f t="shared" si="432"/>
        <v>10000</v>
      </c>
      <c r="AA332" s="69">
        <f t="shared" ca="1" si="432"/>
        <v>9350.6862150320194</v>
      </c>
      <c r="AB332" s="69">
        <f t="shared" ca="1" si="320"/>
        <v>-649.31378496798061</v>
      </c>
      <c r="AC332" s="69">
        <f t="shared" ca="1" si="394"/>
        <v>96.882372767104812</v>
      </c>
      <c r="AD332" s="73">
        <f t="shared" si="329"/>
        <v>8.4999999999999716</v>
      </c>
      <c r="AE332" s="69">
        <f t="shared" si="430"/>
        <v>0.70000000000000007</v>
      </c>
      <c r="AF332" s="69">
        <f t="shared" si="430"/>
        <v>2.8000000000000003</v>
      </c>
      <c r="AG332" s="78">
        <f t="shared" si="430"/>
        <v>200</v>
      </c>
      <c r="AH332" s="60">
        <f t="shared" si="430"/>
        <v>50</v>
      </c>
      <c r="AI332" s="60">
        <f t="shared" si="430"/>
        <v>140</v>
      </c>
      <c r="AJ332" s="60">
        <f t="shared" si="430"/>
        <v>10140</v>
      </c>
      <c r="AK332" s="60">
        <f t="shared" si="430"/>
        <v>754.31378496798106</v>
      </c>
      <c r="AL332" s="60">
        <f t="shared" si="430"/>
        <v>15.086275699359621</v>
      </c>
      <c r="AM332" s="60">
        <f t="shared" ca="1" si="430"/>
        <v>-878.77947421638009</v>
      </c>
      <c r="AN332" s="60">
        <f t="shared" ca="1" si="430"/>
        <v>-878.77947421638009</v>
      </c>
      <c r="AO332" s="60">
        <f t="shared" ca="1" si="430"/>
        <v>878.77947421638009</v>
      </c>
      <c r="AP332" s="63">
        <f t="shared" si="304"/>
        <v>35</v>
      </c>
      <c r="AQ332" s="62">
        <f t="shared" si="305"/>
        <v>2.8572089058070205</v>
      </c>
      <c r="AR332" s="62">
        <f t="shared" si="306"/>
        <v>142.86044529035104</v>
      </c>
      <c r="AS332" s="62">
        <f t="shared" si="307"/>
        <v>285.72089058070208</v>
      </c>
      <c r="AT332" s="62">
        <f t="shared" si="308"/>
        <v>-142.86044529035104</v>
      </c>
      <c r="AU332" s="62">
        <f t="shared" si="309"/>
        <v>428.58133587105311</v>
      </c>
      <c r="AV332" s="62">
        <f t="shared" si="310"/>
        <v>-571.44178116140415</v>
      </c>
      <c r="AW332" s="63">
        <f t="shared" si="322"/>
        <v>-142.86044529035104</v>
      </c>
      <c r="AX332" s="61" t="str">
        <f t="shared" ca="1" si="311"/>
        <v/>
      </c>
      <c r="AY332" s="69">
        <f t="shared" ca="1" si="323"/>
        <v>9261.2205257836213</v>
      </c>
      <c r="AZ332" s="51">
        <f t="shared" si="312"/>
        <v>1000.0231170324573</v>
      </c>
      <c r="BA332" s="55">
        <f t="shared" ca="1" si="313"/>
        <v>0.10694649505239899</v>
      </c>
      <c r="BB332" s="55">
        <f t="shared" ca="1" si="324"/>
        <v>-0.22001757639782107</v>
      </c>
      <c r="BC332" s="64">
        <f t="shared" ca="1" si="314"/>
        <v>-792.17423025833159</v>
      </c>
      <c r="BE332" s="52">
        <f t="shared" ca="1" si="315"/>
        <v>8.4999999999999716</v>
      </c>
      <c r="BF332" s="52" t="str">
        <f t="shared" ca="1" si="316"/>
        <v/>
      </c>
      <c r="BG332" s="52">
        <f t="shared" ca="1" si="325"/>
        <v>8.4999999999999716</v>
      </c>
      <c r="BH332" s="52" t="str">
        <f t="shared" ca="1" si="326"/>
        <v/>
      </c>
    </row>
    <row r="333" spans="19:60">
      <c r="S333" s="68">
        <f t="shared" ref="S333:T333" si="433">S332</f>
        <v>7</v>
      </c>
      <c r="T333" s="69">
        <f t="shared" si="433"/>
        <v>2</v>
      </c>
      <c r="U333" s="70">
        <f t="shared" si="318"/>
        <v>3</v>
      </c>
      <c r="V333" s="68">
        <f t="shared" ref="V333:AA333" si="434">V332</f>
        <v>4</v>
      </c>
      <c r="W333" s="70">
        <f t="shared" si="434"/>
        <v>7</v>
      </c>
      <c r="X333" s="71">
        <f t="shared" si="434"/>
        <v>0.42857142857142855</v>
      </c>
      <c r="Y333" s="71">
        <f t="shared" si="434"/>
        <v>0.5</v>
      </c>
      <c r="Z333" s="69">
        <f t="shared" si="434"/>
        <v>10000</v>
      </c>
      <c r="AA333" s="69">
        <f t="shared" ca="1" si="434"/>
        <v>9350.6862150320194</v>
      </c>
      <c r="AB333" s="69">
        <f t="shared" ca="1" si="320"/>
        <v>-649.31378496798061</v>
      </c>
      <c r="AC333" s="69">
        <f t="shared" ca="1" si="394"/>
        <v>96.882372767104812</v>
      </c>
      <c r="AD333" s="73">
        <f t="shared" si="329"/>
        <v>8.3999999999999719</v>
      </c>
      <c r="AE333" s="69">
        <f t="shared" si="430"/>
        <v>0.70000000000000007</v>
      </c>
      <c r="AF333" s="69">
        <f t="shared" si="430"/>
        <v>2.8000000000000003</v>
      </c>
      <c r="AG333" s="78">
        <f t="shared" si="430"/>
        <v>200</v>
      </c>
      <c r="AH333" s="60">
        <f t="shared" si="430"/>
        <v>50</v>
      </c>
      <c r="AI333" s="60">
        <f t="shared" si="430"/>
        <v>140</v>
      </c>
      <c r="AJ333" s="60">
        <f t="shared" si="430"/>
        <v>10140</v>
      </c>
      <c r="AK333" s="60">
        <f t="shared" si="430"/>
        <v>754.31378496798106</v>
      </c>
      <c r="AL333" s="60">
        <f t="shared" si="430"/>
        <v>15.086275699359621</v>
      </c>
      <c r="AM333" s="60">
        <f t="shared" ca="1" si="430"/>
        <v>-878.77947421638009</v>
      </c>
      <c r="AN333" s="60">
        <f t="shared" ca="1" si="430"/>
        <v>-878.77947421638009</v>
      </c>
      <c r="AO333" s="60">
        <f t="shared" ca="1" si="430"/>
        <v>878.77947421638009</v>
      </c>
      <c r="AP333" s="63">
        <f t="shared" si="304"/>
        <v>35</v>
      </c>
      <c r="AQ333" s="62">
        <f t="shared" si="305"/>
        <v>2.8793185356380562</v>
      </c>
      <c r="AR333" s="62">
        <f t="shared" si="306"/>
        <v>143.96592678190279</v>
      </c>
      <c r="AS333" s="62">
        <f t="shared" si="307"/>
        <v>287.93185356380559</v>
      </c>
      <c r="AT333" s="62">
        <f t="shared" si="308"/>
        <v>-143.96592678190279</v>
      </c>
      <c r="AU333" s="62">
        <f t="shared" si="309"/>
        <v>431.89778034570838</v>
      </c>
      <c r="AV333" s="62">
        <f t="shared" si="310"/>
        <v>-575.86370712761118</v>
      </c>
      <c r="AW333" s="63">
        <f t="shared" si="322"/>
        <v>-143.96592678190279</v>
      </c>
      <c r="AX333" s="61" t="str">
        <f t="shared" ca="1" si="311"/>
        <v/>
      </c>
      <c r="AY333" s="69">
        <f t="shared" ca="1" si="323"/>
        <v>9261.2205257836213</v>
      </c>
      <c r="AZ333" s="51">
        <f t="shared" si="312"/>
        <v>1007.7614874733196</v>
      </c>
      <c r="BA333" s="55">
        <f t="shared" ca="1" si="313"/>
        <v>0.10777406751744677</v>
      </c>
      <c r="BB333" s="55">
        <f t="shared" ca="1" si="324"/>
        <v>-0.2217201145498584</v>
      </c>
      <c r="BC333" s="64">
        <f t="shared" ca="1" si="314"/>
        <v>-793.2797117498834</v>
      </c>
      <c r="BE333" s="52">
        <f t="shared" ca="1" si="315"/>
        <v>8.3999999999999719</v>
      </c>
      <c r="BF333" s="52" t="str">
        <f t="shared" ca="1" si="316"/>
        <v/>
      </c>
      <c r="BG333" s="52">
        <f t="shared" ca="1" si="325"/>
        <v>8.3999999999999719</v>
      </c>
      <c r="BH333" s="52" t="str">
        <f t="shared" ca="1" si="326"/>
        <v/>
      </c>
    </row>
    <row r="334" spans="19:60">
      <c r="S334" s="68">
        <f t="shared" ref="S334:T334" si="435">S333</f>
        <v>7</v>
      </c>
      <c r="T334" s="69">
        <f t="shared" si="435"/>
        <v>2</v>
      </c>
      <c r="U334" s="70">
        <f t="shared" si="318"/>
        <v>3</v>
      </c>
      <c r="V334" s="68">
        <f t="shared" ref="V334:AA334" si="436">V333</f>
        <v>4</v>
      </c>
      <c r="W334" s="70">
        <f t="shared" si="436"/>
        <v>7</v>
      </c>
      <c r="X334" s="71">
        <f t="shared" si="436"/>
        <v>0.42857142857142855</v>
      </c>
      <c r="Y334" s="71">
        <f t="shared" si="436"/>
        <v>0.5</v>
      </c>
      <c r="Z334" s="69">
        <f t="shared" si="436"/>
        <v>10000</v>
      </c>
      <c r="AA334" s="69">
        <f t="shared" ca="1" si="436"/>
        <v>9350.6862150320194</v>
      </c>
      <c r="AB334" s="69">
        <f t="shared" ca="1" si="320"/>
        <v>-649.31378496798061</v>
      </c>
      <c r="AC334" s="69">
        <f t="shared" ca="1" si="394"/>
        <v>96.882372767104812</v>
      </c>
      <c r="AD334" s="73">
        <f t="shared" si="329"/>
        <v>8.2999999999999723</v>
      </c>
      <c r="AE334" s="69">
        <f t="shared" si="430"/>
        <v>0.70000000000000007</v>
      </c>
      <c r="AF334" s="69">
        <f t="shared" si="430"/>
        <v>2.8000000000000003</v>
      </c>
      <c r="AG334" s="78">
        <f t="shared" si="430"/>
        <v>200</v>
      </c>
      <c r="AH334" s="60">
        <f t="shared" si="430"/>
        <v>50</v>
      </c>
      <c r="AI334" s="60">
        <f t="shared" si="430"/>
        <v>140</v>
      </c>
      <c r="AJ334" s="60">
        <f t="shared" si="430"/>
        <v>10140</v>
      </c>
      <c r="AK334" s="60">
        <f t="shared" si="430"/>
        <v>754.31378496798106</v>
      </c>
      <c r="AL334" s="60">
        <f t="shared" si="430"/>
        <v>15.086275699359621</v>
      </c>
      <c r="AM334" s="60">
        <f t="shared" ca="1" si="430"/>
        <v>-878.77947421638009</v>
      </c>
      <c r="AN334" s="60">
        <f t="shared" ca="1" si="430"/>
        <v>-878.77947421638009</v>
      </c>
      <c r="AO334" s="60">
        <f t="shared" ca="1" si="430"/>
        <v>878.77947421638009</v>
      </c>
      <c r="AP334" s="63">
        <f t="shared" si="304"/>
        <v>35</v>
      </c>
      <c r="AQ334" s="62">
        <f t="shared" si="305"/>
        <v>2.9019609276336955</v>
      </c>
      <c r="AR334" s="62">
        <f t="shared" si="306"/>
        <v>145.09804638168478</v>
      </c>
      <c r="AS334" s="62">
        <f t="shared" si="307"/>
        <v>290.19609276336956</v>
      </c>
      <c r="AT334" s="62">
        <f t="shared" si="308"/>
        <v>-145.09804638168478</v>
      </c>
      <c r="AU334" s="62">
        <f t="shared" si="309"/>
        <v>435.29413914505437</v>
      </c>
      <c r="AV334" s="62">
        <f t="shared" si="310"/>
        <v>-580.39218552673913</v>
      </c>
      <c r="AW334" s="63">
        <f t="shared" si="322"/>
        <v>-145.09804638168475</v>
      </c>
      <c r="AX334" s="61" t="str">
        <f t="shared" ca="1" si="311"/>
        <v/>
      </c>
      <c r="AY334" s="69">
        <f t="shared" ca="1" si="323"/>
        <v>9261.2205257836213</v>
      </c>
      <c r="AZ334" s="51">
        <f t="shared" si="312"/>
        <v>1015.6863246717935</v>
      </c>
      <c r="BA334" s="55">
        <f t="shared" ca="1" si="313"/>
        <v>0.10862158148767646</v>
      </c>
      <c r="BB334" s="55">
        <f t="shared" ca="1" si="324"/>
        <v>-0.22346367771760756</v>
      </c>
      <c r="BC334" s="64">
        <f t="shared" ca="1" si="314"/>
        <v>-794.41183134966536</v>
      </c>
      <c r="BE334" s="52">
        <f t="shared" ca="1" si="315"/>
        <v>8.2999999999999723</v>
      </c>
      <c r="BF334" s="52" t="str">
        <f t="shared" ca="1" si="316"/>
        <v/>
      </c>
      <c r="BG334" s="52">
        <f t="shared" ca="1" si="325"/>
        <v>8.2999999999999723</v>
      </c>
      <c r="BH334" s="52" t="str">
        <f t="shared" ca="1" si="326"/>
        <v/>
      </c>
    </row>
    <row r="335" spans="19:60">
      <c r="S335" s="68">
        <f t="shared" ref="S335:T335" si="437">S334</f>
        <v>7</v>
      </c>
      <c r="T335" s="69">
        <f t="shared" si="437"/>
        <v>2</v>
      </c>
      <c r="U335" s="70">
        <f t="shared" si="318"/>
        <v>3</v>
      </c>
      <c r="V335" s="68">
        <f t="shared" ref="V335:AA335" si="438">V334</f>
        <v>4</v>
      </c>
      <c r="W335" s="70">
        <f t="shared" si="438"/>
        <v>7</v>
      </c>
      <c r="X335" s="71">
        <f t="shared" si="438"/>
        <v>0.42857142857142855</v>
      </c>
      <c r="Y335" s="71">
        <f t="shared" si="438"/>
        <v>0.5</v>
      </c>
      <c r="Z335" s="69">
        <f t="shared" si="438"/>
        <v>10000</v>
      </c>
      <c r="AA335" s="69">
        <f t="shared" ca="1" si="438"/>
        <v>9350.6862150320194</v>
      </c>
      <c r="AB335" s="69">
        <f t="shared" ca="1" si="320"/>
        <v>-649.31378496798061</v>
      </c>
      <c r="AC335" s="69">
        <f t="shared" ca="1" si="394"/>
        <v>96.882372767104812</v>
      </c>
      <c r="AD335" s="73">
        <f t="shared" si="329"/>
        <v>8.1999999999999726</v>
      </c>
      <c r="AE335" s="69">
        <f t="shared" si="430"/>
        <v>0.70000000000000007</v>
      </c>
      <c r="AF335" s="69">
        <f t="shared" si="430"/>
        <v>2.8000000000000003</v>
      </c>
      <c r="AG335" s="78">
        <f t="shared" si="430"/>
        <v>200</v>
      </c>
      <c r="AH335" s="60">
        <f t="shared" si="430"/>
        <v>50</v>
      </c>
      <c r="AI335" s="60">
        <f t="shared" si="430"/>
        <v>140</v>
      </c>
      <c r="AJ335" s="60">
        <f t="shared" si="430"/>
        <v>10140</v>
      </c>
      <c r="AK335" s="60">
        <f t="shared" si="430"/>
        <v>754.31378496798106</v>
      </c>
      <c r="AL335" s="60">
        <f t="shared" si="430"/>
        <v>15.086275699359621</v>
      </c>
      <c r="AM335" s="60">
        <f t="shared" ca="1" si="430"/>
        <v>-878.77947421638009</v>
      </c>
      <c r="AN335" s="60">
        <f t="shared" ca="1" si="430"/>
        <v>-878.77947421638009</v>
      </c>
      <c r="AO335" s="60">
        <f t="shared" ca="1" si="430"/>
        <v>878.77947421638009</v>
      </c>
      <c r="AP335" s="63">
        <f t="shared" si="304"/>
        <v>35</v>
      </c>
      <c r="AQ335" s="62">
        <f t="shared" si="305"/>
        <v>2.9251555730926428</v>
      </c>
      <c r="AR335" s="62">
        <f t="shared" si="306"/>
        <v>146.25777865463215</v>
      </c>
      <c r="AS335" s="62">
        <f t="shared" si="307"/>
        <v>292.5155573092643</v>
      </c>
      <c r="AT335" s="62">
        <f t="shared" si="308"/>
        <v>-146.25777865463215</v>
      </c>
      <c r="AU335" s="62">
        <f t="shared" si="309"/>
        <v>438.77333596389644</v>
      </c>
      <c r="AV335" s="62">
        <f t="shared" si="310"/>
        <v>-585.03111461852859</v>
      </c>
      <c r="AW335" s="63">
        <f t="shared" si="322"/>
        <v>-146.25777865463215</v>
      </c>
      <c r="AX335" s="61" t="str">
        <f t="shared" ca="1" si="311"/>
        <v/>
      </c>
      <c r="AY335" s="69">
        <f t="shared" ca="1" si="323"/>
        <v>9261.2205257836213</v>
      </c>
      <c r="AZ335" s="51">
        <f t="shared" si="312"/>
        <v>1023.804450582425</v>
      </c>
      <c r="BA335" s="55">
        <f t="shared" ca="1" si="313"/>
        <v>0.10948976653035077</v>
      </c>
      <c r="BB335" s="55">
        <f t="shared" ca="1" si="324"/>
        <v>-0.22524976681627745</v>
      </c>
      <c r="BC335" s="64">
        <f t="shared" ca="1" si="314"/>
        <v>-795.57156362261276</v>
      </c>
      <c r="BE335" s="52">
        <f t="shared" ca="1" si="315"/>
        <v>8.1999999999999726</v>
      </c>
      <c r="BF335" s="52" t="str">
        <f t="shared" ca="1" si="316"/>
        <v/>
      </c>
      <c r="BG335" s="52">
        <f t="shared" ca="1" si="325"/>
        <v>8.1999999999999726</v>
      </c>
      <c r="BH335" s="52" t="str">
        <f t="shared" ca="1" si="326"/>
        <v/>
      </c>
    </row>
    <row r="336" spans="19:60">
      <c r="S336" s="68">
        <f t="shared" ref="S336:T336" si="439">S335</f>
        <v>7</v>
      </c>
      <c r="T336" s="69">
        <f t="shared" si="439"/>
        <v>2</v>
      </c>
      <c r="U336" s="70">
        <f t="shared" si="318"/>
        <v>3</v>
      </c>
      <c r="V336" s="68">
        <f t="shared" ref="V336:AA336" si="440">V335</f>
        <v>4</v>
      </c>
      <c r="W336" s="70">
        <f t="shared" si="440"/>
        <v>7</v>
      </c>
      <c r="X336" s="71">
        <f t="shared" si="440"/>
        <v>0.42857142857142855</v>
      </c>
      <c r="Y336" s="71">
        <f t="shared" si="440"/>
        <v>0.5</v>
      </c>
      <c r="Z336" s="69">
        <f t="shared" si="440"/>
        <v>10000</v>
      </c>
      <c r="AA336" s="69">
        <f t="shared" ca="1" si="440"/>
        <v>9350.6862150320194</v>
      </c>
      <c r="AB336" s="69">
        <f t="shared" ca="1" si="320"/>
        <v>-649.31378496798061</v>
      </c>
      <c r="AC336" s="69">
        <f t="shared" ca="1" si="394"/>
        <v>96.882372767104812</v>
      </c>
      <c r="AD336" s="73">
        <f t="shared" si="329"/>
        <v>8.099999999999973</v>
      </c>
      <c r="AE336" s="69">
        <f t="shared" si="430"/>
        <v>0.70000000000000007</v>
      </c>
      <c r="AF336" s="69">
        <f t="shared" si="430"/>
        <v>2.8000000000000003</v>
      </c>
      <c r="AG336" s="78">
        <f t="shared" si="430"/>
        <v>200</v>
      </c>
      <c r="AH336" s="60">
        <f t="shared" si="430"/>
        <v>50</v>
      </c>
      <c r="AI336" s="60">
        <f t="shared" si="430"/>
        <v>140</v>
      </c>
      <c r="AJ336" s="60">
        <f t="shared" si="430"/>
        <v>10140</v>
      </c>
      <c r="AK336" s="60">
        <f t="shared" si="430"/>
        <v>754.31378496798106</v>
      </c>
      <c r="AL336" s="60">
        <f t="shared" si="430"/>
        <v>15.086275699359621</v>
      </c>
      <c r="AM336" s="60">
        <f t="shared" ca="1" si="430"/>
        <v>-878.77947421638009</v>
      </c>
      <c r="AN336" s="60">
        <f t="shared" ca="1" si="430"/>
        <v>-878.77947421638009</v>
      </c>
      <c r="AO336" s="60">
        <f t="shared" ca="1" si="430"/>
        <v>878.77947421638009</v>
      </c>
      <c r="AP336" s="63">
        <f t="shared" si="304"/>
        <v>35</v>
      </c>
      <c r="AQ336" s="62">
        <f t="shared" si="305"/>
        <v>2.9489229258468734</v>
      </c>
      <c r="AR336" s="62">
        <f t="shared" si="306"/>
        <v>147.44614629234368</v>
      </c>
      <c r="AS336" s="62">
        <f t="shared" si="307"/>
        <v>294.89229258468737</v>
      </c>
      <c r="AT336" s="62">
        <f t="shared" si="308"/>
        <v>-147.44614629234368</v>
      </c>
      <c r="AU336" s="62">
        <f t="shared" si="309"/>
        <v>442.33843887703108</v>
      </c>
      <c r="AV336" s="62">
        <f t="shared" si="310"/>
        <v>-589.78458516937474</v>
      </c>
      <c r="AW336" s="63">
        <f t="shared" si="322"/>
        <v>-147.44614629234366</v>
      </c>
      <c r="AX336" s="61" t="str">
        <f t="shared" ca="1" si="311"/>
        <v/>
      </c>
      <c r="AY336" s="69">
        <f t="shared" ca="1" si="323"/>
        <v>9261.2205257836213</v>
      </c>
      <c r="AZ336" s="51">
        <f t="shared" si="312"/>
        <v>1032.1230240464058</v>
      </c>
      <c r="BA336" s="55">
        <f t="shared" ca="1" si="313"/>
        <v>0.11037938824074545</v>
      </c>
      <c r="BB336" s="55">
        <f t="shared" ca="1" si="324"/>
        <v>-0.22707995688034657</v>
      </c>
      <c r="BC336" s="64">
        <f t="shared" ca="1" si="314"/>
        <v>-796.75993126032427</v>
      </c>
      <c r="BE336" s="52">
        <f t="shared" ca="1" si="315"/>
        <v>8.099999999999973</v>
      </c>
      <c r="BF336" s="52" t="str">
        <f t="shared" ca="1" si="316"/>
        <v/>
      </c>
      <c r="BG336" s="52">
        <f t="shared" ca="1" si="325"/>
        <v>8.099999999999973</v>
      </c>
      <c r="BH336" s="52" t="str">
        <f t="shared" ca="1" si="326"/>
        <v/>
      </c>
    </row>
    <row r="337" spans="19:60">
      <c r="S337" s="68">
        <f t="shared" ref="S337:T337" si="441">S336</f>
        <v>7</v>
      </c>
      <c r="T337" s="69">
        <f t="shared" si="441"/>
        <v>2</v>
      </c>
      <c r="U337" s="70">
        <f t="shared" si="318"/>
        <v>3</v>
      </c>
      <c r="V337" s="68">
        <f t="shared" ref="V337:AA337" si="442">V336</f>
        <v>4</v>
      </c>
      <c r="W337" s="70">
        <f t="shared" si="442"/>
        <v>7</v>
      </c>
      <c r="X337" s="71">
        <f t="shared" si="442"/>
        <v>0.42857142857142855</v>
      </c>
      <c r="Y337" s="71">
        <f t="shared" si="442"/>
        <v>0.5</v>
      </c>
      <c r="Z337" s="69">
        <f t="shared" si="442"/>
        <v>10000</v>
      </c>
      <c r="AA337" s="69">
        <f t="shared" ca="1" si="442"/>
        <v>9350.6862150320194</v>
      </c>
      <c r="AB337" s="69">
        <f t="shared" ca="1" si="320"/>
        <v>-649.31378496798061</v>
      </c>
      <c r="AC337" s="69">
        <f t="shared" ca="1" si="394"/>
        <v>96.882372767104812</v>
      </c>
      <c r="AD337" s="73">
        <f t="shared" si="329"/>
        <v>7.9999999999999734</v>
      </c>
      <c r="AE337" s="69">
        <f t="shared" si="430"/>
        <v>0.70000000000000007</v>
      </c>
      <c r="AF337" s="69">
        <f t="shared" si="430"/>
        <v>2.8000000000000003</v>
      </c>
      <c r="AG337" s="78">
        <f t="shared" si="430"/>
        <v>200</v>
      </c>
      <c r="AH337" s="60">
        <f t="shared" si="430"/>
        <v>50</v>
      </c>
      <c r="AI337" s="60">
        <f t="shared" si="430"/>
        <v>140</v>
      </c>
      <c r="AJ337" s="60">
        <f t="shared" si="430"/>
        <v>10140</v>
      </c>
      <c r="AK337" s="60">
        <f t="shared" si="430"/>
        <v>754.31378496798106</v>
      </c>
      <c r="AL337" s="60">
        <f t="shared" si="430"/>
        <v>15.086275699359621</v>
      </c>
      <c r="AM337" s="60">
        <f t="shared" ca="1" si="430"/>
        <v>-878.77947421638009</v>
      </c>
      <c r="AN337" s="60">
        <f t="shared" ca="1" si="430"/>
        <v>-878.77947421638009</v>
      </c>
      <c r="AO337" s="60">
        <f t="shared" ca="1" si="430"/>
        <v>878.77947421638009</v>
      </c>
      <c r="AP337" s="63">
        <f t="shared" si="304"/>
        <v>35</v>
      </c>
      <c r="AQ337" s="62">
        <f t="shared" si="305"/>
        <v>2.9732844624199593</v>
      </c>
      <c r="AR337" s="62">
        <f t="shared" si="306"/>
        <v>148.66422312099797</v>
      </c>
      <c r="AS337" s="62">
        <f t="shared" si="307"/>
        <v>297.32844624199595</v>
      </c>
      <c r="AT337" s="62">
        <f t="shared" si="308"/>
        <v>-148.66422312099797</v>
      </c>
      <c r="AU337" s="62">
        <f t="shared" si="309"/>
        <v>445.99266936299392</v>
      </c>
      <c r="AV337" s="62">
        <f t="shared" si="310"/>
        <v>-594.6568924839919</v>
      </c>
      <c r="AW337" s="63">
        <f t="shared" si="322"/>
        <v>-148.66422312099797</v>
      </c>
      <c r="AX337" s="61" t="str">
        <f t="shared" ca="1" si="311"/>
        <v/>
      </c>
      <c r="AY337" s="69">
        <f t="shared" ca="1" si="323"/>
        <v>9261.2205257836213</v>
      </c>
      <c r="AZ337" s="51">
        <f t="shared" si="312"/>
        <v>1040.6495618469858</v>
      </c>
      <c r="BA337" s="55">
        <f t="shared" ca="1" si="313"/>
        <v>0.11129125049389996</v>
      </c>
      <c r="BB337" s="55">
        <f t="shared" ca="1" si="324"/>
        <v>-0.22895590169601743</v>
      </c>
      <c r="BC337" s="64">
        <f t="shared" ca="1" si="314"/>
        <v>-797.97800808897864</v>
      </c>
      <c r="BE337" s="52">
        <f t="shared" ca="1" si="315"/>
        <v>7.9999999999999734</v>
      </c>
      <c r="BF337" s="52" t="str">
        <f t="shared" ca="1" si="316"/>
        <v/>
      </c>
      <c r="BG337" s="52">
        <f t="shared" ca="1" si="325"/>
        <v>7.9999999999999734</v>
      </c>
      <c r="BH337" s="52" t="str">
        <f t="shared" ca="1" si="326"/>
        <v/>
      </c>
    </row>
    <row r="338" spans="19:60">
      <c r="S338" s="68">
        <f t="shared" ref="S338:T338" si="443">S337</f>
        <v>7</v>
      </c>
      <c r="T338" s="69">
        <f t="shared" si="443"/>
        <v>2</v>
      </c>
      <c r="U338" s="70">
        <f t="shared" si="318"/>
        <v>3</v>
      </c>
      <c r="V338" s="68">
        <f t="shared" ref="V338:AA338" si="444">V337</f>
        <v>4</v>
      </c>
      <c r="W338" s="70">
        <f t="shared" si="444"/>
        <v>7</v>
      </c>
      <c r="X338" s="71">
        <f t="shared" si="444"/>
        <v>0.42857142857142855</v>
      </c>
      <c r="Y338" s="71">
        <f t="shared" si="444"/>
        <v>0.5</v>
      </c>
      <c r="Z338" s="69">
        <f t="shared" si="444"/>
        <v>10000</v>
      </c>
      <c r="AA338" s="69">
        <f t="shared" ca="1" si="444"/>
        <v>9350.6862150320194</v>
      </c>
      <c r="AB338" s="69">
        <f t="shared" ca="1" si="320"/>
        <v>-649.31378496798061</v>
      </c>
      <c r="AC338" s="69">
        <f t="shared" ca="1" si="394"/>
        <v>96.882372767104812</v>
      </c>
      <c r="AD338" s="73">
        <f t="shared" si="329"/>
        <v>7.8999999999999737</v>
      </c>
      <c r="AE338" s="69">
        <f t="shared" si="430"/>
        <v>0.70000000000000007</v>
      </c>
      <c r="AF338" s="69">
        <f t="shared" si="430"/>
        <v>2.8000000000000003</v>
      </c>
      <c r="AG338" s="78">
        <f t="shared" si="430"/>
        <v>200</v>
      </c>
      <c r="AH338" s="60">
        <f t="shared" si="430"/>
        <v>50</v>
      </c>
      <c r="AI338" s="60">
        <f t="shared" si="430"/>
        <v>140</v>
      </c>
      <c r="AJ338" s="60">
        <f t="shared" si="430"/>
        <v>10140</v>
      </c>
      <c r="AK338" s="60">
        <f t="shared" si="430"/>
        <v>754.31378496798106</v>
      </c>
      <c r="AL338" s="60">
        <f t="shared" si="430"/>
        <v>15.086275699359621</v>
      </c>
      <c r="AM338" s="60">
        <f t="shared" ca="1" si="430"/>
        <v>-878.77947421638009</v>
      </c>
      <c r="AN338" s="60">
        <f t="shared" ca="1" si="430"/>
        <v>-878.77947421638009</v>
      </c>
      <c r="AO338" s="60">
        <f t="shared" ca="1" si="430"/>
        <v>878.77947421638009</v>
      </c>
      <c r="AP338" s="63">
        <f t="shared" si="304"/>
        <v>35</v>
      </c>
      <c r="AQ338" s="62">
        <f t="shared" si="305"/>
        <v>2.998262746754389</v>
      </c>
      <c r="AR338" s="62">
        <f t="shared" si="306"/>
        <v>149.91313733771946</v>
      </c>
      <c r="AS338" s="62">
        <f t="shared" si="307"/>
        <v>299.82627467543892</v>
      </c>
      <c r="AT338" s="62">
        <f t="shared" si="308"/>
        <v>-149.91313733771946</v>
      </c>
      <c r="AU338" s="62">
        <f t="shared" si="309"/>
        <v>449.73941201315836</v>
      </c>
      <c r="AV338" s="62">
        <f t="shared" si="310"/>
        <v>-599.65254935087785</v>
      </c>
      <c r="AW338" s="63">
        <f t="shared" si="322"/>
        <v>-149.91313733771949</v>
      </c>
      <c r="AX338" s="61" t="str">
        <f t="shared" ca="1" si="311"/>
        <v/>
      </c>
      <c r="AY338" s="69">
        <f t="shared" ca="1" si="323"/>
        <v>9261.2205257836213</v>
      </c>
      <c r="AZ338" s="51">
        <f t="shared" si="312"/>
        <v>1049.3919613640362</v>
      </c>
      <c r="BA338" s="55">
        <f t="shared" ca="1" si="313"/>
        <v>0.11222619786738751</v>
      </c>
      <c r="BB338" s="55">
        <f t="shared" ca="1" si="324"/>
        <v>-0.23087933878550276</v>
      </c>
      <c r="BC338" s="64">
        <f t="shared" ca="1" si="314"/>
        <v>-799.2269223057001</v>
      </c>
      <c r="BE338" s="52">
        <f t="shared" ca="1" si="315"/>
        <v>7.8999999999999737</v>
      </c>
      <c r="BF338" s="52" t="str">
        <f t="shared" ca="1" si="316"/>
        <v/>
      </c>
      <c r="BG338" s="52">
        <f t="shared" ca="1" si="325"/>
        <v>7.8999999999999737</v>
      </c>
      <c r="BH338" s="52" t="str">
        <f t="shared" ca="1" si="326"/>
        <v/>
      </c>
    </row>
    <row r="339" spans="19:60">
      <c r="S339" s="68">
        <f t="shared" ref="S339:T339" si="445">S338</f>
        <v>7</v>
      </c>
      <c r="T339" s="69">
        <f t="shared" si="445"/>
        <v>2</v>
      </c>
      <c r="U339" s="70">
        <f t="shared" si="318"/>
        <v>3</v>
      </c>
      <c r="V339" s="68">
        <f t="shared" ref="V339:AA339" si="446">V338</f>
        <v>4</v>
      </c>
      <c r="W339" s="70">
        <f t="shared" si="446"/>
        <v>7</v>
      </c>
      <c r="X339" s="71">
        <f t="shared" si="446"/>
        <v>0.42857142857142855</v>
      </c>
      <c r="Y339" s="71">
        <f t="shared" si="446"/>
        <v>0.5</v>
      </c>
      <c r="Z339" s="69">
        <f t="shared" si="446"/>
        <v>10000</v>
      </c>
      <c r="AA339" s="69">
        <f t="shared" ca="1" si="446"/>
        <v>9350.6862150320194</v>
      </c>
      <c r="AB339" s="69">
        <f t="shared" ca="1" si="320"/>
        <v>-649.31378496798061</v>
      </c>
      <c r="AC339" s="69">
        <f t="shared" ca="1" si="394"/>
        <v>96.882372767104812</v>
      </c>
      <c r="AD339" s="73">
        <f t="shared" si="329"/>
        <v>7.7999999999999741</v>
      </c>
      <c r="AE339" s="69">
        <f t="shared" si="430"/>
        <v>0.70000000000000007</v>
      </c>
      <c r="AF339" s="69">
        <f t="shared" si="430"/>
        <v>2.8000000000000003</v>
      </c>
      <c r="AG339" s="78">
        <f t="shared" si="430"/>
        <v>200</v>
      </c>
      <c r="AH339" s="60">
        <f t="shared" si="430"/>
        <v>50</v>
      </c>
      <c r="AI339" s="60">
        <f t="shared" si="430"/>
        <v>140</v>
      </c>
      <c r="AJ339" s="60">
        <f t="shared" si="430"/>
        <v>10140</v>
      </c>
      <c r="AK339" s="60">
        <f t="shared" si="430"/>
        <v>754.31378496798106</v>
      </c>
      <c r="AL339" s="60">
        <f t="shared" si="430"/>
        <v>15.086275699359621</v>
      </c>
      <c r="AM339" s="60">
        <f t="shared" ca="1" si="430"/>
        <v>-878.77947421638009</v>
      </c>
      <c r="AN339" s="60">
        <f t="shared" ca="1" si="430"/>
        <v>-878.77947421638009</v>
      </c>
      <c r="AO339" s="60">
        <f t="shared" ca="1" si="430"/>
        <v>878.77947421638009</v>
      </c>
      <c r="AP339" s="63">
        <f t="shared" si="304"/>
        <v>35</v>
      </c>
      <c r="AQ339" s="62">
        <f t="shared" si="305"/>
        <v>3.0238814999179069</v>
      </c>
      <c r="AR339" s="62">
        <f t="shared" si="306"/>
        <v>151.19407499589533</v>
      </c>
      <c r="AS339" s="62">
        <f t="shared" si="307"/>
        <v>302.38814999179067</v>
      </c>
      <c r="AT339" s="62">
        <f t="shared" si="308"/>
        <v>-151.19407499589533</v>
      </c>
      <c r="AU339" s="62">
        <f t="shared" si="309"/>
        <v>453.582224987686</v>
      </c>
      <c r="AV339" s="62">
        <f t="shared" si="310"/>
        <v>-604.77629998358134</v>
      </c>
      <c r="AW339" s="63">
        <f t="shared" si="322"/>
        <v>-151.19407499589533</v>
      </c>
      <c r="AX339" s="61" t="str">
        <f t="shared" ca="1" si="311"/>
        <v/>
      </c>
      <c r="AY339" s="69">
        <f t="shared" ca="1" si="323"/>
        <v>9261.2205257836213</v>
      </c>
      <c r="AZ339" s="51">
        <f t="shared" si="312"/>
        <v>1058.3585249712673</v>
      </c>
      <c r="BA339" s="55">
        <f t="shared" ca="1" si="313"/>
        <v>0.11318511825045166</v>
      </c>
      <c r="BB339" s="55">
        <f t="shared" ca="1" si="324"/>
        <v>-0.23285209477471838</v>
      </c>
      <c r="BC339" s="64">
        <f t="shared" ca="1" si="314"/>
        <v>-800.50785996387594</v>
      </c>
      <c r="BE339" s="52">
        <f t="shared" ca="1" si="315"/>
        <v>7.7999999999999741</v>
      </c>
      <c r="BF339" s="52" t="str">
        <f t="shared" ca="1" si="316"/>
        <v/>
      </c>
      <c r="BG339" s="52">
        <f t="shared" ca="1" si="325"/>
        <v>7.7999999999999741</v>
      </c>
      <c r="BH339" s="52" t="str">
        <f t="shared" ca="1" si="326"/>
        <v/>
      </c>
    </row>
    <row r="340" spans="19:60">
      <c r="S340" s="68">
        <f t="shared" ref="S340:T340" si="447">S339</f>
        <v>7</v>
      </c>
      <c r="T340" s="69">
        <f t="shared" si="447"/>
        <v>2</v>
      </c>
      <c r="U340" s="70">
        <f t="shared" si="318"/>
        <v>3</v>
      </c>
      <c r="V340" s="68">
        <f t="shared" ref="V340:AA340" si="448">V339</f>
        <v>4</v>
      </c>
      <c r="W340" s="70">
        <f t="shared" si="448"/>
        <v>7</v>
      </c>
      <c r="X340" s="71">
        <f t="shared" si="448"/>
        <v>0.42857142857142855</v>
      </c>
      <c r="Y340" s="71">
        <f t="shared" si="448"/>
        <v>0.5</v>
      </c>
      <c r="Z340" s="69">
        <f t="shared" si="448"/>
        <v>10000</v>
      </c>
      <c r="AA340" s="69">
        <f t="shared" ca="1" si="448"/>
        <v>9350.6862150320194</v>
      </c>
      <c r="AB340" s="69">
        <f t="shared" ca="1" si="320"/>
        <v>-649.31378496798061</v>
      </c>
      <c r="AC340" s="69">
        <f t="shared" ca="1" si="394"/>
        <v>96.882372767104812</v>
      </c>
      <c r="AD340" s="73">
        <f t="shared" si="329"/>
        <v>7.6999999999999744</v>
      </c>
      <c r="AE340" s="69">
        <f t="shared" si="430"/>
        <v>0.70000000000000007</v>
      </c>
      <c r="AF340" s="69">
        <f t="shared" si="430"/>
        <v>2.8000000000000003</v>
      </c>
      <c r="AG340" s="78">
        <f t="shared" si="430"/>
        <v>200</v>
      </c>
      <c r="AH340" s="60">
        <f t="shared" si="430"/>
        <v>50</v>
      </c>
      <c r="AI340" s="60">
        <f t="shared" si="430"/>
        <v>140</v>
      </c>
      <c r="AJ340" s="60">
        <f t="shared" si="430"/>
        <v>10140</v>
      </c>
      <c r="AK340" s="60">
        <f t="shared" si="430"/>
        <v>754.31378496798106</v>
      </c>
      <c r="AL340" s="60">
        <f t="shared" si="430"/>
        <v>15.086275699359621</v>
      </c>
      <c r="AM340" s="60">
        <f t="shared" ca="1" si="430"/>
        <v>-878.77947421638009</v>
      </c>
      <c r="AN340" s="60">
        <f t="shared" ca="1" si="430"/>
        <v>-878.77947421638009</v>
      </c>
      <c r="AO340" s="60">
        <f t="shared" ca="1" si="430"/>
        <v>878.77947421638009</v>
      </c>
      <c r="AP340" s="63">
        <f t="shared" si="304"/>
        <v>35</v>
      </c>
      <c r="AQ340" s="62">
        <f t="shared" si="305"/>
        <v>3.0501656752415158</v>
      </c>
      <c r="AR340" s="62">
        <f t="shared" si="306"/>
        <v>152.50828376207579</v>
      </c>
      <c r="AS340" s="62">
        <f t="shared" si="307"/>
        <v>305.01656752415158</v>
      </c>
      <c r="AT340" s="62">
        <f t="shared" si="308"/>
        <v>-152.50828376207579</v>
      </c>
      <c r="AU340" s="62">
        <f t="shared" si="309"/>
        <v>457.52485128622737</v>
      </c>
      <c r="AV340" s="62">
        <f t="shared" si="310"/>
        <v>-610.03313504830317</v>
      </c>
      <c r="AW340" s="63">
        <f t="shared" si="322"/>
        <v>-152.50828376207579</v>
      </c>
      <c r="AX340" s="61" t="str">
        <f t="shared" ca="1" si="311"/>
        <v/>
      </c>
      <c r="AY340" s="69">
        <f t="shared" ca="1" si="323"/>
        <v>9261.2205257836213</v>
      </c>
      <c r="AZ340" s="51">
        <f t="shared" si="312"/>
        <v>1067.5579863345306</v>
      </c>
      <c r="BA340" s="55">
        <f t="shared" ca="1" si="313"/>
        <v>0.11416894565645255</v>
      </c>
      <c r="BB340" s="55">
        <f t="shared" ca="1" si="324"/>
        <v>-0.23487609117923838</v>
      </c>
      <c r="BC340" s="64">
        <f t="shared" ca="1" si="314"/>
        <v>-801.82206873005634</v>
      </c>
      <c r="BE340" s="52">
        <f t="shared" ca="1" si="315"/>
        <v>7.6999999999999744</v>
      </c>
      <c r="BF340" s="52" t="str">
        <f t="shared" ca="1" si="316"/>
        <v/>
      </c>
      <c r="BG340" s="52">
        <f t="shared" ca="1" si="325"/>
        <v>7.6999999999999744</v>
      </c>
      <c r="BH340" s="52" t="str">
        <f t="shared" ca="1" si="326"/>
        <v/>
      </c>
    </row>
    <row r="341" spans="19:60">
      <c r="S341" s="68">
        <f t="shared" ref="S341:T341" si="449">S340</f>
        <v>7</v>
      </c>
      <c r="T341" s="69">
        <f t="shared" si="449"/>
        <v>2</v>
      </c>
      <c r="U341" s="70">
        <f t="shared" si="318"/>
        <v>3</v>
      </c>
      <c r="V341" s="68">
        <f t="shared" ref="V341:AA341" si="450">V340</f>
        <v>4</v>
      </c>
      <c r="W341" s="70">
        <f t="shared" si="450"/>
        <v>7</v>
      </c>
      <c r="X341" s="71">
        <f t="shared" si="450"/>
        <v>0.42857142857142855</v>
      </c>
      <c r="Y341" s="71">
        <f t="shared" si="450"/>
        <v>0.5</v>
      </c>
      <c r="Z341" s="69">
        <f t="shared" si="450"/>
        <v>10000</v>
      </c>
      <c r="AA341" s="69">
        <f t="shared" ca="1" si="450"/>
        <v>9350.6862150320194</v>
      </c>
      <c r="AB341" s="69">
        <f t="shared" ca="1" si="320"/>
        <v>-649.31378496798061</v>
      </c>
      <c r="AC341" s="69">
        <f t="shared" ca="1" si="394"/>
        <v>96.882372767104812</v>
      </c>
      <c r="AD341" s="73">
        <f t="shared" si="329"/>
        <v>7.5999999999999748</v>
      </c>
      <c r="AE341" s="69">
        <f t="shared" si="430"/>
        <v>0.70000000000000007</v>
      </c>
      <c r="AF341" s="69">
        <f t="shared" si="430"/>
        <v>2.8000000000000003</v>
      </c>
      <c r="AG341" s="78">
        <f t="shared" si="430"/>
        <v>200</v>
      </c>
      <c r="AH341" s="60">
        <f t="shared" si="430"/>
        <v>50</v>
      </c>
      <c r="AI341" s="60">
        <f t="shared" si="430"/>
        <v>140</v>
      </c>
      <c r="AJ341" s="60">
        <f t="shared" si="430"/>
        <v>10140</v>
      </c>
      <c r="AK341" s="60">
        <f t="shared" si="430"/>
        <v>754.31378496798106</v>
      </c>
      <c r="AL341" s="60">
        <f t="shared" si="430"/>
        <v>15.086275699359621</v>
      </c>
      <c r="AM341" s="60">
        <f t="shared" ca="1" si="430"/>
        <v>-878.77947421638009</v>
      </c>
      <c r="AN341" s="60">
        <f t="shared" ca="1" si="430"/>
        <v>-878.77947421638009</v>
      </c>
      <c r="AO341" s="60">
        <f t="shared" ca="1" si="430"/>
        <v>878.77947421638009</v>
      </c>
      <c r="AP341" s="63">
        <f t="shared" si="304"/>
        <v>35</v>
      </c>
      <c r="AQ341" s="62">
        <f t="shared" si="305"/>
        <v>3.0771415393894306</v>
      </c>
      <c r="AR341" s="62">
        <f t="shared" si="306"/>
        <v>153.85707696947154</v>
      </c>
      <c r="AS341" s="62">
        <f t="shared" si="307"/>
        <v>307.71415393894307</v>
      </c>
      <c r="AT341" s="62">
        <f t="shared" si="308"/>
        <v>-153.85707696947154</v>
      </c>
      <c r="AU341" s="62">
        <f t="shared" si="309"/>
        <v>461.57123090841458</v>
      </c>
      <c r="AV341" s="62">
        <f t="shared" si="310"/>
        <v>-615.42830787788614</v>
      </c>
      <c r="AW341" s="63">
        <f t="shared" si="322"/>
        <v>-153.85707696947156</v>
      </c>
      <c r="AX341" s="61" t="str">
        <f t="shared" ca="1" si="311"/>
        <v/>
      </c>
      <c r="AY341" s="69">
        <f t="shared" ca="1" si="323"/>
        <v>9261.2205257836213</v>
      </c>
      <c r="AZ341" s="51">
        <f t="shared" si="312"/>
        <v>1076.9995387863007</v>
      </c>
      <c r="BA341" s="55">
        <f t="shared" ca="1" si="313"/>
        <v>0.1151786632573482</v>
      </c>
      <c r="BB341" s="55">
        <f t="shared" ca="1" si="324"/>
        <v>-0.23695335064703527</v>
      </c>
      <c r="BC341" s="64">
        <f t="shared" ca="1" si="314"/>
        <v>-803.17086193745217</v>
      </c>
      <c r="BE341" s="52">
        <f t="shared" ca="1" si="315"/>
        <v>7.5999999999999748</v>
      </c>
      <c r="BF341" s="52" t="str">
        <f t="shared" ca="1" si="316"/>
        <v/>
      </c>
      <c r="BG341" s="52">
        <f t="shared" ca="1" si="325"/>
        <v>7.5999999999999748</v>
      </c>
      <c r="BH341" s="52" t="str">
        <f t="shared" ca="1" si="326"/>
        <v/>
      </c>
    </row>
    <row r="342" spans="19:60">
      <c r="S342" s="68">
        <f t="shared" ref="S342:T342" si="451">S341</f>
        <v>7</v>
      </c>
      <c r="T342" s="69">
        <f t="shared" si="451"/>
        <v>2</v>
      </c>
      <c r="U342" s="70">
        <f t="shared" si="318"/>
        <v>3</v>
      </c>
      <c r="V342" s="68">
        <f t="shared" ref="V342:AA342" si="452">V341</f>
        <v>4</v>
      </c>
      <c r="W342" s="70">
        <f t="shared" si="452"/>
        <v>7</v>
      </c>
      <c r="X342" s="71">
        <f t="shared" si="452"/>
        <v>0.42857142857142855</v>
      </c>
      <c r="Y342" s="71">
        <f t="shared" si="452"/>
        <v>0.5</v>
      </c>
      <c r="Z342" s="69">
        <f t="shared" si="452"/>
        <v>10000</v>
      </c>
      <c r="AA342" s="69">
        <f t="shared" ca="1" si="452"/>
        <v>9350.6862150320194</v>
      </c>
      <c r="AB342" s="69">
        <f t="shared" ca="1" si="320"/>
        <v>-649.31378496798061</v>
      </c>
      <c r="AC342" s="69">
        <f t="shared" ca="1" si="394"/>
        <v>96.882372767104812</v>
      </c>
      <c r="AD342" s="73">
        <f t="shared" si="329"/>
        <v>7.4999999999999751</v>
      </c>
      <c r="AE342" s="69">
        <f t="shared" si="430"/>
        <v>0.70000000000000007</v>
      </c>
      <c r="AF342" s="69">
        <f t="shared" si="430"/>
        <v>2.8000000000000003</v>
      </c>
      <c r="AG342" s="78">
        <f t="shared" si="430"/>
        <v>200</v>
      </c>
      <c r="AH342" s="60">
        <f t="shared" si="430"/>
        <v>50</v>
      </c>
      <c r="AI342" s="60">
        <f t="shared" si="430"/>
        <v>140</v>
      </c>
      <c r="AJ342" s="60">
        <f t="shared" si="430"/>
        <v>10140</v>
      </c>
      <c r="AK342" s="60">
        <f t="shared" si="430"/>
        <v>754.31378496798106</v>
      </c>
      <c r="AL342" s="60">
        <f t="shared" si="430"/>
        <v>15.086275699359621</v>
      </c>
      <c r="AM342" s="60">
        <f t="shared" ca="1" si="430"/>
        <v>-878.77947421638009</v>
      </c>
      <c r="AN342" s="60">
        <f t="shared" ca="1" si="430"/>
        <v>-878.77947421638009</v>
      </c>
      <c r="AO342" s="60">
        <f t="shared" ca="1" si="430"/>
        <v>878.77947421638009</v>
      </c>
      <c r="AP342" s="63">
        <f t="shared" si="304"/>
        <v>35</v>
      </c>
      <c r="AQ342" s="62">
        <f t="shared" si="305"/>
        <v>3.1048367599146229</v>
      </c>
      <c r="AR342" s="62">
        <f t="shared" si="306"/>
        <v>155.24183799573115</v>
      </c>
      <c r="AS342" s="62">
        <f t="shared" si="307"/>
        <v>310.48367599146229</v>
      </c>
      <c r="AT342" s="62">
        <f t="shared" si="308"/>
        <v>-155.24183799573115</v>
      </c>
      <c r="AU342" s="62">
        <f t="shared" si="309"/>
        <v>465.72551398719344</v>
      </c>
      <c r="AV342" s="62">
        <f t="shared" si="310"/>
        <v>-620.96735198292458</v>
      </c>
      <c r="AW342" s="63">
        <f t="shared" si="322"/>
        <v>-155.24183799573115</v>
      </c>
      <c r="AX342" s="61" t="str">
        <f t="shared" ca="1" si="311"/>
        <v/>
      </c>
      <c r="AY342" s="69">
        <f t="shared" ca="1" si="323"/>
        <v>9261.2205257836213</v>
      </c>
      <c r="AZ342" s="51">
        <f t="shared" si="312"/>
        <v>1086.692865970118</v>
      </c>
      <c r="BA342" s="55">
        <f t="shared" ca="1" si="313"/>
        <v>0.11621530666093438</v>
      </c>
      <c r="BB342" s="55">
        <f t="shared" ca="1" si="324"/>
        <v>-0.23908600370063995</v>
      </c>
      <c r="BC342" s="64">
        <f t="shared" ca="1" si="314"/>
        <v>-804.55562296371181</v>
      </c>
      <c r="BE342" s="52">
        <f t="shared" ca="1" si="315"/>
        <v>7.4999999999999751</v>
      </c>
      <c r="BF342" s="52" t="str">
        <f t="shared" ca="1" si="316"/>
        <v/>
      </c>
      <c r="BG342" s="52">
        <f t="shared" ca="1" si="325"/>
        <v>7.4999999999999751</v>
      </c>
      <c r="BH342" s="52" t="str">
        <f t="shared" ca="1" si="326"/>
        <v/>
      </c>
    </row>
    <row r="343" spans="19:60">
      <c r="S343" s="68">
        <f t="shared" ref="S343:T343" si="453">S342</f>
        <v>7</v>
      </c>
      <c r="T343" s="69">
        <f t="shared" si="453"/>
        <v>2</v>
      </c>
      <c r="U343" s="70">
        <f t="shared" si="318"/>
        <v>3</v>
      </c>
      <c r="V343" s="68">
        <f t="shared" ref="V343:AA343" si="454">V342</f>
        <v>4</v>
      </c>
      <c r="W343" s="70">
        <f t="shared" si="454"/>
        <v>7</v>
      </c>
      <c r="X343" s="71">
        <f t="shared" si="454"/>
        <v>0.42857142857142855</v>
      </c>
      <c r="Y343" s="71">
        <f t="shared" si="454"/>
        <v>0.5</v>
      </c>
      <c r="Z343" s="69">
        <f t="shared" si="454"/>
        <v>10000</v>
      </c>
      <c r="AA343" s="69">
        <f t="shared" ca="1" si="454"/>
        <v>9350.6862150320194</v>
      </c>
      <c r="AB343" s="69">
        <f t="shared" ca="1" si="320"/>
        <v>-649.31378496798061</v>
      </c>
      <c r="AC343" s="69">
        <f t="shared" ca="1" si="394"/>
        <v>96.882372767104812</v>
      </c>
      <c r="AD343" s="73">
        <f t="shared" si="329"/>
        <v>7.3999999999999755</v>
      </c>
      <c r="AE343" s="69">
        <f t="shared" si="430"/>
        <v>0.70000000000000007</v>
      </c>
      <c r="AF343" s="69">
        <f t="shared" si="430"/>
        <v>2.8000000000000003</v>
      </c>
      <c r="AG343" s="78">
        <f t="shared" si="430"/>
        <v>200</v>
      </c>
      <c r="AH343" s="60">
        <f t="shared" si="430"/>
        <v>50</v>
      </c>
      <c r="AI343" s="60">
        <f t="shared" si="430"/>
        <v>140</v>
      </c>
      <c r="AJ343" s="60">
        <f t="shared" si="430"/>
        <v>10140</v>
      </c>
      <c r="AK343" s="60">
        <f t="shared" si="430"/>
        <v>754.31378496798106</v>
      </c>
      <c r="AL343" s="60">
        <f t="shared" si="430"/>
        <v>15.086275699359621</v>
      </c>
      <c r="AM343" s="60">
        <f t="shared" ca="1" si="430"/>
        <v>-878.77947421638009</v>
      </c>
      <c r="AN343" s="60">
        <f t="shared" ca="1" si="430"/>
        <v>-878.77947421638009</v>
      </c>
      <c r="AO343" s="60">
        <f t="shared" ca="1" si="430"/>
        <v>878.77947421638009</v>
      </c>
      <c r="AP343" s="63">
        <f t="shared" si="304"/>
        <v>35</v>
      </c>
      <c r="AQ343" s="62">
        <f t="shared" si="305"/>
        <v>3.1332804999134694</v>
      </c>
      <c r="AR343" s="62">
        <f t="shared" si="306"/>
        <v>156.66402499567346</v>
      </c>
      <c r="AS343" s="62">
        <f t="shared" si="307"/>
        <v>313.32804999134692</v>
      </c>
      <c r="AT343" s="62">
        <f t="shared" si="308"/>
        <v>-156.66402499567346</v>
      </c>
      <c r="AU343" s="62">
        <f t="shared" si="309"/>
        <v>469.99207498702037</v>
      </c>
      <c r="AV343" s="62">
        <f t="shared" si="310"/>
        <v>-626.65609998269383</v>
      </c>
      <c r="AW343" s="63">
        <f t="shared" si="322"/>
        <v>-156.66402499567346</v>
      </c>
      <c r="AX343" s="61" t="str">
        <f t="shared" ca="1" si="311"/>
        <v/>
      </c>
      <c r="AY343" s="69">
        <f t="shared" ca="1" si="323"/>
        <v>9261.2205257836213</v>
      </c>
      <c r="AZ343" s="51">
        <f t="shared" si="312"/>
        <v>1096.6481749697141</v>
      </c>
      <c r="BA343" s="55">
        <f t="shared" ca="1" si="313"/>
        <v>0.11727996745380669</v>
      </c>
      <c r="BB343" s="55">
        <f t="shared" ca="1" si="324"/>
        <v>-0.24127629602596373</v>
      </c>
      <c r="BC343" s="64">
        <f t="shared" ca="1" si="314"/>
        <v>-805.97780996365407</v>
      </c>
      <c r="BE343" s="52">
        <f t="shared" ca="1" si="315"/>
        <v>7.3999999999999755</v>
      </c>
      <c r="BF343" s="52" t="str">
        <f t="shared" ca="1" si="316"/>
        <v/>
      </c>
      <c r="BG343" s="52">
        <f t="shared" ca="1" si="325"/>
        <v>7.3999999999999755</v>
      </c>
      <c r="BH343" s="52" t="str">
        <f t="shared" ca="1" si="326"/>
        <v/>
      </c>
    </row>
    <row r="344" spans="19:60">
      <c r="S344" s="68">
        <f t="shared" ref="S344:T344" si="455">S343</f>
        <v>7</v>
      </c>
      <c r="T344" s="69">
        <f t="shared" si="455"/>
        <v>2</v>
      </c>
      <c r="U344" s="70">
        <f t="shared" si="318"/>
        <v>3</v>
      </c>
      <c r="V344" s="68">
        <f t="shared" ref="V344:AA344" si="456">V343</f>
        <v>4</v>
      </c>
      <c r="W344" s="70">
        <f t="shared" si="456"/>
        <v>7</v>
      </c>
      <c r="X344" s="71">
        <f t="shared" si="456"/>
        <v>0.42857142857142855</v>
      </c>
      <c r="Y344" s="71">
        <f t="shared" si="456"/>
        <v>0.5</v>
      </c>
      <c r="Z344" s="69">
        <f t="shared" si="456"/>
        <v>10000</v>
      </c>
      <c r="AA344" s="69">
        <f t="shared" ca="1" si="456"/>
        <v>9350.6862150320194</v>
      </c>
      <c r="AB344" s="69">
        <f t="shared" ca="1" si="320"/>
        <v>-649.31378496798061</v>
      </c>
      <c r="AC344" s="69">
        <f t="shared" ca="1" si="394"/>
        <v>96.882372767104812</v>
      </c>
      <c r="AD344" s="73">
        <f t="shared" si="329"/>
        <v>7.2999999999999758</v>
      </c>
      <c r="AE344" s="69">
        <f t="shared" si="430"/>
        <v>0.70000000000000007</v>
      </c>
      <c r="AF344" s="69">
        <f t="shared" si="430"/>
        <v>2.8000000000000003</v>
      </c>
      <c r="AG344" s="78">
        <f t="shared" si="430"/>
        <v>200</v>
      </c>
      <c r="AH344" s="60">
        <f t="shared" si="430"/>
        <v>50</v>
      </c>
      <c r="AI344" s="60">
        <f t="shared" si="430"/>
        <v>140</v>
      </c>
      <c r="AJ344" s="60">
        <f t="shared" si="430"/>
        <v>10140</v>
      </c>
      <c r="AK344" s="60">
        <f t="shared" si="430"/>
        <v>754.31378496798106</v>
      </c>
      <c r="AL344" s="60">
        <f t="shared" si="430"/>
        <v>15.086275699359621</v>
      </c>
      <c r="AM344" s="60">
        <f t="shared" ca="1" si="430"/>
        <v>-878.77947421638009</v>
      </c>
      <c r="AN344" s="60">
        <f t="shared" ca="1" si="430"/>
        <v>-878.77947421638009</v>
      </c>
      <c r="AO344" s="60">
        <f t="shared" ca="1" si="430"/>
        <v>878.77947421638009</v>
      </c>
      <c r="AP344" s="63">
        <f t="shared" si="304"/>
        <v>35</v>
      </c>
      <c r="AQ344" s="62">
        <f t="shared" si="305"/>
        <v>3.1625035204602292</v>
      </c>
      <c r="AR344" s="62">
        <f t="shared" si="306"/>
        <v>158.12517602301145</v>
      </c>
      <c r="AS344" s="62">
        <f t="shared" si="307"/>
        <v>316.2503520460229</v>
      </c>
      <c r="AT344" s="62">
        <f t="shared" si="308"/>
        <v>-158.12517602301145</v>
      </c>
      <c r="AU344" s="62">
        <f t="shared" si="309"/>
        <v>474.37552806903432</v>
      </c>
      <c r="AV344" s="62">
        <f t="shared" si="310"/>
        <v>-632.50070409204579</v>
      </c>
      <c r="AW344" s="63">
        <f t="shared" si="322"/>
        <v>-158.12517602301148</v>
      </c>
      <c r="AX344" s="61" t="str">
        <f t="shared" ca="1" si="311"/>
        <v/>
      </c>
      <c r="AY344" s="69">
        <f t="shared" ca="1" si="323"/>
        <v>9261.2205257836213</v>
      </c>
      <c r="AZ344" s="51">
        <f t="shared" si="312"/>
        <v>1106.8762321610802</v>
      </c>
      <c r="BA344" s="55">
        <f t="shared" ca="1" si="313"/>
        <v>0.11837379703552484</v>
      </c>
      <c r="BB344" s="55">
        <f t="shared" ca="1" si="324"/>
        <v>-0.24352659636020055</v>
      </c>
      <c r="BC344" s="64">
        <f t="shared" ca="1" si="314"/>
        <v>-807.43896099099209</v>
      </c>
      <c r="BE344" s="52">
        <f t="shared" ca="1" si="315"/>
        <v>7.2999999999999758</v>
      </c>
      <c r="BF344" s="52" t="str">
        <f t="shared" ca="1" si="316"/>
        <v/>
      </c>
      <c r="BG344" s="52">
        <f t="shared" ca="1" si="325"/>
        <v>7.2999999999999758</v>
      </c>
      <c r="BH344" s="52" t="str">
        <f t="shared" ca="1" si="326"/>
        <v/>
      </c>
    </row>
    <row r="345" spans="19:60">
      <c r="S345" s="68">
        <f t="shared" ref="S345:T345" si="457">S344</f>
        <v>7</v>
      </c>
      <c r="T345" s="69">
        <f t="shared" si="457"/>
        <v>2</v>
      </c>
      <c r="U345" s="70">
        <f t="shared" si="318"/>
        <v>3</v>
      </c>
      <c r="V345" s="68">
        <f t="shared" ref="V345:AA345" si="458">V344</f>
        <v>4</v>
      </c>
      <c r="W345" s="70">
        <f t="shared" si="458"/>
        <v>7</v>
      </c>
      <c r="X345" s="71">
        <f t="shared" si="458"/>
        <v>0.42857142857142855</v>
      </c>
      <c r="Y345" s="71">
        <f t="shared" si="458"/>
        <v>0.5</v>
      </c>
      <c r="Z345" s="69">
        <f t="shared" si="458"/>
        <v>10000</v>
      </c>
      <c r="AA345" s="69">
        <f t="shared" ca="1" si="458"/>
        <v>9350.6862150320194</v>
      </c>
      <c r="AB345" s="69">
        <f t="shared" ca="1" si="320"/>
        <v>-649.31378496798061</v>
      </c>
      <c r="AC345" s="69">
        <f t="shared" ca="1" si="394"/>
        <v>96.882372767104812</v>
      </c>
      <c r="AD345" s="73">
        <f t="shared" si="329"/>
        <v>7.1999999999999762</v>
      </c>
      <c r="AE345" s="69">
        <f t="shared" si="430"/>
        <v>0.70000000000000007</v>
      </c>
      <c r="AF345" s="69">
        <f t="shared" si="430"/>
        <v>2.8000000000000003</v>
      </c>
      <c r="AG345" s="78">
        <f t="shared" si="430"/>
        <v>200</v>
      </c>
      <c r="AH345" s="60">
        <f t="shared" si="430"/>
        <v>50</v>
      </c>
      <c r="AI345" s="60">
        <f t="shared" si="430"/>
        <v>140</v>
      </c>
      <c r="AJ345" s="60">
        <f t="shared" si="430"/>
        <v>10140</v>
      </c>
      <c r="AK345" s="60">
        <f t="shared" si="430"/>
        <v>754.31378496798106</v>
      </c>
      <c r="AL345" s="60">
        <f t="shared" si="430"/>
        <v>15.086275699359621</v>
      </c>
      <c r="AM345" s="60">
        <f t="shared" ca="1" si="430"/>
        <v>-878.77947421638009</v>
      </c>
      <c r="AN345" s="60">
        <f t="shared" ca="1" si="430"/>
        <v>-878.77947421638009</v>
      </c>
      <c r="AO345" s="60">
        <f t="shared" ca="1" si="430"/>
        <v>878.77947421638009</v>
      </c>
      <c r="AP345" s="63">
        <f t="shared" ref="AP345:AP408" si="459">AE345*AH345</f>
        <v>35</v>
      </c>
      <c r="AQ345" s="62">
        <f t="shared" ref="AQ345:AQ408" si="460">IF(AL345=0,1,(1+(AL345+AE345)/(AD345*(T345-1))))</f>
        <v>3.1925382915777325</v>
      </c>
      <c r="AR345" s="62">
        <f t="shared" ref="AR345:AR408" si="461">IF(AQ345&lt;=0,AH345,AQ345*AH345)</f>
        <v>159.62691457888661</v>
      </c>
      <c r="AS345" s="62">
        <f t="shared" ref="AS345:AS408" si="462">(T345*AR345)</f>
        <v>319.25382915777323</v>
      </c>
      <c r="AT345" s="62">
        <f t="shared" ref="AT345:AT408" si="463">-AR345</f>
        <v>-159.62691457888661</v>
      </c>
      <c r="AU345" s="62">
        <f t="shared" ref="AU345:AU408" si="464">(AS345+AT345)*U345</f>
        <v>478.88074373665984</v>
      </c>
      <c r="AV345" s="62">
        <f t="shared" ref="AV345:AV408" si="465">AT345*V345</f>
        <v>-638.50765831554645</v>
      </c>
      <c r="AW345" s="63">
        <f t="shared" si="322"/>
        <v>-159.62691457888661</v>
      </c>
      <c r="AX345" s="61" t="str">
        <f t="shared" ref="AX345:AX408" ca="1" si="466">IF(AY345+AW345&gt;AJ345,"VINTO","")</f>
        <v/>
      </c>
      <c r="AY345" s="69">
        <f t="shared" ca="1" si="323"/>
        <v>9261.2205257836213</v>
      </c>
      <c r="AZ345" s="51">
        <f t="shared" ref="AZ345:AZ408" si="467">AR345*W345</f>
        <v>1117.3884020522064</v>
      </c>
      <c r="BA345" s="55">
        <f t="shared" ref="BA345:BA408" ca="1" si="468">IFERROR(AZ345/AA345,0)</f>
        <v>0.11949801077229071</v>
      </c>
      <c r="BB345" s="55">
        <f t="shared" ca="1" si="324"/>
        <v>-0.24583940503705498</v>
      </c>
      <c r="BC345" s="64">
        <f t="shared" ref="BC345:BC408" ca="1" si="469">AW345+AB345</f>
        <v>-808.94069954686722</v>
      </c>
      <c r="BE345" s="52">
        <f t="shared" ref="BE345:BE408" ca="1" si="470">IF(((AR345-AC345)/AC345)&gt;=BE$4,AD345,"")</f>
        <v>7.1999999999999762</v>
      </c>
      <c r="BF345" s="52" t="str">
        <f t="shared" ref="BF345:BF408" ca="1" si="471">IF(AX345="","",AD345)</f>
        <v/>
      </c>
      <c r="BG345" s="52">
        <f t="shared" ca="1" si="325"/>
        <v>7.1999999999999762</v>
      </c>
      <c r="BH345" s="52" t="str">
        <f t="shared" ca="1" si="326"/>
        <v/>
      </c>
    </row>
    <row r="346" spans="19:60">
      <c r="S346" s="68">
        <f t="shared" ref="S346:T346" si="472">S345</f>
        <v>7</v>
      </c>
      <c r="T346" s="69">
        <f t="shared" si="472"/>
        <v>2</v>
      </c>
      <c r="U346" s="70">
        <f t="shared" ref="U346:U409" si="473">ROUND((1/T346)*S346,0)-1</f>
        <v>3</v>
      </c>
      <c r="V346" s="68">
        <f t="shared" ref="V346:AA346" si="474">V345</f>
        <v>4</v>
      </c>
      <c r="W346" s="70">
        <f t="shared" si="474"/>
        <v>7</v>
      </c>
      <c r="X346" s="71">
        <f t="shared" si="474"/>
        <v>0.42857142857142855</v>
      </c>
      <c r="Y346" s="71">
        <f t="shared" si="474"/>
        <v>0.5</v>
      </c>
      <c r="Z346" s="69">
        <f t="shared" si="474"/>
        <v>10000</v>
      </c>
      <c r="AA346" s="69">
        <f t="shared" ca="1" si="474"/>
        <v>9350.6862150320194</v>
      </c>
      <c r="AB346" s="69">
        <f t="shared" ref="AB346:AB409" ca="1" si="475">AA346-Z346</f>
        <v>-649.31378496798061</v>
      </c>
      <c r="AC346" s="69">
        <f t="shared" ref="AC346:AC377" ca="1" si="476">AC345</f>
        <v>96.882372767104812</v>
      </c>
      <c r="AD346" s="73">
        <f t="shared" si="329"/>
        <v>7.0999999999999766</v>
      </c>
      <c r="AE346" s="69">
        <f t="shared" si="430"/>
        <v>0.70000000000000007</v>
      </c>
      <c r="AF346" s="69">
        <f t="shared" si="430"/>
        <v>2.8000000000000003</v>
      </c>
      <c r="AG346" s="78">
        <f t="shared" si="430"/>
        <v>200</v>
      </c>
      <c r="AH346" s="60">
        <f t="shared" si="430"/>
        <v>50</v>
      </c>
      <c r="AI346" s="60">
        <f t="shared" si="430"/>
        <v>140</v>
      </c>
      <c r="AJ346" s="60">
        <f t="shared" si="430"/>
        <v>10140</v>
      </c>
      <c r="AK346" s="60">
        <f t="shared" si="430"/>
        <v>754.31378496798106</v>
      </c>
      <c r="AL346" s="60">
        <f t="shared" si="430"/>
        <v>15.086275699359621</v>
      </c>
      <c r="AM346" s="60">
        <f t="shared" ca="1" si="430"/>
        <v>-878.77947421638009</v>
      </c>
      <c r="AN346" s="60">
        <f t="shared" ca="1" si="430"/>
        <v>-878.77947421638009</v>
      </c>
      <c r="AO346" s="60">
        <f t="shared" ca="1" si="430"/>
        <v>878.77947421638009</v>
      </c>
      <c r="AP346" s="63">
        <f t="shared" si="459"/>
        <v>35</v>
      </c>
      <c r="AQ346" s="62">
        <f t="shared" si="460"/>
        <v>3.2234191125858693</v>
      </c>
      <c r="AR346" s="62">
        <f t="shared" si="461"/>
        <v>161.17095562929347</v>
      </c>
      <c r="AS346" s="62">
        <f t="shared" si="462"/>
        <v>322.34191125858695</v>
      </c>
      <c r="AT346" s="62">
        <f t="shared" si="463"/>
        <v>-161.17095562929347</v>
      </c>
      <c r="AU346" s="62">
        <f t="shared" si="464"/>
        <v>483.51286688788042</v>
      </c>
      <c r="AV346" s="62">
        <f t="shared" si="465"/>
        <v>-644.68382251717389</v>
      </c>
      <c r="AW346" s="63">
        <f t="shared" ref="AW346:AW409" si="477">SUM(AU346:AV346)</f>
        <v>-161.17095562929347</v>
      </c>
      <c r="AX346" s="61" t="str">
        <f t="shared" ca="1" si="466"/>
        <v/>
      </c>
      <c r="AY346" s="69">
        <f t="shared" ref="AY346:AY409" ca="1" si="478">AY345</f>
        <v>9261.2205257836213</v>
      </c>
      <c r="AZ346" s="51">
        <f t="shared" si="467"/>
        <v>1128.1966894050543</v>
      </c>
      <c r="BA346" s="55">
        <f t="shared" ca="1" si="468"/>
        <v>0.12065389250164149</v>
      </c>
      <c r="BB346" s="55">
        <f t="shared" ref="BB346:BB409" ca="1" si="479">IFERROR(AW346/ABS(AB346),0)</f>
        <v>-0.24821736325410254</v>
      </c>
      <c r="BC346" s="64">
        <f t="shared" ca="1" si="469"/>
        <v>-810.48474059727414</v>
      </c>
      <c r="BE346" s="52">
        <f t="shared" ca="1" si="470"/>
        <v>7.0999999999999766</v>
      </c>
      <c r="BF346" s="52" t="str">
        <f t="shared" ca="1" si="471"/>
        <v/>
      </c>
      <c r="BG346" s="52">
        <f t="shared" ref="BG346:BG409" ca="1" si="480">IF(BA346&lt;=BG$213,AD346,"")</f>
        <v>7.0999999999999766</v>
      </c>
      <c r="BH346" s="52" t="str">
        <f t="shared" ref="BH346:BH409" ca="1" si="481">IF(BB346&gt;=BH$213,AD346,"")</f>
        <v/>
      </c>
    </row>
    <row r="347" spans="19:60">
      <c r="S347" s="68">
        <f t="shared" ref="S347:T347" si="482">S346</f>
        <v>7</v>
      </c>
      <c r="T347" s="69">
        <f t="shared" si="482"/>
        <v>2</v>
      </c>
      <c r="U347" s="70">
        <f t="shared" si="473"/>
        <v>3</v>
      </c>
      <c r="V347" s="68">
        <f t="shared" ref="V347:AA347" si="483">V346</f>
        <v>4</v>
      </c>
      <c r="W347" s="70">
        <f t="shared" si="483"/>
        <v>7</v>
      </c>
      <c r="X347" s="71">
        <f t="shared" si="483"/>
        <v>0.42857142857142855</v>
      </c>
      <c r="Y347" s="71">
        <f t="shared" si="483"/>
        <v>0.5</v>
      </c>
      <c r="Z347" s="69">
        <f t="shared" si="483"/>
        <v>10000</v>
      </c>
      <c r="AA347" s="69">
        <f t="shared" ca="1" si="483"/>
        <v>9350.6862150320194</v>
      </c>
      <c r="AB347" s="69">
        <f t="shared" ca="1" si="475"/>
        <v>-649.31378496798061</v>
      </c>
      <c r="AC347" s="69">
        <f t="shared" ca="1" si="476"/>
        <v>96.882372767104812</v>
      </c>
      <c r="AD347" s="73">
        <f t="shared" ref="AD347:AD410" si="484">AD346-0.1</f>
        <v>6.9999999999999769</v>
      </c>
      <c r="AE347" s="69">
        <f t="shared" ref="AE347:AO362" si="485">AE346</f>
        <v>0.70000000000000007</v>
      </c>
      <c r="AF347" s="69">
        <f t="shared" si="485"/>
        <v>2.8000000000000003</v>
      </c>
      <c r="AG347" s="78">
        <f t="shared" si="485"/>
        <v>200</v>
      </c>
      <c r="AH347" s="60">
        <f t="shared" si="485"/>
        <v>50</v>
      </c>
      <c r="AI347" s="60">
        <f t="shared" si="485"/>
        <v>140</v>
      </c>
      <c r="AJ347" s="60">
        <f t="shared" si="485"/>
        <v>10140</v>
      </c>
      <c r="AK347" s="60">
        <f t="shared" si="485"/>
        <v>754.31378496798106</v>
      </c>
      <c r="AL347" s="60">
        <f t="shared" si="485"/>
        <v>15.086275699359621</v>
      </c>
      <c r="AM347" s="60">
        <f t="shared" ca="1" si="485"/>
        <v>-878.77947421638009</v>
      </c>
      <c r="AN347" s="60">
        <f t="shared" ca="1" si="485"/>
        <v>-878.77947421638009</v>
      </c>
      <c r="AO347" s="60">
        <f t="shared" ca="1" si="485"/>
        <v>878.77947421638009</v>
      </c>
      <c r="AP347" s="63">
        <f t="shared" si="459"/>
        <v>35</v>
      </c>
      <c r="AQ347" s="62">
        <f t="shared" si="460"/>
        <v>3.2551822427656676</v>
      </c>
      <c r="AR347" s="62">
        <f t="shared" si="461"/>
        <v>162.75911213828337</v>
      </c>
      <c r="AS347" s="62">
        <f t="shared" si="462"/>
        <v>325.51822427656674</v>
      </c>
      <c r="AT347" s="62">
        <f t="shared" si="463"/>
        <v>-162.75911213828337</v>
      </c>
      <c r="AU347" s="62">
        <f t="shared" si="464"/>
        <v>488.27733641485008</v>
      </c>
      <c r="AV347" s="62">
        <f t="shared" si="465"/>
        <v>-651.03644855313348</v>
      </c>
      <c r="AW347" s="63">
        <f t="shared" si="477"/>
        <v>-162.7591121382834</v>
      </c>
      <c r="AX347" s="61" t="str">
        <f t="shared" ca="1" si="466"/>
        <v/>
      </c>
      <c r="AY347" s="69">
        <f t="shared" ca="1" si="478"/>
        <v>9261.2205257836213</v>
      </c>
      <c r="AZ347" s="51">
        <f t="shared" si="467"/>
        <v>1139.3137849679836</v>
      </c>
      <c r="BA347" s="55">
        <f t="shared" ca="1" si="468"/>
        <v>0.12184279942325947</v>
      </c>
      <c r="BB347" s="55">
        <f t="shared" ca="1" si="479"/>
        <v>-0.25066326313449433</v>
      </c>
      <c r="BC347" s="64">
        <f t="shared" ca="1" si="469"/>
        <v>-812.07289710626401</v>
      </c>
      <c r="BE347" s="52">
        <f t="shared" ca="1" si="470"/>
        <v>6.9999999999999769</v>
      </c>
      <c r="BF347" s="52" t="str">
        <f t="shared" ca="1" si="471"/>
        <v/>
      </c>
      <c r="BG347" s="52">
        <f t="shared" ca="1" si="480"/>
        <v>6.9999999999999769</v>
      </c>
      <c r="BH347" s="52" t="str">
        <f t="shared" ca="1" si="481"/>
        <v/>
      </c>
    </row>
    <row r="348" spans="19:60">
      <c r="S348" s="68">
        <f t="shared" ref="S348:T348" si="486">S347</f>
        <v>7</v>
      </c>
      <c r="T348" s="69">
        <f t="shared" si="486"/>
        <v>2</v>
      </c>
      <c r="U348" s="70">
        <f t="shared" si="473"/>
        <v>3</v>
      </c>
      <c r="V348" s="68">
        <f t="shared" ref="V348:AA348" si="487">V347</f>
        <v>4</v>
      </c>
      <c r="W348" s="70">
        <f t="shared" si="487"/>
        <v>7</v>
      </c>
      <c r="X348" s="71">
        <f t="shared" si="487"/>
        <v>0.42857142857142855</v>
      </c>
      <c r="Y348" s="71">
        <f t="shared" si="487"/>
        <v>0.5</v>
      </c>
      <c r="Z348" s="69">
        <f t="shared" si="487"/>
        <v>10000</v>
      </c>
      <c r="AA348" s="69">
        <f t="shared" ca="1" si="487"/>
        <v>9350.6862150320194</v>
      </c>
      <c r="AB348" s="69">
        <f t="shared" ca="1" si="475"/>
        <v>-649.31378496798061</v>
      </c>
      <c r="AC348" s="69">
        <f t="shared" ca="1" si="476"/>
        <v>96.882372767104812</v>
      </c>
      <c r="AD348" s="73">
        <f t="shared" si="484"/>
        <v>6.8999999999999773</v>
      </c>
      <c r="AE348" s="69">
        <f t="shared" si="485"/>
        <v>0.70000000000000007</v>
      </c>
      <c r="AF348" s="69">
        <f t="shared" si="485"/>
        <v>2.8000000000000003</v>
      </c>
      <c r="AG348" s="78">
        <f t="shared" si="485"/>
        <v>200</v>
      </c>
      <c r="AH348" s="60">
        <f t="shared" si="485"/>
        <v>50</v>
      </c>
      <c r="AI348" s="60">
        <f t="shared" si="485"/>
        <v>140</v>
      </c>
      <c r="AJ348" s="60">
        <f t="shared" si="485"/>
        <v>10140</v>
      </c>
      <c r="AK348" s="60">
        <f t="shared" si="485"/>
        <v>754.31378496798106</v>
      </c>
      <c r="AL348" s="60">
        <f t="shared" si="485"/>
        <v>15.086275699359621</v>
      </c>
      <c r="AM348" s="60">
        <f t="shared" ca="1" si="485"/>
        <v>-878.77947421638009</v>
      </c>
      <c r="AN348" s="60">
        <f t="shared" ca="1" si="485"/>
        <v>-878.77947421638009</v>
      </c>
      <c r="AO348" s="60">
        <f t="shared" ca="1" si="485"/>
        <v>878.77947421638009</v>
      </c>
      <c r="AP348" s="63">
        <f t="shared" si="459"/>
        <v>35</v>
      </c>
      <c r="AQ348" s="62">
        <f t="shared" si="460"/>
        <v>3.2878660433854598</v>
      </c>
      <c r="AR348" s="62">
        <f t="shared" si="461"/>
        <v>164.393302169273</v>
      </c>
      <c r="AS348" s="62">
        <f t="shared" si="462"/>
        <v>328.786604338546</v>
      </c>
      <c r="AT348" s="62">
        <f t="shared" si="463"/>
        <v>-164.393302169273</v>
      </c>
      <c r="AU348" s="62">
        <f t="shared" si="464"/>
        <v>493.179906507819</v>
      </c>
      <c r="AV348" s="62">
        <f t="shared" si="465"/>
        <v>-657.573208677092</v>
      </c>
      <c r="AW348" s="63">
        <f t="shared" si="477"/>
        <v>-164.393302169273</v>
      </c>
      <c r="AX348" s="61" t="str">
        <f t="shared" ca="1" si="466"/>
        <v/>
      </c>
      <c r="AY348" s="69">
        <f t="shared" ca="1" si="478"/>
        <v>9261.2205257836213</v>
      </c>
      <c r="AZ348" s="51">
        <f t="shared" si="467"/>
        <v>1150.7531151849109</v>
      </c>
      <c r="BA348" s="55">
        <f t="shared" ca="1" si="468"/>
        <v>0.12306616741506927</v>
      </c>
      <c r="BB348" s="55">
        <f t="shared" ca="1" si="479"/>
        <v>-0.25318005866359311</v>
      </c>
      <c r="BC348" s="64">
        <f t="shared" ca="1" si="469"/>
        <v>-813.70708713725367</v>
      </c>
      <c r="BE348" s="52">
        <f t="shared" ca="1" si="470"/>
        <v>6.8999999999999773</v>
      </c>
      <c r="BF348" s="52" t="str">
        <f t="shared" ca="1" si="471"/>
        <v/>
      </c>
      <c r="BG348" s="52">
        <f t="shared" ca="1" si="480"/>
        <v>6.8999999999999773</v>
      </c>
      <c r="BH348" s="52" t="str">
        <f t="shared" ca="1" si="481"/>
        <v/>
      </c>
    </row>
    <row r="349" spans="19:60">
      <c r="S349" s="68">
        <f t="shared" ref="S349:T349" si="488">S348</f>
        <v>7</v>
      </c>
      <c r="T349" s="69">
        <f t="shared" si="488"/>
        <v>2</v>
      </c>
      <c r="U349" s="70">
        <f t="shared" si="473"/>
        <v>3</v>
      </c>
      <c r="V349" s="68">
        <f t="shared" ref="V349:AA349" si="489">V348</f>
        <v>4</v>
      </c>
      <c r="W349" s="70">
        <f t="shared" si="489"/>
        <v>7</v>
      </c>
      <c r="X349" s="71">
        <f t="shared" si="489"/>
        <v>0.42857142857142855</v>
      </c>
      <c r="Y349" s="71">
        <f t="shared" si="489"/>
        <v>0.5</v>
      </c>
      <c r="Z349" s="69">
        <f t="shared" si="489"/>
        <v>10000</v>
      </c>
      <c r="AA349" s="69">
        <f t="shared" ca="1" si="489"/>
        <v>9350.6862150320194</v>
      </c>
      <c r="AB349" s="69">
        <f t="shared" ca="1" si="475"/>
        <v>-649.31378496798061</v>
      </c>
      <c r="AC349" s="69">
        <f t="shared" ca="1" si="476"/>
        <v>96.882372767104812</v>
      </c>
      <c r="AD349" s="73">
        <f t="shared" si="484"/>
        <v>6.7999999999999776</v>
      </c>
      <c r="AE349" s="69">
        <f t="shared" si="485"/>
        <v>0.70000000000000007</v>
      </c>
      <c r="AF349" s="69">
        <f t="shared" si="485"/>
        <v>2.8000000000000003</v>
      </c>
      <c r="AG349" s="78">
        <f t="shared" si="485"/>
        <v>200</v>
      </c>
      <c r="AH349" s="60">
        <f t="shared" si="485"/>
        <v>50</v>
      </c>
      <c r="AI349" s="60">
        <f t="shared" si="485"/>
        <v>140</v>
      </c>
      <c r="AJ349" s="60">
        <f t="shared" si="485"/>
        <v>10140</v>
      </c>
      <c r="AK349" s="60">
        <f t="shared" si="485"/>
        <v>754.31378496798106</v>
      </c>
      <c r="AL349" s="60">
        <f t="shared" si="485"/>
        <v>15.086275699359621</v>
      </c>
      <c r="AM349" s="60">
        <f t="shared" ca="1" si="485"/>
        <v>-878.77947421638009</v>
      </c>
      <c r="AN349" s="60">
        <f t="shared" ca="1" si="485"/>
        <v>-878.77947421638009</v>
      </c>
      <c r="AO349" s="60">
        <f t="shared" ca="1" si="485"/>
        <v>878.77947421638009</v>
      </c>
      <c r="AP349" s="63">
        <f t="shared" si="459"/>
        <v>35</v>
      </c>
      <c r="AQ349" s="62">
        <f t="shared" si="460"/>
        <v>3.3215111322587756</v>
      </c>
      <c r="AR349" s="62">
        <f t="shared" si="461"/>
        <v>166.07555661293878</v>
      </c>
      <c r="AS349" s="62">
        <f t="shared" si="462"/>
        <v>332.15111322587757</v>
      </c>
      <c r="AT349" s="62">
        <f t="shared" si="463"/>
        <v>-166.07555661293878</v>
      </c>
      <c r="AU349" s="62">
        <f t="shared" si="464"/>
        <v>498.22666983881635</v>
      </c>
      <c r="AV349" s="62">
        <f t="shared" si="465"/>
        <v>-664.30222645175513</v>
      </c>
      <c r="AW349" s="63">
        <f t="shared" si="477"/>
        <v>-166.07555661293878</v>
      </c>
      <c r="AX349" s="61" t="str">
        <f t="shared" ca="1" si="466"/>
        <v/>
      </c>
      <c r="AY349" s="69">
        <f t="shared" ca="1" si="478"/>
        <v>9261.2205257836213</v>
      </c>
      <c r="AZ349" s="51">
        <f t="shared" si="467"/>
        <v>1162.5288962905715</v>
      </c>
      <c r="BA349" s="55">
        <f t="shared" ca="1" si="468"/>
        <v>0.12432551681840291</v>
      </c>
      <c r="BB349" s="55">
        <f t="shared" ca="1" si="479"/>
        <v>-0.25577087759060652</v>
      </c>
      <c r="BC349" s="64">
        <f t="shared" ca="1" si="469"/>
        <v>-815.38934158091934</v>
      </c>
      <c r="BE349" s="52">
        <f t="shared" ca="1" si="470"/>
        <v>6.7999999999999776</v>
      </c>
      <c r="BF349" s="52" t="str">
        <f t="shared" ca="1" si="471"/>
        <v/>
      </c>
      <c r="BG349" s="52">
        <f t="shared" ca="1" si="480"/>
        <v>6.7999999999999776</v>
      </c>
      <c r="BH349" s="52" t="str">
        <f t="shared" ca="1" si="481"/>
        <v/>
      </c>
    </row>
    <row r="350" spans="19:60">
      <c r="S350" s="68">
        <f t="shared" ref="S350:T350" si="490">S349</f>
        <v>7</v>
      </c>
      <c r="T350" s="69">
        <f t="shared" si="490"/>
        <v>2</v>
      </c>
      <c r="U350" s="70">
        <f t="shared" si="473"/>
        <v>3</v>
      </c>
      <c r="V350" s="68">
        <f t="shared" ref="V350:AA350" si="491">V349</f>
        <v>4</v>
      </c>
      <c r="W350" s="70">
        <f t="shared" si="491"/>
        <v>7</v>
      </c>
      <c r="X350" s="71">
        <f t="shared" si="491"/>
        <v>0.42857142857142855</v>
      </c>
      <c r="Y350" s="71">
        <f t="shared" si="491"/>
        <v>0.5</v>
      </c>
      <c r="Z350" s="69">
        <f t="shared" si="491"/>
        <v>10000</v>
      </c>
      <c r="AA350" s="69">
        <f t="shared" ca="1" si="491"/>
        <v>9350.6862150320194</v>
      </c>
      <c r="AB350" s="69">
        <f t="shared" ca="1" si="475"/>
        <v>-649.31378496798061</v>
      </c>
      <c r="AC350" s="69">
        <f t="shared" ca="1" si="476"/>
        <v>96.882372767104812</v>
      </c>
      <c r="AD350" s="73">
        <f t="shared" si="484"/>
        <v>6.699999999999978</v>
      </c>
      <c r="AE350" s="69">
        <f t="shared" si="485"/>
        <v>0.70000000000000007</v>
      </c>
      <c r="AF350" s="69">
        <f t="shared" si="485"/>
        <v>2.8000000000000003</v>
      </c>
      <c r="AG350" s="78">
        <f t="shared" si="485"/>
        <v>200</v>
      </c>
      <c r="AH350" s="60">
        <f t="shared" si="485"/>
        <v>50</v>
      </c>
      <c r="AI350" s="60">
        <f t="shared" si="485"/>
        <v>140</v>
      </c>
      <c r="AJ350" s="60">
        <f t="shared" si="485"/>
        <v>10140</v>
      </c>
      <c r="AK350" s="60">
        <f t="shared" si="485"/>
        <v>754.31378496798106</v>
      </c>
      <c r="AL350" s="60">
        <f t="shared" si="485"/>
        <v>15.086275699359621</v>
      </c>
      <c r="AM350" s="60">
        <f t="shared" ca="1" si="485"/>
        <v>-878.77947421638009</v>
      </c>
      <c r="AN350" s="60">
        <f t="shared" ca="1" si="485"/>
        <v>-878.77947421638009</v>
      </c>
      <c r="AO350" s="60">
        <f t="shared" ca="1" si="485"/>
        <v>878.77947421638009</v>
      </c>
      <c r="AP350" s="63">
        <f t="shared" si="459"/>
        <v>35</v>
      </c>
      <c r="AQ350" s="62">
        <f t="shared" si="460"/>
        <v>3.3561605521432347</v>
      </c>
      <c r="AR350" s="62">
        <f t="shared" si="461"/>
        <v>167.80802760716173</v>
      </c>
      <c r="AS350" s="62">
        <f t="shared" si="462"/>
        <v>335.61605521432347</v>
      </c>
      <c r="AT350" s="62">
        <f t="shared" si="463"/>
        <v>-167.80802760716173</v>
      </c>
      <c r="AU350" s="62">
        <f t="shared" si="464"/>
        <v>503.42408282148517</v>
      </c>
      <c r="AV350" s="62">
        <f t="shared" si="465"/>
        <v>-671.23211042864693</v>
      </c>
      <c r="AW350" s="63">
        <f t="shared" si="477"/>
        <v>-167.80802760716176</v>
      </c>
      <c r="AX350" s="61" t="str">
        <f t="shared" ca="1" si="466"/>
        <v/>
      </c>
      <c r="AY350" s="69">
        <f t="shared" ca="1" si="478"/>
        <v>9261.2205257836213</v>
      </c>
      <c r="AZ350" s="51">
        <f t="shared" si="467"/>
        <v>1174.6561932501322</v>
      </c>
      <c r="BA350" s="55">
        <f t="shared" ca="1" si="468"/>
        <v>0.12562245874123901</v>
      </c>
      <c r="BB350" s="55">
        <f t="shared" ca="1" si="479"/>
        <v>-0.25843903439603833</v>
      </c>
      <c r="BC350" s="64">
        <f t="shared" ca="1" si="469"/>
        <v>-817.12181257514237</v>
      </c>
      <c r="BE350" s="52">
        <f t="shared" ca="1" si="470"/>
        <v>6.699999999999978</v>
      </c>
      <c r="BF350" s="52" t="str">
        <f t="shared" ca="1" si="471"/>
        <v/>
      </c>
      <c r="BG350" s="52">
        <f t="shared" ca="1" si="480"/>
        <v>6.699999999999978</v>
      </c>
      <c r="BH350" s="52" t="str">
        <f t="shared" ca="1" si="481"/>
        <v/>
      </c>
    </row>
    <row r="351" spans="19:60">
      <c r="S351" s="68">
        <f t="shared" ref="S351:T351" si="492">S350</f>
        <v>7</v>
      </c>
      <c r="T351" s="69">
        <f t="shared" si="492"/>
        <v>2</v>
      </c>
      <c r="U351" s="70">
        <f t="shared" si="473"/>
        <v>3</v>
      </c>
      <c r="V351" s="68">
        <f t="shared" ref="V351:AA351" si="493">V350</f>
        <v>4</v>
      </c>
      <c r="W351" s="70">
        <f t="shared" si="493"/>
        <v>7</v>
      </c>
      <c r="X351" s="71">
        <f t="shared" si="493"/>
        <v>0.42857142857142855</v>
      </c>
      <c r="Y351" s="71">
        <f t="shared" si="493"/>
        <v>0.5</v>
      </c>
      <c r="Z351" s="69">
        <f t="shared" si="493"/>
        <v>10000</v>
      </c>
      <c r="AA351" s="69">
        <f t="shared" ca="1" si="493"/>
        <v>9350.6862150320194</v>
      </c>
      <c r="AB351" s="69">
        <f t="shared" ca="1" si="475"/>
        <v>-649.31378496798061</v>
      </c>
      <c r="AC351" s="69">
        <f t="shared" ca="1" si="476"/>
        <v>96.882372767104812</v>
      </c>
      <c r="AD351" s="73">
        <f t="shared" si="484"/>
        <v>6.5999999999999783</v>
      </c>
      <c r="AE351" s="69">
        <f t="shared" si="485"/>
        <v>0.70000000000000007</v>
      </c>
      <c r="AF351" s="69">
        <f t="shared" si="485"/>
        <v>2.8000000000000003</v>
      </c>
      <c r="AG351" s="78">
        <f t="shared" si="485"/>
        <v>200</v>
      </c>
      <c r="AH351" s="60">
        <f t="shared" si="485"/>
        <v>50</v>
      </c>
      <c r="AI351" s="60">
        <f t="shared" si="485"/>
        <v>140</v>
      </c>
      <c r="AJ351" s="60">
        <f t="shared" si="485"/>
        <v>10140</v>
      </c>
      <c r="AK351" s="60">
        <f t="shared" si="485"/>
        <v>754.31378496798106</v>
      </c>
      <c r="AL351" s="60">
        <f t="shared" si="485"/>
        <v>15.086275699359621</v>
      </c>
      <c r="AM351" s="60">
        <f t="shared" ca="1" si="485"/>
        <v>-878.77947421638009</v>
      </c>
      <c r="AN351" s="60">
        <f t="shared" ca="1" si="485"/>
        <v>-878.77947421638009</v>
      </c>
      <c r="AO351" s="60">
        <f t="shared" ca="1" si="485"/>
        <v>878.77947421638009</v>
      </c>
      <c r="AP351" s="63">
        <f t="shared" si="459"/>
        <v>35</v>
      </c>
      <c r="AQ351" s="62">
        <f t="shared" si="460"/>
        <v>3.3918599544484351</v>
      </c>
      <c r="AR351" s="62">
        <f t="shared" si="461"/>
        <v>169.59299772242176</v>
      </c>
      <c r="AS351" s="62">
        <f t="shared" si="462"/>
        <v>339.18599544484351</v>
      </c>
      <c r="AT351" s="62">
        <f t="shared" si="463"/>
        <v>-169.59299772242176</v>
      </c>
      <c r="AU351" s="62">
        <f t="shared" si="464"/>
        <v>508.7789931672653</v>
      </c>
      <c r="AV351" s="62">
        <f t="shared" si="465"/>
        <v>-678.37199088968703</v>
      </c>
      <c r="AW351" s="63">
        <f t="shared" si="477"/>
        <v>-169.59299772242173</v>
      </c>
      <c r="AX351" s="61" t="str">
        <f t="shared" ca="1" si="466"/>
        <v/>
      </c>
      <c r="AY351" s="69">
        <f t="shared" ca="1" si="478"/>
        <v>9261.2205257836213</v>
      </c>
      <c r="AZ351" s="51">
        <f t="shared" si="467"/>
        <v>1187.1509840569522</v>
      </c>
      <c r="BA351" s="55">
        <f t="shared" ca="1" si="468"/>
        <v>0.12695870193446407</v>
      </c>
      <c r="BB351" s="55">
        <f t="shared" ca="1" si="479"/>
        <v>-0.2611880444379982</v>
      </c>
      <c r="BC351" s="64">
        <f t="shared" ca="1" si="469"/>
        <v>-818.90678269040234</v>
      </c>
      <c r="BE351" s="52">
        <f t="shared" ca="1" si="470"/>
        <v>6.5999999999999783</v>
      </c>
      <c r="BF351" s="52" t="str">
        <f t="shared" ca="1" si="471"/>
        <v/>
      </c>
      <c r="BG351" s="52">
        <f t="shared" ca="1" si="480"/>
        <v>6.5999999999999783</v>
      </c>
      <c r="BH351" s="52" t="str">
        <f t="shared" ca="1" si="481"/>
        <v/>
      </c>
    </row>
    <row r="352" spans="19:60">
      <c r="S352" s="68">
        <f t="shared" ref="S352:T352" si="494">S351</f>
        <v>7</v>
      </c>
      <c r="T352" s="69">
        <f t="shared" si="494"/>
        <v>2</v>
      </c>
      <c r="U352" s="70">
        <f t="shared" si="473"/>
        <v>3</v>
      </c>
      <c r="V352" s="68">
        <f t="shared" ref="V352:AA352" si="495">V351</f>
        <v>4</v>
      </c>
      <c r="W352" s="70">
        <f t="shared" si="495"/>
        <v>7</v>
      </c>
      <c r="X352" s="71">
        <f t="shared" si="495"/>
        <v>0.42857142857142855</v>
      </c>
      <c r="Y352" s="71">
        <f t="shared" si="495"/>
        <v>0.5</v>
      </c>
      <c r="Z352" s="69">
        <f t="shared" si="495"/>
        <v>10000</v>
      </c>
      <c r="AA352" s="69">
        <f t="shared" ca="1" si="495"/>
        <v>9350.6862150320194</v>
      </c>
      <c r="AB352" s="69">
        <f t="shared" ca="1" si="475"/>
        <v>-649.31378496798061</v>
      </c>
      <c r="AC352" s="69">
        <f t="shared" ca="1" si="476"/>
        <v>96.882372767104812</v>
      </c>
      <c r="AD352" s="73">
        <f t="shared" si="484"/>
        <v>6.4999999999999787</v>
      </c>
      <c r="AE352" s="69">
        <f t="shared" si="485"/>
        <v>0.70000000000000007</v>
      </c>
      <c r="AF352" s="69">
        <f t="shared" si="485"/>
        <v>2.8000000000000003</v>
      </c>
      <c r="AG352" s="78">
        <f t="shared" si="485"/>
        <v>200</v>
      </c>
      <c r="AH352" s="60">
        <f t="shared" si="485"/>
        <v>50</v>
      </c>
      <c r="AI352" s="60">
        <f t="shared" si="485"/>
        <v>140</v>
      </c>
      <c r="AJ352" s="60">
        <f t="shared" si="485"/>
        <v>10140</v>
      </c>
      <c r="AK352" s="60">
        <f t="shared" si="485"/>
        <v>754.31378496798106</v>
      </c>
      <c r="AL352" s="60">
        <f t="shared" si="485"/>
        <v>15.086275699359621</v>
      </c>
      <c r="AM352" s="60">
        <f t="shared" ca="1" si="485"/>
        <v>-878.77947421638009</v>
      </c>
      <c r="AN352" s="60">
        <f t="shared" ca="1" si="485"/>
        <v>-878.77947421638009</v>
      </c>
      <c r="AO352" s="60">
        <f t="shared" ca="1" si="485"/>
        <v>878.77947421638009</v>
      </c>
      <c r="AP352" s="63">
        <f t="shared" si="459"/>
        <v>35</v>
      </c>
      <c r="AQ352" s="62">
        <f t="shared" si="460"/>
        <v>3.428657799901488</v>
      </c>
      <c r="AR352" s="62">
        <f t="shared" si="461"/>
        <v>171.43288999507439</v>
      </c>
      <c r="AS352" s="62">
        <f t="shared" si="462"/>
        <v>342.86577999014878</v>
      </c>
      <c r="AT352" s="62">
        <f t="shared" si="463"/>
        <v>-171.43288999507439</v>
      </c>
      <c r="AU352" s="62">
        <f t="shared" si="464"/>
        <v>514.29866998522311</v>
      </c>
      <c r="AV352" s="62">
        <f t="shared" si="465"/>
        <v>-685.73155998029756</v>
      </c>
      <c r="AW352" s="63">
        <f t="shared" si="477"/>
        <v>-171.43288999507445</v>
      </c>
      <c r="AX352" s="61" t="str">
        <f t="shared" ca="1" si="466"/>
        <v/>
      </c>
      <c r="AY352" s="69">
        <f t="shared" ca="1" si="478"/>
        <v>9261.2205257836213</v>
      </c>
      <c r="AZ352" s="51">
        <f t="shared" si="467"/>
        <v>1200.0302299655207</v>
      </c>
      <c r="BA352" s="55">
        <f t="shared" ca="1" si="468"/>
        <v>0.12833606030286532</v>
      </c>
      <c r="BB352" s="55">
        <f t="shared" ca="1" si="479"/>
        <v>-0.26402163940432632</v>
      </c>
      <c r="BC352" s="64">
        <f t="shared" ca="1" si="469"/>
        <v>-820.74667496305506</v>
      </c>
      <c r="BE352" s="52">
        <f t="shared" ca="1" si="470"/>
        <v>6.4999999999999787</v>
      </c>
      <c r="BF352" s="52" t="str">
        <f t="shared" ca="1" si="471"/>
        <v/>
      </c>
      <c r="BG352" s="52">
        <f t="shared" ca="1" si="480"/>
        <v>6.4999999999999787</v>
      </c>
      <c r="BH352" s="52" t="str">
        <f t="shared" ca="1" si="481"/>
        <v/>
      </c>
    </row>
    <row r="353" spans="19:60">
      <c r="S353" s="68">
        <f t="shared" ref="S353:T353" si="496">S352</f>
        <v>7</v>
      </c>
      <c r="T353" s="69">
        <f t="shared" si="496"/>
        <v>2</v>
      </c>
      <c r="U353" s="70">
        <f t="shared" si="473"/>
        <v>3</v>
      </c>
      <c r="V353" s="68">
        <f t="shared" ref="V353:AA353" si="497">V352</f>
        <v>4</v>
      </c>
      <c r="W353" s="70">
        <f t="shared" si="497"/>
        <v>7</v>
      </c>
      <c r="X353" s="71">
        <f t="shared" si="497"/>
        <v>0.42857142857142855</v>
      </c>
      <c r="Y353" s="71">
        <f t="shared" si="497"/>
        <v>0.5</v>
      </c>
      <c r="Z353" s="69">
        <f t="shared" si="497"/>
        <v>10000</v>
      </c>
      <c r="AA353" s="69">
        <f t="shared" ca="1" si="497"/>
        <v>9350.6862150320194</v>
      </c>
      <c r="AB353" s="69">
        <f t="shared" ca="1" si="475"/>
        <v>-649.31378496798061</v>
      </c>
      <c r="AC353" s="69">
        <f t="shared" ca="1" si="476"/>
        <v>96.882372767104812</v>
      </c>
      <c r="AD353" s="73">
        <f t="shared" si="484"/>
        <v>6.399999999999979</v>
      </c>
      <c r="AE353" s="69">
        <f t="shared" si="485"/>
        <v>0.70000000000000007</v>
      </c>
      <c r="AF353" s="69">
        <f t="shared" si="485"/>
        <v>2.8000000000000003</v>
      </c>
      <c r="AG353" s="78">
        <f t="shared" si="485"/>
        <v>200</v>
      </c>
      <c r="AH353" s="60">
        <f t="shared" si="485"/>
        <v>50</v>
      </c>
      <c r="AI353" s="60">
        <f t="shared" si="485"/>
        <v>140</v>
      </c>
      <c r="AJ353" s="60">
        <f t="shared" si="485"/>
        <v>10140</v>
      </c>
      <c r="AK353" s="60">
        <f t="shared" si="485"/>
        <v>754.31378496798106</v>
      </c>
      <c r="AL353" s="60">
        <f t="shared" si="485"/>
        <v>15.086275699359621</v>
      </c>
      <c r="AM353" s="60">
        <f t="shared" ca="1" si="485"/>
        <v>-878.77947421638009</v>
      </c>
      <c r="AN353" s="60">
        <f t="shared" ca="1" si="485"/>
        <v>-878.77947421638009</v>
      </c>
      <c r="AO353" s="60">
        <f t="shared" ca="1" si="485"/>
        <v>878.77947421638009</v>
      </c>
      <c r="AP353" s="63">
        <f t="shared" si="459"/>
        <v>35</v>
      </c>
      <c r="AQ353" s="62">
        <f t="shared" si="460"/>
        <v>3.4666055780249487</v>
      </c>
      <c r="AR353" s="62">
        <f t="shared" si="461"/>
        <v>173.33027890124742</v>
      </c>
      <c r="AS353" s="62">
        <f t="shared" si="462"/>
        <v>346.66055780249485</v>
      </c>
      <c r="AT353" s="62">
        <f t="shared" si="463"/>
        <v>-173.33027890124742</v>
      </c>
      <c r="AU353" s="62">
        <f t="shared" si="464"/>
        <v>519.99083670374227</v>
      </c>
      <c r="AV353" s="62">
        <f t="shared" si="465"/>
        <v>-693.3211156049897</v>
      </c>
      <c r="AW353" s="63">
        <f t="shared" si="477"/>
        <v>-173.33027890124742</v>
      </c>
      <c r="AX353" s="61" t="str">
        <f t="shared" ca="1" si="466"/>
        <v/>
      </c>
      <c r="AY353" s="69">
        <f t="shared" ca="1" si="478"/>
        <v>9261.2205257836213</v>
      </c>
      <c r="AZ353" s="51">
        <f t="shared" si="467"/>
        <v>1213.3119523087321</v>
      </c>
      <c r="BA353" s="55">
        <f t="shared" ca="1" si="468"/>
        <v>0.12975646112027911</v>
      </c>
      <c r="BB353" s="55">
        <f t="shared" ca="1" si="479"/>
        <v>-0.26694378421335196</v>
      </c>
      <c r="BC353" s="64">
        <f t="shared" ca="1" si="469"/>
        <v>-822.64406386922803</v>
      </c>
      <c r="BE353" s="52">
        <f t="shared" ca="1" si="470"/>
        <v>6.399999999999979</v>
      </c>
      <c r="BF353" s="52" t="str">
        <f t="shared" ca="1" si="471"/>
        <v/>
      </c>
      <c r="BG353" s="52">
        <f t="shared" ca="1" si="480"/>
        <v>6.399999999999979</v>
      </c>
      <c r="BH353" s="52" t="str">
        <f t="shared" ca="1" si="481"/>
        <v/>
      </c>
    </row>
    <row r="354" spans="19:60">
      <c r="S354" s="68">
        <f t="shared" ref="S354:T354" si="498">S353</f>
        <v>7</v>
      </c>
      <c r="T354" s="69">
        <f t="shared" si="498"/>
        <v>2</v>
      </c>
      <c r="U354" s="70">
        <f t="shared" si="473"/>
        <v>3</v>
      </c>
      <c r="V354" s="68">
        <f t="shared" ref="V354:AA354" si="499">V353</f>
        <v>4</v>
      </c>
      <c r="W354" s="70">
        <f t="shared" si="499"/>
        <v>7</v>
      </c>
      <c r="X354" s="71">
        <f t="shared" si="499"/>
        <v>0.42857142857142855</v>
      </c>
      <c r="Y354" s="71">
        <f t="shared" si="499"/>
        <v>0.5</v>
      </c>
      <c r="Z354" s="69">
        <f t="shared" si="499"/>
        <v>10000</v>
      </c>
      <c r="AA354" s="69">
        <f t="shared" ca="1" si="499"/>
        <v>9350.6862150320194</v>
      </c>
      <c r="AB354" s="69">
        <f t="shared" ca="1" si="475"/>
        <v>-649.31378496798061</v>
      </c>
      <c r="AC354" s="69">
        <f t="shared" ca="1" si="476"/>
        <v>96.882372767104812</v>
      </c>
      <c r="AD354" s="73">
        <f t="shared" si="484"/>
        <v>6.2999999999999794</v>
      </c>
      <c r="AE354" s="69">
        <f t="shared" si="485"/>
        <v>0.70000000000000007</v>
      </c>
      <c r="AF354" s="69">
        <f t="shared" si="485"/>
        <v>2.8000000000000003</v>
      </c>
      <c r="AG354" s="78">
        <f t="shared" si="485"/>
        <v>200</v>
      </c>
      <c r="AH354" s="60">
        <f t="shared" si="485"/>
        <v>50</v>
      </c>
      <c r="AI354" s="60">
        <f t="shared" si="485"/>
        <v>140</v>
      </c>
      <c r="AJ354" s="60">
        <f t="shared" si="485"/>
        <v>10140</v>
      </c>
      <c r="AK354" s="60">
        <f t="shared" si="485"/>
        <v>754.31378496798106</v>
      </c>
      <c r="AL354" s="60">
        <f t="shared" si="485"/>
        <v>15.086275699359621</v>
      </c>
      <c r="AM354" s="60">
        <f t="shared" ca="1" si="485"/>
        <v>-878.77947421638009</v>
      </c>
      <c r="AN354" s="60">
        <f t="shared" ca="1" si="485"/>
        <v>-878.77947421638009</v>
      </c>
      <c r="AO354" s="60">
        <f t="shared" ca="1" si="485"/>
        <v>878.77947421638009</v>
      </c>
      <c r="AP354" s="63">
        <f t="shared" si="459"/>
        <v>35</v>
      </c>
      <c r="AQ354" s="62">
        <f t="shared" si="460"/>
        <v>3.5057580475174084</v>
      </c>
      <c r="AR354" s="62">
        <f t="shared" si="461"/>
        <v>175.28790237587043</v>
      </c>
      <c r="AS354" s="62">
        <f t="shared" si="462"/>
        <v>350.57580475174086</v>
      </c>
      <c r="AT354" s="62">
        <f t="shared" si="463"/>
        <v>-175.28790237587043</v>
      </c>
      <c r="AU354" s="62">
        <f t="shared" si="464"/>
        <v>525.86370712761129</v>
      </c>
      <c r="AV354" s="62">
        <f t="shared" si="465"/>
        <v>-701.15160950348172</v>
      </c>
      <c r="AW354" s="63">
        <f t="shared" si="477"/>
        <v>-175.28790237587043</v>
      </c>
      <c r="AX354" s="61" t="str">
        <f t="shared" ca="1" si="466"/>
        <v/>
      </c>
      <c r="AY354" s="69">
        <f t="shared" ca="1" si="478"/>
        <v>9261.2205257836213</v>
      </c>
      <c r="AZ354" s="51">
        <f t="shared" si="467"/>
        <v>1227.0153166310929</v>
      </c>
      <c r="BA354" s="55">
        <f t="shared" ca="1" si="468"/>
        <v>0.1312219540271346</v>
      </c>
      <c r="BB354" s="55">
        <f t="shared" ca="1" si="479"/>
        <v>-0.26995869552425156</v>
      </c>
      <c r="BC354" s="64">
        <f t="shared" ca="1" si="469"/>
        <v>-824.60168734385104</v>
      </c>
      <c r="BE354" s="52">
        <f t="shared" ca="1" si="470"/>
        <v>6.2999999999999794</v>
      </c>
      <c r="BF354" s="52" t="str">
        <f t="shared" ca="1" si="471"/>
        <v/>
      </c>
      <c r="BG354" s="52">
        <f t="shared" ca="1" si="480"/>
        <v>6.2999999999999794</v>
      </c>
      <c r="BH354" s="52" t="str">
        <f t="shared" ca="1" si="481"/>
        <v/>
      </c>
    </row>
    <row r="355" spans="19:60">
      <c r="S355" s="68">
        <f t="shared" ref="S355:T355" si="500">S354</f>
        <v>7</v>
      </c>
      <c r="T355" s="69">
        <f t="shared" si="500"/>
        <v>2</v>
      </c>
      <c r="U355" s="70">
        <f t="shared" si="473"/>
        <v>3</v>
      </c>
      <c r="V355" s="68">
        <f t="shared" ref="V355:AA355" si="501">V354</f>
        <v>4</v>
      </c>
      <c r="W355" s="70">
        <f t="shared" si="501"/>
        <v>7</v>
      </c>
      <c r="X355" s="71">
        <f t="shared" si="501"/>
        <v>0.42857142857142855</v>
      </c>
      <c r="Y355" s="71">
        <f t="shared" si="501"/>
        <v>0.5</v>
      </c>
      <c r="Z355" s="69">
        <f t="shared" si="501"/>
        <v>10000</v>
      </c>
      <c r="AA355" s="69">
        <f t="shared" ca="1" si="501"/>
        <v>9350.6862150320194</v>
      </c>
      <c r="AB355" s="69">
        <f t="shared" ca="1" si="475"/>
        <v>-649.31378496798061</v>
      </c>
      <c r="AC355" s="69">
        <f t="shared" ca="1" si="476"/>
        <v>96.882372767104812</v>
      </c>
      <c r="AD355" s="73">
        <f t="shared" si="484"/>
        <v>6.1999999999999797</v>
      </c>
      <c r="AE355" s="69">
        <f t="shared" si="485"/>
        <v>0.70000000000000007</v>
      </c>
      <c r="AF355" s="69">
        <f t="shared" si="485"/>
        <v>2.8000000000000003</v>
      </c>
      <c r="AG355" s="78">
        <f t="shared" si="485"/>
        <v>200</v>
      </c>
      <c r="AH355" s="60">
        <f t="shared" si="485"/>
        <v>50</v>
      </c>
      <c r="AI355" s="60">
        <f t="shared" si="485"/>
        <v>140</v>
      </c>
      <c r="AJ355" s="60">
        <f t="shared" si="485"/>
        <v>10140</v>
      </c>
      <c r="AK355" s="60">
        <f t="shared" si="485"/>
        <v>754.31378496798106</v>
      </c>
      <c r="AL355" s="60">
        <f t="shared" si="485"/>
        <v>15.086275699359621</v>
      </c>
      <c r="AM355" s="60">
        <f t="shared" ca="1" si="485"/>
        <v>-878.77947421638009</v>
      </c>
      <c r="AN355" s="60">
        <f t="shared" ca="1" si="485"/>
        <v>-878.77947421638009</v>
      </c>
      <c r="AO355" s="60">
        <f t="shared" ca="1" si="485"/>
        <v>878.77947421638009</v>
      </c>
      <c r="AP355" s="63">
        <f t="shared" si="459"/>
        <v>35</v>
      </c>
      <c r="AQ355" s="62">
        <f t="shared" si="460"/>
        <v>3.5461734998967214</v>
      </c>
      <c r="AR355" s="62">
        <f t="shared" si="461"/>
        <v>177.30867499483608</v>
      </c>
      <c r="AS355" s="62">
        <f t="shared" si="462"/>
        <v>354.61734998967216</v>
      </c>
      <c r="AT355" s="62">
        <f t="shared" si="463"/>
        <v>-177.30867499483608</v>
      </c>
      <c r="AU355" s="62">
        <f t="shared" si="464"/>
        <v>531.92602498450822</v>
      </c>
      <c r="AV355" s="62">
        <f t="shared" si="465"/>
        <v>-709.23469997934433</v>
      </c>
      <c r="AW355" s="63">
        <f t="shared" si="477"/>
        <v>-177.30867499483611</v>
      </c>
      <c r="AX355" s="61" t="str">
        <f t="shared" ca="1" si="466"/>
        <v/>
      </c>
      <c r="AY355" s="69">
        <f t="shared" ca="1" si="478"/>
        <v>9261.2205257836213</v>
      </c>
      <c r="AZ355" s="51">
        <f t="shared" si="467"/>
        <v>1241.1607249638525</v>
      </c>
      <c r="BA355" s="55">
        <f t="shared" ca="1" si="468"/>
        <v>0.13273472089872737</v>
      </c>
      <c r="BB355" s="55">
        <f t="shared" ca="1" si="479"/>
        <v>-0.2730708620387286</v>
      </c>
      <c r="BC355" s="64">
        <f t="shared" ca="1" si="469"/>
        <v>-826.62245996281672</v>
      </c>
      <c r="BE355" s="52">
        <f t="shared" ca="1" si="470"/>
        <v>6.1999999999999797</v>
      </c>
      <c r="BF355" s="52" t="str">
        <f t="shared" ca="1" si="471"/>
        <v/>
      </c>
      <c r="BG355" s="52">
        <f t="shared" ca="1" si="480"/>
        <v>6.1999999999999797</v>
      </c>
      <c r="BH355" s="52" t="str">
        <f t="shared" ca="1" si="481"/>
        <v/>
      </c>
    </row>
    <row r="356" spans="19:60">
      <c r="S356" s="68">
        <f t="shared" ref="S356:T356" si="502">S355</f>
        <v>7</v>
      </c>
      <c r="T356" s="69">
        <f t="shared" si="502"/>
        <v>2</v>
      </c>
      <c r="U356" s="70">
        <f t="shared" si="473"/>
        <v>3</v>
      </c>
      <c r="V356" s="68">
        <f t="shared" ref="V356:AA356" si="503">V355</f>
        <v>4</v>
      </c>
      <c r="W356" s="70">
        <f t="shared" si="503"/>
        <v>7</v>
      </c>
      <c r="X356" s="71">
        <f t="shared" si="503"/>
        <v>0.42857142857142855</v>
      </c>
      <c r="Y356" s="71">
        <f t="shared" si="503"/>
        <v>0.5</v>
      </c>
      <c r="Z356" s="69">
        <f t="shared" si="503"/>
        <v>10000</v>
      </c>
      <c r="AA356" s="69">
        <f t="shared" ca="1" si="503"/>
        <v>9350.6862150320194</v>
      </c>
      <c r="AB356" s="69">
        <f t="shared" ca="1" si="475"/>
        <v>-649.31378496798061</v>
      </c>
      <c r="AC356" s="69">
        <f t="shared" ca="1" si="476"/>
        <v>96.882372767104812</v>
      </c>
      <c r="AD356" s="73">
        <f t="shared" si="484"/>
        <v>6.0999999999999801</v>
      </c>
      <c r="AE356" s="69">
        <f t="shared" si="485"/>
        <v>0.70000000000000007</v>
      </c>
      <c r="AF356" s="69">
        <f t="shared" si="485"/>
        <v>2.8000000000000003</v>
      </c>
      <c r="AG356" s="78">
        <f t="shared" si="485"/>
        <v>200</v>
      </c>
      <c r="AH356" s="60">
        <f t="shared" si="485"/>
        <v>50</v>
      </c>
      <c r="AI356" s="60">
        <f t="shared" si="485"/>
        <v>140</v>
      </c>
      <c r="AJ356" s="60">
        <f t="shared" si="485"/>
        <v>10140</v>
      </c>
      <c r="AK356" s="60">
        <f t="shared" si="485"/>
        <v>754.31378496798106</v>
      </c>
      <c r="AL356" s="60">
        <f t="shared" si="485"/>
        <v>15.086275699359621</v>
      </c>
      <c r="AM356" s="60">
        <f t="shared" ca="1" si="485"/>
        <v>-878.77947421638009</v>
      </c>
      <c r="AN356" s="60">
        <f t="shared" ca="1" si="485"/>
        <v>-878.77947421638009</v>
      </c>
      <c r="AO356" s="60">
        <f t="shared" ca="1" si="485"/>
        <v>878.77947421638009</v>
      </c>
      <c r="AP356" s="63">
        <f t="shared" si="459"/>
        <v>35</v>
      </c>
      <c r="AQ356" s="62">
        <f t="shared" si="460"/>
        <v>3.5879140490753563</v>
      </c>
      <c r="AR356" s="62">
        <f t="shared" si="461"/>
        <v>179.39570245376783</v>
      </c>
      <c r="AS356" s="62">
        <f t="shared" si="462"/>
        <v>358.79140490753565</v>
      </c>
      <c r="AT356" s="62">
        <f t="shared" si="463"/>
        <v>-179.39570245376783</v>
      </c>
      <c r="AU356" s="62">
        <f t="shared" si="464"/>
        <v>538.18710736130345</v>
      </c>
      <c r="AV356" s="62">
        <f t="shared" si="465"/>
        <v>-717.5828098150713</v>
      </c>
      <c r="AW356" s="63">
        <f t="shared" si="477"/>
        <v>-179.39570245376785</v>
      </c>
      <c r="AX356" s="61" t="str">
        <f t="shared" ca="1" si="466"/>
        <v/>
      </c>
      <c r="AY356" s="69">
        <f t="shared" ca="1" si="478"/>
        <v>9261.2205257836213</v>
      </c>
      <c r="AZ356" s="51">
        <f t="shared" si="467"/>
        <v>1255.7699171763747</v>
      </c>
      <c r="BA356" s="55">
        <f t="shared" ca="1" si="468"/>
        <v>0.13429708668414286</v>
      </c>
      <c r="BB356" s="55">
        <f t="shared" ca="1" si="479"/>
        <v>-0.27628506679958187</v>
      </c>
      <c r="BC356" s="64">
        <f t="shared" ca="1" si="469"/>
        <v>-828.70948742174846</v>
      </c>
      <c r="BE356" s="52">
        <f t="shared" ca="1" si="470"/>
        <v>6.0999999999999801</v>
      </c>
      <c r="BF356" s="52" t="str">
        <f t="shared" ca="1" si="471"/>
        <v/>
      </c>
      <c r="BG356" s="52">
        <f t="shared" ca="1" si="480"/>
        <v>6.0999999999999801</v>
      </c>
      <c r="BH356" s="52" t="str">
        <f t="shared" ca="1" si="481"/>
        <v/>
      </c>
    </row>
    <row r="357" spans="19:60">
      <c r="S357" s="68">
        <f t="shared" ref="S357:T357" si="504">S356</f>
        <v>7</v>
      </c>
      <c r="T357" s="69">
        <f t="shared" si="504"/>
        <v>2</v>
      </c>
      <c r="U357" s="70">
        <f t="shared" si="473"/>
        <v>3</v>
      </c>
      <c r="V357" s="68">
        <f t="shared" ref="V357:AA357" si="505">V356</f>
        <v>4</v>
      </c>
      <c r="W357" s="70">
        <f t="shared" si="505"/>
        <v>7</v>
      </c>
      <c r="X357" s="71">
        <f t="shared" si="505"/>
        <v>0.42857142857142855</v>
      </c>
      <c r="Y357" s="71">
        <f t="shared" si="505"/>
        <v>0.5</v>
      </c>
      <c r="Z357" s="69">
        <f t="shared" si="505"/>
        <v>10000</v>
      </c>
      <c r="AA357" s="69">
        <f t="shared" ca="1" si="505"/>
        <v>9350.6862150320194</v>
      </c>
      <c r="AB357" s="69">
        <f t="shared" ca="1" si="475"/>
        <v>-649.31378496798061</v>
      </c>
      <c r="AC357" s="69">
        <f t="shared" ca="1" si="476"/>
        <v>96.882372767104812</v>
      </c>
      <c r="AD357" s="73">
        <f t="shared" si="484"/>
        <v>5.9999999999999805</v>
      </c>
      <c r="AE357" s="69">
        <f t="shared" si="485"/>
        <v>0.70000000000000007</v>
      </c>
      <c r="AF357" s="69">
        <f t="shared" si="485"/>
        <v>2.8000000000000003</v>
      </c>
      <c r="AG357" s="78">
        <f t="shared" si="485"/>
        <v>200</v>
      </c>
      <c r="AH357" s="60">
        <f t="shared" si="485"/>
        <v>50</v>
      </c>
      <c r="AI357" s="60">
        <f t="shared" si="485"/>
        <v>140</v>
      </c>
      <c r="AJ357" s="60">
        <f t="shared" si="485"/>
        <v>10140</v>
      </c>
      <c r="AK357" s="60">
        <f t="shared" si="485"/>
        <v>754.31378496798106</v>
      </c>
      <c r="AL357" s="60">
        <f t="shared" si="485"/>
        <v>15.086275699359621</v>
      </c>
      <c r="AM357" s="60">
        <f t="shared" ca="1" si="485"/>
        <v>-878.77947421638009</v>
      </c>
      <c r="AN357" s="60">
        <f t="shared" ca="1" si="485"/>
        <v>-878.77947421638009</v>
      </c>
      <c r="AO357" s="60">
        <f t="shared" ca="1" si="485"/>
        <v>878.77947421638009</v>
      </c>
      <c r="AP357" s="63">
        <f t="shared" si="459"/>
        <v>35</v>
      </c>
      <c r="AQ357" s="62">
        <f t="shared" si="460"/>
        <v>3.6310459498932786</v>
      </c>
      <c r="AR357" s="62">
        <f t="shared" si="461"/>
        <v>181.55229749466392</v>
      </c>
      <c r="AS357" s="62">
        <f t="shared" si="462"/>
        <v>363.10459498932784</v>
      </c>
      <c r="AT357" s="62">
        <f t="shared" si="463"/>
        <v>-181.55229749466392</v>
      </c>
      <c r="AU357" s="62">
        <f t="shared" si="464"/>
        <v>544.65689248399178</v>
      </c>
      <c r="AV357" s="62">
        <f t="shared" si="465"/>
        <v>-726.20918997865567</v>
      </c>
      <c r="AW357" s="63">
        <f t="shared" si="477"/>
        <v>-181.55229749466389</v>
      </c>
      <c r="AX357" s="61" t="str">
        <f t="shared" ca="1" si="466"/>
        <v/>
      </c>
      <c r="AY357" s="69">
        <f t="shared" ca="1" si="478"/>
        <v>9261.2205257836213</v>
      </c>
      <c r="AZ357" s="51">
        <f t="shared" si="467"/>
        <v>1270.8660824626475</v>
      </c>
      <c r="BA357" s="55">
        <f t="shared" ca="1" si="468"/>
        <v>0.13591153132907216</v>
      </c>
      <c r="BB357" s="55">
        <f t="shared" ca="1" si="479"/>
        <v>-0.27960641171913009</v>
      </c>
      <c r="BC357" s="64">
        <f t="shared" ca="1" si="469"/>
        <v>-830.8660824626445</v>
      </c>
      <c r="BE357" s="52">
        <f t="shared" ca="1" si="470"/>
        <v>5.9999999999999805</v>
      </c>
      <c r="BF357" s="52" t="str">
        <f t="shared" ca="1" si="471"/>
        <v/>
      </c>
      <c r="BG357" s="52">
        <f t="shared" ca="1" si="480"/>
        <v>5.9999999999999805</v>
      </c>
      <c r="BH357" s="52" t="str">
        <f t="shared" ca="1" si="481"/>
        <v/>
      </c>
    </row>
    <row r="358" spans="19:60">
      <c r="S358" s="68">
        <f t="shared" ref="S358:T358" si="506">S357</f>
        <v>7</v>
      </c>
      <c r="T358" s="69">
        <f t="shared" si="506"/>
        <v>2</v>
      </c>
      <c r="U358" s="70">
        <f t="shared" si="473"/>
        <v>3</v>
      </c>
      <c r="V358" s="68">
        <f t="shared" ref="V358:AA358" si="507">V357</f>
        <v>4</v>
      </c>
      <c r="W358" s="70">
        <f t="shared" si="507"/>
        <v>7</v>
      </c>
      <c r="X358" s="71">
        <f t="shared" si="507"/>
        <v>0.42857142857142855</v>
      </c>
      <c r="Y358" s="71">
        <f t="shared" si="507"/>
        <v>0.5</v>
      </c>
      <c r="Z358" s="69">
        <f t="shared" si="507"/>
        <v>10000</v>
      </c>
      <c r="AA358" s="69">
        <f t="shared" ca="1" si="507"/>
        <v>9350.6862150320194</v>
      </c>
      <c r="AB358" s="69">
        <f t="shared" ca="1" si="475"/>
        <v>-649.31378496798061</v>
      </c>
      <c r="AC358" s="69">
        <f t="shared" ca="1" si="476"/>
        <v>96.882372767104812</v>
      </c>
      <c r="AD358" s="73">
        <f t="shared" si="484"/>
        <v>5.8999999999999808</v>
      </c>
      <c r="AE358" s="69">
        <f t="shared" si="485"/>
        <v>0.70000000000000007</v>
      </c>
      <c r="AF358" s="69">
        <f t="shared" si="485"/>
        <v>2.8000000000000003</v>
      </c>
      <c r="AG358" s="78">
        <f t="shared" si="485"/>
        <v>200</v>
      </c>
      <c r="AH358" s="60">
        <f t="shared" si="485"/>
        <v>50</v>
      </c>
      <c r="AI358" s="60">
        <f t="shared" si="485"/>
        <v>140</v>
      </c>
      <c r="AJ358" s="60">
        <f t="shared" si="485"/>
        <v>10140</v>
      </c>
      <c r="AK358" s="60">
        <f t="shared" si="485"/>
        <v>754.31378496798106</v>
      </c>
      <c r="AL358" s="60">
        <f t="shared" si="485"/>
        <v>15.086275699359621</v>
      </c>
      <c r="AM358" s="60">
        <f t="shared" ca="1" si="485"/>
        <v>-878.77947421638009</v>
      </c>
      <c r="AN358" s="60">
        <f t="shared" ca="1" si="485"/>
        <v>-878.77947421638009</v>
      </c>
      <c r="AO358" s="60">
        <f t="shared" ca="1" si="485"/>
        <v>878.77947421638009</v>
      </c>
      <c r="AP358" s="63">
        <f t="shared" si="459"/>
        <v>35</v>
      </c>
      <c r="AQ358" s="62">
        <f t="shared" si="460"/>
        <v>3.6756399490440121</v>
      </c>
      <c r="AR358" s="62">
        <f t="shared" si="461"/>
        <v>183.78199745220061</v>
      </c>
      <c r="AS358" s="62">
        <f t="shared" si="462"/>
        <v>367.56399490440123</v>
      </c>
      <c r="AT358" s="62">
        <f t="shared" si="463"/>
        <v>-183.78199745220061</v>
      </c>
      <c r="AU358" s="62">
        <f t="shared" si="464"/>
        <v>551.34599235660187</v>
      </c>
      <c r="AV358" s="62">
        <f t="shared" si="465"/>
        <v>-735.12798980880245</v>
      </c>
      <c r="AW358" s="63">
        <f t="shared" si="477"/>
        <v>-183.78199745220059</v>
      </c>
      <c r="AX358" s="61" t="str">
        <f t="shared" ca="1" si="466"/>
        <v/>
      </c>
      <c r="AY358" s="69">
        <f t="shared" ca="1" si="478"/>
        <v>9261.2205257836213</v>
      </c>
      <c r="AZ358" s="51">
        <f t="shared" si="467"/>
        <v>1286.4739821654043</v>
      </c>
      <c r="BA358" s="55">
        <f t="shared" ca="1" si="468"/>
        <v>0.13758070291111774</v>
      </c>
      <c r="BB358" s="55">
        <f t="shared" ca="1" si="479"/>
        <v>-0.28304034460205302</v>
      </c>
      <c r="BC358" s="64">
        <f t="shared" ca="1" si="469"/>
        <v>-833.09578242018119</v>
      </c>
      <c r="BE358" s="52">
        <f t="shared" ca="1" si="470"/>
        <v>5.8999999999999808</v>
      </c>
      <c r="BF358" s="52" t="str">
        <f t="shared" ca="1" si="471"/>
        <v/>
      </c>
      <c r="BG358" s="52">
        <f t="shared" ca="1" si="480"/>
        <v>5.8999999999999808</v>
      </c>
      <c r="BH358" s="52" t="str">
        <f t="shared" ca="1" si="481"/>
        <v/>
      </c>
    </row>
    <row r="359" spans="19:60">
      <c r="S359" s="68">
        <f t="shared" ref="S359:T359" si="508">S358</f>
        <v>7</v>
      </c>
      <c r="T359" s="69">
        <f t="shared" si="508"/>
        <v>2</v>
      </c>
      <c r="U359" s="70">
        <f t="shared" si="473"/>
        <v>3</v>
      </c>
      <c r="V359" s="68">
        <f t="shared" ref="V359:AA359" si="509">V358</f>
        <v>4</v>
      </c>
      <c r="W359" s="70">
        <f t="shared" si="509"/>
        <v>7</v>
      </c>
      <c r="X359" s="71">
        <f t="shared" si="509"/>
        <v>0.42857142857142855</v>
      </c>
      <c r="Y359" s="71">
        <f t="shared" si="509"/>
        <v>0.5</v>
      </c>
      <c r="Z359" s="69">
        <f t="shared" si="509"/>
        <v>10000</v>
      </c>
      <c r="AA359" s="69">
        <f t="shared" ca="1" si="509"/>
        <v>9350.6862150320194</v>
      </c>
      <c r="AB359" s="69">
        <f t="shared" ca="1" si="475"/>
        <v>-649.31378496798061</v>
      </c>
      <c r="AC359" s="69">
        <f t="shared" ca="1" si="476"/>
        <v>96.882372767104812</v>
      </c>
      <c r="AD359" s="73">
        <f t="shared" si="484"/>
        <v>5.7999999999999812</v>
      </c>
      <c r="AE359" s="69">
        <f t="shared" si="485"/>
        <v>0.70000000000000007</v>
      </c>
      <c r="AF359" s="69">
        <f t="shared" si="485"/>
        <v>2.8000000000000003</v>
      </c>
      <c r="AG359" s="78">
        <f t="shared" si="485"/>
        <v>200</v>
      </c>
      <c r="AH359" s="60">
        <f t="shared" si="485"/>
        <v>50</v>
      </c>
      <c r="AI359" s="60">
        <f t="shared" si="485"/>
        <v>140</v>
      </c>
      <c r="AJ359" s="60">
        <f t="shared" si="485"/>
        <v>10140</v>
      </c>
      <c r="AK359" s="60">
        <f t="shared" si="485"/>
        <v>754.31378496798106</v>
      </c>
      <c r="AL359" s="60">
        <f t="shared" si="485"/>
        <v>15.086275699359621</v>
      </c>
      <c r="AM359" s="60">
        <f t="shared" ca="1" si="485"/>
        <v>-878.77947421638009</v>
      </c>
      <c r="AN359" s="60">
        <f t="shared" ca="1" si="485"/>
        <v>-878.77947421638009</v>
      </c>
      <c r="AO359" s="60">
        <f t="shared" ca="1" si="485"/>
        <v>878.77947421638009</v>
      </c>
      <c r="AP359" s="63">
        <f t="shared" si="459"/>
        <v>35</v>
      </c>
      <c r="AQ359" s="62">
        <f t="shared" si="460"/>
        <v>3.7217716723033916</v>
      </c>
      <c r="AR359" s="62">
        <f t="shared" si="461"/>
        <v>186.08858361516957</v>
      </c>
      <c r="AS359" s="62">
        <f t="shared" si="462"/>
        <v>372.17716723033914</v>
      </c>
      <c r="AT359" s="62">
        <f t="shared" si="463"/>
        <v>-186.08858361516957</v>
      </c>
      <c r="AU359" s="62">
        <f t="shared" si="464"/>
        <v>558.26575084550871</v>
      </c>
      <c r="AV359" s="62">
        <f t="shared" si="465"/>
        <v>-744.35433446067827</v>
      </c>
      <c r="AW359" s="63">
        <f t="shared" si="477"/>
        <v>-186.08858361516957</v>
      </c>
      <c r="AX359" s="61" t="str">
        <f t="shared" ca="1" si="466"/>
        <v/>
      </c>
      <c r="AY359" s="69">
        <f t="shared" ca="1" si="478"/>
        <v>9261.2205257836213</v>
      </c>
      <c r="AZ359" s="51">
        <f t="shared" si="467"/>
        <v>1302.6200853061869</v>
      </c>
      <c r="BA359" s="55">
        <f t="shared" ca="1" si="468"/>
        <v>0.13930743213392349</v>
      </c>
      <c r="BB359" s="55">
        <f t="shared" ca="1" si="479"/>
        <v>-0.28659268896369738</v>
      </c>
      <c r="BC359" s="64">
        <f t="shared" ca="1" si="469"/>
        <v>-835.40236858315018</v>
      </c>
      <c r="BE359" s="52">
        <f t="shared" ca="1" si="470"/>
        <v>5.7999999999999812</v>
      </c>
      <c r="BF359" s="52" t="str">
        <f t="shared" ca="1" si="471"/>
        <v/>
      </c>
      <c r="BG359" s="52">
        <f t="shared" ca="1" si="480"/>
        <v>5.7999999999999812</v>
      </c>
      <c r="BH359" s="52" t="str">
        <f t="shared" ca="1" si="481"/>
        <v/>
      </c>
    </row>
    <row r="360" spans="19:60">
      <c r="S360" s="68">
        <f t="shared" ref="S360:T360" si="510">S359</f>
        <v>7</v>
      </c>
      <c r="T360" s="69">
        <f t="shared" si="510"/>
        <v>2</v>
      </c>
      <c r="U360" s="70">
        <f t="shared" si="473"/>
        <v>3</v>
      </c>
      <c r="V360" s="68">
        <f t="shared" ref="V360:AA360" si="511">V359</f>
        <v>4</v>
      </c>
      <c r="W360" s="70">
        <f t="shared" si="511"/>
        <v>7</v>
      </c>
      <c r="X360" s="71">
        <f t="shared" si="511"/>
        <v>0.42857142857142855</v>
      </c>
      <c r="Y360" s="71">
        <f t="shared" si="511"/>
        <v>0.5</v>
      </c>
      <c r="Z360" s="69">
        <f t="shared" si="511"/>
        <v>10000</v>
      </c>
      <c r="AA360" s="69">
        <f t="shared" ca="1" si="511"/>
        <v>9350.6862150320194</v>
      </c>
      <c r="AB360" s="69">
        <f t="shared" ca="1" si="475"/>
        <v>-649.31378496798061</v>
      </c>
      <c r="AC360" s="69">
        <f t="shared" ca="1" si="476"/>
        <v>96.882372767104812</v>
      </c>
      <c r="AD360" s="73">
        <f t="shared" si="484"/>
        <v>5.6999999999999815</v>
      </c>
      <c r="AE360" s="69">
        <f t="shared" si="485"/>
        <v>0.70000000000000007</v>
      </c>
      <c r="AF360" s="69">
        <f t="shared" si="485"/>
        <v>2.8000000000000003</v>
      </c>
      <c r="AG360" s="78">
        <f t="shared" si="485"/>
        <v>200</v>
      </c>
      <c r="AH360" s="60">
        <f t="shared" si="485"/>
        <v>50</v>
      </c>
      <c r="AI360" s="60">
        <f t="shared" si="485"/>
        <v>140</v>
      </c>
      <c r="AJ360" s="60">
        <f t="shared" si="485"/>
        <v>10140</v>
      </c>
      <c r="AK360" s="60">
        <f t="shared" si="485"/>
        <v>754.31378496798106</v>
      </c>
      <c r="AL360" s="60">
        <f t="shared" si="485"/>
        <v>15.086275699359621</v>
      </c>
      <c r="AM360" s="60">
        <f t="shared" ca="1" si="485"/>
        <v>-878.77947421638009</v>
      </c>
      <c r="AN360" s="60">
        <f t="shared" ca="1" si="485"/>
        <v>-878.77947421638009</v>
      </c>
      <c r="AO360" s="60">
        <f t="shared" ca="1" si="485"/>
        <v>878.77947421638009</v>
      </c>
      <c r="AP360" s="63">
        <f t="shared" si="459"/>
        <v>35</v>
      </c>
      <c r="AQ360" s="62">
        <f t="shared" si="460"/>
        <v>3.7695220525192408</v>
      </c>
      <c r="AR360" s="62">
        <f t="shared" si="461"/>
        <v>188.47610262596203</v>
      </c>
      <c r="AS360" s="62">
        <f t="shared" si="462"/>
        <v>376.95220525192406</v>
      </c>
      <c r="AT360" s="62">
        <f t="shared" si="463"/>
        <v>-188.47610262596203</v>
      </c>
      <c r="AU360" s="62">
        <f t="shared" si="464"/>
        <v>565.42830787788603</v>
      </c>
      <c r="AV360" s="62">
        <f t="shared" si="465"/>
        <v>-753.90441050384811</v>
      </c>
      <c r="AW360" s="63">
        <f t="shared" si="477"/>
        <v>-188.47610262596208</v>
      </c>
      <c r="AX360" s="61" t="str">
        <f t="shared" ca="1" si="466"/>
        <v/>
      </c>
      <c r="AY360" s="69">
        <f t="shared" ca="1" si="478"/>
        <v>9261.2205257836213</v>
      </c>
      <c r="AZ360" s="51">
        <f t="shared" si="467"/>
        <v>1319.3327183817341</v>
      </c>
      <c r="BA360" s="55">
        <f t="shared" ca="1" si="468"/>
        <v>0.14109474834700314</v>
      </c>
      <c r="BB360" s="55">
        <f t="shared" ca="1" si="479"/>
        <v>-0.29026967698715395</v>
      </c>
      <c r="BC360" s="64">
        <f t="shared" ca="1" si="469"/>
        <v>-837.78988759394269</v>
      </c>
      <c r="BE360" s="52">
        <f t="shared" ca="1" si="470"/>
        <v>5.6999999999999815</v>
      </c>
      <c r="BF360" s="52" t="str">
        <f t="shared" ca="1" si="471"/>
        <v/>
      </c>
      <c r="BG360" s="52">
        <f t="shared" ca="1" si="480"/>
        <v>5.6999999999999815</v>
      </c>
      <c r="BH360" s="52" t="str">
        <f t="shared" ca="1" si="481"/>
        <v/>
      </c>
    </row>
    <row r="361" spans="19:60">
      <c r="S361" s="68">
        <f t="shared" ref="S361:T361" si="512">S360</f>
        <v>7</v>
      </c>
      <c r="T361" s="69">
        <f t="shared" si="512"/>
        <v>2</v>
      </c>
      <c r="U361" s="70">
        <f t="shared" si="473"/>
        <v>3</v>
      </c>
      <c r="V361" s="68">
        <f t="shared" ref="V361:AA361" si="513">V360</f>
        <v>4</v>
      </c>
      <c r="W361" s="70">
        <f t="shared" si="513"/>
        <v>7</v>
      </c>
      <c r="X361" s="71">
        <f t="shared" si="513"/>
        <v>0.42857142857142855</v>
      </c>
      <c r="Y361" s="71">
        <f t="shared" si="513"/>
        <v>0.5</v>
      </c>
      <c r="Z361" s="69">
        <f t="shared" si="513"/>
        <v>10000</v>
      </c>
      <c r="AA361" s="69">
        <f t="shared" ca="1" si="513"/>
        <v>9350.6862150320194</v>
      </c>
      <c r="AB361" s="69">
        <f t="shared" ca="1" si="475"/>
        <v>-649.31378496798061</v>
      </c>
      <c r="AC361" s="69">
        <f t="shared" ca="1" si="476"/>
        <v>96.882372767104812</v>
      </c>
      <c r="AD361" s="73">
        <f t="shared" si="484"/>
        <v>5.5999999999999819</v>
      </c>
      <c r="AE361" s="69">
        <f t="shared" si="485"/>
        <v>0.70000000000000007</v>
      </c>
      <c r="AF361" s="69">
        <f t="shared" si="485"/>
        <v>2.8000000000000003</v>
      </c>
      <c r="AG361" s="78">
        <f t="shared" si="485"/>
        <v>200</v>
      </c>
      <c r="AH361" s="60">
        <f t="shared" si="485"/>
        <v>50</v>
      </c>
      <c r="AI361" s="60">
        <f t="shared" si="485"/>
        <v>140</v>
      </c>
      <c r="AJ361" s="60">
        <f t="shared" si="485"/>
        <v>10140</v>
      </c>
      <c r="AK361" s="60">
        <f t="shared" si="485"/>
        <v>754.31378496798106</v>
      </c>
      <c r="AL361" s="60">
        <f t="shared" si="485"/>
        <v>15.086275699359621</v>
      </c>
      <c r="AM361" s="60">
        <f t="shared" ca="1" si="485"/>
        <v>-878.77947421638009</v>
      </c>
      <c r="AN361" s="60">
        <f t="shared" ca="1" si="485"/>
        <v>-878.77947421638009</v>
      </c>
      <c r="AO361" s="60">
        <f t="shared" ca="1" si="485"/>
        <v>878.77947421638009</v>
      </c>
      <c r="AP361" s="63">
        <f t="shared" si="459"/>
        <v>35</v>
      </c>
      <c r="AQ361" s="62">
        <f t="shared" si="460"/>
        <v>3.8189778034570843</v>
      </c>
      <c r="AR361" s="62">
        <f t="shared" si="461"/>
        <v>190.94889017285422</v>
      </c>
      <c r="AS361" s="62">
        <f t="shared" si="462"/>
        <v>381.89778034570844</v>
      </c>
      <c r="AT361" s="62">
        <f t="shared" si="463"/>
        <v>-190.94889017285422</v>
      </c>
      <c r="AU361" s="62">
        <f t="shared" si="464"/>
        <v>572.84667051856263</v>
      </c>
      <c r="AV361" s="62">
        <f t="shared" si="465"/>
        <v>-763.79556069141688</v>
      </c>
      <c r="AW361" s="63">
        <f t="shared" si="477"/>
        <v>-190.94889017285425</v>
      </c>
      <c r="AX361" s="61" t="str">
        <f t="shared" ca="1" si="466"/>
        <v/>
      </c>
      <c r="AY361" s="69">
        <f t="shared" ca="1" si="478"/>
        <v>9261.2205257836213</v>
      </c>
      <c r="AZ361" s="51">
        <f t="shared" si="467"/>
        <v>1336.6422312099796</v>
      </c>
      <c r="BA361" s="55">
        <f t="shared" ca="1" si="468"/>
        <v>0.14294589728197854</v>
      </c>
      <c r="BB361" s="55">
        <f t="shared" ca="1" si="479"/>
        <v>-0.29407798601144813</v>
      </c>
      <c r="BC361" s="64">
        <f t="shared" ca="1" si="469"/>
        <v>-840.26267514083486</v>
      </c>
      <c r="BE361" s="52">
        <f t="shared" ca="1" si="470"/>
        <v>5.5999999999999819</v>
      </c>
      <c r="BF361" s="52" t="str">
        <f t="shared" ca="1" si="471"/>
        <v/>
      </c>
      <c r="BG361" s="52">
        <f t="shared" ca="1" si="480"/>
        <v>5.5999999999999819</v>
      </c>
      <c r="BH361" s="52" t="str">
        <f t="shared" ca="1" si="481"/>
        <v/>
      </c>
    </row>
    <row r="362" spans="19:60">
      <c r="S362" s="68">
        <f t="shared" ref="S362:T362" si="514">S361</f>
        <v>7</v>
      </c>
      <c r="T362" s="69">
        <f t="shared" si="514"/>
        <v>2</v>
      </c>
      <c r="U362" s="70">
        <f t="shared" si="473"/>
        <v>3</v>
      </c>
      <c r="V362" s="68">
        <f t="shared" ref="V362:AA362" si="515">V361</f>
        <v>4</v>
      </c>
      <c r="W362" s="70">
        <f t="shared" si="515"/>
        <v>7</v>
      </c>
      <c r="X362" s="71">
        <f t="shared" si="515"/>
        <v>0.42857142857142855</v>
      </c>
      <c r="Y362" s="71">
        <f t="shared" si="515"/>
        <v>0.5</v>
      </c>
      <c r="Z362" s="69">
        <f t="shared" si="515"/>
        <v>10000</v>
      </c>
      <c r="AA362" s="69">
        <f t="shared" ca="1" si="515"/>
        <v>9350.6862150320194</v>
      </c>
      <c r="AB362" s="69">
        <f t="shared" ca="1" si="475"/>
        <v>-649.31378496798061</v>
      </c>
      <c r="AC362" s="69">
        <f t="shared" ca="1" si="476"/>
        <v>96.882372767104812</v>
      </c>
      <c r="AD362" s="73">
        <f t="shared" si="484"/>
        <v>5.4999999999999822</v>
      </c>
      <c r="AE362" s="69">
        <f t="shared" si="485"/>
        <v>0.70000000000000007</v>
      </c>
      <c r="AF362" s="69">
        <f t="shared" si="485"/>
        <v>2.8000000000000003</v>
      </c>
      <c r="AG362" s="78">
        <f t="shared" si="485"/>
        <v>200</v>
      </c>
      <c r="AH362" s="60">
        <f t="shared" si="485"/>
        <v>50</v>
      </c>
      <c r="AI362" s="60">
        <f t="shared" si="485"/>
        <v>140</v>
      </c>
      <c r="AJ362" s="60">
        <f t="shared" si="485"/>
        <v>10140</v>
      </c>
      <c r="AK362" s="60">
        <f t="shared" si="485"/>
        <v>754.31378496798106</v>
      </c>
      <c r="AL362" s="60">
        <f t="shared" si="485"/>
        <v>15.086275699359621</v>
      </c>
      <c r="AM362" s="60">
        <f t="shared" ca="1" si="485"/>
        <v>-878.77947421638009</v>
      </c>
      <c r="AN362" s="60">
        <f t="shared" ca="1" si="485"/>
        <v>-878.77947421638009</v>
      </c>
      <c r="AO362" s="60">
        <f t="shared" ca="1" si="485"/>
        <v>878.77947421638009</v>
      </c>
      <c r="AP362" s="63">
        <f t="shared" si="459"/>
        <v>35</v>
      </c>
      <c r="AQ362" s="62">
        <f t="shared" si="460"/>
        <v>3.870231945338122</v>
      </c>
      <c r="AR362" s="62">
        <f t="shared" si="461"/>
        <v>193.51159726690611</v>
      </c>
      <c r="AS362" s="62">
        <f t="shared" si="462"/>
        <v>387.02319453381222</v>
      </c>
      <c r="AT362" s="62">
        <f t="shared" si="463"/>
        <v>-193.51159726690611</v>
      </c>
      <c r="AU362" s="62">
        <f t="shared" si="464"/>
        <v>580.53479180071827</v>
      </c>
      <c r="AV362" s="62">
        <f t="shared" si="465"/>
        <v>-774.04638906762443</v>
      </c>
      <c r="AW362" s="63">
        <f t="shared" si="477"/>
        <v>-193.51159726690616</v>
      </c>
      <c r="AX362" s="61" t="str">
        <f t="shared" ca="1" si="466"/>
        <v/>
      </c>
      <c r="AY362" s="69">
        <f t="shared" ca="1" si="478"/>
        <v>9261.2205257836213</v>
      </c>
      <c r="AZ362" s="51">
        <f t="shared" si="467"/>
        <v>1354.5811808683427</v>
      </c>
      <c r="BA362" s="55">
        <f t="shared" ca="1" si="468"/>
        <v>0.14486436072368025</v>
      </c>
      <c r="BB362" s="55">
        <f t="shared" ca="1" si="479"/>
        <v>-0.29802477900026214</v>
      </c>
      <c r="BC362" s="64">
        <f t="shared" ca="1" si="469"/>
        <v>-842.82538223488677</v>
      </c>
      <c r="BE362" s="52">
        <f t="shared" ca="1" si="470"/>
        <v>5.4999999999999822</v>
      </c>
      <c r="BF362" s="52" t="str">
        <f t="shared" ca="1" si="471"/>
        <v/>
      </c>
      <c r="BG362" s="52">
        <f t="shared" ca="1" si="480"/>
        <v>5.4999999999999822</v>
      </c>
      <c r="BH362" s="52" t="str">
        <f t="shared" ca="1" si="481"/>
        <v/>
      </c>
    </row>
    <row r="363" spans="19:60">
      <c r="S363" s="68">
        <f t="shared" ref="S363:T363" si="516">S362</f>
        <v>7</v>
      </c>
      <c r="T363" s="69">
        <f t="shared" si="516"/>
        <v>2</v>
      </c>
      <c r="U363" s="70">
        <f t="shared" si="473"/>
        <v>3</v>
      </c>
      <c r="V363" s="68">
        <f t="shared" ref="V363:AA363" si="517">V362</f>
        <v>4</v>
      </c>
      <c r="W363" s="70">
        <f t="shared" si="517"/>
        <v>7</v>
      </c>
      <c r="X363" s="71">
        <f t="shared" si="517"/>
        <v>0.42857142857142855</v>
      </c>
      <c r="Y363" s="71">
        <f t="shared" si="517"/>
        <v>0.5</v>
      </c>
      <c r="Z363" s="69">
        <f t="shared" si="517"/>
        <v>10000</v>
      </c>
      <c r="AA363" s="69">
        <f t="shared" ca="1" si="517"/>
        <v>9350.6862150320194</v>
      </c>
      <c r="AB363" s="69">
        <f t="shared" ca="1" si="475"/>
        <v>-649.31378496798061</v>
      </c>
      <c r="AC363" s="69">
        <f t="shared" ca="1" si="476"/>
        <v>96.882372767104812</v>
      </c>
      <c r="AD363" s="73">
        <f t="shared" si="484"/>
        <v>5.3999999999999826</v>
      </c>
      <c r="AE363" s="69">
        <f t="shared" ref="AE363:AO378" si="518">AE362</f>
        <v>0.70000000000000007</v>
      </c>
      <c r="AF363" s="69">
        <f t="shared" si="518"/>
        <v>2.8000000000000003</v>
      </c>
      <c r="AG363" s="78">
        <f t="shared" si="518"/>
        <v>200</v>
      </c>
      <c r="AH363" s="60">
        <f t="shared" si="518"/>
        <v>50</v>
      </c>
      <c r="AI363" s="60">
        <f t="shared" si="518"/>
        <v>140</v>
      </c>
      <c r="AJ363" s="60">
        <f t="shared" si="518"/>
        <v>10140</v>
      </c>
      <c r="AK363" s="60">
        <f t="shared" si="518"/>
        <v>754.31378496798106</v>
      </c>
      <c r="AL363" s="60">
        <f t="shared" si="518"/>
        <v>15.086275699359621</v>
      </c>
      <c r="AM363" s="60">
        <f t="shared" ca="1" si="518"/>
        <v>-878.77947421638009</v>
      </c>
      <c r="AN363" s="60">
        <f t="shared" ca="1" si="518"/>
        <v>-878.77947421638009</v>
      </c>
      <c r="AO363" s="60">
        <f t="shared" ca="1" si="518"/>
        <v>878.77947421638009</v>
      </c>
      <c r="AP363" s="63">
        <f t="shared" si="459"/>
        <v>35</v>
      </c>
      <c r="AQ363" s="62">
        <f t="shared" si="460"/>
        <v>3.9233843887703097</v>
      </c>
      <c r="AR363" s="62">
        <f t="shared" si="461"/>
        <v>196.16921943851548</v>
      </c>
      <c r="AS363" s="62">
        <f t="shared" si="462"/>
        <v>392.33843887703097</v>
      </c>
      <c r="AT363" s="62">
        <f t="shared" si="463"/>
        <v>-196.16921943851548</v>
      </c>
      <c r="AU363" s="62">
        <f t="shared" si="464"/>
        <v>588.50765831554645</v>
      </c>
      <c r="AV363" s="62">
        <f t="shared" si="465"/>
        <v>-784.67687775406193</v>
      </c>
      <c r="AW363" s="63">
        <f t="shared" si="477"/>
        <v>-196.16921943851548</v>
      </c>
      <c r="AX363" s="61" t="str">
        <f t="shared" ca="1" si="466"/>
        <v/>
      </c>
      <c r="AY363" s="69">
        <f t="shared" ca="1" si="478"/>
        <v>9261.2205257836213</v>
      </c>
      <c r="AZ363" s="51">
        <f t="shared" si="467"/>
        <v>1373.1845360696084</v>
      </c>
      <c r="BA363" s="55">
        <f t="shared" ca="1" si="468"/>
        <v>0.14685387836692648</v>
      </c>
      <c r="BB363" s="55">
        <f t="shared" ca="1" si="479"/>
        <v>-0.30211774950718029</v>
      </c>
      <c r="BC363" s="64">
        <f t="shared" ca="1" si="469"/>
        <v>-845.48300440649609</v>
      </c>
      <c r="BE363" s="52">
        <f t="shared" ca="1" si="470"/>
        <v>5.3999999999999826</v>
      </c>
      <c r="BF363" s="52" t="str">
        <f t="shared" ca="1" si="471"/>
        <v/>
      </c>
      <c r="BG363" s="52">
        <f t="shared" ca="1" si="480"/>
        <v>5.3999999999999826</v>
      </c>
      <c r="BH363" s="52" t="str">
        <f t="shared" ca="1" si="481"/>
        <v/>
      </c>
    </row>
    <row r="364" spans="19:60">
      <c r="S364" s="68">
        <f t="shared" ref="S364:T364" si="519">S363</f>
        <v>7</v>
      </c>
      <c r="T364" s="69">
        <f t="shared" si="519"/>
        <v>2</v>
      </c>
      <c r="U364" s="70">
        <f t="shared" si="473"/>
        <v>3</v>
      </c>
      <c r="V364" s="68">
        <f t="shared" ref="V364:AA364" si="520">V363</f>
        <v>4</v>
      </c>
      <c r="W364" s="70">
        <f t="shared" si="520"/>
        <v>7</v>
      </c>
      <c r="X364" s="71">
        <f t="shared" si="520"/>
        <v>0.42857142857142855</v>
      </c>
      <c r="Y364" s="71">
        <f t="shared" si="520"/>
        <v>0.5</v>
      </c>
      <c r="Z364" s="69">
        <f t="shared" si="520"/>
        <v>10000</v>
      </c>
      <c r="AA364" s="69">
        <f t="shared" ca="1" si="520"/>
        <v>9350.6862150320194</v>
      </c>
      <c r="AB364" s="69">
        <f t="shared" ca="1" si="475"/>
        <v>-649.31378496798061</v>
      </c>
      <c r="AC364" s="69">
        <f t="shared" ca="1" si="476"/>
        <v>96.882372767104812</v>
      </c>
      <c r="AD364" s="73">
        <f t="shared" si="484"/>
        <v>5.2999999999999829</v>
      </c>
      <c r="AE364" s="69">
        <f t="shared" si="518"/>
        <v>0.70000000000000007</v>
      </c>
      <c r="AF364" s="69">
        <f t="shared" si="518"/>
        <v>2.8000000000000003</v>
      </c>
      <c r="AG364" s="78">
        <f t="shared" si="518"/>
        <v>200</v>
      </c>
      <c r="AH364" s="60">
        <f t="shared" si="518"/>
        <v>50</v>
      </c>
      <c r="AI364" s="60">
        <f t="shared" si="518"/>
        <v>140</v>
      </c>
      <c r="AJ364" s="60">
        <f t="shared" si="518"/>
        <v>10140</v>
      </c>
      <c r="AK364" s="60">
        <f t="shared" si="518"/>
        <v>754.31378496798106</v>
      </c>
      <c r="AL364" s="60">
        <f t="shared" si="518"/>
        <v>15.086275699359621</v>
      </c>
      <c r="AM364" s="60">
        <f t="shared" ca="1" si="518"/>
        <v>-878.77947421638009</v>
      </c>
      <c r="AN364" s="60">
        <f t="shared" ca="1" si="518"/>
        <v>-878.77947421638009</v>
      </c>
      <c r="AO364" s="60">
        <f t="shared" ca="1" si="518"/>
        <v>878.77947421638009</v>
      </c>
      <c r="AP364" s="63">
        <f t="shared" si="459"/>
        <v>35</v>
      </c>
      <c r="AQ364" s="62">
        <f t="shared" si="460"/>
        <v>3.9785425847848437</v>
      </c>
      <c r="AR364" s="62">
        <f t="shared" si="461"/>
        <v>198.92712923924219</v>
      </c>
      <c r="AS364" s="62">
        <f t="shared" si="462"/>
        <v>397.85425847848438</v>
      </c>
      <c r="AT364" s="62">
        <f t="shared" si="463"/>
        <v>-198.92712923924219</v>
      </c>
      <c r="AU364" s="62">
        <f t="shared" si="464"/>
        <v>596.7813877177266</v>
      </c>
      <c r="AV364" s="62">
        <f t="shared" si="465"/>
        <v>-795.70851695696877</v>
      </c>
      <c r="AW364" s="63">
        <f t="shared" si="477"/>
        <v>-198.92712923924216</v>
      </c>
      <c r="AX364" s="61" t="str">
        <f t="shared" ca="1" si="466"/>
        <v/>
      </c>
      <c r="AY364" s="69">
        <f t="shared" ca="1" si="478"/>
        <v>9261.2205257836213</v>
      </c>
      <c r="AZ364" s="51">
        <f t="shared" si="467"/>
        <v>1392.4899046746953</v>
      </c>
      <c r="BA364" s="55">
        <f t="shared" ca="1" si="468"/>
        <v>0.14891847214765372</v>
      </c>
      <c r="BB364" s="55">
        <f t="shared" ca="1" si="479"/>
        <v>-0.30636517173134065</v>
      </c>
      <c r="BC364" s="64">
        <f t="shared" ca="1" si="469"/>
        <v>-848.24091420722277</v>
      </c>
      <c r="BE364" s="52">
        <f t="shared" ca="1" si="470"/>
        <v>5.2999999999999829</v>
      </c>
      <c r="BF364" s="52" t="str">
        <f t="shared" ca="1" si="471"/>
        <v/>
      </c>
      <c r="BG364" s="52">
        <f t="shared" ca="1" si="480"/>
        <v>5.2999999999999829</v>
      </c>
      <c r="BH364" s="52" t="str">
        <f t="shared" ca="1" si="481"/>
        <v/>
      </c>
    </row>
    <row r="365" spans="19:60">
      <c r="S365" s="68">
        <f t="shared" ref="S365:T365" si="521">S364</f>
        <v>7</v>
      </c>
      <c r="T365" s="69">
        <f t="shared" si="521"/>
        <v>2</v>
      </c>
      <c r="U365" s="70">
        <f t="shared" si="473"/>
        <v>3</v>
      </c>
      <c r="V365" s="68">
        <f t="shared" ref="V365:AA365" si="522">V364</f>
        <v>4</v>
      </c>
      <c r="W365" s="70">
        <f t="shared" si="522"/>
        <v>7</v>
      </c>
      <c r="X365" s="71">
        <f t="shared" si="522"/>
        <v>0.42857142857142855</v>
      </c>
      <c r="Y365" s="71">
        <f t="shared" si="522"/>
        <v>0.5</v>
      </c>
      <c r="Z365" s="69">
        <f t="shared" si="522"/>
        <v>10000</v>
      </c>
      <c r="AA365" s="69">
        <f t="shared" ca="1" si="522"/>
        <v>9350.6862150320194</v>
      </c>
      <c r="AB365" s="69">
        <f t="shared" ca="1" si="475"/>
        <v>-649.31378496798061</v>
      </c>
      <c r="AC365" s="69">
        <f t="shared" ca="1" si="476"/>
        <v>96.882372767104812</v>
      </c>
      <c r="AD365" s="73">
        <f t="shared" si="484"/>
        <v>5.1999999999999833</v>
      </c>
      <c r="AE365" s="69">
        <f t="shared" si="518"/>
        <v>0.70000000000000007</v>
      </c>
      <c r="AF365" s="69">
        <f t="shared" si="518"/>
        <v>2.8000000000000003</v>
      </c>
      <c r="AG365" s="78">
        <f t="shared" si="518"/>
        <v>200</v>
      </c>
      <c r="AH365" s="60">
        <f t="shared" si="518"/>
        <v>50</v>
      </c>
      <c r="AI365" s="60">
        <f t="shared" si="518"/>
        <v>140</v>
      </c>
      <c r="AJ365" s="60">
        <f t="shared" si="518"/>
        <v>10140</v>
      </c>
      <c r="AK365" s="60">
        <f t="shared" si="518"/>
        <v>754.31378496798106</v>
      </c>
      <c r="AL365" s="60">
        <f t="shared" si="518"/>
        <v>15.086275699359621</v>
      </c>
      <c r="AM365" s="60">
        <f t="shared" ca="1" si="518"/>
        <v>-878.77947421638009</v>
      </c>
      <c r="AN365" s="60">
        <f t="shared" ca="1" si="518"/>
        <v>-878.77947421638009</v>
      </c>
      <c r="AO365" s="60">
        <f t="shared" ca="1" si="518"/>
        <v>878.77947421638009</v>
      </c>
      <c r="AP365" s="63">
        <f t="shared" si="459"/>
        <v>35</v>
      </c>
      <c r="AQ365" s="62">
        <f t="shared" si="460"/>
        <v>4.0358222498768601</v>
      </c>
      <c r="AR365" s="62">
        <f t="shared" si="461"/>
        <v>201.791112493843</v>
      </c>
      <c r="AS365" s="62">
        <f t="shared" si="462"/>
        <v>403.582224987686</v>
      </c>
      <c r="AT365" s="62">
        <f t="shared" si="463"/>
        <v>-201.791112493843</v>
      </c>
      <c r="AU365" s="62">
        <f t="shared" si="464"/>
        <v>605.37333748152901</v>
      </c>
      <c r="AV365" s="62">
        <f t="shared" si="465"/>
        <v>-807.16444997537201</v>
      </c>
      <c r="AW365" s="63">
        <f t="shared" si="477"/>
        <v>-201.791112493843</v>
      </c>
      <c r="AX365" s="61" t="str">
        <f t="shared" ca="1" si="466"/>
        <v/>
      </c>
      <c r="AY365" s="69">
        <f t="shared" ca="1" si="478"/>
        <v>9261.2205257836213</v>
      </c>
      <c r="AZ365" s="51">
        <f t="shared" si="467"/>
        <v>1412.537787456901</v>
      </c>
      <c r="BA365" s="55">
        <f t="shared" ca="1" si="468"/>
        <v>0.15106247338148585</v>
      </c>
      <c r="BB365" s="55">
        <f t="shared" ca="1" si="479"/>
        <v>-0.310775956348738</v>
      </c>
      <c r="BC365" s="64">
        <f t="shared" ca="1" si="469"/>
        <v>-851.10489746182361</v>
      </c>
      <c r="BE365" s="52">
        <f t="shared" ca="1" si="470"/>
        <v>5.1999999999999833</v>
      </c>
      <c r="BF365" s="52" t="str">
        <f t="shared" ca="1" si="471"/>
        <v/>
      </c>
      <c r="BG365" s="52">
        <f t="shared" ca="1" si="480"/>
        <v>5.1999999999999833</v>
      </c>
      <c r="BH365" s="52" t="str">
        <f t="shared" ca="1" si="481"/>
        <v/>
      </c>
    </row>
    <row r="366" spans="19:60">
      <c r="S366" s="68">
        <f t="shared" ref="S366:T366" si="523">S365</f>
        <v>7</v>
      </c>
      <c r="T366" s="69">
        <f t="shared" si="523"/>
        <v>2</v>
      </c>
      <c r="U366" s="70">
        <f t="shared" si="473"/>
        <v>3</v>
      </c>
      <c r="V366" s="68">
        <f t="shared" ref="V366:AA366" si="524">V365</f>
        <v>4</v>
      </c>
      <c r="W366" s="70">
        <f t="shared" si="524"/>
        <v>7</v>
      </c>
      <c r="X366" s="71">
        <f t="shared" si="524"/>
        <v>0.42857142857142855</v>
      </c>
      <c r="Y366" s="71">
        <f t="shared" si="524"/>
        <v>0.5</v>
      </c>
      <c r="Z366" s="69">
        <f t="shared" si="524"/>
        <v>10000</v>
      </c>
      <c r="AA366" s="69">
        <f t="shared" ca="1" si="524"/>
        <v>9350.6862150320194</v>
      </c>
      <c r="AB366" s="69">
        <f t="shared" ca="1" si="475"/>
        <v>-649.31378496798061</v>
      </c>
      <c r="AC366" s="69">
        <f t="shared" ca="1" si="476"/>
        <v>96.882372767104812</v>
      </c>
      <c r="AD366" s="73">
        <f t="shared" si="484"/>
        <v>5.0999999999999837</v>
      </c>
      <c r="AE366" s="69">
        <f t="shared" si="518"/>
        <v>0.70000000000000007</v>
      </c>
      <c r="AF366" s="69">
        <f t="shared" si="518"/>
        <v>2.8000000000000003</v>
      </c>
      <c r="AG366" s="78">
        <f t="shared" si="518"/>
        <v>200</v>
      </c>
      <c r="AH366" s="60">
        <f t="shared" si="518"/>
        <v>50</v>
      </c>
      <c r="AI366" s="60">
        <f t="shared" si="518"/>
        <v>140</v>
      </c>
      <c r="AJ366" s="60">
        <f t="shared" si="518"/>
        <v>10140</v>
      </c>
      <c r="AK366" s="60">
        <f t="shared" si="518"/>
        <v>754.31378496798106</v>
      </c>
      <c r="AL366" s="60">
        <f t="shared" si="518"/>
        <v>15.086275699359621</v>
      </c>
      <c r="AM366" s="60">
        <f t="shared" ca="1" si="518"/>
        <v>-878.77947421638009</v>
      </c>
      <c r="AN366" s="60">
        <f t="shared" ca="1" si="518"/>
        <v>-878.77947421638009</v>
      </c>
      <c r="AO366" s="60">
        <f t="shared" ca="1" si="518"/>
        <v>878.77947421638009</v>
      </c>
      <c r="AP366" s="63">
        <f t="shared" si="459"/>
        <v>35</v>
      </c>
      <c r="AQ366" s="62">
        <f t="shared" si="460"/>
        <v>4.0953481763450341</v>
      </c>
      <c r="AR366" s="62">
        <f t="shared" si="461"/>
        <v>204.76740881725169</v>
      </c>
      <c r="AS366" s="62">
        <f t="shared" si="462"/>
        <v>409.53481763450338</v>
      </c>
      <c r="AT366" s="62">
        <f t="shared" si="463"/>
        <v>-204.76740881725169</v>
      </c>
      <c r="AU366" s="62">
        <f t="shared" si="464"/>
        <v>614.30222645175513</v>
      </c>
      <c r="AV366" s="62">
        <f t="shared" si="465"/>
        <v>-819.06963526900677</v>
      </c>
      <c r="AW366" s="63">
        <f t="shared" si="477"/>
        <v>-204.76740881725163</v>
      </c>
      <c r="AX366" s="61" t="str">
        <f t="shared" ca="1" si="466"/>
        <v/>
      </c>
      <c r="AY366" s="69">
        <f t="shared" ca="1" si="478"/>
        <v>9261.2205257836213</v>
      </c>
      <c r="AZ366" s="51">
        <f t="shared" si="467"/>
        <v>1433.3718617207619</v>
      </c>
      <c r="BA366" s="55">
        <f t="shared" ca="1" si="468"/>
        <v>0.15329055309507608</v>
      </c>
      <c r="BB366" s="55">
        <f t="shared" ca="1" si="479"/>
        <v>-0.31535971291191556</v>
      </c>
      <c r="BC366" s="64">
        <f t="shared" ca="1" si="469"/>
        <v>-854.08119378523224</v>
      </c>
      <c r="BE366" s="52">
        <f t="shared" ca="1" si="470"/>
        <v>5.0999999999999837</v>
      </c>
      <c r="BF366" s="52" t="str">
        <f t="shared" ca="1" si="471"/>
        <v/>
      </c>
      <c r="BG366" s="52">
        <f t="shared" ca="1" si="480"/>
        <v>5.0999999999999837</v>
      </c>
      <c r="BH366" s="52" t="str">
        <f t="shared" ca="1" si="481"/>
        <v/>
      </c>
    </row>
    <row r="367" spans="19:60">
      <c r="S367" s="68">
        <f t="shared" ref="S367:T367" si="525">S366</f>
        <v>7</v>
      </c>
      <c r="T367" s="69">
        <f t="shared" si="525"/>
        <v>2</v>
      </c>
      <c r="U367" s="70">
        <f t="shared" si="473"/>
        <v>3</v>
      </c>
      <c r="V367" s="68">
        <f t="shared" ref="V367:AA367" si="526">V366</f>
        <v>4</v>
      </c>
      <c r="W367" s="70">
        <f t="shared" si="526"/>
        <v>7</v>
      </c>
      <c r="X367" s="71">
        <f t="shared" si="526"/>
        <v>0.42857142857142855</v>
      </c>
      <c r="Y367" s="71">
        <f t="shared" si="526"/>
        <v>0.5</v>
      </c>
      <c r="Z367" s="69">
        <f t="shared" si="526"/>
        <v>10000</v>
      </c>
      <c r="AA367" s="69">
        <f t="shared" ca="1" si="526"/>
        <v>9350.6862150320194</v>
      </c>
      <c r="AB367" s="69">
        <f t="shared" ca="1" si="475"/>
        <v>-649.31378496798061</v>
      </c>
      <c r="AC367" s="69">
        <f t="shared" ca="1" si="476"/>
        <v>96.882372767104812</v>
      </c>
      <c r="AD367" s="73">
        <f t="shared" si="484"/>
        <v>4.999999999999984</v>
      </c>
      <c r="AE367" s="69">
        <f t="shared" si="518"/>
        <v>0.70000000000000007</v>
      </c>
      <c r="AF367" s="69">
        <f t="shared" si="518"/>
        <v>2.8000000000000003</v>
      </c>
      <c r="AG367" s="78">
        <f t="shared" si="518"/>
        <v>200</v>
      </c>
      <c r="AH367" s="60">
        <f t="shared" si="518"/>
        <v>50</v>
      </c>
      <c r="AI367" s="60">
        <f t="shared" si="518"/>
        <v>140</v>
      </c>
      <c r="AJ367" s="60">
        <f t="shared" si="518"/>
        <v>10140</v>
      </c>
      <c r="AK367" s="60">
        <f t="shared" si="518"/>
        <v>754.31378496798106</v>
      </c>
      <c r="AL367" s="60">
        <f t="shared" si="518"/>
        <v>15.086275699359621</v>
      </c>
      <c r="AM367" s="60">
        <f t="shared" ca="1" si="518"/>
        <v>-878.77947421638009</v>
      </c>
      <c r="AN367" s="60">
        <f t="shared" ca="1" si="518"/>
        <v>-878.77947421638009</v>
      </c>
      <c r="AO367" s="60">
        <f t="shared" ca="1" si="518"/>
        <v>878.77947421638009</v>
      </c>
      <c r="AP367" s="63">
        <f t="shared" si="459"/>
        <v>35</v>
      </c>
      <c r="AQ367" s="62">
        <f t="shared" si="460"/>
        <v>4.1572551398719337</v>
      </c>
      <c r="AR367" s="62">
        <f t="shared" si="461"/>
        <v>207.86275699359669</v>
      </c>
      <c r="AS367" s="62">
        <f t="shared" si="462"/>
        <v>415.72551398719338</v>
      </c>
      <c r="AT367" s="62">
        <f t="shared" si="463"/>
        <v>-207.86275699359669</v>
      </c>
      <c r="AU367" s="62">
        <f t="shared" si="464"/>
        <v>623.58827098079007</v>
      </c>
      <c r="AV367" s="62">
        <f t="shared" si="465"/>
        <v>-831.45102797438676</v>
      </c>
      <c r="AW367" s="63">
        <f t="shared" si="477"/>
        <v>-207.86275699359669</v>
      </c>
      <c r="AX367" s="61" t="str">
        <f t="shared" ca="1" si="466"/>
        <v/>
      </c>
      <c r="AY367" s="69">
        <f t="shared" ca="1" si="478"/>
        <v>9261.2205257836213</v>
      </c>
      <c r="AZ367" s="51">
        <f t="shared" si="467"/>
        <v>1455.0392989551769</v>
      </c>
      <c r="BA367" s="55">
        <f t="shared" ca="1" si="468"/>
        <v>0.15560775599720994</v>
      </c>
      <c r="BB367" s="55">
        <f t="shared" ca="1" si="479"/>
        <v>-0.32012681973762031</v>
      </c>
      <c r="BC367" s="64">
        <f t="shared" ca="1" si="469"/>
        <v>-857.1765419615773</v>
      </c>
      <c r="BE367" s="52">
        <f t="shared" ca="1" si="470"/>
        <v>4.999999999999984</v>
      </c>
      <c r="BF367" s="52" t="str">
        <f t="shared" ca="1" si="471"/>
        <v/>
      </c>
      <c r="BG367" s="52">
        <f t="shared" ca="1" si="480"/>
        <v>4.999999999999984</v>
      </c>
      <c r="BH367" s="52" t="str">
        <f t="shared" ca="1" si="481"/>
        <v/>
      </c>
    </row>
    <row r="368" spans="19:60">
      <c r="S368" s="68">
        <f t="shared" ref="S368:T368" si="527">S367</f>
        <v>7</v>
      </c>
      <c r="T368" s="69">
        <f t="shared" si="527"/>
        <v>2</v>
      </c>
      <c r="U368" s="70">
        <f t="shared" si="473"/>
        <v>3</v>
      </c>
      <c r="V368" s="68">
        <f t="shared" ref="V368:AA368" si="528">V367</f>
        <v>4</v>
      </c>
      <c r="W368" s="70">
        <f t="shared" si="528"/>
        <v>7</v>
      </c>
      <c r="X368" s="71">
        <f t="shared" si="528"/>
        <v>0.42857142857142855</v>
      </c>
      <c r="Y368" s="71">
        <f t="shared" si="528"/>
        <v>0.5</v>
      </c>
      <c r="Z368" s="69">
        <f t="shared" si="528"/>
        <v>10000</v>
      </c>
      <c r="AA368" s="69">
        <f t="shared" ca="1" si="528"/>
        <v>9350.6862150320194</v>
      </c>
      <c r="AB368" s="69">
        <f t="shared" ca="1" si="475"/>
        <v>-649.31378496798061</v>
      </c>
      <c r="AC368" s="69">
        <f t="shared" ca="1" si="476"/>
        <v>96.882372767104812</v>
      </c>
      <c r="AD368" s="73">
        <f t="shared" si="484"/>
        <v>4.8999999999999844</v>
      </c>
      <c r="AE368" s="69">
        <f t="shared" si="518"/>
        <v>0.70000000000000007</v>
      </c>
      <c r="AF368" s="69">
        <f t="shared" si="518"/>
        <v>2.8000000000000003</v>
      </c>
      <c r="AG368" s="78">
        <f t="shared" si="518"/>
        <v>200</v>
      </c>
      <c r="AH368" s="60">
        <f t="shared" si="518"/>
        <v>50</v>
      </c>
      <c r="AI368" s="60">
        <f t="shared" si="518"/>
        <v>140</v>
      </c>
      <c r="AJ368" s="60">
        <f t="shared" si="518"/>
        <v>10140</v>
      </c>
      <c r="AK368" s="60">
        <f t="shared" si="518"/>
        <v>754.31378496798106</v>
      </c>
      <c r="AL368" s="60">
        <f t="shared" si="518"/>
        <v>15.086275699359621</v>
      </c>
      <c r="AM368" s="60">
        <f t="shared" ca="1" si="518"/>
        <v>-878.77947421638009</v>
      </c>
      <c r="AN368" s="60">
        <f t="shared" ca="1" si="518"/>
        <v>-878.77947421638009</v>
      </c>
      <c r="AO368" s="60">
        <f t="shared" ca="1" si="518"/>
        <v>878.77947421638009</v>
      </c>
      <c r="AP368" s="63">
        <f t="shared" si="459"/>
        <v>35</v>
      </c>
      <c r="AQ368" s="62">
        <f t="shared" si="460"/>
        <v>4.2216889182366675</v>
      </c>
      <c r="AR368" s="62">
        <f t="shared" si="461"/>
        <v>211.08444591183337</v>
      </c>
      <c r="AS368" s="62">
        <f t="shared" si="462"/>
        <v>422.16889182366674</v>
      </c>
      <c r="AT368" s="62">
        <f t="shared" si="463"/>
        <v>-211.08444591183337</v>
      </c>
      <c r="AU368" s="62">
        <f t="shared" si="464"/>
        <v>633.25333773550005</v>
      </c>
      <c r="AV368" s="62">
        <f t="shared" si="465"/>
        <v>-844.33778364733348</v>
      </c>
      <c r="AW368" s="63">
        <f t="shared" si="477"/>
        <v>-211.08444591183343</v>
      </c>
      <c r="AX368" s="61" t="str">
        <f t="shared" ca="1" si="466"/>
        <v/>
      </c>
      <c r="AY368" s="69">
        <f t="shared" ca="1" si="478"/>
        <v>9261.2205257836213</v>
      </c>
      <c r="AZ368" s="51">
        <f t="shared" si="467"/>
        <v>1477.5911213828335</v>
      </c>
      <c r="BA368" s="55">
        <f t="shared" ca="1" si="468"/>
        <v>0.15801953860963497</v>
      </c>
      <c r="BB368" s="55">
        <f t="shared" ca="1" si="479"/>
        <v>-0.32508850235212944</v>
      </c>
      <c r="BC368" s="64">
        <f t="shared" ca="1" si="469"/>
        <v>-860.39823087981404</v>
      </c>
      <c r="BE368" s="52">
        <f t="shared" ca="1" si="470"/>
        <v>4.8999999999999844</v>
      </c>
      <c r="BF368" s="52" t="str">
        <f t="shared" ca="1" si="471"/>
        <v/>
      </c>
      <c r="BG368" s="52">
        <f t="shared" ca="1" si="480"/>
        <v>4.8999999999999844</v>
      </c>
      <c r="BH368" s="52" t="str">
        <f t="shared" ca="1" si="481"/>
        <v/>
      </c>
    </row>
    <row r="369" spans="19:60">
      <c r="S369" s="68">
        <f t="shared" ref="S369:T369" si="529">S368</f>
        <v>7</v>
      </c>
      <c r="T369" s="69">
        <f t="shared" si="529"/>
        <v>2</v>
      </c>
      <c r="U369" s="70">
        <f t="shared" si="473"/>
        <v>3</v>
      </c>
      <c r="V369" s="68">
        <f t="shared" ref="V369:AA369" si="530">V368</f>
        <v>4</v>
      </c>
      <c r="W369" s="70">
        <f t="shared" si="530"/>
        <v>7</v>
      </c>
      <c r="X369" s="71">
        <f t="shared" si="530"/>
        <v>0.42857142857142855</v>
      </c>
      <c r="Y369" s="71">
        <f t="shared" si="530"/>
        <v>0.5</v>
      </c>
      <c r="Z369" s="69">
        <f t="shared" si="530"/>
        <v>10000</v>
      </c>
      <c r="AA369" s="69">
        <f t="shared" ca="1" si="530"/>
        <v>9350.6862150320194</v>
      </c>
      <c r="AB369" s="69">
        <f t="shared" ca="1" si="475"/>
        <v>-649.31378496798061</v>
      </c>
      <c r="AC369" s="69">
        <f t="shared" ca="1" si="476"/>
        <v>96.882372767104812</v>
      </c>
      <c r="AD369" s="73">
        <f t="shared" si="484"/>
        <v>4.7999999999999847</v>
      </c>
      <c r="AE369" s="69">
        <f t="shared" si="518"/>
        <v>0.70000000000000007</v>
      </c>
      <c r="AF369" s="69">
        <f t="shared" si="518"/>
        <v>2.8000000000000003</v>
      </c>
      <c r="AG369" s="78">
        <f t="shared" si="518"/>
        <v>200</v>
      </c>
      <c r="AH369" s="60">
        <f t="shared" si="518"/>
        <v>50</v>
      </c>
      <c r="AI369" s="60">
        <f t="shared" si="518"/>
        <v>140</v>
      </c>
      <c r="AJ369" s="60">
        <f t="shared" si="518"/>
        <v>10140</v>
      </c>
      <c r="AK369" s="60">
        <f t="shared" si="518"/>
        <v>754.31378496798106</v>
      </c>
      <c r="AL369" s="60">
        <f t="shared" si="518"/>
        <v>15.086275699359621</v>
      </c>
      <c r="AM369" s="60">
        <f t="shared" ca="1" si="518"/>
        <v>-878.77947421638009</v>
      </c>
      <c r="AN369" s="60">
        <f t="shared" ca="1" si="518"/>
        <v>-878.77947421638009</v>
      </c>
      <c r="AO369" s="60">
        <f t="shared" ca="1" si="518"/>
        <v>878.77947421638009</v>
      </c>
      <c r="AP369" s="63">
        <f t="shared" si="459"/>
        <v>35</v>
      </c>
      <c r="AQ369" s="62">
        <f t="shared" si="460"/>
        <v>4.2888074373665983</v>
      </c>
      <c r="AR369" s="62">
        <f t="shared" si="461"/>
        <v>214.44037186832992</v>
      </c>
      <c r="AS369" s="62">
        <f t="shared" si="462"/>
        <v>428.88074373665984</v>
      </c>
      <c r="AT369" s="62">
        <f t="shared" si="463"/>
        <v>-214.44037186832992</v>
      </c>
      <c r="AU369" s="62">
        <f t="shared" si="464"/>
        <v>643.3211156049897</v>
      </c>
      <c r="AV369" s="62">
        <f t="shared" si="465"/>
        <v>-857.76148747331968</v>
      </c>
      <c r="AW369" s="63">
        <f t="shared" si="477"/>
        <v>-214.44037186832998</v>
      </c>
      <c r="AX369" s="61" t="str">
        <f t="shared" ca="1" si="466"/>
        <v/>
      </c>
      <c r="AY369" s="69">
        <f t="shared" ca="1" si="478"/>
        <v>9261.2205257836213</v>
      </c>
      <c r="AZ369" s="51">
        <f t="shared" si="467"/>
        <v>1501.0826030783094</v>
      </c>
      <c r="BA369" s="55">
        <f t="shared" ca="1" si="468"/>
        <v>0.16053181216424439</v>
      </c>
      <c r="BB369" s="55">
        <f t="shared" ca="1" si="479"/>
        <v>-0.33025692174224303</v>
      </c>
      <c r="BC369" s="64">
        <f t="shared" ca="1" si="469"/>
        <v>-863.75415683631059</v>
      </c>
      <c r="BE369" s="52">
        <f t="shared" ca="1" si="470"/>
        <v>4.7999999999999847</v>
      </c>
      <c r="BF369" s="52" t="str">
        <f t="shared" ca="1" si="471"/>
        <v/>
      </c>
      <c r="BG369" s="52">
        <f t="shared" ca="1" si="480"/>
        <v>4.7999999999999847</v>
      </c>
      <c r="BH369" s="52" t="str">
        <f t="shared" ca="1" si="481"/>
        <v/>
      </c>
    </row>
    <row r="370" spans="19:60">
      <c r="S370" s="68">
        <f t="shared" ref="S370:T370" si="531">S369</f>
        <v>7</v>
      </c>
      <c r="T370" s="69">
        <f t="shared" si="531"/>
        <v>2</v>
      </c>
      <c r="U370" s="70">
        <f t="shared" si="473"/>
        <v>3</v>
      </c>
      <c r="V370" s="68">
        <f t="shared" ref="V370:AA370" si="532">V369</f>
        <v>4</v>
      </c>
      <c r="W370" s="70">
        <f t="shared" si="532"/>
        <v>7</v>
      </c>
      <c r="X370" s="71">
        <f t="shared" si="532"/>
        <v>0.42857142857142855</v>
      </c>
      <c r="Y370" s="71">
        <f t="shared" si="532"/>
        <v>0.5</v>
      </c>
      <c r="Z370" s="69">
        <f t="shared" si="532"/>
        <v>10000</v>
      </c>
      <c r="AA370" s="69">
        <f t="shared" ca="1" si="532"/>
        <v>9350.6862150320194</v>
      </c>
      <c r="AB370" s="69">
        <f t="shared" ca="1" si="475"/>
        <v>-649.31378496798061</v>
      </c>
      <c r="AC370" s="69">
        <f t="shared" ca="1" si="476"/>
        <v>96.882372767104812</v>
      </c>
      <c r="AD370" s="73">
        <f t="shared" si="484"/>
        <v>4.6999999999999851</v>
      </c>
      <c r="AE370" s="69">
        <f t="shared" si="518"/>
        <v>0.70000000000000007</v>
      </c>
      <c r="AF370" s="69">
        <f t="shared" si="518"/>
        <v>2.8000000000000003</v>
      </c>
      <c r="AG370" s="78">
        <f t="shared" si="518"/>
        <v>200</v>
      </c>
      <c r="AH370" s="60">
        <f t="shared" si="518"/>
        <v>50</v>
      </c>
      <c r="AI370" s="60">
        <f t="shared" si="518"/>
        <v>140</v>
      </c>
      <c r="AJ370" s="60">
        <f t="shared" si="518"/>
        <v>10140</v>
      </c>
      <c r="AK370" s="60">
        <f t="shared" si="518"/>
        <v>754.31378496798106</v>
      </c>
      <c r="AL370" s="60">
        <f t="shared" si="518"/>
        <v>15.086275699359621</v>
      </c>
      <c r="AM370" s="60">
        <f t="shared" ca="1" si="518"/>
        <v>-878.77947421638009</v>
      </c>
      <c r="AN370" s="60">
        <f t="shared" ca="1" si="518"/>
        <v>-878.77947421638009</v>
      </c>
      <c r="AO370" s="60">
        <f t="shared" ca="1" si="518"/>
        <v>878.77947421638009</v>
      </c>
      <c r="AP370" s="63">
        <f t="shared" si="459"/>
        <v>35</v>
      </c>
      <c r="AQ370" s="62">
        <f t="shared" si="460"/>
        <v>4.358782063693547</v>
      </c>
      <c r="AR370" s="62">
        <f t="shared" si="461"/>
        <v>217.93910318467735</v>
      </c>
      <c r="AS370" s="62">
        <f t="shared" si="462"/>
        <v>435.8782063693547</v>
      </c>
      <c r="AT370" s="62">
        <f t="shared" si="463"/>
        <v>-217.93910318467735</v>
      </c>
      <c r="AU370" s="62">
        <f t="shared" si="464"/>
        <v>653.81730955403202</v>
      </c>
      <c r="AV370" s="62">
        <f t="shared" si="465"/>
        <v>-871.7564127387094</v>
      </c>
      <c r="AW370" s="63">
        <f t="shared" si="477"/>
        <v>-217.93910318467738</v>
      </c>
      <c r="AX370" s="61" t="str">
        <f t="shared" ca="1" si="466"/>
        <v/>
      </c>
      <c r="AY370" s="69">
        <f t="shared" ca="1" si="478"/>
        <v>9261.2205257836213</v>
      </c>
      <c r="AZ370" s="51">
        <f t="shared" si="467"/>
        <v>1525.5737222927414</v>
      </c>
      <c r="BA370" s="55">
        <f t="shared" ca="1" si="468"/>
        <v>0.16315099097649674</v>
      </c>
      <c r="BB370" s="55">
        <f t="shared" ca="1" si="479"/>
        <v>-0.33564527387236132</v>
      </c>
      <c r="BC370" s="64">
        <f t="shared" ca="1" si="469"/>
        <v>-867.25288815265799</v>
      </c>
      <c r="BE370" s="52">
        <f t="shared" ca="1" si="470"/>
        <v>4.6999999999999851</v>
      </c>
      <c r="BF370" s="52" t="str">
        <f t="shared" ca="1" si="471"/>
        <v/>
      </c>
      <c r="BG370" s="52">
        <f t="shared" ca="1" si="480"/>
        <v>4.6999999999999851</v>
      </c>
      <c r="BH370" s="52" t="str">
        <f t="shared" ca="1" si="481"/>
        <v/>
      </c>
    </row>
    <row r="371" spans="19:60">
      <c r="S371" s="68">
        <f t="shared" ref="S371:T371" si="533">S370</f>
        <v>7</v>
      </c>
      <c r="T371" s="69">
        <f t="shared" si="533"/>
        <v>2</v>
      </c>
      <c r="U371" s="70">
        <f t="shared" si="473"/>
        <v>3</v>
      </c>
      <c r="V371" s="68">
        <f t="shared" ref="V371:AA371" si="534">V370</f>
        <v>4</v>
      </c>
      <c r="W371" s="70">
        <f t="shared" si="534"/>
        <v>7</v>
      </c>
      <c r="X371" s="71">
        <f t="shared" si="534"/>
        <v>0.42857142857142855</v>
      </c>
      <c r="Y371" s="71">
        <f t="shared" si="534"/>
        <v>0.5</v>
      </c>
      <c r="Z371" s="69">
        <f t="shared" si="534"/>
        <v>10000</v>
      </c>
      <c r="AA371" s="69">
        <f t="shared" ca="1" si="534"/>
        <v>9350.6862150320194</v>
      </c>
      <c r="AB371" s="69">
        <f t="shared" ca="1" si="475"/>
        <v>-649.31378496798061</v>
      </c>
      <c r="AC371" s="69">
        <f t="shared" ca="1" si="476"/>
        <v>96.882372767104812</v>
      </c>
      <c r="AD371" s="73">
        <f t="shared" si="484"/>
        <v>4.5999999999999854</v>
      </c>
      <c r="AE371" s="69">
        <f t="shared" si="518"/>
        <v>0.70000000000000007</v>
      </c>
      <c r="AF371" s="69">
        <f t="shared" si="518"/>
        <v>2.8000000000000003</v>
      </c>
      <c r="AG371" s="78">
        <f t="shared" si="518"/>
        <v>200</v>
      </c>
      <c r="AH371" s="60">
        <f t="shared" si="518"/>
        <v>50</v>
      </c>
      <c r="AI371" s="60">
        <f t="shared" si="518"/>
        <v>140</v>
      </c>
      <c r="AJ371" s="60">
        <f t="shared" si="518"/>
        <v>10140</v>
      </c>
      <c r="AK371" s="60">
        <f t="shared" si="518"/>
        <v>754.31378496798106</v>
      </c>
      <c r="AL371" s="60">
        <f t="shared" si="518"/>
        <v>15.086275699359621</v>
      </c>
      <c r="AM371" s="60">
        <f t="shared" ca="1" si="518"/>
        <v>-878.77947421638009</v>
      </c>
      <c r="AN371" s="60">
        <f t="shared" ca="1" si="518"/>
        <v>-878.77947421638009</v>
      </c>
      <c r="AO371" s="60">
        <f t="shared" ca="1" si="518"/>
        <v>878.77947421638009</v>
      </c>
      <c r="AP371" s="63">
        <f t="shared" si="459"/>
        <v>35</v>
      </c>
      <c r="AQ371" s="62">
        <f t="shared" si="460"/>
        <v>4.4317990650781898</v>
      </c>
      <c r="AR371" s="62">
        <f t="shared" si="461"/>
        <v>221.5899532539095</v>
      </c>
      <c r="AS371" s="62">
        <f t="shared" si="462"/>
        <v>443.179906507819</v>
      </c>
      <c r="AT371" s="62">
        <f t="shared" si="463"/>
        <v>-221.5899532539095</v>
      </c>
      <c r="AU371" s="62">
        <f t="shared" si="464"/>
        <v>664.76985976172853</v>
      </c>
      <c r="AV371" s="62">
        <f t="shared" si="465"/>
        <v>-886.359813015638</v>
      </c>
      <c r="AW371" s="63">
        <f t="shared" si="477"/>
        <v>-221.58995325390947</v>
      </c>
      <c r="AX371" s="61" t="str">
        <f t="shared" ca="1" si="466"/>
        <v/>
      </c>
      <c r="AY371" s="69">
        <f t="shared" ca="1" si="478"/>
        <v>9261.2205257836213</v>
      </c>
      <c r="AZ371" s="51">
        <f t="shared" si="467"/>
        <v>1551.1296727773665</v>
      </c>
      <c r="BA371" s="55">
        <f t="shared" ca="1" si="468"/>
        <v>0.16588404712841229</v>
      </c>
      <c r="BB371" s="55">
        <f t="shared" ca="1" si="479"/>
        <v>-0.34126790218205</v>
      </c>
      <c r="BC371" s="64">
        <f t="shared" ca="1" si="469"/>
        <v>-870.90373822189008</v>
      </c>
      <c r="BE371" s="52">
        <f t="shared" ca="1" si="470"/>
        <v>4.5999999999999854</v>
      </c>
      <c r="BF371" s="52" t="str">
        <f t="shared" ca="1" si="471"/>
        <v/>
      </c>
      <c r="BG371" s="52">
        <f t="shared" ca="1" si="480"/>
        <v>4.5999999999999854</v>
      </c>
      <c r="BH371" s="52" t="str">
        <f t="shared" ca="1" si="481"/>
        <v/>
      </c>
    </row>
    <row r="372" spans="19:60">
      <c r="S372" s="68">
        <f t="shared" ref="S372:T372" si="535">S371</f>
        <v>7</v>
      </c>
      <c r="T372" s="69">
        <f t="shared" si="535"/>
        <v>2</v>
      </c>
      <c r="U372" s="70">
        <f t="shared" si="473"/>
        <v>3</v>
      </c>
      <c r="V372" s="68">
        <f t="shared" ref="V372:AA372" si="536">V371</f>
        <v>4</v>
      </c>
      <c r="W372" s="70">
        <f t="shared" si="536"/>
        <v>7</v>
      </c>
      <c r="X372" s="71">
        <f t="shared" si="536"/>
        <v>0.42857142857142855</v>
      </c>
      <c r="Y372" s="71">
        <f t="shared" si="536"/>
        <v>0.5</v>
      </c>
      <c r="Z372" s="69">
        <f t="shared" si="536"/>
        <v>10000</v>
      </c>
      <c r="AA372" s="69">
        <f t="shared" ca="1" si="536"/>
        <v>9350.6862150320194</v>
      </c>
      <c r="AB372" s="69">
        <f t="shared" ca="1" si="475"/>
        <v>-649.31378496798061</v>
      </c>
      <c r="AC372" s="69">
        <f t="shared" ca="1" si="476"/>
        <v>96.882372767104812</v>
      </c>
      <c r="AD372" s="73">
        <f t="shared" si="484"/>
        <v>4.4999999999999858</v>
      </c>
      <c r="AE372" s="69">
        <f t="shared" si="518"/>
        <v>0.70000000000000007</v>
      </c>
      <c r="AF372" s="69">
        <f t="shared" si="518"/>
        <v>2.8000000000000003</v>
      </c>
      <c r="AG372" s="78">
        <f t="shared" si="518"/>
        <v>200</v>
      </c>
      <c r="AH372" s="60">
        <f t="shared" si="518"/>
        <v>50</v>
      </c>
      <c r="AI372" s="60">
        <f t="shared" si="518"/>
        <v>140</v>
      </c>
      <c r="AJ372" s="60">
        <f t="shared" si="518"/>
        <v>10140</v>
      </c>
      <c r="AK372" s="60">
        <f t="shared" si="518"/>
        <v>754.31378496798106</v>
      </c>
      <c r="AL372" s="60">
        <f t="shared" si="518"/>
        <v>15.086275699359621</v>
      </c>
      <c r="AM372" s="60">
        <f t="shared" ca="1" si="518"/>
        <v>-878.77947421638009</v>
      </c>
      <c r="AN372" s="60">
        <f t="shared" ca="1" si="518"/>
        <v>-878.77947421638009</v>
      </c>
      <c r="AO372" s="60">
        <f t="shared" ca="1" si="518"/>
        <v>878.77947421638009</v>
      </c>
      <c r="AP372" s="63">
        <f t="shared" si="459"/>
        <v>35</v>
      </c>
      <c r="AQ372" s="62">
        <f t="shared" si="460"/>
        <v>4.5080612665243711</v>
      </c>
      <c r="AR372" s="62">
        <f t="shared" si="461"/>
        <v>225.40306332621856</v>
      </c>
      <c r="AS372" s="62">
        <f t="shared" si="462"/>
        <v>450.80612665243711</v>
      </c>
      <c r="AT372" s="62">
        <f t="shared" si="463"/>
        <v>-225.40306332621856</v>
      </c>
      <c r="AU372" s="62">
        <f t="shared" si="464"/>
        <v>676.20918997865567</v>
      </c>
      <c r="AV372" s="62">
        <f t="shared" si="465"/>
        <v>-901.61225330487423</v>
      </c>
      <c r="AW372" s="63">
        <f t="shared" si="477"/>
        <v>-225.40306332621856</v>
      </c>
      <c r="AX372" s="61" t="str">
        <f t="shared" ca="1" si="466"/>
        <v/>
      </c>
      <c r="AY372" s="69">
        <f t="shared" ca="1" si="478"/>
        <v>9261.2205257836213</v>
      </c>
      <c r="AZ372" s="51">
        <f t="shared" si="467"/>
        <v>1577.8214432835298</v>
      </c>
      <c r="BA372" s="55">
        <f t="shared" ca="1" si="468"/>
        <v>0.1687385724426351</v>
      </c>
      <c r="BB372" s="55">
        <f t="shared" ca="1" si="479"/>
        <v>-0.34714042508328047</v>
      </c>
      <c r="BC372" s="64">
        <f t="shared" ca="1" si="469"/>
        <v>-874.71684829419917</v>
      </c>
      <c r="BE372" s="52">
        <f t="shared" ca="1" si="470"/>
        <v>4.4999999999999858</v>
      </c>
      <c r="BF372" s="52" t="str">
        <f t="shared" ca="1" si="471"/>
        <v/>
      </c>
      <c r="BG372" s="52">
        <f t="shared" ca="1" si="480"/>
        <v>4.4999999999999858</v>
      </c>
      <c r="BH372" s="52" t="str">
        <f t="shared" ca="1" si="481"/>
        <v/>
      </c>
    </row>
    <row r="373" spans="19:60">
      <c r="S373" s="68">
        <f t="shared" ref="S373:T373" si="537">S372</f>
        <v>7</v>
      </c>
      <c r="T373" s="69">
        <f t="shared" si="537"/>
        <v>2</v>
      </c>
      <c r="U373" s="70">
        <f t="shared" si="473"/>
        <v>3</v>
      </c>
      <c r="V373" s="68">
        <f t="shared" ref="V373:AA373" si="538">V372</f>
        <v>4</v>
      </c>
      <c r="W373" s="70">
        <f t="shared" si="538"/>
        <v>7</v>
      </c>
      <c r="X373" s="71">
        <f t="shared" si="538"/>
        <v>0.42857142857142855</v>
      </c>
      <c r="Y373" s="71">
        <f t="shared" si="538"/>
        <v>0.5</v>
      </c>
      <c r="Z373" s="69">
        <f t="shared" si="538"/>
        <v>10000</v>
      </c>
      <c r="AA373" s="69">
        <f t="shared" ca="1" si="538"/>
        <v>9350.6862150320194</v>
      </c>
      <c r="AB373" s="69">
        <f t="shared" ca="1" si="475"/>
        <v>-649.31378496798061</v>
      </c>
      <c r="AC373" s="69">
        <f t="shared" ca="1" si="476"/>
        <v>96.882372767104812</v>
      </c>
      <c r="AD373" s="73">
        <f t="shared" si="484"/>
        <v>4.3999999999999861</v>
      </c>
      <c r="AE373" s="69">
        <f t="shared" si="518"/>
        <v>0.70000000000000007</v>
      </c>
      <c r="AF373" s="69">
        <f t="shared" si="518"/>
        <v>2.8000000000000003</v>
      </c>
      <c r="AG373" s="78">
        <f t="shared" si="518"/>
        <v>200</v>
      </c>
      <c r="AH373" s="60">
        <f t="shared" si="518"/>
        <v>50</v>
      </c>
      <c r="AI373" s="60">
        <f t="shared" si="518"/>
        <v>140</v>
      </c>
      <c r="AJ373" s="60">
        <f t="shared" si="518"/>
        <v>10140</v>
      </c>
      <c r="AK373" s="60">
        <f t="shared" si="518"/>
        <v>754.31378496798106</v>
      </c>
      <c r="AL373" s="60">
        <f t="shared" si="518"/>
        <v>15.086275699359621</v>
      </c>
      <c r="AM373" s="60">
        <f t="shared" ca="1" si="518"/>
        <v>-878.77947421638009</v>
      </c>
      <c r="AN373" s="60">
        <f t="shared" ca="1" si="518"/>
        <v>-878.77947421638009</v>
      </c>
      <c r="AO373" s="60">
        <f t="shared" ca="1" si="518"/>
        <v>878.77947421638009</v>
      </c>
      <c r="AP373" s="63">
        <f t="shared" si="459"/>
        <v>35</v>
      </c>
      <c r="AQ373" s="62">
        <f t="shared" si="460"/>
        <v>4.5877899316726527</v>
      </c>
      <c r="AR373" s="62">
        <f t="shared" si="461"/>
        <v>229.38949658363265</v>
      </c>
      <c r="AS373" s="62">
        <f t="shared" si="462"/>
        <v>458.7789931672653</v>
      </c>
      <c r="AT373" s="62">
        <f t="shared" si="463"/>
        <v>-229.38949658363265</v>
      </c>
      <c r="AU373" s="62">
        <f t="shared" si="464"/>
        <v>688.16848975089795</v>
      </c>
      <c r="AV373" s="62">
        <f t="shared" si="465"/>
        <v>-917.5579863345306</v>
      </c>
      <c r="AW373" s="63">
        <f t="shared" si="477"/>
        <v>-229.38949658363265</v>
      </c>
      <c r="AX373" s="61" t="str">
        <f t="shared" ca="1" si="466"/>
        <v/>
      </c>
      <c r="AY373" s="69">
        <f t="shared" ca="1" si="478"/>
        <v>9261.2205257836213</v>
      </c>
      <c r="AZ373" s="51">
        <f t="shared" si="467"/>
        <v>1605.7264760854287</v>
      </c>
      <c r="BA373" s="55">
        <f t="shared" ca="1" si="468"/>
        <v>0.1717228489075045</v>
      </c>
      <c r="BB373" s="55">
        <f t="shared" ca="1" si="479"/>
        <v>-0.3532798808436578</v>
      </c>
      <c r="BC373" s="64">
        <f t="shared" ca="1" si="469"/>
        <v>-878.70328155161326</v>
      </c>
      <c r="BE373" s="52">
        <f t="shared" ca="1" si="470"/>
        <v>4.3999999999999861</v>
      </c>
      <c r="BF373" s="52" t="str">
        <f t="shared" ca="1" si="471"/>
        <v/>
      </c>
      <c r="BG373" s="52">
        <f t="shared" ca="1" si="480"/>
        <v>4.3999999999999861</v>
      </c>
      <c r="BH373" s="52" t="str">
        <f t="shared" ca="1" si="481"/>
        <v/>
      </c>
    </row>
    <row r="374" spans="19:60">
      <c r="S374" s="68">
        <f t="shared" ref="S374:T374" si="539">S373</f>
        <v>7</v>
      </c>
      <c r="T374" s="69">
        <f t="shared" si="539"/>
        <v>2</v>
      </c>
      <c r="U374" s="70">
        <f t="shared" si="473"/>
        <v>3</v>
      </c>
      <c r="V374" s="68">
        <f t="shared" ref="V374:AA374" si="540">V373</f>
        <v>4</v>
      </c>
      <c r="W374" s="70">
        <f t="shared" si="540"/>
        <v>7</v>
      </c>
      <c r="X374" s="71">
        <f t="shared" si="540"/>
        <v>0.42857142857142855</v>
      </c>
      <c r="Y374" s="71">
        <f t="shared" si="540"/>
        <v>0.5</v>
      </c>
      <c r="Z374" s="69">
        <f t="shared" si="540"/>
        <v>10000</v>
      </c>
      <c r="AA374" s="69">
        <f t="shared" ca="1" si="540"/>
        <v>9350.6862150320194</v>
      </c>
      <c r="AB374" s="69">
        <f t="shared" ca="1" si="475"/>
        <v>-649.31378496798061</v>
      </c>
      <c r="AC374" s="69">
        <f t="shared" ca="1" si="476"/>
        <v>96.882372767104812</v>
      </c>
      <c r="AD374" s="73">
        <f t="shared" si="484"/>
        <v>4.2999999999999865</v>
      </c>
      <c r="AE374" s="69">
        <f t="shared" si="518"/>
        <v>0.70000000000000007</v>
      </c>
      <c r="AF374" s="69">
        <f t="shared" si="518"/>
        <v>2.8000000000000003</v>
      </c>
      <c r="AG374" s="78">
        <f t="shared" si="518"/>
        <v>200</v>
      </c>
      <c r="AH374" s="60">
        <f t="shared" si="518"/>
        <v>50</v>
      </c>
      <c r="AI374" s="60">
        <f t="shared" si="518"/>
        <v>140</v>
      </c>
      <c r="AJ374" s="60">
        <f t="shared" si="518"/>
        <v>10140</v>
      </c>
      <c r="AK374" s="60">
        <f t="shared" si="518"/>
        <v>754.31378496798106</v>
      </c>
      <c r="AL374" s="60">
        <f t="shared" si="518"/>
        <v>15.086275699359621</v>
      </c>
      <c r="AM374" s="60">
        <f t="shared" ca="1" si="518"/>
        <v>-878.77947421638009</v>
      </c>
      <c r="AN374" s="60">
        <f t="shared" ca="1" si="518"/>
        <v>-878.77947421638009</v>
      </c>
      <c r="AO374" s="60">
        <f t="shared" ca="1" si="518"/>
        <v>878.77947421638009</v>
      </c>
      <c r="AP374" s="63">
        <f t="shared" si="459"/>
        <v>35</v>
      </c>
      <c r="AQ374" s="62">
        <f t="shared" si="460"/>
        <v>4.6712269068278305</v>
      </c>
      <c r="AR374" s="62">
        <f t="shared" si="461"/>
        <v>233.56134534139153</v>
      </c>
      <c r="AS374" s="62">
        <f t="shared" si="462"/>
        <v>467.12269068278306</v>
      </c>
      <c r="AT374" s="62">
        <f t="shared" si="463"/>
        <v>-233.56134534139153</v>
      </c>
      <c r="AU374" s="62">
        <f t="shared" si="464"/>
        <v>700.68403602417459</v>
      </c>
      <c r="AV374" s="62">
        <f t="shared" si="465"/>
        <v>-934.24538136556612</v>
      </c>
      <c r="AW374" s="63">
        <f t="shared" si="477"/>
        <v>-233.56134534139153</v>
      </c>
      <c r="AX374" s="61" t="str">
        <f t="shared" ca="1" si="466"/>
        <v/>
      </c>
      <c r="AY374" s="69">
        <f t="shared" ca="1" si="478"/>
        <v>9261.2205257836213</v>
      </c>
      <c r="AZ374" s="51">
        <f t="shared" si="467"/>
        <v>1634.9294173897406</v>
      </c>
      <c r="BA374" s="55">
        <f t="shared" ca="1" si="468"/>
        <v>0.17484592892887937</v>
      </c>
      <c r="BB374" s="55">
        <f t="shared" ca="1" si="479"/>
        <v>-0.3597048926859131</v>
      </c>
      <c r="BC374" s="64">
        <f t="shared" ca="1" si="469"/>
        <v>-882.87513030937214</v>
      </c>
      <c r="BE374" s="52">
        <f t="shared" ca="1" si="470"/>
        <v>4.2999999999999865</v>
      </c>
      <c r="BF374" s="52" t="str">
        <f t="shared" ca="1" si="471"/>
        <v/>
      </c>
      <c r="BG374" s="52">
        <f t="shared" ca="1" si="480"/>
        <v>4.2999999999999865</v>
      </c>
      <c r="BH374" s="52" t="str">
        <f t="shared" ca="1" si="481"/>
        <v/>
      </c>
    </row>
    <row r="375" spans="19:60">
      <c r="S375" s="68">
        <f t="shared" ref="S375:T375" si="541">S374</f>
        <v>7</v>
      </c>
      <c r="T375" s="69">
        <f t="shared" si="541"/>
        <v>2</v>
      </c>
      <c r="U375" s="70">
        <f t="shared" si="473"/>
        <v>3</v>
      </c>
      <c r="V375" s="68">
        <f t="shared" ref="V375:AA375" si="542">V374</f>
        <v>4</v>
      </c>
      <c r="W375" s="70">
        <f t="shared" si="542"/>
        <v>7</v>
      </c>
      <c r="X375" s="71">
        <f t="shared" si="542"/>
        <v>0.42857142857142855</v>
      </c>
      <c r="Y375" s="71">
        <f t="shared" si="542"/>
        <v>0.5</v>
      </c>
      <c r="Z375" s="69">
        <f t="shared" si="542"/>
        <v>10000</v>
      </c>
      <c r="AA375" s="69">
        <f t="shared" ca="1" si="542"/>
        <v>9350.6862150320194</v>
      </c>
      <c r="AB375" s="69">
        <f t="shared" ca="1" si="475"/>
        <v>-649.31378496798061</v>
      </c>
      <c r="AC375" s="69">
        <f t="shared" ca="1" si="476"/>
        <v>96.882372767104812</v>
      </c>
      <c r="AD375" s="73">
        <f t="shared" si="484"/>
        <v>4.1999999999999869</v>
      </c>
      <c r="AE375" s="69">
        <f t="shared" si="518"/>
        <v>0.70000000000000007</v>
      </c>
      <c r="AF375" s="69">
        <f t="shared" si="518"/>
        <v>2.8000000000000003</v>
      </c>
      <c r="AG375" s="78">
        <f t="shared" si="518"/>
        <v>200</v>
      </c>
      <c r="AH375" s="60">
        <f t="shared" si="518"/>
        <v>50</v>
      </c>
      <c r="AI375" s="60">
        <f t="shared" si="518"/>
        <v>140</v>
      </c>
      <c r="AJ375" s="60">
        <f t="shared" si="518"/>
        <v>10140</v>
      </c>
      <c r="AK375" s="60">
        <f t="shared" si="518"/>
        <v>754.31378496798106</v>
      </c>
      <c r="AL375" s="60">
        <f t="shared" si="518"/>
        <v>15.086275699359621</v>
      </c>
      <c r="AM375" s="60">
        <f t="shared" ca="1" si="518"/>
        <v>-878.77947421638009</v>
      </c>
      <c r="AN375" s="60">
        <f t="shared" ca="1" si="518"/>
        <v>-878.77947421638009</v>
      </c>
      <c r="AO375" s="60">
        <f t="shared" ca="1" si="518"/>
        <v>878.77947421638009</v>
      </c>
      <c r="AP375" s="63">
        <f t="shared" si="459"/>
        <v>35</v>
      </c>
      <c r="AQ375" s="62">
        <f t="shared" si="460"/>
        <v>4.7586370712761124</v>
      </c>
      <c r="AR375" s="62">
        <f t="shared" si="461"/>
        <v>237.93185356380562</v>
      </c>
      <c r="AS375" s="62">
        <f t="shared" si="462"/>
        <v>475.86370712761124</v>
      </c>
      <c r="AT375" s="62">
        <f t="shared" si="463"/>
        <v>-237.93185356380562</v>
      </c>
      <c r="AU375" s="62">
        <f t="shared" si="464"/>
        <v>713.79556069141688</v>
      </c>
      <c r="AV375" s="62">
        <f t="shared" si="465"/>
        <v>-951.72741425522247</v>
      </c>
      <c r="AW375" s="63">
        <f t="shared" si="477"/>
        <v>-237.93185356380559</v>
      </c>
      <c r="AX375" s="61" t="str">
        <f t="shared" ca="1" si="466"/>
        <v/>
      </c>
      <c r="AY375" s="69">
        <f t="shared" ca="1" si="478"/>
        <v>9261.2205257836213</v>
      </c>
      <c r="AZ375" s="51">
        <f t="shared" si="467"/>
        <v>1665.5229749466394</v>
      </c>
      <c r="BA375" s="55">
        <f t="shared" ca="1" si="468"/>
        <v>0.17811772704651027</v>
      </c>
      <c r="BB375" s="55">
        <f t="shared" ca="1" si="479"/>
        <v>-0.3664358574730377</v>
      </c>
      <c r="BC375" s="64">
        <f t="shared" ca="1" si="469"/>
        <v>-887.2456385317862</v>
      </c>
      <c r="BE375" s="52">
        <f t="shared" ca="1" si="470"/>
        <v>4.1999999999999869</v>
      </c>
      <c r="BF375" s="52" t="str">
        <f t="shared" ca="1" si="471"/>
        <v/>
      </c>
      <c r="BG375" s="52">
        <f t="shared" ca="1" si="480"/>
        <v>4.1999999999999869</v>
      </c>
      <c r="BH375" s="52" t="str">
        <f t="shared" ca="1" si="481"/>
        <v/>
      </c>
    </row>
    <row r="376" spans="19:60">
      <c r="S376" s="68">
        <f t="shared" ref="S376:T376" si="543">S375</f>
        <v>7</v>
      </c>
      <c r="T376" s="69">
        <f t="shared" si="543"/>
        <v>2</v>
      </c>
      <c r="U376" s="70">
        <f t="shared" si="473"/>
        <v>3</v>
      </c>
      <c r="V376" s="68">
        <f t="shared" ref="V376:AA376" si="544">V375</f>
        <v>4</v>
      </c>
      <c r="W376" s="70">
        <f t="shared" si="544"/>
        <v>7</v>
      </c>
      <c r="X376" s="71">
        <f t="shared" si="544"/>
        <v>0.42857142857142855</v>
      </c>
      <c r="Y376" s="71">
        <f t="shared" si="544"/>
        <v>0.5</v>
      </c>
      <c r="Z376" s="69">
        <f t="shared" si="544"/>
        <v>10000</v>
      </c>
      <c r="AA376" s="69">
        <f t="shared" ca="1" si="544"/>
        <v>9350.6862150320194</v>
      </c>
      <c r="AB376" s="69">
        <f t="shared" ca="1" si="475"/>
        <v>-649.31378496798061</v>
      </c>
      <c r="AC376" s="69">
        <f t="shared" ca="1" si="476"/>
        <v>96.882372767104812</v>
      </c>
      <c r="AD376" s="73">
        <f t="shared" si="484"/>
        <v>4.0999999999999872</v>
      </c>
      <c r="AE376" s="69">
        <f t="shared" si="518"/>
        <v>0.70000000000000007</v>
      </c>
      <c r="AF376" s="69">
        <f t="shared" si="518"/>
        <v>2.8000000000000003</v>
      </c>
      <c r="AG376" s="78">
        <f t="shared" si="518"/>
        <v>200</v>
      </c>
      <c r="AH376" s="60">
        <f t="shared" si="518"/>
        <v>50</v>
      </c>
      <c r="AI376" s="60">
        <f t="shared" si="518"/>
        <v>140</v>
      </c>
      <c r="AJ376" s="60">
        <f t="shared" si="518"/>
        <v>10140</v>
      </c>
      <c r="AK376" s="60">
        <f t="shared" si="518"/>
        <v>754.31378496798106</v>
      </c>
      <c r="AL376" s="60">
        <f t="shared" si="518"/>
        <v>15.086275699359621</v>
      </c>
      <c r="AM376" s="60">
        <f t="shared" ca="1" si="518"/>
        <v>-878.77947421638009</v>
      </c>
      <c r="AN376" s="60">
        <f t="shared" ca="1" si="518"/>
        <v>-878.77947421638009</v>
      </c>
      <c r="AO376" s="60">
        <f t="shared" ca="1" si="518"/>
        <v>878.77947421638009</v>
      </c>
      <c r="AP376" s="63">
        <f t="shared" si="459"/>
        <v>35</v>
      </c>
      <c r="AQ376" s="62">
        <f t="shared" si="460"/>
        <v>4.8503111461852857</v>
      </c>
      <c r="AR376" s="62">
        <f t="shared" si="461"/>
        <v>242.5155573092643</v>
      </c>
      <c r="AS376" s="62">
        <f t="shared" si="462"/>
        <v>485.03111461852859</v>
      </c>
      <c r="AT376" s="62">
        <f t="shared" si="463"/>
        <v>-242.5155573092643</v>
      </c>
      <c r="AU376" s="62">
        <f t="shared" si="464"/>
        <v>727.54667192779289</v>
      </c>
      <c r="AV376" s="62">
        <f t="shared" si="465"/>
        <v>-970.06222923705718</v>
      </c>
      <c r="AW376" s="63">
        <f t="shared" si="477"/>
        <v>-242.5155573092643</v>
      </c>
      <c r="AX376" s="61" t="str">
        <f t="shared" ca="1" si="466"/>
        <v/>
      </c>
      <c r="AY376" s="69">
        <f t="shared" ca="1" si="478"/>
        <v>9261.2205257836213</v>
      </c>
      <c r="AZ376" s="51">
        <f t="shared" si="467"/>
        <v>1697.6089011648501</v>
      </c>
      <c r="BA376" s="55">
        <f t="shared" ca="1" si="468"/>
        <v>0.18154912507231824</v>
      </c>
      <c r="BB376" s="55">
        <f t="shared" ca="1" si="479"/>
        <v>-0.37349516200587574</v>
      </c>
      <c r="BC376" s="64">
        <f t="shared" ca="1" si="469"/>
        <v>-891.8293422772449</v>
      </c>
      <c r="BE376" s="52">
        <f t="shared" ca="1" si="470"/>
        <v>4.0999999999999872</v>
      </c>
      <c r="BF376" s="52" t="str">
        <f t="shared" ca="1" si="471"/>
        <v/>
      </c>
      <c r="BG376" s="52">
        <f t="shared" ca="1" si="480"/>
        <v>4.0999999999999872</v>
      </c>
      <c r="BH376" s="52" t="str">
        <f t="shared" ca="1" si="481"/>
        <v/>
      </c>
    </row>
    <row r="377" spans="19:60">
      <c r="S377" s="68">
        <f t="shared" ref="S377:T377" si="545">S376</f>
        <v>7</v>
      </c>
      <c r="T377" s="69">
        <f t="shared" si="545"/>
        <v>2</v>
      </c>
      <c r="U377" s="70">
        <f t="shared" si="473"/>
        <v>3</v>
      </c>
      <c r="V377" s="68">
        <f t="shared" ref="V377:AA377" si="546">V376</f>
        <v>4</v>
      </c>
      <c r="W377" s="70">
        <f t="shared" si="546"/>
        <v>7</v>
      </c>
      <c r="X377" s="71">
        <f t="shared" si="546"/>
        <v>0.42857142857142855</v>
      </c>
      <c r="Y377" s="71">
        <f t="shared" si="546"/>
        <v>0.5</v>
      </c>
      <c r="Z377" s="69">
        <f t="shared" si="546"/>
        <v>10000</v>
      </c>
      <c r="AA377" s="69">
        <f t="shared" ca="1" si="546"/>
        <v>9350.6862150320194</v>
      </c>
      <c r="AB377" s="69">
        <f t="shared" ca="1" si="475"/>
        <v>-649.31378496798061</v>
      </c>
      <c r="AC377" s="69">
        <f t="shared" ca="1" si="476"/>
        <v>96.882372767104812</v>
      </c>
      <c r="AD377" s="73">
        <f t="shared" si="484"/>
        <v>3.9999999999999871</v>
      </c>
      <c r="AE377" s="69">
        <f t="shared" si="518"/>
        <v>0.70000000000000007</v>
      </c>
      <c r="AF377" s="69">
        <f t="shared" si="518"/>
        <v>2.8000000000000003</v>
      </c>
      <c r="AG377" s="78">
        <f t="shared" si="518"/>
        <v>200</v>
      </c>
      <c r="AH377" s="60">
        <f t="shared" si="518"/>
        <v>50</v>
      </c>
      <c r="AI377" s="60">
        <f t="shared" si="518"/>
        <v>140</v>
      </c>
      <c r="AJ377" s="60">
        <f t="shared" si="518"/>
        <v>10140</v>
      </c>
      <c r="AK377" s="60">
        <f t="shared" si="518"/>
        <v>754.31378496798106</v>
      </c>
      <c r="AL377" s="60">
        <f t="shared" si="518"/>
        <v>15.086275699359621</v>
      </c>
      <c r="AM377" s="60">
        <f t="shared" ca="1" si="518"/>
        <v>-878.77947421638009</v>
      </c>
      <c r="AN377" s="60">
        <f t="shared" ca="1" si="518"/>
        <v>-878.77947421638009</v>
      </c>
      <c r="AO377" s="60">
        <f t="shared" ca="1" si="518"/>
        <v>878.77947421638009</v>
      </c>
      <c r="AP377" s="63">
        <f t="shared" si="459"/>
        <v>35</v>
      </c>
      <c r="AQ377" s="62">
        <f t="shared" si="460"/>
        <v>4.9465689248399176</v>
      </c>
      <c r="AR377" s="62">
        <f t="shared" si="461"/>
        <v>247.32844624199589</v>
      </c>
      <c r="AS377" s="62">
        <f t="shared" si="462"/>
        <v>494.65689248399178</v>
      </c>
      <c r="AT377" s="62">
        <f t="shared" si="463"/>
        <v>-247.32844624199589</v>
      </c>
      <c r="AU377" s="62">
        <f t="shared" si="464"/>
        <v>741.98533872598773</v>
      </c>
      <c r="AV377" s="62">
        <f t="shared" si="465"/>
        <v>-989.31378496798357</v>
      </c>
      <c r="AW377" s="63">
        <f t="shared" si="477"/>
        <v>-247.32844624199583</v>
      </c>
      <c r="AX377" s="61" t="str">
        <f t="shared" ca="1" si="466"/>
        <v/>
      </c>
      <c r="AY377" s="69">
        <f t="shared" ca="1" si="478"/>
        <v>9261.2205257836213</v>
      </c>
      <c r="AZ377" s="51">
        <f t="shared" si="467"/>
        <v>1731.2991236939713</v>
      </c>
      <c r="BA377" s="55">
        <f t="shared" ca="1" si="468"/>
        <v>0.1851520929994166</v>
      </c>
      <c r="BB377" s="55">
        <f t="shared" ca="1" si="479"/>
        <v>-0.38090743176535558</v>
      </c>
      <c r="BC377" s="64">
        <f t="shared" ca="1" si="469"/>
        <v>-896.64223120997644</v>
      </c>
      <c r="BE377" s="52">
        <f t="shared" ca="1" si="470"/>
        <v>3.9999999999999871</v>
      </c>
      <c r="BF377" s="52" t="str">
        <f t="shared" ca="1" si="471"/>
        <v/>
      </c>
      <c r="BG377" s="52">
        <f t="shared" ca="1" si="480"/>
        <v>3.9999999999999871</v>
      </c>
      <c r="BH377" s="52" t="str">
        <f t="shared" ca="1" si="481"/>
        <v/>
      </c>
    </row>
    <row r="378" spans="19:60">
      <c r="S378" s="68">
        <f t="shared" ref="S378:T378" si="547">S377</f>
        <v>7</v>
      </c>
      <c r="T378" s="69">
        <f t="shared" si="547"/>
        <v>2</v>
      </c>
      <c r="U378" s="70">
        <f t="shared" si="473"/>
        <v>3</v>
      </c>
      <c r="V378" s="68">
        <f t="shared" ref="V378:AA378" si="548">V377</f>
        <v>4</v>
      </c>
      <c r="W378" s="70">
        <f t="shared" si="548"/>
        <v>7</v>
      </c>
      <c r="X378" s="71">
        <f t="shared" si="548"/>
        <v>0.42857142857142855</v>
      </c>
      <c r="Y378" s="71">
        <f t="shared" si="548"/>
        <v>0.5</v>
      </c>
      <c r="Z378" s="69">
        <f t="shared" si="548"/>
        <v>10000</v>
      </c>
      <c r="AA378" s="69">
        <f t="shared" ca="1" si="548"/>
        <v>9350.6862150320194</v>
      </c>
      <c r="AB378" s="69">
        <f t="shared" ca="1" si="475"/>
        <v>-649.31378496798061</v>
      </c>
      <c r="AC378" s="69">
        <f t="shared" ref="AC378:AC409" ca="1" si="549">AC377</f>
        <v>96.882372767104812</v>
      </c>
      <c r="AD378" s="73">
        <f t="shared" si="484"/>
        <v>3.899999999999987</v>
      </c>
      <c r="AE378" s="69">
        <f t="shared" si="518"/>
        <v>0.70000000000000007</v>
      </c>
      <c r="AF378" s="69">
        <f t="shared" si="518"/>
        <v>2.8000000000000003</v>
      </c>
      <c r="AG378" s="78">
        <f t="shared" si="518"/>
        <v>200</v>
      </c>
      <c r="AH378" s="60">
        <f t="shared" si="518"/>
        <v>50</v>
      </c>
      <c r="AI378" s="60">
        <f t="shared" si="518"/>
        <v>140</v>
      </c>
      <c r="AJ378" s="60">
        <f t="shared" si="518"/>
        <v>10140</v>
      </c>
      <c r="AK378" s="60">
        <f t="shared" si="518"/>
        <v>754.31378496798106</v>
      </c>
      <c r="AL378" s="60">
        <f t="shared" si="518"/>
        <v>15.086275699359621</v>
      </c>
      <c r="AM378" s="60">
        <f t="shared" ca="1" si="518"/>
        <v>-878.77947421638009</v>
      </c>
      <c r="AN378" s="60">
        <f t="shared" ca="1" si="518"/>
        <v>-878.77947421638009</v>
      </c>
      <c r="AO378" s="60">
        <f t="shared" ca="1" si="518"/>
        <v>878.77947421638009</v>
      </c>
      <c r="AP378" s="63">
        <f t="shared" si="459"/>
        <v>35</v>
      </c>
      <c r="AQ378" s="62">
        <f t="shared" si="460"/>
        <v>5.0477629998358138</v>
      </c>
      <c r="AR378" s="62">
        <f t="shared" si="461"/>
        <v>252.3881499917907</v>
      </c>
      <c r="AS378" s="62">
        <f t="shared" si="462"/>
        <v>504.7762999835814</v>
      </c>
      <c r="AT378" s="62">
        <f t="shared" si="463"/>
        <v>-252.3881499917907</v>
      </c>
      <c r="AU378" s="62">
        <f t="shared" si="464"/>
        <v>757.16444997537212</v>
      </c>
      <c r="AV378" s="62">
        <f t="shared" si="465"/>
        <v>-1009.5525999671628</v>
      </c>
      <c r="AW378" s="63">
        <f t="shared" si="477"/>
        <v>-252.38814999179067</v>
      </c>
      <c r="AX378" s="61" t="str">
        <f t="shared" ca="1" si="466"/>
        <v/>
      </c>
      <c r="AY378" s="69">
        <f t="shared" ca="1" si="478"/>
        <v>9261.2205257836213</v>
      </c>
      <c r="AZ378" s="51">
        <f t="shared" si="467"/>
        <v>1766.7170499425349</v>
      </c>
      <c r="BA378" s="55">
        <f t="shared" ca="1" si="468"/>
        <v>0.18893982851252006</v>
      </c>
      <c r="BB378" s="55">
        <f t="shared" ca="1" si="479"/>
        <v>-0.38869981792275765</v>
      </c>
      <c r="BC378" s="64">
        <f t="shared" ca="1" si="469"/>
        <v>-901.70193495977128</v>
      </c>
      <c r="BE378" s="52">
        <f t="shared" ca="1" si="470"/>
        <v>3.899999999999987</v>
      </c>
      <c r="BF378" s="52" t="str">
        <f t="shared" ca="1" si="471"/>
        <v/>
      </c>
      <c r="BG378" s="52">
        <f t="shared" ca="1" si="480"/>
        <v>3.899999999999987</v>
      </c>
      <c r="BH378" s="52" t="str">
        <f t="shared" ca="1" si="481"/>
        <v/>
      </c>
    </row>
    <row r="379" spans="19:60">
      <c r="S379" s="68">
        <f t="shared" ref="S379:T379" si="550">S378</f>
        <v>7</v>
      </c>
      <c r="T379" s="69">
        <f t="shared" si="550"/>
        <v>2</v>
      </c>
      <c r="U379" s="70">
        <f t="shared" si="473"/>
        <v>3</v>
      </c>
      <c r="V379" s="68">
        <f t="shared" ref="V379:AA379" si="551">V378</f>
        <v>4</v>
      </c>
      <c r="W379" s="70">
        <f t="shared" si="551"/>
        <v>7</v>
      </c>
      <c r="X379" s="71">
        <f t="shared" si="551"/>
        <v>0.42857142857142855</v>
      </c>
      <c r="Y379" s="71">
        <f t="shared" si="551"/>
        <v>0.5</v>
      </c>
      <c r="Z379" s="69">
        <f t="shared" si="551"/>
        <v>10000</v>
      </c>
      <c r="AA379" s="69">
        <f t="shared" ca="1" si="551"/>
        <v>9350.6862150320194</v>
      </c>
      <c r="AB379" s="69">
        <f t="shared" ca="1" si="475"/>
        <v>-649.31378496798061</v>
      </c>
      <c r="AC379" s="69">
        <f t="shared" ca="1" si="549"/>
        <v>96.882372767104812</v>
      </c>
      <c r="AD379" s="73">
        <f t="shared" si="484"/>
        <v>3.7999999999999869</v>
      </c>
      <c r="AE379" s="69">
        <f t="shared" ref="AE379:AO394" si="552">AE378</f>
        <v>0.70000000000000007</v>
      </c>
      <c r="AF379" s="69">
        <f t="shared" si="552"/>
        <v>2.8000000000000003</v>
      </c>
      <c r="AG379" s="78">
        <f t="shared" si="552"/>
        <v>200</v>
      </c>
      <c r="AH379" s="60">
        <f t="shared" si="552"/>
        <v>50</v>
      </c>
      <c r="AI379" s="60">
        <f t="shared" si="552"/>
        <v>140</v>
      </c>
      <c r="AJ379" s="60">
        <f t="shared" si="552"/>
        <v>10140</v>
      </c>
      <c r="AK379" s="60">
        <f t="shared" si="552"/>
        <v>754.31378496798106</v>
      </c>
      <c r="AL379" s="60">
        <f t="shared" si="552"/>
        <v>15.086275699359621</v>
      </c>
      <c r="AM379" s="60">
        <f t="shared" ca="1" si="552"/>
        <v>-878.77947421638009</v>
      </c>
      <c r="AN379" s="60">
        <f t="shared" ca="1" si="552"/>
        <v>-878.77947421638009</v>
      </c>
      <c r="AO379" s="60">
        <f t="shared" ca="1" si="552"/>
        <v>878.77947421638009</v>
      </c>
      <c r="AP379" s="63">
        <f t="shared" si="459"/>
        <v>35</v>
      </c>
      <c r="AQ379" s="62">
        <f t="shared" si="460"/>
        <v>5.154283078778862</v>
      </c>
      <c r="AR379" s="62">
        <f t="shared" si="461"/>
        <v>257.71415393894313</v>
      </c>
      <c r="AS379" s="62">
        <f t="shared" si="462"/>
        <v>515.42830787788625</v>
      </c>
      <c r="AT379" s="62">
        <f t="shared" si="463"/>
        <v>-257.71415393894313</v>
      </c>
      <c r="AU379" s="62">
        <f t="shared" si="464"/>
        <v>773.14246181682938</v>
      </c>
      <c r="AV379" s="62">
        <f t="shared" si="465"/>
        <v>-1030.8566157557725</v>
      </c>
      <c r="AW379" s="63">
        <f t="shared" si="477"/>
        <v>-257.71415393894313</v>
      </c>
      <c r="AX379" s="61" t="str">
        <f t="shared" ca="1" si="466"/>
        <v/>
      </c>
      <c r="AY379" s="69">
        <f t="shared" ca="1" si="478"/>
        <v>9261.2205257836213</v>
      </c>
      <c r="AZ379" s="51">
        <f t="shared" si="467"/>
        <v>1803.9990775726019</v>
      </c>
      <c r="BA379" s="55">
        <f t="shared" ca="1" si="468"/>
        <v>0.19292691852631316</v>
      </c>
      <c r="BB379" s="55">
        <f t="shared" ca="1" si="479"/>
        <v>-0.39690232966739142</v>
      </c>
      <c r="BC379" s="64">
        <f t="shared" ca="1" si="469"/>
        <v>-907.02793890692374</v>
      </c>
      <c r="BE379" s="52">
        <f t="shared" ca="1" si="470"/>
        <v>3.7999999999999869</v>
      </c>
      <c r="BF379" s="52" t="str">
        <f t="shared" ca="1" si="471"/>
        <v/>
      </c>
      <c r="BG379" s="52">
        <f t="shared" ca="1" si="480"/>
        <v>3.7999999999999869</v>
      </c>
      <c r="BH379" s="52" t="str">
        <f t="shared" ca="1" si="481"/>
        <v/>
      </c>
    </row>
    <row r="380" spans="19:60">
      <c r="S380" s="68">
        <f t="shared" ref="S380:T380" si="553">S379</f>
        <v>7</v>
      </c>
      <c r="T380" s="69">
        <f t="shared" si="553"/>
        <v>2</v>
      </c>
      <c r="U380" s="70">
        <f t="shared" si="473"/>
        <v>3</v>
      </c>
      <c r="V380" s="68">
        <f t="shared" ref="V380:AA380" si="554">V379</f>
        <v>4</v>
      </c>
      <c r="W380" s="70">
        <f t="shared" si="554"/>
        <v>7</v>
      </c>
      <c r="X380" s="71">
        <f t="shared" si="554"/>
        <v>0.42857142857142855</v>
      </c>
      <c r="Y380" s="71">
        <f t="shared" si="554"/>
        <v>0.5</v>
      </c>
      <c r="Z380" s="69">
        <f t="shared" si="554"/>
        <v>10000</v>
      </c>
      <c r="AA380" s="69">
        <f t="shared" ca="1" si="554"/>
        <v>9350.6862150320194</v>
      </c>
      <c r="AB380" s="69">
        <f t="shared" ca="1" si="475"/>
        <v>-649.31378496798061</v>
      </c>
      <c r="AC380" s="69">
        <f t="shared" ca="1" si="549"/>
        <v>96.882372767104812</v>
      </c>
      <c r="AD380" s="73">
        <f t="shared" si="484"/>
        <v>3.6999999999999869</v>
      </c>
      <c r="AE380" s="69">
        <f t="shared" si="552"/>
        <v>0.70000000000000007</v>
      </c>
      <c r="AF380" s="69">
        <f t="shared" si="552"/>
        <v>2.8000000000000003</v>
      </c>
      <c r="AG380" s="78">
        <f t="shared" si="552"/>
        <v>200</v>
      </c>
      <c r="AH380" s="60">
        <f t="shared" si="552"/>
        <v>50</v>
      </c>
      <c r="AI380" s="60">
        <f t="shared" si="552"/>
        <v>140</v>
      </c>
      <c r="AJ380" s="60">
        <f t="shared" si="552"/>
        <v>10140</v>
      </c>
      <c r="AK380" s="60">
        <f t="shared" si="552"/>
        <v>754.31378496798106</v>
      </c>
      <c r="AL380" s="60">
        <f t="shared" si="552"/>
        <v>15.086275699359621</v>
      </c>
      <c r="AM380" s="60">
        <f t="shared" ca="1" si="552"/>
        <v>-878.77947421638009</v>
      </c>
      <c r="AN380" s="60">
        <f t="shared" ca="1" si="552"/>
        <v>-878.77947421638009</v>
      </c>
      <c r="AO380" s="60">
        <f t="shared" ca="1" si="552"/>
        <v>878.77947421638009</v>
      </c>
      <c r="AP380" s="63">
        <f t="shared" si="459"/>
        <v>35</v>
      </c>
      <c r="AQ380" s="62">
        <f t="shared" si="460"/>
        <v>5.2665609998269396</v>
      </c>
      <c r="AR380" s="62">
        <f t="shared" si="461"/>
        <v>263.32804999134697</v>
      </c>
      <c r="AS380" s="62">
        <f t="shared" si="462"/>
        <v>526.65609998269395</v>
      </c>
      <c r="AT380" s="62">
        <f t="shared" si="463"/>
        <v>-263.32804999134697</v>
      </c>
      <c r="AU380" s="62">
        <f t="shared" si="464"/>
        <v>789.98414997404097</v>
      </c>
      <c r="AV380" s="62">
        <f t="shared" si="465"/>
        <v>-1053.3121999653879</v>
      </c>
      <c r="AW380" s="63">
        <f t="shared" si="477"/>
        <v>-263.32804999134692</v>
      </c>
      <c r="AX380" s="61" t="str">
        <f t="shared" ca="1" si="466"/>
        <v/>
      </c>
      <c r="AY380" s="69">
        <f t="shared" ca="1" si="478"/>
        <v>9261.2205257836213</v>
      </c>
      <c r="AZ380" s="51">
        <f t="shared" si="467"/>
        <v>1843.2963499394289</v>
      </c>
      <c r="BA380" s="55">
        <f t="shared" ca="1" si="468"/>
        <v>0.19712952691923016</v>
      </c>
      <c r="BB380" s="55">
        <f t="shared" ca="1" si="479"/>
        <v>-0.40554822042524835</v>
      </c>
      <c r="BC380" s="64">
        <f t="shared" ca="1" si="469"/>
        <v>-912.64183495932753</v>
      </c>
      <c r="BE380" s="52">
        <f t="shared" ca="1" si="470"/>
        <v>3.6999999999999869</v>
      </c>
      <c r="BF380" s="52" t="str">
        <f t="shared" ca="1" si="471"/>
        <v/>
      </c>
      <c r="BG380" s="52">
        <f t="shared" ca="1" si="480"/>
        <v>3.6999999999999869</v>
      </c>
      <c r="BH380" s="52" t="str">
        <f t="shared" ca="1" si="481"/>
        <v/>
      </c>
    </row>
    <row r="381" spans="19:60">
      <c r="S381" s="68">
        <f t="shared" ref="S381:T381" si="555">S380</f>
        <v>7</v>
      </c>
      <c r="T381" s="69">
        <f t="shared" si="555"/>
        <v>2</v>
      </c>
      <c r="U381" s="70">
        <f t="shared" si="473"/>
        <v>3</v>
      </c>
      <c r="V381" s="68">
        <f t="shared" ref="V381:AA381" si="556">V380</f>
        <v>4</v>
      </c>
      <c r="W381" s="70">
        <f t="shared" si="556"/>
        <v>7</v>
      </c>
      <c r="X381" s="71">
        <f t="shared" si="556"/>
        <v>0.42857142857142855</v>
      </c>
      <c r="Y381" s="71">
        <f t="shared" si="556"/>
        <v>0.5</v>
      </c>
      <c r="Z381" s="69">
        <f t="shared" si="556"/>
        <v>10000</v>
      </c>
      <c r="AA381" s="69">
        <f t="shared" ca="1" si="556"/>
        <v>9350.6862150320194</v>
      </c>
      <c r="AB381" s="69">
        <f t="shared" ca="1" si="475"/>
        <v>-649.31378496798061</v>
      </c>
      <c r="AC381" s="69">
        <f t="shared" ca="1" si="549"/>
        <v>96.882372767104812</v>
      </c>
      <c r="AD381" s="73">
        <f t="shared" si="484"/>
        <v>3.5999999999999868</v>
      </c>
      <c r="AE381" s="69">
        <f t="shared" si="552"/>
        <v>0.70000000000000007</v>
      </c>
      <c r="AF381" s="69">
        <f t="shared" si="552"/>
        <v>2.8000000000000003</v>
      </c>
      <c r="AG381" s="78">
        <f t="shared" si="552"/>
        <v>200</v>
      </c>
      <c r="AH381" s="60">
        <f t="shared" si="552"/>
        <v>50</v>
      </c>
      <c r="AI381" s="60">
        <f t="shared" si="552"/>
        <v>140</v>
      </c>
      <c r="AJ381" s="60">
        <f t="shared" si="552"/>
        <v>10140</v>
      </c>
      <c r="AK381" s="60">
        <f t="shared" si="552"/>
        <v>754.31378496798106</v>
      </c>
      <c r="AL381" s="60">
        <f t="shared" si="552"/>
        <v>15.086275699359621</v>
      </c>
      <c r="AM381" s="60">
        <f t="shared" ca="1" si="552"/>
        <v>-878.77947421638009</v>
      </c>
      <c r="AN381" s="60">
        <f t="shared" ca="1" si="552"/>
        <v>-878.77947421638009</v>
      </c>
      <c r="AO381" s="60">
        <f t="shared" ca="1" si="552"/>
        <v>878.77947421638009</v>
      </c>
      <c r="AP381" s="63">
        <f t="shared" si="459"/>
        <v>35</v>
      </c>
      <c r="AQ381" s="62">
        <f t="shared" si="460"/>
        <v>5.3850765831554659</v>
      </c>
      <c r="AR381" s="62">
        <f t="shared" si="461"/>
        <v>269.25382915777328</v>
      </c>
      <c r="AS381" s="62">
        <f t="shared" si="462"/>
        <v>538.50765831554656</v>
      </c>
      <c r="AT381" s="62">
        <f t="shared" si="463"/>
        <v>-269.25382915777328</v>
      </c>
      <c r="AU381" s="62">
        <f t="shared" si="464"/>
        <v>807.7614874733199</v>
      </c>
      <c r="AV381" s="62">
        <f t="shared" si="465"/>
        <v>-1077.0153166310931</v>
      </c>
      <c r="AW381" s="63">
        <f t="shared" si="477"/>
        <v>-269.25382915777323</v>
      </c>
      <c r="AX381" s="61" t="str">
        <f t="shared" ca="1" si="466"/>
        <v/>
      </c>
      <c r="AY381" s="69">
        <f t="shared" ca="1" si="478"/>
        <v>9261.2205257836213</v>
      </c>
      <c r="AZ381" s="51">
        <f t="shared" si="467"/>
        <v>1884.776804104413</v>
      </c>
      <c r="BA381" s="55">
        <f t="shared" ca="1" si="468"/>
        <v>0.20156561355619815</v>
      </c>
      <c r="BB381" s="55">
        <f t="shared" ca="1" si="479"/>
        <v>-0.41467443844743085</v>
      </c>
      <c r="BC381" s="64">
        <f t="shared" ca="1" si="469"/>
        <v>-918.56761412575383</v>
      </c>
      <c r="BE381" s="52">
        <f t="shared" ca="1" si="470"/>
        <v>3.5999999999999868</v>
      </c>
      <c r="BF381" s="52" t="str">
        <f t="shared" ca="1" si="471"/>
        <v/>
      </c>
      <c r="BG381" s="52">
        <f t="shared" ca="1" si="480"/>
        <v>3.5999999999999868</v>
      </c>
      <c r="BH381" s="52" t="str">
        <f t="shared" ca="1" si="481"/>
        <v/>
      </c>
    </row>
    <row r="382" spans="19:60">
      <c r="S382" s="68">
        <f t="shared" ref="S382:T382" si="557">S381</f>
        <v>7</v>
      </c>
      <c r="T382" s="69">
        <f t="shared" si="557"/>
        <v>2</v>
      </c>
      <c r="U382" s="70">
        <f t="shared" si="473"/>
        <v>3</v>
      </c>
      <c r="V382" s="68">
        <f t="shared" ref="V382:AA382" si="558">V381</f>
        <v>4</v>
      </c>
      <c r="W382" s="70">
        <f t="shared" si="558"/>
        <v>7</v>
      </c>
      <c r="X382" s="71">
        <f t="shared" si="558"/>
        <v>0.42857142857142855</v>
      </c>
      <c r="Y382" s="71">
        <f t="shared" si="558"/>
        <v>0.5</v>
      </c>
      <c r="Z382" s="69">
        <f t="shared" si="558"/>
        <v>10000</v>
      </c>
      <c r="AA382" s="69">
        <f t="shared" ca="1" si="558"/>
        <v>9350.6862150320194</v>
      </c>
      <c r="AB382" s="69">
        <f t="shared" ca="1" si="475"/>
        <v>-649.31378496798061</v>
      </c>
      <c r="AC382" s="69">
        <f t="shared" ca="1" si="549"/>
        <v>96.882372767104812</v>
      </c>
      <c r="AD382" s="73">
        <f t="shared" si="484"/>
        <v>3.4999999999999867</v>
      </c>
      <c r="AE382" s="69">
        <f t="shared" si="552"/>
        <v>0.70000000000000007</v>
      </c>
      <c r="AF382" s="69">
        <f t="shared" si="552"/>
        <v>2.8000000000000003</v>
      </c>
      <c r="AG382" s="78">
        <f t="shared" si="552"/>
        <v>200</v>
      </c>
      <c r="AH382" s="60">
        <f t="shared" si="552"/>
        <v>50</v>
      </c>
      <c r="AI382" s="60">
        <f t="shared" si="552"/>
        <v>140</v>
      </c>
      <c r="AJ382" s="60">
        <f t="shared" si="552"/>
        <v>10140</v>
      </c>
      <c r="AK382" s="60">
        <f t="shared" si="552"/>
        <v>754.31378496798106</v>
      </c>
      <c r="AL382" s="60">
        <f t="shared" si="552"/>
        <v>15.086275699359621</v>
      </c>
      <c r="AM382" s="60">
        <f t="shared" ca="1" si="552"/>
        <v>-878.77947421638009</v>
      </c>
      <c r="AN382" s="60">
        <f t="shared" ca="1" si="552"/>
        <v>-878.77947421638009</v>
      </c>
      <c r="AO382" s="60">
        <f t="shared" ca="1" si="552"/>
        <v>878.77947421638009</v>
      </c>
      <c r="AP382" s="63">
        <f t="shared" si="459"/>
        <v>35</v>
      </c>
      <c r="AQ382" s="62">
        <f t="shared" si="460"/>
        <v>5.510364485531337</v>
      </c>
      <c r="AR382" s="62">
        <f t="shared" si="461"/>
        <v>275.51822427656685</v>
      </c>
      <c r="AS382" s="62">
        <f t="shared" si="462"/>
        <v>551.03644855313371</v>
      </c>
      <c r="AT382" s="62">
        <f t="shared" si="463"/>
        <v>-275.51822427656685</v>
      </c>
      <c r="AU382" s="62">
        <f t="shared" si="464"/>
        <v>826.55467282970062</v>
      </c>
      <c r="AV382" s="62">
        <f t="shared" si="465"/>
        <v>-1102.0728971062674</v>
      </c>
      <c r="AW382" s="63">
        <f t="shared" si="477"/>
        <v>-275.5182242765668</v>
      </c>
      <c r="AX382" s="61" t="str">
        <f t="shared" ca="1" si="466"/>
        <v/>
      </c>
      <c r="AY382" s="69">
        <f t="shared" ca="1" si="478"/>
        <v>9261.2205257836213</v>
      </c>
      <c r="AZ382" s="51">
        <f t="shared" si="467"/>
        <v>1928.627569935968</v>
      </c>
      <c r="BA382" s="55">
        <f t="shared" ca="1" si="468"/>
        <v>0.20625519085813573</v>
      </c>
      <c r="BB382" s="55">
        <f t="shared" ca="1" si="479"/>
        <v>-0.42432215464230955</v>
      </c>
      <c r="BC382" s="64">
        <f t="shared" ca="1" si="469"/>
        <v>-924.83200924454741</v>
      </c>
      <c r="BE382" s="52">
        <f t="shared" ca="1" si="470"/>
        <v>3.4999999999999867</v>
      </c>
      <c r="BF382" s="52" t="str">
        <f t="shared" ca="1" si="471"/>
        <v/>
      </c>
      <c r="BG382" s="52">
        <f t="shared" ca="1" si="480"/>
        <v>3.4999999999999867</v>
      </c>
      <c r="BH382" s="52" t="str">
        <f t="shared" ca="1" si="481"/>
        <v/>
      </c>
    </row>
    <row r="383" spans="19:60">
      <c r="S383" s="68">
        <f t="shared" ref="S383:T383" si="559">S382</f>
        <v>7</v>
      </c>
      <c r="T383" s="69">
        <f t="shared" si="559"/>
        <v>2</v>
      </c>
      <c r="U383" s="70">
        <f t="shared" si="473"/>
        <v>3</v>
      </c>
      <c r="V383" s="68">
        <f t="shared" ref="V383:AA383" si="560">V382</f>
        <v>4</v>
      </c>
      <c r="W383" s="70">
        <f t="shared" si="560"/>
        <v>7</v>
      </c>
      <c r="X383" s="71">
        <f t="shared" si="560"/>
        <v>0.42857142857142855</v>
      </c>
      <c r="Y383" s="71">
        <f t="shared" si="560"/>
        <v>0.5</v>
      </c>
      <c r="Z383" s="69">
        <f t="shared" si="560"/>
        <v>10000</v>
      </c>
      <c r="AA383" s="69">
        <f t="shared" ca="1" si="560"/>
        <v>9350.6862150320194</v>
      </c>
      <c r="AB383" s="69">
        <f t="shared" ca="1" si="475"/>
        <v>-649.31378496798061</v>
      </c>
      <c r="AC383" s="69">
        <f t="shared" ca="1" si="549"/>
        <v>96.882372767104812</v>
      </c>
      <c r="AD383" s="73">
        <f t="shared" si="484"/>
        <v>3.3999999999999866</v>
      </c>
      <c r="AE383" s="69">
        <f t="shared" si="552"/>
        <v>0.70000000000000007</v>
      </c>
      <c r="AF383" s="69">
        <f t="shared" si="552"/>
        <v>2.8000000000000003</v>
      </c>
      <c r="AG383" s="78">
        <f t="shared" si="552"/>
        <v>200</v>
      </c>
      <c r="AH383" s="60">
        <f t="shared" si="552"/>
        <v>50</v>
      </c>
      <c r="AI383" s="60">
        <f t="shared" si="552"/>
        <v>140</v>
      </c>
      <c r="AJ383" s="60">
        <f t="shared" si="552"/>
        <v>10140</v>
      </c>
      <c r="AK383" s="60">
        <f t="shared" si="552"/>
        <v>754.31378496798106</v>
      </c>
      <c r="AL383" s="60">
        <f t="shared" si="552"/>
        <v>15.086275699359621</v>
      </c>
      <c r="AM383" s="60">
        <f t="shared" ca="1" si="552"/>
        <v>-878.77947421638009</v>
      </c>
      <c r="AN383" s="60">
        <f t="shared" ca="1" si="552"/>
        <v>-878.77947421638009</v>
      </c>
      <c r="AO383" s="60">
        <f t="shared" ca="1" si="552"/>
        <v>878.77947421638009</v>
      </c>
      <c r="AP383" s="63">
        <f t="shared" si="459"/>
        <v>35</v>
      </c>
      <c r="AQ383" s="62">
        <f t="shared" si="460"/>
        <v>5.6430222645175538</v>
      </c>
      <c r="AR383" s="62">
        <f t="shared" si="461"/>
        <v>282.15111322587768</v>
      </c>
      <c r="AS383" s="62">
        <f t="shared" si="462"/>
        <v>564.30222645175536</v>
      </c>
      <c r="AT383" s="62">
        <f t="shared" si="463"/>
        <v>-282.15111322587768</v>
      </c>
      <c r="AU383" s="62">
        <f t="shared" si="464"/>
        <v>846.45333967763304</v>
      </c>
      <c r="AV383" s="62">
        <f t="shared" si="465"/>
        <v>-1128.6044529035107</v>
      </c>
      <c r="AW383" s="63">
        <f t="shared" si="477"/>
        <v>-282.15111322587768</v>
      </c>
      <c r="AX383" s="61" t="str">
        <f t="shared" ca="1" si="466"/>
        <v/>
      </c>
      <c r="AY383" s="69">
        <f t="shared" ca="1" si="478"/>
        <v>9261.2205257836213</v>
      </c>
      <c r="AZ383" s="51">
        <f t="shared" si="467"/>
        <v>1975.0577925811438</v>
      </c>
      <c r="BA383" s="55">
        <f t="shared" ca="1" si="468"/>
        <v>0.21122062564842259</v>
      </c>
      <c r="BB383" s="55">
        <f t="shared" ca="1" si="479"/>
        <v>-0.43453738355453414</v>
      </c>
      <c r="BC383" s="64">
        <f t="shared" ca="1" si="469"/>
        <v>-931.46489819385829</v>
      </c>
      <c r="BE383" s="52">
        <f t="shared" ca="1" si="470"/>
        <v>3.3999999999999866</v>
      </c>
      <c r="BF383" s="52" t="str">
        <f t="shared" ca="1" si="471"/>
        <v/>
      </c>
      <c r="BG383" s="52">
        <f t="shared" ca="1" si="480"/>
        <v>3.3999999999999866</v>
      </c>
      <c r="BH383" s="52" t="str">
        <f t="shared" ca="1" si="481"/>
        <v/>
      </c>
    </row>
    <row r="384" spans="19:60">
      <c r="S384" s="68">
        <f t="shared" ref="S384:T384" si="561">S383</f>
        <v>7</v>
      </c>
      <c r="T384" s="69">
        <f t="shared" si="561"/>
        <v>2</v>
      </c>
      <c r="U384" s="70">
        <f t="shared" si="473"/>
        <v>3</v>
      </c>
      <c r="V384" s="68">
        <f t="shared" ref="V384:AA384" si="562">V383</f>
        <v>4</v>
      </c>
      <c r="W384" s="70">
        <f t="shared" si="562"/>
        <v>7</v>
      </c>
      <c r="X384" s="71">
        <f t="shared" si="562"/>
        <v>0.42857142857142855</v>
      </c>
      <c r="Y384" s="71">
        <f t="shared" si="562"/>
        <v>0.5</v>
      </c>
      <c r="Z384" s="69">
        <f t="shared" si="562"/>
        <v>10000</v>
      </c>
      <c r="AA384" s="69">
        <f t="shared" ca="1" si="562"/>
        <v>9350.6862150320194</v>
      </c>
      <c r="AB384" s="69">
        <f t="shared" ca="1" si="475"/>
        <v>-649.31378496798061</v>
      </c>
      <c r="AC384" s="69">
        <f t="shared" ca="1" si="549"/>
        <v>96.882372767104812</v>
      </c>
      <c r="AD384" s="73">
        <f t="shared" si="484"/>
        <v>3.2999999999999865</v>
      </c>
      <c r="AE384" s="69">
        <f t="shared" si="552"/>
        <v>0.70000000000000007</v>
      </c>
      <c r="AF384" s="69">
        <f t="shared" si="552"/>
        <v>2.8000000000000003</v>
      </c>
      <c r="AG384" s="78">
        <f t="shared" si="552"/>
        <v>200</v>
      </c>
      <c r="AH384" s="60">
        <f t="shared" si="552"/>
        <v>50</v>
      </c>
      <c r="AI384" s="60">
        <f t="shared" si="552"/>
        <v>140</v>
      </c>
      <c r="AJ384" s="60">
        <f t="shared" si="552"/>
        <v>10140</v>
      </c>
      <c r="AK384" s="60">
        <f t="shared" si="552"/>
        <v>754.31378496798106</v>
      </c>
      <c r="AL384" s="60">
        <f t="shared" si="552"/>
        <v>15.086275699359621</v>
      </c>
      <c r="AM384" s="60">
        <f t="shared" ca="1" si="552"/>
        <v>-878.77947421638009</v>
      </c>
      <c r="AN384" s="60">
        <f t="shared" ca="1" si="552"/>
        <v>-878.77947421638009</v>
      </c>
      <c r="AO384" s="60">
        <f t="shared" ca="1" si="552"/>
        <v>878.77947421638009</v>
      </c>
      <c r="AP384" s="63">
        <f t="shared" si="459"/>
        <v>35</v>
      </c>
      <c r="AQ384" s="62">
        <f t="shared" si="460"/>
        <v>5.7837199088968747</v>
      </c>
      <c r="AR384" s="62">
        <f t="shared" si="461"/>
        <v>289.18599544484374</v>
      </c>
      <c r="AS384" s="62">
        <f t="shared" si="462"/>
        <v>578.37199088968748</v>
      </c>
      <c r="AT384" s="62">
        <f t="shared" si="463"/>
        <v>-289.18599544484374</v>
      </c>
      <c r="AU384" s="62">
        <f t="shared" si="464"/>
        <v>867.55798633453128</v>
      </c>
      <c r="AV384" s="62">
        <f t="shared" si="465"/>
        <v>-1156.743981779375</v>
      </c>
      <c r="AW384" s="63">
        <f t="shared" si="477"/>
        <v>-289.18599544484368</v>
      </c>
      <c r="AX384" s="61" t="str">
        <f t="shared" ca="1" si="466"/>
        <v/>
      </c>
      <c r="AY384" s="69">
        <f t="shared" ca="1" si="478"/>
        <v>9261.2205257836213</v>
      </c>
      <c r="AZ384" s="51">
        <f t="shared" si="467"/>
        <v>2024.3019681139062</v>
      </c>
      <c r="BA384" s="55">
        <f t="shared" ca="1" si="468"/>
        <v>0.21648699588054507</v>
      </c>
      <c r="BB384" s="55">
        <f t="shared" ca="1" si="479"/>
        <v>-0.44537171724931762</v>
      </c>
      <c r="BC384" s="64">
        <f t="shared" ca="1" si="469"/>
        <v>-938.49978041282429</v>
      </c>
      <c r="BE384" s="52">
        <f t="shared" ca="1" si="470"/>
        <v>3.2999999999999865</v>
      </c>
      <c r="BF384" s="52" t="str">
        <f t="shared" ca="1" si="471"/>
        <v/>
      </c>
      <c r="BG384" s="52">
        <f t="shared" ca="1" si="480"/>
        <v>3.2999999999999865</v>
      </c>
      <c r="BH384" s="52" t="str">
        <f t="shared" ca="1" si="481"/>
        <v/>
      </c>
    </row>
    <row r="385" spans="19:60">
      <c r="S385" s="68">
        <f t="shared" ref="S385:T385" si="563">S384</f>
        <v>7</v>
      </c>
      <c r="T385" s="69">
        <f t="shared" si="563"/>
        <v>2</v>
      </c>
      <c r="U385" s="70">
        <f t="shared" si="473"/>
        <v>3</v>
      </c>
      <c r="V385" s="68">
        <f t="shared" ref="V385:AA385" si="564">V384</f>
        <v>4</v>
      </c>
      <c r="W385" s="70">
        <f t="shared" si="564"/>
        <v>7</v>
      </c>
      <c r="X385" s="71">
        <f t="shared" si="564"/>
        <v>0.42857142857142855</v>
      </c>
      <c r="Y385" s="71">
        <f t="shared" si="564"/>
        <v>0.5</v>
      </c>
      <c r="Z385" s="69">
        <f t="shared" si="564"/>
        <v>10000</v>
      </c>
      <c r="AA385" s="69">
        <f t="shared" ca="1" si="564"/>
        <v>9350.6862150320194</v>
      </c>
      <c r="AB385" s="69">
        <f t="shared" ca="1" si="475"/>
        <v>-649.31378496798061</v>
      </c>
      <c r="AC385" s="69">
        <f t="shared" ca="1" si="549"/>
        <v>96.882372767104812</v>
      </c>
      <c r="AD385" s="73">
        <f t="shared" si="484"/>
        <v>3.1999999999999864</v>
      </c>
      <c r="AE385" s="69">
        <f t="shared" si="552"/>
        <v>0.70000000000000007</v>
      </c>
      <c r="AF385" s="69">
        <f t="shared" si="552"/>
        <v>2.8000000000000003</v>
      </c>
      <c r="AG385" s="78">
        <f t="shared" si="552"/>
        <v>200</v>
      </c>
      <c r="AH385" s="60">
        <f t="shared" si="552"/>
        <v>50</v>
      </c>
      <c r="AI385" s="60">
        <f t="shared" si="552"/>
        <v>140</v>
      </c>
      <c r="AJ385" s="60">
        <f t="shared" si="552"/>
        <v>10140</v>
      </c>
      <c r="AK385" s="60">
        <f t="shared" si="552"/>
        <v>754.31378496798106</v>
      </c>
      <c r="AL385" s="60">
        <f t="shared" si="552"/>
        <v>15.086275699359621</v>
      </c>
      <c r="AM385" s="60">
        <f t="shared" ca="1" si="552"/>
        <v>-878.77947421638009</v>
      </c>
      <c r="AN385" s="60">
        <f t="shared" ca="1" si="552"/>
        <v>-878.77947421638009</v>
      </c>
      <c r="AO385" s="60">
        <f t="shared" ca="1" si="552"/>
        <v>878.77947421638009</v>
      </c>
      <c r="AP385" s="63">
        <f t="shared" si="459"/>
        <v>35</v>
      </c>
      <c r="AQ385" s="62">
        <f t="shared" si="460"/>
        <v>5.9332111560499028</v>
      </c>
      <c r="AR385" s="62">
        <f t="shared" si="461"/>
        <v>296.66055780249513</v>
      </c>
      <c r="AS385" s="62">
        <f t="shared" si="462"/>
        <v>593.32111560499027</v>
      </c>
      <c r="AT385" s="62">
        <f t="shared" si="463"/>
        <v>-296.66055780249513</v>
      </c>
      <c r="AU385" s="62">
        <f t="shared" si="464"/>
        <v>889.98167340748546</v>
      </c>
      <c r="AV385" s="62">
        <f t="shared" si="465"/>
        <v>-1186.6422312099805</v>
      </c>
      <c r="AW385" s="63">
        <f t="shared" si="477"/>
        <v>-296.66055780249508</v>
      </c>
      <c r="AX385" s="61" t="str">
        <f t="shared" ca="1" si="466"/>
        <v/>
      </c>
      <c r="AY385" s="69">
        <f t="shared" ca="1" si="478"/>
        <v>9261.2205257836213</v>
      </c>
      <c r="AZ385" s="51">
        <f t="shared" si="467"/>
        <v>2076.623904617466</v>
      </c>
      <c r="BA385" s="55">
        <f t="shared" ca="1" si="468"/>
        <v>0.22208251425217512</v>
      </c>
      <c r="BB385" s="55">
        <f t="shared" ca="1" si="479"/>
        <v>-0.45688319680002509</v>
      </c>
      <c r="BC385" s="64">
        <f t="shared" ca="1" si="469"/>
        <v>-945.97434277047569</v>
      </c>
      <c r="BE385" s="52">
        <f t="shared" ca="1" si="470"/>
        <v>3.1999999999999864</v>
      </c>
      <c r="BF385" s="52" t="str">
        <f t="shared" ca="1" si="471"/>
        <v/>
      </c>
      <c r="BG385" s="52">
        <f t="shared" ca="1" si="480"/>
        <v>3.1999999999999864</v>
      </c>
      <c r="BH385" s="52" t="str">
        <f t="shared" ca="1" si="481"/>
        <v/>
      </c>
    </row>
    <row r="386" spans="19:60">
      <c r="S386" s="68">
        <f t="shared" ref="S386:T386" si="565">S385</f>
        <v>7</v>
      </c>
      <c r="T386" s="69">
        <f t="shared" si="565"/>
        <v>2</v>
      </c>
      <c r="U386" s="70">
        <f t="shared" si="473"/>
        <v>3</v>
      </c>
      <c r="V386" s="68">
        <f t="shared" ref="V386:AA386" si="566">V385</f>
        <v>4</v>
      </c>
      <c r="W386" s="70">
        <f t="shared" si="566"/>
        <v>7</v>
      </c>
      <c r="X386" s="71">
        <f t="shared" si="566"/>
        <v>0.42857142857142855</v>
      </c>
      <c r="Y386" s="71">
        <f t="shared" si="566"/>
        <v>0.5</v>
      </c>
      <c r="Z386" s="69">
        <f t="shared" si="566"/>
        <v>10000</v>
      </c>
      <c r="AA386" s="69">
        <f t="shared" ca="1" si="566"/>
        <v>9350.6862150320194</v>
      </c>
      <c r="AB386" s="69">
        <f t="shared" ca="1" si="475"/>
        <v>-649.31378496798061</v>
      </c>
      <c r="AC386" s="69">
        <f t="shared" ca="1" si="549"/>
        <v>96.882372767104812</v>
      </c>
      <c r="AD386" s="73">
        <f t="shared" si="484"/>
        <v>3.0999999999999863</v>
      </c>
      <c r="AE386" s="69">
        <f t="shared" si="552"/>
        <v>0.70000000000000007</v>
      </c>
      <c r="AF386" s="69">
        <f t="shared" si="552"/>
        <v>2.8000000000000003</v>
      </c>
      <c r="AG386" s="78">
        <f t="shared" si="552"/>
        <v>200</v>
      </c>
      <c r="AH386" s="60">
        <f t="shared" si="552"/>
        <v>50</v>
      </c>
      <c r="AI386" s="60">
        <f t="shared" si="552"/>
        <v>140</v>
      </c>
      <c r="AJ386" s="60">
        <f t="shared" si="552"/>
        <v>10140</v>
      </c>
      <c r="AK386" s="60">
        <f t="shared" si="552"/>
        <v>754.31378496798106</v>
      </c>
      <c r="AL386" s="60">
        <f t="shared" si="552"/>
        <v>15.086275699359621</v>
      </c>
      <c r="AM386" s="60">
        <f t="shared" ca="1" si="552"/>
        <v>-878.77947421638009</v>
      </c>
      <c r="AN386" s="60">
        <f t="shared" ca="1" si="552"/>
        <v>-878.77947421638009</v>
      </c>
      <c r="AO386" s="60">
        <f t="shared" ca="1" si="552"/>
        <v>878.77947421638009</v>
      </c>
      <c r="AP386" s="63">
        <f t="shared" si="459"/>
        <v>35</v>
      </c>
      <c r="AQ386" s="62">
        <f t="shared" si="460"/>
        <v>6.0923469997934481</v>
      </c>
      <c r="AR386" s="62">
        <f t="shared" si="461"/>
        <v>304.61734998967239</v>
      </c>
      <c r="AS386" s="62">
        <f t="shared" si="462"/>
        <v>609.23469997934478</v>
      </c>
      <c r="AT386" s="62">
        <f t="shared" si="463"/>
        <v>-304.61734998967239</v>
      </c>
      <c r="AU386" s="62">
        <f t="shared" si="464"/>
        <v>913.85204996901712</v>
      </c>
      <c r="AV386" s="62">
        <f t="shared" si="465"/>
        <v>-1218.4693999586896</v>
      </c>
      <c r="AW386" s="63">
        <f t="shared" si="477"/>
        <v>-304.61734998967245</v>
      </c>
      <c r="AX386" s="61" t="str">
        <f t="shared" ca="1" si="466"/>
        <v/>
      </c>
      <c r="AY386" s="69">
        <f t="shared" ca="1" si="478"/>
        <v>9261.2205257836213</v>
      </c>
      <c r="AZ386" s="51">
        <f t="shared" si="467"/>
        <v>2132.3214499277069</v>
      </c>
      <c r="BA386" s="55">
        <f t="shared" ca="1" si="468"/>
        <v>0.22803903380907165</v>
      </c>
      <c r="BB386" s="55">
        <f t="shared" ca="1" si="479"/>
        <v>-0.46913735245077837</v>
      </c>
      <c r="BC386" s="64">
        <f t="shared" ca="1" si="469"/>
        <v>-953.93113495765306</v>
      </c>
      <c r="BE386" s="52">
        <f t="shared" ca="1" si="470"/>
        <v>3.0999999999999863</v>
      </c>
      <c r="BF386" s="52" t="str">
        <f t="shared" ca="1" si="471"/>
        <v/>
      </c>
      <c r="BG386" s="52">
        <f t="shared" ca="1" si="480"/>
        <v>3.0999999999999863</v>
      </c>
      <c r="BH386" s="52" t="str">
        <f t="shared" ca="1" si="481"/>
        <v/>
      </c>
    </row>
    <row r="387" spans="19:60">
      <c r="S387" s="68">
        <f t="shared" ref="S387:T387" si="567">S386</f>
        <v>7</v>
      </c>
      <c r="T387" s="69">
        <f t="shared" si="567"/>
        <v>2</v>
      </c>
      <c r="U387" s="70">
        <f t="shared" si="473"/>
        <v>3</v>
      </c>
      <c r="V387" s="68">
        <f t="shared" ref="V387:AA387" si="568">V386</f>
        <v>4</v>
      </c>
      <c r="W387" s="70">
        <f t="shared" si="568"/>
        <v>7</v>
      </c>
      <c r="X387" s="71">
        <f t="shared" si="568"/>
        <v>0.42857142857142855</v>
      </c>
      <c r="Y387" s="71">
        <f t="shared" si="568"/>
        <v>0.5</v>
      </c>
      <c r="Z387" s="69">
        <f t="shared" si="568"/>
        <v>10000</v>
      </c>
      <c r="AA387" s="69">
        <f t="shared" ca="1" si="568"/>
        <v>9350.6862150320194</v>
      </c>
      <c r="AB387" s="69">
        <f t="shared" ca="1" si="475"/>
        <v>-649.31378496798061</v>
      </c>
      <c r="AC387" s="69">
        <f t="shared" ca="1" si="549"/>
        <v>96.882372767104812</v>
      </c>
      <c r="AD387" s="73">
        <f t="shared" si="484"/>
        <v>2.9999999999999862</v>
      </c>
      <c r="AE387" s="69">
        <f t="shared" si="552"/>
        <v>0.70000000000000007</v>
      </c>
      <c r="AF387" s="69">
        <f t="shared" si="552"/>
        <v>2.8000000000000003</v>
      </c>
      <c r="AG387" s="78">
        <f t="shared" si="552"/>
        <v>200</v>
      </c>
      <c r="AH387" s="60">
        <f t="shared" si="552"/>
        <v>50</v>
      </c>
      <c r="AI387" s="60">
        <f t="shared" si="552"/>
        <v>140</v>
      </c>
      <c r="AJ387" s="60">
        <f t="shared" si="552"/>
        <v>10140</v>
      </c>
      <c r="AK387" s="60">
        <f t="shared" si="552"/>
        <v>754.31378496798106</v>
      </c>
      <c r="AL387" s="60">
        <f t="shared" si="552"/>
        <v>15.086275699359621</v>
      </c>
      <c r="AM387" s="60">
        <f t="shared" ca="1" si="552"/>
        <v>-878.77947421638009</v>
      </c>
      <c r="AN387" s="60">
        <f t="shared" ca="1" si="552"/>
        <v>-878.77947421638009</v>
      </c>
      <c r="AO387" s="60">
        <f t="shared" ca="1" si="552"/>
        <v>878.77947421638009</v>
      </c>
      <c r="AP387" s="63">
        <f t="shared" si="459"/>
        <v>35</v>
      </c>
      <c r="AQ387" s="62">
        <f t="shared" si="460"/>
        <v>6.2620918997865642</v>
      </c>
      <c r="AR387" s="62">
        <f t="shared" si="461"/>
        <v>313.10459498932823</v>
      </c>
      <c r="AS387" s="62">
        <f t="shared" si="462"/>
        <v>626.20918997865647</v>
      </c>
      <c r="AT387" s="62">
        <f t="shared" si="463"/>
        <v>-313.10459498932823</v>
      </c>
      <c r="AU387" s="62">
        <f t="shared" si="464"/>
        <v>939.3137849679847</v>
      </c>
      <c r="AV387" s="62">
        <f t="shared" si="465"/>
        <v>-1252.4183799573129</v>
      </c>
      <c r="AW387" s="63">
        <f t="shared" si="477"/>
        <v>-313.10459498932823</v>
      </c>
      <c r="AX387" s="61" t="str">
        <f t="shared" ca="1" si="466"/>
        <v/>
      </c>
      <c r="AY387" s="69">
        <f t="shared" ca="1" si="478"/>
        <v>9261.2205257836213</v>
      </c>
      <c r="AZ387" s="51">
        <f t="shared" si="467"/>
        <v>2191.7321649252976</v>
      </c>
      <c r="BA387" s="55">
        <f t="shared" ca="1" si="468"/>
        <v>0.23439265466976131</v>
      </c>
      <c r="BB387" s="55">
        <f t="shared" ca="1" si="479"/>
        <v>-0.48220845181158173</v>
      </c>
      <c r="BC387" s="64">
        <f t="shared" ca="1" si="469"/>
        <v>-962.41837995730884</v>
      </c>
      <c r="BE387" s="52">
        <f t="shared" ca="1" si="470"/>
        <v>2.9999999999999862</v>
      </c>
      <c r="BF387" s="52" t="str">
        <f t="shared" ca="1" si="471"/>
        <v/>
      </c>
      <c r="BG387" s="52">
        <f t="shared" ca="1" si="480"/>
        <v>2.9999999999999862</v>
      </c>
      <c r="BH387" s="52" t="str">
        <f t="shared" ca="1" si="481"/>
        <v/>
      </c>
    </row>
    <row r="388" spans="19:60">
      <c r="S388" s="68">
        <f t="shared" ref="S388:T388" si="569">S387</f>
        <v>7</v>
      </c>
      <c r="T388" s="69">
        <f t="shared" si="569"/>
        <v>2</v>
      </c>
      <c r="U388" s="70">
        <f t="shared" si="473"/>
        <v>3</v>
      </c>
      <c r="V388" s="68">
        <f t="shared" ref="V388:AA388" si="570">V387</f>
        <v>4</v>
      </c>
      <c r="W388" s="70">
        <f t="shared" si="570"/>
        <v>7</v>
      </c>
      <c r="X388" s="71">
        <f t="shared" si="570"/>
        <v>0.42857142857142855</v>
      </c>
      <c r="Y388" s="71">
        <f t="shared" si="570"/>
        <v>0.5</v>
      </c>
      <c r="Z388" s="69">
        <f t="shared" si="570"/>
        <v>10000</v>
      </c>
      <c r="AA388" s="69">
        <f t="shared" ca="1" si="570"/>
        <v>9350.6862150320194</v>
      </c>
      <c r="AB388" s="69">
        <f t="shared" ca="1" si="475"/>
        <v>-649.31378496798061</v>
      </c>
      <c r="AC388" s="69">
        <f t="shared" ca="1" si="549"/>
        <v>96.882372767104812</v>
      </c>
      <c r="AD388" s="73">
        <f t="shared" si="484"/>
        <v>2.8999999999999861</v>
      </c>
      <c r="AE388" s="69">
        <f t="shared" si="552"/>
        <v>0.70000000000000007</v>
      </c>
      <c r="AF388" s="69">
        <f t="shared" si="552"/>
        <v>2.8000000000000003</v>
      </c>
      <c r="AG388" s="78">
        <f t="shared" si="552"/>
        <v>200</v>
      </c>
      <c r="AH388" s="60">
        <f t="shared" si="552"/>
        <v>50</v>
      </c>
      <c r="AI388" s="60">
        <f t="shared" si="552"/>
        <v>140</v>
      </c>
      <c r="AJ388" s="60">
        <f t="shared" si="552"/>
        <v>10140</v>
      </c>
      <c r="AK388" s="60">
        <f t="shared" si="552"/>
        <v>754.31378496798106</v>
      </c>
      <c r="AL388" s="60">
        <f t="shared" si="552"/>
        <v>15.086275699359621</v>
      </c>
      <c r="AM388" s="60">
        <f t="shared" ca="1" si="552"/>
        <v>-878.77947421638009</v>
      </c>
      <c r="AN388" s="60">
        <f t="shared" ca="1" si="552"/>
        <v>-878.77947421638009</v>
      </c>
      <c r="AO388" s="60">
        <f t="shared" ca="1" si="552"/>
        <v>878.77947421638009</v>
      </c>
      <c r="AP388" s="63">
        <f t="shared" si="459"/>
        <v>35</v>
      </c>
      <c r="AQ388" s="62">
        <f t="shared" si="460"/>
        <v>6.443543344606792</v>
      </c>
      <c r="AR388" s="62">
        <f t="shared" si="461"/>
        <v>322.17716723033959</v>
      </c>
      <c r="AS388" s="62">
        <f t="shared" si="462"/>
        <v>644.35433446067918</v>
      </c>
      <c r="AT388" s="62">
        <f t="shared" si="463"/>
        <v>-322.17716723033959</v>
      </c>
      <c r="AU388" s="62">
        <f t="shared" si="464"/>
        <v>966.53150169101878</v>
      </c>
      <c r="AV388" s="62">
        <f t="shared" si="465"/>
        <v>-1288.7086689213584</v>
      </c>
      <c r="AW388" s="63">
        <f t="shared" si="477"/>
        <v>-322.17716723033959</v>
      </c>
      <c r="AX388" s="61" t="str">
        <f t="shared" ca="1" si="466"/>
        <v/>
      </c>
      <c r="AY388" s="69">
        <f t="shared" ca="1" si="478"/>
        <v>9261.2205257836213</v>
      </c>
      <c r="AZ388" s="51">
        <f t="shared" si="467"/>
        <v>2255.2401706123774</v>
      </c>
      <c r="BA388" s="55">
        <f t="shared" ca="1" si="468"/>
        <v>0.24118445627946405</v>
      </c>
      <c r="BB388" s="55">
        <f t="shared" ca="1" si="479"/>
        <v>-0.49618100630071638</v>
      </c>
      <c r="BC388" s="64">
        <f t="shared" ca="1" si="469"/>
        <v>-971.4909521983202</v>
      </c>
      <c r="BE388" s="52">
        <f t="shared" ca="1" si="470"/>
        <v>2.8999999999999861</v>
      </c>
      <c r="BF388" s="52" t="str">
        <f t="shared" ca="1" si="471"/>
        <v/>
      </c>
      <c r="BG388" s="52">
        <f t="shared" ca="1" si="480"/>
        <v>2.8999999999999861</v>
      </c>
      <c r="BH388" s="52" t="str">
        <f t="shared" ca="1" si="481"/>
        <v/>
      </c>
    </row>
    <row r="389" spans="19:60">
      <c r="S389" s="68">
        <f t="shared" ref="S389:T389" si="571">S388</f>
        <v>7</v>
      </c>
      <c r="T389" s="69">
        <f t="shared" si="571"/>
        <v>2</v>
      </c>
      <c r="U389" s="70">
        <f t="shared" si="473"/>
        <v>3</v>
      </c>
      <c r="V389" s="68">
        <f t="shared" ref="V389:AA389" si="572">V388</f>
        <v>4</v>
      </c>
      <c r="W389" s="70">
        <f t="shared" si="572"/>
        <v>7</v>
      </c>
      <c r="X389" s="71">
        <f t="shared" si="572"/>
        <v>0.42857142857142855</v>
      </c>
      <c r="Y389" s="71">
        <f t="shared" si="572"/>
        <v>0.5</v>
      </c>
      <c r="Z389" s="69">
        <f t="shared" si="572"/>
        <v>10000</v>
      </c>
      <c r="AA389" s="69">
        <f t="shared" ca="1" si="572"/>
        <v>9350.6862150320194</v>
      </c>
      <c r="AB389" s="69">
        <f t="shared" ca="1" si="475"/>
        <v>-649.31378496798061</v>
      </c>
      <c r="AC389" s="69">
        <f t="shared" ca="1" si="549"/>
        <v>96.882372767104812</v>
      </c>
      <c r="AD389" s="73">
        <f t="shared" si="484"/>
        <v>2.7999999999999861</v>
      </c>
      <c r="AE389" s="69">
        <f t="shared" si="552"/>
        <v>0.70000000000000007</v>
      </c>
      <c r="AF389" s="69">
        <f t="shared" si="552"/>
        <v>2.8000000000000003</v>
      </c>
      <c r="AG389" s="78">
        <f t="shared" si="552"/>
        <v>200</v>
      </c>
      <c r="AH389" s="60">
        <f t="shared" si="552"/>
        <v>50</v>
      </c>
      <c r="AI389" s="60">
        <f t="shared" si="552"/>
        <v>140</v>
      </c>
      <c r="AJ389" s="60">
        <f t="shared" si="552"/>
        <v>10140</v>
      </c>
      <c r="AK389" s="60">
        <f t="shared" si="552"/>
        <v>754.31378496798106</v>
      </c>
      <c r="AL389" s="60">
        <f t="shared" si="552"/>
        <v>15.086275699359621</v>
      </c>
      <c r="AM389" s="60">
        <f t="shared" ca="1" si="552"/>
        <v>-878.77947421638009</v>
      </c>
      <c r="AN389" s="60">
        <f t="shared" ca="1" si="552"/>
        <v>-878.77947421638009</v>
      </c>
      <c r="AO389" s="60">
        <f t="shared" ca="1" si="552"/>
        <v>878.77947421638009</v>
      </c>
      <c r="AP389" s="63">
        <f t="shared" si="459"/>
        <v>35</v>
      </c>
      <c r="AQ389" s="62">
        <f t="shared" si="460"/>
        <v>6.6379556069141783</v>
      </c>
      <c r="AR389" s="62">
        <f t="shared" si="461"/>
        <v>331.8977803457089</v>
      </c>
      <c r="AS389" s="62">
        <f t="shared" si="462"/>
        <v>663.79556069141779</v>
      </c>
      <c r="AT389" s="62">
        <f t="shared" si="463"/>
        <v>-331.8977803457089</v>
      </c>
      <c r="AU389" s="62">
        <f t="shared" si="464"/>
        <v>995.69334103712663</v>
      </c>
      <c r="AV389" s="62">
        <f t="shared" si="465"/>
        <v>-1327.5911213828356</v>
      </c>
      <c r="AW389" s="63">
        <f t="shared" si="477"/>
        <v>-331.89778034570895</v>
      </c>
      <c r="AX389" s="61" t="str">
        <f t="shared" ca="1" si="466"/>
        <v/>
      </c>
      <c r="AY389" s="69">
        <f t="shared" ca="1" si="478"/>
        <v>9261.2205257836213</v>
      </c>
      <c r="AZ389" s="51">
        <f t="shared" si="467"/>
        <v>2323.2844624199624</v>
      </c>
      <c r="BA389" s="55">
        <f t="shared" ca="1" si="468"/>
        <v>0.24846138657557409</v>
      </c>
      <c r="BB389" s="55">
        <f t="shared" ca="1" si="479"/>
        <v>-0.51115160039621788</v>
      </c>
      <c r="BC389" s="64">
        <f t="shared" ca="1" si="469"/>
        <v>-981.21156531368956</v>
      </c>
      <c r="BE389" s="52">
        <f t="shared" ca="1" si="470"/>
        <v>2.7999999999999861</v>
      </c>
      <c r="BF389" s="52" t="str">
        <f t="shared" ca="1" si="471"/>
        <v/>
      </c>
      <c r="BG389" s="52">
        <f t="shared" ca="1" si="480"/>
        <v>2.7999999999999861</v>
      </c>
      <c r="BH389" s="52" t="str">
        <f t="shared" ca="1" si="481"/>
        <v/>
      </c>
    </row>
    <row r="390" spans="19:60">
      <c r="S390" s="68">
        <f t="shared" ref="S390:T390" si="573">S389</f>
        <v>7</v>
      </c>
      <c r="T390" s="69">
        <f t="shared" si="573"/>
        <v>2</v>
      </c>
      <c r="U390" s="70">
        <f t="shared" si="473"/>
        <v>3</v>
      </c>
      <c r="V390" s="68">
        <f t="shared" ref="V390:AA390" si="574">V389</f>
        <v>4</v>
      </c>
      <c r="W390" s="70">
        <f t="shared" si="574"/>
        <v>7</v>
      </c>
      <c r="X390" s="71">
        <f t="shared" si="574"/>
        <v>0.42857142857142855</v>
      </c>
      <c r="Y390" s="71">
        <f t="shared" si="574"/>
        <v>0.5</v>
      </c>
      <c r="Z390" s="69">
        <f t="shared" si="574"/>
        <v>10000</v>
      </c>
      <c r="AA390" s="69">
        <f t="shared" ca="1" si="574"/>
        <v>9350.6862150320194</v>
      </c>
      <c r="AB390" s="69">
        <f t="shared" ca="1" si="475"/>
        <v>-649.31378496798061</v>
      </c>
      <c r="AC390" s="69">
        <f t="shared" ca="1" si="549"/>
        <v>96.882372767104812</v>
      </c>
      <c r="AD390" s="73">
        <f t="shared" si="484"/>
        <v>2.699999999999986</v>
      </c>
      <c r="AE390" s="69">
        <f t="shared" si="552"/>
        <v>0.70000000000000007</v>
      </c>
      <c r="AF390" s="69">
        <f t="shared" si="552"/>
        <v>2.8000000000000003</v>
      </c>
      <c r="AG390" s="78">
        <f t="shared" si="552"/>
        <v>200</v>
      </c>
      <c r="AH390" s="60">
        <f t="shared" si="552"/>
        <v>50</v>
      </c>
      <c r="AI390" s="60">
        <f t="shared" si="552"/>
        <v>140</v>
      </c>
      <c r="AJ390" s="60">
        <f t="shared" si="552"/>
        <v>10140</v>
      </c>
      <c r="AK390" s="60">
        <f t="shared" si="552"/>
        <v>754.31378496798106</v>
      </c>
      <c r="AL390" s="60">
        <f t="shared" si="552"/>
        <v>15.086275699359621</v>
      </c>
      <c r="AM390" s="60">
        <f t="shared" ca="1" si="552"/>
        <v>-878.77947421638009</v>
      </c>
      <c r="AN390" s="60">
        <f t="shared" ca="1" si="552"/>
        <v>-878.77947421638009</v>
      </c>
      <c r="AO390" s="60">
        <f t="shared" ca="1" si="552"/>
        <v>878.77947421638009</v>
      </c>
      <c r="AP390" s="63">
        <f t="shared" si="459"/>
        <v>35</v>
      </c>
      <c r="AQ390" s="62">
        <f t="shared" si="460"/>
        <v>6.846768777540631</v>
      </c>
      <c r="AR390" s="62">
        <f t="shared" si="461"/>
        <v>342.33843887703154</v>
      </c>
      <c r="AS390" s="62">
        <f t="shared" si="462"/>
        <v>684.67687775406307</v>
      </c>
      <c r="AT390" s="62">
        <f t="shared" si="463"/>
        <v>-342.33843887703154</v>
      </c>
      <c r="AU390" s="62">
        <f t="shared" si="464"/>
        <v>1027.0153166310947</v>
      </c>
      <c r="AV390" s="62">
        <f t="shared" si="465"/>
        <v>-1369.3537555081261</v>
      </c>
      <c r="AW390" s="63">
        <f t="shared" si="477"/>
        <v>-342.33843887703142</v>
      </c>
      <c r="AX390" s="61" t="str">
        <f t="shared" ca="1" si="466"/>
        <v/>
      </c>
      <c r="AY390" s="69">
        <f t="shared" ca="1" si="478"/>
        <v>9261.2205257836213</v>
      </c>
      <c r="AZ390" s="51">
        <f t="shared" si="467"/>
        <v>2396.3690721392209</v>
      </c>
      <c r="BA390" s="55">
        <f t="shared" ca="1" si="468"/>
        <v>0.25627734874547015</v>
      </c>
      <c r="BB390" s="55">
        <f t="shared" ca="1" si="479"/>
        <v>-0.52723112738768207</v>
      </c>
      <c r="BC390" s="64">
        <f t="shared" ca="1" si="469"/>
        <v>-991.65222384501203</v>
      </c>
      <c r="BE390" s="52">
        <f t="shared" ca="1" si="470"/>
        <v>2.699999999999986</v>
      </c>
      <c r="BF390" s="52" t="str">
        <f t="shared" ca="1" si="471"/>
        <v/>
      </c>
      <c r="BG390" s="52" t="str">
        <f t="shared" ca="1" si="480"/>
        <v/>
      </c>
      <c r="BH390" s="52" t="str">
        <f t="shared" ca="1" si="481"/>
        <v/>
      </c>
    </row>
    <row r="391" spans="19:60">
      <c r="S391" s="68">
        <f t="shared" ref="S391:T391" si="575">S390</f>
        <v>7</v>
      </c>
      <c r="T391" s="69">
        <f t="shared" si="575"/>
        <v>2</v>
      </c>
      <c r="U391" s="70">
        <f t="shared" si="473"/>
        <v>3</v>
      </c>
      <c r="V391" s="68">
        <f t="shared" ref="V391:AA391" si="576">V390</f>
        <v>4</v>
      </c>
      <c r="W391" s="70">
        <f t="shared" si="576"/>
        <v>7</v>
      </c>
      <c r="X391" s="71">
        <f t="shared" si="576"/>
        <v>0.42857142857142855</v>
      </c>
      <c r="Y391" s="71">
        <f t="shared" si="576"/>
        <v>0.5</v>
      </c>
      <c r="Z391" s="69">
        <f t="shared" si="576"/>
        <v>10000</v>
      </c>
      <c r="AA391" s="69">
        <f t="shared" ca="1" si="576"/>
        <v>9350.6862150320194</v>
      </c>
      <c r="AB391" s="69">
        <f t="shared" ca="1" si="475"/>
        <v>-649.31378496798061</v>
      </c>
      <c r="AC391" s="69">
        <f t="shared" ca="1" si="549"/>
        <v>96.882372767104812</v>
      </c>
      <c r="AD391" s="73">
        <f t="shared" si="484"/>
        <v>2.5999999999999859</v>
      </c>
      <c r="AE391" s="69">
        <f t="shared" si="552"/>
        <v>0.70000000000000007</v>
      </c>
      <c r="AF391" s="69">
        <f t="shared" si="552"/>
        <v>2.8000000000000003</v>
      </c>
      <c r="AG391" s="78">
        <f t="shared" si="552"/>
        <v>200</v>
      </c>
      <c r="AH391" s="60">
        <f t="shared" si="552"/>
        <v>50</v>
      </c>
      <c r="AI391" s="60">
        <f t="shared" si="552"/>
        <v>140</v>
      </c>
      <c r="AJ391" s="60">
        <f t="shared" si="552"/>
        <v>10140</v>
      </c>
      <c r="AK391" s="60">
        <f t="shared" si="552"/>
        <v>754.31378496798106</v>
      </c>
      <c r="AL391" s="60">
        <f t="shared" si="552"/>
        <v>15.086275699359621</v>
      </c>
      <c r="AM391" s="60">
        <f t="shared" ca="1" si="552"/>
        <v>-878.77947421638009</v>
      </c>
      <c r="AN391" s="60">
        <f t="shared" ca="1" si="552"/>
        <v>-878.77947421638009</v>
      </c>
      <c r="AO391" s="60">
        <f t="shared" ca="1" si="552"/>
        <v>878.77947421638009</v>
      </c>
      <c r="AP391" s="63">
        <f t="shared" si="459"/>
        <v>35</v>
      </c>
      <c r="AQ391" s="62">
        <f t="shared" si="460"/>
        <v>7.0716444997537335</v>
      </c>
      <c r="AR391" s="62">
        <f t="shared" si="461"/>
        <v>353.58222498768669</v>
      </c>
      <c r="AS391" s="62">
        <f t="shared" si="462"/>
        <v>707.16444997537337</v>
      </c>
      <c r="AT391" s="62">
        <f t="shared" si="463"/>
        <v>-353.58222498768669</v>
      </c>
      <c r="AU391" s="62">
        <f t="shared" si="464"/>
        <v>1060.7466749630601</v>
      </c>
      <c r="AV391" s="62">
        <f t="shared" si="465"/>
        <v>-1414.3288999507467</v>
      </c>
      <c r="AW391" s="63">
        <f t="shared" si="477"/>
        <v>-353.58222498768669</v>
      </c>
      <c r="AX391" s="61" t="str">
        <f t="shared" ca="1" si="466"/>
        <v/>
      </c>
      <c r="AY391" s="69">
        <f t="shared" ca="1" si="478"/>
        <v>9261.2205257836213</v>
      </c>
      <c r="AZ391" s="51">
        <f t="shared" si="467"/>
        <v>2475.075574913807</v>
      </c>
      <c r="BA391" s="55">
        <f t="shared" ca="1" si="468"/>
        <v>0.26469453877458893</v>
      </c>
      <c r="BB391" s="55">
        <f t="shared" ca="1" si="479"/>
        <v>-0.54454754107079795</v>
      </c>
      <c r="BC391" s="64">
        <f t="shared" ca="1" si="469"/>
        <v>-1002.8960099556673</v>
      </c>
      <c r="BE391" s="52">
        <f t="shared" ca="1" si="470"/>
        <v>2.5999999999999859</v>
      </c>
      <c r="BF391" s="52" t="str">
        <f t="shared" ca="1" si="471"/>
        <v/>
      </c>
      <c r="BG391" s="52" t="str">
        <f t="shared" ca="1" si="480"/>
        <v/>
      </c>
      <c r="BH391" s="52" t="str">
        <f t="shared" ca="1" si="481"/>
        <v/>
      </c>
    </row>
    <row r="392" spans="19:60">
      <c r="S392" s="68">
        <f t="shared" ref="S392:T392" si="577">S391</f>
        <v>7</v>
      </c>
      <c r="T392" s="69">
        <f t="shared" si="577"/>
        <v>2</v>
      </c>
      <c r="U392" s="70">
        <f t="shared" si="473"/>
        <v>3</v>
      </c>
      <c r="V392" s="68">
        <f t="shared" ref="V392:AA392" si="578">V391</f>
        <v>4</v>
      </c>
      <c r="W392" s="70">
        <f t="shared" si="578"/>
        <v>7</v>
      </c>
      <c r="X392" s="71">
        <f t="shared" si="578"/>
        <v>0.42857142857142855</v>
      </c>
      <c r="Y392" s="71">
        <f t="shared" si="578"/>
        <v>0.5</v>
      </c>
      <c r="Z392" s="69">
        <f t="shared" si="578"/>
        <v>10000</v>
      </c>
      <c r="AA392" s="69">
        <f t="shared" ca="1" si="578"/>
        <v>9350.6862150320194</v>
      </c>
      <c r="AB392" s="69">
        <f t="shared" ca="1" si="475"/>
        <v>-649.31378496798061</v>
      </c>
      <c r="AC392" s="69">
        <f t="shared" ca="1" si="549"/>
        <v>96.882372767104812</v>
      </c>
      <c r="AD392" s="73">
        <f t="shared" si="484"/>
        <v>2.4999999999999858</v>
      </c>
      <c r="AE392" s="69">
        <f t="shared" si="552"/>
        <v>0.70000000000000007</v>
      </c>
      <c r="AF392" s="69">
        <f t="shared" si="552"/>
        <v>2.8000000000000003</v>
      </c>
      <c r="AG392" s="78">
        <f t="shared" si="552"/>
        <v>200</v>
      </c>
      <c r="AH392" s="60">
        <f t="shared" si="552"/>
        <v>50</v>
      </c>
      <c r="AI392" s="60">
        <f t="shared" si="552"/>
        <v>140</v>
      </c>
      <c r="AJ392" s="60">
        <f t="shared" si="552"/>
        <v>10140</v>
      </c>
      <c r="AK392" s="60">
        <f t="shared" si="552"/>
        <v>754.31378496798106</v>
      </c>
      <c r="AL392" s="60">
        <f t="shared" si="552"/>
        <v>15.086275699359621</v>
      </c>
      <c r="AM392" s="60">
        <f t="shared" ca="1" si="552"/>
        <v>-878.77947421638009</v>
      </c>
      <c r="AN392" s="60">
        <f t="shared" ca="1" si="552"/>
        <v>-878.77947421638009</v>
      </c>
      <c r="AO392" s="60">
        <f t="shared" ca="1" si="552"/>
        <v>878.77947421638009</v>
      </c>
      <c r="AP392" s="63">
        <f t="shared" si="459"/>
        <v>35</v>
      </c>
      <c r="AQ392" s="62">
        <f t="shared" si="460"/>
        <v>7.3145102797438843</v>
      </c>
      <c r="AR392" s="62">
        <f t="shared" si="461"/>
        <v>365.72551398719423</v>
      </c>
      <c r="AS392" s="62">
        <f t="shared" si="462"/>
        <v>731.45102797438847</v>
      </c>
      <c r="AT392" s="62">
        <f t="shared" si="463"/>
        <v>-365.72551398719423</v>
      </c>
      <c r="AU392" s="62">
        <f t="shared" si="464"/>
        <v>1097.1765419615826</v>
      </c>
      <c r="AV392" s="62">
        <f t="shared" si="465"/>
        <v>-1462.9020559487769</v>
      </c>
      <c r="AW392" s="63">
        <f t="shared" si="477"/>
        <v>-365.72551398719429</v>
      </c>
      <c r="AX392" s="61" t="str">
        <f t="shared" ca="1" si="466"/>
        <v/>
      </c>
      <c r="AY392" s="69">
        <f t="shared" ca="1" si="478"/>
        <v>9261.2205257836213</v>
      </c>
      <c r="AZ392" s="51">
        <f t="shared" si="467"/>
        <v>2560.0785979103598</v>
      </c>
      <c r="BA392" s="55">
        <f t="shared" ca="1" si="468"/>
        <v>0.27378510400603723</v>
      </c>
      <c r="BB392" s="55">
        <f t="shared" ca="1" si="479"/>
        <v>-0.56324926784856288</v>
      </c>
      <c r="BC392" s="64">
        <f t="shared" ca="1" si="469"/>
        <v>-1015.0392989551749</v>
      </c>
      <c r="BE392" s="52">
        <f t="shared" ca="1" si="470"/>
        <v>2.4999999999999858</v>
      </c>
      <c r="BF392" s="52" t="str">
        <f t="shared" ca="1" si="471"/>
        <v/>
      </c>
      <c r="BG392" s="52" t="str">
        <f t="shared" ca="1" si="480"/>
        <v/>
      </c>
      <c r="BH392" s="52" t="str">
        <f t="shared" ca="1" si="481"/>
        <v/>
      </c>
    </row>
    <row r="393" spans="19:60">
      <c r="S393" s="68">
        <f t="shared" ref="S393:T393" si="579">S392</f>
        <v>7</v>
      </c>
      <c r="T393" s="69">
        <f t="shared" si="579"/>
        <v>2</v>
      </c>
      <c r="U393" s="70">
        <f t="shared" si="473"/>
        <v>3</v>
      </c>
      <c r="V393" s="68">
        <f t="shared" ref="V393:AA393" si="580">V392</f>
        <v>4</v>
      </c>
      <c r="W393" s="70">
        <f t="shared" si="580"/>
        <v>7</v>
      </c>
      <c r="X393" s="71">
        <f t="shared" si="580"/>
        <v>0.42857142857142855</v>
      </c>
      <c r="Y393" s="71">
        <f t="shared" si="580"/>
        <v>0.5</v>
      </c>
      <c r="Z393" s="69">
        <f t="shared" si="580"/>
        <v>10000</v>
      </c>
      <c r="AA393" s="69">
        <f t="shared" ca="1" si="580"/>
        <v>9350.6862150320194</v>
      </c>
      <c r="AB393" s="69">
        <f t="shared" ca="1" si="475"/>
        <v>-649.31378496798061</v>
      </c>
      <c r="AC393" s="69">
        <f t="shared" ca="1" si="549"/>
        <v>96.882372767104812</v>
      </c>
      <c r="AD393" s="73">
        <f t="shared" si="484"/>
        <v>2.3999999999999857</v>
      </c>
      <c r="AE393" s="69">
        <f t="shared" si="552"/>
        <v>0.70000000000000007</v>
      </c>
      <c r="AF393" s="69">
        <f t="shared" si="552"/>
        <v>2.8000000000000003</v>
      </c>
      <c r="AG393" s="78">
        <f t="shared" si="552"/>
        <v>200</v>
      </c>
      <c r="AH393" s="60">
        <f t="shared" si="552"/>
        <v>50</v>
      </c>
      <c r="AI393" s="60">
        <f t="shared" si="552"/>
        <v>140</v>
      </c>
      <c r="AJ393" s="60">
        <f t="shared" si="552"/>
        <v>10140</v>
      </c>
      <c r="AK393" s="60">
        <f t="shared" si="552"/>
        <v>754.31378496798106</v>
      </c>
      <c r="AL393" s="60">
        <f t="shared" si="552"/>
        <v>15.086275699359621</v>
      </c>
      <c r="AM393" s="60">
        <f t="shared" ca="1" si="552"/>
        <v>-878.77947421638009</v>
      </c>
      <c r="AN393" s="60">
        <f t="shared" ca="1" si="552"/>
        <v>-878.77947421638009</v>
      </c>
      <c r="AO393" s="60">
        <f t="shared" ca="1" si="552"/>
        <v>878.77947421638009</v>
      </c>
      <c r="AP393" s="63">
        <f t="shared" si="459"/>
        <v>35</v>
      </c>
      <c r="AQ393" s="62">
        <f t="shared" si="460"/>
        <v>7.5776148747332144</v>
      </c>
      <c r="AR393" s="62">
        <f t="shared" si="461"/>
        <v>378.88074373666075</v>
      </c>
      <c r="AS393" s="62">
        <f t="shared" si="462"/>
        <v>757.76148747332149</v>
      </c>
      <c r="AT393" s="62">
        <f t="shared" si="463"/>
        <v>-378.88074373666075</v>
      </c>
      <c r="AU393" s="62">
        <f t="shared" si="464"/>
        <v>1136.6422312099821</v>
      </c>
      <c r="AV393" s="62">
        <f t="shared" si="465"/>
        <v>-1515.522974946643</v>
      </c>
      <c r="AW393" s="63">
        <f t="shared" si="477"/>
        <v>-378.88074373666086</v>
      </c>
      <c r="AX393" s="61" t="str">
        <f t="shared" ca="1" si="466"/>
        <v/>
      </c>
      <c r="AY393" s="69">
        <f t="shared" ca="1" si="478"/>
        <v>9261.2205257836213</v>
      </c>
      <c r="AZ393" s="51">
        <f t="shared" si="467"/>
        <v>2652.1652061566251</v>
      </c>
      <c r="BA393" s="55">
        <f t="shared" ca="1" si="468"/>
        <v>0.28363321634010613</v>
      </c>
      <c r="BB393" s="55">
        <f t="shared" ca="1" si="479"/>
        <v>-0.58350947185780833</v>
      </c>
      <c r="BC393" s="64">
        <f t="shared" ca="1" si="469"/>
        <v>-1028.1945287046415</v>
      </c>
      <c r="BE393" s="52">
        <f t="shared" ca="1" si="470"/>
        <v>2.3999999999999857</v>
      </c>
      <c r="BF393" s="52" t="str">
        <f t="shared" ca="1" si="471"/>
        <v/>
      </c>
      <c r="BG393" s="52" t="str">
        <f t="shared" ca="1" si="480"/>
        <v/>
      </c>
      <c r="BH393" s="52" t="str">
        <f t="shared" ca="1" si="481"/>
        <v/>
      </c>
    </row>
    <row r="394" spans="19:60">
      <c r="S394" s="68">
        <f t="shared" ref="S394:T394" si="581">S393</f>
        <v>7</v>
      </c>
      <c r="T394" s="69">
        <f t="shared" si="581"/>
        <v>2</v>
      </c>
      <c r="U394" s="70">
        <f t="shared" si="473"/>
        <v>3</v>
      </c>
      <c r="V394" s="68">
        <f t="shared" ref="V394:AA394" si="582">V393</f>
        <v>4</v>
      </c>
      <c r="W394" s="70">
        <f t="shared" si="582"/>
        <v>7</v>
      </c>
      <c r="X394" s="71">
        <f t="shared" si="582"/>
        <v>0.42857142857142855</v>
      </c>
      <c r="Y394" s="71">
        <f t="shared" si="582"/>
        <v>0.5</v>
      </c>
      <c r="Z394" s="69">
        <f t="shared" si="582"/>
        <v>10000</v>
      </c>
      <c r="AA394" s="69">
        <f t="shared" ca="1" si="582"/>
        <v>9350.6862150320194</v>
      </c>
      <c r="AB394" s="69">
        <f t="shared" ca="1" si="475"/>
        <v>-649.31378496798061</v>
      </c>
      <c r="AC394" s="69">
        <f t="shared" ca="1" si="549"/>
        <v>96.882372767104812</v>
      </c>
      <c r="AD394" s="73">
        <f t="shared" si="484"/>
        <v>2.2999999999999856</v>
      </c>
      <c r="AE394" s="69">
        <f t="shared" si="552"/>
        <v>0.70000000000000007</v>
      </c>
      <c r="AF394" s="69">
        <f t="shared" si="552"/>
        <v>2.8000000000000003</v>
      </c>
      <c r="AG394" s="78">
        <f t="shared" si="552"/>
        <v>200</v>
      </c>
      <c r="AH394" s="60">
        <f t="shared" si="552"/>
        <v>50</v>
      </c>
      <c r="AI394" s="60">
        <f t="shared" si="552"/>
        <v>140</v>
      </c>
      <c r="AJ394" s="60">
        <f t="shared" si="552"/>
        <v>10140</v>
      </c>
      <c r="AK394" s="60">
        <f t="shared" si="552"/>
        <v>754.31378496798106</v>
      </c>
      <c r="AL394" s="60">
        <f t="shared" si="552"/>
        <v>15.086275699359621</v>
      </c>
      <c r="AM394" s="60">
        <f t="shared" ca="1" si="552"/>
        <v>-878.77947421638009</v>
      </c>
      <c r="AN394" s="60">
        <f t="shared" ca="1" si="552"/>
        <v>-878.77947421638009</v>
      </c>
      <c r="AO394" s="60">
        <f t="shared" ca="1" si="552"/>
        <v>878.77947421638009</v>
      </c>
      <c r="AP394" s="63">
        <f t="shared" si="459"/>
        <v>35</v>
      </c>
      <c r="AQ394" s="62">
        <f t="shared" si="460"/>
        <v>7.8635981301564</v>
      </c>
      <c r="AR394" s="62">
        <f t="shared" si="461"/>
        <v>393.17990650782002</v>
      </c>
      <c r="AS394" s="62">
        <f t="shared" si="462"/>
        <v>786.35981301564004</v>
      </c>
      <c r="AT394" s="62">
        <f t="shared" si="463"/>
        <v>-393.17990650782002</v>
      </c>
      <c r="AU394" s="62">
        <f t="shared" si="464"/>
        <v>1179.53971952346</v>
      </c>
      <c r="AV394" s="62">
        <f t="shared" si="465"/>
        <v>-1572.7196260312801</v>
      </c>
      <c r="AW394" s="63">
        <f t="shared" si="477"/>
        <v>-393.17990650782008</v>
      </c>
      <c r="AX394" s="61" t="str">
        <f t="shared" ca="1" si="466"/>
        <v/>
      </c>
      <c r="AY394" s="69">
        <f t="shared" ca="1" si="478"/>
        <v>9261.2205257836213</v>
      </c>
      <c r="AZ394" s="51">
        <f t="shared" si="467"/>
        <v>2752.2593455547403</v>
      </c>
      <c r="BA394" s="55">
        <f t="shared" ca="1" si="468"/>
        <v>0.29433768626844203</v>
      </c>
      <c r="BB394" s="55">
        <f t="shared" ca="1" si="479"/>
        <v>-0.60553143273742271</v>
      </c>
      <c r="BC394" s="64">
        <f t="shared" ca="1" si="469"/>
        <v>-1042.4936914758007</v>
      </c>
      <c r="BE394" s="52">
        <f t="shared" ca="1" si="470"/>
        <v>2.2999999999999856</v>
      </c>
      <c r="BF394" s="52" t="str">
        <f t="shared" ca="1" si="471"/>
        <v/>
      </c>
      <c r="BG394" s="52" t="str">
        <f t="shared" ca="1" si="480"/>
        <v/>
      </c>
      <c r="BH394" s="52" t="str">
        <f t="shared" ca="1" si="481"/>
        <v/>
      </c>
    </row>
    <row r="395" spans="19:60">
      <c r="S395" s="68">
        <f t="shared" ref="S395:T395" si="583">S394</f>
        <v>7</v>
      </c>
      <c r="T395" s="69">
        <f t="shared" si="583"/>
        <v>2</v>
      </c>
      <c r="U395" s="70">
        <f t="shared" si="473"/>
        <v>3</v>
      </c>
      <c r="V395" s="68">
        <f t="shared" ref="V395:AA395" si="584">V394</f>
        <v>4</v>
      </c>
      <c r="W395" s="70">
        <f t="shared" si="584"/>
        <v>7</v>
      </c>
      <c r="X395" s="71">
        <f t="shared" si="584"/>
        <v>0.42857142857142855</v>
      </c>
      <c r="Y395" s="71">
        <f t="shared" si="584"/>
        <v>0.5</v>
      </c>
      <c r="Z395" s="69">
        <f t="shared" si="584"/>
        <v>10000</v>
      </c>
      <c r="AA395" s="69">
        <f t="shared" ca="1" si="584"/>
        <v>9350.6862150320194</v>
      </c>
      <c r="AB395" s="69">
        <f t="shared" ca="1" si="475"/>
        <v>-649.31378496798061</v>
      </c>
      <c r="AC395" s="69">
        <f t="shared" ca="1" si="549"/>
        <v>96.882372767104812</v>
      </c>
      <c r="AD395" s="73">
        <f t="shared" si="484"/>
        <v>2.1999999999999855</v>
      </c>
      <c r="AE395" s="69">
        <f t="shared" ref="AE395:AO410" si="585">AE394</f>
        <v>0.70000000000000007</v>
      </c>
      <c r="AF395" s="69">
        <f t="shared" si="585"/>
        <v>2.8000000000000003</v>
      </c>
      <c r="AG395" s="78">
        <f t="shared" si="585"/>
        <v>200</v>
      </c>
      <c r="AH395" s="60">
        <f t="shared" si="585"/>
        <v>50</v>
      </c>
      <c r="AI395" s="60">
        <f t="shared" si="585"/>
        <v>140</v>
      </c>
      <c r="AJ395" s="60">
        <f t="shared" si="585"/>
        <v>10140</v>
      </c>
      <c r="AK395" s="60">
        <f t="shared" si="585"/>
        <v>754.31378496798106</v>
      </c>
      <c r="AL395" s="60">
        <f t="shared" si="585"/>
        <v>15.086275699359621</v>
      </c>
      <c r="AM395" s="60">
        <f t="shared" ca="1" si="585"/>
        <v>-878.77947421638009</v>
      </c>
      <c r="AN395" s="60">
        <f t="shared" ca="1" si="585"/>
        <v>-878.77947421638009</v>
      </c>
      <c r="AO395" s="60">
        <f t="shared" ca="1" si="585"/>
        <v>878.77947421638009</v>
      </c>
      <c r="AP395" s="63">
        <f t="shared" si="459"/>
        <v>35</v>
      </c>
      <c r="AQ395" s="62">
        <f t="shared" si="460"/>
        <v>8.1755798633453303</v>
      </c>
      <c r="AR395" s="62">
        <f t="shared" si="461"/>
        <v>408.77899316726649</v>
      </c>
      <c r="AS395" s="62">
        <f t="shared" si="462"/>
        <v>817.55798633453298</v>
      </c>
      <c r="AT395" s="62">
        <f t="shared" si="463"/>
        <v>-408.77899316726649</v>
      </c>
      <c r="AU395" s="62">
        <f t="shared" si="464"/>
        <v>1226.3369795017995</v>
      </c>
      <c r="AV395" s="62">
        <f t="shared" si="465"/>
        <v>-1635.115972669066</v>
      </c>
      <c r="AW395" s="63">
        <f t="shared" si="477"/>
        <v>-408.77899316726644</v>
      </c>
      <c r="AX395" s="61" t="str">
        <f t="shared" ca="1" si="466"/>
        <v/>
      </c>
      <c r="AY395" s="69">
        <f t="shared" ca="1" si="478"/>
        <v>9261.2205257836213</v>
      </c>
      <c r="AZ395" s="51">
        <f t="shared" si="467"/>
        <v>2861.4529521708655</v>
      </c>
      <c r="BA395" s="55">
        <f t="shared" ca="1" si="468"/>
        <v>0.30601528982662662</v>
      </c>
      <c r="BB395" s="55">
        <f t="shared" ca="1" si="479"/>
        <v>-0.62955539006063832</v>
      </c>
      <c r="BC395" s="64">
        <f t="shared" ca="1" si="469"/>
        <v>-1058.092778135247</v>
      </c>
      <c r="BE395" s="52">
        <f t="shared" ca="1" si="470"/>
        <v>2.1999999999999855</v>
      </c>
      <c r="BF395" s="52" t="str">
        <f t="shared" ca="1" si="471"/>
        <v/>
      </c>
      <c r="BG395" s="52" t="str">
        <f t="shared" ca="1" si="480"/>
        <v/>
      </c>
      <c r="BH395" s="52" t="str">
        <f t="shared" ca="1" si="481"/>
        <v/>
      </c>
    </row>
    <row r="396" spans="19:60">
      <c r="S396" s="68">
        <f t="shared" ref="S396:T396" si="586">S395</f>
        <v>7</v>
      </c>
      <c r="T396" s="69">
        <f t="shared" si="586"/>
        <v>2</v>
      </c>
      <c r="U396" s="70">
        <f t="shared" si="473"/>
        <v>3</v>
      </c>
      <c r="V396" s="68">
        <f t="shared" ref="V396:AA396" si="587">V395</f>
        <v>4</v>
      </c>
      <c r="W396" s="70">
        <f t="shared" si="587"/>
        <v>7</v>
      </c>
      <c r="X396" s="71">
        <f t="shared" si="587"/>
        <v>0.42857142857142855</v>
      </c>
      <c r="Y396" s="71">
        <f t="shared" si="587"/>
        <v>0.5</v>
      </c>
      <c r="Z396" s="69">
        <f t="shared" si="587"/>
        <v>10000</v>
      </c>
      <c r="AA396" s="69">
        <f t="shared" ca="1" si="587"/>
        <v>9350.6862150320194</v>
      </c>
      <c r="AB396" s="69">
        <f t="shared" ca="1" si="475"/>
        <v>-649.31378496798061</v>
      </c>
      <c r="AC396" s="69">
        <f t="shared" ca="1" si="549"/>
        <v>96.882372767104812</v>
      </c>
      <c r="AD396" s="73">
        <f t="shared" si="484"/>
        <v>2.0999999999999854</v>
      </c>
      <c r="AE396" s="69">
        <f t="shared" si="585"/>
        <v>0.70000000000000007</v>
      </c>
      <c r="AF396" s="69">
        <f t="shared" si="585"/>
        <v>2.8000000000000003</v>
      </c>
      <c r="AG396" s="78">
        <f t="shared" si="585"/>
        <v>200</v>
      </c>
      <c r="AH396" s="60">
        <f t="shared" si="585"/>
        <v>50</v>
      </c>
      <c r="AI396" s="60">
        <f t="shared" si="585"/>
        <v>140</v>
      </c>
      <c r="AJ396" s="60">
        <f t="shared" si="585"/>
        <v>10140</v>
      </c>
      <c r="AK396" s="60">
        <f t="shared" si="585"/>
        <v>754.31378496798106</v>
      </c>
      <c r="AL396" s="60">
        <f t="shared" si="585"/>
        <v>15.086275699359621</v>
      </c>
      <c r="AM396" s="60">
        <f t="shared" ca="1" si="585"/>
        <v>-878.77947421638009</v>
      </c>
      <c r="AN396" s="60">
        <f t="shared" ca="1" si="585"/>
        <v>-878.77947421638009</v>
      </c>
      <c r="AO396" s="60">
        <f t="shared" ca="1" si="585"/>
        <v>878.77947421638009</v>
      </c>
      <c r="AP396" s="63">
        <f t="shared" si="459"/>
        <v>35</v>
      </c>
      <c r="AQ396" s="62">
        <f t="shared" si="460"/>
        <v>8.5172741425522531</v>
      </c>
      <c r="AR396" s="62">
        <f t="shared" si="461"/>
        <v>425.86370712761266</v>
      </c>
      <c r="AS396" s="62">
        <f t="shared" si="462"/>
        <v>851.72741425522531</v>
      </c>
      <c r="AT396" s="62">
        <f t="shared" si="463"/>
        <v>-425.86370712761266</v>
      </c>
      <c r="AU396" s="62">
        <f t="shared" si="464"/>
        <v>1277.5911213828381</v>
      </c>
      <c r="AV396" s="62">
        <f t="shared" si="465"/>
        <v>-1703.4548285104506</v>
      </c>
      <c r="AW396" s="63">
        <f t="shared" si="477"/>
        <v>-425.86370712761254</v>
      </c>
      <c r="AX396" s="61" t="str">
        <f t="shared" ca="1" si="466"/>
        <v/>
      </c>
      <c r="AY396" s="69">
        <f t="shared" ca="1" si="478"/>
        <v>9261.2205257836213</v>
      </c>
      <c r="AZ396" s="51">
        <f t="shared" si="467"/>
        <v>2981.0459498932887</v>
      </c>
      <c r="BA396" s="55">
        <f t="shared" ca="1" si="468"/>
        <v>0.31880504610463828</v>
      </c>
      <c r="BB396" s="55">
        <f t="shared" ca="1" si="479"/>
        <v>-0.65586734331939833</v>
      </c>
      <c r="BC396" s="64">
        <f t="shared" ca="1" si="469"/>
        <v>-1075.1774920955932</v>
      </c>
      <c r="BE396" s="52">
        <f t="shared" ca="1" si="470"/>
        <v>2.0999999999999854</v>
      </c>
      <c r="BF396" s="52" t="str">
        <f t="shared" ca="1" si="471"/>
        <v/>
      </c>
      <c r="BG396" s="52" t="str">
        <f t="shared" ca="1" si="480"/>
        <v/>
      </c>
      <c r="BH396" s="52" t="str">
        <f t="shared" ca="1" si="481"/>
        <v/>
      </c>
    </row>
    <row r="397" spans="19:60">
      <c r="S397" s="68">
        <f t="shared" ref="S397:T397" si="588">S396</f>
        <v>7</v>
      </c>
      <c r="T397" s="69">
        <f t="shared" si="588"/>
        <v>2</v>
      </c>
      <c r="U397" s="70">
        <f t="shared" si="473"/>
        <v>3</v>
      </c>
      <c r="V397" s="68">
        <f t="shared" ref="V397:AA397" si="589">V396</f>
        <v>4</v>
      </c>
      <c r="W397" s="70">
        <f t="shared" si="589"/>
        <v>7</v>
      </c>
      <c r="X397" s="71">
        <f t="shared" si="589"/>
        <v>0.42857142857142855</v>
      </c>
      <c r="Y397" s="71">
        <f t="shared" si="589"/>
        <v>0.5</v>
      </c>
      <c r="Z397" s="69">
        <f t="shared" si="589"/>
        <v>10000</v>
      </c>
      <c r="AA397" s="69">
        <f t="shared" ca="1" si="589"/>
        <v>9350.6862150320194</v>
      </c>
      <c r="AB397" s="69">
        <f t="shared" ca="1" si="475"/>
        <v>-649.31378496798061</v>
      </c>
      <c r="AC397" s="69">
        <f t="shared" ca="1" si="549"/>
        <v>96.882372767104812</v>
      </c>
      <c r="AD397" s="73">
        <f t="shared" si="484"/>
        <v>1.9999999999999853</v>
      </c>
      <c r="AE397" s="69">
        <f t="shared" si="585"/>
        <v>0.70000000000000007</v>
      </c>
      <c r="AF397" s="69">
        <f t="shared" si="585"/>
        <v>2.8000000000000003</v>
      </c>
      <c r="AG397" s="78">
        <f t="shared" si="585"/>
        <v>200</v>
      </c>
      <c r="AH397" s="60">
        <f t="shared" si="585"/>
        <v>50</v>
      </c>
      <c r="AI397" s="60">
        <f t="shared" si="585"/>
        <v>140</v>
      </c>
      <c r="AJ397" s="60">
        <f t="shared" si="585"/>
        <v>10140</v>
      </c>
      <c r="AK397" s="60">
        <f t="shared" si="585"/>
        <v>754.31378496798106</v>
      </c>
      <c r="AL397" s="60">
        <f t="shared" si="585"/>
        <v>15.086275699359621</v>
      </c>
      <c r="AM397" s="60">
        <f t="shared" ca="1" si="585"/>
        <v>-878.77947421638009</v>
      </c>
      <c r="AN397" s="60">
        <f t="shared" ca="1" si="585"/>
        <v>-878.77947421638009</v>
      </c>
      <c r="AO397" s="60">
        <f t="shared" ca="1" si="585"/>
        <v>878.77947421638009</v>
      </c>
      <c r="AP397" s="63">
        <f t="shared" si="459"/>
        <v>35</v>
      </c>
      <c r="AQ397" s="62">
        <f t="shared" si="460"/>
        <v>8.8931378496798672</v>
      </c>
      <c r="AR397" s="62">
        <f t="shared" si="461"/>
        <v>444.65689248399337</v>
      </c>
      <c r="AS397" s="62">
        <f t="shared" si="462"/>
        <v>889.31378496798675</v>
      </c>
      <c r="AT397" s="62">
        <f t="shared" si="463"/>
        <v>-444.65689248399337</v>
      </c>
      <c r="AU397" s="62">
        <f t="shared" si="464"/>
        <v>1333.97067745198</v>
      </c>
      <c r="AV397" s="62">
        <f t="shared" si="465"/>
        <v>-1778.6275699359735</v>
      </c>
      <c r="AW397" s="63">
        <f t="shared" si="477"/>
        <v>-444.65689248399349</v>
      </c>
      <c r="AX397" s="61" t="str">
        <f t="shared" ca="1" si="466"/>
        <v/>
      </c>
      <c r="AY397" s="69">
        <f t="shared" ca="1" si="478"/>
        <v>9261.2205257836213</v>
      </c>
      <c r="AZ397" s="51">
        <f t="shared" si="467"/>
        <v>3112.5982473879535</v>
      </c>
      <c r="BA397" s="55">
        <f t="shared" ca="1" si="468"/>
        <v>0.33287377801045109</v>
      </c>
      <c r="BB397" s="55">
        <f t="shared" ca="1" si="479"/>
        <v>-0.68481049190403487</v>
      </c>
      <c r="BC397" s="64">
        <f t="shared" ca="1" si="469"/>
        <v>-1093.9706774519741</v>
      </c>
      <c r="BE397" s="52">
        <f t="shared" ca="1" si="470"/>
        <v>1.9999999999999853</v>
      </c>
      <c r="BF397" s="52" t="str">
        <f t="shared" ca="1" si="471"/>
        <v/>
      </c>
      <c r="BG397" s="52" t="str">
        <f t="shared" ca="1" si="480"/>
        <v/>
      </c>
      <c r="BH397" s="52" t="str">
        <f t="shared" ca="1" si="481"/>
        <v/>
      </c>
    </row>
    <row r="398" spans="19:60">
      <c r="S398" s="68">
        <f t="shared" ref="S398:T398" si="590">S397</f>
        <v>7</v>
      </c>
      <c r="T398" s="69">
        <f t="shared" si="590"/>
        <v>2</v>
      </c>
      <c r="U398" s="70">
        <f t="shared" si="473"/>
        <v>3</v>
      </c>
      <c r="V398" s="68">
        <f t="shared" ref="V398:AA398" si="591">V397</f>
        <v>4</v>
      </c>
      <c r="W398" s="70">
        <f t="shared" si="591"/>
        <v>7</v>
      </c>
      <c r="X398" s="71">
        <f t="shared" si="591"/>
        <v>0.42857142857142855</v>
      </c>
      <c r="Y398" s="71">
        <f t="shared" si="591"/>
        <v>0.5</v>
      </c>
      <c r="Z398" s="69">
        <f t="shared" si="591"/>
        <v>10000</v>
      </c>
      <c r="AA398" s="69">
        <f t="shared" ca="1" si="591"/>
        <v>9350.6862150320194</v>
      </c>
      <c r="AB398" s="69">
        <f t="shared" ca="1" si="475"/>
        <v>-649.31378496798061</v>
      </c>
      <c r="AC398" s="69">
        <f t="shared" ca="1" si="549"/>
        <v>96.882372767104812</v>
      </c>
      <c r="AD398" s="73">
        <f t="shared" si="484"/>
        <v>1.8999999999999853</v>
      </c>
      <c r="AE398" s="69">
        <f t="shared" si="585"/>
        <v>0.70000000000000007</v>
      </c>
      <c r="AF398" s="69">
        <f t="shared" si="585"/>
        <v>2.8000000000000003</v>
      </c>
      <c r="AG398" s="78">
        <f t="shared" si="585"/>
        <v>200</v>
      </c>
      <c r="AH398" s="60">
        <f t="shared" si="585"/>
        <v>50</v>
      </c>
      <c r="AI398" s="60">
        <f t="shared" si="585"/>
        <v>140</v>
      </c>
      <c r="AJ398" s="60">
        <f t="shared" si="585"/>
        <v>10140</v>
      </c>
      <c r="AK398" s="60">
        <f t="shared" si="585"/>
        <v>754.31378496798106</v>
      </c>
      <c r="AL398" s="60">
        <f t="shared" si="585"/>
        <v>15.086275699359621</v>
      </c>
      <c r="AM398" s="60">
        <f t="shared" ca="1" si="585"/>
        <v>-878.77947421638009</v>
      </c>
      <c r="AN398" s="60">
        <f t="shared" ca="1" si="585"/>
        <v>-878.77947421638009</v>
      </c>
      <c r="AO398" s="60">
        <f t="shared" ca="1" si="585"/>
        <v>878.77947421638009</v>
      </c>
      <c r="AP398" s="63">
        <f t="shared" si="459"/>
        <v>35</v>
      </c>
      <c r="AQ398" s="62">
        <f t="shared" si="460"/>
        <v>9.3085661575577596</v>
      </c>
      <c r="AR398" s="62">
        <f t="shared" si="461"/>
        <v>465.42830787788796</v>
      </c>
      <c r="AS398" s="62">
        <f t="shared" si="462"/>
        <v>930.85661575577592</v>
      </c>
      <c r="AT398" s="62">
        <f t="shared" si="463"/>
        <v>-465.42830787788796</v>
      </c>
      <c r="AU398" s="62">
        <f t="shared" si="464"/>
        <v>1396.2849236336638</v>
      </c>
      <c r="AV398" s="62">
        <f t="shared" si="465"/>
        <v>-1861.7132315115518</v>
      </c>
      <c r="AW398" s="63">
        <f t="shared" si="477"/>
        <v>-465.42830787788807</v>
      </c>
      <c r="AX398" s="61" t="str">
        <f t="shared" ca="1" si="466"/>
        <v/>
      </c>
      <c r="AY398" s="69">
        <f t="shared" ca="1" si="478"/>
        <v>9261.2205257836213</v>
      </c>
      <c r="AZ398" s="51">
        <f t="shared" si="467"/>
        <v>3257.9981551452156</v>
      </c>
      <c r="BA398" s="55">
        <f t="shared" ca="1" si="468"/>
        <v>0.34842342906424428</v>
      </c>
      <c r="BB398" s="55">
        <f t="shared" ca="1" si="479"/>
        <v>-0.71680028770810644</v>
      </c>
      <c r="BC398" s="64">
        <f t="shared" ca="1" si="469"/>
        <v>-1114.7420928458687</v>
      </c>
      <c r="BE398" s="52">
        <f t="shared" ca="1" si="470"/>
        <v>1.8999999999999853</v>
      </c>
      <c r="BF398" s="52" t="str">
        <f t="shared" ca="1" si="471"/>
        <v/>
      </c>
      <c r="BG398" s="52" t="str">
        <f t="shared" ca="1" si="480"/>
        <v/>
      </c>
      <c r="BH398" s="52" t="str">
        <f t="shared" ca="1" si="481"/>
        <v/>
      </c>
    </row>
    <row r="399" spans="19:60">
      <c r="S399" s="68">
        <f t="shared" ref="S399:T399" si="592">S398</f>
        <v>7</v>
      </c>
      <c r="T399" s="69">
        <f t="shared" si="592"/>
        <v>2</v>
      </c>
      <c r="U399" s="70">
        <f t="shared" si="473"/>
        <v>3</v>
      </c>
      <c r="V399" s="68">
        <f t="shared" ref="V399:AA399" si="593">V398</f>
        <v>4</v>
      </c>
      <c r="W399" s="70">
        <f t="shared" si="593"/>
        <v>7</v>
      </c>
      <c r="X399" s="71">
        <f t="shared" si="593"/>
        <v>0.42857142857142855</v>
      </c>
      <c r="Y399" s="71">
        <f t="shared" si="593"/>
        <v>0.5</v>
      </c>
      <c r="Z399" s="69">
        <f t="shared" si="593"/>
        <v>10000</v>
      </c>
      <c r="AA399" s="69">
        <f t="shared" ca="1" si="593"/>
        <v>9350.6862150320194</v>
      </c>
      <c r="AB399" s="69">
        <f t="shared" ca="1" si="475"/>
        <v>-649.31378496798061</v>
      </c>
      <c r="AC399" s="69">
        <f t="shared" ca="1" si="549"/>
        <v>96.882372767104812</v>
      </c>
      <c r="AD399" s="73">
        <f t="shared" si="484"/>
        <v>1.7999999999999852</v>
      </c>
      <c r="AE399" s="69">
        <f t="shared" si="585"/>
        <v>0.70000000000000007</v>
      </c>
      <c r="AF399" s="69">
        <f t="shared" si="585"/>
        <v>2.8000000000000003</v>
      </c>
      <c r="AG399" s="78">
        <f t="shared" si="585"/>
        <v>200</v>
      </c>
      <c r="AH399" s="60">
        <f t="shared" si="585"/>
        <v>50</v>
      </c>
      <c r="AI399" s="60">
        <f t="shared" si="585"/>
        <v>140</v>
      </c>
      <c r="AJ399" s="60">
        <f t="shared" si="585"/>
        <v>10140</v>
      </c>
      <c r="AK399" s="60">
        <f t="shared" si="585"/>
        <v>754.31378496798106</v>
      </c>
      <c r="AL399" s="60">
        <f t="shared" si="585"/>
        <v>15.086275699359621</v>
      </c>
      <c r="AM399" s="60">
        <f t="shared" ca="1" si="585"/>
        <v>-878.77947421638009</v>
      </c>
      <c r="AN399" s="60">
        <f t="shared" ca="1" si="585"/>
        <v>-878.77947421638009</v>
      </c>
      <c r="AO399" s="60">
        <f t="shared" ca="1" si="585"/>
        <v>878.77947421638009</v>
      </c>
      <c r="AP399" s="63">
        <f t="shared" si="459"/>
        <v>35</v>
      </c>
      <c r="AQ399" s="62">
        <f t="shared" si="460"/>
        <v>9.7701531663109726</v>
      </c>
      <c r="AR399" s="62">
        <f t="shared" si="461"/>
        <v>488.50765831554861</v>
      </c>
      <c r="AS399" s="62">
        <f t="shared" si="462"/>
        <v>977.01531663109722</v>
      </c>
      <c r="AT399" s="62">
        <f t="shared" si="463"/>
        <v>-488.50765831554861</v>
      </c>
      <c r="AU399" s="62">
        <f t="shared" si="464"/>
        <v>1465.5229749466457</v>
      </c>
      <c r="AV399" s="62">
        <f t="shared" si="465"/>
        <v>-1954.0306332621944</v>
      </c>
      <c r="AW399" s="63">
        <f t="shared" si="477"/>
        <v>-488.50765831554872</v>
      </c>
      <c r="AX399" s="61" t="str">
        <f t="shared" ca="1" si="466"/>
        <v/>
      </c>
      <c r="AY399" s="69">
        <f t="shared" ca="1" si="478"/>
        <v>9261.2205257836213</v>
      </c>
      <c r="AZ399" s="51">
        <f t="shared" si="467"/>
        <v>3419.5536082088402</v>
      </c>
      <c r="BA399" s="55">
        <f t="shared" ca="1" si="468"/>
        <v>0.36570081912401448</v>
      </c>
      <c r="BB399" s="55">
        <f t="shared" ca="1" si="479"/>
        <v>-0.75234450526818608</v>
      </c>
      <c r="BC399" s="64">
        <f t="shared" ca="1" si="469"/>
        <v>-1137.8214432835293</v>
      </c>
      <c r="BE399" s="52">
        <f t="shared" ca="1" si="470"/>
        <v>1.7999999999999852</v>
      </c>
      <c r="BF399" s="52" t="str">
        <f t="shared" ca="1" si="471"/>
        <v/>
      </c>
      <c r="BG399" s="52" t="str">
        <f t="shared" ca="1" si="480"/>
        <v/>
      </c>
      <c r="BH399" s="52" t="str">
        <f t="shared" ca="1" si="481"/>
        <v/>
      </c>
    </row>
    <row r="400" spans="19:60">
      <c r="S400" s="68">
        <f t="shared" ref="S400:T400" si="594">S399</f>
        <v>7</v>
      </c>
      <c r="T400" s="69">
        <f t="shared" si="594"/>
        <v>2</v>
      </c>
      <c r="U400" s="70">
        <f t="shared" si="473"/>
        <v>3</v>
      </c>
      <c r="V400" s="68">
        <f t="shared" ref="V400:AA400" si="595">V399</f>
        <v>4</v>
      </c>
      <c r="W400" s="70">
        <f t="shared" si="595"/>
        <v>7</v>
      </c>
      <c r="X400" s="71">
        <f t="shared" si="595"/>
        <v>0.42857142857142855</v>
      </c>
      <c r="Y400" s="71">
        <f t="shared" si="595"/>
        <v>0.5</v>
      </c>
      <c r="Z400" s="69">
        <f t="shared" si="595"/>
        <v>10000</v>
      </c>
      <c r="AA400" s="69">
        <f t="shared" ca="1" si="595"/>
        <v>9350.6862150320194</v>
      </c>
      <c r="AB400" s="69">
        <f t="shared" ca="1" si="475"/>
        <v>-649.31378496798061</v>
      </c>
      <c r="AC400" s="69">
        <f t="shared" ca="1" si="549"/>
        <v>96.882372767104812</v>
      </c>
      <c r="AD400" s="73">
        <f t="shared" si="484"/>
        <v>1.6999999999999851</v>
      </c>
      <c r="AE400" s="69">
        <f t="shared" si="585"/>
        <v>0.70000000000000007</v>
      </c>
      <c r="AF400" s="69">
        <f t="shared" si="585"/>
        <v>2.8000000000000003</v>
      </c>
      <c r="AG400" s="78">
        <f t="shared" si="585"/>
        <v>200</v>
      </c>
      <c r="AH400" s="60">
        <f t="shared" si="585"/>
        <v>50</v>
      </c>
      <c r="AI400" s="60">
        <f t="shared" si="585"/>
        <v>140</v>
      </c>
      <c r="AJ400" s="60">
        <f t="shared" si="585"/>
        <v>10140</v>
      </c>
      <c r="AK400" s="60">
        <f t="shared" si="585"/>
        <v>754.31378496798106</v>
      </c>
      <c r="AL400" s="60">
        <f t="shared" si="585"/>
        <v>15.086275699359621</v>
      </c>
      <c r="AM400" s="60">
        <f t="shared" ca="1" si="585"/>
        <v>-878.77947421638009</v>
      </c>
      <c r="AN400" s="60">
        <f t="shared" ca="1" si="585"/>
        <v>-878.77947421638009</v>
      </c>
      <c r="AO400" s="60">
        <f t="shared" ca="1" si="585"/>
        <v>878.77947421638009</v>
      </c>
      <c r="AP400" s="63">
        <f t="shared" si="459"/>
        <v>35</v>
      </c>
      <c r="AQ400" s="62">
        <f t="shared" si="460"/>
        <v>10.286044529035152</v>
      </c>
      <c r="AR400" s="62">
        <f t="shared" si="461"/>
        <v>514.30222645175763</v>
      </c>
      <c r="AS400" s="62">
        <f t="shared" si="462"/>
        <v>1028.6044529035153</v>
      </c>
      <c r="AT400" s="62">
        <f t="shared" si="463"/>
        <v>-514.30222645175763</v>
      </c>
      <c r="AU400" s="62">
        <f t="shared" si="464"/>
        <v>1542.9066793552729</v>
      </c>
      <c r="AV400" s="62">
        <f t="shared" si="465"/>
        <v>-2057.2089058070305</v>
      </c>
      <c r="AW400" s="63">
        <f t="shared" si="477"/>
        <v>-514.30222645175763</v>
      </c>
      <c r="AX400" s="61" t="str">
        <f t="shared" ca="1" si="466"/>
        <v/>
      </c>
      <c r="AY400" s="69">
        <f t="shared" ca="1" si="478"/>
        <v>9261.2205257836213</v>
      </c>
      <c r="AZ400" s="51">
        <f t="shared" si="467"/>
        <v>3600.1155851623034</v>
      </c>
      <c r="BA400" s="55">
        <f t="shared" ca="1" si="468"/>
        <v>0.38501084330846358</v>
      </c>
      <c r="BB400" s="55">
        <f t="shared" ca="1" si="479"/>
        <v>-0.79207039548239255</v>
      </c>
      <c r="BC400" s="64">
        <f t="shared" ca="1" si="469"/>
        <v>-1163.6160114197382</v>
      </c>
      <c r="BE400" s="52">
        <f t="shared" ca="1" si="470"/>
        <v>1.6999999999999851</v>
      </c>
      <c r="BF400" s="52" t="str">
        <f t="shared" ca="1" si="471"/>
        <v/>
      </c>
      <c r="BG400" s="52" t="str">
        <f t="shared" ca="1" si="480"/>
        <v/>
      </c>
      <c r="BH400" s="52" t="str">
        <f t="shared" ca="1" si="481"/>
        <v/>
      </c>
    </row>
    <row r="401" spans="19:60">
      <c r="S401" s="68">
        <f t="shared" ref="S401:T401" si="596">S400</f>
        <v>7</v>
      </c>
      <c r="T401" s="69">
        <f t="shared" si="596"/>
        <v>2</v>
      </c>
      <c r="U401" s="70">
        <f t="shared" si="473"/>
        <v>3</v>
      </c>
      <c r="V401" s="68">
        <f t="shared" ref="V401:AA401" si="597">V400</f>
        <v>4</v>
      </c>
      <c r="W401" s="70">
        <f t="shared" si="597"/>
        <v>7</v>
      </c>
      <c r="X401" s="71">
        <f t="shared" si="597"/>
        <v>0.42857142857142855</v>
      </c>
      <c r="Y401" s="71">
        <f t="shared" si="597"/>
        <v>0.5</v>
      </c>
      <c r="Z401" s="69">
        <f t="shared" si="597"/>
        <v>10000</v>
      </c>
      <c r="AA401" s="69">
        <f t="shared" ca="1" si="597"/>
        <v>9350.6862150320194</v>
      </c>
      <c r="AB401" s="69">
        <f t="shared" ca="1" si="475"/>
        <v>-649.31378496798061</v>
      </c>
      <c r="AC401" s="69">
        <f t="shared" ca="1" si="549"/>
        <v>96.882372767104812</v>
      </c>
      <c r="AD401" s="73">
        <f t="shared" si="484"/>
        <v>1.599999999999985</v>
      </c>
      <c r="AE401" s="69">
        <f t="shared" si="585"/>
        <v>0.70000000000000007</v>
      </c>
      <c r="AF401" s="69">
        <f t="shared" si="585"/>
        <v>2.8000000000000003</v>
      </c>
      <c r="AG401" s="78">
        <f t="shared" si="585"/>
        <v>200</v>
      </c>
      <c r="AH401" s="60">
        <f t="shared" si="585"/>
        <v>50</v>
      </c>
      <c r="AI401" s="60">
        <f t="shared" si="585"/>
        <v>140</v>
      </c>
      <c r="AJ401" s="60">
        <f t="shared" si="585"/>
        <v>10140</v>
      </c>
      <c r="AK401" s="60">
        <f t="shared" si="585"/>
        <v>754.31378496798106</v>
      </c>
      <c r="AL401" s="60">
        <f t="shared" si="585"/>
        <v>15.086275699359621</v>
      </c>
      <c r="AM401" s="60">
        <f t="shared" ca="1" si="585"/>
        <v>-878.77947421638009</v>
      </c>
      <c r="AN401" s="60">
        <f t="shared" ca="1" si="585"/>
        <v>-878.77947421638009</v>
      </c>
      <c r="AO401" s="60">
        <f t="shared" ca="1" si="585"/>
        <v>878.77947421638009</v>
      </c>
      <c r="AP401" s="63">
        <f t="shared" si="459"/>
        <v>35</v>
      </c>
      <c r="AQ401" s="62">
        <f t="shared" si="460"/>
        <v>10.866422312099855</v>
      </c>
      <c r="AR401" s="62">
        <f t="shared" si="461"/>
        <v>543.32111560499277</v>
      </c>
      <c r="AS401" s="62">
        <f t="shared" si="462"/>
        <v>1086.6422312099855</v>
      </c>
      <c r="AT401" s="62">
        <f t="shared" si="463"/>
        <v>-543.32111560499277</v>
      </c>
      <c r="AU401" s="62">
        <f t="shared" si="464"/>
        <v>1629.9633468149782</v>
      </c>
      <c r="AV401" s="62">
        <f t="shared" si="465"/>
        <v>-2173.2844624199711</v>
      </c>
      <c r="AW401" s="63">
        <f t="shared" si="477"/>
        <v>-543.32111560499288</v>
      </c>
      <c r="AX401" s="61" t="str">
        <f t="shared" ca="1" si="466"/>
        <v/>
      </c>
      <c r="AY401" s="69">
        <f t="shared" ca="1" si="478"/>
        <v>9261.2205257836213</v>
      </c>
      <c r="AZ401" s="51">
        <f t="shared" si="467"/>
        <v>3803.2478092349493</v>
      </c>
      <c r="BA401" s="55">
        <f t="shared" ca="1" si="468"/>
        <v>0.40673462051596881</v>
      </c>
      <c r="BB401" s="55">
        <f t="shared" ca="1" si="479"/>
        <v>-0.83676202197337535</v>
      </c>
      <c r="BC401" s="64">
        <f t="shared" ca="1" si="469"/>
        <v>-1192.6349005729735</v>
      </c>
      <c r="BE401" s="52">
        <f t="shared" ca="1" si="470"/>
        <v>1.599999999999985</v>
      </c>
      <c r="BF401" s="52" t="str">
        <f t="shared" ca="1" si="471"/>
        <v/>
      </c>
      <c r="BG401" s="52" t="str">
        <f t="shared" ca="1" si="480"/>
        <v/>
      </c>
      <c r="BH401" s="52" t="str">
        <f t="shared" ca="1" si="481"/>
        <v/>
      </c>
    </row>
    <row r="402" spans="19:60">
      <c r="S402" s="68">
        <f t="shared" ref="S402:T402" si="598">S401</f>
        <v>7</v>
      </c>
      <c r="T402" s="69">
        <f t="shared" si="598"/>
        <v>2</v>
      </c>
      <c r="U402" s="70">
        <f t="shared" si="473"/>
        <v>3</v>
      </c>
      <c r="V402" s="68">
        <f t="shared" ref="V402:AA402" si="599">V401</f>
        <v>4</v>
      </c>
      <c r="W402" s="70">
        <f t="shared" si="599"/>
        <v>7</v>
      </c>
      <c r="X402" s="71">
        <f t="shared" si="599"/>
        <v>0.42857142857142855</v>
      </c>
      <c r="Y402" s="71">
        <f t="shared" si="599"/>
        <v>0.5</v>
      </c>
      <c r="Z402" s="69">
        <f t="shared" si="599"/>
        <v>10000</v>
      </c>
      <c r="AA402" s="69">
        <f t="shared" ca="1" si="599"/>
        <v>9350.6862150320194</v>
      </c>
      <c r="AB402" s="69">
        <f t="shared" ca="1" si="475"/>
        <v>-649.31378496798061</v>
      </c>
      <c r="AC402" s="69">
        <f t="shared" ca="1" si="549"/>
        <v>96.882372767104812</v>
      </c>
      <c r="AD402" s="73">
        <f t="shared" si="484"/>
        <v>1.4999999999999849</v>
      </c>
      <c r="AE402" s="69">
        <f t="shared" si="585"/>
        <v>0.70000000000000007</v>
      </c>
      <c r="AF402" s="69">
        <f t="shared" si="585"/>
        <v>2.8000000000000003</v>
      </c>
      <c r="AG402" s="78">
        <f t="shared" si="585"/>
        <v>200</v>
      </c>
      <c r="AH402" s="60">
        <f t="shared" si="585"/>
        <v>50</v>
      </c>
      <c r="AI402" s="60">
        <f t="shared" si="585"/>
        <v>140</v>
      </c>
      <c r="AJ402" s="60">
        <f t="shared" si="585"/>
        <v>10140</v>
      </c>
      <c r="AK402" s="60">
        <f t="shared" si="585"/>
        <v>754.31378496798106</v>
      </c>
      <c r="AL402" s="60">
        <f t="shared" si="585"/>
        <v>15.086275699359621</v>
      </c>
      <c r="AM402" s="60">
        <f t="shared" ca="1" si="585"/>
        <v>-878.77947421638009</v>
      </c>
      <c r="AN402" s="60">
        <f t="shared" ca="1" si="585"/>
        <v>-878.77947421638009</v>
      </c>
      <c r="AO402" s="60">
        <f t="shared" ca="1" si="585"/>
        <v>878.77947421638009</v>
      </c>
      <c r="AP402" s="63">
        <f t="shared" si="459"/>
        <v>35</v>
      </c>
      <c r="AQ402" s="62">
        <f t="shared" si="460"/>
        <v>11.524183799573187</v>
      </c>
      <c r="AR402" s="62">
        <f t="shared" si="461"/>
        <v>576.20918997865931</v>
      </c>
      <c r="AS402" s="62">
        <f t="shared" si="462"/>
        <v>1152.4183799573186</v>
      </c>
      <c r="AT402" s="62">
        <f t="shared" si="463"/>
        <v>-576.20918997865931</v>
      </c>
      <c r="AU402" s="62">
        <f t="shared" si="464"/>
        <v>1728.627569935978</v>
      </c>
      <c r="AV402" s="62">
        <f t="shared" si="465"/>
        <v>-2304.8367599146372</v>
      </c>
      <c r="AW402" s="63">
        <f t="shared" si="477"/>
        <v>-576.2091899786592</v>
      </c>
      <c r="AX402" s="61" t="str">
        <f t="shared" ca="1" si="466"/>
        <v/>
      </c>
      <c r="AY402" s="69">
        <f t="shared" ca="1" si="478"/>
        <v>9261.2205257836213</v>
      </c>
      <c r="AZ402" s="51">
        <f t="shared" si="467"/>
        <v>4033.4643298506153</v>
      </c>
      <c r="BA402" s="55">
        <f t="shared" ca="1" si="468"/>
        <v>0.43135490135114146</v>
      </c>
      <c r="BB402" s="55">
        <f t="shared" ca="1" si="479"/>
        <v>-0.88741253199648862</v>
      </c>
      <c r="BC402" s="64">
        <f t="shared" ca="1" si="469"/>
        <v>-1225.5229749466398</v>
      </c>
      <c r="BE402" s="52">
        <f t="shared" ca="1" si="470"/>
        <v>1.4999999999999849</v>
      </c>
      <c r="BF402" s="52" t="str">
        <f t="shared" ca="1" si="471"/>
        <v/>
      </c>
      <c r="BG402" s="52" t="str">
        <f t="shared" ca="1" si="480"/>
        <v/>
      </c>
      <c r="BH402" s="52" t="str">
        <f t="shared" ca="1" si="481"/>
        <v/>
      </c>
    </row>
    <row r="403" spans="19:60">
      <c r="S403" s="68">
        <f t="shared" ref="S403:T403" si="600">S402</f>
        <v>7</v>
      </c>
      <c r="T403" s="69">
        <f t="shared" si="600"/>
        <v>2</v>
      </c>
      <c r="U403" s="70">
        <f t="shared" si="473"/>
        <v>3</v>
      </c>
      <c r="V403" s="68">
        <f t="shared" ref="V403:AA403" si="601">V402</f>
        <v>4</v>
      </c>
      <c r="W403" s="70">
        <f t="shared" si="601"/>
        <v>7</v>
      </c>
      <c r="X403" s="71">
        <f t="shared" si="601"/>
        <v>0.42857142857142855</v>
      </c>
      <c r="Y403" s="71">
        <f t="shared" si="601"/>
        <v>0.5</v>
      </c>
      <c r="Z403" s="69">
        <f t="shared" si="601"/>
        <v>10000</v>
      </c>
      <c r="AA403" s="69">
        <f t="shared" ca="1" si="601"/>
        <v>9350.6862150320194</v>
      </c>
      <c r="AB403" s="69">
        <f t="shared" ca="1" si="475"/>
        <v>-649.31378496798061</v>
      </c>
      <c r="AC403" s="69">
        <f t="shared" ca="1" si="549"/>
        <v>96.882372767104812</v>
      </c>
      <c r="AD403" s="73">
        <f t="shared" si="484"/>
        <v>1.3999999999999848</v>
      </c>
      <c r="AE403" s="69">
        <f t="shared" si="585"/>
        <v>0.70000000000000007</v>
      </c>
      <c r="AF403" s="69">
        <f t="shared" si="585"/>
        <v>2.8000000000000003</v>
      </c>
      <c r="AG403" s="78">
        <f t="shared" si="585"/>
        <v>200</v>
      </c>
      <c r="AH403" s="60">
        <f t="shared" si="585"/>
        <v>50</v>
      </c>
      <c r="AI403" s="60">
        <f t="shared" si="585"/>
        <v>140</v>
      </c>
      <c r="AJ403" s="60">
        <f t="shared" si="585"/>
        <v>10140</v>
      </c>
      <c r="AK403" s="60">
        <f t="shared" si="585"/>
        <v>754.31378496798106</v>
      </c>
      <c r="AL403" s="60">
        <f t="shared" si="585"/>
        <v>15.086275699359621</v>
      </c>
      <c r="AM403" s="60">
        <f t="shared" ca="1" si="585"/>
        <v>-878.77947421638009</v>
      </c>
      <c r="AN403" s="60">
        <f t="shared" ca="1" si="585"/>
        <v>-878.77947421638009</v>
      </c>
      <c r="AO403" s="60">
        <f t="shared" ca="1" si="585"/>
        <v>878.77947421638009</v>
      </c>
      <c r="AP403" s="63">
        <f t="shared" si="459"/>
        <v>35</v>
      </c>
      <c r="AQ403" s="62">
        <f t="shared" si="460"/>
        <v>12.275911213828422</v>
      </c>
      <c r="AR403" s="62">
        <f t="shared" si="461"/>
        <v>613.79556069142109</v>
      </c>
      <c r="AS403" s="62">
        <f t="shared" si="462"/>
        <v>1227.5911213828422</v>
      </c>
      <c r="AT403" s="62">
        <f t="shared" si="463"/>
        <v>-613.79556069142109</v>
      </c>
      <c r="AU403" s="62">
        <f t="shared" si="464"/>
        <v>1841.3866820742633</v>
      </c>
      <c r="AV403" s="62">
        <f t="shared" si="465"/>
        <v>-2455.1822427656844</v>
      </c>
      <c r="AW403" s="63">
        <f t="shared" si="477"/>
        <v>-613.79556069142109</v>
      </c>
      <c r="AX403" s="61" t="str">
        <f t="shared" ca="1" si="466"/>
        <v/>
      </c>
      <c r="AY403" s="69">
        <f t="shared" ca="1" si="478"/>
        <v>9261.2205257836213</v>
      </c>
      <c r="AZ403" s="51">
        <f t="shared" si="467"/>
        <v>4296.5689248399476</v>
      </c>
      <c r="BA403" s="55">
        <f t="shared" ca="1" si="468"/>
        <v>0.45949236516276737</v>
      </c>
      <c r="BB403" s="55">
        <f t="shared" ca="1" si="479"/>
        <v>-0.94529882916576147</v>
      </c>
      <c r="BC403" s="64">
        <f t="shared" ca="1" si="469"/>
        <v>-1263.1093456594017</v>
      </c>
      <c r="BE403" s="52">
        <f t="shared" ca="1" si="470"/>
        <v>1.3999999999999848</v>
      </c>
      <c r="BF403" s="52" t="str">
        <f t="shared" ca="1" si="471"/>
        <v/>
      </c>
      <c r="BG403" s="52" t="str">
        <f t="shared" ca="1" si="480"/>
        <v/>
      </c>
      <c r="BH403" s="52" t="str">
        <f t="shared" ca="1" si="481"/>
        <v/>
      </c>
    </row>
    <row r="404" spans="19:60">
      <c r="S404" s="68">
        <f t="shared" ref="S404:T404" si="602">S403</f>
        <v>7</v>
      </c>
      <c r="T404" s="69">
        <f t="shared" si="602"/>
        <v>2</v>
      </c>
      <c r="U404" s="70">
        <f t="shared" si="473"/>
        <v>3</v>
      </c>
      <c r="V404" s="68">
        <f t="shared" ref="V404:AA404" si="603">V403</f>
        <v>4</v>
      </c>
      <c r="W404" s="70">
        <f t="shared" si="603"/>
        <v>7</v>
      </c>
      <c r="X404" s="71">
        <f t="shared" si="603"/>
        <v>0.42857142857142855</v>
      </c>
      <c r="Y404" s="71">
        <f t="shared" si="603"/>
        <v>0.5</v>
      </c>
      <c r="Z404" s="69">
        <f t="shared" si="603"/>
        <v>10000</v>
      </c>
      <c r="AA404" s="69">
        <f t="shared" ca="1" si="603"/>
        <v>9350.6862150320194</v>
      </c>
      <c r="AB404" s="69">
        <f t="shared" ca="1" si="475"/>
        <v>-649.31378496798061</v>
      </c>
      <c r="AC404" s="69">
        <f t="shared" ca="1" si="549"/>
        <v>96.882372767104812</v>
      </c>
      <c r="AD404" s="73">
        <f t="shared" si="484"/>
        <v>1.2999999999999847</v>
      </c>
      <c r="AE404" s="69">
        <f t="shared" si="585"/>
        <v>0.70000000000000007</v>
      </c>
      <c r="AF404" s="69">
        <f t="shared" si="585"/>
        <v>2.8000000000000003</v>
      </c>
      <c r="AG404" s="78">
        <f t="shared" si="585"/>
        <v>200</v>
      </c>
      <c r="AH404" s="60">
        <f t="shared" si="585"/>
        <v>50</v>
      </c>
      <c r="AI404" s="60">
        <f t="shared" si="585"/>
        <v>140</v>
      </c>
      <c r="AJ404" s="60">
        <f t="shared" si="585"/>
        <v>10140</v>
      </c>
      <c r="AK404" s="60">
        <f t="shared" si="585"/>
        <v>754.31378496798106</v>
      </c>
      <c r="AL404" s="60">
        <f t="shared" si="585"/>
        <v>15.086275699359621</v>
      </c>
      <c r="AM404" s="60">
        <f t="shared" ca="1" si="585"/>
        <v>-878.77947421638009</v>
      </c>
      <c r="AN404" s="60">
        <f t="shared" ca="1" si="585"/>
        <v>-878.77947421638009</v>
      </c>
      <c r="AO404" s="60">
        <f t="shared" ca="1" si="585"/>
        <v>878.77947421638009</v>
      </c>
      <c r="AP404" s="63">
        <f t="shared" si="459"/>
        <v>35</v>
      </c>
      <c r="AQ404" s="62">
        <f t="shared" si="460"/>
        <v>13.143288999507543</v>
      </c>
      <c r="AR404" s="62">
        <f t="shared" si="461"/>
        <v>657.16444997537712</v>
      </c>
      <c r="AS404" s="62">
        <f t="shared" si="462"/>
        <v>1314.3288999507542</v>
      </c>
      <c r="AT404" s="62">
        <f t="shared" si="463"/>
        <v>-657.16444997537712</v>
      </c>
      <c r="AU404" s="62">
        <f t="shared" si="464"/>
        <v>1971.4933499261315</v>
      </c>
      <c r="AV404" s="62">
        <f t="shared" si="465"/>
        <v>-2628.6577999015085</v>
      </c>
      <c r="AW404" s="63">
        <f t="shared" si="477"/>
        <v>-657.16444997537701</v>
      </c>
      <c r="AX404" s="61" t="str">
        <f t="shared" ca="1" si="466"/>
        <v/>
      </c>
      <c r="AY404" s="69">
        <f t="shared" ca="1" si="478"/>
        <v>9261.2205257836213</v>
      </c>
      <c r="AZ404" s="51">
        <f t="shared" si="467"/>
        <v>4600.1511498276395</v>
      </c>
      <c r="BA404" s="55">
        <f t="shared" ca="1" si="468"/>
        <v>0.49195866956079731</v>
      </c>
      <c r="BB404" s="55">
        <f t="shared" ca="1" si="479"/>
        <v>-1.0120907105149224</v>
      </c>
      <c r="BC404" s="64">
        <f t="shared" ca="1" si="469"/>
        <v>-1306.4782349433576</v>
      </c>
      <c r="BE404" s="52">
        <f t="shared" ca="1" si="470"/>
        <v>1.2999999999999847</v>
      </c>
      <c r="BF404" s="52" t="str">
        <f t="shared" ca="1" si="471"/>
        <v/>
      </c>
      <c r="BG404" s="52" t="str">
        <f t="shared" ca="1" si="480"/>
        <v/>
      </c>
      <c r="BH404" s="52" t="str">
        <f t="shared" ca="1" si="481"/>
        <v/>
      </c>
    </row>
    <row r="405" spans="19:60">
      <c r="S405" s="68">
        <f t="shared" ref="S405:T405" si="604">S404</f>
        <v>7</v>
      </c>
      <c r="T405" s="69">
        <f t="shared" si="604"/>
        <v>2</v>
      </c>
      <c r="U405" s="70">
        <f t="shared" si="473"/>
        <v>3</v>
      </c>
      <c r="V405" s="68">
        <f t="shared" ref="V405:AA405" si="605">V404</f>
        <v>4</v>
      </c>
      <c r="W405" s="70">
        <f t="shared" si="605"/>
        <v>7</v>
      </c>
      <c r="X405" s="71">
        <f t="shared" si="605"/>
        <v>0.42857142857142855</v>
      </c>
      <c r="Y405" s="71">
        <f t="shared" si="605"/>
        <v>0.5</v>
      </c>
      <c r="Z405" s="69">
        <f t="shared" si="605"/>
        <v>10000</v>
      </c>
      <c r="AA405" s="69">
        <f t="shared" ca="1" si="605"/>
        <v>9350.6862150320194</v>
      </c>
      <c r="AB405" s="69">
        <f t="shared" ca="1" si="475"/>
        <v>-649.31378496798061</v>
      </c>
      <c r="AC405" s="69">
        <f t="shared" ca="1" si="549"/>
        <v>96.882372767104812</v>
      </c>
      <c r="AD405" s="73">
        <f t="shared" si="484"/>
        <v>1.1999999999999846</v>
      </c>
      <c r="AE405" s="69">
        <f t="shared" si="585"/>
        <v>0.70000000000000007</v>
      </c>
      <c r="AF405" s="69">
        <f t="shared" si="585"/>
        <v>2.8000000000000003</v>
      </c>
      <c r="AG405" s="78">
        <f t="shared" si="585"/>
        <v>200</v>
      </c>
      <c r="AH405" s="60">
        <f t="shared" si="585"/>
        <v>50</v>
      </c>
      <c r="AI405" s="60">
        <f t="shared" si="585"/>
        <v>140</v>
      </c>
      <c r="AJ405" s="60">
        <f t="shared" si="585"/>
        <v>10140</v>
      </c>
      <c r="AK405" s="60">
        <f t="shared" si="585"/>
        <v>754.31378496798106</v>
      </c>
      <c r="AL405" s="60">
        <f t="shared" si="585"/>
        <v>15.086275699359621</v>
      </c>
      <c r="AM405" s="60">
        <f t="shared" ca="1" si="585"/>
        <v>-878.77947421638009</v>
      </c>
      <c r="AN405" s="60">
        <f t="shared" ca="1" si="585"/>
        <v>-878.77947421638009</v>
      </c>
      <c r="AO405" s="60">
        <f t="shared" ca="1" si="585"/>
        <v>878.77947421638009</v>
      </c>
      <c r="AP405" s="63">
        <f t="shared" si="459"/>
        <v>35</v>
      </c>
      <c r="AQ405" s="62">
        <f t="shared" si="460"/>
        <v>14.155229749466519</v>
      </c>
      <c r="AR405" s="62">
        <f t="shared" si="461"/>
        <v>707.76148747332593</v>
      </c>
      <c r="AS405" s="62">
        <f t="shared" si="462"/>
        <v>1415.5229749466519</v>
      </c>
      <c r="AT405" s="62">
        <f t="shared" si="463"/>
        <v>-707.76148747332593</v>
      </c>
      <c r="AU405" s="62">
        <f t="shared" si="464"/>
        <v>2123.2844624199779</v>
      </c>
      <c r="AV405" s="62">
        <f t="shared" si="465"/>
        <v>-2831.0459498933037</v>
      </c>
      <c r="AW405" s="63">
        <f t="shared" si="477"/>
        <v>-707.76148747332581</v>
      </c>
      <c r="AX405" s="61" t="str">
        <f t="shared" ca="1" si="466"/>
        <v/>
      </c>
      <c r="AY405" s="69">
        <f t="shared" ca="1" si="478"/>
        <v>9261.2205257836213</v>
      </c>
      <c r="AZ405" s="51">
        <f t="shared" si="467"/>
        <v>4954.3304123132812</v>
      </c>
      <c r="BA405" s="55">
        <f t="shared" ca="1" si="468"/>
        <v>0.52983602469183233</v>
      </c>
      <c r="BB405" s="55">
        <f t="shared" ca="1" si="479"/>
        <v>-1.0900145720889438</v>
      </c>
      <c r="BC405" s="64">
        <f t="shared" ca="1" si="469"/>
        <v>-1357.0752724413064</v>
      </c>
      <c r="BE405" s="52">
        <f t="shared" ca="1" si="470"/>
        <v>1.1999999999999846</v>
      </c>
      <c r="BF405" s="52" t="str">
        <f t="shared" ca="1" si="471"/>
        <v/>
      </c>
      <c r="BG405" s="52" t="str">
        <f t="shared" ca="1" si="480"/>
        <v/>
      </c>
      <c r="BH405" s="52" t="str">
        <f t="shared" ca="1" si="481"/>
        <v/>
      </c>
    </row>
    <row r="406" spans="19:60">
      <c r="S406" s="68">
        <f t="shared" ref="S406:T406" si="606">S405</f>
        <v>7</v>
      </c>
      <c r="T406" s="69">
        <f t="shared" si="606"/>
        <v>2</v>
      </c>
      <c r="U406" s="70">
        <f t="shared" si="473"/>
        <v>3</v>
      </c>
      <c r="V406" s="68">
        <f t="shared" ref="V406:AA406" si="607">V405</f>
        <v>4</v>
      </c>
      <c r="W406" s="70">
        <f t="shared" si="607"/>
        <v>7</v>
      </c>
      <c r="X406" s="71">
        <f t="shared" si="607"/>
        <v>0.42857142857142855</v>
      </c>
      <c r="Y406" s="71">
        <f t="shared" si="607"/>
        <v>0.5</v>
      </c>
      <c r="Z406" s="69">
        <f t="shared" si="607"/>
        <v>10000</v>
      </c>
      <c r="AA406" s="69">
        <f t="shared" ca="1" si="607"/>
        <v>9350.6862150320194</v>
      </c>
      <c r="AB406" s="69">
        <f t="shared" ca="1" si="475"/>
        <v>-649.31378496798061</v>
      </c>
      <c r="AC406" s="69">
        <f t="shared" ca="1" si="549"/>
        <v>96.882372767104812</v>
      </c>
      <c r="AD406" s="73">
        <f t="shared" si="484"/>
        <v>1.0999999999999845</v>
      </c>
      <c r="AE406" s="69">
        <f t="shared" si="585"/>
        <v>0.70000000000000007</v>
      </c>
      <c r="AF406" s="69">
        <f t="shared" si="585"/>
        <v>2.8000000000000003</v>
      </c>
      <c r="AG406" s="78">
        <f t="shared" si="585"/>
        <v>200</v>
      </c>
      <c r="AH406" s="60">
        <f t="shared" si="585"/>
        <v>50</v>
      </c>
      <c r="AI406" s="60">
        <f t="shared" si="585"/>
        <v>140</v>
      </c>
      <c r="AJ406" s="60">
        <f t="shared" si="585"/>
        <v>10140</v>
      </c>
      <c r="AK406" s="60">
        <f t="shared" si="585"/>
        <v>754.31378496798106</v>
      </c>
      <c r="AL406" s="60">
        <f t="shared" si="585"/>
        <v>15.086275699359621</v>
      </c>
      <c r="AM406" s="60">
        <f t="shared" ca="1" si="585"/>
        <v>-878.77947421638009</v>
      </c>
      <c r="AN406" s="60">
        <f t="shared" ca="1" si="585"/>
        <v>-878.77947421638009</v>
      </c>
      <c r="AO406" s="60">
        <f t="shared" ca="1" si="585"/>
        <v>878.77947421638009</v>
      </c>
      <c r="AP406" s="63">
        <f t="shared" si="459"/>
        <v>35</v>
      </c>
      <c r="AQ406" s="62">
        <f t="shared" si="460"/>
        <v>15.351159726690765</v>
      </c>
      <c r="AR406" s="62">
        <f t="shared" si="461"/>
        <v>767.55798633453821</v>
      </c>
      <c r="AS406" s="62">
        <f t="shared" si="462"/>
        <v>1535.1159726690764</v>
      </c>
      <c r="AT406" s="62">
        <f t="shared" si="463"/>
        <v>-767.55798633453821</v>
      </c>
      <c r="AU406" s="62">
        <f t="shared" si="464"/>
        <v>2302.6739590036145</v>
      </c>
      <c r="AV406" s="62">
        <f t="shared" si="465"/>
        <v>-3070.2319453381529</v>
      </c>
      <c r="AW406" s="63">
        <f t="shared" si="477"/>
        <v>-767.55798633453833</v>
      </c>
      <c r="AX406" s="61" t="str">
        <f t="shared" ca="1" si="466"/>
        <v/>
      </c>
      <c r="AY406" s="69">
        <f t="shared" ca="1" si="478"/>
        <v>9261.2205257836213</v>
      </c>
      <c r="AZ406" s="51">
        <f t="shared" si="467"/>
        <v>5372.9059043417674</v>
      </c>
      <c r="BA406" s="55">
        <f t="shared" ca="1" si="468"/>
        <v>0.57460017166487376</v>
      </c>
      <c r="BB406" s="55">
        <f t="shared" ca="1" si="479"/>
        <v>-1.1821064084946058</v>
      </c>
      <c r="BC406" s="64">
        <f t="shared" ca="1" si="469"/>
        <v>-1416.8717713025189</v>
      </c>
      <c r="BE406" s="52">
        <f t="shared" ca="1" si="470"/>
        <v>1.0999999999999845</v>
      </c>
      <c r="BF406" s="52" t="str">
        <f t="shared" ca="1" si="471"/>
        <v/>
      </c>
      <c r="BG406" s="52" t="str">
        <f t="shared" ca="1" si="480"/>
        <v/>
      </c>
      <c r="BH406" s="52" t="str">
        <f t="shared" ca="1" si="481"/>
        <v/>
      </c>
    </row>
    <row r="407" spans="19:60">
      <c r="S407" s="68">
        <f t="shared" ref="S407:T407" si="608">S406</f>
        <v>7</v>
      </c>
      <c r="T407" s="69">
        <f t="shared" si="608"/>
        <v>2</v>
      </c>
      <c r="U407" s="70">
        <f t="shared" si="473"/>
        <v>3</v>
      </c>
      <c r="V407" s="68">
        <f t="shared" ref="V407:AA407" si="609">V406</f>
        <v>4</v>
      </c>
      <c r="W407" s="70">
        <f t="shared" si="609"/>
        <v>7</v>
      </c>
      <c r="X407" s="71">
        <f t="shared" si="609"/>
        <v>0.42857142857142855</v>
      </c>
      <c r="Y407" s="71">
        <f t="shared" si="609"/>
        <v>0.5</v>
      </c>
      <c r="Z407" s="69">
        <f t="shared" si="609"/>
        <v>10000</v>
      </c>
      <c r="AA407" s="69">
        <f t="shared" ca="1" si="609"/>
        <v>9350.6862150320194</v>
      </c>
      <c r="AB407" s="69">
        <f t="shared" ca="1" si="475"/>
        <v>-649.31378496798061</v>
      </c>
      <c r="AC407" s="69">
        <f t="shared" ca="1" si="549"/>
        <v>96.882372767104812</v>
      </c>
      <c r="AD407" s="73">
        <f t="shared" si="484"/>
        <v>0.99999999999998457</v>
      </c>
      <c r="AE407" s="69">
        <f t="shared" si="585"/>
        <v>0.70000000000000007</v>
      </c>
      <c r="AF407" s="69">
        <f t="shared" si="585"/>
        <v>2.8000000000000003</v>
      </c>
      <c r="AG407" s="78">
        <f t="shared" si="585"/>
        <v>200</v>
      </c>
      <c r="AH407" s="60">
        <f t="shared" si="585"/>
        <v>50</v>
      </c>
      <c r="AI407" s="60">
        <f t="shared" si="585"/>
        <v>140</v>
      </c>
      <c r="AJ407" s="60">
        <f t="shared" si="585"/>
        <v>10140</v>
      </c>
      <c r="AK407" s="60">
        <f t="shared" si="585"/>
        <v>754.31378496798106</v>
      </c>
      <c r="AL407" s="60">
        <f t="shared" si="585"/>
        <v>15.086275699359621</v>
      </c>
      <c r="AM407" s="60">
        <f t="shared" ca="1" si="585"/>
        <v>-878.77947421638009</v>
      </c>
      <c r="AN407" s="60">
        <f t="shared" ca="1" si="585"/>
        <v>-878.77947421638009</v>
      </c>
      <c r="AO407" s="60">
        <f t="shared" ca="1" si="585"/>
        <v>878.77947421638009</v>
      </c>
      <c r="AP407" s="63">
        <f t="shared" si="459"/>
        <v>35</v>
      </c>
      <c r="AQ407" s="62">
        <f t="shared" si="460"/>
        <v>16.786275699359862</v>
      </c>
      <c r="AR407" s="62">
        <f t="shared" si="461"/>
        <v>839.31378496799312</v>
      </c>
      <c r="AS407" s="62">
        <f t="shared" si="462"/>
        <v>1678.6275699359862</v>
      </c>
      <c r="AT407" s="62">
        <f t="shared" si="463"/>
        <v>-839.31378496799312</v>
      </c>
      <c r="AU407" s="62">
        <f t="shared" si="464"/>
        <v>2517.9413549039791</v>
      </c>
      <c r="AV407" s="62">
        <f t="shared" si="465"/>
        <v>-3357.2551398719725</v>
      </c>
      <c r="AW407" s="63">
        <f t="shared" si="477"/>
        <v>-839.31378496799334</v>
      </c>
      <c r="AX407" s="61" t="str">
        <f t="shared" ca="1" si="466"/>
        <v/>
      </c>
      <c r="AY407" s="69">
        <f t="shared" ca="1" si="478"/>
        <v>9261.2205257836213</v>
      </c>
      <c r="AZ407" s="51">
        <f t="shared" si="467"/>
        <v>5875.1964947759516</v>
      </c>
      <c r="BA407" s="55">
        <f t="shared" ca="1" si="468"/>
        <v>0.6283171480325237</v>
      </c>
      <c r="BB407" s="55">
        <f t="shared" ca="1" si="479"/>
        <v>-1.2926166121814002</v>
      </c>
      <c r="BC407" s="64">
        <f t="shared" ca="1" si="469"/>
        <v>-1488.627569935974</v>
      </c>
      <c r="BE407" s="52">
        <f t="shared" ca="1" si="470"/>
        <v>0.99999999999998457</v>
      </c>
      <c r="BF407" s="52" t="str">
        <f t="shared" ca="1" si="471"/>
        <v/>
      </c>
      <c r="BG407" s="52" t="str">
        <f t="shared" ca="1" si="480"/>
        <v/>
      </c>
      <c r="BH407" s="52" t="str">
        <f t="shared" ca="1" si="481"/>
        <v/>
      </c>
    </row>
    <row r="408" spans="19:60">
      <c r="S408" s="68">
        <f t="shared" ref="S408:T408" si="610">S407</f>
        <v>7</v>
      </c>
      <c r="T408" s="69">
        <f t="shared" si="610"/>
        <v>2</v>
      </c>
      <c r="U408" s="70">
        <f t="shared" si="473"/>
        <v>3</v>
      </c>
      <c r="V408" s="68">
        <f t="shared" ref="V408:AA408" si="611">V407</f>
        <v>4</v>
      </c>
      <c r="W408" s="70">
        <f t="shared" si="611"/>
        <v>7</v>
      </c>
      <c r="X408" s="71">
        <f t="shared" si="611"/>
        <v>0.42857142857142855</v>
      </c>
      <c r="Y408" s="71">
        <f t="shared" si="611"/>
        <v>0.5</v>
      </c>
      <c r="Z408" s="69">
        <f t="shared" si="611"/>
        <v>10000</v>
      </c>
      <c r="AA408" s="69">
        <f t="shared" ca="1" si="611"/>
        <v>9350.6862150320194</v>
      </c>
      <c r="AB408" s="69">
        <f t="shared" ca="1" si="475"/>
        <v>-649.31378496798061</v>
      </c>
      <c r="AC408" s="69">
        <f t="shared" ca="1" si="549"/>
        <v>96.882372767104812</v>
      </c>
      <c r="AD408" s="73">
        <f t="shared" si="484"/>
        <v>0.89999999999998459</v>
      </c>
      <c r="AE408" s="69">
        <f t="shared" si="585"/>
        <v>0.70000000000000007</v>
      </c>
      <c r="AF408" s="69">
        <f t="shared" si="585"/>
        <v>2.8000000000000003</v>
      </c>
      <c r="AG408" s="78">
        <f t="shared" si="585"/>
        <v>200</v>
      </c>
      <c r="AH408" s="60">
        <f t="shared" si="585"/>
        <v>50</v>
      </c>
      <c r="AI408" s="60">
        <f t="shared" si="585"/>
        <v>140</v>
      </c>
      <c r="AJ408" s="60">
        <f t="shared" si="585"/>
        <v>10140</v>
      </c>
      <c r="AK408" s="60">
        <f t="shared" si="585"/>
        <v>754.31378496798106</v>
      </c>
      <c r="AL408" s="60">
        <f t="shared" si="585"/>
        <v>15.086275699359621</v>
      </c>
      <c r="AM408" s="60">
        <f t="shared" ca="1" si="585"/>
        <v>-878.77947421638009</v>
      </c>
      <c r="AN408" s="60">
        <f t="shared" ca="1" si="585"/>
        <v>-878.77947421638009</v>
      </c>
      <c r="AO408" s="60">
        <f t="shared" ca="1" si="585"/>
        <v>878.77947421638009</v>
      </c>
      <c r="AP408" s="63">
        <f t="shared" si="459"/>
        <v>35</v>
      </c>
      <c r="AQ408" s="62">
        <f t="shared" si="460"/>
        <v>18.540306332622102</v>
      </c>
      <c r="AR408" s="62">
        <f t="shared" si="461"/>
        <v>927.01531663110507</v>
      </c>
      <c r="AS408" s="62">
        <f t="shared" si="462"/>
        <v>1854.0306332622101</v>
      </c>
      <c r="AT408" s="62">
        <f t="shared" si="463"/>
        <v>-927.01531663110507</v>
      </c>
      <c r="AU408" s="62">
        <f t="shared" si="464"/>
        <v>2781.0459498933151</v>
      </c>
      <c r="AV408" s="62">
        <f t="shared" si="465"/>
        <v>-3708.0612665244203</v>
      </c>
      <c r="AW408" s="63">
        <f t="shared" si="477"/>
        <v>-927.01531663110518</v>
      </c>
      <c r="AX408" s="61" t="str">
        <f t="shared" ca="1" si="466"/>
        <v/>
      </c>
      <c r="AY408" s="69">
        <f t="shared" ca="1" si="478"/>
        <v>9261.2205257836213</v>
      </c>
      <c r="AZ408" s="51">
        <f t="shared" si="467"/>
        <v>6489.1072164177358</v>
      </c>
      <c r="BA408" s="55">
        <f t="shared" ca="1" si="468"/>
        <v>0.69397123025965157</v>
      </c>
      <c r="BB408" s="55">
        <f t="shared" ca="1" si="479"/>
        <v>-1.4276846389097049</v>
      </c>
      <c r="BC408" s="64">
        <f t="shared" ca="1" si="469"/>
        <v>-1576.3291015990858</v>
      </c>
      <c r="BE408" s="52">
        <f t="shared" ca="1" si="470"/>
        <v>0.89999999999998459</v>
      </c>
      <c r="BF408" s="52" t="str">
        <f t="shared" ca="1" si="471"/>
        <v/>
      </c>
      <c r="BG408" s="52" t="str">
        <f t="shared" ca="1" si="480"/>
        <v/>
      </c>
      <c r="BH408" s="52" t="str">
        <f t="shared" ca="1" si="481"/>
        <v/>
      </c>
    </row>
    <row r="409" spans="19:60">
      <c r="S409" s="68">
        <f t="shared" ref="S409:T409" si="612">S408</f>
        <v>7</v>
      </c>
      <c r="T409" s="69">
        <f t="shared" si="612"/>
        <v>2</v>
      </c>
      <c r="U409" s="70">
        <f t="shared" si="473"/>
        <v>3</v>
      </c>
      <c r="V409" s="68">
        <f t="shared" ref="V409:AA409" si="613">V408</f>
        <v>4</v>
      </c>
      <c r="W409" s="70">
        <f t="shared" si="613"/>
        <v>7</v>
      </c>
      <c r="X409" s="71">
        <f t="shared" si="613"/>
        <v>0.42857142857142855</v>
      </c>
      <c r="Y409" s="71">
        <f t="shared" si="613"/>
        <v>0.5</v>
      </c>
      <c r="Z409" s="69">
        <f t="shared" si="613"/>
        <v>10000</v>
      </c>
      <c r="AA409" s="69">
        <f t="shared" ca="1" si="613"/>
        <v>9350.6862150320194</v>
      </c>
      <c r="AB409" s="69">
        <f t="shared" ca="1" si="475"/>
        <v>-649.31378496798061</v>
      </c>
      <c r="AC409" s="69">
        <f t="shared" ca="1" si="549"/>
        <v>96.882372767104812</v>
      </c>
      <c r="AD409" s="73">
        <f t="shared" si="484"/>
        <v>0.79999999999998461</v>
      </c>
      <c r="AE409" s="69">
        <f t="shared" si="585"/>
        <v>0.70000000000000007</v>
      </c>
      <c r="AF409" s="69">
        <f t="shared" si="585"/>
        <v>2.8000000000000003</v>
      </c>
      <c r="AG409" s="78">
        <f t="shared" si="585"/>
        <v>200</v>
      </c>
      <c r="AH409" s="60">
        <f t="shared" si="585"/>
        <v>50</v>
      </c>
      <c r="AI409" s="60">
        <f t="shared" si="585"/>
        <v>140</v>
      </c>
      <c r="AJ409" s="60">
        <f t="shared" si="585"/>
        <v>10140</v>
      </c>
      <c r="AK409" s="60">
        <f t="shared" si="585"/>
        <v>754.31378496798106</v>
      </c>
      <c r="AL409" s="60">
        <f t="shared" si="585"/>
        <v>15.086275699359621</v>
      </c>
      <c r="AM409" s="60">
        <f t="shared" ca="1" si="585"/>
        <v>-878.77947421638009</v>
      </c>
      <c r="AN409" s="60">
        <f t="shared" ca="1" si="585"/>
        <v>-878.77947421638009</v>
      </c>
      <c r="AO409" s="60">
        <f t="shared" ca="1" si="585"/>
        <v>878.77947421638009</v>
      </c>
      <c r="AP409" s="63">
        <f t="shared" ref="AP409:AP416" si="614">AE409*AH409</f>
        <v>35</v>
      </c>
      <c r="AQ409" s="62">
        <f t="shared" ref="AQ409:AQ416" si="615">IF(AL409=0,1,(1+(AL409+AE409)/(AD409*(T409-1))))</f>
        <v>20.732844624199906</v>
      </c>
      <c r="AR409" s="62">
        <f t="shared" ref="AR409:AR416" si="616">IF(AQ409&lt;=0,AH409,AQ409*AH409)</f>
        <v>1036.6422312099953</v>
      </c>
      <c r="AS409" s="62">
        <f t="shared" ref="AS409:AS416" si="617">(T409*AR409)</f>
        <v>2073.2844624199906</v>
      </c>
      <c r="AT409" s="62">
        <f t="shared" ref="AT409:AT416" si="618">-AR409</f>
        <v>-1036.6422312099953</v>
      </c>
      <c r="AU409" s="62">
        <f t="shared" ref="AU409:AU416" si="619">(AS409+AT409)*U409</f>
        <v>3109.9266936299859</v>
      </c>
      <c r="AV409" s="62">
        <f t="shared" ref="AV409:AV416" si="620">AT409*V409</f>
        <v>-4146.5689248399813</v>
      </c>
      <c r="AW409" s="63">
        <f t="shared" si="477"/>
        <v>-1036.6422312099953</v>
      </c>
      <c r="AX409" s="61" t="str">
        <f t="shared" ref="AX409:AX416" ca="1" si="621">IF(AY409+AW409&gt;AJ409,"VINTO","")</f>
        <v/>
      </c>
      <c r="AY409" s="69">
        <f t="shared" ca="1" si="478"/>
        <v>9261.2205257836213</v>
      </c>
      <c r="AZ409" s="51">
        <f t="shared" ref="AZ409:AZ416" si="622">AR409*W409</f>
        <v>7256.4956184699677</v>
      </c>
      <c r="BA409" s="55">
        <f t="shared" ref="BA409:BA416" ca="1" si="623">IFERROR(AZ409/AA409,0)</f>
        <v>0.7760388330435618</v>
      </c>
      <c r="BB409" s="55">
        <f t="shared" ca="1" si="479"/>
        <v>-1.5965196723200863</v>
      </c>
      <c r="BC409" s="64">
        <f t="shared" ref="BC409:BC416" ca="1" si="624">AW409+AB409</f>
        <v>-1685.9560161779759</v>
      </c>
      <c r="BE409" s="52">
        <f t="shared" ref="BE409:BE416" ca="1" si="625">IF(((AR409-AC409)/AC409)&gt;=BE$4,AD409,"")</f>
        <v>0.79999999999998461</v>
      </c>
      <c r="BF409" s="52" t="str">
        <f t="shared" ref="BF409:BF416" ca="1" si="626">IF(AX409="","",AD409)</f>
        <v/>
      </c>
      <c r="BG409" s="52" t="str">
        <f t="shared" ca="1" si="480"/>
        <v/>
      </c>
      <c r="BH409" s="52" t="str">
        <f t="shared" ca="1" si="481"/>
        <v/>
      </c>
    </row>
    <row r="410" spans="19:60">
      <c r="S410" s="68">
        <f t="shared" ref="S410:T410" si="627">S409</f>
        <v>7</v>
      </c>
      <c r="T410" s="69">
        <f t="shared" si="627"/>
        <v>2</v>
      </c>
      <c r="U410" s="70">
        <f t="shared" ref="U410:U416" si="628">ROUND((1/T410)*S410,0)-1</f>
        <v>3</v>
      </c>
      <c r="V410" s="68">
        <f t="shared" ref="V410:AA410" si="629">V409</f>
        <v>4</v>
      </c>
      <c r="W410" s="70">
        <f t="shared" si="629"/>
        <v>7</v>
      </c>
      <c r="X410" s="71">
        <f t="shared" si="629"/>
        <v>0.42857142857142855</v>
      </c>
      <c r="Y410" s="71">
        <f t="shared" si="629"/>
        <v>0.5</v>
      </c>
      <c r="Z410" s="69">
        <f t="shared" si="629"/>
        <v>10000</v>
      </c>
      <c r="AA410" s="69">
        <f t="shared" ca="1" si="629"/>
        <v>9350.6862150320194</v>
      </c>
      <c r="AB410" s="69">
        <f t="shared" ref="AB410:AB416" ca="1" si="630">AA410-Z410</f>
        <v>-649.31378496798061</v>
      </c>
      <c r="AC410" s="69">
        <f t="shared" ref="AC410:AC416" ca="1" si="631">AC409</f>
        <v>96.882372767104812</v>
      </c>
      <c r="AD410" s="73">
        <f t="shared" si="484"/>
        <v>0.69999999999998463</v>
      </c>
      <c r="AE410" s="69">
        <f t="shared" si="585"/>
        <v>0.70000000000000007</v>
      </c>
      <c r="AF410" s="69">
        <f t="shared" si="585"/>
        <v>2.8000000000000003</v>
      </c>
      <c r="AG410" s="78">
        <f t="shared" si="585"/>
        <v>200</v>
      </c>
      <c r="AH410" s="60">
        <f t="shared" si="585"/>
        <v>50</v>
      </c>
      <c r="AI410" s="60">
        <f t="shared" si="585"/>
        <v>140</v>
      </c>
      <c r="AJ410" s="60">
        <f t="shared" si="585"/>
        <v>10140</v>
      </c>
      <c r="AK410" s="60">
        <f t="shared" si="585"/>
        <v>754.31378496798106</v>
      </c>
      <c r="AL410" s="60">
        <f t="shared" si="585"/>
        <v>15.086275699359621</v>
      </c>
      <c r="AM410" s="60">
        <f t="shared" ca="1" si="585"/>
        <v>-878.77947421638009</v>
      </c>
      <c r="AN410" s="60">
        <f t="shared" ca="1" si="585"/>
        <v>-878.77947421638009</v>
      </c>
      <c r="AO410" s="60">
        <f t="shared" ca="1" si="585"/>
        <v>878.77947421638009</v>
      </c>
      <c r="AP410" s="63">
        <f t="shared" si="614"/>
        <v>35</v>
      </c>
      <c r="AQ410" s="62">
        <f t="shared" si="615"/>
        <v>23.551822427657097</v>
      </c>
      <c r="AR410" s="62">
        <f t="shared" si="616"/>
        <v>1177.5911213828549</v>
      </c>
      <c r="AS410" s="62">
        <f t="shared" si="617"/>
        <v>2355.1822427657098</v>
      </c>
      <c r="AT410" s="62">
        <f t="shared" si="618"/>
        <v>-1177.5911213828549</v>
      </c>
      <c r="AU410" s="62">
        <f t="shared" si="619"/>
        <v>3532.7733641485647</v>
      </c>
      <c r="AV410" s="62">
        <f t="shared" si="620"/>
        <v>-4710.3644855314196</v>
      </c>
      <c r="AW410" s="63">
        <f t="shared" ref="AW410:AW416" si="632">SUM(AU410:AV410)</f>
        <v>-1177.5911213828549</v>
      </c>
      <c r="AX410" s="61" t="str">
        <f t="shared" ca="1" si="621"/>
        <v/>
      </c>
      <c r="AY410" s="69">
        <f t="shared" ref="AY410:AY416" ca="1" si="633">AY409</f>
        <v>9261.2205257836213</v>
      </c>
      <c r="AZ410" s="51">
        <f t="shared" si="622"/>
        <v>8243.1378496799844</v>
      </c>
      <c r="BA410" s="55">
        <f t="shared" ca="1" si="623"/>
        <v>0.88155432233716091</v>
      </c>
      <c r="BB410" s="55">
        <f t="shared" ref="BB410:BB416" ca="1" si="634">IFERROR(AW410/ABS(AB410),0)</f>
        <v>-1.8135932867048634</v>
      </c>
      <c r="BC410" s="64">
        <f t="shared" ca="1" si="624"/>
        <v>-1826.9049063508355</v>
      </c>
      <c r="BE410" s="52">
        <f t="shared" ca="1" si="625"/>
        <v>0.69999999999998463</v>
      </c>
      <c r="BF410" s="52" t="str">
        <f t="shared" ca="1" si="626"/>
        <v/>
      </c>
      <c r="BG410" s="52" t="str">
        <f t="shared" ref="BG410:BG416" ca="1" si="635">IF(BA410&lt;=BG$213,AD410,"")</f>
        <v/>
      </c>
      <c r="BH410" s="52" t="str">
        <f t="shared" ref="BH410:BH416" ca="1" si="636">IF(BB410&gt;=BH$213,AD410,"")</f>
        <v/>
      </c>
    </row>
    <row r="411" spans="19:60">
      <c r="S411" s="68">
        <f t="shared" ref="S411:T411" si="637">S410</f>
        <v>7</v>
      </c>
      <c r="T411" s="69">
        <f t="shared" si="637"/>
        <v>2</v>
      </c>
      <c r="U411" s="70">
        <f t="shared" si="628"/>
        <v>3</v>
      </c>
      <c r="V411" s="68">
        <f t="shared" ref="V411:AA411" si="638">V410</f>
        <v>4</v>
      </c>
      <c r="W411" s="70">
        <f t="shared" si="638"/>
        <v>7</v>
      </c>
      <c r="X411" s="71">
        <f t="shared" si="638"/>
        <v>0.42857142857142855</v>
      </c>
      <c r="Y411" s="71">
        <f t="shared" si="638"/>
        <v>0.5</v>
      </c>
      <c r="Z411" s="69">
        <f t="shared" si="638"/>
        <v>10000</v>
      </c>
      <c r="AA411" s="69">
        <f t="shared" ca="1" si="638"/>
        <v>9350.6862150320194</v>
      </c>
      <c r="AB411" s="69">
        <f t="shared" ca="1" si="630"/>
        <v>-649.31378496798061</v>
      </c>
      <c r="AC411" s="69">
        <f t="shared" ca="1" si="631"/>
        <v>96.882372767104812</v>
      </c>
      <c r="AD411" s="73">
        <f t="shared" ref="AD411:AD416" si="639">AD410-0.1</f>
        <v>0.59999999999998466</v>
      </c>
      <c r="AE411" s="69">
        <f t="shared" ref="AE411:AO416" si="640">AE410</f>
        <v>0.70000000000000007</v>
      </c>
      <c r="AF411" s="69">
        <f t="shared" si="640"/>
        <v>2.8000000000000003</v>
      </c>
      <c r="AG411" s="78">
        <f t="shared" si="640"/>
        <v>200</v>
      </c>
      <c r="AH411" s="60">
        <f t="shared" si="640"/>
        <v>50</v>
      </c>
      <c r="AI411" s="60">
        <f t="shared" si="640"/>
        <v>140</v>
      </c>
      <c r="AJ411" s="60">
        <f t="shared" si="640"/>
        <v>10140</v>
      </c>
      <c r="AK411" s="60">
        <f t="shared" si="640"/>
        <v>754.31378496798106</v>
      </c>
      <c r="AL411" s="60">
        <f t="shared" si="640"/>
        <v>15.086275699359621</v>
      </c>
      <c r="AM411" s="60">
        <f t="shared" ca="1" si="640"/>
        <v>-878.77947421638009</v>
      </c>
      <c r="AN411" s="60">
        <f t="shared" ca="1" si="640"/>
        <v>-878.77947421638009</v>
      </c>
      <c r="AO411" s="60">
        <f t="shared" ca="1" si="640"/>
        <v>878.77947421638009</v>
      </c>
      <c r="AP411" s="63">
        <f t="shared" si="614"/>
        <v>35</v>
      </c>
      <c r="AQ411" s="62">
        <f t="shared" si="615"/>
        <v>27.310459498933373</v>
      </c>
      <c r="AR411" s="62">
        <f t="shared" si="616"/>
        <v>1365.5229749466687</v>
      </c>
      <c r="AS411" s="62">
        <f t="shared" si="617"/>
        <v>2731.0459498933374</v>
      </c>
      <c r="AT411" s="62">
        <f t="shared" si="618"/>
        <v>-1365.5229749466687</v>
      </c>
      <c r="AU411" s="62">
        <f t="shared" si="619"/>
        <v>4096.5689248400058</v>
      </c>
      <c r="AV411" s="62">
        <f t="shared" si="620"/>
        <v>-5462.0918997866747</v>
      </c>
      <c r="AW411" s="63">
        <f t="shared" si="632"/>
        <v>-1365.5229749466689</v>
      </c>
      <c r="AX411" s="61" t="str">
        <f t="shared" ca="1" si="621"/>
        <v/>
      </c>
      <c r="AY411" s="69">
        <f t="shared" ca="1" si="633"/>
        <v>9261.2205257836213</v>
      </c>
      <c r="AZ411" s="51">
        <f t="shared" si="622"/>
        <v>9558.6608246266806</v>
      </c>
      <c r="BA411" s="55">
        <f t="shared" ca="1" si="623"/>
        <v>1.0222416413952939</v>
      </c>
      <c r="BB411" s="55">
        <f t="shared" ca="1" si="634"/>
        <v>-2.103024772551235</v>
      </c>
      <c r="BC411" s="64">
        <f t="shared" ca="1" si="624"/>
        <v>-2014.8367599146495</v>
      </c>
      <c r="BE411" s="52">
        <f t="shared" ca="1" si="625"/>
        <v>0.59999999999998466</v>
      </c>
      <c r="BF411" s="52" t="str">
        <f t="shared" ca="1" si="626"/>
        <v/>
      </c>
      <c r="BG411" s="52" t="str">
        <f t="shared" ca="1" si="635"/>
        <v/>
      </c>
      <c r="BH411" s="52" t="str">
        <f t="shared" ca="1" si="636"/>
        <v/>
      </c>
    </row>
    <row r="412" spans="19:60">
      <c r="S412" s="68">
        <f t="shared" ref="S412:T412" si="641">S411</f>
        <v>7</v>
      </c>
      <c r="T412" s="69">
        <f t="shared" si="641"/>
        <v>2</v>
      </c>
      <c r="U412" s="70">
        <f t="shared" si="628"/>
        <v>3</v>
      </c>
      <c r="V412" s="68">
        <f t="shared" ref="V412:AA412" si="642">V411</f>
        <v>4</v>
      </c>
      <c r="W412" s="70">
        <f t="shared" si="642"/>
        <v>7</v>
      </c>
      <c r="X412" s="71">
        <f t="shared" si="642"/>
        <v>0.42857142857142855</v>
      </c>
      <c r="Y412" s="71">
        <f t="shared" si="642"/>
        <v>0.5</v>
      </c>
      <c r="Z412" s="69">
        <f t="shared" si="642"/>
        <v>10000</v>
      </c>
      <c r="AA412" s="69">
        <f t="shared" ca="1" si="642"/>
        <v>9350.6862150320194</v>
      </c>
      <c r="AB412" s="69">
        <f t="shared" ca="1" si="630"/>
        <v>-649.31378496798061</v>
      </c>
      <c r="AC412" s="69">
        <f t="shared" ca="1" si="631"/>
        <v>96.882372767104812</v>
      </c>
      <c r="AD412" s="73">
        <f t="shared" si="639"/>
        <v>0.49999999999998468</v>
      </c>
      <c r="AE412" s="69">
        <f t="shared" si="640"/>
        <v>0.70000000000000007</v>
      </c>
      <c r="AF412" s="69">
        <f t="shared" si="640"/>
        <v>2.8000000000000003</v>
      </c>
      <c r="AG412" s="78">
        <f t="shared" si="640"/>
        <v>200</v>
      </c>
      <c r="AH412" s="60">
        <f t="shared" si="640"/>
        <v>50</v>
      </c>
      <c r="AI412" s="60">
        <f t="shared" si="640"/>
        <v>140</v>
      </c>
      <c r="AJ412" s="60">
        <f t="shared" si="640"/>
        <v>10140</v>
      </c>
      <c r="AK412" s="60">
        <f t="shared" si="640"/>
        <v>754.31378496798106</v>
      </c>
      <c r="AL412" s="60">
        <f t="shared" si="640"/>
        <v>15.086275699359621</v>
      </c>
      <c r="AM412" s="60">
        <f t="shared" ca="1" si="640"/>
        <v>-878.77947421638009</v>
      </c>
      <c r="AN412" s="60">
        <f t="shared" ca="1" si="640"/>
        <v>-878.77947421638009</v>
      </c>
      <c r="AO412" s="60">
        <f t="shared" ca="1" si="640"/>
        <v>878.77947421638009</v>
      </c>
      <c r="AP412" s="63">
        <f t="shared" si="614"/>
        <v>35</v>
      </c>
      <c r="AQ412" s="62">
        <f t="shared" si="615"/>
        <v>32.572551398720208</v>
      </c>
      <c r="AR412" s="62">
        <f t="shared" si="616"/>
        <v>1628.6275699360103</v>
      </c>
      <c r="AS412" s="62">
        <f t="shared" si="617"/>
        <v>3257.2551398720207</v>
      </c>
      <c r="AT412" s="62">
        <f t="shared" si="618"/>
        <v>-1628.6275699360103</v>
      </c>
      <c r="AU412" s="62">
        <f t="shared" si="619"/>
        <v>4885.882709808031</v>
      </c>
      <c r="AV412" s="62">
        <f t="shared" si="620"/>
        <v>-6514.5102797440413</v>
      </c>
      <c r="AW412" s="63">
        <f t="shared" si="632"/>
        <v>-1628.6275699360103</v>
      </c>
      <c r="AX412" s="61" t="str">
        <f t="shared" ca="1" si="621"/>
        <v/>
      </c>
      <c r="AY412" s="69">
        <f t="shared" ca="1" si="633"/>
        <v>9261.2205257836213</v>
      </c>
      <c r="AZ412" s="51">
        <f t="shared" si="622"/>
        <v>11400.392989552072</v>
      </c>
      <c r="BA412" s="55">
        <f t="shared" ca="1" si="623"/>
        <v>1.219203888076682</v>
      </c>
      <c r="BB412" s="55">
        <f t="shared" ca="1" si="634"/>
        <v>-2.508228852736158</v>
      </c>
      <c r="BC412" s="64">
        <f t="shared" ca="1" si="624"/>
        <v>-2277.9413549039909</v>
      </c>
      <c r="BE412" s="52">
        <f t="shared" ca="1" si="625"/>
        <v>0.49999999999998468</v>
      </c>
      <c r="BF412" s="52" t="str">
        <f t="shared" ca="1" si="626"/>
        <v/>
      </c>
      <c r="BG412" s="52" t="str">
        <f t="shared" ca="1" si="635"/>
        <v/>
      </c>
      <c r="BH412" s="52" t="str">
        <f t="shared" ca="1" si="636"/>
        <v/>
      </c>
    </row>
    <row r="413" spans="19:60">
      <c r="S413" s="68">
        <f t="shared" ref="S413:T413" si="643">S412</f>
        <v>7</v>
      </c>
      <c r="T413" s="69">
        <f t="shared" si="643"/>
        <v>2</v>
      </c>
      <c r="U413" s="70">
        <f t="shared" si="628"/>
        <v>3</v>
      </c>
      <c r="V413" s="68">
        <f t="shared" ref="V413:AA413" si="644">V412</f>
        <v>4</v>
      </c>
      <c r="W413" s="70">
        <f t="shared" si="644"/>
        <v>7</v>
      </c>
      <c r="X413" s="71">
        <f t="shared" si="644"/>
        <v>0.42857142857142855</v>
      </c>
      <c r="Y413" s="71">
        <f t="shared" si="644"/>
        <v>0.5</v>
      </c>
      <c r="Z413" s="69">
        <f t="shared" si="644"/>
        <v>10000</v>
      </c>
      <c r="AA413" s="69">
        <f t="shared" ca="1" si="644"/>
        <v>9350.6862150320194</v>
      </c>
      <c r="AB413" s="69">
        <f t="shared" ca="1" si="630"/>
        <v>-649.31378496798061</v>
      </c>
      <c r="AC413" s="69">
        <f t="shared" ca="1" si="631"/>
        <v>96.882372767104812</v>
      </c>
      <c r="AD413" s="73">
        <f t="shared" si="639"/>
        <v>0.3999999999999847</v>
      </c>
      <c r="AE413" s="69">
        <f t="shared" si="640"/>
        <v>0.70000000000000007</v>
      </c>
      <c r="AF413" s="69">
        <f t="shared" si="640"/>
        <v>2.8000000000000003</v>
      </c>
      <c r="AG413" s="78">
        <f t="shared" si="640"/>
        <v>200</v>
      </c>
      <c r="AH413" s="60">
        <f t="shared" si="640"/>
        <v>50</v>
      </c>
      <c r="AI413" s="60">
        <f t="shared" si="640"/>
        <v>140</v>
      </c>
      <c r="AJ413" s="60">
        <f t="shared" si="640"/>
        <v>10140</v>
      </c>
      <c r="AK413" s="60">
        <f t="shared" si="640"/>
        <v>754.31378496798106</v>
      </c>
      <c r="AL413" s="60">
        <f t="shared" si="640"/>
        <v>15.086275699359621</v>
      </c>
      <c r="AM413" s="60">
        <f t="shared" ca="1" si="640"/>
        <v>-878.77947421638009</v>
      </c>
      <c r="AN413" s="60">
        <f t="shared" ca="1" si="640"/>
        <v>-878.77947421638009</v>
      </c>
      <c r="AO413" s="60">
        <f t="shared" ca="1" si="640"/>
        <v>878.77947421638009</v>
      </c>
      <c r="AP413" s="63">
        <f t="shared" si="614"/>
        <v>35</v>
      </c>
      <c r="AQ413" s="62">
        <f t="shared" si="615"/>
        <v>40.465689248400558</v>
      </c>
      <c r="AR413" s="62">
        <f t="shared" si="616"/>
        <v>2023.2844624200279</v>
      </c>
      <c r="AS413" s="62">
        <f t="shared" si="617"/>
        <v>4046.5689248400558</v>
      </c>
      <c r="AT413" s="62">
        <f t="shared" si="618"/>
        <v>-2023.2844624200279</v>
      </c>
      <c r="AU413" s="62">
        <f t="shared" si="619"/>
        <v>6069.8533872600838</v>
      </c>
      <c r="AV413" s="62">
        <f t="shared" si="620"/>
        <v>-8093.1378496801117</v>
      </c>
      <c r="AW413" s="63">
        <f t="shared" si="632"/>
        <v>-2023.2844624200279</v>
      </c>
      <c r="AX413" s="61" t="str">
        <f t="shared" ca="1" si="621"/>
        <v/>
      </c>
      <c r="AY413" s="69">
        <f t="shared" ca="1" si="633"/>
        <v>9261.2205257836213</v>
      </c>
      <c r="AZ413" s="51">
        <f t="shared" si="622"/>
        <v>14162.991236940195</v>
      </c>
      <c r="BA413" s="55">
        <f t="shared" ca="1" si="623"/>
        <v>1.514647258098768</v>
      </c>
      <c r="BB413" s="55">
        <f t="shared" ca="1" si="634"/>
        <v>-3.1160349730135506</v>
      </c>
      <c r="BC413" s="64">
        <f t="shared" ca="1" si="624"/>
        <v>-2672.5982473880085</v>
      </c>
      <c r="BE413" s="52">
        <f t="shared" ca="1" si="625"/>
        <v>0.3999999999999847</v>
      </c>
      <c r="BF413" s="52" t="str">
        <f t="shared" ca="1" si="626"/>
        <v/>
      </c>
      <c r="BG413" s="52" t="str">
        <f t="shared" ca="1" si="635"/>
        <v/>
      </c>
      <c r="BH413" s="52" t="str">
        <f t="shared" ca="1" si="636"/>
        <v/>
      </c>
    </row>
    <row r="414" spans="19:60">
      <c r="S414" s="68">
        <f t="shared" ref="S414:T414" si="645">S413</f>
        <v>7</v>
      </c>
      <c r="T414" s="69">
        <f t="shared" si="645"/>
        <v>2</v>
      </c>
      <c r="U414" s="70">
        <f t="shared" si="628"/>
        <v>3</v>
      </c>
      <c r="V414" s="68">
        <f t="shared" ref="V414:AA414" si="646">V413</f>
        <v>4</v>
      </c>
      <c r="W414" s="70">
        <f t="shared" si="646"/>
        <v>7</v>
      </c>
      <c r="X414" s="71">
        <f t="shared" si="646"/>
        <v>0.42857142857142855</v>
      </c>
      <c r="Y414" s="71">
        <f t="shared" si="646"/>
        <v>0.5</v>
      </c>
      <c r="Z414" s="69">
        <f t="shared" si="646"/>
        <v>10000</v>
      </c>
      <c r="AA414" s="69">
        <f t="shared" ca="1" si="646"/>
        <v>9350.6862150320194</v>
      </c>
      <c r="AB414" s="69">
        <f t="shared" ca="1" si="630"/>
        <v>-649.31378496798061</v>
      </c>
      <c r="AC414" s="69">
        <f t="shared" ca="1" si="631"/>
        <v>96.882372767104812</v>
      </c>
      <c r="AD414" s="73">
        <f t="shared" si="639"/>
        <v>0.29999999999998472</v>
      </c>
      <c r="AE414" s="69">
        <f t="shared" si="640"/>
        <v>0.70000000000000007</v>
      </c>
      <c r="AF414" s="69">
        <f t="shared" si="640"/>
        <v>2.8000000000000003</v>
      </c>
      <c r="AG414" s="78">
        <f t="shared" si="640"/>
        <v>200</v>
      </c>
      <c r="AH414" s="60">
        <f t="shared" si="640"/>
        <v>50</v>
      </c>
      <c r="AI414" s="60">
        <f t="shared" si="640"/>
        <v>140</v>
      </c>
      <c r="AJ414" s="60">
        <f t="shared" si="640"/>
        <v>10140</v>
      </c>
      <c r="AK414" s="60">
        <f t="shared" si="640"/>
        <v>754.31378496798106</v>
      </c>
      <c r="AL414" s="60">
        <f t="shared" si="640"/>
        <v>15.086275699359621</v>
      </c>
      <c r="AM414" s="60">
        <f t="shared" ca="1" si="640"/>
        <v>-878.77947421638009</v>
      </c>
      <c r="AN414" s="60">
        <f t="shared" ca="1" si="640"/>
        <v>-878.77947421638009</v>
      </c>
      <c r="AO414" s="60">
        <f t="shared" ca="1" si="640"/>
        <v>878.77947421638009</v>
      </c>
      <c r="AP414" s="63">
        <f t="shared" si="614"/>
        <v>35</v>
      </c>
      <c r="AQ414" s="62">
        <f t="shared" si="615"/>
        <v>53.620918997868081</v>
      </c>
      <c r="AR414" s="62">
        <f t="shared" si="616"/>
        <v>2681.0459498934042</v>
      </c>
      <c r="AS414" s="62">
        <f t="shared" si="617"/>
        <v>5362.0918997868084</v>
      </c>
      <c r="AT414" s="62">
        <f t="shared" si="618"/>
        <v>-2681.0459498934042</v>
      </c>
      <c r="AU414" s="62">
        <f t="shared" si="619"/>
        <v>8043.1378496802126</v>
      </c>
      <c r="AV414" s="62">
        <f t="shared" si="620"/>
        <v>-10724.183799573617</v>
      </c>
      <c r="AW414" s="63">
        <f t="shared" si="632"/>
        <v>-2681.0459498934042</v>
      </c>
      <c r="AX414" s="61" t="str">
        <f t="shared" ca="1" si="621"/>
        <v/>
      </c>
      <c r="AY414" s="69">
        <f t="shared" ca="1" si="633"/>
        <v>9261.2205257836213</v>
      </c>
      <c r="AZ414" s="51">
        <f t="shared" si="622"/>
        <v>18767.32164925383</v>
      </c>
      <c r="BA414" s="55">
        <f t="shared" ca="1" si="623"/>
        <v>2.0070528748022549</v>
      </c>
      <c r="BB414" s="55">
        <f t="shared" ca="1" si="634"/>
        <v>-4.1290451734758928</v>
      </c>
      <c r="BC414" s="64">
        <f t="shared" ca="1" si="624"/>
        <v>-3330.3597348613848</v>
      </c>
      <c r="BE414" s="52">
        <f t="shared" ca="1" si="625"/>
        <v>0.29999999999998472</v>
      </c>
      <c r="BF414" s="52" t="str">
        <f t="shared" ca="1" si="626"/>
        <v/>
      </c>
      <c r="BG414" s="52" t="str">
        <f t="shared" ca="1" si="635"/>
        <v/>
      </c>
      <c r="BH414" s="52" t="str">
        <f t="shared" ca="1" si="636"/>
        <v/>
      </c>
    </row>
    <row r="415" spans="19:60">
      <c r="S415" s="68">
        <f t="shared" ref="S415:T415" si="647">S414</f>
        <v>7</v>
      </c>
      <c r="T415" s="69">
        <f t="shared" si="647"/>
        <v>2</v>
      </c>
      <c r="U415" s="70">
        <f t="shared" si="628"/>
        <v>3</v>
      </c>
      <c r="V415" s="68">
        <f t="shared" ref="V415:AA415" si="648">V414</f>
        <v>4</v>
      </c>
      <c r="W415" s="70">
        <f t="shared" si="648"/>
        <v>7</v>
      </c>
      <c r="X415" s="71">
        <f t="shared" si="648"/>
        <v>0.42857142857142855</v>
      </c>
      <c r="Y415" s="71">
        <f t="shared" si="648"/>
        <v>0.5</v>
      </c>
      <c r="Z415" s="69">
        <f t="shared" si="648"/>
        <v>10000</v>
      </c>
      <c r="AA415" s="69">
        <f t="shared" ca="1" si="648"/>
        <v>9350.6862150320194</v>
      </c>
      <c r="AB415" s="69">
        <f t="shared" ca="1" si="630"/>
        <v>-649.31378496798061</v>
      </c>
      <c r="AC415" s="69">
        <f t="shared" ca="1" si="631"/>
        <v>96.882372767104812</v>
      </c>
      <c r="AD415" s="73">
        <f t="shared" si="639"/>
        <v>0.19999999999998472</v>
      </c>
      <c r="AE415" s="69">
        <f t="shared" si="640"/>
        <v>0.70000000000000007</v>
      </c>
      <c r="AF415" s="69">
        <f t="shared" si="640"/>
        <v>2.8000000000000003</v>
      </c>
      <c r="AG415" s="78">
        <f t="shared" si="640"/>
        <v>200</v>
      </c>
      <c r="AH415" s="60">
        <f t="shared" si="640"/>
        <v>50</v>
      </c>
      <c r="AI415" s="60">
        <f t="shared" si="640"/>
        <v>140</v>
      </c>
      <c r="AJ415" s="60">
        <f t="shared" si="640"/>
        <v>10140</v>
      </c>
      <c r="AK415" s="60">
        <f t="shared" si="640"/>
        <v>754.31378496798106</v>
      </c>
      <c r="AL415" s="60">
        <f t="shared" si="640"/>
        <v>15.086275699359621</v>
      </c>
      <c r="AM415" s="60">
        <f t="shared" ca="1" si="640"/>
        <v>-878.77947421638009</v>
      </c>
      <c r="AN415" s="60">
        <f t="shared" ca="1" si="640"/>
        <v>-878.77947421638009</v>
      </c>
      <c r="AO415" s="60">
        <f t="shared" ca="1" si="640"/>
        <v>878.77947421638009</v>
      </c>
      <c r="AP415" s="63">
        <f t="shared" si="614"/>
        <v>35</v>
      </c>
      <c r="AQ415" s="62">
        <f t="shared" si="615"/>
        <v>79.931378496804129</v>
      </c>
      <c r="AR415" s="62">
        <f t="shared" si="616"/>
        <v>3996.5689248402064</v>
      </c>
      <c r="AS415" s="62">
        <f t="shared" si="617"/>
        <v>7993.1378496804127</v>
      </c>
      <c r="AT415" s="62">
        <f t="shared" si="618"/>
        <v>-3996.5689248402064</v>
      </c>
      <c r="AU415" s="62">
        <f t="shared" si="619"/>
        <v>11989.706774520619</v>
      </c>
      <c r="AV415" s="62">
        <f t="shared" si="620"/>
        <v>-15986.275699360825</v>
      </c>
      <c r="AW415" s="63">
        <f t="shared" si="632"/>
        <v>-3996.5689248402068</v>
      </c>
      <c r="AX415" s="61" t="str">
        <f t="shared" ca="1" si="621"/>
        <v/>
      </c>
      <c r="AY415" s="69">
        <f t="shared" ca="1" si="633"/>
        <v>9261.2205257836213</v>
      </c>
      <c r="AZ415" s="51">
        <f t="shared" si="622"/>
        <v>27975.982473881446</v>
      </c>
      <c r="BA415" s="55">
        <f t="shared" ca="1" si="623"/>
        <v>2.9918641082092656</v>
      </c>
      <c r="BB415" s="55">
        <f t="shared" ca="1" si="634"/>
        <v>-6.1550655744006546</v>
      </c>
      <c r="BC415" s="64">
        <f t="shared" ca="1" si="624"/>
        <v>-4645.8827098081874</v>
      </c>
      <c r="BE415" s="52">
        <f t="shared" ca="1" si="625"/>
        <v>0.19999999999998472</v>
      </c>
      <c r="BF415" s="52" t="str">
        <f t="shared" ca="1" si="626"/>
        <v/>
      </c>
      <c r="BG415" s="52" t="str">
        <f t="shared" ca="1" si="635"/>
        <v/>
      </c>
      <c r="BH415" s="52" t="str">
        <f t="shared" ca="1" si="636"/>
        <v/>
      </c>
    </row>
    <row r="416" spans="19:60">
      <c r="S416" s="68">
        <f t="shared" ref="S416:T416" si="649">S415</f>
        <v>7</v>
      </c>
      <c r="T416" s="69">
        <f t="shared" si="649"/>
        <v>2</v>
      </c>
      <c r="U416" s="70">
        <f t="shared" si="628"/>
        <v>3</v>
      </c>
      <c r="V416" s="68">
        <f t="shared" ref="V416:AA416" si="650">V415</f>
        <v>4</v>
      </c>
      <c r="W416" s="70">
        <f t="shared" si="650"/>
        <v>7</v>
      </c>
      <c r="X416" s="71">
        <f t="shared" si="650"/>
        <v>0.42857142857142855</v>
      </c>
      <c r="Y416" s="71">
        <f t="shared" si="650"/>
        <v>0.5</v>
      </c>
      <c r="Z416" s="69">
        <f t="shared" si="650"/>
        <v>10000</v>
      </c>
      <c r="AA416" s="69">
        <f t="shared" ca="1" si="650"/>
        <v>9350.6862150320194</v>
      </c>
      <c r="AB416" s="69">
        <f t="shared" ca="1" si="630"/>
        <v>-649.31378496798061</v>
      </c>
      <c r="AC416" s="69">
        <f t="shared" ca="1" si="631"/>
        <v>96.882372767104812</v>
      </c>
      <c r="AD416" s="73">
        <f t="shared" si="639"/>
        <v>9.9999999999984712E-2</v>
      </c>
      <c r="AE416" s="69">
        <f t="shared" si="640"/>
        <v>0.70000000000000007</v>
      </c>
      <c r="AF416" s="69">
        <f t="shared" si="640"/>
        <v>2.8000000000000003</v>
      </c>
      <c r="AG416" s="78">
        <f t="shared" si="640"/>
        <v>200</v>
      </c>
      <c r="AH416" s="60">
        <f t="shared" si="640"/>
        <v>50</v>
      </c>
      <c r="AI416" s="60">
        <f t="shared" si="640"/>
        <v>140</v>
      </c>
      <c r="AJ416" s="60">
        <f t="shared" si="640"/>
        <v>10140</v>
      </c>
      <c r="AK416" s="60">
        <f t="shared" si="640"/>
        <v>754.31378496798106</v>
      </c>
      <c r="AL416" s="60">
        <f t="shared" si="640"/>
        <v>15.086275699359621</v>
      </c>
      <c r="AM416" s="60">
        <f t="shared" ca="1" si="640"/>
        <v>-878.77947421638009</v>
      </c>
      <c r="AN416" s="60">
        <f t="shared" ca="1" si="640"/>
        <v>-878.77947421638009</v>
      </c>
      <c r="AO416" s="60">
        <f t="shared" ca="1" si="640"/>
        <v>878.77947421638009</v>
      </c>
      <c r="AP416" s="63">
        <f t="shared" si="614"/>
        <v>35</v>
      </c>
      <c r="AQ416" s="62">
        <f t="shared" si="615"/>
        <v>158.86275699362034</v>
      </c>
      <c r="AR416" s="62">
        <f t="shared" si="616"/>
        <v>7943.1378496810166</v>
      </c>
      <c r="AS416" s="62">
        <f t="shared" si="617"/>
        <v>15886.275699362033</v>
      </c>
      <c r="AT416" s="62">
        <f t="shared" si="618"/>
        <v>-7943.1378496810166</v>
      </c>
      <c r="AU416" s="62">
        <f t="shared" si="619"/>
        <v>23829.413549043049</v>
      </c>
      <c r="AV416" s="62">
        <f t="shared" si="620"/>
        <v>-31772.551398724067</v>
      </c>
      <c r="AW416" s="63">
        <f t="shared" si="632"/>
        <v>-7943.1378496810175</v>
      </c>
      <c r="AX416" s="61" t="str">
        <f t="shared" ca="1" si="621"/>
        <v/>
      </c>
      <c r="AY416" s="69">
        <f t="shared" ca="1" si="633"/>
        <v>9261.2205257836213</v>
      </c>
      <c r="AZ416" s="51">
        <f t="shared" si="622"/>
        <v>55601.964947767119</v>
      </c>
      <c r="BA416" s="55">
        <f t="shared" ca="1" si="623"/>
        <v>5.9462978084306002</v>
      </c>
      <c r="BB416" s="55">
        <f t="shared" ca="1" si="634"/>
        <v>-12.23312677717556</v>
      </c>
      <c r="BC416" s="64">
        <f t="shared" ca="1" si="624"/>
        <v>-8592.4516346489982</v>
      </c>
      <c r="BE416" s="52">
        <f t="shared" ca="1" si="625"/>
        <v>9.9999999999984712E-2</v>
      </c>
      <c r="BF416" s="52" t="str">
        <f t="shared" ca="1" si="626"/>
        <v/>
      </c>
      <c r="BG416" s="52" t="str">
        <f t="shared" ca="1" si="635"/>
        <v/>
      </c>
      <c r="BH416" s="52" t="str">
        <f t="shared" ca="1" si="636"/>
        <v/>
      </c>
    </row>
  </sheetData>
  <conditionalFormatting sqref="M8:M28 H4">
    <cfRule type="cellIs" dxfId="370" priority="61" operator="lessThan">
      <formula>0</formula>
    </cfRule>
    <cfRule type="cellIs" dxfId="369" priority="62" operator="greaterThan">
      <formula>0</formula>
    </cfRule>
  </conditionalFormatting>
  <conditionalFormatting sqref="F8:F13 E8:E27">
    <cfRule type="cellIs" dxfId="368" priority="59" operator="equal">
      <formula>"LOSS"</formula>
    </cfRule>
    <cfRule type="cellIs" dxfId="367" priority="60" operator="equal">
      <formula>"WIN"</formula>
    </cfRule>
  </conditionalFormatting>
  <conditionalFormatting sqref="BC8:BC207 AV208:AZ212 AW8:AW207 BC217:BC416 AW217:AW416">
    <cfRule type="cellIs" dxfId="366" priority="43" operator="lessThan">
      <formula>0</formula>
    </cfRule>
    <cfRule type="cellIs" dxfId="365" priority="44" operator="greaterThan">
      <formula>0</formula>
    </cfRule>
  </conditionalFormatting>
  <conditionalFormatting sqref="BC9:BC207 S6 S8:AX207">
    <cfRule type="expression" dxfId="364" priority="42">
      <formula>$Y6=1</formula>
    </cfRule>
  </conditionalFormatting>
  <conditionalFormatting sqref="S208:BA212 BB208:BB210 BC208:BD212">
    <cfRule type="expression" dxfId="363" priority="39">
      <formula>$X208=1</formula>
    </cfRule>
  </conditionalFormatting>
  <conditionalFormatting sqref="BD9:BD207 S6 BB8:BB207 S8:AX207">
    <cfRule type="expression" dxfId="362" priority="37">
      <formula>$Y6=1</formula>
    </cfRule>
  </conditionalFormatting>
  <conditionalFormatting sqref="S8:AU207 BC8:BC207 S6 AW8:AX207">
    <cfRule type="expression" dxfId="361" priority="34">
      <formula>$X6=1</formula>
    </cfRule>
  </conditionalFormatting>
  <conditionalFormatting sqref="S208:AZ212 BB208:BB210 BC208:BC212">
    <cfRule type="expression" dxfId="360" priority="33">
      <formula>$W208=1</formula>
    </cfRule>
  </conditionalFormatting>
  <conditionalFormatting sqref="BA208:BA212">
    <cfRule type="expression" dxfId="359" priority="32">
      <formula>$W208=1</formula>
    </cfRule>
  </conditionalFormatting>
  <conditionalFormatting sqref="BB9:BB207">
    <cfRule type="expression" dxfId="358" priority="31">
      <formula>$X9=1</formula>
    </cfRule>
  </conditionalFormatting>
  <conditionalFormatting sqref="BC218:BC416 S215 S217:AX416">
    <cfRule type="expression" dxfId="357" priority="28">
      <formula>$Y215=1</formula>
    </cfRule>
  </conditionalFormatting>
  <conditionalFormatting sqref="BD218:BD416 S215 BB217:BB416 S217:AX416">
    <cfRule type="expression" dxfId="356" priority="27">
      <formula>$Y215=1</formula>
    </cfRule>
  </conditionalFormatting>
  <conditionalFormatting sqref="BC217:BC416 S215 AW217:AX416 S217:AU416">
    <cfRule type="expression" dxfId="355" priority="26">
      <formula>$X215=1</formula>
    </cfRule>
  </conditionalFormatting>
  <conditionalFormatting sqref="BB218:BB416">
    <cfRule type="expression" dxfId="354" priority="25">
      <formula>$X218=1</formula>
    </cfRule>
  </conditionalFormatting>
  <conditionalFormatting sqref="AY208:AZ212">
    <cfRule type="cellIs" dxfId="353" priority="23" operator="lessThan">
      <formula>0</formula>
    </cfRule>
    <cfRule type="cellIs" dxfId="352" priority="24" operator="greaterThan">
      <formula>0</formula>
    </cfRule>
  </conditionalFormatting>
  <conditionalFormatting sqref="BC208:BD212 AD208:BA212">
    <cfRule type="expression" dxfId="351" priority="22">
      <formula>$X208=1</formula>
    </cfRule>
  </conditionalFormatting>
  <conditionalFormatting sqref="BB208:BB212">
    <cfRule type="expression" dxfId="350" priority="21">
      <formula>$X208=1</formula>
    </cfRule>
  </conditionalFormatting>
  <conditionalFormatting sqref="BD9:BD207 AD8:AY207 BB8:BB207">
    <cfRule type="expression" dxfId="349" priority="20">
      <formula>$Y8=1</formula>
    </cfRule>
  </conditionalFormatting>
  <conditionalFormatting sqref="BC8:BC207 AV208:AY212 AW8:AW207">
    <cfRule type="cellIs" dxfId="348" priority="18" operator="lessThan">
      <formula>0</formula>
    </cfRule>
    <cfRule type="cellIs" dxfId="347" priority="19" operator="greaterThan">
      <formula>0</formula>
    </cfRule>
  </conditionalFormatting>
  <conditionalFormatting sqref="AW8:AY207 BC8:BC207 AD8:AU207">
    <cfRule type="expression" dxfId="346" priority="17">
      <formula>$X8=1</formula>
    </cfRule>
  </conditionalFormatting>
  <conditionalFormatting sqref="BB208:BC212 AD208:AZ212">
    <cfRule type="expression" dxfId="345" priority="16">
      <formula>$W208=1</formula>
    </cfRule>
  </conditionalFormatting>
  <conditionalFormatting sqref="BA208:BA212">
    <cfRule type="expression" dxfId="344" priority="15">
      <formula>$W208=1</formula>
    </cfRule>
  </conditionalFormatting>
  <conditionalFormatting sqref="BB9:BB207">
    <cfRule type="expression" dxfId="343" priority="14">
      <formula>$X9=1</formula>
    </cfRule>
  </conditionalFormatting>
  <conditionalFormatting sqref="BC8:BC207 AV208:AZ212 AW8:AW207 BC217:BC416 AW217:AW416">
    <cfRule type="cellIs" dxfId="342" priority="12" operator="lessThan">
      <formula>0</formula>
    </cfRule>
    <cfRule type="cellIs" dxfId="341" priority="13" operator="greaterThan">
      <formula>0</formula>
    </cfRule>
  </conditionalFormatting>
  <conditionalFormatting sqref="BC9:BC207 AD8:AX207">
    <cfRule type="expression" dxfId="340" priority="11">
      <formula>$Y8=1</formula>
    </cfRule>
  </conditionalFormatting>
  <conditionalFormatting sqref="AD208:BA212 BB208:BB210 BC208:BD212">
    <cfRule type="expression" dxfId="339" priority="10">
      <formula>$X208=1</formula>
    </cfRule>
  </conditionalFormatting>
  <conditionalFormatting sqref="BD9:BD207 BB8:BB207 AD8:AX207">
    <cfRule type="expression" dxfId="338" priority="9">
      <formula>$Y8=1</formula>
    </cfRule>
  </conditionalFormatting>
  <conditionalFormatting sqref="AD8:AU207 BC8:BC207 AW8:AX207">
    <cfRule type="expression" dxfId="337" priority="8">
      <formula>$X8=1</formula>
    </cfRule>
  </conditionalFormatting>
  <conditionalFormatting sqref="AD208:AZ212 BB208:BB210 BC208:BC212">
    <cfRule type="expression" dxfId="336" priority="7">
      <formula>$W208=1</formula>
    </cfRule>
  </conditionalFormatting>
  <conditionalFormatting sqref="BA208:BA212">
    <cfRule type="expression" dxfId="335" priority="6">
      <formula>$W208=1</formula>
    </cfRule>
  </conditionalFormatting>
  <conditionalFormatting sqref="BB9:BB207">
    <cfRule type="expression" dxfId="334" priority="5">
      <formula>$X9=1</formula>
    </cfRule>
  </conditionalFormatting>
  <conditionalFormatting sqref="BC218:BC416 AD217:AX416">
    <cfRule type="expression" dxfId="333" priority="4">
      <formula>$Y217=1</formula>
    </cfRule>
  </conditionalFormatting>
  <conditionalFormatting sqref="BD218:BD416 BB217:BB416 AD217:AX416">
    <cfRule type="expression" dxfId="332" priority="3">
      <formula>$Y217=1</formula>
    </cfRule>
  </conditionalFormatting>
  <conditionalFormatting sqref="BC217:BC416 AW217:AX416 AD217:AU416">
    <cfRule type="expression" dxfId="331" priority="2">
      <formula>$X217=1</formula>
    </cfRule>
  </conditionalFormatting>
  <conditionalFormatting sqref="BB218:BB416">
    <cfRule type="expression" dxfId="330" priority="1">
      <formula>$X218=1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416"/>
  <sheetViews>
    <sheetView workbookViewId="0">
      <selection activeCell="O2" sqref="O2"/>
    </sheetView>
  </sheetViews>
  <sheetFormatPr defaultRowHeight="15"/>
  <cols>
    <col min="3" max="3" width="17.7109375" customWidth="1"/>
    <col min="5" max="5" width="9.7109375" customWidth="1"/>
    <col min="6" max="6" width="8" customWidth="1"/>
    <col min="7" max="7" width="0.140625" customWidth="1"/>
    <col min="8" max="8" width="9.7109375" customWidth="1"/>
    <col min="9" max="10" width="11.5703125" customWidth="1"/>
    <col min="11" max="11" width="11.7109375" customWidth="1"/>
    <col min="12" max="12" width="11.28515625" customWidth="1"/>
    <col min="13" max="13" width="11.7109375" customWidth="1"/>
    <col min="14" max="14" width="11.5703125" customWidth="1"/>
    <col min="15" max="15" width="9.140625" customWidth="1"/>
    <col min="16" max="16" width="18.7109375" customWidth="1"/>
    <col min="17" max="17" width="17.7109375" customWidth="1"/>
    <col min="18" max="18" width="11.140625" customWidth="1"/>
  </cols>
  <sheetData>
    <row r="1" spans="1:60"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154</v>
      </c>
      <c r="S2" s="80" t="s">
        <v>152</v>
      </c>
      <c r="BC2" s="4" t="s">
        <v>106</v>
      </c>
    </row>
    <row r="3" spans="1:60">
      <c r="B3" s="14" t="s">
        <v>17</v>
      </c>
      <c r="C3" s="13">
        <f>COUNTIF((E8:E27),"WIN")</f>
        <v>2</v>
      </c>
      <c r="D3" s="13">
        <f>COUNT(F8:F28)</f>
        <v>7</v>
      </c>
      <c r="E3" s="13">
        <f>D3+'4°TRANCE'!E3</f>
        <v>35</v>
      </c>
      <c r="F3" s="13">
        <f>C3+'4°TRANCE'!F3</f>
        <v>12</v>
      </c>
      <c r="G3" s="10">
        <f>'1°TRANCE'!G3</f>
        <v>10000</v>
      </c>
      <c r="H3" s="6">
        <f>'4°TRANCE'!H3+'5°TRANCE'!M28</f>
        <v>9094.3185641468026</v>
      </c>
      <c r="I3" s="10">
        <f>2/20*D3</f>
        <v>0.70000000000000007</v>
      </c>
      <c r="J3" s="10">
        <f>I3+'4°TRANCE'!J3</f>
        <v>3.5000000000000004</v>
      </c>
      <c r="K3" s="6">
        <f>'4°TRANCE'!P28</f>
        <v>648.37901711452696</v>
      </c>
      <c r="L3" s="10"/>
      <c r="M3" s="17">
        <v>8.2899999999999991</v>
      </c>
      <c r="N3" s="10">
        <f>G3/'1°TRANCE'!Q3</f>
        <v>50</v>
      </c>
      <c r="P3" s="81" t="s">
        <v>155</v>
      </c>
      <c r="Q3" s="54">
        <f ca="1">BC3</f>
        <v>9.17</v>
      </c>
      <c r="W3" s="44" t="s">
        <v>115</v>
      </c>
      <c r="X3" s="1">
        <f>'1°TRANCE'!Q3</f>
        <v>200</v>
      </c>
      <c r="BC3" s="2">
        <f ca="1">ROUND(AVERAGE(BE6:BH6),2)</f>
        <v>9.17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19</v>
      </c>
      <c r="C4" s="13">
        <f>COUNTIF((E8:E27),"LOSS")</f>
        <v>5</v>
      </c>
      <c r="D4" s="13"/>
      <c r="E4" s="13"/>
      <c r="F4" s="13">
        <f>C4+'4°TRANCE'!F4</f>
        <v>23</v>
      </c>
      <c r="G4" s="10"/>
      <c r="H4" s="6">
        <f>H3-'1°TRANCE'!G3</f>
        <v>-905.6814358531974</v>
      </c>
      <c r="I4" s="10">
        <f>J3*N3</f>
        <v>175.00000000000003</v>
      </c>
      <c r="J4" s="10">
        <f>G3+I4</f>
        <v>10175</v>
      </c>
      <c r="K4" s="10">
        <f>K3/'1°TRANCE'!H8</f>
        <v>12.967580342290539</v>
      </c>
      <c r="L4" s="10"/>
      <c r="M4" s="11" t="s">
        <v>25</v>
      </c>
      <c r="N4" s="10"/>
      <c r="P4" s="81" t="s">
        <v>156</v>
      </c>
      <c r="Q4" s="54">
        <f ca="1">BC212</f>
        <v>7.4</v>
      </c>
      <c r="T4" s="44" t="s">
        <v>132</v>
      </c>
      <c r="U4" s="1">
        <v>5</v>
      </c>
      <c r="W4" s="44" t="s">
        <v>124</v>
      </c>
      <c r="X4" s="54">
        <f ca="1">INDIRECT(CONCATENATE("'",U5,"'!H8"))</f>
        <v>140.93476785345405</v>
      </c>
      <c r="BE4" s="82">
        <v>0.3</v>
      </c>
      <c r="BG4" s="82">
        <v>0.25</v>
      </c>
      <c r="BH4" s="82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106</v>
      </c>
      <c r="Q5" s="2">
        <f ca="1">ROUND(AVERAGE(Q3:Q4),2)</f>
        <v>8.2899999999999991</v>
      </c>
      <c r="T5" s="44" t="s">
        <v>133</v>
      </c>
      <c r="U5" s="77" t="str">
        <f>CONCATENATE(U4-1,"°TRANCE")</f>
        <v>4°TRANCE</v>
      </c>
      <c r="W5" s="44" t="s">
        <v>136</v>
      </c>
      <c r="X5" s="54">
        <f ca="1">INDIRECT(CONCATENATE("'",U5,"'!H3"))</f>
        <v>9491.6209828854735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5.0999999999999837</v>
      </c>
      <c r="BF6" s="52">
        <f ca="1">MAX(BF8:BF207)</f>
        <v>7.1999999999999762</v>
      </c>
      <c r="BG6" s="52">
        <f ca="1">AVERAGE(MAX(BG8:BG207),MIN(BG8:BG207))</f>
        <v>11.199999999999992</v>
      </c>
      <c r="BH6" s="52">
        <f ca="1">MAX(BH8:BH207)</f>
        <v>13.199999999999955</v>
      </c>
    </row>
    <row r="7" spans="1:60" ht="16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2.6486827915911384</v>
      </c>
      <c r="H8" s="27">
        <f>IF(F8="","",G8*$N$3)</f>
        <v>132.43413957955693</v>
      </c>
      <c r="I8" s="27">
        <f>IF(E8="WIN",(F8*H8),-H8)</f>
        <v>264.86827915911385</v>
      </c>
      <c r="J8" s="27">
        <f>-H8</f>
        <v>-132.43413957955693</v>
      </c>
      <c r="K8" s="27">
        <f>IF(F8&lt;&gt;"",($I$3/$D$3),"")</f>
        <v>0.1</v>
      </c>
      <c r="L8" s="27">
        <f>IF(I8&lt;0,J8,(I8+J8))</f>
        <v>132.43413957955693</v>
      </c>
      <c r="M8" s="27">
        <f>IF(F8&lt;&gt;"",L8,"")</f>
        <v>132.43413957955693</v>
      </c>
      <c r="N8" s="6"/>
      <c r="O8" s="2"/>
      <c r="P8" s="2"/>
      <c r="Q8" s="54">
        <f ca="1">Q5</f>
        <v>8.2899999999999991</v>
      </c>
      <c r="S8" s="68">
        <f>D$3</f>
        <v>7</v>
      </c>
      <c r="T8" s="69">
        <f>AVERAGE(F$8:F$27)</f>
        <v>2</v>
      </c>
      <c r="U8" s="70">
        <f t="shared" ref="U8:U71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9491.6209828854735</v>
      </c>
      <c r="AB8" s="69">
        <f ca="1">AA8-Z8</f>
        <v>-508.3790171145265</v>
      </c>
      <c r="AC8" s="69">
        <f ca="1">X$4</f>
        <v>140.93476785345405</v>
      </c>
      <c r="AD8" s="79">
        <v>20</v>
      </c>
      <c r="AE8" s="69">
        <f>2/20*W8</f>
        <v>0.70000000000000007</v>
      </c>
      <c r="AF8" s="69">
        <f>J$3</f>
        <v>3.5000000000000004</v>
      </c>
      <c r="AG8" s="72">
        <f>X$3</f>
        <v>200</v>
      </c>
      <c r="AH8" s="60">
        <f>Z8/AG8</f>
        <v>50</v>
      </c>
      <c r="AI8" s="60">
        <f>AF8*AH8</f>
        <v>175.00000000000003</v>
      </c>
      <c r="AJ8" s="60">
        <f>Z8+AI8</f>
        <v>10175</v>
      </c>
      <c r="AK8" s="60">
        <f>K$3</f>
        <v>648.37901711452696</v>
      </c>
      <c r="AL8" s="60">
        <f>AK8/AH8</f>
        <v>12.967580342290539</v>
      </c>
      <c r="AM8" s="60">
        <f ca="1">IF(AY8&gt;AJ8,"VINTO",AW8-AP8-AK8)</f>
        <v>-430.87216454734795</v>
      </c>
      <c r="AN8" s="60">
        <f t="shared" ref="AN8" ca="1" si="1">AM8</f>
        <v>-430.87216454734795</v>
      </c>
      <c r="AO8" s="60">
        <f t="shared" ref="AO8" ca="1" si="2">IFERROR(-AN8,"")</f>
        <v>430.87216454734795</v>
      </c>
      <c r="AP8" s="63">
        <f t="shared" ref="AP8:AP71" si="3">AE8*AH8</f>
        <v>35</v>
      </c>
      <c r="AQ8" s="62">
        <f t="shared" ref="AQ8:AQ71" si="4">IF(AL8=0,1,(1+(AL8+AE8)/(AD8*(T8-1))))</f>
        <v>1.6833790171145269</v>
      </c>
      <c r="AR8" s="62">
        <f t="shared" ref="AR8:AR71" si="5">IF(AQ8&lt;=0,AH8,AQ8*AH8)</f>
        <v>84.168950855726337</v>
      </c>
      <c r="AS8" s="62">
        <f t="shared" ref="AS8:AS71" si="6">(T8*AR8)</f>
        <v>168.33790171145267</v>
      </c>
      <c r="AT8" s="62">
        <f t="shared" ref="AT8:AT71" si="7">-AR8</f>
        <v>-84.168950855726337</v>
      </c>
      <c r="AU8" s="62">
        <f t="shared" ref="AU8:AU71" si="8">(AS8+AT8)*U8</f>
        <v>420.84475427863168</v>
      </c>
      <c r="AV8" s="62">
        <f t="shared" ref="AV8:AV71" si="9">AT8*V8</f>
        <v>-168.33790171145267</v>
      </c>
      <c r="AW8" s="63">
        <f t="shared" ref="AW8" si="10">SUM(AU8:AV8)</f>
        <v>252.50685256717901</v>
      </c>
      <c r="AX8" s="61" t="str">
        <f t="shared" ref="AX8:AX71" ca="1" si="11">IF(AY8+AW8&gt;AJ8,"VINTO","")</f>
        <v/>
      </c>
      <c r="AY8" s="69">
        <f ca="1">AA8+AW8</f>
        <v>9744.127835452653</v>
      </c>
      <c r="AZ8" s="51">
        <f t="shared" ref="AZ8:AZ71" si="12">AR8*W8</f>
        <v>589.18265599008441</v>
      </c>
      <c r="BA8" s="55">
        <f t="shared" ref="BA8:BA71" ca="1" si="13">IFERROR(AZ8/AA8,0)</f>
        <v>6.2073976305253985E-2</v>
      </c>
      <c r="BB8" s="55">
        <f ca="1">IFERROR(AW8/ABS(AB8),0)</f>
        <v>0.49669015452361759</v>
      </c>
      <c r="BC8" s="64">
        <f t="shared" ref="BC8:BC71" ca="1" si="14">AW8+AB8</f>
        <v>-255.8721645473475</v>
      </c>
      <c r="BE8" s="52" t="str">
        <f t="shared" ref="BE8:BE71" ca="1" si="15">IF(((AR8-AC8)/AC8)&gt;=BE$4,AD8,"")</f>
        <v/>
      </c>
      <c r="BF8" s="52" t="str">
        <f t="shared" ref="BF8:BF71" ca="1" si="16">IF(AX8="","",AD8)</f>
        <v/>
      </c>
      <c r="BG8" s="52">
        <f t="shared" ref="BG8:BG71" ca="1" si="17">IF(BA8&lt;=BG$4,AD8,"")</f>
        <v>20</v>
      </c>
      <c r="BH8" s="52" t="str">
        <f t="shared" ref="BH8:BH71" ca="1" si="18">IF(BB8&gt;=BH$4,AD8,"")</f>
        <v/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2.6486827915911384</v>
      </c>
      <c r="H9" s="27">
        <f t="shared" ref="H9:H27" si="20">IF(F9="","",G9*$N$3)</f>
        <v>132.43413957955693</v>
      </c>
      <c r="I9" s="27">
        <f t="shared" ref="I9:I27" si="21">IF(E9="WIN",(F9*H9),-H9)</f>
        <v>264.86827915911385</v>
      </c>
      <c r="J9" s="27">
        <f t="shared" ref="J9:J27" si="22">-H9</f>
        <v>-132.43413957955693</v>
      </c>
      <c r="K9" s="27">
        <f t="shared" ref="K9:K27" si="23">IF(F9&lt;&gt;"",($I$3/$D$3),"")</f>
        <v>0.1</v>
      </c>
      <c r="L9" s="27">
        <f t="shared" ref="L9:L27" si="24">IF(I9&lt;0,J9,(I9+J9))</f>
        <v>132.43413957955693</v>
      </c>
      <c r="M9" s="27">
        <f t="shared" ref="M9:M27" si="25">IF(F9&lt;&gt;"",L9,"")</f>
        <v>132.43413957955693</v>
      </c>
      <c r="N9" s="6"/>
      <c r="O9" s="2"/>
      <c r="P9" s="2"/>
      <c r="Q9" s="1">
        <f ca="1">Q8</f>
        <v>8.2899999999999991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9491.6209828854735</v>
      </c>
      <c r="AB9" s="69">
        <f t="shared" ref="AB9:AB72" ca="1" si="27">AA9-Z9</f>
        <v>-508.3790171145265</v>
      </c>
      <c r="AC9" s="69">
        <f t="shared" ref="AC9:AC72" ca="1" si="28">AC8</f>
        <v>140.93476785345405</v>
      </c>
      <c r="AD9" s="73">
        <f>AD8-0.1</f>
        <v>19.899999999999999</v>
      </c>
      <c r="AE9" s="69">
        <f>AE8</f>
        <v>0.70000000000000007</v>
      </c>
      <c r="AF9" s="69">
        <f>AF8</f>
        <v>3.5000000000000004</v>
      </c>
      <c r="AG9" s="78">
        <f>AG8</f>
        <v>200</v>
      </c>
      <c r="AH9" s="60">
        <f>AH8</f>
        <v>50</v>
      </c>
      <c r="AI9" s="60">
        <f>AI8</f>
        <v>175.00000000000003</v>
      </c>
      <c r="AJ9" s="60">
        <f t="shared" ref="AJ9:AO24" si="29">AJ8</f>
        <v>10175</v>
      </c>
      <c r="AK9" s="60">
        <f t="shared" si="29"/>
        <v>648.37901711452696</v>
      </c>
      <c r="AL9" s="60">
        <f>AL8</f>
        <v>12.967580342290539</v>
      </c>
      <c r="AM9" s="60">
        <f t="shared" ca="1" si="29"/>
        <v>-430.87216454734795</v>
      </c>
      <c r="AN9" s="60">
        <f t="shared" ca="1" si="29"/>
        <v>-430.87216454734795</v>
      </c>
      <c r="AO9" s="60">
        <f t="shared" ca="1" si="29"/>
        <v>430.87216454734795</v>
      </c>
      <c r="AP9" s="63">
        <f t="shared" si="3"/>
        <v>35</v>
      </c>
      <c r="AQ9" s="62">
        <f t="shared" si="4"/>
        <v>1.6868130825271628</v>
      </c>
      <c r="AR9" s="62">
        <f t="shared" si="5"/>
        <v>84.340654126358146</v>
      </c>
      <c r="AS9" s="62">
        <f t="shared" si="6"/>
        <v>168.68130825271629</v>
      </c>
      <c r="AT9" s="62">
        <f t="shared" si="7"/>
        <v>-84.340654126358146</v>
      </c>
      <c r="AU9" s="62">
        <f t="shared" si="8"/>
        <v>421.7032706317907</v>
      </c>
      <c r="AV9" s="62">
        <f t="shared" si="9"/>
        <v>-168.68130825271629</v>
      </c>
      <c r="AW9" s="63">
        <f t="shared" ref="AW9:AW72" si="30">SUM(AU9:AV9)</f>
        <v>253.02196237907441</v>
      </c>
      <c r="AX9" s="61" t="str">
        <f t="shared" ca="1" si="11"/>
        <v/>
      </c>
      <c r="AY9" s="69">
        <f t="shared" ref="AY9:AY72" ca="1" si="31">AY8</f>
        <v>9744.127835452653</v>
      </c>
      <c r="AZ9" s="51">
        <f t="shared" si="12"/>
        <v>590.38457888450705</v>
      </c>
      <c r="BA9" s="55">
        <f t="shared" ca="1" si="13"/>
        <v>6.2200606192455529E-2</v>
      </c>
      <c r="BB9" s="55">
        <f t="shared" ref="BB9:BB72" ca="1" si="32">IFERROR(AW9/ABS(AB9),0)</f>
        <v>0.49770339424153331</v>
      </c>
      <c r="BC9" s="64">
        <f t="shared" ca="1" si="14"/>
        <v>-255.3570547354521</v>
      </c>
      <c r="BE9" s="52" t="str">
        <f t="shared" ca="1" si="15"/>
        <v/>
      </c>
      <c r="BF9" s="52" t="str">
        <f t="shared" ca="1" si="16"/>
        <v/>
      </c>
      <c r="BG9" s="52">
        <f t="shared" ca="1" si="17"/>
        <v>19.899999999999999</v>
      </c>
      <c r="BH9" s="52" t="str">
        <f t="shared" ca="1" si="18"/>
        <v/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19"/>
        <v>2.6486827915911384</v>
      </c>
      <c r="H10" s="27">
        <f t="shared" si="20"/>
        <v>132.43413957955693</v>
      </c>
      <c r="I10" s="27">
        <f t="shared" si="21"/>
        <v>-132.43413957955693</v>
      </c>
      <c r="J10" s="27">
        <f t="shared" si="22"/>
        <v>-132.43413957955693</v>
      </c>
      <c r="K10" s="27">
        <f t="shared" si="23"/>
        <v>0.1</v>
      </c>
      <c r="L10" s="27">
        <f t="shared" si="24"/>
        <v>-132.43413957955693</v>
      </c>
      <c r="M10" s="27">
        <f t="shared" si="25"/>
        <v>-132.43413957955693</v>
      </c>
      <c r="N10" s="6"/>
      <c r="O10" s="2"/>
      <c r="P10" s="2"/>
      <c r="Q10" s="1">
        <f t="shared" ref="Q10:Q28" ca="1" si="33">Q9</f>
        <v>8.2899999999999991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9491.6209828854735</v>
      </c>
      <c r="AB10" s="69">
        <f t="shared" ca="1" si="27"/>
        <v>-508.3790171145265</v>
      </c>
      <c r="AC10" s="69">
        <f t="shared" ca="1" si="28"/>
        <v>140.93476785345405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3.5000000000000004</v>
      </c>
      <c r="AG10" s="78">
        <f t="shared" si="36"/>
        <v>200</v>
      </c>
      <c r="AH10" s="60">
        <f t="shared" si="36"/>
        <v>50</v>
      </c>
      <c r="AI10" s="60">
        <f t="shared" si="36"/>
        <v>175.00000000000003</v>
      </c>
      <c r="AJ10" s="60">
        <f t="shared" si="29"/>
        <v>10175</v>
      </c>
      <c r="AK10" s="60">
        <f t="shared" si="29"/>
        <v>648.37901711452696</v>
      </c>
      <c r="AL10" s="60">
        <f t="shared" si="29"/>
        <v>12.967580342290539</v>
      </c>
      <c r="AM10" s="60">
        <f t="shared" ca="1" si="29"/>
        <v>-430.87216454734795</v>
      </c>
      <c r="AN10" s="60">
        <f t="shared" ca="1" si="29"/>
        <v>-430.87216454734795</v>
      </c>
      <c r="AO10" s="60">
        <f t="shared" ca="1" si="29"/>
        <v>430.87216454734795</v>
      </c>
      <c r="AP10" s="63">
        <f t="shared" si="3"/>
        <v>35</v>
      </c>
      <c r="AQ10" s="62">
        <f t="shared" si="4"/>
        <v>1.6902818354692193</v>
      </c>
      <c r="AR10" s="62">
        <f t="shared" si="5"/>
        <v>84.514091773460962</v>
      </c>
      <c r="AS10" s="62">
        <f t="shared" si="6"/>
        <v>169.02818354692192</v>
      </c>
      <c r="AT10" s="62">
        <f t="shared" si="7"/>
        <v>-84.514091773460962</v>
      </c>
      <c r="AU10" s="62">
        <f t="shared" si="8"/>
        <v>422.57045886730481</v>
      </c>
      <c r="AV10" s="62">
        <f t="shared" si="9"/>
        <v>-169.02818354692192</v>
      </c>
      <c r="AW10" s="63">
        <f t="shared" si="30"/>
        <v>253.54227532038288</v>
      </c>
      <c r="AX10" s="61" t="str">
        <f t="shared" ca="1" si="11"/>
        <v/>
      </c>
      <c r="AY10" s="69">
        <f t="shared" ca="1" si="31"/>
        <v>9744.127835452653</v>
      </c>
      <c r="AZ10" s="51">
        <f t="shared" si="12"/>
        <v>591.59864241422679</v>
      </c>
      <c r="BA10" s="55">
        <f t="shared" ca="1" si="13"/>
        <v>6.2328515169426786E-2</v>
      </c>
      <c r="BB10" s="55">
        <f t="shared" ca="1" si="32"/>
        <v>0.49872686870407446</v>
      </c>
      <c r="BC10" s="64">
        <f t="shared" ca="1" si="14"/>
        <v>-254.83674179414362</v>
      </c>
      <c r="BE10" s="52" t="str">
        <f t="shared" ca="1" si="15"/>
        <v/>
      </c>
      <c r="BF10" s="52" t="str">
        <f t="shared" ca="1" si="16"/>
        <v/>
      </c>
      <c r="BG10" s="52">
        <f t="shared" ca="1" si="17"/>
        <v>19.799999999999997</v>
      </c>
      <c r="BH10" s="52" t="str">
        <f t="shared" ca="1" si="18"/>
        <v/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19"/>
        <v>2.6486827915911384</v>
      </c>
      <c r="H11" s="27">
        <f t="shared" si="20"/>
        <v>132.43413957955693</v>
      </c>
      <c r="I11" s="27">
        <f t="shared" si="21"/>
        <v>-132.43413957955693</v>
      </c>
      <c r="J11" s="27">
        <f t="shared" si="22"/>
        <v>-132.43413957955693</v>
      </c>
      <c r="K11" s="27">
        <f t="shared" si="23"/>
        <v>0.1</v>
      </c>
      <c r="L11" s="27">
        <f t="shared" si="24"/>
        <v>-132.43413957955693</v>
      </c>
      <c r="M11" s="27">
        <f t="shared" si="25"/>
        <v>-132.43413957955693</v>
      </c>
      <c r="N11" s="6"/>
      <c r="O11" s="2"/>
      <c r="P11" s="2"/>
      <c r="Q11" s="1">
        <f t="shared" ca="1" si="33"/>
        <v>8.2899999999999991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9491.6209828854735</v>
      </c>
      <c r="AB11" s="69">
        <f t="shared" ca="1" si="27"/>
        <v>-508.3790171145265</v>
      </c>
      <c r="AC11" s="69">
        <f t="shared" ca="1" si="28"/>
        <v>140.93476785345405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3.5000000000000004</v>
      </c>
      <c r="AG11" s="78">
        <f t="shared" si="36"/>
        <v>200</v>
      </c>
      <c r="AH11" s="60">
        <f t="shared" si="36"/>
        <v>50</v>
      </c>
      <c r="AI11" s="60">
        <f t="shared" si="36"/>
        <v>175.00000000000003</v>
      </c>
      <c r="AJ11" s="60">
        <f t="shared" si="29"/>
        <v>10175</v>
      </c>
      <c r="AK11" s="60">
        <f t="shared" si="29"/>
        <v>648.37901711452696</v>
      </c>
      <c r="AL11" s="60">
        <f t="shared" si="29"/>
        <v>12.967580342290539</v>
      </c>
      <c r="AM11" s="60">
        <f t="shared" ca="1" si="29"/>
        <v>-430.87216454734795</v>
      </c>
      <c r="AN11" s="60">
        <f t="shared" ca="1" si="29"/>
        <v>-430.87216454734795</v>
      </c>
      <c r="AO11" s="60">
        <f t="shared" ca="1" si="29"/>
        <v>430.87216454734795</v>
      </c>
      <c r="AP11" s="63">
        <f t="shared" si="3"/>
        <v>35</v>
      </c>
      <c r="AQ11" s="62">
        <f t="shared" si="4"/>
        <v>1.6937858041771849</v>
      </c>
      <c r="AR11" s="62">
        <f t="shared" si="5"/>
        <v>84.689290208859248</v>
      </c>
      <c r="AS11" s="62">
        <f t="shared" si="6"/>
        <v>169.3785804177185</v>
      </c>
      <c r="AT11" s="62">
        <f t="shared" si="7"/>
        <v>-84.689290208859248</v>
      </c>
      <c r="AU11" s="62">
        <f t="shared" si="8"/>
        <v>423.44645104429623</v>
      </c>
      <c r="AV11" s="62">
        <f t="shared" si="9"/>
        <v>-169.3785804177185</v>
      </c>
      <c r="AW11" s="63">
        <f t="shared" si="30"/>
        <v>254.06787062657773</v>
      </c>
      <c r="AX11" s="61" t="str">
        <f t="shared" ca="1" si="11"/>
        <v/>
      </c>
      <c r="AY11" s="69">
        <f t="shared" ca="1" si="31"/>
        <v>9744.127835452653</v>
      </c>
      <c r="AZ11" s="51">
        <f t="shared" si="12"/>
        <v>592.82503146201475</v>
      </c>
      <c r="BA11" s="55">
        <f t="shared" ca="1" si="13"/>
        <v>6.245772271469216E-2</v>
      </c>
      <c r="BB11" s="55">
        <f t="shared" ca="1" si="32"/>
        <v>0.49976073377029617</v>
      </c>
      <c r="BC11" s="64">
        <f t="shared" ca="1" si="14"/>
        <v>-254.31114648794878</v>
      </c>
      <c r="BE11" s="52" t="str">
        <f t="shared" ca="1" si="15"/>
        <v/>
      </c>
      <c r="BF11" s="52" t="str">
        <f t="shared" ca="1" si="16"/>
        <v/>
      </c>
      <c r="BG11" s="52">
        <f t="shared" ca="1" si="17"/>
        <v>19.699999999999996</v>
      </c>
      <c r="BH11" s="52" t="str">
        <f t="shared" ca="1" si="18"/>
        <v/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19"/>
        <v>2.6486827915911384</v>
      </c>
      <c r="H12" s="27">
        <f t="shared" si="20"/>
        <v>132.43413957955693</v>
      </c>
      <c r="I12" s="27">
        <f t="shared" si="21"/>
        <v>-132.43413957955693</v>
      </c>
      <c r="J12" s="27">
        <f t="shared" si="22"/>
        <v>-132.43413957955693</v>
      </c>
      <c r="K12" s="27">
        <f t="shared" si="23"/>
        <v>0.1</v>
      </c>
      <c r="L12" s="27">
        <f t="shared" si="24"/>
        <v>-132.43413957955693</v>
      </c>
      <c r="M12" s="27">
        <f t="shared" si="25"/>
        <v>-132.43413957955693</v>
      </c>
      <c r="N12" s="6"/>
      <c r="O12" s="2"/>
      <c r="P12" s="2"/>
      <c r="Q12" s="1">
        <f t="shared" ca="1" si="33"/>
        <v>8.2899999999999991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9491.6209828854735</v>
      </c>
      <c r="AB12" s="69">
        <f t="shared" ca="1" si="27"/>
        <v>-508.3790171145265</v>
      </c>
      <c r="AC12" s="69">
        <f t="shared" ca="1" si="28"/>
        <v>140.93476785345405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3.5000000000000004</v>
      </c>
      <c r="AG12" s="78">
        <f t="shared" si="36"/>
        <v>200</v>
      </c>
      <c r="AH12" s="60">
        <f t="shared" si="36"/>
        <v>50</v>
      </c>
      <c r="AI12" s="60">
        <f t="shared" si="36"/>
        <v>175.00000000000003</v>
      </c>
      <c r="AJ12" s="60">
        <f t="shared" si="29"/>
        <v>10175</v>
      </c>
      <c r="AK12" s="60">
        <f t="shared" si="29"/>
        <v>648.37901711452696</v>
      </c>
      <c r="AL12" s="60">
        <f t="shared" si="29"/>
        <v>12.967580342290539</v>
      </c>
      <c r="AM12" s="60">
        <f t="shared" ca="1" si="29"/>
        <v>-430.87216454734795</v>
      </c>
      <c r="AN12" s="60">
        <f t="shared" ca="1" si="29"/>
        <v>-430.87216454734795</v>
      </c>
      <c r="AO12" s="60">
        <f t="shared" ca="1" si="29"/>
        <v>430.87216454734795</v>
      </c>
      <c r="AP12" s="63">
        <f t="shared" si="3"/>
        <v>35</v>
      </c>
      <c r="AQ12" s="62">
        <f t="shared" si="4"/>
        <v>1.6973255276678847</v>
      </c>
      <c r="AR12" s="62">
        <f t="shared" si="5"/>
        <v>84.866276383394236</v>
      </c>
      <c r="AS12" s="62">
        <f t="shared" si="6"/>
        <v>169.73255276678847</v>
      </c>
      <c r="AT12" s="62">
        <f t="shared" si="7"/>
        <v>-84.866276383394236</v>
      </c>
      <c r="AU12" s="62">
        <f t="shared" si="8"/>
        <v>424.33138191697117</v>
      </c>
      <c r="AV12" s="62">
        <f t="shared" si="9"/>
        <v>-169.73255276678847</v>
      </c>
      <c r="AW12" s="63">
        <f t="shared" si="30"/>
        <v>254.5988291501827</v>
      </c>
      <c r="AX12" s="61" t="str">
        <f t="shared" ca="1" si="11"/>
        <v/>
      </c>
      <c r="AY12" s="69">
        <f t="shared" ca="1" si="31"/>
        <v>9744.127835452653</v>
      </c>
      <c r="AZ12" s="51">
        <f t="shared" si="12"/>
        <v>594.06393468375961</v>
      </c>
      <c r="BA12" s="55">
        <f t="shared" ca="1" si="13"/>
        <v>6.2588248704296967E-2</v>
      </c>
      <c r="BB12" s="55">
        <f t="shared" ca="1" si="32"/>
        <v>0.50080514848005075</v>
      </c>
      <c r="BC12" s="64">
        <f t="shared" ca="1" si="14"/>
        <v>-253.78018796434381</v>
      </c>
      <c r="BE12" s="52" t="str">
        <f t="shared" ca="1" si="15"/>
        <v/>
      </c>
      <c r="BF12" s="52" t="str">
        <f t="shared" ca="1" si="16"/>
        <v/>
      </c>
      <c r="BG12" s="52">
        <f t="shared" ca="1" si="17"/>
        <v>19.599999999999994</v>
      </c>
      <c r="BH12" s="52" t="str">
        <f t="shared" ca="1" si="18"/>
        <v/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2.6486827915911384</v>
      </c>
      <c r="H13" s="27">
        <f t="shared" si="20"/>
        <v>132.43413957955693</v>
      </c>
      <c r="I13" s="27">
        <f t="shared" si="21"/>
        <v>-132.43413957955693</v>
      </c>
      <c r="J13" s="27">
        <f t="shared" si="22"/>
        <v>-132.43413957955693</v>
      </c>
      <c r="K13" s="27">
        <f t="shared" si="23"/>
        <v>0.1</v>
      </c>
      <c r="L13" s="27">
        <f t="shared" si="24"/>
        <v>-132.43413957955693</v>
      </c>
      <c r="M13" s="27">
        <f t="shared" si="25"/>
        <v>-132.43413957955693</v>
      </c>
      <c r="N13" s="6"/>
      <c r="O13" s="2"/>
      <c r="P13" s="2"/>
      <c r="Q13" s="1">
        <f t="shared" ca="1" si="33"/>
        <v>8.2899999999999991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9491.6209828854735</v>
      </c>
      <c r="AB13" s="69">
        <f t="shared" ca="1" si="27"/>
        <v>-508.3790171145265</v>
      </c>
      <c r="AC13" s="69">
        <f t="shared" ca="1" si="28"/>
        <v>140.93476785345405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3.5000000000000004</v>
      </c>
      <c r="AG13" s="78">
        <f t="shared" si="36"/>
        <v>200</v>
      </c>
      <c r="AH13" s="60">
        <f t="shared" si="36"/>
        <v>50</v>
      </c>
      <c r="AI13" s="60">
        <f t="shared" si="36"/>
        <v>175.00000000000003</v>
      </c>
      <c r="AJ13" s="60">
        <f t="shared" si="29"/>
        <v>10175</v>
      </c>
      <c r="AK13" s="60">
        <f t="shared" si="29"/>
        <v>648.37901711452696</v>
      </c>
      <c r="AL13" s="60">
        <f t="shared" si="29"/>
        <v>12.967580342290539</v>
      </c>
      <c r="AM13" s="60">
        <f t="shared" ca="1" si="29"/>
        <v>-430.87216454734795</v>
      </c>
      <c r="AN13" s="60">
        <f t="shared" ca="1" si="29"/>
        <v>-430.87216454734795</v>
      </c>
      <c r="AO13" s="60">
        <f t="shared" ca="1" si="29"/>
        <v>430.87216454734795</v>
      </c>
      <c r="AP13" s="63">
        <f t="shared" si="3"/>
        <v>35</v>
      </c>
      <c r="AQ13" s="62">
        <f t="shared" si="4"/>
        <v>1.7009015560148997</v>
      </c>
      <c r="AR13" s="62">
        <f t="shared" si="5"/>
        <v>85.045077800744977</v>
      </c>
      <c r="AS13" s="62">
        <f t="shared" si="6"/>
        <v>170.09015560148995</v>
      </c>
      <c r="AT13" s="62">
        <f t="shared" si="7"/>
        <v>-85.045077800744977</v>
      </c>
      <c r="AU13" s="62">
        <f t="shared" si="8"/>
        <v>425.2253890037249</v>
      </c>
      <c r="AV13" s="62">
        <f t="shared" si="9"/>
        <v>-170.09015560148995</v>
      </c>
      <c r="AW13" s="63">
        <f t="shared" si="30"/>
        <v>255.13523340223495</v>
      </c>
      <c r="AX13" s="61" t="str">
        <f t="shared" ca="1" si="11"/>
        <v/>
      </c>
      <c r="AY13" s="69">
        <f t="shared" ca="1" si="31"/>
        <v>9744.127835452653</v>
      </c>
      <c r="AZ13" s="51">
        <f t="shared" si="12"/>
        <v>595.31554460521488</v>
      </c>
      <c r="BA13" s="55">
        <f t="shared" ca="1" si="13"/>
        <v>6.2720113422000304E-2</v>
      </c>
      <c r="BB13" s="55">
        <f t="shared" ca="1" si="32"/>
        <v>0.50186027513554643</v>
      </c>
      <c r="BC13" s="64">
        <f t="shared" ca="1" si="14"/>
        <v>-253.24378371229156</v>
      </c>
      <c r="BE13" s="52" t="str">
        <f t="shared" ca="1" si="15"/>
        <v/>
      </c>
      <c r="BF13" s="52" t="str">
        <f t="shared" ca="1" si="16"/>
        <v/>
      </c>
      <c r="BG13" s="52">
        <f t="shared" ca="1" si="17"/>
        <v>19.499999999999993</v>
      </c>
      <c r="BH13" s="52" t="str">
        <f t="shared" ca="1" si="18"/>
        <v/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2.6486827915911384</v>
      </c>
      <c r="H14" s="27">
        <f t="shared" si="20"/>
        <v>132.43413957955693</v>
      </c>
      <c r="I14" s="27">
        <f t="shared" si="21"/>
        <v>-132.43413957955693</v>
      </c>
      <c r="J14" s="27">
        <f t="shared" si="22"/>
        <v>-132.43413957955693</v>
      </c>
      <c r="K14" s="27">
        <f t="shared" si="23"/>
        <v>0.1</v>
      </c>
      <c r="L14" s="27">
        <f t="shared" si="24"/>
        <v>-132.43413957955693</v>
      </c>
      <c r="M14" s="27">
        <f t="shared" si="25"/>
        <v>-132.43413957955693</v>
      </c>
      <c r="N14" s="6"/>
      <c r="O14" s="2"/>
      <c r="P14" s="2"/>
      <c r="Q14" s="1">
        <f t="shared" ca="1" si="33"/>
        <v>8.2899999999999991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9491.6209828854735</v>
      </c>
      <c r="AB14" s="69">
        <f t="shared" ca="1" si="27"/>
        <v>-508.3790171145265</v>
      </c>
      <c r="AC14" s="69">
        <f t="shared" ca="1" si="28"/>
        <v>140.93476785345405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3.5000000000000004</v>
      </c>
      <c r="AG14" s="78">
        <f t="shared" si="36"/>
        <v>200</v>
      </c>
      <c r="AH14" s="60">
        <f t="shared" si="36"/>
        <v>50</v>
      </c>
      <c r="AI14" s="60">
        <f t="shared" si="36"/>
        <v>175.00000000000003</v>
      </c>
      <c r="AJ14" s="60">
        <f t="shared" si="29"/>
        <v>10175</v>
      </c>
      <c r="AK14" s="60">
        <f t="shared" si="29"/>
        <v>648.37901711452696</v>
      </c>
      <c r="AL14" s="60">
        <f t="shared" si="29"/>
        <v>12.967580342290539</v>
      </c>
      <c r="AM14" s="60">
        <f t="shared" ca="1" si="29"/>
        <v>-430.87216454734795</v>
      </c>
      <c r="AN14" s="60">
        <f t="shared" ca="1" si="29"/>
        <v>-430.87216454734795</v>
      </c>
      <c r="AO14" s="60">
        <f t="shared" ca="1" si="29"/>
        <v>430.87216454734795</v>
      </c>
      <c r="AP14" s="63">
        <f t="shared" si="3"/>
        <v>35</v>
      </c>
      <c r="AQ14" s="62">
        <f t="shared" si="4"/>
        <v>1.7045144506335332</v>
      </c>
      <c r="AR14" s="62">
        <f t="shared" si="5"/>
        <v>85.225722531676666</v>
      </c>
      <c r="AS14" s="62">
        <f t="shared" si="6"/>
        <v>170.45144506335333</v>
      </c>
      <c r="AT14" s="62">
        <f t="shared" si="7"/>
        <v>-85.225722531676666</v>
      </c>
      <c r="AU14" s="62">
        <f t="shared" si="8"/>
        <v>426.1286126583833</v>
      </c>
      <c r="AV14" s="62">
        <f t="shared" si="9"/>
        <v>-170.45144506335333</v>
      </c>
      <c r="AW14" s="63">
        <f t="shared" si="30"/>
        <v>255.67716759502997</v>
      </c>
      <c r="AX14" s="61" t="str">
        <f t="shared" ca="1" si="11"/>
        <v/>
      </c>
      <c r="AY14" s="69">
        <f t="shared" ca="1" si="31"/>
        <v>9744.127835452653</v>
      </c>
      <c r="AZ14" s="51">
        <f t="shared" si="12"/>
        <v>596.58005772173669</v>
      </c>
      <c r="BA14" s="55">
        <f t="shared" ca="1" si="13"/>
        <v>6.2853337569783049E-2</v>
      </c>
      <c r="BB14" s="55">
        <f t="shared" ca="1" si="32"/>
        <v>0.50292627938542867</v>
      </c>
      <c r="BC14" s="64">
        <f t="shared" ca="1" si="14"/>
        <v>-252.70184951949653</v>
      </c>
      <c r="BE14" s="52" t="str">
        <f t="shared" ca="1" si="15"/>
        <v/>
      </c>
      <c r="BF14" s="52" t="str">
        <f t="shared" ca="1" si="16"/>
        <v/>
      </c>
      <c r="BG14" s="52">
        <f t="shared" ca="1" si="17"/>
        <v>19.399999999999991</v>
      </c>
      <c r="BH14" s="52" t="str">
        <f t="shared" ca="1" si="18"/>
        <v/>
      </c>
    </row>
    <row r="15" spans="1:60">
      <c r="B15" s="10">
        <v>8</v>
      </c>
      <c r="C15" s="34"/>
      <c r="D15" s="34"/>
      <c r="E15" s="35"/>
      <c r="F15" s="35"/>
      <c r="G15" s="6">
        <f t="shared" si="19"/>
        <v>-0.64868279159113862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2"/>
      <c r="P15" s="2"/>
      <c r="Q15" s="1">
        <f t="shared" ca="1" si="33"/>
        <v>8.2899999999999991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9491.6209828854735</v>
      </c>
      <c r="AB15" s="69">
        <f t="shared" ca="1" si="27"/>
        <v>-508.3790171145265</v>
      </c>
      <c r="AC15" s="69">
        <f t="shared" ca="1" si="28"/>
        <v>140.93476785345405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3.5000000000000004</v>
      </c>
      <c r="AG15" s="78">
        <f t="shared" si="36"/>
        <v>200</v>
      </c>
      <c r="AH15" s="60">
        <f t="shared" si="36"/>
        <v>50</v>
      </c>
      <c r="AI15" s="60">
        <f t="shared" si="36"/>
        <v>175.00000000000003</v>
      </c>
      <c r="AJ15" s="60">
        <f t="shared" si="29"/>
        <v>10175</v>
      </c>
      <c r="AK15" s="60">
        <f t="shared" si="29"/>
        <v>648.37901711452696</v>
      </c>
      <c r="AL15" s="60">
        <f t="shared" si="29"/>
        <v>12.967580342290539</v>
      </c>
      <c r="AM15" s="60">
        <f t="shared" ca="1" si="29"/>
        <v>-430.87216454734795</v>
      </c>
      <c r="AN15" s="60">
        <f t="shared" ca="1" si="29"/>
        <v>-430.87216454734795</v>
      </c>
      <c r="AO15" s="60">
        <f t="shared" ca="1" si="29"/>
        <v>430.87216454734795</v>
      </c>
      <c r="AP15" s="63">
        <f t="shared" si="3"/>
        <v>35</v>
      </c>
      <c r="AQ15" s="62">
        <f t="shared" si="4"/>
        <v>1.7081647845746395</v>
      </c>
      <c r="AR15" s="62">
        <f t="shared" si="5"/>
        <v>85.408239228731972</v>
      </c>
      <c r="AS15" s="62">
        <f t="shared" si="6"/>
        <v>170.81647845746394</v>
      </c>
      <c r="AT15" s="62">
        <f t="shared" si="7"/>
        <v>-85.408239228731972</v>
      </c>
      <c r="AU15" s="62">
        <f t="shared" si="8"/>
        <v>427.04119614365987</v>
      </c>
      <c r="AV15" s="62">
        <f t="shared" si="9"/>
        <v>-170.81647845746394</v>
      </c>
      <c r="AW15" s="63">
        <f t="shared" si="30"/>
        <v>256.22471768619596</v>
      </c>
      <c r="AX15" s="61" t="str">
        <f t="shared" ca="1" si="11"/>
        <v/>
      </c>
      <c r="AY15" s="69">
        <f t="shared" ca="1" si="31"/>
        <v>9744.127835452653</v>
      </c>
      <c r="AZ15" s="51">
        <f t="shared" si="12"/>
        <v>597.85767460112379</v>
      </c>
      <c r="BA15" s="55">
        <f t="shared" ca="1" si="13"/>
        <v>6.2987942278682707E-2</v>
      </c>
      <c r="BB15" s="55">
        <f t="shared" ca="1" si="32"/>
        <v>0.50400333031147548</v>
      </c>
      <c r="BC15" s="64">
        <f t="shared" ca="1" si="14"/>
        <v>-252.15429942833055</v>
      </c>
      <c r="BE15" s="52" t="str">
        <f t="shared" ca="1" si="15"/>
        <v/>
      </c>
      <c r="BF15" s="52" t="str">
        <f t="shared" ca="1" si="16"/>
        <v/>
      </c>
      <c r="BG15" s="52">
        <f t="shared" ca="1" si="17"/>
        <v>19.29999999999999</v>
      </c>
      <c r="BH15" s="52" t="str">
        <f t="shared" ca="1" si="18"/>
        <v/>
      </c>
    </row>
    <row r="16" spans="1:60">
      <c r="B16" s="10">
        <v>9</v>
      </c>
      <c r="C16" s="34"/>
      <c r="D16" s="34"/>
      <c r="E16" s="35"/>
      <c r="F16" s="35"/>
      <c r="G16" s="6">
        <f t="shared" si="19"/>
        <v>-0.64868279159113862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2"/>
      <c r="P16" s="2"/>
      <c r="Q16" s="1">
        <f t="shared" ca="1" si="33"/>
        <v>8.2899999999999991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9491.6209828854735</v>
      </c>
      <c r="AB16" s="69">
        <f t="shared" ca="1" si="27"/>
        <v>-508.3790171145265</v>
      </c>
      <c r="AC16" s="69">
        <f t="shared" ca="1" si="28"/>
        <v>140.93476785345405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3.5000000000000004</v>
      </c>
      <c r="AG16" s="78">
        <f t="shared" si="36"/>
        <v>200</v>
      </c>
      <c r="AH16" s="60">
        <f t="shared" si="36"/>
        <v>50</v>
      </c>
      <c r="AI16" s="60">
        <f t="shared" si="36"/>
        <v>175.00000000000003</v>
      </c>
      <c r="AJ16" s="60">
        <f t="shared" si="29"/>
        <v>10175</v>
      </c>
      <c r="AK16" s="60">
        <f t="shared" si="29"/>
        <v>648.37901711452696</v>
      </c>
      <c r="AL16" s="60">
        <f t="shared" si="29"/>
        <v>12.967580342290539</v>
      </c>
      <c r="AM16" s="60">
        <f t="shared" ca="1" si="29"/>
        <v>-430.87216454734795</v>
      </c>
      <c r="AN16" s="60">
        <f t="shared" ca="1" si="29"/>
        <v>-430.87216454734795</v>
      </c>
      <c r="AO16" s="60">
        <f t="shared" ca="1" si="29"/>
        <v>430.87216454734795</v>
      </c>
      <c r="AP16" s="63">
        <f t="shared" si="3"/>
        <v>35</v>
      </c>
      <c r="AQ16" s="62">
        <f t="shared" si="4"/>
        <v>1.7118531428276325</v>
      </c>
      <c r="AR16" s="62">
        <f t="shared" si="5"/>
        <v>85.592657141381622</v>
      </c>
      <c r="AS16" s="62">
        <f t="shared" si="6"/>
        <v>171.18531428276324</v>
      </c>
      <c r="AT16" s="62">
        <f t="shared" si="7"/>
        <v>-85.592657141381622</v>
      </c>
      <c r="AU16" s="62">
        <f t="shared" si="8"/>
        <v>427.9632857069081</v>
      </c>
      <c r="AV16" s="62">
        <f t="shared" si="9"/>
        <v>-171.18531428276324</v>
      </c>
      <c r="AW16" s="63">
        <f t="shared" si="30"/>
        <v>256.77797142414488</v>
      </c>
      <c r="AX16" s="61" t="str">
        <f t="shared" ca="1" si="11"/>
        <v/>
      </c>
      <c r="AY16" s="69">
        <f t="shared" ca="1" si="31"/>
        <v>9744.127835452653</v>
      </c>
      <c r="AZ16" s="51">
        <f t="shared" si="12"/>
        <v>599.14859998967131</v>
      </c>
      <c r="BA16" s="55">
        <f t="shared" ca="1" si="13"/>
        <v>6.3123949119966744E-2</v>
      </c>
      <c r="BB16" s="55">
        <f t="shared" ca="1" si="32"/>
        <v>0.50509160051800195</v>
      </c>
      <c r="BC16" s="64">
        <f t="shared" ca="1" si="14"/>
        <v>-251.60104569038162</v>
      </c>
      <c r="BE16" s="52" t="str">
        <f t="shared" ca="1" si="15"/>
        <v/>
      </c>
      <c r="BF16" s="52" t="str">
        <f t="shared" ca="1" si="16"/>
        <v/>
      </c>
      <c r="BG16" s="52">
        <f t="shared" ca="1" si="17"/>
        <v>19.199999999999989</v>
      </c>
      <c r="BH16" s="52" t="str">
        <f t="shared" ca="1" si="18"/>
        <v/>
      </c>
    </row>
    <row r="17" spans="2:60">
      <c r="B17" s="10">
        <v>10</v>
      </c>
      <c r="C17" s="34"/>
      <c r="D17" s="34"/>
      <c r="E17" s="35"/>
      <c r="F17" s="35"/>
      <c r="G17" s="6">
        <f t="shared" si="19"/>
        <v>-0.64868279159113862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2"/>
      <c r="P17" s="2"/>
      <c r="Q17" s="1">
        <f t="shared" ca="1" si="33"/>
        <v>8.2899999999999991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9491.6209828854735</v>
      </c>
      <c r="AB17" s="69">
        <f t="shared" ca="1" si="27"/>
        <v>-508.3790171145265</v>
      </c>
      <c r="AC17" s="69">
        <f t="shared" ca="1" si="28"/>
        <v>140.93476785345405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3.5000000000000004</v>
      </c>
      <c r="AG17" s="78">
        <f t="shared" si="36"/>
        <v>200</v>
      </c>
      <c r="AH17" s="60">
        <f t="shared" si="36"/>
        <v>50</v>
      </c>
      <c r="AI17" s="60">
        <f t="shared" si="36"/>
        <v>175.00000000000003</v>
      </c>
      <c r="AJ17" s="60">
        <f t="shared" si="29"/>
        <v>10175</v>
      </c>
      <c r="AK17" s="60">
        <f t="shared" si="29"/>
        <v>648.37901711452696</v>
      </c>
      <c r="AL17" s="60">
        <f t="shared" si="29"/>
        <v>12.967580342290539</v>
      </c>
      <c r="AM17" s="60">
        <f t="shared" ca="1" si="29"/>
        <v>-430.87216454734795</v>
      </c>
      <c r="AN17" s="60">
        <f t="shared" ca="1" si="29"/>
        <v>-430.87216454734795</v>
      </c>
      <c r="AO17" s="60">
        <f t="shared" ca="1" si="29"/>
        <v>430.87216454734795</v>
      </c>
      <c r="AP17" s="63">
        <f t="shared" si="3"/>
        <v>35</v>
      </c>
      <c r="AQ17" s="62">
        <f t="shared" si="4"/>
        <v>1.715580122633013</v>
      </c>
      <c r="AR17" s="62">
        <f t="shared" si="5"/>
        <v>85.779006131650647</v>
      </c>
      <c r="AS17" s="62">
        <f t="shared" si="6"/>
        <v>171.55801226330129</v>
      </c>
      <c r="AT17" s="62">
        <f t="shared" si="7"/>
        <v>-85.779006131650647</v>
      </c>
      <c r="AU17" s="62">
        <f t="shared" si="8"/>
        <v>428.89503065825323</v>
      </c>
      <c r="AV17" s="62">
        <f t="shared" si="9"/>
        <v>-171.55801226330129</v>
      </c>
      <c r="AW17" s="63">
        <f t="shared" si="30"/>
        <v>257.33701839495194</v>
      </c>
      <c r="AX17" s="61" t="str">
        <f t="shared" ca="1" si="11"/>
        <v/>
      </c>
      <c r="AY17" s="69">
        <f t="shared" ca="1" si="31"/>
        <v>9744.127835452653</v>
      </c>
      <c r="AZ17" s="51">
        <f t="shared" si="12"/>
        <v>600.45304292155447</v>
      </c>
      <c r="BA17" s="55">
        <f t="shared" ca="1" si="13"/>
        <v>6.3261380116656898E-2</v>
      </c>
      <c r="BB17" s="55">
        <f t="shared" ca="1" si="32"/>
        <v>0.50619126622407318</v>
      </c>
      <c r="BC17" s="64">
        <f t="shared" ca="1" si="14"/>
        <v>-251.04199871957456</v>
      </c>
      <c r="BE17" s="52" t="str">
        <f t="shared" ca="1" si="15"/>
        <v/>
      </c>
      <c r="BF17" s="52" t="str">
        <f t="shared" ca="1" si="16"/>
        <v/>
      </c>
      <c r="BG17" s="52">
        <f t="shared" ca="1" si="17"/>
        <v>19.099999999999987</v>
      </c>
      <c r="BH17" s="52" t="str">
        <f t="shared" ca="1" si="18"/>
        <v/>
      </c>
    </row>
    <row r="18" spans="2:60">
      <c r="B18" s="10">
        <v>11</v>
      </c>
      <c r="C18" s="16"/>
      <c r="D18" s="34"/>
      <c r="E18" s="17"/>
      <c r="F18" s="17"/>
      <c r="G18" s="6">
        <f t="shared" si="19"/>
        <v>-0.64868279159113862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2"/>
      <c r="P18" s="2"/>
      <c r="Q18" s="1">
        <f t="shared" ca="1" si="33"/>
        <v>8.2899999999999991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9491.6209828854735</v>
      </c>
      <c r="AB18" s="69">
        <f t="shared" ca="1" si="27"/>
        <v>-508.3790171145265</v>
      </c>
      <c r="AC18" s="69">
        <f t="shared" ca="1" si="28"/>
        <v>140.93476785345405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3.5000000000000004</v>
      </c>
      <c r="AG18" s="78">
        <f t="shared" si="36"/>
        <v>200</v>
      </c>
      <c r="AH18" s="60">
        <f t="shared" si="36"/>
        <v>50</v>
      </c>
      <c r="AI18" s="60">
        <f t="shared" si="36"/>
        <v>175.00000000000003</v>
      </c>
      <c r="AJ18" s="60">
        <f t="shared" si="29"/>
        <v>10175</v>
      </c>
      <c r="AK18" s="60">
        <f t="shared" si="29"/>
        <v>648.37901711452696</v>
      </c>
      <c r="AL18" s="60">
        <f t="shared" si="29"/>
        <v>12.967580342290539</v>
      </c>
      <c r="AM18" s="60">
        <f t="shared" ca="1" si="29"/>
        <v>-430.87216454734795</v>
      </c>
      <c r="AN18" s="60">
        <f t="shared" ca="1" si="29"/>
        <v>-430.87216454734795</v>
      </c>
      <c r="AO18" s="60">
        <f t="shared" ca="1" si="29"/>
        <v>430.87216454734795</v>
      </c>
      <c r="AP18" s="63">
        <f t="shared" si="3"/>
        <v>35</v>
      </c>
      <c r="AQ18" s="62">
        <f t="shared" si="4"/>
        <v>1.7193463338047659</v>
      </c>
      <c r="AR18" s="62">
        <f t="shared" si="5"/>
        <v>85.967316690238292</v>
      </c>
      <c r="AS18" s="62">
        <f t="shared" si="6"/>
        <v>171.93463338047658</v>
      </c>
      <c r="AT18" s="62">
        <f t="shared" si="7"/>
        <v>-85.967316690238292</v>
      </c>
      <c r="AU18" s="62">
        <f t="shared" si="8"/>
        <v>429.83658345119147</v>
      </c>
      <c r="AV18" s="62">
        <f t="shared" si="9"/>
        <v>-171.93463338047658</v>
      </c>
      <c r="AW18" s="63">
        <f t="shared" si="30"/>
        <v>257.90195007071486</v>
      </c>
      <c r="AX18" s="61" t="str">
        <f t="shared" ca="1" si="11"/>
        <v/>
      </c>
      <c r="AY18" s="69">
        <f t="shared" ca="1" si="31"/>
        <v>9744.127835452653</v>
      </c>
      <c r="AZ18" s="51">
        <f t="shared" si="12"/>
        <v>601.77121683166808</v>
      </c>
      <c r="BA18" s="55">
        <f t="shared" ca="1" si="13"/>
        <v>6.340025775541748E-2</v>
      </c>
      <c r="BB18" s="55">
        <f t="shared" ca="1" si="32"/>
        <v>0.50730250735862936</v>
      </c>
      <c r="BC18" s="64">
        <f t="shared" ca="1" si="14"/>
        <v>-250.47706704381164</v>
      </c>
      <c r="BE18" s="52" t="str">
        <f t="shared" ca="1" si="15"/>
        <v/>
      </c>
      <c r="BF18" s="52" t="str">
        <f t="shared" ca="1" si="16"/>
        <v/>
      </c>
      <c r="BG18" s="52">
        <f t="shared" ca="1" si="17"/>
        <v>18.999999999999986</v>
      </c>
      <c r="BH18" s="52" t="str">
        <f t="shared" ca="1" si="18"/>
        <v/>
      </c>
    </row>
    <row r="19" spans="2:60">
      <c r="B19" s="10">
        <v>12</v>
      </c>
      <c r="C19" s="16"/>
      <c r="D19" s="34"/>
      <c r="E19" s="17"/>
      <c r="F19" s="17"/>
      <c r="G19" s="6">
        <f t="shared" si="19"/>
        <v>-0.64868279159113862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2"/>
      <c r="P19" s="2"/>
      <c r="Q19" s="1">
        <f t="shared" ca="1" si="33"/>
        <v>8.2899999999999991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9491.6209828854735</v>
      </c>
      <c r="AB19" s="69">
        <f t="shared" ca="1" si="27"/>
        <v>-508.3790171145265</v>
      </c>
      <c r="AC19" s="69">
        <f t="shared" ca="1" si="28"/>
        <v>140.93476785345405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3.5000000000000004</v>
      </c>
      <c r="AG19" s="78">
        <f t="shared" si="36"/>
        <v>200</v>
      </c>
      <c r="AH19" s="60">
        <f t="shared" si="36"/>
        <v>50</v>
      </c>
      <c r="AI19" s="60">
        <f t="shared" si="36"/>
        <v>175.00000000000003</v>
      </c>
      <c r="AJ19" s="60">
        <f t="shared" si="29"/>
        <v>10175</v>
      </c>
      <c r="AK19" s="60">
        <f t="shared" si="29"/>
        <v>648.37901711452696</v>
      </c>
      <c r="AL19" s="60">
        <f t="shared" si="29"/>
        <v>12.967580342290539</v>
      </c>
      <c r="AM19" s="60">
        <f t="shared" ca="1" si="29"/>
        <v>-430.87216454734795</v>
      </c>
      <c r="AN19" s="60">
        <f t="shared" ca="1" si="29"/>
        <v>-430.87216454734795</v>
      </c>
      <c r="AO19" s="60">
        <f t="shared" ca="1" si="29"/>
        <v>430.87216454734795</v>
      </c>
      <c r="AP19" s="63">
        <f t="shared" si="3"/>
        <v>35</v>
      </c>
      <c r="AQ19" s="62">
        <f t="shared" si="4"/>
        <v>1.723152399062992</v>
      </c>
      <c r="AR19" s="62">
        <f t="shared" si="5"/>
        <v>86.157619953149606</v>
      </c>
      <c r="AS19" s="62">
        <f t="shared" si="6"/>
        <v>172.31523990629921</v>
      </c>
      <c r="AT19" s="62">
        <f t="shared" si="7"/>
        <v>-86.157619953149606</v>
      </c>
      <c r="AU19" s="62">
        <f t="shared" si="8"/>
        <v>430.78809976574803</v>
      </c>
      <c r="AV19" s="62">
        <f t="shared" si="9"/>
        <v>-172.31523990629921</v>
      </c>
      <c r="AW19" s="63">
        <f t="shared" si="30"/>
        <v>258.47285985944882</v>
      </c>
      <c r="AX19" s="61" t="str">
        <f t="shared" ca="1" si="11"/>
        <v/>
      </c>
      <c r="AY19" s="69">
        <f t="shared" ca="1" si="31"/>
        <v>9744.127835452653</v>
      </c>
      <c r="AZ19" s="51">
        <f t="shared" si="12"/>
        <v>603.10333967204724</v>
      </c>
      <c r="BA19" s="55">
        <f t="shared" ca="1" si="13"/>
        <v>6.3540604998821026E-2</v>
      </c>
      <c r="BB19" s="55">
        <f t="shared" ca="1" si="32"/>
        <v>0.5084255076586307</v>
      </c>
      <c r="BC19" s="64">
        <f t="shared" ca="1" si="14"/>
        <v>-249.90615725507769</v>
      </c>
      <c r="BE19" s="52" t="str">
        <f t="shared" ca="1" si="15"/>
        <v/>
      </c>
      <c r="BF19" s="52" t="str">
        <f t="shared" ca="1" si="16"/>
        <v/>
      </c>
      <c r="BG19" s="52">
        <f t="shared" ca="1" si="17"/>
        <v>18.899999999999984</v>
      </c>
      <c r="BH19" s="52" t="str">
        <f t="shared" ca="1" si="18"/>
        <v/>
      </c>
    </row>
    <row r="20" spans="2:60">
      <c r="B20" s="10">
        <v>13</v>
      </c>
      <c r="C20" s="16"/>
      <c r="D20" s="34"/>
      <c r="E20" s="17"/>
      <c r="F20" s="17"/>
      <c r="G20" s="6">
        <f t="shared" si="19"/>
        <v>-0.64868279159113862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2"/>
      <c r="P20" s="2"/>
      <c r="Q20" s="1">
        <f t="shared" ca="1" si="33"/>
        <v>8.2899999999999991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9491.6209828854735</v>
      </c>
      <c r="AB20" s="69">
        <f t="shared" ca="1" si="27"/>
        <v>-508.3790171145265</v>
      </c>
      <c r="AC20" s="69">
        <f t="shared" ca="1" si="28"/>
        <v>140.93476785345405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3.5000000000000004</v>
      </c>
      <c r="AG20" s="78">
        <f t="shared" si="36"/>
        <v>200</v>
      </c>
      <c r="AH20" s="60">
        <f t="shared" si="36"/>
        <v>50</v>
      </c>
      <c r="AI20" s="60">
        <f t="shared" si="36"/>
        <v>175.00000000000003</v>
      </c>
      <c r="AJ20" s="60">
        <f t="shared" si="29"/>
        <v>10175</v>
      </c>
      <c r="AK20" s="60">
        <f t="shared" si="29"/>
        <v>648.37901711452696</v>
      </c>
      <c r="AL20" s="60">
        <f t="shared" si="29"/>
        <v>12.967580342290539</v>
      </c>
      <c r="AM20" s="60">
        <f t="shared" ca="1" si="29"/>
        <v>-430.87216454734795</v>
      </c>
      <c r="AN20" s="60">
        <f t="shared" ca="1" si="29"/>
        <v>-430.87216454734795</v>
      </c>
      <c r="AO20" s="60">
        <f t="shared" ca="1" si="29"/>
        <v>430.87216454734795</v>
      </c>
      <c r="AP20" s="63">
        <f t="shared" si="3"/>
        <v>35</v>
      </c>
      <c r="AQ20" s="62">
        <f t="shared" si="4"/>
        <v>1.7269989543771569</v>
      </c>
      <c r="AR20" s="62">
        <f t="shared" si="5"/>
        <v>86.349947718857848</v>
      </c>
      <c r="AS20" s="62">
        <f t="shared" si="6"/>
        <v>172.6998954377157</v>
      </c>
      <c r="AT20" s="62">
        <f t="shared" si="7"/>
        <v>-86.349947718857848</v>
      </c>
      <c r="AU20" s="62">
        <f t="shared" si="8"/>
        <v>431.74973859428923</v>
      </c>
      <c r="AV20" s="62">
        <f t="shared" si="9"/>
        <v>-172.6998954377157</v>
      </c>
      <c r="AW20" s="63">
        <f t="shared" si="30"/>
        <v>259.0498431565735</v>
      </c>
      <c r="AX20" s="61" t="str">
        <f t="shared" ca="1" si="11"/>
        <v/>
      </c>
      <c r="AY20" s="69">
        <f t="shared" ca="1" si="31"/>
        <v>9744.127835452653</v>
      </c>
      <c r="AZ20" s="51">
        <f t="shared" si="12"/>
        <v>604.44963403200495</v>
      </c>
      <c r="BA20" s="55">
        <f t="shared" ca="1" si="13"/>
        <v>6.3682445298005458E-2</v>
      </c>
      <c r="BB20" s="55">
        <f t="shared" ca="1" si="32"/>
        <v>0.50956045477033396</v>
      </c>
      <c r="BC20" s="64">
        <f t="shared" ca="1" si="14"/>
        <v>-249.329173957953</v>
      </c>
      <c r="BE20" s="52" t="str">
        <f t="shared" ca="1" si="15"/>
        <v/>
      </c>
      <c r="BF20" s="52" t="str">
        <f t="shared" ca="1" si="16"/>
        <v/>
      </c>
      <c r="BG20" s="52">
        <f t="shared" ca="1" si="17"/>
        <v>18.799999999999983</v>
      </c>
      <c r="BH20" s="52" t="str">
        <f t="shared" ca="1" si="18"/>
        <v/>
      </c>
    </row>
    <row r="21" spans="2:60">
      <c r="B21" s="10">
        <v>14</v>
      </c>
      <c r="C21" s="16"/>
      <c r="D21" s="34"/>
      <c r="E21" s="17"/>
      <c r="F21" s="17"/>
      <c r="G21" s="6">
        <f t="shared" si="19"/>
        <v>-0.64868279159113862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2"/>
      <c r="P21" s="2"/>
      <c r="Q21" s="1">
        <f t="shared" ca="1" si="33"/>
        <v>8.2899999999999991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9491.6209828854735</v>
      </c>
      <c r="AB21" s="69">
        <f t="shared" ca="1" si="27"/>
        <v>-508.3790171145265</v>
      </c>
      <c r="AC21" s="69">
        <f t="shared" ca="1" si="28"/>
        <v>140.93476785345405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3.5000000000000004</v>
      </c>
      <c r="AG21" s="78">
        <f t="shared" si="36"/>
        <v>200</v>
      </c>
      <c r="AH21" s="60">
        <f t="shared" si="36"/>
        <v>50</v>
      </c>
      <c r="AI21" s="60">
        <f t="shared" si="36"/>
        <v>175.00000000000003</v>
      </c>
      <c r="AJ21" s="60">
        <f t="shared" si="29"/>
        <v>10175</v>
      </c>
      <c r="AK21" s="60">
        <f t="shared" si="29"/>
        <v>648.37901711452696</v>
      </c>
      <c r="AL21" s="60">
        <f t="shared" si="29"/>
        <v>12.967580342290539</v>
      </c>
      <c r="AM21" s="60">
        <f t="shared" ca="1" si="29"/>
        <v>-430.87216454734795</v>
      </c>
      <c r="AN21" s="60">
        <f t="shared" ca="1" si="29"/>
        <v>-430.87216454734795</v>
      </c>
      <c r="AO21" s="60">
        <f t="shared" ca="1" si="29"/>
        <v>430.87216454734795</v>
      </c>
      <c r="AP21" s="63">
        <f t="shared" si="3"/>
        <v>35</v>
      </c>
      <c r="AQ21" s="62">
        <f t="shared" si="4"/>
        <v>1.7308866493203503</v>
      </c>
      <c r="AR21" s="62">
        <f t="shared" si="5"/>
        <v>86.544332466017522</v>
      </c>
      <c r="AS21" s="62">
        <f t="shared" si="6"/>
        <v>173.08866493203504</v>
      </c>
      <c r="AT21" s="62">
        <f t="shared" si="7"/>
        <v>-86.544332466017522</v>
      </c>
      <c r="AU21" s="62">
        <f t="shared" si="8"/>
        <v>432.72166233008761</v>
      </c>
      <c r="AV21" s="62">
        <f t="shared" si="9"/>
        <v>-173.08866493203504</v>
      </c>
      <c r="AW21" s="63">
        <f t="shared" si="30"/>
        <v>259.63299739805257</v>
      </c>
      <c r="AX21" s="61" t="str">
        <f t="shared" ca="1" si="11"/>
        <v/>
      </c>
      <c r="AY21" s="69">
        <f t="shared" ca="1" si="31"/>
        <v>9744.127835452653</v>
      </c>
      <c r="AZ21" s="51">
        <f t="shared" si="12"/>
        <v>605.81032726212266</v>
      </c>
      <c r="BA21" s="55">
        <f t="shared" ca="1" si="13"/>
        <v>6.3825802605737322E-2</v>
      </c>
      <c r="BB21" s="55">
        <f t="shared" ca="1" si="32"/>
        <v>0.51070754035382038</v>
      </c>
      <c r="BC21" s="64">
        <f t="shared" ca="1" si="14"/>
        <v>-248.74601971647394</v>
      </c>
      <c r="BE21" s="52" t="str">
        <f t="shared" ca="1" si="15"/>
        <v/>
      </c>
      <c r="BF21" s="52" t="str">
        <f t="shared" ca="1" si="16"/>
        <v/>
      </c>
      <c r="BG21" s="52">
        <f t="shared" ca="1" si="17"/>
        <v>18.699999999999982</v>
      </c>
      <c r="BH21" s="52" t="str">
        <f t="shared" ca="1" si="18"/>
        <v/>
      </c>
    </row>
    <row r="22" spans="2:60">
      <c r="B22" s="10">
        <v>15</v>
      </c>
      <c r="C22" s="16"/>
      <c r="D22" s="34"/>
      <c r="E22" s="17"/>
      <c r="F22" s="17"/>
      <c r="G22" s="6">
        <f t="shared" si="19"/>
        <v>-0.64868279159113862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2"/>
      <c r="P22" s="2"/>
      <c r="Q22" s="1">
        <f t="shared" ca="1" si="33"/>
        <v>8.2899999999999991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9491.6209828854735</v>
      </c>
      <c r="AB22" s="69">
        <f t="shared" ca="1" si="27"/>
        <v>-508.3790171145265</v>
      </c>
      <c r="AC22" s="69">
        <f t="shared" ca="1" si="28"/>
        <v>140.93476785345405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3.5000000000000004</v>
      </c>
      <c r="AG22" s="78">
        <f t="shared" si="36"/>
        <v>200</v>
      </c>
      <c r="AH22" s="60">
        <f t="shared" si="36"/>
        <v>50</v>
      </c>
      <c r="AI22" s="60">
        <f t="shared" si="36"/>
        <v>175.00000000000003</v>
      </c>
      <c r="AJ22" s="60">
        <f t="shared" si="29"/>
        <v>10175</v>
      </c>
      <c r="AK22" s="60">
        <f t="shared" si="29"/>
        <v>648.37901711452696</v>
      </c>
      <c r="AL22" s="60">
        <f t="shared" si="29"/>
        <v>12.967580342290539</v>
      </c>
      <c r="AM22" s="60">
        <f t="shared" ca="1" si="29"/>
        <v>-430.87216454734795</v>
      </c>
      <c r="AN22" s="60">
        <f t="shared" ca="1" si="29"/>
        <v>-430.87216454734795</v>
      </c>
      <c r="AO22" s="60">
        <f t="shared" ca="1" si="29"/>
        <v>430.87216454734795</v>
      </c>
      <c r="AP22" s="63">
        <f t="shared" si="3"/>
        <v>35</v>
      </c>
      <c r="AQ22" s="62">
        <f t="shared" si="4"/>
        <v>1.7348161474349759</v>
      </c>
      <c r="AR22" s="62">
        <f t="shared" si="5"/>
        <v>86.740807371748801</v>
      </c>
      <c r="AS22" s="62">
        <f t="shared" si="6"/>
        <v>173.4816147434976</v>
      </c>
      <c r="AT22" s="62">
        <f t="shared" si="7"/>
        <v>-86.740807371748801</v>
      </c>
      <c r="AU22" s="62">
        <f t="shared" si="8"/>
        <v>433.70403685874402</v>
      </c>
      <c r="AV22" s="62">
        <f t="shared" si="9"/>
        <v>-173.4816147434976</v>
      </c>
      <c r="AW22" s="63">
        <f t="shared" si="30"/>
        <v>260.22242211524645</v>
      </c>
      <c r="AX22" s="61" t="str">
        <f t="shared" ca="1" si="11"/>
        <v/>
      </c>
      <c r="AY22" s="69">
        <f t="shared" ca="1" si="31"/>
        <v>9744.127835452653</v>
      </c>
      <c r="AZ22" s="51">
        <f t="shared" si="12"/>
        <v>607.18565160224159</v>
      </c>
      <c r="BA22" s="55">
        <f t="shared" ca="1" si="13"/>
        <v>6.3970701389896398E-2</v>
      </c>
      <c r="BB22" s="55">
        <f t="shared" ca="1" si="32"/>
        <v>0.51186696019089262</v>
      </c>
      <c r="BC22" s="64">
        <f t="shared" ca="1" si="14"/>
        <v>-248.15659499928006</v>
      </c>
      <c r="BE22" s="52" t="str">
        <f t="shared" ca="1" si="15"/>
        <v/>
      </c>
      <c r="BF22" s="52" t="str">
        <f t="shared" ca="1" si="16"/>
        <v/>
      </c>
      <c r="BG22" s="52">
        <f t="shared" ca="1" si="17"/>
        <v>18.59999999999998</v>
      </c>
      <c r="BH22" s="52" t="str">
        <f t="shared" ca="1" si="18"/>
        <v/>
      </c>
    </row>
    <row r="23" spans="2:60">
      <c r="B23" s="10">
        <v>16</v>
      </c>
      <c r="C23" s="16"/>
      <c r="D23" s="34"/>
      <c r="E23" s="17"/>
      <c r="F23" s="17"/>
      <c r="G23" s="6">
        <f t="shared" si="19"/>
        <v>-0.64868279159113862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2"/>
      <c r="P23" s="2"/>
      <c r="Q23" s="1">
        <f t="shared" ca="1" si="33"/>
        <v>8.2899999999999991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9491.6209828854735</v>
      </c>
      <c r="AB23" s="69">
        <f t="shared" ca="1" si="27"/>
        <v>-508.3790171145265</v>
      </c>
      <c r="AC23" s="69">
        <f t="shared" ca="1" si="28"/>
        <v>140.93476785345405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3.5000000000000004</v>
      </c>
      <c r="AG23" s="78">
        <f t="shared" si="36"/>
        <v>200</v>
      </c>
      <c r="AH23" s="60">
        <f t="shared" si="36"/>
        <v>50</v>
      </c>
      <c r="AI23" s="60">
        <f t="shared" si="36"/>
        <v>175.00000000000003</v>
      </c>
      <c r="AJ23" s="60">
        <f t="shared" si="29"/>
        <v>10175</v>
      </c>
      <c r="AK23" s="60">
        <f t="shared" si="29"/>
        <v>648.37901711452696</v>
      </c>
      <c r="AL23" s="60">
        <f t="shared" si="29"/>
        <v>12.967580342290539</v>
      </c>
      <c r="AM23" s="60">
        <f t="shared" ca="1" si="29"/>
        <v>-430.87216454734795</v>
      </c>
      <c r="AN23" s="60">
        <f t="shared" ca="1" si="29"/>
        <v>-430.87216454734795</v>
      </c>
      <c r="AO23" s="60">
        <f t="shared" ca="1" si="29"/>
        <v>430.87216454734795</v>
      </c>
      <c r="AP23" s="63">
        <f t="shared" si="3"/>
        <v>35</v>
      </c>
      <c r="AQ23" s="62">
        <f t="shared" si="4"/>
        <v>1.7387881266103002</v>
      </c>
      <c r="AR23" s="62">
        <f t="shared" si="5"/>
        <v>86.939406330515013</v>
      </c>
      <c r="AS23" s="62">
        <f t="shared" si="6"/>
        <v>173.87881266103003</v>
      </c>
      <c r="AT23" s="62">
        <f t="shared" si="7"/>
        <v>-86.939406330515013</v>
      </c>
      <c r="AU23" s="62">
        <f t="shared" si="8"/>
        <v>434.69703165257505</v>
      </c>
      <c r="AV23" s="62">
        <f t="shared" si="9"/>
        <v>-173.87881266103003</v>
      </c>
      <c r="AW23" s="63">
        <f t="shared" si="30"/>
        <v>260.818218991545</v>
      </c>
      <c r="AX23" s="61" t="str">
        <f t="shared" ca="1" si="11"/>
        <v/>
      </c>
      <c r="AY23" s="69">
        <f t="shared" ca="1" si="31"/>
        <v>9744.127835452653</v>
      </c>
      <c r="AZ23" s="51">
        <f t="shared" si="12"/>
        <v>608.5758443136051</v>
      </c>
      <c r="BA23" s="55">
        <f t="shared" ca="1" si="13"/>
        <v>6.411716664739775E-2</v>
      </c>
      <c r="BB23" s="55">
        <f t="shared" ca="1" si="32"/>
        <v>0.51303891429647352</v>
      </c>
      <c r="BC23" s="64">
        <f t="shared" ca="1" si="14"/>
        <v>-247.56079812298151</v>
      </c>
      <c r="BE23" s="52" t="str">
        <f t="shared" ca="1" si="15"/>
        <v/>
      </c>
      <c r="BF23" s="52" t="str">
        <f t="shared" ca="1" si="16"/>
        <v/>
      </c>
      <c r="BG23" s="52">
        <f t="shared" ca="1" si="17"/>
        <v>18.499999999999979</v>
      </c>
      <c r="BH23" s="52" t="str">
        <f t="shared" ca="1" si="18"/>
        <v/>
      </c>
    </row>
    <row r="24" spans="2:60">
      <c r="B24" s="10">
        <v>17</v>
      </c>
      <c r="C24" s="16"/>
      <c r="D24" s="16"/>
      <c r="E24" s="17"/>
      <c r="F24" s="22"/>
      <c r="G24" s="6">
        <f t="shared" si="19"/>
        <v>-0.64868279159113862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2"/>
      <c r="P24" s="2"/>
      <c r="Q24" s="1">
        <f t="shared" ca="1" si="33"/>
        <v>8.2899999999999991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9491.6209828854735</v>
      </c>
      <c r="AB24" s="69">
        <f t="shared" ca="1" si="27"/>
        <v>-508.3790171145265</v>
      </c>
      <c r="AC24" s="69">
        <f t="shared" ca="1" si="28"/>
        <v>140.93476785345405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3.5000000000000004</v>
      </c>
      <c r="AG24" s="78">
        <f t="shared" si="36"/>
        <v>200</v>
      </c>
      <c r="AH24" s="60">
        <f t="shared" si="36"/>
        <v>50</v>
      </c>
      <c r="AI24" s="60">
        <f t="shared" si="36"/>
        <v>175.00000000000003</v>
      </c>
      <c r="AJ24" s="60">
        <f t="shared" si="29"/>
        <v>10175</v>
      </c>
      <c r="AK24" s="60">
        <f t="shared" si="29"/>
        <v>648.37901711452696</v>
      </c>
      <c r="AL24" s="60">
        <f t="shared" si="29"/>
        <v>12.967580342290539</v>
      </c>
      <c r="AM24" s="60">
        <f t="shared" ca="1" si="29"/>
        <v>-430.87216454734795</v>
      </c>
      <c r="AN24" s="60">
        <f t="shared" ca="1" si="29"/>
        <v>-430.87216454734795</v>
      </c>
      <c r="AO24" s="60">
        <f t="shared" ca="1" si="29"/>
        <v>430.87216454734795</v>
      </c>
      <c r="AP24" s="63">
        <f t="shared" si="3"/>
        <v>35</v>
      </c>
      <c r="AQ24" s="62">
        <f t="shared" si="4"/>
        <v>1.7428032794723127</v>
      </c>
      <c r="AR24" s="62">
        <f t="shared" si="5"/>
        <v>87.140163973615643</v>
      </c>
      <c r="AS24" s="62">
        <f t="shared" si="6"/>
        <v>174.28032794723129</v>
      </c>
      <c r="AT24" s="62">
        <f t="shared" si="7"/>
        <v>-87.140163973615643</v>
      </c>
      <c r="AU24" s="62">
        <f t="shared" si="8"/>
        <v>435.70081986807821</v>
      </c>
      <c r="AV24" s="62">
        <f t="shared" si="9"/>
        <v>-174.28032794723129</v>
      </c>
      <c r="AW24" s="63">
        <f t="shared" si="30"/>
        <v>261.42049192084693</v>
      </c>
      <c r="AX24" s="61" t="str">
        <f t="shared" ca="1" si="11"/>
        <v/>
      </c>
      <c r="AY24" s="69">
        <f t="shared" ca="1" si="31"/>
        <v>9744.127835452653</v>
      </c>
      <c r="AZ24" s="51">
        <f t="shared" si="12"/>
        <v>609.98114781530944</v>
      </c>
      <c r="BA24" s="55">
        <f t="shared" ca="1" si="13"/>
        <v>6.4265223918567579E-2</v>
      </c>
      <c r="BB24" s="55">
        <f t="shared" ca="1" si="32"/>
        <v>0.51422360703363701</v>
      </c>
      <c r="BC24" s="64">
        <f t="shared" ca="1" si="14"/>
        <v>-246.95852519367958</v>
      </c>
      <c r="BE24" s="52" t="str">
        <f t="shared" ca="1" si="15"/>
        <v/>
      </c>
      <c r="BF24" s="52" t="str">
        <f t="shared" ca="1" si="16"/>
        <v/>
      </c>
      <c r="BG24" s="52">
        <f t="shared" ca="1" si="17"/>
        <v>18.399999999999977</v>
      </c>
      <c r="BH24" s="52" t="str">
        <f t="shared" ca="1" si="18"/>
        <v/>
      </c>
    </row>
    <row r="25" spans="2:60">
      <c r="B25" s="10">
        <v>18</v>
      </c>
      <c r="C25" s="16"/>
      <c r="D25" s="16"/>
      <c r="E25" s="17"/>
      <c r="F25" s="22"/>
      <c r="G25" s="6">
        <f t="shared" si="19"/>
        <v>-0.64868279159113862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2"/>
      <c r="P25" s="2"/>
      <c r="Q25" s="1">
        <f t="shared" ca="1" si="33"/>
        <v>8.2899999999999991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9491.6209828854735</v>
      </c>
      <c r="AB25" s="69">
        <f t="shared" ca="1" si="27"/>
        <v>-508.3790171145265</v>
      </c>
      <c r="AC25" s="69">
        <f t="shared" ca="1" si="28"/>
        <v>140.93476785345405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3.5000000000000004</v>
      </c>
      <c r="AG25" s="78">
        <f t="shared" si="36"/>
        <v>200</v>
      </c>
      <c r="AH25" s="60">
        <f t="shared" si="36"/>
        <v>50</v>
      </c>
      <c r="AI25" s="60">
        <f t="shared" si="36"/>
        <v>175.00000000000003</v>
      </c>
      <c r="AJ25" s="60">
        <f t="shared" si="36"/>
        <v>10175</v>
      </c>
      <c r="AK25" s="60">
        <f t="shared" si="36"/>
        <v>648.37901711452696</v>
      </c>
      <c r="AL25" s="60">
        <f t="shared" si="36"/>
        <v>12.967580342290539</v>
      </c>
      <c r="AM25" s="60">
        <f t="shared" ca="1" si="36"/>
        <v>-430.87216454734795</v>
      </c>
      <c r="AN25" s="60">
        <f t="shared" ca="1" si="36"/>
        <v>-430.87216454734795</v>
      </c>
      <c r="AO25" s="60">
        <f t="shared" ca="1" si="36"/>
        <v>430.87216454734795</v>
      </c>
      <c r="AP25" s="63">
        <f t="shared" si="3"/>
        <v>35</v>
      </c>
      <c r="AQ25" s="62">
        <f t="shared" si="4"/>
        <v>1.7468623137863692</v>
      </c>
      <c r="AR25" s="62">
        <f t="shared" si="5"/>
        <v>87.343115689318466</v>
      </c>
      <c r="AS25" s="62">
        <f t="shared" si="6"/>
        <v>174.68623137863693</v>
      </c>
      <c r="AT25" s="62">
        <f t="shared" si="7"/>
        <v>-87.343115689318466</v>
      </c>
      <c r="AU25" s="62">
        <f t="shared" si="8"/>
        <v>436.7155784465923</v>
      </c>
      <c r="AV25" s="62">
        <f t="shared" si="9"/>
        <v>-174.68623137863693</v>
      </c>
      <c r="AW25" s="63">
        <f t="shared" si="30"/>
        <v>262.02934706795537</v>
      </c>
      <c r="AX25" s="61" t="str">
        <f t="shared" ca="1" si="11"/>
        <v/>
      </c>
      <c r="AY25" s="69">
        <f t="shared" ca="1" si="31"/>
        <v>9744.127835452653</v>
      </c>
      <c r="AZ25" s="51">
        <f t="shared" si="12"/>
        <v>611.40180982522929</v>
      </c>
      <c r="BA25" s="55">
        <f t="shared" ca="1" si="13"/>
        <v>6.4414899301990652E-2</v>
      </c>
      <c r="BB25" s="55">
        <f t="shared" ca="1" si="32"/>
        <v>0.51542124723240879</v>
      </c>
      <c r="BC25" s="64">
        <f t="shared" ca="1" si="14"/>
        <v>-246.34967004657113</v>
      </c>
      <c r="BE25" s="52" t="str">
        <f t="shared" ca="1" si="15"/>
        <v/>
      </c>
      <c r="BF25" s="52" t="str">
        <f t="shared" ca="1" si="16"/>
        <v/>
      </c>
      <c r="BG25" s="52">
        <f t="shared" ca="1" si="17"/>
        <v>18.299999999999976</v>
      </c>
      <c r="BH25" s="52" t="str">
        <f t="shared" ca="1" si="18"/>
        <v/>
      </c>
    </row>
    <row r="26" spans="2:60">
      <c r="B26" s="10">
        <v>19</v>
      </c>
      <c r="C26" s="16"/>
      <c r="D26" s="16"/>
      <c r="E26" s="17"/>
      <c r="F26" s="22"/>
      <c r="G26" s="6">
        <f t="shared" si="19"/>
        <v>-0.64868279159113862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2"/>
      <c r="P26" s="2"/>
      <c r="Q26" s="1">
        <f t="shared" ca="1" si="33"/>
        <v>8.2899999999999991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9491.6209828854735</v>
      </c>
      <c r="AB26" s="69">
        <f t="shared" ca="1" si="27"/>
        <v>-508.3790171145265</v>
      </c>
      <c r="AC26" s="69">
        <f t="shared" ca="1" si="28"/>
        <v>140.93476785345405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3.5000000000000004</v>
      </c>
      <c r="AG26" s="78">
        <f t="shared" si="39"/>
        <v>200</v>
      </c>
      <c r="AH26" s="60">
        <f t="shared" si="39"/>
        <v>50</v>
      </c>
      <c r="AI26" s="60">
        <f t="shared" si="39"/>
        <v>175.00000000000003</v>
      </c>
      <c r="AJ26" s="60">
        <f t="shared" si="39"/>
        <v>10175</v>
      </c>
      <c r="AK26" s="60">
        <f t="shared" si="39"/>
        <v>648.37901711452696</v>
      </c>
      <c r="AL26" s="60">
        <f t="shared" si="39"/>
        <v>12.967580342290539</v>
      </c>
      <c r="AM26" s="60">
        <f t="shared" ca="1" si="39"/>
        <v>-430.87216454734795</v>
      </c>
      <c r="AN26" s="60">
        <f t="shared" ca="1" si="39"/>
        <v>-430.87216454734795</v>
      </c>
      <c r="AO26" s="60">
        <f t="shared" ca="1" si="39"/>
        <v>430.87216454734795</v>
      </c>
      <c r="AP26" s="63">
        <f t="shared" si="3"/>
        <v>35</v>
      </c>
      <c r="AQ26" s="62">
        <f t="shared" si="4"/>
        <v>1.7509659528731074</v>
      </c>
      <c r="AR26" s="62">
        <f t="shared" si="5"/>
        <v>87.548297643655374</v>
      </c>
      <c r="AS26" s="62">
        <f t="shared" si="6"/>
        <v>175.09659528731075</v>
      </c>
      <c r="AT26" s="62">
        <f t="shared" si="7"/>
        <v>-87.548297643655374</v>
      </c>
      <c r="AU26" s="62">
        <f t="shared" si="8"/>
        <v>437.74148821827686</v>
      </c>
      <c r="AV26" s="62">
        <f t="shared" si="9"/>
        <v>-175.09659528731075</v>
      </c>
      <c r="AW26" s="63">
        <f t="shared" si="30"/>
        <v>262.64489293096608</v>
      </c>
      <c r="AX26" s="61" t="str">
        <f t="shared" ca="1" si="11"/>
        <v/>
      </c>
      <c r="AY26" s="69">
        <f t="shared" ca="1" si="31"/>
        <v>9744.127835452653</v>
      </c>
      <c r="AZ26" s="51">
        <f t="shared" si="12"/>
        <v>612.83808350558763</v>
      </c>
      <c r="BA26" s="55">
        <f t="shared" ca="1" si="13"/>
        <v>6.4566219469846919E-2</v>
      </c>
      <c r="BB26" s="55">
        <f t="shared" ca="1" si="32"/>
        <v>0.51663204831248577</v>
      </c>
      <c r="BC26" s="64">
        <f t="shared" ca="1" si="14"/>
        <v>-245.73412418356043</v>
      </c>
      <c r="BE26" s="52" t="str">
        <f t="shared" ca="1" si="15"/>
        <v/>
      </c>
      <c r="BF26" s="52" t="str">
        <f t="shared" ca="1" si="16"/>
        <v/>
      </c>
      <c r="BG26" s="52">
        <f t="shared" ca="1" si="17"/>
        <v>18.199999999999974</v>
      </c>
      <c r="BH26" s="52" t="str">
        <f t="shared" ca="1" si="18"/>
        <v/>
      </c>
    </row>
    <row r="27" spans="2:60">
      <c r="B27" s="10">
        <v>20</v>
      </c>
      <c r="C27" s="16"/>
      <c r="D27" s="16"/>
      <c r="E27" s="17"/>
      <c r="F27" s="22"/>
      <c r="G27" s="6">
        <f t="shared" si="19"/>
        <v>-0.64868279159113862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2"/>
      <c r="P27" s="2"/>
      <c r="Q27" s="1">
        <f t="shared" ca="1" si="33"/>
        <v>8.2899999999999991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9491.6209828854735</v>
      </c>
      <c r="AB27" s="69">
        <f t="shared" ca="1" si="27"/>
        <v>-508.3790171145265</v>
      </c>
      <c r="AC27" s="69">
        <f t="shared" ca="1" si="28"/>
        <v>140.93476785345405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3.5000000000000004</v>
      </c>
      <c r="AG27" s="78">
        <f t="shared" si="39"/>
        <v>200</v>
      </c>
      <c r="AH27" s="60">
        <f t="shared" si="39"/>
        <v>50</v>
      </c>
      <c r="AI27" s="60">
        <f t="shared" si="39"/>
        <v>175.00000000000003</v>
      </c>
      <c r="AJ27" s="60">
        <f t="shared" si="39"/>
        <v>10175</v>
      </c>
      <c r="AK27" s="60">
        <f t="shared" si="39"/>
        <v>648.37901711452696</v>
      </c>
      <c r="AL27" s="60">
        <f t="shared" si="39"/>
        <v>12.967580342290539</v>
      </c>
      <c r="AM27" s="60">
        <f t="shared" ca="1" si="39"/>
        <v>-430.87216454734795</v>
      </c>
      <c r="AN27" s="60">
        <f t="shared" ca="1" si="39"/>
        <v>-430.87216454734795</v>
      </c>
      <c r="AO27" s="60">
        <f t="shared" ca="1" si="39"/>
        <v>430.87216454734795</v>
      </c>
      <c r="AP27" s="63">
        <f t="shared" si="3"/>
        <v>35</v>
      </c>
      <c r="AQ27" s="62">
        <f t="shared" si="4"/>
        <v>1.7551149360381524</v>
      </c>
      <c r="AR27" s="62">
        <f t="shared" si="5"/>
        <v>87.75574680190762</v>
      </c>
      <c r="AS27" s="62">
        <f t="shared" si="6"/>
        <v>175.51149360381524</v>
      </c>
      <c r="AT27" s="62">
        <f t="shared" si="7"/>
        <v>-87.75574680190762</v>
      </c>
      <c r="AU27" s="62">
        <f t="shared" si="8"/>
        <v>438.77873400953808</v>
      </c>
      <c r="AV27" s="62">
        <f t="shared" si="9"/>
        <v>-175.51149360381524</v>
      </c>
      <c r="AW27" s="63">
        <f t="shared" si="30"/>
        <v>263.26724040572287</v>
      </c>
      <c r="AX27" s="61" t="str">
        <f t="shared" ca="1" si="11"/>
        <v/>
      </c>
      <c r="AY27" s="69">
        <f t="shared" ca="1" si="31"/>
        <v>9744.127835452653</v>
      </c>
      <c r="AZ27" s="51">
        <f t="shared" si="12"/>
        <v>614.2902276133533</v>
      </c>
      <c r="BA27" s="55">
        <f t="shared" ca="1" si="13"/>
        <v>6.4719211683756855E-2</v>
      </c>
      <c r="BB27" s="55">
        <f t="shared" ca="1" si="32"/>
        <v>0.51785622841002232</v>
      </c>
      <c r="BC27" s="64">
        <f t="shared" ca="1" si="14"/>
        <v>-245.11177670880363</v>
      </c>
      <c r="BE27" s="52" t="str">
        <f t="shared" ca="1" si="15"/>
        <v/>
      </c>
      <c r="BF27" s="52" t="str">
        <f t="shared" ca="1" si="16"/>
        <v/>
      </c>
      <c r="BG27" s="52">
        <f t="shared" ca="1" si="17"/>
        <v>18.099999999999973</v>
      </c>
      <c r="BH27" s="52" t="str">
        <f t="shared" ca="1" si="18"/>
        <v/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-397.30241873867078</v>
      </c>
      <c r="N28" s="6">
        <f>IF(H3&gt;J4,"VINTO",M28-L28-K3)</f>
        <v>-1080.6814358531979</v>
      </c>
      <c r="O28" s="2">
        <f>N28</f>
        <v>-1080.6814358531979</v>
      </c>
      <c r="P28" s="2">
        <f>-O28</f>
        <v>1080.6814358531979</v>
      </c>
      <c r="Q28" s="1">
        <f t="shared" ca="1" si="33"/>
        <v>8.2899999999999991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9491.6209828854735</v>
      </c>
      <c r="AB28" s="69">
        <f t="shared" ca="1" si="27"/>
        <v>-508.3790171145265</v>
      </c>
      <c r="AC28" s="69">
        <f t="shared" ca="1" si="28"/>
        <v>140.93476785345405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3.5000000000000004</v>
      </c>
      <c r="AG28" s="78">
        <f t="shared" si="39"/>
        <v>200</v>
      </c>
      <c r="AH28" s="60">
        <f t="shared" si="39"/>
        <v>50</v>
      </c>
      <c r="AI28" s="60">
        <f t="shared" si="39"/>
        <v>175.00000000000003</v>
      </c>
      <c r="AJ28" s="60">
        <f t="shared" si="39"/>
        <v>10175</v>
      </c>
      <c r="AK28" s="60">
        <f t="shared" si="39"/>
        <v>648.37901711452696</v>
      </c>
      <c r="AL28" s="60">
        <f t="shared" si="39"/>
        <v>12.967580342290539</v>
      </c>
      <c r="AM28" s="60">
        <f t="shared" ca="1" si="39"/>
        <v>-430.87216454734795</v>
      </c>
      <c r="AN28" s="60">
        <f t="shared" ca="1" si="39"/>
        <v>-430.87216454734795</v>
      </c>
      <c r="AO28" s="60">
        <f t="shared" ca="1" si="39"/>
        <v>430.87216454734795</v>
      </c>
      <c r="AP28" s="63">
        <f t="shared" si="3"/>
        <v>35</v>
      </c>
      <c r="AQ28" s="62">
        <f t="shared" si="4"/>
        <v>1.7593100190161421</v>
      </c>
      <c r="AR28" s="62">
        <f t="shared" si="5"/>
        <v>87.965500950807112</v>
      </c>
      <c r="AS28" s="62">
        <f t="shared" si="6"/>
        <v>175.93100190161422</v>
      </c>
      <c r="AT28" s="62">
        <f t="shared" si="7"/>
        <v>-87.965500950807112</v>
      </c>
      <c r="AU28" s="62">
        <f t="shared" si="8"/>
        <v>439.82750475403554</v>
      </c>
      <c r="AV28" s="62">
        <f t="shared" si="9"/>
        <v>-175.93100190161422</v>
      </c>
      <c r="AW28" s="63">
        <f t="shared" si="30"/>
        <v>263.89650285242135</v>
      </c>
      <c r="AX28" s="61" t="str">
        <f t="shared" ca="1" si="11"/>
        <v/>
      </c>
      <c r="AY28" s="69">
        <f t="shared" ca="1" si="31"/>
        <v>9744.127835452653</v>
      </c>
      <c r="AZ28" s="51">
        <f t="shared" si="12"/>
        <v>615.75850665564974</v>
      </c>
      <c r="BA28" s="55">
        <f t="shared" ca="1" si="13"/>
        <v>6.4873903811154696E-2</v>
      </c>
      <c r="BB28" s="55">
        <f t="shared" ca="1" si="32"/>
        <v>0.51909401050864246</v>
      </c>
      <c r="BC28" s="64">
        <f t="shared" ca="1" si="14"/>
        <v>-244.48251426210516</v>
      </c>
      <c r="BE28" s="52" t="str">
        <f t="shared" ca="1" si="15"/>
        <v/>
      </c>
      <c r="BF28" s="52" t="str">
        <f t="shared" ca="1" si="16"/>
        <v/>
      </c>
      <c r="BG28" s="52">
        <f t="shared" ca="1" si="17"/>
        <v>17.999999999999972</v>
      </c>
      <c r="BH28" s="52" t="str">
        <f t="shared" ca="1" si="18"/>
        <v/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9491.6209828854735</v>
      </c>
      <c r="AB29" s="69">
        <f t="shared" ca="1" si="27"/>
        <v>-508.3790171145265</v>
      </c>
      <c r="AC29" s="69">
        <f t="shared" ca="1" si="28"/>
        <v>140.93476785345405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3.5000000000000004</v>
      </c>
      <c r="AG29" s="78">
        <f t="shared" si="39"/>
        <v>200</v>
      </c>
      <c r="AH29" s="60">
        <f t="shared" si="39"/>
        <v>50</v>
      </c>
      <c r="AI29" s="60">
        <f t="shared" si="39"/>
        <v>175.00000000000003</v>
      </c>
      <c r="AJ29" s="60">
        <f t="shared" si="39"/>
        <v>10175</v>
      </c>
      <c r="AK29" s="60">
        <f t="shared" si="39"/>
        <v>648.37901711452696</v>
      </c>
      <c r="AL29" s="60">
        <f t="shared" si="39"/>
        <v>12.967580342290539</v>
      </c>
      <c r="AM29" s="60">
        <f t="shared" ca="1" si="39"/>
        <v>-430.87216454734795</v>
      </c>
      <c r="AN29" s="60">
        <f t="shared" ca="1" si="39"/>
        <v>-430.87216454734795</v>
      </c>
      <c r="AO29" s="60">
        <f t="shared" ca="1" si="39"/>
        <v>430.87216454734795</v>
      </c>
      <c r="AP29" s="63">
        <f t="shared" si="3"/>
        <v>35</v>
      </c>
      <c r="AQ29" s="62">
        <f t="shared" si="4"/>
        <v>1.7635519744296402</v>
      </c>
      <c r="AR29" s="62">
        <f t="shared" si="5"/>
        <v>88.177598721482013</v>
      </c>
      <c r="AS29" s="62">
        <f t="shared" si="6"/>
        <v>176.35519744296403</v>
      </c>
      <c r="AT29" s="62">
        <f t="shared" si="7"/>
        <v>-88.177598721482013</v>
      </c>
      <c r="AU29" s="62">
        <f t="shared" si="8"/>
        <v>440.88799360741007</v>
      </c>
      <c r="AV29" s="62">
        <f t="shared" si="9"/>
        <v>-176.35519744296403</v>
      </c>
      <c r="AW29" s="63">
        <f t="shared" si="30"/>
        <v>264.53279616444604</v>
      </c>
      <c r="AX29" s="61" t="str">
        <f t="shared" ca="1" si="11"/>
        <v/>
      </c>
      <c r="AY29" s="69">
        <f t="shared" ca="1" si="31"/>
        <v>9744.127835452653</v>
      </c>
      <c r="AZ29" s="51">
        <f t="shared" si="12"/>
        <v>617.24319105037409</v>
      </c>
      <c r="BA29" s="55">
        <f t="shared" ca="1" si="13"/>
        <v>6.5030324342210594E-2</v>
      </c>
      <c r="BB29" s="55">
        <f t="shared" ca="1" si="32"/>
        <v>0.52034562257484496</v>
      </c>
      <c r="BC29" s="64">
        <f t="shared" ca="1" si="14"/>
        <v>-243.84622095008046</v>
      </c>
      <c r="BE29" s="52" t="str">
        <f t="shared" ca="1" si="15"/>
        <v/>
      </c>
      <c r="BF29" s="52" t="str">
        <f t="shared" ca="1" si="16"/>
        <v/>
      </c>
      <c r="BG29" s="52">
        <f t="shared" ca="1" si="17"/>
        <v>17.89999999999997</v>
      </c>
      <c r="BH29" s="52" t="str">
        <f t="shared" ca="1" si="18"/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9491.6209828854735</v>
      </c>
      <c r="AB30" s="69">
        <f t="shared" ca="1" si="27"/>
        <v>-508.3790171145265</v>
      </c>
      <c r="AC30" s="69">
        <f t="shared" ca="1" si="28"/>
        <v>140.93476785345405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3.5000000000000004</v>
      </c>
      <c r="AG30" s="78">
        <f t="shared" si="39"/>
        <v>200</v>
      </c>
      <c r="AH30" s="60">
        <f t="shared" si="39"/>
        <v>50</v>
      </c>
      <c r="AI30" s="60">
        <f t="shared" si="39"/>
        <v>175.00000000000003</v>
      </c>
      <c r="AJ30" s="60">
        <f t="shared" si="39"/>
        <v>10175</v>
      </c>
      <c r="AK30" s="60">
        <f t="shared" si="39"/>
        <v>648.37901711452696</v>
      </c>
      <c r="AL30" s="60">
        <f t="shared" si="39"/>
        <v>12.967580342290539</v>
      </c>
      <c r="AM30" s="60">
        <f t="shared" ca="1" si="39"/>
        <v>-430.87216454734795</v>
      </c>
      <c r="AN30" s="60">
        <f t="shared" ca="1" si="39"/>
        <v>-430.87216454734795</v>
      </c>
      <c r="AO30" s="60">
        <f t="shared" ca="1" si="39"/>
        <v>430.87216454734795</v>
      </c>
      <c r="AP30" s="63">
        <f t="shared" si="3"/>
        <v>35</v>
      </c>
      <c r="AQ30" s="62">
        <f t="shared" si="4"/>
        <v>1.7678415922635149</v>
      </c>
      <c r="AR30" s="62">
        <f t="shared" si="5"/>
        <v>88.392079613175738</v>
      </c>
      <c r="AS30" s="62">
        <f t="shared" si="6"/>
        <v>176.78415922635148</v>
      </c>
      <c r="AT30" s="62">
        <f t="shared" si="7"/>
        <v>-88.392079613175738</v>
      </c>
      <c r="AU30" s="62">
        <f t="shared" si="8"/>
        <v>441.96039806587868</v>
      </c>
      <c r="AV30" s="62">
        <f t="shared" si="9"/>
        <v>-176.78415922635148</v>
      </c>
      <c r="AW30" s="63">
        <f t="shared" si="30"/>
        <v>265.17623883952717</v>
      </c>
      <c r="AX30" s="61" t="str">
        <f t="shared" ca="1" si="11"/>
        <v/>
      </c>
      <c r="AY30" s="69">
        <f t="shared" ca="1" si="31"/>
        <v>9744.127835452653</v>
      </c>
      <c r="AZ30" s="51">
        <f t="shared" si="12"/>
        <v>618.74455729223018</v>
      </c>
      <c r="BA30" s="55">
        <f t="shared" ca="1" si="13"/>
        <v>6.5188502407323309E-2</v>
      </c>
      <c r="BB30" s="55">
        <f t="shared" ca="1" si="32"/>
        <v>0.52161129769797099</v>
      </c>
      <c r="BC30" s="64">
        <f t="shared" ca="1" si="14"/>
        <v>-243.20277827499933</v>
      </c>
      <c r="BE30" s="52" t="str">
        <f t="shared" ca="1" si="15"/>
        <v/>
      </c>
      <c r="BF30" s="52" t="str">
        <f t="shared" ca="1" si="16"/>
        <v/>
      </c>
      <c r="BG30" s="52">
        <f t="shared" ca="1" si="17"/>
        <v>17.799999999999969</v>
      </c>
      <c r="BH30" s="52" t="str">
        <f t="shared" ca="1" si="18"/>
        <v/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9491.6209828854735</v>
      </c>
      <c r="AB31" s="69">
        <f t="shared" ca="1" si="27"/>
        <v>-508.3790171145265</v>
      </c>
      <c r="AC31" s="69">
        <f t="shared" ca="1" si="28"/>
        <v>140.93476785345405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3.5000000000000004</v>
      </c>
      <c r="AG31" s="78">
        <f t="shared" si="39"/>
        <v>200</v>
      </c>
      <c r="AH31" s="60">
        <f t="shared" si="39"/>
        <v>50</v>
      </c>
      <c r="AI31" s="60">
        <f t="shared" si="39"/>
        <v>175.00000000000003</v>
      </c>
      <c r="AJ31" s="60">
        <f t="shared" si="39"/>
        <v>10175</v>
      </c>
      <c r="AK31" s="60">
        <f t="shared" si="39"/>
        <v>648.37901711452696</v>
      </c>
      <c r="AL31" s="60">
        <f t="shared" si="39"/>
        <v>12.967580342290539</v>
      </c>
      <c r="AM31" s="60">
        <f t="shared" ca="1" si="39"/>
        <v>-430.87216454734795</v>
      </c>
      <c r="AN31" s="60">
        <f t="shared" ca="1" si="39"/>
        <v>-430.87216454734795</v>
      </c>
      <c r="AO31" s="60">
        <f t="shared" ca="1" si="39"/>
        <v>430.87216454734795</v>
      </c>
      <c r="AP31" s="63">
        <f t="shared" si="3"/>
        <v>35</v>
      </c>
      <c r="AQ31" s="62">
        <f t="shared" si="4"/>
        <v>1.7721796803553991</v>
      </c>
      <c r="AR31" s="62">
        <f t="shared" si="5"/>
        <v>88.608984017769956</v>
      </c>
      <c r="AS31" s="62">
        <f t="shared" si="6"/>
        <v>177.21796803553991</v>
      </c>
      <c r="AT31" s="62">
        <f t="shared" si="7"/>
        <v>-88.608984017769956</v>
      </c>
      <c r="AU31" s="62">
        <f t="shared" si="8"/>
        <v>443.04492008884978</v>
      </c>
      <c r="AV31" s="62">
        <f t="shared" si="9"/>
        <v>-177.21796803553991</v>
      </c>
      <c r="AW31" s="63">
        <f t="shared" si="30"/>
        <v>265.82695205330987</v>
      </c>
      <c r="AX31" s="61" t="str">
        <f t="shared" ca="1" si="11"/>
        <v/>
      </c>
      <c r="AY31" s="69">
        <f t="shared" ca="1" si="31"/>
        <v>9744.127835452653</v>
      </c>
      <c r="AZ31" s="51">
        <f t="shared" si="12"/>
        <v>620.26288812438975</v>
      </c>
      <c r="BA31" s="55">
        <f t="shared" ca="1" si="13"/>
        <v>6.5348467795205673E-2</v>
      </c>
      <c r="BB31" s="55">
        <f t="shared" ca="1" si="32"/>
        <v>0.52289127423491788</v>
      </c>
      <c r="BC31" s="64">
        <f t="shared" ca="1" si="14"/>
        <v>-242.55206506121664</v>
      </c>
      <c r="BE31" s="52" t="str">
        <f t="shared" ca="1" si="15"/>
        <v/>
      </c>
      <c r="BF31" s="52" t="str">
        <f t="shared" ca="1" si="16"/>
        <v/>
      </c>
      <c r="BG31" s="52">
        <f t="shared" ca="1" si="17"/>
        <v>17.699999999999967</v>
      </c>
      <c r="BH31" s="52" t="str">
        <f t="shared" ca="1" si="18"/>
        <v/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9491.6209828854735</v>
      </c>
      <c r="AB32" s="69">
        <f t="shared" ca="1" si="27"/>
        <v>-508.3790171145265</v>
      </c>
      <c r="AC32" s="69">
        <f t="shared" ca="1" si="28"/>
        <v>140.93476785345405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3.5000000000000004</v>
      </c>
      <c r="AG32" s="78">
        <f t="shared" si="39"/>
        <v>200</v>
      </c>
      <c r="AH32" s="60">
        <f t="shared" si="39"/>
        <v>50</v>
      </c>
      <c r="AI32" s="60">
        <f t="shared" si="39"/>
        <v>175.00000000000003</v>
      </c>
      <c r="AJ32" s="60">
        <f t="shared" si="39"/>
        <v>10175</v>
      </c>
      <c r="AK32" s="60">
        <f t="shared" si="39"/>
        <v>648.37901711452696</v>
      </c>
      <c r="AL32" s="60">
        <f t="shared" si="39"/>
        <v>12.967580342290539</v>
      </c>
      <c r="AM32" s="60">
        <f t="shared" ca="1" si="39"/>
        <v>-430.87216454734795</v>
      </c>
      <c r="AN32" s="60">
        <f t="shared" ca="1" si="39"/>
        <v>-430.87216454734795</v>
      </c>
      <c r="AO32" s="60">
        <f t="shared" ca="1" si="39"/>
        <v>430.87216454734795</v>
      </c>
      <c r="AP32" s="63">
        <f t="shared" si="3"/>
        <v>35</v>
      </c>
      <c r="AQ32" s="62">
        <f t="shared" si="4"/>
        <v>1.7765670649028729</v>
      </c>
      <c r="AR32" s="62">
        <f t="shared" si="5"/>
        <v>88.828353245143646</v>
      </c>
      <c r="AS32" s="62">
        <f t="shared" si="6"/>
        <v>177.65670649028729</v>
      </c>
      <c r="AT32" s="62">
        <f t="shared" si="7"/>
        <v>-88.828353245143646</v>
      </c>
      <c r="AU32" s="62">
        <f t="shared" si="8"/>
        <v>444.14176622571824</v>
      </c>
      <c r="AV32" s="62">
        <f t="shared" si="9"/>
        <v>-177.65670649028729</v>
      </c>
      <c r="AW32" s="63">
        <f t="shared" si="30"/>
        <v>266.48505973543092</v>
      </c>
      <c r="AX32" s="61" t="str">
        <f t="shared" ca="1" si="11"/>
        <v/>
      </c>
      <c r="AY32" s="69">
        <f t="shared" ca="1" si="31"/>
        <v>9744.127835452653</v>
      </c>
      <c r="AZ32" s="51">
        <f t="shared" si="12"/>
        <v>621.79847271600556</v>
      </c>
      <c r="BA32" s="55">
        <f t="shared" ca="1" si="13"/>
        <v>6.5510250971586678E-2</v>
      </c>
      <c r="BB32" s="55">
        <f t="shared" ca="1" si="32"/>
        <v>0.52418579595978443</v>
      </c>
      <c r="BC32" s="64">
        <f t="shared" ca="1" si="14"/>
        <v>-241.89395737909558</v>
      </c>
      <c r="BE32" s="52" t="str">
        <f t="shared" ca="1" si="15"/>
        <v/>
      </c>
      <c r="BF32" s="52" t="str">
        <f t="shared" ca="1" si="16"/>
        <v/>
      </c>
      <c r="BG32" s="52">
        <f t="shared" ca="1" si="17"/>
        <v>17.599999999999966</v>
      </c>
      <c r="BH32" s="52" t="str">
        <f t="shared" ca="1" si="18"/>
        <v/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9491.6209828854735</v>
      </c>
      <c r="AB33" s="69">
        <f t="shared" ca="1" si="27"/>
        <v>-508.3790171145265</v>
      </c>
      <c r="AC33" s="69">
        <f t="shared" ca="1" si="28"/>
        <v>140.93476785345405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3.5000000000000004</v>
      </c>
      <c r="AG33" s="78">
        <f t="shared" si="39"/>
        <v>200</v>
      </c>
      <c r="AH33" s="60">
        <f t="shared" si="39"/>
        <v>50</v>
      </c>
      <c r="AI33" s="60">
        <f t="shared" si="39"/>
        <v>175.00000000000003</v>
      </c>
      <c r="AJ33" s="60">
        <f t="shared" si="39"/>
        <v>10175</v>
      </c>
      <c r="AK33" s="60">
        <f t="shared" si="39"/>
        <v>648.37901711452696</v>
      </c>
      <c r="AL33" s="60">
        <f t="shared" si="39"/>
        <v>12.967580342290539</v>
      </c>
      <c r="AM33" s="60">
        <f t="shared" ca="1" si="39"/>
        <v>-430.87216454734795</v>
      </c>
      <c r="AN33" s="60">
        <f t="shared" ca="1" si="39"/>
        <v>-430.87216454734795</v>
      </c>
      <c r="AO33" s="60">
        <f t="shared" ca="1" si="39"/>
        <v>430.87216454734795</v>
      </c>
      <c r="AP33" s="63">
        <f t="shared" si="3"/>
        <v>35</v>
      </c>
      <c r="AQ33" s="62">
        <f t="shared" si="4"/>
        <v>1.7810045909880323</v>
      </c>
      <c r="AR33" s="62">
        <f t="shared" si="5"/>
        <v>89.050229549401621</v>
      </c>
      <c r="AS33" s="62">
        <f t="shared" si="6"/>
        <v>178.10045909880324</v>
      </c>
      <c r="AT33" s="62">
        <f t="shared" si="7"/>
        <v>-89.050229549401621</v>
      </c>
      <c r="AU33" s="62">
        <f t="shared" si="8"/>
        <v>445.25114774700808</v>
      </c>
      <c r="AV33" s="62">
        <f t="shared" si="9"/>
        <v>-178.10045909880324</v>
      </c>
      <c r="AW33" s="63">
        <f t="shared" si="30"/>
        <v>267.15068864820483</v>
      </c>
      <c r="AX33" s="61" t="str">
        <f t="shared" ca="1" si="11"/>
        <v/>
      </c>
      <c r="AY33" s="69">
        <f t="shared" ca="1" si="31"/>
        <v>9744.127835452653</v>
      </c>
      <c r="AZ33" s="51">
        <f t="shared" si="12"/>
        <v>623.35160684581138</v>
      </c>
      <c r="BA33" s="55">
        <f t="shared" ca="1" si="13"/>
        <v>6.5673883098554903E-2</v>
      </c>
      <c r="BB33" s="55">
        <f t="shared" ca="1" si="32"/>
        <v>0.52549511221864953</v>
      </c>
      <c r="BC33" s="64">
        <f t="shared" ca="1" si="14"/>
        <v>-241.22832846632167</v>
      </c>
      <c r="BE33" s="52" t="str">
        <f t="shared" ca="1" si="15"/>
        <v/>
      </c>
      <c r="BF33" s="52" t="str">
        <f t="shared" ca="1" si="16"/>
        <v/>
      </c>
      <c r="BG33" s="52">
        <f t="shared" ca="1" si="17"/>
        <v>17.499999999999964</v>
      </c>
      <c r="BH33" s="52" t="str">
        <f t="shared" ca="1" si="18"/>
        <v/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9491.6209828854735</v>
      </c>
      <c r="AB34" s="69">
        <f t="shared" ca="1" si="27"/>
        <v>-508.3790171145265</v>
      </c>
      <c r="AC34" s="69">
        <f t="shared" ca="1" si="28"/>
        <v>140.93476785345405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3.5000000000000004</v>
      </c>
      <c r="AG34" s="78">
        <f t="shared" si="39"/>
        <v>200</v>
      </c>
      <c r="AH34" s="60">
        <f t="shared" si="39"/>
        <v>50</v>
      </c>
      <c r="AI34" s="60">
        <f t="shared" si="39"/>
        <v>175.00000000000003</v>
      </c>
      <c r="AJ34" s="60">
        <f t="shared" si="39"/>
        <v>10175</v>
      </c>
      <c r="AK34" s="60">
        <f t="shared" si="39"/>
        <v>648.37901711452696</v>
      </c>
      <c r="AL34" s="60">
        <f t="shared" si="39"/>
        <v>12.967580342290539</v>
      </c>
      <c r="AM34" s="60">
        <f t="shared" ca="1" si="39"/>
        <v>-430.87216454734795</v>
      </c>
      <c r="AN34" s="60">
        <f t="shared" ca="1" si="39"/>
        <v>-430.87216454734795</v>
      </c>
      <c r="AO34" s="60">
        <f t="shared" ca="1" si="39"/>
        <v>430.87216454734795</v>
      </c>
      <c r="AP34" s="63">
        <f t="shared" si="3"/>
        <v>35</v>
      </c>
      <c r="AQ34" s="62">
        <f t="shared" si="4"/>
        <v>1.7854931231201476</v>
      </c>
      <c r="AR34" s="62">
        <f t="shared" si="5"/>
        <v>89.274656156007381</v>
      </c>
      <c r="AS34" s="62">
        <f t="shared" si="6"/>
        <v>178.54931231201476</v>
      </c>
      <c r="AT34" s="62">
        <f t="shared" si="7"/>
        <v>-89.274656156007381</v>
      </c>
      <c r="AU34" s="62">
        <f t="shared" si="8"/>
        <v>446.37328078003691</v>
      </c>
      <c r="AV34" s="62">
        <f t="shared" si="9"/>
        <v>-178.54931231201476</v>
      </c>
      <c r="AW34" s="63">
        <f t="shared" si="30"/>
        <v>267.82396846802214</v>
      </c>
      <c r="AX34" s="61" t="str">
        <f t="shared" ca="1" si="11"/>
        <v/>
      </c>
      <c r="AY34" s="69">
        <f t="shared" ca="1" si="31"/>
        <v>9744.127835452653</v>
      </c>
      <c r="AZ34" s="51">
        <f t="shared" si="12"/>
        <v>624.92259309205167</v>
      </c>
      <c r="BA34" s="55">
        <f t="shared" ca="1" si="13"/>
        <v>6.5839396054568733E-2</v>
      </c>
      <c r="BB34" s="55">
        <f t="shared" ca="1" si="32"/>
        <v>0.52681947808968554</v>
      </c>
      <c r="BC34" s="64">
        <f t="shared" ca="1" si="14"/>
        <v>-240.55504864650436</v>
      </c>
      <c r="BE34" s="52" t="str">
        <f t="shared" ca="1" si="15"/>
        <v/>
      </c>
      <c r="BF34" s="52" t="str">
        <f t="shared" ca="1" si="16"/>
        <v/>
      </c>
      <c r="BG34" s="52">
        <f t="shared" ca="1" si="17"/>
        <v>17.399999999999963</v>
      </c>
      <c r="BH34" s="52" t="str">
        <f t="shared" ca="1" si="18"/>
        <v/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9491.6209828854735</v>
      </c>
      <c r="AB35" s="69">
        <f t="shared" ca="1" si="27"/>
        <v>-508.3790171145265</v>
      </c>
      <c r="AC35" s="69">
        <f t="shared" ca="1" si="28"/>
        <v>140.93476785345405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3.5000000000000004</v>
      </c>
      <c r="AG35" s="78">
        <f t="shared" si="39"/>
        <v>200</v>
      </c>
      <c r="AH35" s="60">
        <f t="shared" si="39"/>
        <v>50</v>
      </c>
      <c r="AI35" s="60">
        <f t="shared" si="39"/>
        <v>175.00000000000003</v>
      </c>
      <c r="AJ35" s="60">
        <f t="shared" si="39"/>
        <v>10175</v>
      </c>
      <c r="AK35" s="60">
        <f t="shared" si="39"/>
        <v>648.37901711452696</v>
      </c>
      <c r="AL35" s="60">
        <f t="shared" si="39"/>
        <v>12.967580342290539</v>
      </c>
      <c r="AM35" s="60">
        <f t="shared" ca="1" si="39"/>
        <v>-430.87216454734795</v>
      </c>
      <c r="AN35" s="60">
        <f t="shared" ca="1" si="39"/>
        <v>-430.87216454734795</v>
      </c>
      <c r="AO35" s="60">
        <f t="shared" ca="1" si="39"/>
        <v>430.87216454734795</v>
      </c>
      <c r="AP35" s="63">
        <f t="shared" si="3"/>
        <v>35</v>
      </c>
      <c r="AQ35" s="62">
        <f t="shared" si="4"/>
        <v>1.7900335457971428</v>
      </c>
      <c r="AR35" s="62">
        <f t="shared" si="5"/>
        <v>89.501677289857142</v>
      </c>
      <c r="AS35" s="62">
        <f t="shared" si="6"/>
        <v>179.00335457971428</v>
      </c>
      <c r="AT35" s="62">
        <f t="shared" si="7"/>
        <v>-89.501677289857142</v>
      </c>
      <c r="AU35" s="62">
        <f t="shared" si="8"/>
        <v>447.50838644928569</v>
      </c>
      <c r="AV35" s="62">
        <f t="shared" si="9"/>
        <v>-179.00335457971428</v>
      </c>
      <c r="AW35" s="63">
        <f t="shared" si="30"/>
        <v>268.50503186957144</v>
      </c>
      <c r="AX35" s="61" t="str">
        <f t="shared" ca="1" si="11"/>
        <v/>
      </c>
      <c r="AY35" s="69">
        <f t="shared" ca="1" si="31"/>
        <v>9744.127835452653</v>
      </c>
      <c r="AZ35" s="51">
        <f t="shared" si="12"/>
        <v>626.51174102899995</v>
      </c>
      <c r="BA35" s="55">
        <f t="shared" ca="1" si="13"/>
        <v>6.6006822455160763E-2</v>
      </c>
      <c r="BB35" s="55">
        <f t="shared" ca="1" si="32"/>
        <v>0.528159154548826</v>
      </c>
      <c r="BC35" s="64">
        <f t="shared" ca="1" si="14"/>
        <v>-239.87398524495507</v>
      </c>
      <c r="BE35" s="52" t="str">
        <f t="shared" ca="1" si="15"/>
        <v/>
      </c>
      <c r="BF35" s="52" t="str">
        <f t="shared" ca="1" si="16"/>
        <v/>
      </c>
      <c r="BG35" s="52">
        <f t="shared" ca="1" si="17"/>
        <v>17.299999999999962</v>
      </c>
      <c r="BH35" s="52" t="str">
        <f t="shared" ca="1" si="18"/>
        <v/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9491.6209828854735</v>
      </c>
      <c r="AB36" s="69">
        <f t="shared" ca="1" si="27"/>
        <v>-508.3790171145265</v>
      </c>
      <c r="AC36" s="69">
        <f t="shared" ca="1" si="28"/>
        <v>140.93476785345405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3.5000000000000004</v>
      </c>
      <c r="AG36" s="78">
        <f t="shared" si="39"/>
        <v>200</v>
      </c>
      <c r="AH36" s="60">
        <f t="shared" si="39"/>
        <v>50</v>
      </c>
      <c r="AI36" s="60">
        <f t="shared" si="39"/>
        <v>175.00000000000003</v>
      </c>
      <c r="AJ36" s="60">
        <f t="shared" si="39"/>
        <v>10175</v>
      </c>
      <c r="AK36" s="60">
        <f t="shared" si="39"/>
        <v>648.37901711452696</v>
      </c>
      <c r="AL36" s="60">
        <f t="shared" si="39"/>
        <v>12.967580342290539</v>
      </c>
      <c r="AM36" s="60">
        <f t="shared" ca="1" si="39"/>
        <v>-430.87216454734795</v>
      </c>
      <c r="AN36" s="60">
        <f t="shared" ca="1" si="39"/>
        <v>-430.87216454734795</v>
      </c>
      <c r="AO36" s="60">
        <f t="shared" ca="1" si="39"/>
        <v>430.87216454734795</v>
      </c>
      <c r="AP36" s="63">
        <f t="shared" si="3"/>
        <v>35</v>
      </c>
      <c r="AQ36" s="62">
        <f t="shared" si="4"/>
        <v>1.7946267640866611</v>
      </c>
      <c r="AR36" s="62">
        <f t="shared" si="5"/>
        <v>89.731338204333056</v>
      </c>
      <c r="AS36" s="62">
        <f t="shared" si="6"/>
        <v>179.46267640866611</v>
      </c>
      <c r="AT36" s="62">
        <f t="shared" si="7"/>
        <v>-89.731338204333056</v>
      </c>
      <c r="AU36" s="62">
        <f t="shared" si="8"/>
        <v>448.65669102166527</v>
      </c>
      <c r="AV36" s="62">
        <f t="shared" si="9"/>
        <v>-179.46267640866611</v>
      </c>
      <c r="AW36" s="63">
        <f t="shared" si="30"/>
        <v>269.19401461299913</v>
      </c>
      <c r="AX36" s="61" t="str">
        <f t="shared" ca="1" si="11"/>
        <v/>
      </c>
      <c r="AY36" s="69">
        <f t="shared" ca="1" si="31"/>
        <v>9744.127835452653</v>
      </c>
      <c r="AZ36" s="51">
        <f t="shared" si="12"/>
        <v>628.11936743033141</v>
      </c>
      <c r="BA36" s="55">
        <f t="shared" ca="1" si="13"/>
        <v>6.6176195674364335E-2</v>
      </c>
      <c r="BB36" s="55">
        <f t="shared" ca="1" si="32"/>
        <v>0.52951440864121202</v>
      </c>
      <c r="BC36" s="64">
        <f t="shared" ca="1" si="14"/>
        <v>-239.18500250152738</v>
      </c>
      <c r="BE36" s="52" t="str">
        <f t="shared" ca="1" si="15"/>
        <v/>
      </c>
      <c r="BF36" s="52" t="str">
        <f t="shared" ca="1" si="16"/>
        <v/>
      </c>
      <c r="BG36" s="52">
        <f t="shared" ca="1" si="17"/>
        <v>17.19999999999996</v>
      </c>
      <c r="BH36" s="52" t="str">
        <f t="shared" ca="1" si="18"/>
        <v/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9491.6209828854735</v>
      </c>
      <c r="AB37" s="69">
        <f t="shared" ca="1" si="27"/>
        <v>-508.3790171145265</v>
      </c>
      <c r="AC37" s="69">
        <f t="shared" ca="1" si="28"/>
        <v>140.93476785345405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3.5000000000000004</v>
      </c>
      <c r="AG37" s="78">
        <f t="shared" si="39"/>
        <v>200</v>
      </c>
      <c r="AH37" s="60">
        <f t="shared" si="39"/>
        <v>50</v>
      </c>
      <c r="AI37" s="60">
        <f t="shared" si="39"/>
        <v>175.00000000000003</v>
      </c>
      <c r="AJ37" s="60">
        <f t="shared" si="39"/>
        <v>10175</v>
      </c>
      <c r="AK37" s="60">
        <f t="shared" si="39"/>
        <v>648.37901711452696</v>
      </c>
      <c r="AL37" s="60">
        <f t="shared" si="39"/>
        <v>12.967580342290539</v>
      </c>
      <c r="AM37" s="60">
        <f t="shared" ca="1" si="39"/>
        <v>-430.87216454734795</v>
      </c>
      <c r="AN37" s="60">
        <f t="shared" ca="1" si="39"/>
        <v>-430.87216454734795</v>
      </c>
      <c r="AO37" s="60">
        <f t="shared" ca="1" si="39"/>
        <v>430.87216454734795</v>
      </c>
      <c r="AP37" s="63">
        <f t="shared" si="3"/>
        <v>35</v>
      </c>
      <c r="AQ37" s="62">
        <f t="shared" si="4"/>
        <v>1.7992737042275189</v>
      </c>
      <c r="AR37" s="62">
        <f t="shared" si="5"/>
        <v>89.963685211375946</v>
      </c>
      <c r="AS37" s="62">
        <f t="shared" si="6"/>
        <v>179.92737042275189</v>
      </c>
      <c r="AT37" s="62">
        <f t="shared" si="7"/>
        <v>-89.963685211375946</v>
      </c>
      <c r="AU37" s="62">
        <f t="shared" si="8"/>
        <v>449.81842605687973</v>
      </c>
      <c r="AV37" s="62">
        <f t="shared" si="9"/>
        <v>-179.92737042275189</v>
      </c>
      <c r="AW37" s="63">
        <f t="shared" si="30"/>
        <v>269.89105563412784</v>
      </c>
      <c r="AX37" s="61" t="str">
        <f t="shared" ca="1" si="11"/>
        <v/>
      </c>
      <c r="AY37" s="69">
        <f t="shared" ca="1" si="31"/>
        <v>9744.127835452653</v>
      </c>
      <c r="AZ37" s="51">
        <f t="shared" si="12"/>
        <v>629.74579647963162</v>
      </c>
      <c r="BA37" s="55">
        <f t="shared" ca="1" si="13"/>
        <v>6.6347549866891911E-2</v>
      </c>
      <c r="BB37" s="55">
        <f t="shared" ca="1" si="32"/>
        <v>0.53088551365865555</v>
      </c>
      <c r="BC37" s="64">
        <f t="shared" ca="1" si="14"/>
        <v>-238.48796148039867</v>
      </c>
      <c r="BE37" s="52" t="str">
        <f t="shared" ca="1" si="15"/>
        <v/>
      </c>
      <c r="BF37" s="52" t="str">
        <f t="shared" ca="1" si="16"/>
        <v/>
      </c>
      <c r="BG37" s="52">
        <f t="shared" ca="1" si="17"/>
        <v>17.099999999999959</v>
      </c>
      <c r="BH37" s="52" t="str">
        <f t="shared" ca="1" si="18"/>
        <v/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9491.6209828854735</v>
      </c>
      <c r="AB38" s="69">
        <f t="shared" ca="1" si="27"/>
        <v>-508.3790171145265</v>
      </c>
      <c r="AC38" s="69">
        <f t="shared" ca="1" si="28"/>
        <v>140.93476785345405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3.5000000000000004</v>
      </c>
      <c r="AG38" s="78">
        <f t="shared" si="39"/>
        <v>200</v>
      </c>
      <c r="AH38" s="60">
        <f t="shared" si="39"/>
        <v>50</v>
      </c>
      <c r="AI38" s="60">
        <f t="shared" si="39"/>
        <v>175.00000000000003</v>
      </c>
      <c r="AJ38" s="60">
        <f t="shared" si="39"/>
        <v>10175</v>
      </c>
      <c r="AK38" s="60">
        <f t="shared" si="39"/>
        <v>648.37901711452696</v>
      </c>
      <c r="AL38" s="60">
        <f t="shared" si="39"/>
        <v>12.967580342290539</v>
      </c>
      <c r="AM38" s="60">
        <f t="shared" ca="1" si="39"/>
        <v>-430.87216454734795</v>
      </c>
      <c r="AN38" s="60">
        <f t="shared" ca="1" si="39"/>
        <v>-430.87216454734795</v>
      </c>
      <c r="AO38" s="60">
        <f t="shared" ca="1" si="39"/>
        <v>430.87216454734795</v>
      </c>
      <c r="AP38" s="63">
        <f t="shared" si="3"/>
        <v>35</v>
      </c>
      <c r="AQ38" s="62">
        <f t="shared" si="4"/>
        <v>1.8039753142523867</v>
      </c>
      <c r="AR38" s="62">
        <f t="shared" si="5"/>
        <v>90.198765712619334</v>
      </c>
      <c r="AS38" s="62">
        <f t="shared" si="6"/>
        <v>180.39753142523867</v>
      </c>
      <c r="AT38" s="62">
        <f t="shared" si="7"/>
        <v>-90.198765712619334</v>
      </c>
      <c r="AU38" s="62">
        <f t="shared" si="8"/>
        <v>450.99382856309666</v>
      </c>
      <c r="AV38" s="62">
        <f t="shared" si="9"/>
        <v>-180.39753142523867</v>
      </c>
      <c r="AW38" s="63">
        <f t="shared" si="30"/>
        <v>270.59629713785796</v>
      </c>
      <c r="AX38" s="61" t="str">
        <f t="shared" ca="1" si="11"/>
        <v/>
      </c>
      <c r="AY38" s="69">
        <f t="shared" ca="1" si="31"/>
        <v>9744.127835452653</v>
      </c>
      <c r="AZ38" s="51">
        <f t="shared" si="12"/>
        <v>631.39135998833535</v>
      </c>
      <c r="BA38" s="55">
        <f t="shared" ca="1" si="13"/>
        <v>6.65209199910963E-2</v>
      </c>
      <c r="BB38" s="55">
        <f t="shared" ca="1" si="32"/>
        <v>0.53227274932336288</v>
      </c>
      <c r="BC38" s="64">
        <f t="shared" ca="1" si="14"/>
        <v>-237.78271997666855</v>
      </c>
      <c r="BE38" s="52" t="str">
        <f t="shared" ca="1" si="15"/>
        <v/>
      </c>
      <c r="BF38" s="52" t="str">
        <f t="shared" ca="1" si="16"/>
        <v/>
      </c>
      <c r="BG38" s="52">
        <f t="shared" ca="1" si="17"/>
        <v>16.999999999999957</v>
      </c>
      <c r="BH38" s="52" t="str">
        <f t="shared" ca="1" si="18"/>
        <v/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9491.6209828854735</v>
      </c>
      <c r="AB39" s="69">
        <f t="shared" ca="1" si="27"/>
        <v>-508.3790171145265</v>
      </c>
      <c r="AC39" s="69">
        <f t="shared" ca="1" si="28"/>
        <v>140.93476785345405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3.5000000000000004</v>
      </c>
      <c r="AG39" s="78">
        <f t="shared" si="39"/>
        <v>200</v>
      </c>
      <c r="AH39" s="60">
        <f t="shared" si="39"/>
        <v>50</v>
      </c>
      <c r="AI39" s="60">
        <f t="shared" si="39"/>
        <v>175.00000000000003</v>
      </c>
      <c r="AJ39" s="60">
        <f t="shared" si="39"/>
        <v>10175</v>
      </c>
      <c r="AK39" s="60">
        <f t="shared" si="39"/>
        <v>648.37901711452696</v>
      </c>
      <c r="AL39" s="60">
        <f t="shared" si="39"/>
        <v>12.967580342290539</v>
      </c>
      <c r="AM39" s="60">
        <f t="shared" ca="1" si="39"/>
        <v>-430.87216454734795</v>
      </c>
      <c r="AN39" s="60">
        <f t="shared" ca="1" si="39"/>
        <v>-430.87216454734795</v>
      </c>
      <c r="AO39" s="60">
        <f t="shared" ca="1" si="39"/>
        <v>430.87216454734795</v>
      </c>
      <c r="AP39" s="63">
        <f t="shared" si="3"/>
        <v>35</v>
      </c>
      <c r="AQ39" s="62">
        <f t="shared" si="4"/>
        <v>1.8087325646325785</v>
      </c>
      <c r="AR39" s="62">
        <f t="shared" si="5"/>
        <v>90.43662823162893</v>
      </c>
      <c r="AS39" s="62">
        <f t="shared" si="6"/>
        <v>180.87325646325786</v>
      </c>
      <c r="AT39" s="62">
        <f t="shared" si="7"/>
        <v>-90.43662823162893</v>
      </c>
      <c r="AU39" s="62">
        <f t="shared" si="8"/>
        <v>452.18314115814462</v>
      </c>
      <c r="AV39" s="62">
        <f t="shared" si="9"/>
        <v>-180.87325646325786</v>
      </c>
      <c r="AW39" s="63">
        <f t="shared" si="30"/>
        <v>271.30988469488676</v>
      </c>
      <c r="AX39" s="61" t="str">
        <f t="shared" ca="1" si="11"/>
        <v/>
      </c>
      <c r="AY39" s="69">
        <f t="shared" ca="1" si="31"/>
        <v>9744.127835452653</v>
      </c>
      <c r="AZ39" s="51">
        <f t="shared" si="12"/>
        <v>633.05639762140254</v>
      </c>
      <c r="BA39" s="55">
        <f t="shared" ca="1" si="13"/>
        <v>6.6696341832746892E-2</v>
      </c>
      <c r="BB39" s="55">
        <f t="shared" ca="1" si="32"/>
        <v>0.53367640197818522</v>
      </c>
      <c r="BC39" s="64">
        <f t="shared" ca="1" si="14"/>
        <v>-237.06913241963974</v>
      </c>
      <c r="BE39" s="52" t="str">
        <f t="shared" ca="1" si="15"/>
        <v/>
      </c>
      <c r="BF39" s="52" t="str">
        <f t="shared" ca="1" si="16"/>
        <v/>
      </c>
      <c r="BG39" s="52">
        <f t="shared" ca="1" si="17"/>
        <v>16.899999999999956</v>
      </c>
      <c r="BH39" s="52" t="str">
        <f t="shared" ca="1" si="18"/>
        <v/>
      </c>
    </row>
    <row r="40" spans="19:60">
      <c r="S40" s="68">
        <f t="shared" si="38"/>
        <v>7</v>
      </c>
      <c r="T40" s="69">
        <f t="shared" si="38"/>
        <v>2</v>
      </c>
      <c r="U40" s="70">
        <f t="shared" si="0"/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9491.6209828854735</v>
      </c>
      <c r="AB40" s="69">
        <f t="shared" ca="1" si="27"/>
        <v>-508.3790171145265</v>
      </c>
      <c r="AC40" s="69">
        <f t="shared" ca="1" si="28"/>
        <v>140.93476785345405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3.5000000000000004</v>
      </c>
      <c r="AG40" s="78">
        <f t="shared" si="39"/>
        <v>200</v>
      </c>
      <c r="AH40" s="60">
        <f t="shared" si="39"/>
        <v>50</v>
      </c>
      <c r="AI40" s="60">
        <f t="shared" si="39"/>
        <v>175.00000000000003</v>
      </c>
      <c r="AJ40" s="60">
        <f t="shared" si="39"/>
        <v>10175</v>
      </c>
      <c r="AK40" s="60">
        <f t="shared" si="39"/>
        <v>648.37901711452696</v>
      </c>
      <c r="AL40" s="60">
        <f t="shared" si="39"/>
        <v>12.967580342290539</v>
      </c>
      <c r="AM40" s="60">
        <f t="shared" ca="1" si="39"/>
        <v>-430.87216454734795</v>
      </c>
      <c r="AN40" s="60">
        <f t="shared" ca="1" si="39"/>
        <v>-430.87216454734795</v>
      </c>
      <c r="AO40" s="60">
        <f t="shared" ca="1" si="39"/>
        <v>430.87216454734795</v>
      </c>
      <c r="AP40" s="63">
        <f t="shared" si="3"/>
        <v>35</v>
      </c>
      <c r="AQ40" s="62">
        <f t="shared" si="4"/>
        <v>1.8135464489458677</v>
      </c>
      <c r="AR40" s="62">
        <f t="shared" si="5"/>
        <v>90.677322447293392</v>
      </c>
      <c r="AS40" s="62">
        <f t="shared" si="6"/>
        <v>181.35464489458678</v>
      </c>
      <c r="AT40" s="62">
        <f t="shared" si="7"/>
        <v>-90.677322447293392</v>
      </c>
      <c r="AU40" s="62">
        <f t="shared" si="8"/>
        <v>453.38661223646693</v>
      </c>
      <c r="AV40" s="62">
        <f t="shared" si="9"/>
        <v>-181.35464489458678</v>
      </c>
      <c r="AW40" s="63">
        <f t="shared" si="30"/>
        <v>272.03196734188015</v>
      </c>
      <c r="AX40" s="61" t="str">
        <f t="shared" ca="1" si="11"/>
        <v/>
      </c>
      <c r="AY40" s="69">
        <f t="shared" ca="1" si="31"/>
        <v>9744.127835452653</v>
      </c>
      <c r="AZ40" s="51">
        <f t="shared" si="12"/>
        <v>634.74125713105377</v>
      </c>
      <c r="BA40" s="55">
        <f t="shared" ca="1" si="13"/>
        <v>6.687385202965522E-2</v>
      </c>
      <c r="BB40" s="55">
        <f t="shared" ca="1" si="32"/>
        <v>0.53509676478366019</v>
      </c>
      <c r="BC40" s="64">
        <f t="shared" ca="1" si="14"/>
        <v>-236.34704977264636</v>
      </c>
      <c r="BE40" s="52" t="str">
        <f t="shared" ca="1" si="15"/>
        <v/>
      </c>
      <c r="BF40" s="52" t="str">
        <f t="shared" ca="1" si="16"/>
        <v/>
      </c>
      <c r="BG40" s="52">
        <f t="shared" ca="1" si="17"/>
        <v>16.799999999999955</v>
      </c>
      <c r="BH40" s="52" t="str">
        <f t="shared" ca="1" si="18"/>
        <v/>
      </c>
    </row>
    <row r="41" spans="19:60">
      <c r="S41" s="68">
        <f t="shared" si="38"/>
        <v>7</v>
      </c>
      <c r="T41" s="69">
        <f t="shared" si="38"/>
        <v>2</v>
      </c>
      <c r="U41" s="70">
        <f t="shared" si="0"/>
        <v>5</v>
      </c>
      <c r="V41" s="68">
        <f t="shared" ref="V41:AA56" si="40">V40</f>
        <v>2</v>
      </c>
      <c r="W41" s="70">
        <f t="shared" si="40"/>
        <v>7</v>
      </c>
      <c r="X41" s="71">
        <f t="shared" si="40"/>
        <v>0.7142857142857143</v>
      </c>
      <c r="Y41" s="71">
        <f t="shared" si="40"/>
        <v>0.5</v>
      </c>
      <c r="Z41" s="69">
        <f t="shared" si="40"/>
        <v>10000</v>
      </c>
      <c r="AA41" s="69">
        <f t="shared" ca="1" si="40"/>
        <v>9491.6209828854735</v>
      </c>
      <c r="AB41" s="69">
        <f t="shared" ca="1" si="27"/>
        <v>-508.3790171145265</v>
      </c>
      <c r="AC41" s="69">
        <f t="shared" ca="1" si="28"/>
        <v>140.93476785345405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3.5000000000000004</v>
      </c>
      <c r="AG41" s="78">
        <f t="shared" si="39"/>
        <v>200</v>
      </c>
      <c r="AH41" s="60">
        <f t="shared" si="39"/>
        <v>50</v>
      </c>
      <c r="AI41" s="60">
        <f t="shared" si="39"/>
        <v>175.00000000000003</v>
      </c>
      <c r="AJ41" s="60">
        <f t="shared" si="39"/>
        <v>10175</v>
      </c>
      <c r="AK41" s="60">
        <f t="shared" si="39"/>
        <v>648.37901711452696</v>
      </c>
      <c r="AL41" s="60">
        <f t="shared" si="39"/>
        <v>12.967580342290539</v>
      </c>
      <c r="AM41" s="60">
        <f t="shared" ca="1" si="39"/>
        <v>-430.87216454734795</v>
      </c>
      <c r="AN41" s="60">
        <f t="shared" ca="1" si="39"/>
        <v>-430.87216454734795</v>
      </c>
      <c r="AO41" s="60">
        <f t="shared" ca="1" si="39"/>
        <v>430.87216454734795</v>
      </c>
      <c r="AP41" s="63">
        <f t="shared" si="3"/>
        <v>35</v>
      </c>
      <c r="AQ41" s="62">
        <f t="shared" si="4"/>
        <v>1.818417984568298</v>
      </c>
      <c r="AR41" s="62">
        <f t="shared" si="5"/>
        <v>90.920899228414896</v>
      </c>
      <c r="AS41" s="62">
        <f t="shared" si="6"/>
        <v>181.84179845682979</v>
      </c>
      <c r="AT41" s="62">
        <f t="shared" si="7"/>
        <v>-90.920899228414896</v>
      </c>
      <c r="AU41" s="62">
        <f t="shared" si="8"/>
        <v>454.60449614207448</v>
      </c>
      <c r="AV41" s="62">
        <f t="shared" si="9"/>
        <v>-181.84179845682979</v>
      </c>
      <c r="AW41" s="63">
        <f t="shared" si="30"/>
        <v>272.76269768524469</v>
      </c>
      <c r="AX41" s="61" t="str">
        <f t="shared" ca="1" si="11"/>
        <v/>
      </c>
      <c r="AY41" s="69">
        <f t="shared" ca="1" si="31"/>
        <v>9744.127835452653</v>
      </c>
      <c r="AZ41" s="51">
        <f t="shared" si="12"/>
        <v>636.44629459890427</v>
      </c>
      <c r="BA41" s="55">
        <f t="shared" ca="1" si="13"/>
        <v>6.7053488097185185E-2</v>
      </c>
      <c r="BB41" s="55">
        <f t="shared" ca="1" si="32"/>
        <v>0.53653413792213478</v>
      </c>
      <c r="BC41" s="64">
        <f t="shared" ca="1" si="14"/>
        <v>-235.61631942928182</v>
      </c>
      <c r="BE41" s="52" t="str">
        <f t="shared" ca="1" si="15"/>
        <v/>
      </c>
      <c r="BF41" s="52" t="str">
        <f t="shared" ca="1" si="16"/>
        <v/>
      </c>
      <c r="BG41" s="52">
        <f t="shared" ca="1" si="17"/>
        <v>16.699999999999953</v>
      </c>
      <c r="BH41" s="52" t="str">
        <f t="shared" ca="1" si="18"/>
        <v/>
      </c>
    </row>
    <row r="42" spans="19:60">
      <c r="S42" s="68">
        <f t="shared" ref="S42:T57" si="41">S41</f>
        <v>7</v>
      </c>
      <c r="T42" s="69">
        <f t="shared" si="41"/>
        <v>2</v>
      </c>
      <c r="U42" s="70">
        <f t="shared" si="0"/>
        <v>5</v>
      </c>
      <c r="V42" s="68">
        <f t="shared" si="40"/>
        <v>2</v>
      </c>
      <c r="W42" s="70">
        <f t="shared" si="40"/>
        <v>7</v>
      </c>
      <c r="X42" s="71">
        <f t="shared" si="40"/>
        <v>0.7142857142857143</v>
      </c>
      <c r="Y42" s="71">
        <f t="shared" si="40"/>
        <v>0.5</v>
      </c>
      <c r="Z42" s="69">
        <f t="shared" si="40"/>
        <v>10000</v>
      </c>
      <c r="AA42" s="69">
        <f t="shared" ca="1" si="40"/>
        <v>9491.6209828854735</v>
      </c>
      <c r="AB42" s="69">
        <f t="shared" ca="1" si="27"/>
        <v>-508.3790171145265</v>
      </c>
      <c r="AC42" s="69">
        <f t="shared" ca="1" si="28"/>
        <v>140.93476785345405</v>
      </c>
      <c r="AD42" s="73">
        <f t="shared" si="35"/>
        <v>16.599999999999952</v>
      </c>
      <c r="AE42" s="69">
        <f t="shared" ref="AE42:AO57" si="42">AE41</f>
        <v>0.70000000000000007</v>
      </c>
      <c r="AF42" s="69">
        <f t="shared" si="42"/>
        <v>3.5000000000000004</v>
      </c>
      <c r="AG42" s="78">
        <f t="shared" si="42"/>
        <v>200</v>
      </c>
      <c r="AH42" s="60">
        <f t="shared" si="42"/>
        <v>50</v>
      </c>
      <c r="AI42" s="60">
        <f t="shared" si="42"/>
        <v>175.00000000000003</v>
      </c>
      <c r="AJ42" s="60">
        <f t="shared" si="42"/>
        <v>10175</v>
      </c>
      <c r="AK42" s="60">
        <f t="shared" si="42"/>
        <v>648.37901711452696</v>
      </c>
      <c r="AL42" s="60">
        <f t="shared" si="42"/>
        <v>12.967580342290539</v>
      </c>
      <c r="AM42" s="60">
        <f t="shared" ca="1" si="42"/>
        <v>-430.87216454734795</v>
      </c>
      <c r="AN42" s="60">
        <f t="shared" ca="1" si="42"/>
        <v>-430.87216454734795</v>
      </c>
      <c r="AO42" s="60">
        <f t="shared" ca="1" si="42"/>
        <v>430.87216454734795</v>
      </c>
      <c r="AP42" s="63">
        <f t="shared" si="3"/>
        <v>35</v>
      </c>
      <c r="AQ42" s="62">
        <f t="shared" si="4"/>
        <v>1.8233482133909988</v>
      </c>
      <c r="AR42" s="62">
        <f t="shared" si="5"/>
        <v>91.167410669549938</v>
      </c>
      <c r="AS42" s="62">
        <f t="shared" si="6"/>
        <v>182.33482133909988</v>
      </c>
      <c r="AT42" s="62">
        <f t="shared" si="7"/>
        <v>-91.167410669549938</v>
      </c>
      <c r="AU42" s="62">
        <f t="shared" si="8"/>
        <v>455.8370533477497</v>
      </c>
      <c r="AV42" s="62">
        <f t="shared" si="9"/>
        <v>-182.33482133909988</v>
      </c>
      <c r="AW42" s="63">
        <f t="shared" si="30"/>
        <v>273.5022320086498</v>
      </c>
      <c r="AX42" s="61" t="str">
        <f t="shared" ca="1" si="11"/>
        <v/>
      </c>
      <c r="AY42" s="69">
        <f t="shared" ca="1" si="31"/>
        <v>9744.127835452653</v>
      </c>
      <c r="AZ42" s="51">
        <f t="shared" si="12"/>
        <v>638.17187468684961</v>
      </c>
      <c r="BA42" s="55">
        <f t="shared" ca="1" si="13"/>
        <v>6.7235288454685418E-2</v>
      </c>
      <c r="BB42" s="55">
        <f t="shared" ca="1" si="32"/>
        <v>0.5379888288092658</v>
      </c>
      <c r="BC42" s="64">
        <f t="shared" ca="1" si="14"/>
        <v>-234.87678510587671</v>
      </c>
      <c r="BE42" s="52" t="str">
        <f t="shared" ca="1" si="15"/>
        <v/>
      </c>
      <c r="BF42" s="52" t="str">
        <f t="shared" ca="1" si="16"/>
        <v/>
      </c>
      <c r="BG42" s="52">
        <f t="shared" ca="1" si="17"/>
        <v>16.599999999999952</v>
      </c>
      <c r="BH42" s="52" t="str">
        <f t="shared" ca="1" si="18"/>
        <v/>
      </c>
    </row>
    <row r="43" spans="19:60">
      <c r="S43" s="68">
        <f t="shared" si="41"/>
        <v>7</v>
      </c>
      <c r="T43" s="69">
        <f t="shared" si="41"/>
        <v>2</v>
      </c>
      <c r="U43" s="70">
        <f t="shared" si="0"/>
        <v>5</v>
      </c>
      <c r="V43" s="68">
        <f t="shared" si="40"/>
        <v>2</v>
      </c>
      <c r="W43" s="70">
        <f t="shared" si="40"/>
        <v>7</v>
      </c>
      <c r="X43" s="71">
        <f t="shared" si="40"/>
        <v>0.7142857142857143</v>
      </c>
      <c r="Y43" s="71">
        <f t="shared" si="40"/>
        <v>0.5</v>
      </c>
      <c r="Z43" s="69">
        <f t="shared" si="40"/>
        <v>10000</v>
      </c>
      <c r="AA43" s="69">
        <f t="shared" ca="1" si="40"/>
        <v>9491.6209828854735</v>
      </c>
      <c r="AB43" s="69">
        <f t="shared" ca="1" si="27"/>
        <v>-508.3790171145265</v>
      </c>
      <c r="AC43" s="69">
        <f t="shared" ca="1" si="28"/>
        <v>140.93476785345405</v>
      </c>
      <c r="AD43" s="73">
        <f t="shared" si="35"/>
        <v>16.49999999999995</v>
      </c>
      <c r="AE43" s="69">
        <f t="shared" si="42"/>
        <v>0.70000000000000007</v>
      </c>
      <c r="AF43" s="69">
        <f t="shared" si="42"/>
        <v>3.5000000000000004</v>
      </c>
      <c r="AG43" s="78">
        <f t="shared" si="42"/>
        <v>200</v>
      </c>
      <c r="AH43" s="60">
        <f t="shared" si="42"/>
        <v>50</v>
      </c>
      <c r="AI43" s="60">
        <f t="shared" si="42"/>
        <v>175.00000000000003</v>
      </c>
      <c r="AJ43" s="60">
        <f t="shared" si="42"/>
        <v>10175</v>
      </c>
      <c r="AK43" s="60">
        <f t="shared" si="42"/>
        <v>648.37901711452696</v>
      </c>
      <c r="AL43" s="60">
        <f t="shared" si="42"/>
        <v>12.967580342290539</v>
      </c>
      <c r="AM43" s="60">
        <f t="shared" ca="1" si="42"/>
        <v>-430.87216454734795</v>
      </c>
      <c r="AN43" s="60">
        <f t="shared" ca="1" si="42"/>
        <v>-430.87216454734795</v>
      </c>
      <c r="AO43" s="60">
        <f t="shared" ca="1" si="42"/>
        <v>430.87216454734795</v>
      </c>
      <c r="AP43" s="63">
        <f t="shared" si="3"/>
        <v>35</v>
      </c>
      <c r="AQ43" s="62">
        <f t="shared" si="4"/>
        <v>1.8283382025630655</v>
      </c>
      <c r="AR43" s="62">
        <f t="shared" si="5"/>
        <v>91.416910128153276</v>
      </c>
      <c r="AS43" s="62">
        <f t="shared" si="6"/>
        <v>182.83382025630655</v>
      </c>
      <c r="AT43" s="62">
        <f t="shared" si="7"/>
        <v>-91.416910128153276</v>
      </c>
      <c r="AU43" s="62">
        <f t="shared" si="8"/>
        <v>457.08455064076639</v>
      </c>
      <c r="AV43" s="62">
        <f t="shared" si="9"/>
        <v>-182.83382025630655</v>
      </c>
      <c r="AW43" s="63">
        <f t="shared" si="30"/>
        <v>274.25073038445987</v>
      </c>
      <c r="AX43" s="61" t="str">
        <f t="shared" ca="1" si="11"/>
        <v/>
      </c>
      <c r="AY43" s="69">
        <f t="shared" ca="1" si="31"/>
        <v>9744.127835452653</v>
      </c>
      <c r="AZ43" s="51">
        <f t="shared" si="12"/>
        <v>639.91837089707292</v>
      </c>
      <c r="BA43" s="55">
        <f t="shared" ca="1" si="13"/>
        <v>6.7419292452882626E-2</v>
      </c>
      <c r="BB43" s="55">
        <f t="shared" ca="1" si="32"/>
        <v>0.53946115231321057</v>
      </c>
      <c r="BC43" s="64">
        <f t="shared" ca="1" si="14"/>
        <v>-234.12828673006663</v>
      </c>
      <c r="BE43" s="52" t="str">
        <f t="shared" ca="1" si="15"/>
        <v/>
      </c>
      <c r="BF43" s="52" t="str">
        <f t="shared" ca="1" si="16"/>
        <v/>
      </c>
      <c r="BG43" s="52">
        <f t="shared" ca="1" si="17"/>
        <v>16.49999999999995</v>
      </c>
      <c r="BH43" s="52" t="str">
        <f t="shared" ca="1" si="18"/>
        <v/>
      </c>
    </row>
    <row r="44" spans="19:60">
      <c r="S44" s="68">
        <f t="shared" si="41"/>
        <v>7</v>
      </c>
      <c r="T44" s="69">
        <f t="shared" si="41"/>
        <v>2</v>
      </c>
      <c r="U44" s="70">
        <f t="shared" si="0"/>
        <v>5</v>
      </c>
      <c r="V44" s="68">
        <f t="shared" si="40"/>
        <v>2</v>
      </c>
      <c r="W44" s="70">
        <f t="shared" si="40"/>
        <v>7</v>
      </c>
      <c r="X44" s="71">
        <f t="shared" si="40"/>
        <v>0.7142857142857143</v>
      </c>
      <c r="Y44" s="71">
        <f t="shared" si="40"/>
        <v>0.5</v>
      </c>
      <c r="Z44" s="69">
        <f t="shared" si="40"/>
        <v>10000</v>
      </c>
      <c r="AA44" s="69">
        <f t="shared" ca="1" si="40"/>
        <v>9491.6209828854735</v>
      </c>
      <c r="AB44" s="69">
        <f t="shared" ca="1" si="27"/>
        <v>-508.3790171145265</v>
      </c>
      <c r="AC44" s="69">
        <f t="shared" ca="1" si="28"/>
        <v>140.93476785345405</v>
      </c>
      <c r="AD44" s="73">
        <f t="shared" si="35"/>
        <v>16.399999999999949</v>
      </c>
      <c r="AE44" s="69">
        <f t="shared" si="42"/>
        <v>0.70000000000000007</v>
      </c>
      <c r="AF44" s="69">
        <f t="shared" si="42"/>
        <v>3.5000000000000004</v>
      </c>
      <c r="AG44" s="78">
        <f t="shared" si="42"/>
        <v>200</v>
      </c>
      <c r="AH44" s="60">
        <f t="shared" si="42"/>
        <v>50</v>
      </c>
      <c r="AI44" s="60">
        <f t="shared" si="42"/>
        <v>175.00000000000003</v>
      </c>
      <c r="AJ44" s="60">
        <f t="shared" si="42"/>
        <v>10175</v>
      </c>
      <c r="AK44" s="60">
        <f t="shared" si="42"/>
        <v>648.37901711452696</v>
      </c>
      <c r="AL44" s="60">
        <f t="shared" si="42"/>
        <v>12.967580342290539</v>
      </c>
      <c r="AM44" s="60">
        <f t="shared" ca="1" si="42"/>
        <v>-430.87216454734795</v>
      </c>
      <c r="AN44" s="60">
        <f t="shared" ca="1" si="42"/>
        <v>-430.87216454734795</v>
      </c>
      <c r="AO44" s="60">
        <f t="shared" ca="1" si="42"/>
        <v>430.87216454734795</v>
      </c>
      <c r="AP44" s="63">
        <f t="shared" si="3"/>
        <v>35</v>
      </c>
      <c r="AQ44" s="62">
        <f t="shared" si="4"/>
        <v>1.8333890452616208</v>
      </c>
      <c r="AR44" s="62">
        <f t="shared" si="5"/>
        <v>91.669452263081041</v>
      </c>
      <c r="AS44" s="62">
        <f t="shared" si="6"/>
        <v>183.33890452616208</v>
      </c>
      <c r="AT44" s="62">
        <f t="shared" si="7"/>
        <v>-91.669452263081041</v>
      </c>
      <c r="AU44" s="62">
        <f t="shared" si="8"/>
        <v>458.34726131540521</v>
      </c>
      <c r="AV44" s="62">
        <f t="shared" si="9"/>
        <v>-183.33890452616208</v>
      </c>
      <c r="AW44" s="63">
        <f t="shared" si="30"/>
        <v>275.00835678924312</v>
      </c>
      <c r="AX44" s="61" t="str">
        <f t="shared" ca="1" si="11"/>
        <v/>
      </c>
      <c r="AY44" s="69">
        <f t="shared" ca="1" si="31"/>
        <v>9744.127835452653</v>
      </c>
      <c r="AZ44" s="51">
        <f t="shared" si="12"/>
        <v>641.68616584156734</v>
      </c>
      <c r="BA44" s="55">
        <f t="shared" ca="1" si="13"/>
        <v>6.7605540402277356E-2</v>
      </c>
      <c r="BB44" s="55">
        <f t="shared" ca="1" si="32"/>
        <v>0.5409514309818374</v>
      </c>
      <c r="BC44" s="64">
        <f t="shared" ca="1" si="14"/>
        <v>-233.37066032528338</v>
      </c>
      <c r="BE44" s="52" t="str">
        <f t="shared" ca="1" si="15"/>
        <v/>
      </c>
      <c r="BF44" s="52" t="str">
        <f t="shared" ca="1" si="16"/>
        <v/>
      </c>
      <c r="BG44" s="52">
        <f t="shared" ca="1" si="17"/>
        <v>16.399999999999949</v>
      </c>
      <c r="BH44" s="52" t="str">
        <f t="shared" ca="1" si="18"/>
        <v/>
      </c>
    </row>
    <row r="45" spans="19:60">
      <c r="S45" s="68">
        <f t="shared" si="41"/>
        <v>7</v>
      </c>
      <c r="T45" s="69">
        <f t="shared" si="41"/>
        <v>2</v>
      </c>
      <c r="U45" s="70">
        <f t="shared" si="0"/>
        <v>5</v>
      </c>
      <c r="V45" s="68">
        <f t="shared" si="40"/>
        <v>2</v>
      </c>
      <c r="W45" s="70">
        <f t="shared" si="40"/>
        <v>7</v>
      </c>
      <c r="X45" s="71">
        <f t="shared" si="40"/>
        <v>0.7142857142857143</v>
      </c>
      <c r="Y45" s="71">
        <f t="shared" si="40"/>
        <v>0.5</v>
      </c>
      <c r="Z45" s="69">
        <f t="shared" si="40"/>
        <v>10000</v>
      </c>
      <c r="AA45" s="69">
        <f t="shared" ca="1" si="40"/>
        <v>9491.6209828854735</v>
      </c>
      <c r="AB45" s="69">
        <f t="shared" ca="1" si="27"/>
        <v>-508.3790171145265</v>
      </c>
      <c r="AC45" s="69">
        <f t="shared" ca="1" si="28"/>
        <v>140.93476785345405</v>
      </c>
      <c r="AD45" s="73">
        <f t="shared" si="35"/>
        <v>16.299999999999947</v>
      </c>
      <c r="AE45" s="69">
        <f t="shared" si="42"/>
        <v>0.70000000000000007</v>
      </c>
      <c r="AF45" s="69">
        <f t="shared" si="42"/>
        <v>3.5000000000000004</v>
      </c>
      <c r="AG45" s="78">
        <f t="shared" si="42"/>
        <v>200</v>
      </c>
      <c r="AH45" s="60">
        <f t="shared" si="42"/>
        <v>50</v>
      </c>
      <c r="AI45" s="60">
        <f t="shared" si="42"/>
        <v>175.00000000000003</v>
      </c>
      <c r="AJ45" s="60">
        <f t="shared" si="42"/>
        <v>10175</v>
      </c>
      <c r="AK45" s="60">
        <f t="shared" si="42"/>
        <v>648.37901711452696</v>
      </c>
      <c r="AL45" s="60">
        <f t="shared" si="42"/>
        <v>12.967580342290539</v>
      </c>
      <c r="AM45" s="60">
        <f t="shared" ca="1" si="42"/>
        <v>-430.87216454734795</v>
      </c>
      <c r="AN45" s="60">
        <f t="shared" ca="1" si="42"/>
        <v>-430.87216454734795</v>
      </c>
      <c r="AO45" s="60">
        <f t="shared" ca="1" si="42"/>
        <v>430.87216454734795</v>
      </c>
      <c r="AP45" s="63">
        <f t="shared" si="3"/>
        <v>35</v>
      </c>
      <c r="AQ45" s="62">
        <f t="shared" si="4"/>
        <v>1.8385018614902198</v>
      </c>
      <c r="AR45" s="62">
        <f t="shared" si="5"/>
        <v>91.925093074510983</v>
      </c>
      <c r="AS45" s="62">
        <f t="shared" si="6"/>
        <v>183.85018614902197</v>
      </c>
      <c r="AT45" s="62">
        <f t="shared" si="7"/>
        <v>-91.925093074510983</v>
      </c>
      <c r="AU45" s="62">
        <f t="shared" si="8"/>
        <v>459.62546537255491</v>
      </c>
      <c r="AV45" s="62">
        <f t="shared" si="9"/>
        <v>-183.85018614902197</v>
      </c>
      <c r="AW45" s="63">
        <f t="shared" si="30"/>
        <v>275.77527922353295</v>
      </c>
      <c r="AX45" s="61" t="str">
        <f t="shared" ca="1" si="11"/>
        <v/>
      </c>
      <c r="AY45" s="69">
        <f t="shared" ca="1" si="31"/>
        <v>9744.127835452653</v>
      </c>
      <c r="AZ45" s="51">
        <f t="shared" si="12"/>
        <v>643.47565152157688</v>
      </c>
      <c r="BA45" s="55">
        <f t="shared" ca="1" si="13"/>
        <v>6.7794073602584881E-2</v>
      </c>
      <c r="BB45" s="55">
        <f t="shared" ca="1" si="32"/>
        <v>0.54245999527830024</v>
      </c>
      <c r="BC45" s="64">
        <f t="shared" ca="1" si="14"/>
        <v>-232.60373789099356</v>
      </c>
      <c r="BE45" s="52" t="str">
        <f t="shared" ca="1" si="15"/>
        <v/>
      </c>
      <c r="BF45" s="52" t="str">
        <f t="shared" ca="1" si="16"/>
        <v/>
      </c>
      <c r="BG45" s="52">
        <f t="shared" ca="1" si="17"/>
        <v>16.299999999999947</v>
      </c>
      <c r="BH45" s="52" t="str">
        <f t="shared" ca="1" si="18"/>
        <v/>
      </c>
    </row>
    <row r="46" spans="19:60">
      <c r="S46" s="68">
        <f t="shared" si="41"/>
        <v>7</v>
      </c>
      <c r="T46" s="69">
        <f t="shared" si="41"/>
        <v>2</v>
      </c>
      <c r="U46" s="70">
        <f t="shared" si="0"/>
        <v>5</v>
      </c>
      <c r="V46" s="68">
        <f t="shared" si="40"/>
        <v>2</v>
      </c>
      <c r="W46" s="70">
        <f t="shared" si="40"/>
        <v>7</v>
      </c>
      <c r="X46" s="71">
        <f t="shared" si="40"/>
        <v>0.7142857142857143</v>
      </c>
      <c r="Y46" s="71">
        <f t="shared" si="40"/>
        <v>0.5</v>
      </c>
      <c r="Z46" s="69">
        <f t="shared" si="40"/>
        <v>10000</v>
      </c>
      <c r="AA46" s="69">
        <f t="shared" ca="1" si="40"/>
        <v>9491.6209828854735</v>
      </c>
      <c r="AB46" s="69">
        <f t="shared" ca="1" si="27"/>
        <v>-508.3790171145265</v>
      </c>
      <c r="AC46" s="69">
        <f t="shared" ca="1" si="28"/>
        <v>140.93476785345405</v>
      </c>
      <c r="AD46" s="73">
        <f t="shared" si="35"/>
        <v>16.199999999999946</v>
      </c>
      <c r="AE46" s="69">
        <f t="shared" si="42"/>
        <v>0.70000000000000007</v>
      </c>
      <c r="AF46" s="69">
        <f t="shared" si="42"/>
        <v>3.5000000000000004</v>
      </c>
      <c r="AG46" s="78">
        <f t="shared" si="42"/>
        <v>200</v>
      </c>
      <c r="AH46" s="60">
        <f t="shared" si="42"/>
        <v>50</v>
      </c>
      <c r="AI46" s="60">
        <f t="shared" si="42"/>
        <v>175.00000000000003</v>
      </c>
      <c r="AJ46" s="60">
        <f t="shared" si="42"/>
        <v>10175</v>
      </c>
      <c r="AK46" s="60">
        <f t="shared" si="42"/>
        <v>648.37901711452696</v>
      </c>
      <c r="AL46" s="60">
        <f t="shared" si="42"/>
        <v>12.967580342290539</v>
      </c>
      <c r="AM46" s="60">
        <f t="shared" ca="1" si="42"/>
        <v>-430.87216454734795</v>
      </c>
      <c r="AN46" s="60">
        <f t="shared" ca="1" si="42"/>
        <v>-430.87216454734795</v>
      </c>
      <c r="AO46" s="60">
        <f t="shared" ca="1" si="42"/>
        <v>430.87216454734795</v>
      </c>
      <c r="AP46" s="63">
        <f t="shared" si="3"/>
        <v>35</v>
      </c>
      <c r="AQ46" s="62">
        <f t="shared" si="4"/>
        <v>1.843677798906826</v>
      </c>
      <c r="AR46" s="62">
        <f t="shared" si="5"/>
        <v>92.183889945341306</v>
      </c>
      <c r="AS46" s="62">
        <f t="shared" si="6"/>
        <v>184.36777989068261</v>
      </c>
      <c r="AT46" s="62">
        <f t="shared" si="7"/>
        <v>-92.183889945341306</v>
      </c>
      <c r="AU46" s="62">
        <f t="shared" si="8"/>
        <v>460.91944972670655</v>
      </c>
      <c r="AV46" s="62">
        <f t="shared" si="9"/>
        <v>-184.36777989068261</v>
      </c>
      <c r="AW46" s="63">
        <f t="shared" si="30"/>
        <v>276.55166983602396</v>
      </c>
      <c r="AX46" s="61" t="str">
        <f t="shared" ca="1" si="11"/>
        <v/>
      </c>
      <c r="AY46" s="69">
        <f t="shared" ca="1" si="31"/>
        <v>9744.127835452653</v>
      </c>
      <c r="AZ46" s="51">
        <f t="shared" si="12"/>
        <v>645.28722961738913</v>
      </c>
      <c r="BA46" s="55">
        <f t="shared" ca="1" si="13"/>
        <v>6.7984934373266595E-2</v>
      </c>
      <c r="BB46" s="55">
        <f t="shared" ca="1" si="32"/>
        <v>0.54398718382533673</v>
      </c>
      <c r="BC46" s="64">
        <f t="shared" ca="1" si="14"/>
        <v>-231.82734727850254</v>
      </c>
      <c r="BE46" s="52" t="str">
        <f t="shared" ca="1" si="15"/>
        <v/>
      </c>
      <c r="BF46" s="52" t="str">
        <f t="shared" ca="1" si="16"/>
        <v/>
      </c>
      <c r="BG46" s="52">
        <f t="shared" ca="1" si="17"/>
        <v>16.199999999999946</v>
      </c>
      <c r="BH46" s="52" t="str">
        <f t="shared" ca="1" si="18"/>
        <v/>
      </c>
    </row>
    <row r="47" spans="19:60">
      <c r="S47" s="68">
        <f t="shared" si="41"/>
        <v>7</v>
      </c>
      <c r="T47" s="69">
        <f t="shared" si="41"/>
        <v>2</v>
      </c>
      <c r="U47" s="70">
        <f t="shared" si="0"/>
        <v>5</v>
      </c>
      <c r="V47" s="68">
        <f t="shared" si="40"/>
        <v>2</v>
      </c>
      <c r="W47" s="70">
        <f t="shared" si="40"/>
        <v>7</v>
      </c>
      <c r="X47" s="71">
        <f t="shared" si="40"/>
        <v>0.7142857142857143</v>
      </c>
      <c r="Y47" s="71">
        <f t="shared" si="40"/>
        <v>0.5</v>
      </c>
      <c r="Z47" s="69">
        <f t="shared" si="40"/>
        <v>10000</v>
      </c>
      <c r="AA47" s="69">
        <f t="shared" ca="1" si="40"/>
        <v>9491.6209828854735</v>
      </c>
      <c r="AB47" s="69">
        <f t="shared" ca="1" si="27"/>
        <v>-508.3790171145265</v>
      </c>
      <c r="AC47" s="69">
        <f t="shared" ca="1" si="28"/>
        <v>140.93476785345405</v>
      </c>
      <c r="AD47" s="73">
        <f t="shared" si="35"/>
        <v>16.099999999999945</v>
      </c>
      <c r="AE47" s="69">
        <f t="shared" si="42"/>
        <v>0.70000000000000007</v>
      </c>
      <c r="AF47" s="69">
        <f t="shared" si="42"/>
        <v>3.5000000000000004</v>
      </c>
      <c r="AG47" s="78">
        <f t="shared" si="42"/>
        <v>200</v>
      </c>
      <c r="AH47" s="60">
        <f t="shared" si="42"/>
        <v>50</v>
      </c>
      <c r="AI47" s="60">
        <f t="shared" si="42"/>
        <v>175.00000000000003</v>
      </c>
      <c r="AJ47" s="60">
        <f t="shared" si="42"/>
        <v>10175</v>
      </c>
      <c r="AK47" s="60">
        <f t="shared" si="42"/>
        <v>648.37901711452696</v>
      </c>
      <c r="AL47" s="60">
        <f t="shared" si="42"/>
        <v>12.967580342290539</v>
      </c>
      <c r="AM47" s="60">
        <f t="shared" ca="1" si="42"/>
        <v>-430.87216454734795</v>
      </c>
      <c r="AN47" s="60">
        <f t="shared" ca="1" si="42"/>
        <v>-430.87216454734795</v>
      </c>
      <c r="AO47" s="60">
        <f t="shared" ca="1" si="42"/>
        <v>430.87216454734795</v>
      </c>
      <c r="AP47" s="63">
        <f t="shared" si="3"/>
        <v>35</v>
      </c>
      <c r="AQ47" s="62">
        <f t="shared" si="4"/>
        <v>1.848918033682645</v>
      </c>
      <c r="AR47" s="62">
        <f t="shared" si="5"/>
        <v>92.445901684132252</v>
      </c>
      <c r="AS47" s="62">
        <f t="shared" si="6"/>
        <v>184.8918033682645</v>
      </c>
      <c r="AT47" s="62">
        <f t="shared" si="7"/>
        <v>-92.445901684132252</v>
      </c>
      <c r="AU47" s="62">
        <f t="shared" si="8"/>
        <v>462.22950842066126</v>
      </c>
      <c r="AV47" s="62">
        <f t="shared" si="9"/>
        <v>-184.8918033682645</v>
      </c>
      <c r="AW47" s="63">
        <f t="shared" si="30"/>
        <v>277.33770505239676</v>
      </c>
      <c r="AX47" s="61" t="str">
        <f t="shared" ca="1" si="11"/>
        <v/>
      </c>
      <c r="AY47" s="69">
        <f t="shared" ca="1" si="31"/>
        <v>9744.127835452653</v>
      </c>
      <c r="AZ47" s="51">
        <f t="shared" si="12"/>
        <v>647.12131178892582</v>
      </c>
      <c r="BA47" s="55">
        <f t="shared" ca="1" si="13"/>
        <v>6.8178166085199027E-2</v>
      </c>
      <c r="BB47" s="55">
        <f t="shared" ca="1" si="32"/>
        <v>0.54553334365867179</v>
      </c>
      <c r="BC47" s="64">
        <f t="shared" ca="1" si="14"/>
        <v>-231.04131206212975</v>
      </c>
      <c r="BE47" s="52" t="str">
        <f t="shared" ca="1" si="15"/>
        <v/>
      </c>
      <c r="BF47" s="52" t="str">
        <f t="shared" ca="1" si="16"/>
        <v/>
      </c>
      <c r="BG47" s="52">
        <f t="shared" ca="1" si="17"/>
        <v>16.099999999999945</v>
      </c>
      <c r="BH47" s="52" t="str">
        <f t="shared" ca="1" si="18"/>
        <v/>
      </c>
    </row>
    <row r="48" spans="19:60">
      <c r="S48" s="68">
        <f t="shared" si="41"/>
        <v>7</v>
      </c>
      <c r="T48" s="69">
        <f t="shared" si="41"/>
        <v>2</v>
      </c>
      <c r="U48" s="70">
        <f t="shared" si="0"/>
        <v>5</v>
      </c>
      <c r="V48" s="68">
        <f t="shared" si="40"/>
        <v>2</v>
      </c>
      <c r="W48" s="70">
        <f t="shared" si="40"/>
        <v>7</v>
      </c>
      <c r="X48" s="71">
        <f t="shared" si="40"/>
        <v>0.7142857142857143</v>
      </c>
      <c r="Y48" s="71">
        <f t="shared" si="40"/>
        <v>0.5</v>
      </c>
      <c r="Z48" s="69">
        <f t="shared" si="40"/>
        <v>10000</v>
      </c>
      <c r="AA48" s="69">
        <f t="shared" ca="1" si="40"/>
        <v>9491.6209828854735</v>
      </c>
      <c r="AB48" s="69">
        <f t="shared" ca="1" si="27"/>
        <v>-508.3790171145265</v>
      </c>
      <c r="AC48" s="69">
        <f t="shared" ca="1" si="28"/>
        <v>140.93476785345405</v>
      </c>
      <c r="AD48" s="73">
        <f t="shared" si="35"/>
        <v>15.999999999999945</v>
      </c>
      <c r="AE48" s="69">
        <f t="shared" si="42"/>
        <v>0.70000000000000007</v>
      </c>
      <c r="AF48" s="69">
        <f t="shared" si="42"/>
        <v>3.5000000000000004</v>
      </c>
      <c r="AG48" s="78">
        <f t="shared" si="42"/>
        <v>200</v>
      </c>
      <c r="AH48" s="60">
        <f t="shared" si="42"/>
        <v>50</v>
      </c>
      <c r="AI48" s="60">
        <f t="shared" si="42"/>
        <v>175.00000000000003</v>
      </c>
      <c r="AJ48" s="60">
        <f t="shared" si="42"/>
        <v>10175</v>
      </c>
      <c r="AK48" s="60">
        <f t="shared" si="42"/>
        <v>648.37901711452696</v>
      </c>
      <c r="AL48" s="60">
        <f t="shared" si="42"/>
        <v>12.967580342290539</v>
      </c>
      <c r="AM48" s="60">
        <f t="shared" ca="1" si="42"/>
        <v>-430.87216454734795</v>
      </c>
      <c r="AN48" s="60">
        <f t="shared" ca="1" si="42"/>
        <v>-430.87216454734795</v>
      </c>
      <c r="AO48" s="60">
        <f t="shared" ca="1" si="42"/>
        <v>430.87216454734795</v>
      </c>
      <c r="AP48" s="63">
        <f t="shared" si="3"/>
        <v>35</v>
      </c>
      <c r="AQ48" s="62">
        <f t="shared" si="4"/>
        <v>1.8542237713931615</v>
      </c>
      <c r="AR48" s="62">
        <f t="shared" si="5"/>
        <v>92.711188569658077</v>
      </c>
      <c r="AS48" s="62">
        <f t="shared" si="6"/>
        <v>185.42237713931615</v>
      </c>
      <c r="AT48" s="62">
        <f t="shared" si="7"/>
        <v>-92.711188569658077</v>
      </c>
      <c r="AU48" s="62">
        <f t="shared" si="8"/>
        <v>463.55594284829039</v>
      </c>
      <c r="AV48" s="62">
        <f t="shared" si="9"/>
        <v>-185.42237713931615</v>
      </c>
      <c r="AW48" s="63">
        <f t="shared" si="30"/>
        <v>278.13356570897423</v>
      </c>
      <c r="AX48" s="61" t="str">
        <f t="shared" ca="1" si="11"/>
        <v/>
      </c>
      <c r="AY48" s="69">
        <f t="shared" ca="1" si="31"/>
        <v>9744.127835452653</v>
      </c>
      <c r="AZ48" s="51">
        <f t="shared" si="12"/>
        <v>648.97831998760648</v>
      </c>
      <c r="BA48" s="55">
        <f t="shared" ca="1" si="13"/>
        <v>6.8373813193530586E-2</v>
      </c>
      <c r="BB48" s="55">
        <f t="shared" ca="1" si="32"/>
        <v>0.54709883048992347</v>
      </c>
      <c r="BC48" s="64">
        <f t="shared" ca="1" si="14"/>
        <v>-230.24545140555227</v>
      </c>
      <c r="BE48" s="52" t="str">
        <f t="shared" ca="1" si="15"/>
        <v/>
      </c>
      <c r="BF48" s="52" t="str">
        <f t="shared" ca="1" si="16"/>
        <v/>
      </c>
      <c r="BG48" s="52">
        <f t="shared" ca="1" si="17"/>
        <v>15.999999999999945</v>
      </c>
      <c r="BH48" s="52" t="str">
        <f t="shared" ca="1" si="18"/>
        <v/>
      </c>
    </row>
    <row r="49" spans="19:60">
      <c r="S49" s="68">
        <f t="shared" si="41"/>
        <v>7</v>
      </c>
      <c r="T49" s="69">
        <f t="shared" si="41"/>
        <v>2</v>
      </c>
      <c r="U49" s="70">
        <f t="shared" si="0"/>
        <v>5</v>
      </c>
      <c r="V49" s="68">
        <f t="shared" si="40"/>
        <v>2</v>
      </c>
      <c r="W49" s="70">
        <f t="shared" si="40"/>
        <v>7</v>
      </c>
      <c r="X49" s="71">
        <f t="shared" si="40"/>
        <v>0.7142857142857143</v>
      </c>
      <c r="Y49" s="71">
        <f t="shared" si="40"/>
        <v>0.5</v>
      </c>
      <c r="Z49" s="69">
        <f t="shared" si="40"/>
        <v>10000</v>
      </c>
      <c r="AA49" s="69">
        <f t="shared" ca="1" si="40"/>
        <v>9491.6209828854735</v>
      </c>
      <c r="AB49" s="69">
        <f t="shared" ca="1" si="27"/>
        <v>-508.3790171145265</v>
      </c>
      <c r="AC49" s="69">
        <f t="shared" ca="1" si="28"/>
        <v>140.93476785345405</v>
      </c>
      <c r="AD49" s="73">
        <f t="shared" si="35"/>
        <v>15.899999999999945</v>
      </c>
      <c r="AE49" s="69">
        <f t="shared" si="42"/>
        <v>0.70000000000000007</v>
      </c>
      <c r="AF49" s="69">
        <f t="shared" si="42"/>
        <v>3.5000000000000004</v>
      </c>
      <c r="AG49" s="78">
        <f t="shared" si="42"/>
        <v>200</v>
      </c>
      <c r="AH49" s="60">
        <f t="shared" si="42"/>
        <v>50</v>
      </c>
      <c r="AI49" s="60">
        <f t="shared" si="42"/>
        <v>175.00000000000003</v>
      </c>
      <c r="AJ49" s="60">
        <f t="shared" si="42"/>
        <v>10175</v>
      </c>
      <c r="AK49" s="60">
        <f t="shared" si="42"/>
        <v>648.37901711452696</v>
      </c>
      <c r="AL49" s="60">
        <f t="shared" si="42"/>
        <v>12.967580342290539</v>
      </c>
      <c r="AM49" s="60">
        <f t="shared" ca="1" si="42"/>
        <v>-430.87216454734795</v>
      </c>
      <c r="AN49" s="60">
        <f t="shared" ca="1" si="42"/>
        <v>-430.87216454734795</v>
      </c>
      <c r="AO49" s="60">
        <f t="shared" ca="1" si="42"/>
        <v>430.87216454734795</v>
      </c>
      <c r="AP49" s="63">
        <f t="shared" si="3"/>
        <v>35</v>
      </c>
      <c r="AQ49" s="62">
        <f t="shared" si="4"/>
        <v>1.8595962479428041</v>
      </c>
      <c r="AR49" s="62">
        <f t="shared" si="5"/>
        <v>92.979812397140208</v>
      </c>
      <c r="AS49" s="62">
        <f t="shared" si="6"/>
        <v>185.95962479428042</v>
      </c>
      <c r="AT49" s="62">
        <f t="shared" si="7"/>
        <v>-92.979812397140208</v>
      </c>
      <c r="AU49" s="62">
        <f t="shared" si="8"/>
        <v>464.89906198570105</v>
      </c>
      <c r="AV49" s="62">
        <f t="shared" si="9"/>
        <v>-185.95962479428042</v>
      </c>
      <c r="AW49" s="63">
        <f t="shared" si="30"/>
        <v>278.93943719142067</v>
      </c>
      <c r="AX49" s="61" t="str">
        <f t="shared" ca="1" si="11"/>
        <v/>
      </c>
      <c r="AY49" s="69">
        <f t="shared" ca="1" si="31"/>
        <v>9744.127835452653</v>
      </c>
      <c r="AZ49" s="51">
        <f t="shared" si="12"/>
        <v>650.85868677998144</v>
      </c>
      <c r="BA49" s="55">
        <f t="shared" ca="1" si="13"/>
        <v>6.8571921271778274E-2</v>
      </c>
      <c r="BB49" s="55">
        <f t="shared" ca="1" si="32"/>
        <v>0.54868400897943004</v>
      </c>
      <c r="BC49" s="64">
        <f t="shared" ca="1" si="14"/>
        <v>-229.43957992310584</v>
      </c>
      <c r="BE49" s="52" t="str">
        <f t="shared" ca="1" si="15"/>
        <v/>
      </c>
      <c r="BF49" s="52" t="str">
        <f t="shared" ca="1" si="16"/>
        <v/>
      </c>
      <c r="BG49" s="52">
        <f t="shared" ca="1" si="17"/>
        <v>15.899999999999945</v>
      </c>
      <c r="BH49" s="52" t="str">
        <f t="shared" ca="1" si="18"/>
        <v/>
      </c>
    </row>
    <row r="50" spans="19:60">
      <c r="S50" s="68">
        <f t="shared" si="41"/>
        <v>7</v>
      </c>
      <c r="T50" s="69">
        <f t="shared" si="41"/>
        <v>2</v>
      </c>
      <c r="U50" s="70">
        <f t="shared" si="0"/>
        <v>5</v>
      </c>
      <c r="V50" s="68">
        <f t="shared" si="40"/>
        <v>2</v>
      </c>
      <c r="W50" s="70">
        <f t="shared" si="40"/>
        <v>7</v>
      </c>
      <c r="X50" s="71">
        <f t="shared" si="40"/>
        <v>0.7142857142857143</v>
      </c>
      <c r="Y50" s="71">
        <f t="shared" si="40"/>
        <v>0.5</v>
      </c>
      <c r="Z50" s="69">
        <f t="shared" si="40"/>
        <v>10000</v>
      </c>
      <c r="AA50" s="69">
        <f t="shared" ca="1" si="40"/>
        <v>9491.6209828854735</v>
      </c>
      <c r="AB50" s="69">
        <f t="shared" ca="1" si="27"/>
        <v>-508.3790171145265</v>
      </c>
      <c r="AC50" s="69">
        <f t="shared" ca="1" si="28"/>
        <v>140.93476785345405</v>
      </c>
      <c r="AD50" s="73">
        <f t="shared" si="35"/>
        <v>15.799999999999946</v>
      </c>
      <c r="AE50" s="69">
        <f t="shared" si="42"/>
        <v>0.70000000000000007</v>
      </c>
      <c r="AF50" s="69">
        <f t="shared" si="42"/>
        <v>3.5000000000000004</v>
      </c>
      <c r="AG50" s="78">
        <f t="shared" si="42"/>
        <v>200</v>
      </c>
      <c r="AH50" s="60">
        <f t="shared" si="42"/>
        <v>50</v>
      </c>
      <c r="AI50" s="60">
        <f t="shared" si="42"/>
        <v>175.00000000000003</v>
      </c>
      <c r="AJ50" s="60">
        <f t="shared" si="42"/>
        <v>10175</v>
      </c>
      <c r="AK50" s="60">
        <f t="shared" si="42"/>
        <v>648.37901711452696</v>
      </c>
      <c r="AL50" s="60">
        <f t="shared" si="42"/>
        <v>12.967580342290539</v>
      </c>
      <c r="AM50" s="60">
        <f t="shared" ca="1" si="42"/>
        <v>-430.87216454734795</v>
      </c>
      <c r="AN50" s="60">
        <f t="shared" ca="1" si="42"/>
        <v>-430.87216454734795</v>
      </c>
      <c r="AO50" s="60">
        <f t="shared" ca="1" si="42"/>
        <v>430.87216454734795</v>
      </c>
      <c r="AP50" s="63">
        <f t="shared" si="3"/>
        <v>35</v>
      </c>
      <c r="AQ50" s="62">
        <f t="shared" si="4"/>
        <v>1.8650367305247206</v>
      </c>
      <c r="AR50" s="62">
        <f t="shared" si="5"/>
        <v>93.251836526236033</v>
      </c>
      <c r="AS50" s="62">
        <f t="shared" si="6"/>
        <v>186.50367305247207</v>
      </c>
      <c r="AT50" s="62">
        <f t="shared" si="7"/>
        <v>-93.251836526236033</v>
      </c>
      <c r="AU50" s="62">
        <f t="shared" si="8"/>
        <v>466.25918263118018</v>
      </c>
      <c r="AV50" s="62">
        <f t="shared" si="9"/>
        <v>-186.50367305247207</v>
      </c>
      <c r="AW50" s="63">
        <f t="shared" si="30"/>
        <v>279.75550957870814</v>
      </c>
      <c r="AX50" s="61" t="str">
        <f t="shared" ca="1" si="11"/>
        <v/>
      </c>
      <c r="AY50" s="69">
        <f t="shared" ca="1" si="31"/>
        <v>9744.127835452653</v>
      </c>
      <c r="AZ50" s="51">
        <f t="shared" si="12"/>
        <v>652.76285568365222</v>
      </c>
      <c r="BA50" s="55">
        <f t="shared" ca="1" si="13"/>
        <v>6.8772537047218973E-2</v>
      </c>
      <c r="BB50" s="55">
        <f t="shared" ca="1" si="32"/>
        <v>0.55028925301943654</v>
      </c>
      <c r="BC50" s="64">
        <f t="shared" ca="1" si="14"/>
        <v>-228.62350753581836</v>
      </c>
      <c r="BE50" s="52" t="str">
        <f t="shared" ca="1" si="15"/>
        <v/>
      </c>
      <c r="BF50" s="52" t="str">
        <f t="shared" ca="1" si="16"/>
        <v/>
      </c>
      <c r="BG50" s="52">
        <f t="shared" ca="1" si="17"/>
        <v>15.799999999999946</v>
      </c>
      <c r="BH50" s="52" t="str">
        <f t="shared" ca="1" si="18"/>
        <v/>
      </c>
    </row>
    <row r="51" spans="19:60">
      <c r="S51" s="68">
        <f t="shared" si="41"/>
        <v>7</v>
      </c>
      <c r="T51" s="69">
        <f t="shared" si="41"/>
        <v>2</v>
      </c>
      <c r="U51" s="70">
        <f t="shared" si="0"/>
        <v>5</v>
      </c>
      <c r="V51" s="68">
        <f t="shared" si="40"/>
        <v>2</v>
      </c>
      <c r="W51" s="70">
        <f t="shared" si="40"/>
        <v>7</v>
      </c>
      <c r="X51" s="71">
        <f t="shared" si="40"/>
        <v>0.7142857142857143</v>
      </c>
      <c r="Y51" s="71">
        <f t="shared" si="40"/>
        <v>0.5</v>
      </c>
      <c r="Z51" s="69">
        <f t="shared" si="40"/>
        <v>10000</v>
      </c>
      <c r="AA51" s="69">
        <f t="shared" ca="1" si="40"/>
        <v>9491.6209828854735</v>
      </c>
      <c r="AB51" s="69">
        <f t="shared" ca="1" si="27"/>
        <v>-508.3790171145265</v>
      </c>
      <c r="AC51" s="69">
        <f t="shared" ca="1" si="28"/>
        <v>140.93476785345405</v>
      </c>
      <c r="AD51" s="73">
        <f t="shared" si="35"/>
        <v>15.699999999999946</v>
      </c>
      <c r="AE51" s="69">
        <f t="shared" si="42"/>
        <v>0.70000000000000007</v>
      </c>
      <c r="AF51" s="69">
        <f t="shared" si="42"/>
        <v>3.5000000000000004</v>
      </c>
      <c r="AG51" s="78">
        <f t="shared" si="42"/>
        <v>200</v>
      </c>
      <c r="AH51" s="60">
        <f t="shared" si="42"/>
        <v>50</v>
      </c>
      <c r="AI51" s="60">
        <f t="shared" si="42"/>
        <v>175.00000000000003</v>
      </c>
      <c r="AJ51" s="60">
        <f t="shared" si="42"/>
        <v>10175</v>
      </c>
      <c r="AK51" s="60">
        <f t="shared" si="42"/>
        <v>648.37901711452696</v>
      </c>
      <c r="AL51" s="60">
        <f t="shared" si="42"/>
        <v>12.967580342290539</v>
      </c>
      <c r="AM51" s="60">
        <f t="shared" ca="1" si="42"/>
        <v>-430.87216454734795</v>
      </c>
      <c r="AN51" s="60">
        <f t="shared" ca="1" si="42"/>
        <v>-430.87216454734795</v>
      </c>
      <c r="AO51" s="60">
        <f t="shared" ca="1" si="42"/>
        <v>430.87216454734795</v>
      </c>
      <c r="AP51" s="63">
        <f t="shared" si="3"/>
        <v>35</v>
      </c>
      <c r="AQ51" s="62">
        <f t="shared" si="4"/>
        <v>1.8705465186172348</v>
      </c>
      <c r="AR51" s="62">
        <f t="shared" si="5"/>
        <v>93.527325930861736</v>
      </c>
      <c r="AS51" s="62">
        <f t="shared" si="6"/>
        <v>187.05465186172347</v>
      </c>
      <c r="AT51" s="62">
        <f t="shared" si="7"/>
        <v>-93.527325930861736</v>
      </c>
      <c r="AU51" s="62">
        <f t="shared" si="8"/>
        <v>467.63662965430865</v>
      </c>
      <c r="AV51" s="62">
        <f t="shared" si="9"/>
        <v>-187.05465186172347</v>
      </c>
      <c r="AW51" s="63">
        <f t="shared" si="30"/>
        <v>280.58197779258518</v>
      </c>
      <c r="AX51" s="61" t="str">
        <f t="shared" ca="1" si="11"/>
        <v/>
      </c>
      <c r="AY51" s="69">
        <f t="shared" ca="1" si="31"/>
        <v>9744.127835452653</v>
      </c>
      <c r="AZ51" s="51">
        <f t="shared" si="12"/>
        <v>654.69128151603218</v>
      </c>
      <c r="BA51" s="55">
        <f t="shared" ca="1" si="13"/>
        <v>6.897570843763344E-2</v>
      </c>
      <c r="BB51" s="55">
        <f t="shared" ca="1" si="32"/>
        <v>0.55191494602810542</v>
      </c>
      <c r="BC51" s="64">
        <f t="shared" ca="1" si="14"/>
        <v>-227.79703932194133</v>
      </c>
      <c r="BE51" s="52" t="str">
        <f t="shared" ca="1" si="15"/>
        <v/>
      </c>
      <c r="BF51" s="52" t="str">
        <f t="shared" ca="1" si="16"/>
        <v/>
      </c>
      <c r="BG51" s="52">
        <f t="shared" ca="1" si="17"/>
        <v>15.699999999999946</v>
      </c>
      <c r="BH51" s="52" t="str">
        <f t="shared" ca="1" si="18"/>
        <v/>
      </c>
    </row>
    <row r="52" spans="19:60">
      <c r="S52" s="68">
        <f t="shared" si="41"/>
        <v>7</v>
      </c>
      <c r="T52" s="69">
        <f t="shared" si="41"/>
        <v>2</v>
      </c>
      <c r="U52" s="70">
        <f t="shared" si="0"/>
        <v>5</v>
      </c>
      <c r="V52" s="68">
        <f t="shared" si="40"/>
        <v>2</v>
      </c>
      <c r="W52" s="70">
        <f t="shared" si="40"/>
        <v>7</v>
      </c>
      <c r="X52" s="71">
        <f t="shared" si="40"/>
        <v>0.7142857142857143</v>
      </c>
      <c r="Y52" s="71">
        <f t="shared" si="40"/>
        <v>0.5</v>
      </c>
      <c r="Z52" s="69">
        <f t="shared" si="40"/>
        <v>10000</v>
      </c>
      <c r="AA52" s="69">
        <f t="shared" ca="1" si="40"/>
        <v>9491.6209828854735</v>
      </c>
      <c r="AB52" s="69">
        <f t="shared" ca="1" si="27"/>
        <v>-508.3790171145265</v>
      </c>
      <c r="AC52" s="69">
        <f t="shared" ca="1" si="28"/>
        <v>140.93476785345405</v>
      </c>
      <c r="AD52" s="73">
        <f t="shared" si="35"/>
        <v>15.599999999999946</v>
      </c>
      <c r="AE52" s="69">
        <f t="shared" si="42"/>
        <v>0.70000000000000007</v>
      </c>
      <c r="AF52" s="69">
        <f t="shared" si="42"/>
        <v>3.5000000000000004</v>
      </c>
      <c r="AG52" s="78">
        <f t="shared" si="42"/>
        <v>200</v>
      </c>
      <c r="AH52" s="60">
        <f t="shared" si="42"/>
        <v>50</v>
      </c>
      <c r="AI52" s="60">
        <f t="shared" si="42"/>
        <v>175.00000000000003</v>
      </c>
      <c r="AJ52" s="60">
        <f t="shared" si="42"/>
        <v>10175</v>
      </c>
      <c r="AK52" s="60">
        <f t="shared" si="42"/>
        <v>648.37901711452696</v>
      </c>
      <c r="AL52" s="60">
        <f t="shared" si="42"/>
        <v>12.967580342290539</v>
      </c>
      <c r="AM52" s="60">
        <f t="shared" ca="1" si="42"/>
        <v>-430.87216454734795</v>
      </c>
      <c r="AN52" s="60">
        <f t="shared" ca="1" si="42"/>
        <v>-430.87216454734795</v>
      </c>
      <c r="AO52" s="60">
        <f t="shared" ca="1" si="42"/>
        <v>430.87216454734795</v>
      </c>
      <c r="AP52" s="63">
        <f t="shared" si="3"/>
        <v>35</v>
      </c>
      <c r="AQ52" s="62">
        <f t="shared" si="4"/>
        <v>1.8761269450186271</v>
      </c>
      <c r="AR52" s="62">
        <f t="shared" si="5"/>
        <v>93.806347250931353</v>
      </c>
      <c r="AS52" s="62">
        <f t="shared" si="6"/>
        <v>187.61269450186271</v>
      </c>
      <c r="AT52" s="62">
        <f t="shared" si="7"/>
        <v>-93.806347250931353</v>
      </c>
      <c r="AU52" s="62">
        <f t="shared" si="8"/>
        <v>469.03173625465678</v>
      </c>
      <c r="AV52" s="62">
        <f t="shared" si="9"/>
        <v>-187.61269450186271</v>
      </c>
      <c r="AW52" s="63">
        <f t="shared" si="30"/>
        <v>281.4190417527941</v>
      </c>
      <c r="AX52" s="61" t="str">
        <f t="shared" ca="1" si="11"/>
        <v/>
      </c>
      <c r="AY52" s="69">
        <f t="shared" ca="1" si="31"/>
        <v>9744.127835452653</v>
      </c>
      <c r="AZ52" s="51">
        <f t="shared" si="12"/>
        <v>656.64443075651945</v>
      </c>
      <c r="BA52" s="55">
        <f t="shared" ca="1" si="13"/>
        <v>6.9181484589463466E-2</v>
      </c>
      <c r="BB52" s="55">
        <f t="shared" ca="1" si="32"/>
        <v>0.5535614812548344</v>
      </c>
      <c r="BC52" s="64">
        <f t="shared" ca="1" si="14"/>
        <v>-226.9599753617324</v>
      </c>
      <c r="BE52" s="52" t="str">
        <f t="shared" ca="1" si="15"/>
        <v/>
      </c>
      <c r="BF52" s="52" t="str">
        <f t="shared" ca="1" si="16"/>
        <v/>
      </c>
      <c r="BG52" s="52">
        <f t="shared" ca="1" si="17"/>
        <v>15.599999999999946</v>
      </c>
      <c r="BH52" s="52" t="str">
        <f t="shared" ca="1" si="18"/>
        <v/>
      </c>
    </row>
    <row r="53" spans="19:60">
      <c r="S53" s="68">
        <f t="shared" si="41"/>
        <v>7</v>
      </c>
      <c r="T53" s="69">
        <f t="shared" si="41"/>
        <v>2</v>
      </c>
      <c r="U53" s="70">
        <f t="shared" si="0"/>
        <v>5</v>
      </c>
      <c r="V53" s="68">
        <f t="shared" si="40"/>
        <v>2</v>
      </c>
      <c r="W53" s="70">
        <f t="shared" si="40"/>
        <v>7</v>
      </c>
      <c r="X53" s="71">
        <f t="shared" si="40"/>
        <v>0.7142857142857143</v>
      </c>
      <c r="Y53" s="71">
        <f t="shared" si="40"/>
        <v>0.5</v>
      </c>
      <c r="Z53" s="69">
        <f t="shared" si="40"/>
        <v>10000</v>
      </c>
      <c r="AA53" s="69">
        <f t="shared" ca="1" si="40"/>
        <v>9491.6209828854735</v>
      </c>
      <c r="AB53" s="69">
        <f t="shared" ca="1" si="27"/>
        <v>-508.3790171145265</v>
      </c>
      <c r="AC53" s="69">
        <f t="shared" ca="1" si="28"/>
        <v>140.93476785345405</v>
      </c>
      <c r="AD53" s="73">
        <f t="shared" si="35"/>
        <v>15.499999999999947</v>
      </c>
      <c r="AE53" s="69">
        <f t="shared" si="42"/>
        <v>0.70000000000000007</v>
      </c>
      <c r="AF53" s="69">
        <f t="shared" si="42"/>
        <v>3.5000000000000004</v>
      </c>
      <c r="AG53" s="78">
        <f t="shared" si="42"/>
        <v>200</v>
      </c>
      <c r="AH53" s="60">
        <f t="shared" si="42"/>
        <v>50</v>
      </c>
      <c r="AI53" s="60">
        <f t="shared" si="42"/>
        <v>175.00000000000003</v>
      </c>
      <c r="AJ53" s="60">
        <f t="shared" si="42"/>
        <v>10175</v>
      </c>
      <c r="AK53" s="60">
        <f t="shared" si="42"/>
        <v>648.37901711452696</v>
      </c>
      <c r="AL53" s="60">
        <f t="shared" si="42"/>
        <v>12.967580342290539</v>
      </c>
      <c r="AM53" s="60">
        <f t="shared" ca="1" si="42"/>
        <v>-430.87216454734795</v>
      </c>
      <c r="AN53" s="60">
        <f t="shared" ca="1" si="42"/>
        <v>-430.87216454734795</v>
      </c>
      <c r="AO53" s="60">
        <f t="shared" ca="1" si="42"/>
        <v>430.87216454734795</v>
      </c>
      <c r="AP53" s="63">
        <f t="shared" si="3"/>
        <v>35</v>
      </c>
      <c r="AQ53" s="62">
        <f t="shared" si="4"/>
        <v>1.8817793769219733</v>
      </c>
      <c r="AR53" s="62">
        <f t="shared" si="5"/>
        <v>94.088968846098666</v>
      </c>
      <c r="AS53" s="62">
        <f t="shared" si="6"/>
        <v>188.17793769219733</v>
      </c>
      <c r="AT53" s="62">
        <f t="shared" si="7"/>
        <v>-94.088968846098666</v>
      </c>
      <c r="AU53" s="62">
        <f t="shared" si="8"/>
        <v>470.44484423049335</v>
      </c>
      <c r="AV53" s="62">
        <f t="shared" si="9"/>
        <v>-188.17793769219733</v>
      </c>
      <c r="AW53" s="63">
        <f t="shared" si="30"/>
        <v>282.26690653829598</v>
      </c>
      <c r="AX53" s="61" t="str">
        <f t="shared" ca="1" si="11"/>
        <v/>
      </c>
      <c r="AY53" s="69">
        <f t="shared" ca="1" si="31"/>
        <v>9744.127835452653</v>
      </c>
      <c r="AZ53" s="51">
        <f t="shared" si="12"/>
        <v>658.62278192269071</v>
      </c>
      <c r="BA53" s="55">
        <f t="shared" ca="1" si="13"/>
        <v>6.9389915917446157E-2</v>
      </c>
      <c r="BB53" s="55">
        <f t="shared" ca="1" si="32"/>
        <v>0.55522926209739198</v>
      </c>
      <c r="BC53" s="64">
        <f t="shared" ca="1" si="14"/>
        <v>-226.11211057623052</v>
      </c>
      <c r="BE53" s="52" t="str">
        <f t="shared" ca="1" si="15"/>
        <v/>
      </c>
      <c r="BF53" s="52" t="str">
        <f t="shared" ca="1" si="16"/>
        <v/>
      </c>
      <c r="BG53" s="52">
        <f t="shared" ca="1" si="17"/>
        <v>15.499999999999947</v>
      </c>
      <c r="BH53" s="52" t="str">
        <f t="shared" ca="1" si="18"/>
        <v/>
      </c>
    </row>
    <row r="54" spans="19:60">
      <c r="S54" s="68">
        <f t="shared" si="41"/>
        <v>7</v>
      </c>
      <c r="T54" s="69">
        <f t="shared" si="41"/>
        <v>2</v>
      </c>
      <c r="U54" s="70">
        <f t="shared" si="0"/>
        <v>5</v>
      </c>
      <c r="V54" s="68">
        <f t="shared" si="40"/>
        <v>2</v>
      </c>
      <c r="W54" s="70">
        <f t="shared" si="40"/>
        <v>7</v>
      </c>
      <c r="X54" s="71">
        <f t="shared" si="40"/>
        <v>0.7142857142857143</v>
      </c>
      <c r="Y54" s="71">
        <f t="shared" si="40"/>
        <v>0.5</v>
      </c>
      <c r="Z54" s="69">
        <f t="shared" si="40"/>
        <v>10000</v>
      </c>
      <c r="AA54" s="69">
        <f t="shared" ca="1" si="40"/>
        <v>9491.6209828854735</v>
      </c>
      <c r="AB54" s="69">
        <f t="shared" ca="1" si="27"/>
        <v>-508.3790171145265</v>
      </c>
      <c r="AC54" s="69">
        <f t="shared" ca="1" si="28"/>
        <v>140.93476785345405</v>
      </c>
      <c r="AD54" s="73">
        <f t="shared" si="35"/>
        <v>15.399999999999947</v>
      </c>
      <c r="AE54" s="69">
        <f t="shared" si="42"/>
        <v>0.70000000000000007</v>
      </c>
      <c r="AF54" s="69">
        <f t="shared" si="42"/>
        <v>3.5000000000000004</v>
      </c>
      <c r="AG54" s="78">
        <f t="shared" si="42"/>
        <v>200</v>
      </c>
      <c r="AH54" s="60">
        <f t="shared" si="42"/>
        <v>50</v>
      </c>
      <c r="AI54" s="60">
        <f t="shared" si="42"/>
        <v>175.00000000000003</v>
      </c>
      <c r="AJ54" s="60">
        <f t="shared" si="42"/>
        <v>10175</v>
      </c>
      <c r="AK54" s="60">
        <f t="shared" si="42"/>
        <v>648.37901711452696</v>
      </c>
      <c r="AL54" s="60">
        <f t="shared" si="42"/>
        <v>12.967580342290539</v>
      </c>
      <c r="AM54" s="60">
        <f t="shared" ca="1" si="42"/>
        <v>-430.87216454734795</v>
      </c>
      <c r="AN54" s="60">
        <f t="shared" ca="1" si="42"/>
        <v>-430.87216454734795</v>
      </c>
      <c r="AO54" s="60">
        <f t="shared" ca="1" si="42"/>
        <v>430.87216454734795</v>
      </c>
      <c r="AP54" s="63">
        <f t="shared" si="3"/>
        <v>35</v>
      </c>
      <c r="AQ54" s="62">
        <f t="shared" si="4"/>
        <v>1.887505217031856</v>
      </c>
      <c r="AR54" s="62">
        <f t="shared" si="5"/>
        <v>94.375260851592799</v>
      </c>
      <c r="AS54" s="62">
        <f t="shared" si="6"/>
        <v>188.7505217031856</v>
      </c>
      <c r="AT54" s="62">
        <f t="shared" si="7"/>
        <v>-94.375260851592799</v>
      </c>
      <c r="AU54" s="62">
        <f t="shared" si="8"/>
        <v>471.87630425796397</v>
      </c>
      <c r="AV54" s="62">
        <f t="shared" si="9"/>
        <v>-188.7505217031856</v>
      </c>
      <c r="AW54" s="63">
        <f t="shared" si="30"/>
        <v>283.12578255477837</v>
      </c>
      <c r="AX54" s="61" t="str">
        <f t="shared" ca="1" si="11"/>
        <v/>
      </c>
      <c r="AY54" s="69">
        <f t="shared" ca="1" si="31"/>
        <v>9744.127835452653</v>
      </c>
      <c r="AZ54" s="51">
        <f t="shared" si="12"/>
        <v>660.62682596114962</v>
      </c>
      <c r="BA54" s="55">
        <f t="shared" ca="1" si="13"/>
        <v>6.9601054145792249E-2</v>
      </c>
      <c r="BB54" s="55">
        <f t="shared" ca="1" si="32"/>
        <v>0.55691870243141139</v>
      </c>
      <c r="BC54" s="64">
        <f t="shared" ca="1" si="14"/>
        <v>-225.25323455974814</v>
      </c>
      <c r="BE54" s="52" t="str">
        <f t="shared" ca="1" si="15"/>
        <v/>
      </c>
      <c r="BF54" s="52" t="str">
        <f t="shared" ca="1" si="16"/>
        <v/>
      </c>
      <c r="BG54" s="52">
        <f t="shared" ca="1" si="17"/>
        <v>15.399999999999947</v>
      </c>
      <c r="BH54" s="52" t="str">
        <f t="shared" ca="1" si="18"/>
        <v/>
      </c>
    </row>
    <row r="55" spans="19:60">
      <c r="S55" s="68">
        <f t="shared" si="41"/>
        <v>7</v>
      </c>
      <c r="T55" s="69">
        <f t="shared" si="41"/>
        <v>2</v>
      </c>
      <c r="U55" s="70">
        <f t="shared" si="0"/>
        <v>5</v>
      </c>
      <c r="V55" s="68">
        <f t="shared" si="40"/>
        <v>2</v>
      </c>
      <c r="W55" s="70">
        <f t="shared" si="40"/>
        <v>7</v>
      </c>
      <c r="X55" s="71">
        <f t="shared" si="40"/>
        <v>0.7142857142857143</v>
      </c>
      <c r="Y55" s="71">
        <f t="shared" si="40"/>
        <v>0.5</v>
      </c>
      <c r="Z55" s="69">
        <f t="shared" si="40"/>
        <v>10000</v>
      </c>
      <c r="AA55" s="69">
        <f t="shared" ca="1" si="40"/>
        <v>9491.6209828854735</v>
      </c>
      <c r="AB55" s="69">
        <f t="shared" ca="1" si="27"/>
        <v>-508.3790171145265</v>
      </c>
      <c r="AC55" s="69">
        <f t="shared" ca="1" si="28"/>
        <v>140.93476785345405</v>
      </c>
      <c r="AD55" s="73">
        <f t="shared" si="35"/>
        <v>15.299999999999947</v>
      </c>
      <c r="AE55" s="69">
        <f t="shared" si="42"/>
        <v>0.70000000000000007</v>
      </c>
      <c r="AF55" s="69">
        <f t="shared" si="42"/>
        <v>3.5000000000000004</v>
      </c>
      <c r="AG55" s="78">
        <f t="shared" si="42"/>
        <v>200</v>
      </c>
      <c r="AH55" s="60">
        <f t="shared" si="42"/>
        <v>50</v>
      </c>
      <c r="AI55" s="60">
        <f t="shared" si="42"/>
        <v>175.00000000000003</v>
      </c>
      <c r="AJ55" s="60">
        <f t="shared" si="42"/>
        <v>10175</v>
      </c>
      <c r="AK55" s="60">
        <f t="shared" si="42"/>
        <v>648.37901711452696</v>
      </c>
      <c r="AL55" s="60">
        <f t="shared" si="42"/>
        <v>12.967580342290539</v>
      </c>
      <c r="AM55" s="60">
        <f t="shared" ca="1" si="42"/>
        <v>-430.87216454734795</v>
      </c>
      <c r="AN55" s="60">
        <f t="shared" ca="1" si="42"/>
        <v>-430.87216454734795</v>
      </c>
      <c r="AO55" s="60">
        <f t="shared" ca="1" si="42"/>
        <v>430.87216454734795</v>
      </c>
      <c r="AP55" s="63">
        <f t="shared" si="3"/>
        <v>35</v>
      </c>
      <c r="AQ55" s="62">
        <f t="shared" si="4"/>
        <v>1.8933059047248748</v>
      </c>
      <c r="AR55" s="62">
        <f t="shared" si="5"/>
        <v>94.665295236243736</v>
      </c>
      <c r="AS55" s="62">
        <f t="shared" si="6"/>
        <v>189.33059047248747</v>
      </c>
      <c r="AT55" s="62">
        <f t="shared" si="7"/>
        <v>-94.665295236243736</v>
      </c>
      <c r="AU55" s="62">
        <f t="shared" si="8"/>
        <v>473.32647618121871</v>
      </c>
      <c r="AV55" s="62">
        <f t="shared" si="9"/>
        <v>-189.33059047248747</v>
      </c>
      <c r="AW55" s="63">
        <f t="shared" si="30"/>
        <v>283.99588570873124</v>
      </c>
      <c r="AX55" s="61" t="str">
        <f t="shared" ca="1" si="11"/>
        <v/>
      </c>
      <c r="AY55" s="69">
        <f t="shared" ca="1" si="31"/>
        <v>9744.127835452653</v>
      </c>
      <c r="AZ55" s="51">
        <f t="shared" si="12"/>
        <v>662.65706665370612</v>
      </c>
      <c r="BA55" s="55">
        <f t="shared" ca="1" si="13"/>
        <v>6.9814952350979453E-2</v>
      </c>
      <c r="BB55" s="55">
        <f t="shared" ca="1" si="32"/>
        <v>0.55863022695280373</v>
      </c>
      <c r="BC55" s="64">
        <f t="shared" ca="1" si="14"/>
        <v>-224.38313140579527</v>
      </c>
      <c r="BE55" s="52" t="str">
        <f t="shared" ca="1" si="15"/>
        <v/>
      </c>
      <c r="BF55" s="52" t="str">
        <f t="shared" ca="1" si="16"/>
        <v/>
      </c>
      <c r="BG55" s="52">
        <f t="shared" ca="1" si="17"/>
        <v>15.299999999999947</v>
      </c>
      <c r="BH55" s="52" t="str">
        <f t="shared" ca="1" si="18"/>
        <v/>
      </c>
    </row>
    <row r="56" spans="19:60">
      <c r="S56" s="68">
        <f t="shared" si="41"/>
        <v>7</v>
      </c>
      <c r="T56" s="69">
        <f t="shared" si="41"/>
        <v>2</v>
      </c>
      <c r="U56" s="70">
        <f t="shared" si="0"/>
        <v>5</v>
      </c>
      <c r="V56" s="68">
        <f t="shared" si="40"/>
        <v>2</v>
      </c>
      <c r="W56" s="70">
        <f t="shared" si="40"/>
        <v>7</v>
      </c>
      <c r="X56" s="71">
        <f t="shared" si="40"/>
        <v>0.7142857142857143</v>
      </c>
      <c r="Y56" s="71">
        <f t="shared" si="40"/>
        <v>0.5</v>
      </c>
      <c r="Z56" s="69">
        <f t="shared" si="40"/>
        <v>10000</v>
      </c>
      <c r="AA56" s="69">
        <f t="shared" ca="1" si="40"/>
        <v>9491.6209828854735</v>
      </c>
      <c r="AB56" s="69">
        <f t="shared" ca="1" si="27"/>
        <v>-508.3790171145265</v>
      </c>
      <c r="AC56" s="69">
        <f t="shared" ca="1" si="28"/>
        <v>140.93476785345405</v>
      </c>
      <c r="AD56" s="73">
        <f t="shared" si="35"/>
        <v>15.199999999999948</v>
      </c>
      <c r="AE56" s="69">
        <f t="shared" si="42"/>
        <v>0.70000000000000007</v>
      </c>
      <c r="AF56" s="69">
        <f t="shared" si="42"/>
        <v>3.5000000000000004</v>
      </c>
      <c r="AG56" s="78">
        <f t="shared" si="42"/>
        <v>200</v>
      </c>
      <c r="AH56" s="60">
        <f t="shared" si="42"/>
        <v>50</v>
      </c>
      <c r="AI56" s="60">
        <f t="shared" si="42"/>
        <v>175.00000000000003</v>
      </c>
      <c r="AJ56" s="60">
        <f t="shared" si="42"/>
        <v>10175</v>
      </c>
      <c r="AK56" s="60">
        <f t="shared" si="42"/>
        <v>648.37901711452696</v>
      </c>
      <c r="AL56" s="60">
        <f t="shared" si="42"/>
        <v>12.967580342290539</v>
      </c>
      <c r="AM56" s="60">
        <f t="shared" ca="1" si="42"/>
        <v>-430.87216454734795</v>
      </c>
      <c r="AN56" s="60">
        <f t="shared" ca="1" si="42"/>
        <v>-430.87216454734795</v>
      </c>
      <c r="AO56" s="60">
        <f t="shared" ca="1" si="42"/>
        <v>430.87216454734795</v>
      </c>
      <c r="AP56" s="63">
        <f t="shared" si="3"/>
        <v>35</v>
      </c>
      <c r="AQ56" s="62">
        <f t="shared" si="4"/>
        <v>1.8991829172559596</v>
      </c>
      <c r="AR56" s="62">
        <f t="shared" si="5"/>
        <v>94.959145862797982</v>
      </c>
      <c r="AS56" s="62">
        <f t="shared" si="6"/>
        <v>189.91829172559596</v>
      </c>
      <c r="AT56" s="62">
        <f t="shared" si="7"/>
        <v>-94.959145862797982</v>
      </c>
      <c r="AU56" s="62">
        <f t="shared" si="8"/>
        <v>474.79572931398991</v>
      </c>
      <c r="AV56" s="62">
        <f t="shared" si="9"/>
        <v>-189.91829172559596</v>
      </c>
      <c r="AW56" s="63">
        <f t="shared" si="30"/>
        <v>284.87743758839395</v>
      </c>
      <c r="AX56" s="61" t="str">
        <f t="shared" ca="1" si="11"/>
        <v/>
      </c>
      <c r="AY56" s="69">
        <f t="shared" ca="1" si="31"/>
        <v>9744.127835452653</v>
      </c>
      <c r="AZ56" s="51">
        <f t="shared" si="12"/>
        <v>664.71402103958587</v>
      </c>
      <c r="BA56" s="55">
        <f t="shared" ca="1" si="13"/>
        <v>7.0031665006234936E-2</v>
      </c>
      <c r="BB56" s="55">
        <f t="shared" ca="1" si="32"/>
        <v>0.56036427153368795</v>
      </c>
      <c r="BC56" s="64">
        <f t="shared" ca="1" si="14"/>
        <v>-223.50157952613256</v>
      </c>
      <c r="BE56" s="52" t="str">
        <f t="shared" ca="1" si="15"/>
        <v/>
      </c>
      <c r="BF56" s="52" t="str">
        <f t="shared" ca="1" si="16"/>
        <v/>
      </c>
      <c r="BG56" s="52">
        <f t="shared" ca="1" si="17"/>
        <v>15.199999999999948</v>
      </c>
      <c r="BH56" s="52" t="str">
        <f t="shared" ca="1" si="18"/>
        <v/>
      </c>
    </row>
    <row r="57" spans="19:60">
      <c r="S57" s="68">
        <f t="shared" si="41"/>
        <v>7</v>
      </c>
      <c r="T57" s="69">
        <f t="shared" si="41"/>
        <v>2</v>
      </c>
      <c r="U57" s="70">
        <f t="shared" si="0"/>
        <v>5</v>
      </c>
      <c r="V57" s="68">
        <f t="shared" ref="V57:AA72" si="43">V56</f>
        <v>2</v>
      </c>
      <c r="W57" s="70">
        <f t="shared" si="43"/>
        <v>7</v>
      </c>
      <c r="X57" s="71">
        <f t="shared" si="43"/>
        <v>0.7142857142857143</v>
      </c>
      <c r="Y57" s="71">
        <f t="shared" si="43"/>
        <v>0.5</v>
      </c>
      <c r="Z57" s="69">
        <f t="shared" si="43"/>
        <v>10000</v>
      </c>
      <c r="AA57" s="69">
        <f t="shared" ca="1" si="43"/>
        <v>9491.6209828854735</v>
      </c>
      <c r="AB57" s="69">
        <f t="shared" ca="1" si="27"/>
        <v>-508.3790171145265</v>
      </c>
      <c r="AC57" s="69">
        <f t="shared" ca="1" si="28"/>
        <v>140.93476785345405</v>
      </c>
      <c r="AD57" s="73">
        <f t="shared" si="35"/>
        <v>15.099999999999948</v>
      </c>
      <c r="AE57" s="69">
        <f t="shared" si="42"/>
        <v>0.70000000000000007</v>
      </c>
      <c r="AF57" s="69">
        <f t="shared" si="42"/>
        <v>3.5000000000000004</v>
      </c>
      <c r="AG57" s="78">
        <f t="shared" si="42"/>
        <v>200</v>
      </c>
      <c r="AH57" s="60">
        <f t="shared" si="42"/>
        <v>50</v>
      </c>
      <c r="AI57" s="60">
        <f t="shared" si="42"/>
        <v>175.00000000000003</v>
      </c>
      <c r="AJ57" s="60">
        <f t="shared" si="42"/>
        <v>10175</v>
      </c>
      <c r="AK57" s="60">
        <f t="shared" si="42"/>
        <v>648.37901711452696</v>
      </c>
      <c r="AL57" s="60">
        <f t="shared" si="42"/>
        <v>12.967580342290539</v>
      </c>
      <c r="AM57" s="60">
        <f t="shared" ca="1" si="42"/>
        <v>-430.87216454734795</v>
      </c>
      <c r="AN57" s="60">
        <f t="shared" ca="1" si="42"/>
        <v>-430.87216454734795</v>
      </c>
      <c r="AO57" s="60">
        <f t="shared" ca="1" si="42"/>
        <v>430.87216454734795</v>
      </c>
      <c r="AP57" s="63">
        <f t="shared" si="3"/>
        <v>35</v>
      </c>
      <c r="AQ57" s="62">
        <f t="shared" si="4"/>
        <v>1.9051377710126216</v>
      </c>
      <c r="AR57" s="62">
        <f t="shared" si="5"/>
        <v>95.256888550631075</v>
      </c>
      <c r="AS57" s="62">
        <f t="shared" si="6"/>
        <v>190.51377710126215</v>
      </c>
      <c r="AT57" s="62">
        <f t="shared" si="7"/>
        <v>-95.256888550631075</v>
      </c>
      <c r="AU57" s="62">
        <f t="shared" si="8"/>
        <v>476.28444275315536</v>
      </c>
      <c r="AV57" s="62">
        <f t="shared" si="9"/>
        <v>-190.51377710126215</v>
      </c>
      <c r="AW57" s="63">
        <f t="shared" si="30"/>
        <v>285.77066565189318</v>
      </c>
      <c r="AX57" s="61" t="str">
        <f t="shared" ca="1" si="11"/>
        <v/>
      </c>
      <c r="AY57" s="69">
        <f t="shared" ca="1" si="31"/>
        <v>9744.127835452653</v>
      </c>
      <c r="AZ57" s="51">
        <f t="shared" si="12"/>
        <v>666.79821985441754</v>
      </c>
      <c r="BA57" s="55">
        <f t="shared" ca="1" si="13"/>
        <v>7.0251248027785179E-2</v>
      </c>
      <c r="BB57" s="55">
        <f t="shared" ca="1" si="32"/>
        <v>0.5621212835924646</v>
      </c>
      <c r="BC57" s="64">
        <f t="shared" ca="1" si="14"/>
        <v>-222.60835146263332</v>
      </c>
      <c r="BE57" s="52" t="str">
        <f t="shared" ca="1" si="15"/>
        <v/>
      </c>
      <c r="BF57" s="52" t="str">
        <f t="shared" ca="1" si="16"/>
        <v/>
      </c>
      <c r="BG57" s="52">
        <f t="shared" ca="1" si="17"/>
        <v>15.099999999999948</v>
      </c>
      <c r="BH57" s="52" t="str">
        <f t="shared" ca="1" si="18"/>
        <v/>
      </c>
    </row>
    <row r="58" spans="19:60">
      <c r="S58" s="68">
        <f t="shared" ref="S58:T73" si="44">S57</f>
        <v>7</v>
      </c>
      <c r="T58" s="69">
        <f t="shared" si="44"/>
        <v>2</v>
      </c>
      <c r="U58" s="70">
        <f t="shared" si="0"/>
        <v>5</v>
      </c>
      <c r="V58" s="68">
        <f t="shared" si="43"/>
        <v>2</v>
      </c>
      <c r="W58" s="70">
        <f t="shared" si="43"/>
        <v>7</v>
      </c>
      <c r="X58" s="71">
        <f t="shared" si="43"/>
        <v>0.7142857142857143</v>
      </c>
      <c r="Y58" s="71">
        <f t="shared" si="43"/>
        <v>0.5</v>
      </c>
      <c r="Z58" s="69">
        <f t="shared" si="43"/>
        <v>10000</v>
      </c>
      <c r="AA58" s="69">
        <f t="shared" ca="1" si="43"/>
        <v>9491.6209828854735</v>
      </c>
      <c r="AB58" s="69">
        <f t="shared" ca="1" si="27"/>
        <v>-508.3790171145265</v>
      </c>
      <c r="AC58" s="69">
        <f t="shared" ca="1" si="28"/>
        <v>140.93476785345405</v>
      </c>
      <c r="AD58" s="73">
        <f t="shared" si="35"/>
        <v>14.999999999999948</v>
      </c>
      <c r="AE58" s="69">
        <f t="shared" ref="AE58:AO73" si="45">AE57</f>
        <v>0.70000000000000007</v>
      </c>
      <c r="AF58" s="69">
        <f t="shared" si="45"/>
        <v>3.5000000000000004</v>
      </c>
      <c r="AG58" s="78">
        <f t="shared" si="45"/>
        <v>200</v>
      </c>
      <c r="AH58" s="60">
        <f t="shared" si="45"/>
        <v>50</v>
      </c>
      <c r="AI58" s="60">
        <f t="shared" si="45"/>
        <v>175.00000000000003</v>
      </c>
      <c r="AJ58" s="60">
        <f t="shared" si="45"/>
        <v>10175</v>
      </c>
      <c r="AK58" s="60">
        <f t="shared" si="45"/>
        <v>648.37901711452696</v>
      </c>
      <c r="AL58" s="60">
        <f t="shared" si="45"/>
        <v>12.967580342290539</v>
      </c>
      <c r="AM58" s="60">
        <f t="shared" ca="1" si="45"/>
        <v>-430.87216454734795</v>
      </c>
      <c r="AN58" s="60">
        <f t="shared" ca="1" si="45"/>
        <v>-430.87216454734795</v>
      </c>
      <c r="AO58" s="60">
        <f t="shared" ca="1" si="45"/>
        <v>430.87216454734795</v>
      </c>
      <c r="AP58" s="63">
        <f t="shared" si="3"/>
        <v>35</v>
      </c>
      <c r="AQ58" s="62">
        <f t="shared" si="4"/>
        <v>1.9111720228193723</v>
      </c>
      <c r="AR58" s="62">
        <f t="shared" si="5"/>
        <v>95.558601140968619</v>
      </c>
      <c r="AS58" s="62">
        <f t="shared" si="6"/>
        <v>191.11720228193724</v>
      </c>
      <c r="AT58" s="62">
        <f t="shared" si="7"/>
        <v>-95.558601140968619</v>
      </c>
      <c r="AU58" s="62">
        <f t="shared" si="8"/>
        <v>477.7930057048431</v>
      </c>
      <c r="AV58" s="62">
        <f t="shared" si="9"/>
        <v>-191.11720228193724</v>
      </c>
      <c r="AW58" s="63">
        <f t="shared" si="30"/>
        <v>286.67580342290586</v>
      </c>
      <c r="AX58" s="61" t="str">
        <f t="shared" ca="1" si="11"/>
        <v/>
      </c>
      <c r="AY58" s="69">
        <f t="shared" ca="1" si="31"/>
        <v>9744.127835452653</v>
      </c>
      <c r="AZ58" s="51">
        <f t="shared" si="12"/>
        <v>668.91020798678028</v>
      </c>
      <c r="BA58" s="55">
        <f t="shared" ca="1" si="13"/>
        <v>7.047375882295609E-2</v>
      </c>
      <c r="BB58" s="55">
        <f t="shared" ca="1" si="32"/>
        <v>0.56390172247869186</v>
      </c>
      <c r="BC58" s="64">
        <f t="shared" ca="1" si="14"/>
        <v>-221.70321369162065</v>
      </c>
      <c r="BE58" s="52" t="str">
        <f t="shared" ca="1" si="15"/>
        <v/>
      </c>
      <c r="BF58" s="52" t="str">
        <f t="shared" ca="1" si="16"/>
        <v/>
      </c>
      <c r="BG58" s="52">
        <f t="shared" ca="1" si="17"/>
        <v>14.999999999999948</v>
      </c>
      <c r="BH58" s="52" t="str">
        <f t="shared" ca="1" si="18"/>
        <v/>
      </c>
    </row>
    <row r="59" spans="19:60">
      <c r="S59" s="68">
        <f t="shared" si="44"/>
        <v>7</v>
      </c>
      <c r="T59" s="69">
        <f t="shared" si="44"/>
        <v>2</v>
      </c>
      <c r="U59" s="70">
        <f t="shared" si="0"/>
        <v>5</v>
      </c>
      <c r="V59" s="68">
        <f t="shared" si="43"/>
        <v>2</v>
      </c>
      <c r="W59" s="70">
        <f t="shared" si="43"/>
        <v>7</v>
      </c>
      <c r="X59" s="71">
        <f t="shared" si="43"/>
        <v>0.7142857142857143</v>
      </c>
      <c r="Y59" s="71">
        <f t="shared" si="43"/>
        <v>0.5</v>
      </c>
      <c r="Z59" s="69">
        <f t="shared" si="43"/>
        <v>10000</v>
      </c>
      <c r="AA59" s="69">
        <f t="shared" ca="1" si="43"/>
        <v>9491.6209828854735</v>
      </c>
      <c r="AB59" s="69">
        <f t="shared" ca="1" si="27"/>
        <v>-508.3790171145265</v>
      </c>
      <c r="AC59" s="69">
        <f t="shared" ca="1" si="28"/>
        <v>140.93476785345405</v>
      </c>
      <c r="AD59" s="73">
        <f t="shared" si="35"/>
        <v>14.899999999999949</v>
      </c>
      <c r="AE59" s="69">
        <f t="shared" si="45"/>
        <v>0.70000000000000007</v>
      </c>
      <c r="AF59" s="69">
        <f t="shared" si="45"/>
        <v>3.5000000000000004</v>
      </c>
      <c r="AG59" s="78">
        <f t="shared" si="45"/>
        <v>200</v>
      </c>
      <c r="AH59" s="60">
        <f t="shared" si="45"/>
        <v>50</v>
      </c>
      <c r="AI59" s="60">
        <f t="shared" si="45"/>
        <v>175.00000000000003</v>
      </c>
      <c r="AJ59" s="60">
        <f t="shared" si="45"/>
        <v>10175</v>
      </c>
      <c r="AK59" s="60">
        <f t="shared" si="45"/>
        <v>648.37901711452696</v>
      </c>
      <c r="AL59" s="60">
        <f t="shared" si="45"/>
        <v>12.967580342290539</v>
      </c>
      <c r="AM59" s="60">
        <f t="shared" ca="1" si="45"/>
        <v>-430.87216454734795</v>
      </c>
      <c r="AN59" s="60">
        <f t="shared" ca="1" si="45"/>
        <v>-430.87216454734795</v>
      </c>
      <c r="AO59" s="60">
        <f t="shared" ca="1" si="45"/>
        <v>430.87216454734795</v>
      </c>
      <c r="AP59" s="63">
        <f t="shared" si="3"/>
        <v>35</v>
      </c>
      <c r="AQ59" s="62">
        <f t="shared" si="4"/>
        <v>1.9172872712946702</v>
      </c>
      <c r="AR59" s="62">
        <f t="shared" si="5"/>
        <v>95.864363564733509</v>
      </c>
      <c r="AS59" s="62">
        <f t="shared" si="6"/>
        <v>191.72872712946702</v>
      </c>
      <c r="AT59" s="62">
        <f t="shared" si="7"/>
        <v>-95.864363564733509</v>
      </c>
      <c r="AU59" s="62">
        <f t="shared" si="8"/>
        <v>479.32181782366752</v>
      </c>
      <c r="AV59" s="62">
        <f t="shared" si="9"/>
        <v>-191.72872712946702</v>
      </c>
      <c r="AW59" s="63">
        <f t="shared" si="30"/>
        <v>287.5930906942005</v>
      </c>
      <c r="AX59" s="61" t="str">
        <f t="shared" ca="1" si="11"/>
        <v/>
      </c>
      <c r="AY59" s="69">
        <f t="shared" ca="1" si="31"/>
        <v>9744.127835452653</v>
      </c>
      <c r="AZ59" s="51">
        <f t="shared" si="12"/>
        <v>671.05054495313459</v>
      </c>
      <c r="BA59" s="55">
        <f t="shared" ca="1" si="13"/>
        <v>7.0699256340209848E-2</v>
      </c>
      <c r="BB59" s="55">
        <f t="shared" ca="1" si="32"/>
        <v>0.5657060598734589</v>
      </c>
      <c r="BC59" s="64">
        <f t="shared" ca="1" si="14"/>
        <v>-220.78592642032601</v>
      </c>
      <c r="BE59" s="52" t="str">
        <f t="shared" ca="1" si="15"/>
        <v/>
      </c>
      <c r="BF59" s="52" t="str">
        <f t="shared" ca="1" si="16"/>
        <v/>
      </c>
      <c r="BG59" s="52">
        <f t="shared" ca="1" si="17"/>
        <v>14.899999999999949</v>
      </c>
      <c r="BH59" s="52" t="str">
        <f t="shared" ca="1" si="18"/>
        <v/>
      </c>
    </row>
    <row r="60" spans="19:60">
      <c r="S60" s="68">
        <f t="shared" si="44"/>
        <v>7</v>
      </c>
      <c r="T60" s="69">
        <f t="shared" si="44"/>
        <v>2</v>
      </c>
      <c r="U60" s="70">
        <f t="shared" si="0"/>
        <v>5</v>
      </c>
      <c r="V60" s="68">
        <f t="shared" si="43"/>
        <v>2</v>
      </c>
      <c r="W60" s="70">
        <f t="shared" si="43"/>
        <v>7</v>
      </c>
      <c r="X60" s="71">
        <f t="shared" si="43"/>
        <v>0.7142857142857143</v>
      </c>
      <c r="Y60" s="71">
        <f t="shared" si="43"/>
        <v>0.5</v>
      </c>
      <c r="Z60" s="69">
        <f t="shared" si="43"/>
        <v>10000</v>
      </c>
      <c r="AA60" s="69">
        <f t="shared" ca="1" si="43"/>
        <v>9491.6209828854735</v>
      </c>
      <c r="AB60" s="69">
        <f t="shared" ca="1" si="27"/>
        <v>-508.3790171145265</v>
      </c>
      <c r="AC60" s="69">
        <f t="shared" ca="1" si="28"/>
        <v>140.93476785345405</v>
      </c>
      <c r="AD60" s="73">
        <f t="shared" si="35"/>
        <v>14.799999999999949</v>
      </c>
      <c r="AE60" s="69">
        <f t="shared" si="45"/>
        <v>0.70000000000000007</v>
      </c>
      <c r="AF60" s="69">
        <f t="shared" si="45"/>
        <v>3.5000000000000004</v>
      </c>
      <c r="AG60" s="78">
        <f t="shared" si="45"/>
        <v>200</v>
      </c>
      <c r="AH60" s="60">
        <f t="shared" si="45"/>
        <v>50</v>
      </c>
      <c r="AI60" s="60">
        <f t="shared" si="45"/>
        <v>175.00000000000003</v>
      </c>
      <c r="AJ60" s="60">
        <f t="shared" si="45"/>
        <v>10175</v>
      </c>
      <c r="AK60" s="60">
        <f t="shared" si="45"/>
        <v>648.37901711452696</v>
      </c>
      <c r="AL60" s="60">
        <f t="shared" si="45"/>
        <v>12.967580342290539</v>
      </c>
      <c r="AM60" s="60">
        <f t="shared" ca="1" si="45"/>
        <v>-430.87216454734795</v>
      </c>
      <c r="AN60" s="60">
        <f t="shared" ca="1" si="45"/>
        <v>-430.87216454734795</v>
      </c>
      <c r="AO60" s="60">
        <f t="shared" ca="1" si="45"/>
        <v>430.87216454734795</v>
      </c>
      <c r="AP60" s="63">
        <f t="shared" si="3"/>
        <v>35</v>
      </c>
      <c r="AQ60" s="62">
        <f t="shared" si="4"/>
        <v>1.9234851582628774</v>
      </c>
      <c r="AR60" s="62">
        <f t="shared" si="5"/>
        <v>96.174257913143862</v>
      </c>
      <c r="AS60" s="62">
        <f t="shared" si="6"/>
        <v>192.34851582628772</v>
      </c>
      <c r="AT60" s="62">
        <f t="shared" si="7"/>
        <v>-96.174257913143862</v>
      </c>
      <c r="AU60" s="62">
        <f t="shared" si="8"/>
        <v>480.87128956571928</v>
      </c>
      <c r="AV60" s="62">
        <f t="shared" si="9"/>
        <v>-192.34851582628772</v>
      </c>
      <c r="AW60" s="63">
        <f t="shared" si="30"/>
        <v>288.52277373943156</v>
      </c>
      <c r="AX60" s="61" t="str">
        <f t="shared" ca="1" si="11"/>
        <v/>
      </c>
      <c r="AY60" s="69">
        <f t="shared" ca="1" si="31"/>
        <v>9744.127835452653</v>
      </c>
      <c r="AZ60" s="51">
        <f t="shared" si="12"/>
        <v>673.21980539200706</v>
      </c>
      <c r="BA60" s="55">
        <f t="shared" ca="1" si="13"/>
        <v>7.0927801121210249E-2</v>
      </c>
      <c r="BB60" s="55">
        <f t="shared" ca="1" si="32"/>
        <v>0.56753478020599302</v>
      </c>
      <c r="BC60" s="64">
        <f t="shared" ca="1" si="14"/>
        <v>-219.85624337509495</v>
      </c>
      <c r="BE60" s="52" t="str">
        <f t="shared" ca="1" si="15"/>
        <v/>
      </c>
      <c r="BF60" s="52" t="str">
        <f t="shared" ca="1" si="16"/>
        <v/>
      </c>
      <c r="BG60" s="52">
        <f t="shared" ca="1" si="17"/>
        <v>14.799999999999949</v>
      </c>
      <c r="BH60" s="52" t="str">
        <f t="shared" ca="1" si="18"/>
        <v/>
      </c>
    </row>
    <row r="61" spans="19:60">
      <c r="S61" s="68">
        <f t="shared" si="44"/>
        <v>7</v>
      </c>
      <c r="T61" s="69">
        <f t="shared" si="44"/>
        <v>2</v>
      </c>
      <c r="U61" s="70">
        <f t="shared" si="0"/>
        <v>5</v>
      </c>
      <c r="V61" s="68">
        <f t="shared" si="43"/>
        <v>2</v>
      </c>
      <c r="W61" s="70">
        <f t="shared" si="43"/>
        <v>7</v>
      </c>
      <c r="X61" s="71">
        <f t="shared" si="43"/>
        <v>0.7142857142857143</v>
      </c>
      <c r="Y61" s="71">
        <f t="shared" si="43"/>
        <v>0.5</v>
      </c>
      <c r="Z61" s="69">
        <f t="shared" si="43"/>
        <v>10000</v>
      </c>
      <c r="AA61" s="69">
        <f t="shared" ca="1" si="43"/>
        <v>9491.6209828854735</v>
      </c>
      <c r="AB61" s="69">
        <f t="shared" ca="1" si="27"/>
        <v>-508.3790171145265</v>
      </c>
      <c r="AC61" s="69">
        <f t="shared" ca="1" si="28"/>
        <v>140.93476785345405</v>
      </c>
      <c r="AD61" s="73">
        <f t="shared" si="35"/>
        <v>14.69999999999995</v>
      </c>
      <c r="AE61" s="69">
        <f t="shared" si="45"/>
        <v>0.70000000000000007</v>
      </c>
      <c r="AF61" s="69">
        <f t="shared" si="45"/>
        <v>3.5000000000000004</v>
      </c>
      <c r="AG61" s="78">
        <f t="shared" si="45"/>
        <v>200</v>
      </c>
      <c r="AH61" s="60">
        <f t="shared" si="45"/>
        <v>50</v>
      </c>
      <c r="AI61" s="60">
        <f t="shared" si="45"/>
        <v>175.00000000000003</v>
      </c>
      <c r="AJ61" s="60">
        <f t="shared" si="45"/>
        <v>10175</v>
      </c>
      <c r="AK61" s="60">
        <f t="shared" si="45"/>
        <v>648.37901711452696</v>
      </c>
      <c r="AL61" s="60">
        <f t="shared" si="45"/>
        <v>12.967580342290539</v>
      </c>
      <c r="AM61" s="60">
        <f t="shared" ca="1" si="45"/>
        <v>-430.87216454734795</v>
      </c>
      <c r="AN61" s="60">
        <f t="shared" ca="1" si="45"/>
        <v>-430.87216454734795</v>
      </c>
      <c r="AO61" s="60">
        <f t="shared" ca="1" si="45"/>
        <v>430.87216454734795</v>
      </c>
      <c r="AP61" s="63">
        <f t="shared" si="3"/>
        <v>35</v>
      </c>
      <c r="AQ61" s="62">
        <f t="shared" si="4"/>
        <v>1.9297673702238494</v>
      </c>
      <c r="AR61" s="62">
        <f t="shared" si="5"/>
        <v>96.488368511192462</v>
      </c>
      <c r="AS61" s="62">
        <f t="shared" si="6"/>
        <v>192.97673702238492</v>
      </c>
      <c r="AT61" s="62">
        <f t="shared" si="7"/>
        <v>-96.488368511192462</v>
      </c>
      <c r="AU61" s="62">
        <f t="shared" si="8"/>
        <v>482.4418425559623</v>
      </c>
      <c r="AV61" s="62">
        <f t="shared" si="9"/>
        <v>-192.97673702238492</v>
      </c>
      <c r="AW61" s="63">
        <f t="shared" si="30"/>
        <v>289.46510553357734</v>
      </c>
      <c r="AX61" s="61" t="str">
        <f t="shared" ca="1" si="11"/>
        <v/>
      </c>
      <c r="AY61" s="69">
        <f t="shared" ca="1" si="31"/>
        <v>9744.127835452653</v>
      </c>
      <c r="AZ61" s="51">
        <f t="shared" si="12"/>
        <v>675.41857957834725</v>
      </c>
      <c r="BA61" s="55">
        <f t="shared" ca="1" si="13"/>
        <v>7.1159455355013404E-2</v>
      </c>
      <c r="BB61" s="55">
        <f t="shared" ca="1" si="32"/>
        <v>0.56938838108726919</v>
      </c>
      <c r="BC61" s="64">
        <f t="shared" ca="1" si="14"/>
        <v>-218.91391158094916</v>
      </c>
      <c r="BE61" s="52" t="str">
        <f t="shared" ca="1" si="15"/>
        <v/>
      </c>
      <c r="BF61" s="52" t="str">
        <f t="shared" ca="1" si="16"/>
        <v/>
      </c>
      <c r="BG61" s="52">
        <f t="shared" ca="1" si="17"/>
        <v>14.69999999999995</v>
      </c>
      <c r="BH61" s="52" t="str">
        <f t="shared" ca="1" si="18"/>
        <v/>
      </c>
    </row>
    <row r="62" spans="19:60">
      <c r="S62" s="68">
        <f t="shared" si="44"/>
        <v>7</v>
      </c>
      <c r="T62" s="69">
        <f t="shared" si="44"/>
        <v>2</v>
      </c>
      <c r="U62" s="70">
        <f t="shared" si="0"/>
        <v>5</v>
      </c>
      <c r="V62" s="68">
        <f t="shared" si="43"/>
        <v>2</v>
      </c>
      <c r="W62" s="70">
        <f t="shared" si="43"/>
        <v>7</v>
      </c>
      <c r="X62" s="71">
        <f t="shared" si="43"/>
        <v>0.7142857142857143</v>
      </c>
      <c r="Y62" s="71">
        <f t="shared" si="43"/>
        <v>0.5</v>
      </c>
      <c r="Z62" s="69">
        <f t="shared" si="43"/>
        <v>10000</v>
      </c>
      <c r="AA62" s="69">
        <f t="shared" ca="1" si="43"/>
        <v>9491.6209828854735</v>
      </c>
      <c r="AB62" s="69">
        <f t="shared" ca="1" si="27"/>
        <v>-508.3790171145265</v>
      </c>
      <c r="AC62" s="69">
        <f t="shared" ca="1" si="28"/>
        <v>140.93476785345405</v>
      </c>
      <c r="AD62" s="73">
        <f t="shared" si="35"/>
        <v>14.59999999999995</v>
      </c>
      <c r="AE62" s="69">
        <f t="shared" si="45"/>
        <v>0.70000000000000007</v>
      </c>
      <c r="AF62" s="69">
        <f t="shared" si="45"/>
        <v>3.5000000000000004</v>
      </c>
      <c r="AG62" s="78">
        <f t="shared" si="45"/>
        <v>200</v>
      </c>
      <c r="AH62" s="60">
        <f t="shared" si="45"/>
        <v>50</v>
      </c>
      <c r="AI62" s="60">
        <f t="shared" si="45"/>
        <v>175.00000000000003</v>
      </c>
      <c r="AJ62" s="60">
        <f t="shared" si="45"/>
        <v>10175</v>
      </c>
      <c r="AK62" s="60">
        <f t="shared" si="45"/>
        <v>648.37901711452696</v>
      </c>
      <c r="AL62" s="60">
        <f t="shared" si="45"/>
        <v>12.967580342290539</v>
      </c>
      <c r="AM62" s="60">
        <f t="shared" ca="1" si="45"/>
        <v>-430.87216454734795</v>
      </c>
      <c r="AN62" s="60">
        <f t="shared" ca="1" si="45"/>
        <v>-430.87216454734795</v>
      </c>
      <c r="AO62" s="60">
        <f t="shared" ca="1" si="45"/>
        <v>430.87216454734795</v>
      </c>
      <c r="AP62" s="63">
        <f t="shared" si="3"/>
        <v>35</v>
      </c>
      <c r="AQ62" s="62">
        <f t="shared" si="4"/>
        <v>1.9361356398829168</v>
      </c>
      <c r="AR62" s="62">
        <f t="shared" si="5"/>
        <v>96.806781994145837</v>
      </c>
      <c r="AS62" s="62">
        <f t="shared" si="6"/>
        <v>193.61356398829167</v>
      </c>
      <c r="AT62" s="62">
        <f t="shared" si="7"/>
        <v>-96.806781994145837</v>
      </c>
      <c r="AU62" s="62">
        <f t="shared" si="8"/>
        <v>484.03390997072916</v>
      </c>
      <c r="AV62" s="62">
        <f t="shared" si="9"/>
        <v>-193.61356398829167</v>
      </c>
      <c r="AW62" s="63">
        <f t="shared" si="30"/>
        <v>290.42034598243748</v>
      </c>
      <c r="AX62" s="61" t="str">
        <f t="shared" ca="1" si="11"/>
        <v/>
      </c>
      <c r="AY62" s="69">
        <f t="shared" ca="1" si="31"/>
        <v>9744.127835452653</v>
      </c>
      <c r="AZ62" s="51">
        <f t="shared" si="12"/>
        <v>677.64747395902089</v>
      </c>
      <c r="BA62" s="55">
        <f t="shared" ca="1" si="13"/>
        <v>7.1394282934485076E-2</v>
      </c>
      <c r="BB62" s="55">
        <f t="shared" ca="1" si="32"/>
        <v>0.57126737376143955</v>
      </c>
      <c r="BC62" s="64">
        <f t="shared" ca="1" si="14"/>
        <v>-217.95867113208902</v>
      </c>
      <c r="BE62" s="52" t="str">
        <f t="shared" ca="1" si="15"/>
        <v/>
      </c>
      <c r="BF62" s="52" t="str">
        <f t="shared" ca="1" si="16"/>
        <v/>
      </c>
      <c r="BG62" s="52">
        <f t="shared" ca="1" si="17"/>
        <v>14.59999999999995</v>
      </c>
      <c r="BH62" s="52" t="str">
        <f t="shared" ca="1" si="18"/>
        <v/>
      </c>
    </row>
    <row r="63" spans="19:60">
      <c r="S63" s="68">
        <f t="shared" si="44"/>
        <v>7</v>
      </c>
      <c r="T63" s="69">
        <f t="shared" si="44"/>
        <v>2</v>
      </c>
      <c r="U63" s="70">
        <f t="shared" si="0"/>
        <v>5</v>
      </c>
      <c r="V63" s="68">
        <f t="shared" si="43"/>
        <v>2</v>
      </c>
      <c r="W63" s="70">
        <f t="shared" si="43"/>
        <v>7</v>
      </c>
      <c r="X63" s="71">
        <f t="shared" si="43"/>
        <v>0.7142857142857143</v>
      </c>
      <c r="Y63" s="71">
        <f t="shared" si="43"/>
        <v>0.5</v>
      </c>
      <c r="Z63" s="69">
        <f t="shared" si="43"/>
        <v>10000</v>
      </c>
      <c r="AA63" s="69">
        <f t="shared" ca="1" si="43"/>
        <v>9491.6209828854735</v>
      </c>
      <c r="AB63" s="69">
        <f t="shared" ca="1" si="27"/>
        <v>-508.3790171145265</v>
      </c>
      <c r="AC63" s="69">
        <f t="shared" ca="1" si="28"/>
        <v>140.93476785345405</v>
      </c>
      <c r="AD63" s="73">
        <f t="shared" si="35"/>
        <v>14.49999999999995</v>
      </c>
      <c r="AE63" s="69">
        <f t="shared" si="45"/>
        <v>0.70000000000000007</v>
      </c>
      <c r="AF63" s="69">
        <f t="shared" si="45"/>
        <v>3.5000000000000004</v>
      </c>
      <c r="AG63" s="78">
        <f t="shared" si="45"/>
        <v>200</v>
      </c>
      <c r="AH63" s="60">
        <f t="shared" si="45"/>
        <v>50</v>
      </c>
      <c r="AI63" s="60">
        <f t="shared" si="45"/>
        <v>175.00000000000003</v>
      </c>
      <c r="AJ63" s="60">
        <f t="shared" si="45"/>
        <v>10175</v>
      </c>
      <c r="AK63" s="60">
        <f t="shared" si="45"/>
        <v>648.37901711452696</v>
      </c>
      <c r="AL63" s="60">
        <f t="shared" si="45"/>
        <v>12.967580342290539</v>
      </c>
      <c r="AM63" s="60">
        <f t="shared" ca="1" si="45"/>
        <v>-430.87216454734795</v>
      </c>
      <c r="AN63" s="60">
        <f t="shared" ca="1" si="45"/>
        <v>-430.87216454734795</v>
      </c>
      <c r="AO63" s="60">
        <f t="shared" ca="1" si="45"/>
        <v>430.87216454734795</v>
      </c>
      <c r="AP63" s="63">
        <f t="shared" si="3"/>
        <v>35</v>
      </c>
      <c r="AQ63" s="62">
        <f t="shared" si="4"/>
        <v>1.9425917477441783</v>
      </c>
      <c r="AR63" s="62">
        <f t="shared" si="5"/>
        <v>97.129587387208915</v>
      </c>
      <c r="AS63" s="62">
        <f t="shared" si="6"/>
        <v>194.25917477441783</v>
      </c>
      <c r="AT63" s="62">
        <f t="shared" si="7"/>
        <v>-97.129587387208915</v>
      </c>
      <c r="AU63" s="62">
        <f t="shared" si="8"/>
        <v>485.64793693604457</v>
      </c>
      <c r="AV63" s="62">
        <f t="shared" si="9"/>
        <v>-194.25917477441783</v>
      </c>
      <c r="AW63" s="63">
        <f t="shared" si="30"/>
        <v>291.38876216162674</v>
      </c>
      <c r="AX63" s="61" t="str">
        <f t="shared" ca="1" si="11"/>
        <v/>
      </c>
      <c r="AY63" s="69">
        <f t="shared" ca="1" si="31"/>
        <v>9744.127835452653</v>
      </c>
      <c r="AZ63" s="51">
        <f t="shared" si="12"/>
        <v>679.90711171046246</v>
      </c>
      <c r="BA63" s="55">
        <f t="shared" ca="1" si="13"/>
        <v>7.1632349515052929E-2</v>
      </c>
      <c r="BB63" s="55">
        <f t="shared" ca="1" si="32"/>
        <v>0.5731722835759433</v>
      </c>
      <c r="BC63" s="64">
        <f t="shared" ca="1" si="14"/>
        <v>-216.99025495289976</v>
      </c>
      <c r="BE63" s="52" t="str">
        <f t="shared" ca="1" si="15"/>
        <v/>
      </c>
      <c r="BF63" s="52" t="str">
        <f t="shared" ca="1" si="16"/>
        <v/>
      </c>
      <c r="BG63" s="52">
        <f t="shared" ca="1" si="17"/>
        <v>14.49999999999995</v>
      </c>
      <c r="BH63" s="52" t="str">
        <f t="shared" ca="1" si="18"/>
        <v/>
      </c>
    </row>
    <row r="64" spans="19:60">
      <c r="S64" s="68">
        <f t="shared" si="44"/>
        <v>7</v>
      </c>
      <c r="T64" s="69">
        <f t="shared" si="44"/>
        <v>2</v>
      </c>
      <c r="U64" s="70">
        <f t="shared" si="0"/>
        <v>5</v>
      </c>
      <c r="V64" s="68">
        <f t="shared" si="43"/>
        <v>2</v>
      </c>
      <c r="W64" s="70">
        <f t="shared" si="43"/>
        <v>7</v>
      </c>
      <c r="X64" s="71">
        <f t="shared" si="43"/>
        <v>0.7142857142857143</v>
      </c>
      <c r="Y64" s="71">
        <f t="shared" si="43"/>
        <v>0.5</v>
      </c>
      <c r="Z64" s="69">
        <f t="shared" si="43"/>
        <v>10000</v>
      </c>
      <c r="AA64" s="69">
        <f t="shared" ca="1" si="43"/>
        <v>9491.6209828854735</v>
      </c>
      <c r="AB64" s="69">
        <f t="shared" ca="1" si="27"/>
        <v>-508.3790171145265</v>
      </c>
      <c r="AC64" s="69">
        <f t="shared" ca="1" si="28"/>
        <v>140.93476785345405</v>
      </c>
      <c r="AD64" s="73">
        <f t="shared" si="35"/>
        <v>14.399999999999951</v>
      </c>
      <c r="AE64" s="69">
        <f t="shared" si="45"/>
        <v>0.70000000000000007</v>
      </c>
      <c r="AF64" s="69">
        <f t="shared" si="45"/>
        <v>3.5000000000000004</v>
      </c>
      <c r="AG64" s="78">
        <f t="shared" si="45"/>
        <v>200</v>
      </c>
      <c r="AH64" s="60">
        <f t="shared" si="45"/>
        <v>50</v>
      </c>
      <c r="AI64" s="60">
        <f t="shared" si="45"/>
        <v>175.00000000000003</v>
      </c>
      <c r="AJ64" s="60">
        <f t="shared" si="45"/>
        <v>10175</v>
      </c>
      <c r="AK64" s="60">
        <f t="shared" si="45"/>
        <v>648.37901711452696</v>
      </c>
      <c r="AL64" s="60">
        <f t="shared" si="45"/>
        <v>12.967580342290539</v>
      </c>
      <c r="AM64" s="60">
        <f t="shared" ca="1" si="45"/>
        <v>-430.87216454734795</v>
      </c>
      <c r="AN64" s="60">
        <f t="shared" ca="1" si="45"/>
        <v>-430.87216454734795</v>
      </c>
      <c r="AO64" s="60">
        <f t="shared" ca="1" si="45"/>
        <v>430.87216454734795</v>
      </c>
      <c r="AP64" s="63">
        <f t="shared" si="3"/>
        <v>35</v>
      </c>
      <c r="AQ64" s="62">
        <f t="shared" si="4"/>
        <v>1.9491375237701796</v>
      </c>
      <c r="AR64" s="62">
        <f t="shared" si="5"/>
        <v>97.456876188508971</v>
      </c>
      <c r="AS64" s="62">
        <f t="shared" si="6"/>
        <v>194.91375237701794</v>
      </c>
      <c r="AT64" s="62">
        <f t="shared" si="7"/>
        <v>-97.456876188508971</v>
      </c>
      <c r="AU64" s="62">
        <f t="shared" si="8"/>
        <v>487.28438094254489</v>
      </c>
      <c r="AV64" s="62">
        <f t="shared" si="9"/>
        <v>-194.91375237701794</v>
      </c>
      <c r="AW64" s="63">
        <f t="shared" si="30"/>
        <v>292.37062856552694</v>
      </c>
      <c r="AX64" s="61" t="str">
        <f t="shared" ca="1" si="11"/>
        <v/>
      </c>
      <c r="AY64" s="69">
        <f t="shared" ca="1" si="31"/>
        <v>9744.127835452653</v>
      </c>
      <c r="AZ64" s="51">
        <f t="shared" si="12"/>
        <v>682.19813331956277</v>
      </c>
      <c r="BA64" s="55">
        <f t="shared" ca="1" si="13"/>
        <v>7.1873722575906421E-2</v>
      </c>
      <c r="BB64" s="55">
        <f t="shared" ca="1" si="32"/>
        <v>0.57510365047120415</v>
      </c>
      <c r="BC64" s="64">
        <f t="shared" ca="1" si="14"/>
        <v>-216.00838854899956</v>
      </c>
      <c r="BE64" s="52" t="str">
        <f t="shared" ca="1" si="15"/>
        <v/>
      </c>
      <c r="BF64" s="52" t="str">
        <f t="shared" ca="1" si="16"/>
        <v/>
      </c>
      <c r="BG64" s="52">
        <f t="shared" ca="1" si="17"/>
        <v>14.399999999999951</v>
      </c>
      <c r="BH64" s="52" t="str">
        <f t="shared" ca="1" si="18"/>
        <v/>
      </c>
    </row>
    <row r="65" spans="19:60">
      <c r="S65" s="68">
        <f t="shared" si="44"/>
        <v>7</v>
      </c>
      <c r="T65" s="69">
        <f t="shared" si="44"/>
        <v>2</v>
      </c>
      <c r="U65" s="70">
        <f t="shared" si="0"/>
        <v>5</v>
      </c>
      <c r="V65" s="68">
        <f t="shared" si="43"/>
        <v>2</v>
      </c>
      <c r="W65" s="70">
        <f t="shared" si="43"/>
        <v>7</v>
      </c>
      <c r="X65" s="71">
        <f t="shared" si="43"/>
        <v>0.7142857142857143</v>
      </c>
      <c r="Y65" s="71">
        <f t="shared" si="43"/>
        <v>0.5</v>
      </c>
      <c r="Z65" s="69">
        <f t="shared" si="43"/>
        <v>10000</v>
      </c>
      <c r="AA65" s="69">
        <f t="shared" ca="1" si="43"/>
        <v>9491.6209828854735</v>
      </c>
      <c r="AB65" s="69">
        <f t="shared" ca="1" si="27"/>
        <v>-508.3790171145265</v>
      </c>
      <c r="AC65" s="69">
        <f t="shared" ca="1" si="28"/>
        <v>140.93476785345405</v>
      </c>
      <c r="AD65" s="73">
        <f t="shared" si="35"/>
        <v>14.299999999999951</v>
      </c>
      <c r="AE65" s="69">
        <f t="shared" si="45"/>
        <v>0.70000000000000007</v>
      </c>
      <c r="AF65" s="69">
        <f t="shared" si="45"/>
        <v>3.5000000000000004</v>
      </c>
      <c r="AG65" s="78">
        <f t="shared" si="45"/>
        <v>200</v>
      </c>
      <c r="AH65" s="60">
        <f t="shared" si="45"/>
        <v>50</v>
      </c>
      <c r="AI65" s="60">
        <f t="shared" si="45"/>
        <v>175.00000000000003</v>
      </c>
      <c r="AJ65" s="60">
        <f t="shared" si="45"/>
        <v>10175</v>
      </c>
      <c r="AK65" s="60">
        <f t="shared" si="45"/>
        <v>648.37901711452696</v>
      </c>
      <c r="AL65" s="60">
        <f t="shared" si="45"/>
        <v>12.967580342290539</v>
      </c>
      <c r="AM65" s="60">
        <f t="shared" ca="1" si="45"/>
        <v>-430.87216454734795</v>
      </c>
      <c r="AN65" s="60">
        <f t="shared" ca="1" si="45"/>
        <v>-430.87216454734795</v>
      </c>
      <c r="AO65" s="60">
        <f t="shared" ca="1" si="45"/>
        <v>430.87216454734795</v>
      </c>
      <c r="AP65" s="63">
        <f t="shared" si="3"/>
        <v>35</v>
      </c>
      <c r="AQ65" s="62">
        <f t="shared" si="4"/>
        <v>1.9557748491112297</v>
      </c>
      <c r="AR65" s="62">
        <f t="shared" si="5"/>
        <v>97.78874245556149</v>
      </c>
      <c r="AS65" s="62">
        <f t="shared" si="6"/>
        <v>195.57748491112298</v>
      </c>
      <c r="AT65" s="62">
        <f t="shared" si="7"/>
        <v>-97.78874245556149</v>
      </c>
      <c r="AU65" s="62">
        <f t="shared" si="8"/>
        <v>488.94371227780744</v>
      </c>
      <c r="AV65" s="62">
        <f t="shared" si="9"/>
        <v>-195.57748491112298</v>
      </c>
      <c r="AW65" s="63">
        <f t="shared" si="30"/>
        <v>293.36622736668448</v>
      </c>
      <c r="AX65" s="61" t="str">
        <f t="shared" ca="1" si="11"/>
        <v/>
      </c>
      <c r="AY65" s="69">
        <f t="shared" ca="1" si="31"/>
        <v>9744.127835452653</v>
      </c>
      <c r="AZ65" s="51">
        <f t="shared" si="12"/>
        <v>684.52119718893039</v>
      </c>
      <c r="BA65" s="55">
        <f t="shared" ca="1" si="13"/>
        <v>7.2118471483764879E-2</v>
      </c>
      <c r="BB65" s="55">
        <f t="shared" ca="1" si="32"/>
        <v>0.57706202949087415</v>
      </c>
      <c r="BC65" s="64">
        <f t="shared" ca="1" si="14"/>
        <v>-215.01278974784202</v>
      </c>
      <c r="BE65" s="52" t="str">
        <f t="shared" ca="1" si="15"/>
        <v/>
      </c>
      <c r="BF65" s="52" t="str">
        <f t="shared" ca="1" si="16"/>
        <v/>
      </c>
      <c r="BG65" s="52">
        <f t="shared" ca="1" si="17"/>
        <v>14.299999999999951</v>
      </c>
      <c r="BH65" s="52" t="str">
        <f t="shared" ca="1" si="18"/>
        <v/>
      </c>
    </row>
    <row r="66" spans="19:60">
      <c r="S66" s="68">
        <f t="shared" si="44"/>
        <v>7</v>
      </c>
      <c r="T66" s="69">
        <f t="shared" si="44"/>
        <v>2</v>
      </c>
      <c r="U66" s="70">
        <f t="shared" si="0"/>
        <v>5</v>
      </c>
      <c r="V66" s="68">
        <f t="shared" si="43"/>
        <v>2</v>
      </c>
      <c r="W66" s="70">
        <f t="shared" si="43"/>
        <v>7</v>
      </c>
      <c r="X66" s="71">
        <f t="shared" si="43"/>
        <v>0.7142857142857143</v>
      </c>
      <c r="Y66" s="71">
        <f t="shared" si="43"/>
        <v>0.5</v>
      </c>
      <c r="Z66" s="69">
        <f t="shared" si="43"/>
        <v>10000</v>
      </c>
      <c r="AA66" s="69">
        <f t="shared" ca="1" si="43"/>
        <v>9491.6209828854735</v>
      </c>
      <c r="AB66" s="69">
        <f t="shared" ca="1" si="27"/>
        <v>-508.3790171145265</v>
      </c>
      <c r="AC66" s="69">
        <f t="shared" ca="1" si="28"/>
        <v>140.93476785345405</v>
      </c>
      <c r="AD66" s="73">
        <f t="shared" si="35"/>
        <v>14.199999999999951</v>
      </c>
      <c r="AE66" s="69">
        <f t="shared" si="45"/>
        <v>0.70000000000000007</v>
      </c>
      <c r="AF66" s="69">
        <f t="shared" si="45"/>
        <v>3.5000000000000004</v>
      </c>
      <c r="AG66" s="78">
        <f t="shared" si="45"/>
        <v>200</v>
      </c>
      <c r="AH66" s="60">
        <f t="shared" si="45"/>
        <v>50</v>
      </c>
      <c r="AI66" s="60">
        <f t="shared" si="45"/>
        <v>175.00000000000003</v>
      </c>
      <c r="AJ66" s="60">
        <f t="shared" si="45"/>
        <v>10175</v>
      </c>
      <c r="AK66" s="60">
        <f t="shared" si="45"/>
        <v>648.37901711452696</v>
      </c>
      <c r="AL66" s="60">
        <f t="shared" si="45"/>
        <v>12.967580342290539</v>
      </c>
      <c r="AM66" s="60">
        <f t="shared" ca="1" si="45"/>
        <v>-430.87216454734795</v>
      </c>
      <c r="AN66" s="60">
        <f t="shared" ca="1" si="45"/>
        <v>-430.87216454734795</v>
      </c>
      <c r="AO66" s="60">
        <f t="shared" ca="1" si="45"/>
        <v>430.87216454734795</v>
      </c>
      <c r="AP66" s="63">
        <f t="shared" si="3"/>
        <v>35</v>
      </c>
      <c r="AQ66" s="62">
        <f t="shared" si="4"/>
        <v>1.9625056579077875</v>
      </c>
      <c r="AR66" s="62">
        <f t="shared" si="5"/>
        <v>98.125282895389375</v>
      </c>
      <c r="AS66" s="62">
        <f t="shared" si="6"/>
        <v>196.25056579077875</v>
      </c>
      <c r="AT66" s="62">
        <f t="shared" si="7"/>
        <v>-98.125282895389375</v>
      </c>
      <c r="AU66" s="62">
        <f t="shared" si="8"/>
        <v>490.62641447694688</v>
      </c>
      <c r="AV66" s="62">
        <f t="shared" si="9"/>
        <v>-196.25056579077875</v>
      </c>
      <c r="AW66" s="63">
        <f t="shared" si="30"/>
        <v>294.37584868616813</v>
      </c>
      <c r="AX66" s="61" t="str">
        <f t="shared" ca="1" si="11"/>
        <v/>
      </c>
      <c r="AY66" s="69">
        <f t="shared" ca="1" si="31"/>
        <v>9744.127835452653</v>
      </c>
      <c r="AZ66" s="51">
        <f t="shared" si="12"/>
        <v>686.87698026772568</v>
      </c>
      <c r="BA66" s="55">
        <f t="shared" ca="1" si="13"/>
        <v>7.236666755933964E-2</v>
      </c>
      <c r="BB66" s="55">
        <f t="shared" ca="1" si="32"/>
        <v>0.57904799131363793</v>
      </c>
      <c r="BC66" s="64">
        <f t="shared" ca="1" si="14"/>
        <v>-214.00316842835838</v>
      </c>
      <c r="BE66" s="52" t="str">
        <f t="shared" ca="1" si="15"/>
        <v/>
      </c>
      <c r="BF66" s="52" t="str">
        <f t="shared" ca="1" si="16"/>
        <v/>
      </c>
      <c r="BG66" s="52">
        <f t="shared" ca="1" si="17"/>
        <v>14.199999999999951</v>
      </c>
      <c r="BH66" s="52" t="str">
        <f t="shared" ca="1" si="18"/>
        <v/>
      </c>
    </row>
    <row r="67" spans="19:60">
      <c r="S67" s="68">
        <f t="shared" si="44"/>
        <v>7</v>
      </c>
      <c r="T67" s="69">
        <f t="shared" si="44"/>
        <v>2</v>
      </c>
      <c r="U67" s="70">
        <f t="shared" si="0"/>
        <v>5</v>
      </c>
      <c r="V67" s="68">
        <f t="shared" si="43"/>
        <v>2</v>
      </c>
      <c r="W67" s="70">
        <f t="shared" si="43"/>
        <v>7</v>
      </c>
      <c r="X67" s="71">
        <f t="shared" si="43"/>
        <v>0.7142857142857143</v>
      </c>
      <c r="Y67" s="71">
        <f t="shared" si="43"/>
        <v>0.5</v>
      </c>
      <c r="Z67" s="69">
        <f t="shared" si="43"/>
        <v>10000</v>
      </c>
      <c r="AA67" s="69">
        <f t="shared" ca="1" si="43"/>
        <v>9491.6209828854735</v>
      </c>
      <c r="AB67" s="69">
        <f t="shared" ca="1" si="27"/>
        <v>-508.3790171145265</v>
      </c>
      <c r="AC67" s="69">
        <f t="shared" ca="1" si="28"/>
        <v>140.93476785345405</v>
      </c>
      <c r="AD67" s="73">
        <f t="shared" si="35"/>
        <v>14.099999999999952</v>
      </c>
      <c r="AE67" s="69">
        <f t="shared" si="45"/>
        <v>0.70000000000000007</v>
      </c>
      <c r="AF67" s="69">
        <f t="shared" si="45"/>
        <v>3.5000000000000004</v>
      </c>
      <c r="AG67" s="78">
        <f t="shared" si="45"/>
        <v>200</v>
      </c>
      <c r="AH67" s="60">
        <f t="shared" si="45"/>
        <v>50</v>
      </c>
      <c r="AI67" s="60">
        <f t="shared" si="45"/>
        <v>175.00000000000003</v>
      </c>
      <c r="AJ67" s="60">
        <f t="shared" si="45"/>
        <v>10175</v>
      </c>
      <c r="AK67" s="60">
        <f t="shared" si="45"/>
        <v>648.37901711452696</v>
      </c>
      <c r="AL67" s="60">
        <f t="shared" si="45"/>
        <v>12.967580342290539</v>
      </c>
      <c r="AM67" s="60">
        <f t="shared" ca="1" si="45"/>
        <v>-430.87216454734795</v>
      </c>
      <c r="AN67" s="60">
        <f t="shared" ca="1" si="45"/>
        <v>-430.87216454734795</v>
      </c>
      <c r="AO67" s="60">
        <f t="shared" ca="1" si="45"/>
        <v>430.87216454734795</v>
      </c>
      <c r="AP67" s="63">
        <f t="shared" si="3"/>
        <v>35</v>
      </c>
      <c r="AQ67" s="62">
        <f t="shared" si="4"/>
        <v>1.9693319391695452</v>
      </c>
      <c r="AR67" s="62">
        <f t="shared" si="5"/>
        <v>98.466596958477254</v>
      </c>
      <c r="AS67" s="62">
        <f t="shared" si="6"/>
        <v>196.93319391695451</v>
      </c>
      <c r="AT67" s="62">
        <f t="shared" si="7"/>
        <v>-98.466596958477254</v>
      </c>
      <c r="AU67" s="62">
        <f t="shared" si="8"/>
        <v>492.33298479238624</v>
      </c>
      <c r="AV67" s="62">
        <f t="shared" si="9"/>
        <v>-196.93319391695451</v>
      </c>
      <c r="AW67" s="63">
        <f t="shared" si="30"/>
        <v>295.39979087543173</v>
      </c>
      <c r="AX67" s="61" t="str">
        <f t="shared" ca="1" si="11"/>
        <v/>
      </c>
      <c r="AY67" s="69">
        <f t="shared" ca="1" si="31"/>
        <v>9744.127835452653</v>
      </c>
      <c r="AZ67" s="51">
        <f t="shared" si="12"/>
        <v>689.26617870934081</v>
      </c>
      <c r="BA67" s="55">
        <f t="shared" ca="1" si="13"/>
        <v>7.2618384146624693E-2</v>
      </c>
      <c r="BB67" s="55">
        <f t="shared" ca="1" si="32"/>
        <v>0.58106212280764669</v>
      </c>
      <c r="BC67" s="64">
        <f t="shared" ca="1" si="14"/>
        <v>-212.97922623909477</v>
      </c>
      <c r="BE67" s="52" t="str">
        <f t="shared" ca="1" si="15"/>
        <v/>
      </c>
      <c r="BF67" s="52" t="str">
        <f t="shared" ca="1" si="16"/>
        <v/>
      </c>
      <c r="BG67" s="52">
        <f t="shared" ca="1" si="17"/>
        <v>14.099999999999952</v>
      </c>
      <c r="BH67" s="52" t="str">
        <f t="shared" ca="1" si="18"/>
        <v/>
      </c>
    </row>
    <row r="68" spans="19:60">
      <c r="S68" s="68">
        <f t="shared" si="44"/>
        <v>7</v>
      </c>
      <c r="T68" s="69">
        <f t="shared" si="44"/>
        <v>2</v>
      </c>
      <c r="U68" s="70">
        <f t="shared" si="0"/>
        <v>5</v>
      </c>
      <c r="V68" s="68">
        <f t="shared" si="43"/>
        <v>2</v>
      </c>
      <c r="W68" s="70">
        <f t="shared" si="43"/>
        <v>7</v>
      </c>
      <c r="X68" s="71">
        <f t="shared" si="43"/>
        <v>0.7142857142857143</v>
      </c>
      <c r="Y68" s="71">
        <f t="shared" si="43"/>
        <v>0.5</v>
      </c>
      <c r="Z68" s="69">
        <f t="shared" si="43"/>
        <v>10000</v>
      </c>
      <c r="AA68" s="69">
        <f t="shared" ca="1" si="43"/>
        <v>9491.6209828854735</v>
      </c>
      <c r="AB68" s="69">
        <f t="shared" ca="1" si="27"/>
        <v>-508.3790171145265</v>
      </c>
      <c r="AC68" s="69">
        <f t="shared" ca="1" si="28"/>
        <v>140.93476785345405</v>
      </c>
      <c r="AD68" s="73">
        <f t="shared" si="35"/>
        <v>13.999999999999952</v>
      </c>
      <c r="AE68" s="69">
        <f t="shared" si="45"/>
        <v>0.70000000000000007</v>
      </c>
      <c r="AF68" s="69">
        <f t="shared" si="45"/>
        <v>3.5000000000000004</v>
      </c>
      <c r="AG68" s="78">
        <f t="shared" si="45"/>
        <v>200</v>
      </c>
      <c r="AH68" s="60">
        <f t="shared" si="45"/>
        <v>50</v>
      </c>
      <c r="AI68" s="60">
        <f t="shared" si="45"/>
        <v>175.00000000000003</v>
      </c>
      <c r="AJ68" s="60">
        <f t="shared" si="45"/>
        <v>10175</v>
      </c>
      <c r="AK68" s="60">
        <f t="shared" si="45"/>
        <v>648.37901711452696</v>
      </c>
      <c r="AL68" s="60">
        <f t="shared" si="45"/>
        <v>12.967580342290539</v>
      </c>
      <c r="AM68" s="60">
        <f t="shared" ca="1" si="45"/>
        <v>-430.87216454734795</v>
      </c>
      <c r="AN68" s="60">
        <f t="shared" ca="1" si="45"/>
        <v>-430.87216454734795</v>
      </c>
      <c r="AO68" s="60">
        <f t="shared" ca="1" si="45"/>
        <v>430.87216454734795</v>
      </c>
      <c r="AP68" s="63">
        <f t="shared" si="3"/>
        <v>35</v>
      </c>
      <c r="AQ68" s="62">
        <f t="shared" si="4"/>
        <v>1.9762557387350417</v>
      </c>
      <c r="AR68" s="62">
        <f t="shared" si="5"/>
        <v>98.81278693675209</v>
      </c>
      <c r="AS68" s="62">
        <f t="shared" si="6"/>
        <v>197.62557387350418</v>
      </c>
      <c r="AT68" s="62">
        <f t="shared" si="7"/>
        <v>-98.81278693675209</v>
      </c>
      <c r="AU68" s="62">
        <f t="shared" si="8"/>
        <v>494.06393468376046</v>
      </c>
      <c r="AV68" s="62">
        <f t="shared" si="9"/>
        <v>-197.62557387350418</v>
      </c>
      <c r="AW68" s="63">
        <f t="shared" si="30"/>
        <v>296.43836081025631</v>
      </c>
      <c r="AX68" s="61" t="str">
        <f t="shared" ca="1" si="11"/>
        <v/>
      </c>
      <c r="AY68" s="69">
        <f t="shared" ca="1" si="31"/>
        <v>9744.127835452653</v>
      </c>
      <c r="AZ68" s="51">
        <f t="shared" si="12"/>
        <v>691.68950855726462</v>
      </c>
      <c r="BA68" s="55">
        <f t="shared" ca="1" si="13"/>
        <v>7.2873696685156669E-2</v>
      </c>
      <c r="BB68" s="55">
        <f t="shared" ca="1" si="32"/>
        <v>0.58310502760871297</v>
      </c>
      <c r="BC68" s="64">
        <f t="shared" ca="1" si="14"/>
        <v>-211.94065630427019</v>
      </c>
      <c r="BE68" s="52" t="str">
        <f t="shared" ca="1" si="15"/>
        <v/>
      </c>
      <c r="BF68" s="52" t="str">
        <f t="shared" ca="1" si="16"/>
        <v/>
      </c>
      <c r="BG68" s="52">
        <f t="shared" ca="1" si="17"/>
        <v>13.999999999999952</v>
      </c>
      <c r="BH68" s="52" t="str">
        <f t="shared" ca="1" si="18"/>
        <v/>
      </c>
    </row>
    <row r="69" spans="19:60">
      <c r="S69" s="68">
        <f t="shared" si="44"/>
        <v>7</v>
      </c>
      <c r="T69" s="69">
        <f t="shared" si="44"/>
        <v>2</v>
      </c>
      <c r="U69" s="70">
        <f t="shared" si="0"/>
        <v>5</v>
      </c>
      <c r="V69" s="68">
        <f t="shared" si="43"/>
        <v>2</v>
      </c>
      <c r="W69" s="70">
        <f t="shared" si="43"/>
        <v>7</v>
      </c>
      <c r="X69" s="71">
        <f t="shared" si="43"/>
        <v>0.7142857142857143</v>
      </c>
      <c r="Y69" s="71">
        <f t="shared" si="43"/>
        <v>0.5</v>
      </c>
      <c r="Z69" s="69">
        <f t="shared" si="43"/>
        <v>10000</v>
      </c>
      <c r="AA69" s="69">
        <f t="shared" ca="1" si="43"/>
        <v>9491.6209828854735</v>
      </c>
      <c r="AB69" s="69">
        <f t="shared" ca="1" si="27"/>
        <v>-508.3790171145265</v>
      </c>
      <c r="AC69" s="69">
        <f t="shared" ca="1" si="28"/>
        <v>140.93476785345405</v>
      </c>
      <c r="AD69" s="73">
        <f t="shared" si="35"/>
        <v>13.899999999999952</v>
      </c>
      <c r="AE69" s="69">
        <f t="shared" si="45"/>
        <v>0.70000000000000007</v>
      </c>
      <c r="AF69" s="69">
        <f t="shared" si="45"/>
        <v>3.5000000000000004</v>
      </c>
      <c r="AG69" s="78">
        <f t="shared" si="45"/>
        <v>200</v>
      </c>
      <c r="AH69" s="60">
        <f t="shared" si="45"/>
        <v>50</v>
      </c>
      <c r="AI69" s="60">
        <f t="shared" si="45"/>
        <v>175.00000000000003</v>
      </c>
      <c r="AJ69" s="60">
        <f t="shared" si="45"/>
        <v>10175</v>
      </c>
      <c r="AK69" s="60">
        <f t="shared" si="45"/>
        <v>648.37901711452696</v>
      </c>
      <c r="AL69" s="60">
        <f t="shared" si="45"/>
        <v>12.967580342290539</v>
      </c>
      <c r="AM69" s="60">
        <f t="shared" ca="1" si="45"/>
        <v>-430.87216454734795</v>
      </c>
      <c r="AN69" s="60">
        <f t="shared" ca="1" si="45"/>
        <v>-430.87216454734795</v>
      </c>
      <c r="AO69" s="60">
        <f t="shared" ca="1" si="45"/>
        <v>430.87216454734795</v>
      </c>
      <c r="AP69" s="63">
        <f t="shared" si="3"/>
        <v>35</v>
      </c>
      <c r="AQ69" s="62">
        <f t="shared" si="4"/>
        <v>1.9832791613158696</v>
      </c>
      <c r="AR69" s="62">
        <f t="shared" si="5"/>
        <v>99.16395806579348</v>
      </c>
      <c r="AS69" s="62">
        <f t="shared" si="6"/>
        <v>198.32791613158696</v>
      </c>
      <c r="AT69" s="62">
        <f t="shared" si="7"/>
        <v>-99.16395806579348</v>
      </c>
      <c r="AU69" s="62">
        <f t="shared" si="8"/>
        <v>495.81979032896743</v>
      </c>
      <c r="AV69" s="62">
        <f t="shared" si="9"/>
        <v>-198.32791613158696</v>
      </c>
      <c r="AW69" s="63">
        <f t="shared" si="30"/>
        <v>297.49187419738047</v>
      </c>
      <c r="AX69" s="61" t="str">
        <f t="shared" ca="1" si="11"/>
        <v/>
      </c>
      <c r="AY69" s="69">
        <f t="shared" ca="1" si="31"/>
        <v>9744.127835452653</v>
      </c>
      <c r="AZ69" s="51">
        <f t="shared" si="12"/>
        <v>694.14770646055433</v>
      </c>
      <c r="BA69" s="55">
        <f t="shared" ca="1" si="13"/>
        <v>7.3132682785394143E-2</v>
      </c>
      <c r="BB69" s="55">
        <f t="shared" ca="1" si="32"/>
        <v>0.58517732672346345</v>
      </c>
      <c r="BC69" s="64">
        <f t="shared" ca="1" si="14"/>
        <v>-210.88714291714604</v>
      </c>
      <c r="BE69" s="52" t="str">
        <f t="shared" ca="1" si="15"/>
        <v/>
      </c>
      <c r="BF69" s="52" t="str">
        <f t="shared" ca="1" si="16"/>
        <v/>
      </c>
      <c r="BG69" s="52">
        <f t="shared" ca="1" si="17"/>
        <v>13.899999999999952</v>
      </c>
      <c r="BH69" s="52" t="str">
        <f t="shared" ca="1" si="18"/>
        <v/>
      </c>
    </row>
    <row r="70" spans="19:60">
      <c r="S70" s="68">
        <f t="shared" si="44"/>
        <v>7</v>
      </c>
      <c r="T70" s="69">
        <f t="shared" si="44"/>
        <v>2</v>
      </c>
      <c r="U70" s="70">
        <f t="shared" si="0"/>
        <v>5</v>
      </c>
      <c r="V70" s="68">
        <f t="shared" si="43"/>
        <v>2</v>
      </c>
      <c r="W70" s="70">
        <f t="shared" si="43"/>
        <v>7</v>
      </c>
      <c r="X70" s="71">
        <f t="shared" si="43"/>
        <v>0.7142857142857143</v>
      </c>
      <c r="Y70" s="71">
        <f t="shared" si="43"/>
        <v>0.5</v>
      </c>
      <c r="Z70" s="69">
        <f t="shared" si="43"/>
        <v>10000</v>
      </c>
      <c r="AA70" s="69">
        <f t="shared" ca="1" si="43"/>
        <v>9491.6209828854735</v>
      </c>
      <c r="AB70" s="69">
        <f t="shared" ca="1" si="27"/>
        <v>-508.3790171145265</v>
      </c>
      <c r="AC70" s="69">
        <f t="shared" ca="1" si="28"/>
        <v>140.93476785345405</v>
      </c>
      <c r="AD70" s="73">
        <f t="shared" si="35"/>
        <v>13.799999999999953</v>
      </c>
      <c r="AE70" s="69">
        <f t="shared" si="45"/>
        <v>0.70000000000000007</v>
      </c>
      <c r="AF70" s="69">
        <f t="shared" si="45"/>
        <v>3.5000000000000004</v>
      </c>
      <c r="AG70" s="78">
        <f t="shared" si="45"/>
        <v>200</v>
      </c>
      <c r="AH70" s="60">
        <f t="shared" si="45"/>
        <v>50</v>
      </c>
      <c r="AI70" s="60">
        <f t="shared" si="45"/>
        <v>175.00000000000003</v>
      </c>
      <c r="AJ70" s="60">
        <f t="shared" si="45"/>
        <v>10175</v>
      </c>
      <c r="AK70" s="60">
        <f t="shared" si="45"/>
        <v>648.37901711452696</v>
      </c>
      <c r="AL70" s="60">
        <f t="shared" si="45"/>
        <v>12.967580342290539</v>
      </c>
      <c r="AM70" s="60">
        <f t="shared" ca="1" si="45"/>
        <v>-430.87216454734795</v>
      </c>
      <c r="AN70" s="60">
        <f t="shared" ca="1" si="45"/>
        <v>-430.87216454734795</v>
      </c>
      <c r="AO70" s="60">
        <f t="shared" ca="1" si="45"/>
        <v>430.87216454734795</v>
      </c>
      <c r="AP70" s="63">
        <f t="shared" si="3"/>
        <v>35</v>
      </c>
      <c r="AQ70" s="62">
        <f t="shared" si="4"/>
        <v>1.9904043726297527</v>
      </c>
      <c r="AR70" s="62">
        <f t="shared" si="5"/>
        <v>99.520218631487637</v>
      </c>
      <c r="AS70" s="62">
        <f t="shared" si="6"/>
        <v>199.04043726297527</v>
      </c>
      <c r="AT70" s="62">
        <f t="shared" si="7"/>
        <v>-99.520218631487637</v>
      </c>
      <c r="AU70" s="62">
        <f t="shared" si="8"/>
        <v>497.60109315743819</v>
      </c>
      <c r="AV70" s="62">
        <f t="shared" si="9"/>
        <v>-199.04043726297527</v>
      </c>
      <c r="AW70" s="63">
        <f t="shared" si="30"/>
        <v>298.56065589446291</v>
      </c>
      <c r="AX70" s="61" t="str">
        <f t="shared" ca="1" si="11"/>
        <v/>
      </c>
      <c r="AY70" s="69">
        <f t="shared" ca="1" si="31"/>
        <v>9744.127835452653</v>
      </c>
      <c r="AZ70" s="51">
        <f t="shared" si="12"/>
        <v>696.64153042041346</v>
      </c>
      <c r="BA70" s="55">
        <f t="shared" ca="1" si="13"/>
        <v>7.3395422307374197E-2</v>
      </c>
      <c r="BB70" s="55">
        <f t="shared" ca="1" si="32"/>
        <v>0.58727965915871749</v>
      </c>
      <c r="BC70" s="64">
        <f t="shared" ca="1" si="14"/>
        <v>-209.81836122006359</v>
      </c>
      <c r="BE70" s="52" t="str">
        <f t="shared" ca="1" si="15"/>
        <v/>
      </c>
      <c r="BF70" s="52" t="str">
        <f t="shared" ca="1" si="16"/>
        <v/>
      </c>
      <c r="BG70" s="52">
        <f t="shared" ca="1" si="17"/>
        <v>13.799999999999953</v>
      </c>
      <c r="BH70" s="52" t="str">
        <f t="shared" ca="1" si="18"/>
        <v/>
      </c>
    </row>
    <row r="71" spans="19:60">
      <c r="S71" s="68">
        <f t="shared" si="44"/>
        <v>7</v>
      </c>
      <c r="T71" s="69">
        <f t="shared" si="44"/>
        <v>2</v>
      </c>
      <c r="U71" s="70">
        <f t="shared" si="0"/>
        <v>5</v>
      </c>
      <c r="V71" s="68">
        <f t="shared" si="43"/>
        <v>2</v>
      </c>
      <c r="W71" s="70">
        <f t="shared" si="43"/>
        <v>7</v>
      </c>
      <c r="X71" s="71">
        <f t="shared" si="43"/>
        <v>0.7142857142857143</v>
      </c>
      <c r="Y71" s="71">
        <f t="shared" si="43"/>
        <v>0.5</v>
      </c>
      <c r="Z71" s="69">
        <f t="shared" si="43"/>
        <v>10000</v>
      </c>
      <c r="AA71" s="69">
        <f t="shared" ca="1" si="43"/>
        <v>9491.6209828854735</v>
      </c>
      <c r="AB71" s="69">
        <f t="shared" ca="1" si="27"/>
        <v>-508.3790171145265</v>
      </c>
      <c r="AC71" s="69">
        <f t="shared" ca="1" si="28"/>
        <v>140.93476785345405</v>
      </c>
      <c r="AD71" s="73">
        <f t="shared" si="35"/>
        <v>13.699999999999953</v>
      </c>
      <c r="AE71" s="69">
        <f t="shared" si="45"/>
        <v>0.70000000000000007</v>
      </c>
      <c r="AF71" s="69">
        <f t="shared" si="45"/>
        <v>3.5000000000000004</v>
      </c>
      <c r="AG71" s="78">
        <f t="shared" si="45"/>
        <v>200</v>
      </c>
      <c r="AH71" s="60">
        <f t="shared" si="45"/>
        <v>50</v>
      </c>
      <c r="AI71" s="60">
        <f t="shared" si="45"/>
        <v>175.00000000000003</v>
      </c>
      <c r="AJ71" s="60">
        <f t="shared" si="45"/>
        <v>10175</v>
      </c>
      <c r="AK71" s="60">
        <f t="shared" si="45"/>
        <v>648.37901711452696</v>
      </c>
      <c r="AL71" s="60">
        <f t="shared" si="45"/>
        <v>12.967580342290539</v>
      </c>
      <c r="AM71" s="60">
        <f t="shared" ca="1" si="45"/>
        <v>-430.87216454734795</v>
      </c>
      <c r="AN71" s="60">
        <f t="shared" ca="1" si="45"/>
        <v>-430.87216454734795</v>
      </c>
      <c r="AO71" s="60">
        <f t="shared" ca="1" si="45"/>
        <v>430.87216454734795</v>
      </c>
      <c r="AP71" s="63">
        <f t="shared" si="3"/>
        <v>35</v>
      </c>
      <c r="AQ71" s="62">
        <f t="shared" si="4"/>
        <v>1.9976336016270499</v>
      </c>
      <c r="AR71" s="62">
        <f t="shared" si="5"/>
        <v>99.881680081352499</v>
      </c>
      <c r="AS71" s="62">
        <f t="shared" si="6"/>
        <v>199.763360162705</v>
      </c>
      <c r="AT71" s="62">
        <f t="shared" si="7"/>
        <v>-99.881680081352499</v>
      </c>
      <c r="AU71" s="62">
        <f t="shared" si="8"/>
        <v>499.4084004067625</v>
      </c>
      <c r="AV71" s="62">
        <f t="shared" si="9"/>
        <v>-199.763360162705</v>
      </c>
      <c r="AW71" s="63">
        <f t="shared" si="30"/>
        <v>299.6450402440575</v>
      </c>
      <c r="AX71" s="61" t="str">
        <f t="shared" ca="1" si="11"/>
        <v/>
      </c>
      <c r="AY71" s="69">
        <f t="shared" ca="1" si="31"/>
        <v>9744.127835452653</v>
      </c>
      <c r="AZ71" s="51">
        <f t="shared" si="12"/>
        <v>699.17176056946755</v>
      </c>
      <c r="BA71" s="55">
        <f t="shared" ca="1" si="13"/>
        <v>7.3661997442813806E-2</v>
      </c>
      <c r="BB71" s="55">
        <f t="shared" ca="1" si="32"/>
        <v>0.58941268257842772</v>
      </c>
      <c r="BC71" s="64">
        <f t="shared" ca="1" si="14"/>
        <v>-208.73397687046901</v>
      </c>
      <c r="BE71" s="52" t="str">
        <f t="shared" ca="1" si="15"/>
        <v/>
      </c>
      <c r="BF71" s="52" t="str">
        <f t="shared" ca="1" si="16"/>
        <v/>
      </c>
      <c r="BG71" s="52">
        <f t="shared" ca="1" si="17"/>
        <v>13.699999999999953</v>
      </c>
      <c r="BH71" s="52" t="str">
        <f t="shared" ca="1" si="18"/>
        <v/>
      </c>
    </row>
    <row r="72" spans="19:60">
      <c r="S72" s="68">
        <f t="shared" si="44"/>
        <v>7</v>
      </c>
      <c r="T72" s="69">
        <f t="shared" si="44"/>
        <v>2</v>
      </c>
      <c r="U72" s="70">
        <f t="shared" ref="U72:U135" si="46">ROUND((1/T72)*S72,0)+1</f>
        <v>5</v>
      </c>
      <c r="V72" s="68">
        <f t="shared" si="43"/>
        <v>2</v>
      </c>
      <c r="W72" s="70">
        <f t="shared" si="43"/>
        <v>7</v>
      </c>
      <c r="X72" s="71">
        <f t="shared" si="43"/>
        <v>0.7142857142857143</v>
      </c>
      <c r="Y72" s="71">
        <f t="shared" si="43"/>
        <v>0.5</v>
      </c>
      <c r="Z72" s="69">
        <f t="shared" si="43"/>
        <v>10000</v>
      </c>
      <c r="AA72" s="69">
        <f t="shared" ca="1" si="43"/>
        <v>9491.6209828854735</v>
      </c>
      <c r="AB72" s="69">
        <f t="shared" ca="1" si="27"/>
        <v>-508.3790171145265</v>
      </c>
      <c r="AC72" s="69">
        <f t="shared" ca="1" si="28"/>
        <v>140.93476785345405</v>
      </c>
      <c r="AD72" s="73">
        <f t="shared" si="35"/>
        <v>13.599999999999953</v>
      </c>
      <c r="AE72" s="69">
        <f t="shared" si="45"/>
        <v>0.70000000000000007</v>
      </c>
      <c r="AF72" s="69">
        <f t="shared" si="45"/>
        <v>3.5000000000000004</v>
      </c>
      <c r="AG72" s="78">
        <f t="shared" si="45"/>
        <v>200</v>
      </c>
      <c r="AH72" s="60">
        <f t="shared" si="45"/>
        <v>50</v>
      </c>
      <c r="AI72" s="60">
        <f t="shared" si="45"/>
        <v>175.00000000000003</v>
      </c>
      <c r="AJ72" s="60">
        <f t="shared" si="45"/>
        <v>10175</v>
      </c>
      <c r="AK72" s="60">
        <f t="shared" si="45"/>
        <v>648.37901711452696</v>
      </c>
      <c r="AL72" s="60">
        <f t="shared" si="45"/>
        <v>12.967580342290539</v>
      </c>
      <c r="AM72" s="60">
        <f t="shared" ca="1" si="45"/>
        <v>-430.87216454734795</v>
      </c>
      <c r="AN72" s="60">
        <f t="shared" ca="1" si="45"/>
        <v>-430.87216454734795</v>
      </c>
      <c r="AO72" s="60">
        <f t="shared" ca="1" si="45"/>
        <v>430.87216454734795</v>
      </c>
      <c r="AP72" s="63">
        <f t="shared" ref="AP72:AP135" si="47">AE72*AH72</f>
        <v>35</v>
      </c>
      <c r="AQ72" s="62">
        <f t="shared" ref="AQ72:AQ135" si="48">IF(AL72=0,1,(1+(AL72+AE72)/(AD72*(T72-1))))</f>
        <v>2.0049691428154839</v>
      </c>
      <c r="AR72" s="62">
        <f t="shared" ref="AR72:AR135" si="49">IF(AQ72&lt;=0,AH72,AQ72*AH72)</f>
        <v>100.24845714077419</v>
      </c>
      <c r="AS72" s="62">
        <f t="shared" ref="AS72:AS135" si="50">(T72*AR72)</f>
        <v>200.49691428154838</v>
      </c>
      <c r="AT72" s="62">
        <f t="shared" ref="AT72:AT135" si="51">-AR72</f>
        <v>-100.24845714077419</v>
      </c>
      <c r="AU72" s="62">
        <f t="shared" ref="AU72:AU135" si="52">(AS72+AT72)*U72</f>
        <v>501.24228570387095</v>
      </c>
      <c r="AV72" s="62">
        <f t="shared" ref="AV72:AV135" si="53">AT72*V72</f>
        <v>-200.49691428154838</v>
      </c>
      <c r="AW72" s="63">
        <f t="shared" si="30"/>
        <v>300.74537142232259</v>
      </c>
      <c r="AX72" s="61" t="str">
        <f t="shared" ref="AX72:AX135" ca="1" si="54">IF(AY72+AW72&gt;AJ72,"VINTO","")</f>
        <v/>
      </c>
      <c r="AY72" s="69">
        <f t="shared" ca="1" si="31"/>
        <v>9744.127835452653</v>
      </c>
      <c r="AZ72" s="51">
        <f t="shared" ref="AZ72:AZ135" si="55">AR72*W72</f>
        <v>701.7391999854193</v>
      </c>
      <c r="BA72" s="55">
        <f t="shared" ref="BA72:BA135" ca="1" si="56">IFERROR(AZ72/AA72,0)</f>
        <v>7.3932492800833374E-2</v>
      </c>
      <c r="BB72" s="55">
        <f t="shared" ca="1" si="32"/>
        <v>0.59157707398960435</v>
      </c>
      <c r="BC72" s="64">
        <f t="shared" ref="BC72:BC135" ca="1" si="57">AW72+AB72</f>
        <v>-207.63364569220391</v>
      </c>
      <c r="BE72" s="52" t="str">
        <f t="shared" ref="BE72:BE135" ca="1" si="58">IF(((AR72-AC72)/AC72)&gt;=BE$4,AD72,"")</f>
        <v/>
      </c>
      <c r="BF72" s="52" t="str">
        <f t="shared" ref="BF72:BF135" ca="1" si="59">IF(AX72="","",AD72)</f>
        <v/>
      </c>
      <c r="BG72" s="52">
        <f t="shared" ref="BG72:BG135" ca="1" si="60">IF(BA72&lt;=BG$4,AD72,"")</f>
        <v>13.599999999999953</v>
      </c>
      <c r="BH72" s="52" t="str">
        <f t="shared" ref="BH72:BH135" ca="1" si="61">IF(BB72&gt;=BH$4,AD72,"")</f>
        <v/>
      </c>
    </row>
    <row r="73" spans="19:60">
      <c r="S73" s="68">
        <f t="shared" si="44"/>
        <v>7</v>
      </c>
      <c r="T73" s="69">
        <f t="shared" si="44"/>
        <v>2</v>
      </c>
      <c r="U73" s="70">
        <f t="shared" si="46"/>
        <v>5</v>
      </c>
      <c r="V73" s="68">
        <f t="shared" ref="V73:AA88" si="62">V72</f>
        <v>2</v>
      </c>
      <c r="W73" s="70">
        <f t="shared" si="62"/>
        <v>7</v>
      </c>
      <c r="X73" s="71">
        <f t="shared" si="62"/>
        <v>0.7142857142857143</v>
      </c>
      <c r="Y73" s="71">
        <f t="shared" si="62"/>
        <v>0.5</v>
      </c>
      <c r="Z73" s="69">
        <f t="shared" si="62"/>
        <v>10000</v>
      </c>
      <c r="AA73" s="69">
        <f t="shared" ca="1" si="62"/>
        <v>9491.6209828854735</v>
      </c>
      <c r="AB73" s="69">
        <f t="shared" ref="AB73:AB136" ca="1" si="63">AA73-Z73</f>
        <v>-508.3790171145265</v>
      </c>
      <c r="AC73" s="69">
        <f t="shared" ref="AC73:AC136" ca="1" si="64">AC72</f>
        <v>140.93476785345405</v>
      </c>
      <c r="AD73" s="73">
        <f t="shared" si="35"/>
        <v>13.499999999999954</v>
      </c>
      <c r="AE73" s="69">
        <f t="shared" si="45"/>
        <v>0.70000000000000007</v>
      </c>
      <c r="AF73" s="69">
        <f t="shared" si="45"/>
        <v>3.5000000000000004</v>
      </c>
      <c r="AG73" s="78">
        <f t="shared" si="45"/>
        <v>200</v>
      </c>
      <c r="AH73" s="60">
        <f t="shared" si="45"/>
        <v>50</v>
      </c>
      <c r="AI73" s="60">
        <f t="shared" si="45"/>
        <v>175.00000000000003</v>
      </c>
      <c r="AJ73" s="60">
        <f t="shared" si="45"/>
        <v>10175</v>
      </c>
      <c r="AK73" s="60">
        <f t="shared" si="45"/>
        <v>648.37901711452696</v>
      </c>
      <c r="AL73" s="60">
        <f t="shared" si="45"/>
        <v>12.967580342290539</v>
      </c>
      <c r="AM73" s="60">
        <f t="shared" ca="1" si="45"/>
        <v>-430.87216454734795</v>
      </c>
      <c r="AN73" s="60">
        <f t="shared" ca="1" si="45"/>
        <v>-430.87216454734795</v>
      </c>
      <c r="AO73" s="60">
        <f t="shared" ca="1" si="45"/>
        <v>430.87216454734795</v>
      </c>
      <c r="AP73" s="63">
        <f t="shared" si="47"/>
        <v>35</v>
      </c>
      <c r="AQ73" s="62">
        <f t="shared" si="48"/>
        <v>2.0124133586881916</v>
      </c>
      <c r="AR73" s="62">
        <f t="shared" si="49"/>
        <v>100.62066793440958</v>
      </c>
      <c r="AS73" s="62">
        <f t="shared" si="50"/>
        <v>201.24133586881916</v>
      </c>
      <c r="AT73" s="62">
        <f t="shared" si="51"/>
        <v>-100.62066793440958</v>
      </c>
      <c r="AU73" s="62">
        <f t="shared" si="52"/>
        <v>503.10333967204792</v>
      </c>
      <c r="AV73" s="62">
        <f t="shared" si="53"/>
        <v>-201.24133586881916</v>
      </c>
      <c r="AW73" s="63">
        <f t="shared" ref="AW73:AW136" si="65">SUM(AU73:AV73)</f>
        <v>301.86200380322873</v>
      </c>
      <c r="AX73" s="61" t="str">
        <f t="shared" ca="1" si="54"/>
        <v/>
      </c>
      <c r="AY73" s="69">
        <f t="shared" ref="AY73:AY136" ca="1" si="66">AY72</f>
        <v>9744.127835452653</v>
      </c>
      <c r="AZ73" s="51">
        <f t="shared" si="55"/>
        <v>704.34467554086712</v>
      </c>
      <c r="BA73" s="55">
        <f t="shared" ca="1" si="56"/>
        <v>7.4206995497490338E-2</v>
      </c>
      <c r="BB73" s="55">
        <f t="shared" ref="BB73:BB136" ca="1" si="67">IFERROR(AW73/ABS(AB73),0)</f>
        <v>0.5937735304587245</v>
      </c>
      <c r="BC73" s="64">
        <f t="shared" ca="1" si="57"/>
        <v>-206.51701331129777</v>
      </c>
      <c r="BE73" s="52" t="str">
        <f t="shared" ca="1" si="58"/>
        <v/>
      </c>
      <c r="BF73" s="52" t="str">
        <f t="shared" ca="1" si="59"/>
        <v/>
      </c>
      <c r="BG73" s="52">
        <f t="shared" ca="1" si="60"/>
        <v>13.499999999999954</v>
      </c>
      <c r="BH73" s="52" t="str">
        <f t="shared" ca="1" si="61"/>
        <v/>
      </c>
    </row>
    <row r="74" spans="19:60">
      <c r="S74" s="68">
        <f t="shared" ref="S74:T89" si="68">S73</f>
        <v>7</v>
      </c>
      <c r="T74" s="69">
        <f t="shared" si="68"/>
        <v>2</v>
      </c>
      <c r="U74" s="70">
        <f t="shared" si="46"/>
        <v>5</v>
      </c>
      <c r="V74" s="68">
        <f t="shared" si="62"/>
        <v>2</v>
      </c>
      <c r="W74" s="70">
        <f t="shared" si="62"/>
        <v>7</v>
      </c>
      <c r="X74" s="71">
        <f t="shared" si="62"/>
        <v>0.7142857142857143</v>
      </c>
      <c r="Y74" s="71">
        <f t="shared" si="62"/>
        <v>0.5</v>
      </c>
      <c r="Z74" s="69">
        <f t="shared" si="62"/>
        <v>10000</v>
      </c>
      <c r="AA74" s="69">
        <f t="shared" ca="1" si="62"/>
        <v>9491.6209828854735</v>
      </c>
      <c r="AB74" s="69">
        <f t="shared" ca="1" si="63"/>
        <v>-508.3790171145265</v>
      </c>
      <c r="AC74" s="69">
        <f t="shared" ca="1" si="64"/>
        <v>140.93476785345405</v>
      </c>
      <c r="AD74" s="73">
        <f t="shared" ref="AD74:AD137" si="69">AD73-0.1</f>
        <v>13.399999999999954</v>
      </c>
      <c r="AE74" s="69">
        <f t="shared" ref="AE74:AO89" si="70">AE73</f>
        <v>0.70000000000000007</v>
      </c>
      <c r="AF74" s="69">
        <f t="shared" si="70"/>
        <v>3.5000000000000004</v>
      </c>
      <c r="AG74" s="78">
        <f t="shared" si="70"/>
        <v>200</v>
      </c>
      <c r="AH74" s="60">
        <f t="shared" si="70"/>
        <v>50</v>
      </c>
      <c r="AI74" s="60">
        <f t="shared" si="70"/>
        <v>175.00000000000003</v>
      </c>
      <c r="AJ74" s="60">
        <f t="shared" si="70"/>
        <v>10175</v>
      </c>
      <c r="AK74" s="60">
        <f t="shared" si="70"/>
        <v>648.37901711452696</v>
      </c>
      <c r="AL74" s="60">
        <f t="shared" si="70"/>
        <v>12.967580342290539</v>
      </c>
      <c r="AM74" s="60">
        <f t="shared" ca="1" si="70"/>
        <v>-430.87216454734795</v>
      </c>
      <c r="AN74" s="60">
        <f t="shared" ca="1" si="70"/>
        <v>-430.87216454734795</v>
      </c>
      <c r="AO74" s="60">
        <f t="shared" ca="1" si="70"/>
        <v>430.87216454734795</v>
      </c>
      <c r="AP74" s="63">
        <f t="shared" si="47"/>
        <v>35</v>
      </c>
      <c r="AQ74" s="62">
        <f t="shared" si="48"/>
        <v>2.0199686822604912</v>
      </c>
      <c r="AR74" s="62">
        <f t="shared" si="49"/>
        <v>100.99843411302456</v>
      </c>
      <c r="AS74" s="62">
        <f t="shared" si="50"/>
        <v>201.99686822604912</v>
      </c>
      <c r="AT74" s="62">
        <f t="shared" si="51"/>
        <v>-100.99843411302456</v>
      </c>
      <c r="AU74" s="62">
        <f t="shared" si="52"/>
        <v>504.99217056512282</v>
      </c>
      <c r="AV74" s="62">
        <f t="shared" si="53"/>
        <v>-201.99686822604912</v>
      </c>
      <c r="AW74" s="63">
        <f t="shared" si="65"/>
        <v>302.9953023390737</v>
      </c>
      <c r="AX74" s="61" t="str">
        <f t="shared" ca="1" si="54"/>
        <v/>
      </c>
      <c r="AY74" s="69">
        <f t="shared" ca="1" si="66"/>
        <v>9744.127835452653</v>
      </c>
      <c r="AZ74" s="51">
        <f t="shared" si="55"/>
        <v>706.98903879117188</v>
      </c>
      <c r="BA74" s="55">
        <f t="shared" ca="1" si="56"/>
        <v>7.4485595249321218E-2</v>
      </c>
      <c r="BB74" s="55">
        <f t="shared" ca="1" si="67"/>
        <v>0.59600276986021949</v>
      </c>
      <c r="BC74" s="64">
        <f t="shared" ca="1" si="57"/>
        <v>-205.3837147754528</v>
      </c>
      <c r="BE74" s="52" t="str">
        <f t="shared" ca="1" si="58"/>
        <v/>
      </c>
      <c r="BF74" s="52" t="str">
        <f t="shared" ca="1" si="59"/>
        <v/>
      </c>
      <c r="BG74" s="52">
        <f t="shared" ca="1" si="60"/>
        <v>13.399999999999954</v>
      </c>
      <c r="BH74" s="52" t="str">
        <f t="shared" ca="1" si="61"/>
        <v/>
      </c>
    </row>
    <row r="75" spans="19:60">
      <c r="S75" s="68">
        <f t="shared" si="68"/>
        <v>7</v>
      </c>
      <c r="T75" s="69">
        <f t="shared" si="68"/>
        <v>2</v>
      </c>
      <c r="U75" s="70">
        <f t="shared" si="46"/>
        <v>5</v>
      </c>
      <c r="V75" s="68">
        <f t="shared" si="62"/>
        <v>2</v>
      </c>
      <c r="W75" s="70">
        <f t="shared" si="62"/>
        <v>7</v>
      </c>
      <c r="X75" s="71">
        <f t="shared" si="62"/>
        <v>0.7142857142857143</v>
      </c>
      <c r="Y75" s="71">
        <f t="shared" si="62"/>
        <v>0.5</v>
      </c>
      <c r="Z75" s="69">
        <f t="shared" si="62"/>
        <v>10000</v>
      </c>
      <c r="AA75" s="69">
        <f t="shared" ca="1" si="62"/>
        <v>9491.6209828854735</v>
      </c>
      <c r="AB75" s="69">
        <f t="shared" ca="1" si="63"/>
        <v>-508.3790171145265</v>
      </c>
      <c r="AC75" s="69">
        <f t="shared" ca="1" si="64"/>
        <v>140.93476785345405</v>
      </c>
      <c r="AD75" s="73">
        <f t="shared" si="69"/>
        <v>13.299999999999955</v>
      </c>
      <c r="AE75" s="69">
        <f t="shared" si="70"/>
        <v>0.70000000000000007</v>
      </c>
      <c r="AF75" s="69">
        <f t="shared" si="70"/>
        <v>3.5000000000000004</v>
      </c>
      <c r="AG75" s="78">
        <f t="shared" si="70"/>
        <v>200</v>
      </c>
      <c r="AH75" s="60">
        <f t="shared" si="70"/>
        <v>50</v>
      </c>
      <c r="AI75" s="60">
        <f t="shared" si="70"/>
        <v>175.00000000000003</v>
      </c>
      <c r="AJ75" s="60">
        <f t="shared" si="70"/>
        <v>10175</v>
      </c>
      <c r="AK75" s="60">
        <f t="shared" si="70"/>
        <v>648.37901711452696</v>
      </c>
      <c r="AL75" s="60">
        <f t="shared" si="70"/>
        <v>12.967580342290539</v>
      </c>
      <c r="AM75" s="60">
        <f t="shared" ca="1" si="70"/>
        <v>-430.87216454734795</v>
      </c>
      <c r="AN75" s="60">
        <f t="shared" ca="1" si="70"/>
        <v>-430.87216454734795</v>
      </c>
      <c r="AO75" s="60">
        <f t="shared" ca="1" si="70"/>
        <v>430.87216454734795</v>
      </c>
      <c r="AP75" s="63">
        <f t="shared" si="47"/>
        <v>35</v>
      </c>
      <c r="AQ75" s="62">
        <f t="shared" si="48"/>
        <v>2.0276376197210966</v>
      </c>
      <c r="AR75" s="62">
        <f t="shared" si="49"/>
        <v>101.38188098605482</v>
      </c>
      <c r="AS75" s="62">
        <f t="shared" si="50"/>
        <v>202.76376197210965</v>
      </c>
      <c r="AT75" s="62">
        <f t="shared" si="51"/>
        <v>-101.38188098605482</v>
      </c>
      <c r="AU75" s="62">
        <f t="shared" si="52"/>
        <v>506.90940493027415</v>
      </c>
      <c r="AV75" s="62">
        <f t="shared" si="53"/>
        <v>-202.76376197210965</v>
      </c>
      <c r="AW75" s="63">
        <f t="shared" si="65"/>
        <v>304.1456429581645</v>
      </c>
      <c r="AX75" s="61" t="str">
        <f t="shared" ca="1" si="54"/>
        <v/>
      </c>
      <c r="AY75" s="69">
        <f t="shared" ca="1" si="66"/>
        <v>9744.127835452653</v>
      </c>
      <c r="AZ75" s="51">
        <f t="shared" si="55"/>
        <v>709.67316690238374</v>
      </c>
      <c r="BA75" s="55">
        <f t="shared" ca="1" si="56"/>
        <v>7.4768384471104482E-2</v>
      </c>
      <c r="BB75" s="55">
        <f t="shared" ca="1" si="67"/>
        <v>0.59826553165872942</v>
      </c>
      <c r="BC75" s="64">
        <f t="shared" ca="1" si="57"/>
        <v>-204.233374156362</v>
      </c>
      <c r="BE75" s="52" t="str">
        <f t="shared" ca="1" si="58"/>
        <v/>
      </c>
      <c r="BF75" s="52" t="str">
        <f t="shared" ca="1" si="59"/>
        <v/>
      </c>
      <c r="BG75" s="52">
        <f t="shared" ca="1" si="60"/>
        <v>13.299999999999955</v>
      </c>
      <c r="BH75" s="52" t="str">
        <f t="shared" ca="1" si="61"/>
        <v/>
      </c>
    </row>
    <row r="76" spans="19:60">
      <c r="S76" s="68">
        <f t="shared" si="68"/>
        <v>7</v>
      </c>
      <c r="T76" s="69">
        <f t="shared" si="68"/>
        <v>2</v>
      </c>
      <c r="U76" s="70">
        <f t="shared" si="46"/>
        <v>5</v>
      </c>
      <c r="V76" s="68">
        <f t="shared" si="62"/>
        <v>2</v>
      </c>
      <c r="W76" s="70">
        <f t="shared" si="62"/>
        <v>7</v>
      </c>
      <c r="X76" s="71">
        <f t="shared" si="62"/>
        <v>0.7142857142857143</v>
      </c>
      <c r="Y76" s="71">
        <f t="shared" si="62"/>
        <v>0.5</v>
      </c>
      <c r="Z76" s="69">
        <f t="shared" si="62"/>
        <v>10000</v>
      </c>
      <c r="AA76" s="69">
        <f t="shared" ca="1" si="62"/>
        <v>9491.6209828854735</v>
      </c>
      <c r="AB76" s="69">
        <f t="shared" ca="1" si="63"/>
        <v>-508.3790171145265</v>
      </c>
      <c r="AC76" s="69">
        <f t="shared" ca="1" si="64"/>
        <v>140.93476785345405</v>
      </c>
      <c r="AD76" s="73">
        <f t="shared" si="69"/>
        <v>13.199999999999955</v>
      </c>
      <c r="AE76" s="69">
        <f t="shared" si="70"/>
        <v>0.70000000000000007</v>
      </c>
      <c r="AF76" s="69">
        <f t="shared" si="70"/>
        <v>3.5000000000000004</v>
      </c>
      <c r="AG76" s="78">
        <f t="shared" si="70"/>
        <v>200</v>
      </c>
      <c r="AH76" s="60">
        <f t="shared" si="70"/>
        <v>50</v>
      </c>
      <c r="AI76" s="60">
        <f t="shared" si="70"/>
        <v>175.00000000000003</v>
      </c>
      <c r="AJ76" s="60">
        <f t="shared" si="70"/>
        <v>10175</v>
      </c>
      <c r="AK76" s="60">
        <f t="shared" si="70"/>
        <v>648.37901711452696</v>
      </c>
      <c r="AL76" s="60">
        <f t="shared" si="70"/>
        <v>12.967580342290539</v>
      </c>
      <c r="AM76" s="60">
        <f t="shared" ca="1" si="70"/>
        <v>-430.87216454734795</v>
      </c>
      <c r="AN76" s="60">
        <f t="shared" ca="1" si="70"/>
        <v>-430.87216454734795</v>
      </c>
      <c r="AO76" s="60">
        <f t="shared" ca="1" si="70"/>
        <v>430.87216454734795</v>
      </c>
      <c r="AP76" s="63">
        <f t="shared" si="47"/>
        <v>35</v>
      </c>
      <c r="AQ76" s="62">
        <f t="shared" si="48"/>
        <v>2.0354227532038323</v>
      </c>
      <c r="AR76" s="62">
        <f t="shared" si="49"/>
        <v>101.77113766019161</v>
      </c>
      <c r="AS76" s="62">
        <f t="shared" si="50"/>
        <v>203.54227532038323</v>
      </c>
      <c r="AT76" s="62">
        <f t="shared" si="51"/>
        <v>-101.77113766019161</v>
      </c>
      <c r="AU76" s="62">
        <f t="shared" si="52"/>
        <v>508.85568830095804</v>
      </c>
      <c r="AV76" s="62">
        <f t="shared" si="53"/>
        <v>-203.54227532038323</v>
      </c>
      <c r="AW76" s="63">
        <f t="shared" si="65"/>
        <v>305.31341298057481</v>
      </c>
      <c r="AX76" s="61" t="str">
        <f t="shared" ca="1" si="54"/>
        <v/>
      </c>
      <c r="AY76" s="69">
        <f t="shared" ca="1" si="66"/>
        <v>9744.127835452653</v>
      </c>
      <c r="AZ76" s="51">
        <f t="shared" si="55"/>
        <v>712.39796362134132</v>
      </c>
      <c r="BA76" s="55">
        <f t="shared" ca="1" si="56"/>
        <v>7.5055458378066292E-2</v>
      </c>
      <c r="BB76" s="55">
        <f t="shared" ca="1" si="67"/>
        <v>0.60056257772691368</v>
      </c>
      <c r="BC76" s="64">
        <f t="shared" ca="1" si="57"/>
        <v>-203.06560413395169</v>
      </c>
      <c r="BE76" s="52" t="str">
        <f t="shared" ca="1" si="58"/>
        <v/>
      </c>
      <c r="BF76" s="52" t="str">
        <f t="shared" ca="1" si="59"/>
        <v/>
      </c>
      <c r="BG76" s="52">
        <f t="shared" ca="1" si="60"/>
        <v>13.199999999999955</v>
      </c>
      <c r="BH76" s="52">
        <f t="shared" ca="1" si="61"/>
        <v>13.199999999999955</v>
      </c>
    </row>
    <row r="77" spans="19:60">
      <c r="S77" s="68">
        <f t="shared" si="68"/>
        <v>7</v>
      </c>
      <c r="T77" s="69">
        <f t="shared" si="68"/>
        <v>2</v>
      </c>
      <c r="U77" s="70">
        <f t="shared" si="46"/>
        <v>5</v>
      </c>
      <c r="V77" s="68">
        <f t="shared" si="62"/>
        <v>2</v>
      </c>
      <c r="W77" s="70">
        <f t="shared" si="62"/>
        <v>7</v>
      </c>
      <c r="X77" s="71">
        <f t="shared" si="62"/>
        <v>0.7142857142857143</v>
      </c>
      <c r="Y77" s="71">
        <f t="shared" si="62"/>
        <v>0.5</v>
      </c>
      <c r="Z77" s="69">
        <f t="shared" si="62"/>
        <v>10000</v>
      </c>
      <c r="AA77" s="69">
        <f t="shared" ca="1" si="62"/>
        <v>9491.6209828854735</v>
      </c>
      <c r="AB77" s="69">
        <f t="shared" ca="1" si="63"/>
        <v>-508.3790171145265</v>
      </c>
      <c r="AC77" s="69">
        <f t="shared" ca="1" si="64"/>
        <v>140.93476785345405</v>
      </c>
      <c r="AD77" s="73">
        <f t="shared" si="69"/>
        <v>13.099999999999955</v>
      </c>
      <c r="AE77" s="69">
        <f t="shared" si="70"/>
        <v>0.70000000000000007</v>
      </c>
      <c r="AF77" s="69">
        <f t="shared" si="70"/>
        <v>3.5000000000000004</v>
      </c>
      <c r="AG77" s="78">
        <f t="shared" si="70"/>
        <v>200</v>
      </c>
      <c r="AH77" s="60">
        <f t="shared" si="70"/>
        <v>50</v>
      </c>
      <c r="AI77" s="60">
        <f t="shared" si="70"/>
        <v>175.00000000000003</v>
      </c>
      <c r="AJ77" s="60">
        <f t="shared" si="70"/>
        <v>10175</v>
      </c>
      <c r="AK77" s="60">
        <f t="shared" si="70"/>
        <v>648.37901711452696</v>
      </c>
      <c r="AL77" s="60">
        <f t="shared" si="70"/>
        <v>12.967580342290539</v>
      </c>
      <c r="AM77" s="60">
        <f t="shared" ca="1" si="70"/>
        <v>-430.87216454734795</v>
      </c>
      <c r="AN77" s="60">
        <f t="shared" ca="1" si="70"/>
        <v>-430.87216454734795</v>
      </c>
      <c r="AO77" s="60">
        <f t="shared" ca="1" si="70"/>
        <v>430.87216454734795</v>
      </c>
      <c r="AP77" s="63">
        <f t="shared" si="47"/>
        <v>35</v>
      </c>
      <c r="AQ77" s="62">
        <f t="shared" si="48"/>
        <v>2.0433267436863041</v>
      </c>
      <c r="AR77" s="62">
        <f t="shared" si="49"/>
        <v>102.16633718431521</v>
      </c>
      <c r="AS77" s="62">
        <f t="shared" si="50"/>
        <v>204.33267436863042</v>
      </c>
      <c r="AT77" s="62">
        <f t="shared" si="51"/>
        <v>-102.16633718431521</v>
      </c>
      <c r="AU77" s="62">
        <f t="shared" si="52"/>
        <v>510.83168592157608</v>
      </c>
      <c r="AV77" s="62">
        <f t="shared" si="53"/>
        <v>-204.33267436863042</v>
      </c>
      <c r="AW77" s="63">
        <f t="shared" si="65"/>
        <v>306.49901155294566</v>
      </c>
      <c r="AX77" s="61" t="str">
        <f t="shared" ca="1" si="54"/>
        <v/>
      </c>
      <c r="AY77" s="69">
        <f t="shared" ca="1" si="66"/>
        <v>9744.127835452653</v>
      </c>
      <c r="AZ77" s="51">
        <f t="shared" si="55"/>
        <v>715.16436029020645</v>
      </c>
      <c r="BA77" s="55">
        <f t="shared" ca="1" si="56"/>
        <v>7.5346915092767947E-2</v>
      </c>
      <c r="BB77" s="55">
        <f t="shared" ca="1" si="67"/>
        <v>0.6028946932007192</v>
      </c>
      <c r="BC77" s="64">
        <f t="shared" ca="1" si="57"/>
        <v>-201.88000556158084</v>
      </c>
      <c r="BE77" s="52" t="str">
        <f t="shared" ca="1" si="58"/>
        <v/>
      </c>
      <c r="BF77" s="52" t="str">
        <f t="shared" ca="1" si="59"/>
        <v/>
      </c>
      <c r="BG77" s="52">
        <f t="shared" ca="1" si="60"/>
        <v>13.099999999999955</v>
      </c>
      <c r="BH77" s="52">
        <f t="shared" ca="1" si="61"/>
        <v>13.099999999999955</v>
      </c>
    </row>
    <row r="78" spans="19:60">
      <c r="S78" s="68">
        <f t="shared" si="68"/>
        <v>7</v>
      </c>
      <c r="T78" s="69">
        <f t="shared" si="68"/>
        <v>2</v>
      </c>
      <c r="U78" s="70">
        <f t="shared" si="46"/>
        <v>5</v>
      </c>
      <c r="V78" s="68">
        <f t="shared" si="62"/>
        <v>2</v>
      </c>
      <c r="W78" s="70">
        <f t="shared" si="62"/>
        <v>7</v>
      </c>
      <c r="X78" s="71">
        <f t="shared" si="62"/>
        <v>0.7142857142857143</v>
      </c>
      <c r="Y78" s="71">
        <f t="shared" si="62"/>
        <v>0.5</v>
      </c>
      <c r="Z78" s="69">
        <f t="shared" si="62"/>
        <v>10000</v>
      </c>
      <c r="AA78" s="69">
        <f t="shared" ca="1" si="62"/>
        <v>9491.6209828854735</v>
      </c>
      <c r="AB78" s="69">
        <f t="shared" ca="1" si="63"/>
        <v>-508.3790171145265</v>
      </c>
      <c r="AC78" s="69">
        <f t="shared" ca="1" si="64"/>
        <v>140.93476785345405</v>
      </c>
      <c r="AD78" s="73">
        <f t="shared" si="69"/>
        <v>12.999999999999956</v>
      </c>
      <c r="AE78" s="69">
        <f t="shared" si="70"/>
        <v>0.70000000000000007</v>
      </c>
      <c r="AF78" s="69">
        <f t="shared" si="70"/>
        <v>3.5000000000000004</v>
      </c>
      <c r="AG78" s="78">
        <f t="shared" si="70"/>
        <v>200</v>
      </c>
      <c r="AH78" s="60">
        <f t="shared" si="70"/>
        <v>50</v>
      </c>
      <c r="AI78" s="60">
        <f t="shared" si="70"/>
        <v>175.00000000000003</v>
      </c>
      <c r="AJ78" s="60">
        <f t="shared" si="70"/>
        <v>10175</v>
      </c>
      <c r="AK78" s="60">
        <f t="shared" si="70"/>
        <v>648.37901711452696</v>
      </c>
      <c r="AL78" s="60">
        <f t="shared" si="70"/>
        <v>12.967580342290539</v>
      </c>
      <c r="AM78" s="60">
        <f t="shared" ca="1" si="70"/>
        <v>-430.87216454734795</v>
      </c>
      <c r="AN78" s="60">
        <f t="shared" ca="1" si="70"/>
        <v>-430.87216454734795</v>
      </c>
      <c r="AO78" s="60">
        <f t="shared" ca="1" si="70"/>
        <v>430.87216454734795</v>
      </c>
      <c r="AP78" s="63">
        <f t="shared" si="47"/>
        <v>35</v>
      </c>
      <c r="AQ78" s="62">
        <f t="shared" si="48"/>
        <v>2.0513523340223525</v>
      </c>
      <c r="AR78" s="62">
        <f t="shared" si="49"/>
        <v>102.56761670111763</v>
      </c>
      <c r="AS78" s="62">
        <f t="shared" si="50"/>
        <v>205.13523340223526</v>
      </c>
      <c r="AT78" s="62">
        <f t="shared" si="51"/>
        <v>-102.56761670111763</v>
      </c>
      <c r="AU78" s="62">
        <f t="shared" si="52"/>
        <v>512.8380835055882</v>
      </c>
      <c r="AV78" s="62">
        <f t="shared" si="53"/>
        <v>-205.13523340223526</v>
      </c>
      <c r="AW78" s="63">
        <f t="shared" si="65"/>
        <v>307.70285010335294</v>
      </c>
      <c r="AX78" s="61" t="str">
        <f t="shared" ca="1" si="54"/>
        <v/>
      </c>
      <c r="AY78" s="69">
        <f t="shared" ca="1" si="66"/>
        <v>9744.127835452653</v>
      </c>
      <c r="AZ78" s="51">
        <f t="shared" si="55"/>
        <v>717.97331690782335</v>
      </c>
      <c r="BA78" s="55">
        <f t="shared" ca="1" si="56"/>
        <v>7.5642855756926558E-2</v>
      </c>
      <c r="BB78" s="55">
        <f t="shared" ca="1" si="67"/>
        <v>0.6052626873741217</v>
      </c>
      <c r="BC78" s="64">
        <f t="shared" ca="1" si="57"/>
        <v>-200.67616701117356</v>
      </c>
      <c r="BE78" s="52" t="str">
        <f t="shared" ca="1" si="58"/>
        <v/>
      </c>
      <c r="BF78" s="52" t="str">
        <f t="shared" ca="1" si="59"/>
        <v/>
      </c>
      <c r="BG78" s="52">
        <f t="shared" ca="1" si="60"/>
        <v>12.999999999999956</v>
      </c>
      <c r="BH78" s="52">
        <f t="shared" ca="1" si="61"/>
        <v>12.999999999999956</v>
      </c>
    </row>
    <row r="79" spans="19:60">
      <c r="S79" s="68">
        <f t="shared" si="68"/>
        <v>7</v>
      </c>
      <c r="T79" s="69">
        <f t="shared" si="68"/>
        <v>2</v>
      </c>
      <c r="U79" s="70">
        <f t="shared" si="46"/>
        <v>5</v>
      </c>
      <c r="V79" s="68">
        <f t="shared" si="62"/>
        <v>2</v>
      </c>
      <c r="W79" s="70">
        <f t="shared" si="62"/>
        <v>7</v>
      </c>
      <c r="X79" s="71">
        <f t="shared" si="62"/>
        <v>0.7142857142857143</v>
      </c>
      <c r="Y79" s="71">
        <f t="shared" si="62"/>
        <v>0.5</v>
      </c>
      <c r="Z79" s="69">
        <f t="shared" si="62"/>
        <v>10000</v>
      </c>
      <c r="AA79" s="69">
        <f t="shared" ca="1" si="62"/>
        <v>9491.6209828854735</v>
      </c>
      <c r="AB79" s="69">
        <f t="shared" ca="1" si="63"/>
        <v>-508.3790171145265</v>
      </c>
      <c r="AC79" s="69">
        <f t="shared" ca="1" si="64"/>
        <v>140.93476785345405</v>
      </c>
      <c r="AD79" s="73">
        <f t="shared" si="69"/>
        <v>12.899999999999956</v>
      </c>
      <c r="AE79" s="69">
        <f t="shared" si="70"/>
        <v>0.70000000000000007</v>
      </c>
      <c r="AF79" s="69">
        <f t="shared" si="70"/>
        <v>3.5000000000000004</v>
      </c>
      <c r="AG79" s="78">
        <f t="shared" si="70"/>
        <v>200</v>
      </c>
      <c r="AH79" s="60">
        <f t="shared" si="70"/>
        <v>50</v>
      </c>
      <c r="AI79" s="60">
        <f t="shared" si="70"/>
        <v>175.00000000000003</v>
      </c>
      <c r="AJ79" s="60">
        <f t="shared" si="70"/>
        <v>10175</v>
      </c>
      <c r="AK79" s="60">
        <f t="shared" si="70"/>
        <v>648.37901711452696</v>
      </c>
      <c r="AL79" s="60">
        <f t="shared" si="70"/>
        <v>12.967580342290539</v>
      </c>
      <c r="AM79" s="60">
        <f t="shared" ca="1" si="70"/>
        <v>-430.87216454734795</v>
      </c>
      <c r="AN79" s="60">
        <f t="shared" ca="1" si="70"/>
        <v>-430.87216454734795</v>
      </c>
      <c r="AO79" s="60">
        <f t="shared" ca="1" si="70"/>
        <v>430.87216454734795</v>
      </c>
      <c r="AP79" s="63">
        <f t="shared" si="47"/>
        <v>35</v>
      </c>
      <c r="AQ79" s="62">
        <f t="shared" si="48"/>
        <v>2.0595023521155493</v>
      </c>
      <c r="AR79" s="62">
        <f t="shared" si="49"/>
        <v>102.97511760577747</v>
      </c>
      <c r="AS79" s="62">
        <f t="shared" si="50"/>
        <v>205.95023521155494</v>
      </c>
      <c r="AT79" s="62">
        <f t="shared" si="51"/>
        <v>-102.97511760577747</v>
      </c>
      <c r="AU79" s="62">
        <f t="shared" si="52"/>
        <v>514.87558802888736</v>
      </c>
      <c r="AV79" s="62">
        <f t="shared" si="53"/>
        <v>-205.95023521155494</v>
      </c>
      <c r="AW79" s="63">
        <f t="shared" si="65"/>
        <v>308.9253528173324</v>
      </c>
      <c r="AX79" s="61" t="str">
        <f t="shared" ca="1" si="54"/>
        <v/>
      </c>
      <c r="AY79" s="69">
        <f t="shared" ca="1" si="66"/>
        <v>9744.127835452653</v>
      </c>
      <c r="AZ79" s="51">
        <f t="shared" si="55"/>
        <v>720.82582324044233</v>
      </c>
      <c r="BA79" s="55">
        <f t="shared" ca="1" si="56"/>
        <v>7.5943384648436488E-2</v>
      </c>
      <c r="BB79" s="55">
        <f t="shared" ca="1" si="67"/>
        <v>0.60766739463548392</v>
      </c>
      <c r="BC79" s="64">
        <f t="shared" ca="1" si="57"/>
        <v>-199.45366429719411</v>
      </c>
      <c r="BE79" s="52" t="str">
        <f t="shared" ca="1" si="58"/>
        <v/>
      </c>
      <c r="BF79" s="52" t="str">
        <f t="shared" ca="1" si="59"/>
        <v/>
      </c>
      <c r="BG79" s="52">
        <f t="shared" ca="1" si="60"/>
        <v>12.899999999999956</v>
      </c>
      <c r="BH79" s="52">
        <f t="shared" ca="1" si="61"/>
        <v>12.899999999999956</v>
      </c>
    </row>
    <row r="80" spans="19:60">
      <c r="S80" s="68">
        <f t="shared" si="68"/>
        <v>7</v>
      </c>
      <c r="T80" s="69">
        <f t="shared" si="68"/>
        <v>2</v>
      </c>
      <c r="U80" s="70">
        <f t="shared" si="46"/>
        <v>5</v>
      </c>
      <c r="V80" s="68">
        <f t="shared" si="62"/>
        <v>2</v>
      </c>
      <c r="W80" s="70">
        <f t="shared" si="62"/>
        <v>7</v>
      </c>
      <c r="X80" s="71">
        <f t="shared" si="62"/>
        <v>0.7142857142857143</v>
      </c>
      <c r="Y80" s="71">
        <f t="shared" si="62"/>
        <v>0.5</v>
      </c>
      <c r="Z80" s="69">
        <f t="shared" si="62"/>
        <v>10000</v>
      </c>
      <c r="AA80" s="69">
        <f t="shared" ca="1" si="62"/>
        <v>9491.6209828854735</v>
      </c>
      <c r="AB80" s="69">
        <f t="shared" ca="1" si="63"/>
        <v>-508.3790171145265</v>
      </c>
      <c r="AC80" s="69">
        <f t="shared" ca="1" si="64"/>
        <v>140.93476785345405</v>
      </c>
      <c r="AD80" s="73">
        <f t="shared" si="69"/>
        <v>12.799999999999956</v>
      </c>
      <c r="AE80" s="69">
        <f t="shared" si="70"/>
        <v>0.70000000000000007</v>
      </c>
      <c r="AF80" s="69">
        <f t="shared" si="70"/>
        <v>3.5000000000000004</v>
      </c>
      <c r="AG80" s="78">
        <f t="shared" si="70"/>
        <v>200</v>
      </c>
      <c r="AH80" s="60">
        <f t="shared" si="70"/>
        <v>50</v>
      </c>
      <c r="AI80" s="60">
        <f t="shared" si="70"/>
        <v>175.00000000000003</v>
      </c>
      <c r="AJ80" s="60">
        <f t="shared" si="70"/>
        <v>10175</v>
      </c>
      <c r="AK80" s="60">
        <f t="shared" si="70"/>
        <v>648.37901711452696</v>
      </c>
      <c r="AL80" s="60">
        <f t="shared" si="70"/>
        <v>12.967580342290539</v>
      </c>
      <c r="AM80" s="60">
        <f t="shared" ca="1" si="70"/>
        <v>-430.87216454734795</v>
      </c>
      <c r="AN80" s="60">
        <f t="shared" ca="1" si="70"/>
        <v>-430.87216454734795</v>
      </c>
      <c r="AO80" s="60">
        <f t="shared" ca="1" si="70"/>
        <v>430.87216454734795</v>
      </c>
      <c r="AP80" s="63">
        <f t="shared" si="47"/>
        <v>35</v>
      </c>
      <c r="AQ80" s="62">
        <f t="shared" si="48"/>
        <v>2.067779714241452</v>
      </c>
      <c r="AR80" s="62">
        <f t="shared" si="49"/>
        <v>103.3889857120726</v>
      </c>
      <c r="AS80" s="62">
        <f t="shared" si="50"/>
        <v>206.77797142414519</v>
      </c>
      <c r="AT80" s="62">
        <f t="shared" si="51"/>
        <v>-103.3889857120726</v>
      </c>
      <c r="AU80" s="62">
        <f t="shared" si="52"/>
        <v>516.944928560363</v>
      </c>
      <c r="AV80" s="62">
        <f t="shared" si="53"/>
        <v>-206.77797142414519</v>
      </c>
      <c r="AW80" s="63">
        <f t="shared" si="65"/>
        <v>310.16695713621777</v>
      </c>
      <c r="AX80" s="61" t="str">
        <f t="shared" ca="1" si="54"/>
        <v/>
      </c>
      <c r="AY80" s="69">
        <f t="shared" ca="1" si="66"/>
        <v>9744.127835452653</v>
      </c>
      <c r="AZ80" s="51">
        <f t="shared" si="55"/>
        <v>723.72289998450822</v>
      </c>
      <c r="BA80" s="55">
        <f t="shared" ca="1" si="56"/>
        <v>7.6248609303876239E-2</v>
      </c>
      <c r="BB80" s="55">
        <f t="shared" ca="1" si="67"/>
        <v>0.61010967544780481</v>
      </c>
      <c r="BC80" s="64">
        <f t="shared" ca="1" si="57"/>
        <v>-198.21205997830873</v>
      </c>
      <c r="BE80" s="52" t="str">
        <f t="shared" ca="1" si="58"/>
        <v/>
      </c>
      <c r="BF80" s="52" t="str">
        <f t="shared" ca="1" si="59"/>
        <v/>
      </c>
      <c r="BG80" s="52">
        <f t="shared" ca="1" si="60"/>
        <v>12.799999999999956</v>
      </c>
      <c r="BH80" s="52">
        <f t="shared" ca="1" si="61"/>
        <v>12.799999999999956</v>
      </c>
    </row>
    <row r="81" spans="19:60">
      <c r="S81" s="68">
        <f t="shared" si="68"/>
        <v>7</v>
      </c>
      <c r="T81" s="69">
        <f t="shared" si="68"/>
        <v>2</v>
      </c>
      <c r="U81" s="70">
        <f t="shared" si="46"/>
        <v>5</v>
      </c>
      <c r="V81" s="68">
        <f t="shared" si="62"/>
        <v>2</v>
      </c>
      <c r="W81" s="70">
        <f t="shared" si="62"/>
        <v>7</v>
      </c>
      <c r="X81" s="71">
        <f t="shared" si="62"/>
        <v>0.7142857142857143</v>
      </c>
      <c r="Y81" s="71">
        <f t="shared" si="62"/>
        <v>0.5</v>
      </c>
      <c r="Z81" s="69">
        <f t="shared" si="62"/>
        <v>10000</v>
      </c>
      <c r="AA81" s="69">
        <f t="shared" ca="1" si="62"/>
        <v>9491.6209828854735</v>
      </c>
      <c r="AB81" s="69">
        <f t="shared" ca="1" si="63"/>
        <v>-508.3790171145265</v>
      </c>
      <c r="AC81" s="69">
        <f t="shared" ca="1" si="64"/>
        <v>140.93476785345405</v>
      </c>
      <c r="AD81" s="73">
        <f t="shared" si="69"/>
        <v>12.699999999999957</v>
      </c>
      <c r="AE81" s="69">
        <f t="shared" si="70"/>
        <v>0.70000000000000007</v>
      </c>
      <c r="AF81" s="69">
        <f t="shared" si="70"/>
        <v>3.5000000000000004</v>
      </c>
      <c r="AG81" s="78">
        <f t="shared" si="70"/>
        <v>200</v>
      </c>
      <c r="AH81" s="60">
        <f t="shared" si="70"/>
        <v>50</v>
      </c>
      <c r="AI81" s="60">
        <f t="shared" si="70"/>
        <v>175.00000000000003</v>
      </c>
      <c r="AJ81" s="60">
        <f t="shared" si="70"/>
        <v>10175</v>
      </c>
      <c r="AK81" s="60">
        <f t="shared" si="70"/>
        <v>648.37901711452696</v>
      </c>
      <c r="AL81" s="60">
        <f t="shared" si="70"/>
        <v>12.967580342290539</v>
      </c>
      <c r="AM81" s="60">
        <f t="shared" ca="1" si="70"/>
        <v>-430.87216454734795</v>
      </c>
      <c r="AN81" s="60">
        <f t="shared" ca="1" si="70"/>
        <v>-430.87216454734795</v>
      </c>
      <c r="AO81" s="60">
        <f t="shared" ca="1" si="70"/>
        <v>430.87216454734795</v>
      </c>
      <c r="AP81" s="63">
        <f t="shared" si="47"/>
        <v>35</v>
      </c>
      <c r="AQ81" s="62">
        <f t="shared" si="48"/>
        <v>2.0761874285268176</v>
      </c>
      <c r="AR81" s="62">
        <f t="shared" si="49"/>
        <v>103.80937142634087</v>
      </c>
      <c r="AS81" s="62">
        <f t="shared" si="50"/>
        <v>207.61874285268175</v>
      </c>
      <c r="AT81" s="62">
        <f t="shared" si="51"/>
        <v>-103.80937142634087</v>
      </c>
      <c r="AU81" s="62">
        <f t="shared" si="52"/>
        <v>519.04685713170443</v>
      </c>
      <c r="AV81" s="62">
        <f t="shared" si="53"/>
        <v>-207.61874285268175</v>
      </c>
      <c r="AW81" s="63">
        <f t="shared" si="65"/>
        <v>311.42811427902268</v>
      </c>
      <c r="AX81" s="61" t="str">
        <f t="shared" ca="1" si="54"/>
        <v/>
      </c>
      <c r="AY81" s="69">
        <f t="shared" ca="1" si="66"/>
        <v>9744.127835452653</v>
      </c>
      <c r="AZ81" s="51">
        <f t="shared" si="55"/>
        <v>726.66559998438606</v>
      </c>
      <c r="BA81" s="55">
        <f t="shared" ca="1" si="56"/>
        <v>7.6558640646803205E-2</v>
      </c>
      <c r="BB81" s="55">
        <f t="shared" ca="1" si="67"/>
        <v>0.61259041737528053</v>
      </c>
      <c r="BC81" s="64">
        <f t="shared" ca="1" si="57"/>
        <v>-196.95090283550383</v>
      </c>
      <c r="BE81" s="52" t="str">
        <f t="shared" ca="1" si="58"/>
        <v/>
      </c>
      <c r="BF81" s="52" t="str">
        <f t="shared" ca="1" si="59"/>
        <v/>
      </c>
      <c r="BG81" s="52">
        <f t="shared" ca="1" si="60"/>
        <v>12.699999999999957</v>
      </c>
      <c r="BH81" s="52">
        <f t="shared" ca="1" si="61"/>
        <v>12.699999999999957</v>
      </c>
    </row>
    <row r="82" spans="19:60">
      <c r="S82" s="68">
        <f t="shared" si="68"/>
        <v>7</v>
      </c>
      <c r="T82" s="69">
        <f t="shared" si="68"/>
        <v>2</v>
      </c>
      <c r="U82" s="70">
        <f t="shared" si="46"/>
        <v>5</v>
      </c>
      <c r="V82" s="68">
        <f t="shared" si="62"/>
        <v>2</v>
      </c>
      <c r="W82" s="70">
        <f t="shared" si="62"/>
        <v>7</v>
      </c>
      <c r="X82" s="71">
        <f t="shared" si="62"/>
        <v>0.7142857142857143</v>
      </c>
      <c r="Y82" s="71">
        <f t="shared" si="62"/>
        <v>0.5</v>
      </c>
      <c r="Z82" s="69">
        <f t="shared" si="62"/>
        <v>10000</v>
      </c>
      <c r="AA82" s="69">
        <f t="shared" ca="1" si="62"/>
        <v>9491.6209828854735</v>
      </c>
      <c r="AB82" s="69">
        <f t="shared" ca="1" si="63"/>
        <v>-508.3790171145265</v>
      </c>
      <c r="AC82" s="69">
        <f t="shared" ca="1" si="64"/>
        <v>140.93476785345405</v>
      </c>
      <c r="AD82" s="73">
        <f t="shared" si="69"/>
        <v>12.599999999999957</v>
      </c>
      <c r="AE82" s="69">
        <f t="shared" si="70"/>
        <v>0.70000000000000007</v>
      </c>
      <c r="AF82" s="69">
        <f t="shared" si="70"/>
        <v>3.5000000000000004</v>
      </c>
      <c r="AG82" s="78">
        <f t="shared" si="70"/>
        <v>200</v>
      </c>
      <c r="AH82" s="60">
        <f t="shared" si="70"/>
        <v>50</v>
      </c>
      <c r="AI82" s="60">
        <f t="shared" si="70"/>
        <v>175.00000000000003</v>
      </c>
      <c r="AJ82" s="60">
        <f t="shared" si="70"/>
        <v>10175</v>
      </c>
      <c r="AK82" s="60">
        <f t="shared" si="70"/>
        <v>648.37901711452696</v>
      </c>
      <c r="AL82" s="60">
        <f t="shared" si="70"/>
        <v>12.967580342290539</v>
      </c>
      <c r="AM82" s="60">
        <f t="shared" ca="1" si="70"/>
        <v>-430.87216454734795</v>
      </c>
      <c r="AN82" s="60">
        <f t="shared" ca="1" si="70"/>
        <v>-430.87216454734795</v>
      </c>
      <c r="AO82" s="60">
        <f t="shared" ca="1" si="70"/>
        <v>430.87216454734795</v>
      </c>
      <c r="AP82" s="63">
        <f t="shared" si="47"/>
        <v>35</v>
      </c>
      <c r="AQ82" s="62">
        <f t="shared" si="48"/>
        <v>2.0847285985944906</v>
      </c>
      <c r="AR82" s="62">
        <f t="shared" si="49"/>
        <v>104.23642992972452</v>
      </c>
      <c r="AS82" s="62">
        <f t="shared" si="50"/>
        <v>208.47285985944904</v>
      </c>
      <c r="AT82" s="62">
        <f t="shared" si="51"/>
        <v>-104.23642992972452</v>
      </c>
      <c r="AU82" s="62">
        <f t="shared" si="52"/>
        <v>521.18214964862261</v>
      </c>
      <c r="AV82" s="62">
        <f t="shared" si="53"/>
        <v>-208.47285985944904</v>
      </c>
      <c r="AW82" s="63">
        <f t="shared" si="65"/>
        <v>312.70928978917357</v>
      </c>
      <c r="AX82" s="61" t="str">
        <f t="shared" ca="1" si="54"/>
        <v/>
      </c>
      <c r="AY82" s="69">
        <f t="shared" ca="1" si="66"/>
        <v>9744.127835452653</v>
      </c>
      <c r="AZ82" s="51">
        <f t="shared" si="55"/>
        <v>729.65500950807166</v>
      </c>
      <c r="BA82" s="55">
        <f t="shared" ca="1" si="56"/>
        <v>7.6873593122157621E-2</v>
      </c>
      <c r="BB82" s="55">
        <f t="shared" ca="1" si="67"/>
        <v>0.61511053615874767</v>
      </c>
      <c r="BC82" s="64">
        <f t="shared" ca="1" si="57"/>
        <v>-195.66972732535294</v>
      </c>
      <c r="BE82" s="52" t="str">
        <f t="shared" ca="1" si="58"/>
        <v/>
      </c>
      <c r="BF82" s="52" t="str">
        <f t="shared" ca="1" si="59"/>
        <v/>
      </c>
      <c r="BG82" s="52">
        <f t="shared" ca="1" si="60"/>
        <v>12.599999999999957</v>
      </c>
      <c r="BH82" s="52">
        <f t="shared" ca="1" si="61"/>
        <v>12.599999999999957</v>
      </c>
    </row>
    <row r="83" spans="19:60">
      <c r="S83" s="68">
        <f t="shared" si="68"/>
        <v>7</v>
      </c>
      <c r="T83" s="69">
        <f t="shared" si="68"/>
        <v>2</v>
      </c>
      <c r="U83" s="70">
        <f t="shared" si="46"/>
        <v>5</v>
      </c>
      <c r="V83" s="68">
        <f t="shared" si="62"/>
        <v>2</v>
      </c>
      <c r="W83" s="70">
        <f t="shared" si="62"/>
        <v>7</v>
      </c>
      <c r="X83" s="71">
        <f t="shared" si="62"/>
        <v>0.7142857142857143</v>
      </c>
      <c r="Y83" s="71">
        <f t="shared" si="62"/>
        <v>0.5</v>
      </c>
      <c r="Z83" s="69">
        <f t="shared" si="62"/>
        <v>10000</v>
      </c>
      <c r="AA83" s="69">
        <f t="shared" ca="1" si="62"/>
        <v>9491.6209828854735</v>
      </c>
      <c r="AB83" s="69">
        <f t="shared" ca="1" si="63"/>
        <v>-508.3790171145265</v>
      </c>
      <c r="AC83" s="69">
        <f t="shared" ca="1" si="64"/>
        <v>140.93476785345405</v>
      </c>
      <c r="AD83" s="73">
        <f t="shared" si="69"/>
        <v>12.499999999999957</v>
      </c>
      <c r="AE83" s="69">
        <f t="shared" si="70"/>
        <v>0.70000000000000007</v>
      </c>
      <c r="AF83" s="69">
        <f t="shared" si="70"/>
        <v>3.5000000000000004</v>
      </c>
      <c r="AG83" s="78">
        <f t="shared" si="70"/>
        <v>200</v>
      </c>
      <c r="AH83" s="60">
        <f t="shared" si="70"/>
        <v>50</v>
      </c>
      <c r="AI83" s="60">
        <f t="shared" si="70"/>
        <v>175.00000000000003</v>
      </c>
      <c r="AJ83" s="60">
        <f t="shared" si="70"/>
        <v>10175</v>
      </c>
      <c r="AK83" s="60">
        <f t="shared" si="70"/>
        <v>648.37901711452696</v>
      </c>
      <c r="AL83" s="60">
        <f t="shared" si="70"/>
        <v>12.967580342290539</v>
      </c>
      <c r="AM83" s="60">
        <f t="shared" ca="1" si="70"/>
        <v>-430.87216454734795</v>
      </c>
      <c r="AN83" s="60">
        <f t="shared" ca="1" si="70"/>
        <v>-430.87216454734795</v>
      </c>
      <c r="AO83" s="60">
        <f t="shared" ca="1" si="70"/>
        <v>430.87216454734795</v>
      </c>
      <c r="AP83" s="63">
        <f t="shared" si="47"/>
        <v>35</v>
      </c>
      <c r="AQ83" s="62">
        <f t="shared" si="48"/>
        <v>2.0934064273832469</v>
      </c>
      <c r="AR83" s="62">
        <f t="shared" si="49"/>
        <v>104.67032136916234</v>
      </c>
      <c r="AS83" s="62">
        <f t="shared" si="50"/>
        <v>209.34064273832468</v>
      </c>
      <c r="AT83" s="62">
        <f t="shared" si="51"/>
        <v>-104.67032136916234</v>
      </c>
      <c r="AU83" s="62">
        <f t="shared" si="52"/>
        <v>523.35160684581172</v>
      </c>
      <c r="AV83" s="62">
        <f t="shared" si="53"/>
        <v>-209.34064273832468</v>
      </c>
      <c r="AW83" s="63">
        <f t="shared" si="65"/>
        <v>314.01096410748704</v>
      </c>
      <c r="AX83" s="61" t="str">
        <f t="shared" ca="1" si="54"/>
        <v/>
      </c>
      <c r="AY83" s="69">
        <f t="shared" ca="1" si="66"/>
        <v>9744.127835452653</v>
      </c>
      <c r="AZ83" s="51">
        <f t="shared" si="55"/>
        <v>732.69224958413633</v>
      </c>
      <c r="BA83" s="55">
        <f t="shared" ca="1" si="56"/>
        <v>7.7193584837117704E-2</v>
      </c>
      <c r="BB83" s="55">
        <f t="shared" ca="1" si="67"/>
        <v>0.61767097684275063</v>
      </c>
      <c r="BC83" s="64">
        <f t="shared" ca="1" si="57"/>
        <v>-194.36805300703946</v>
      </c>
      <c r="BE83" s="52" t="str">
        <f t="shared" ca="1" si="58"/>
        <v/>
      </c>
      <c r="BF83" s="52" t="str">
        <f t="shared" ca="1" si="59"/>
        <v/>
      </c>
      <c r="BG83" s="52">
        <f t="shared" ca="1" si="60"/>
        <v>12.499999999999957</v>
      </c>
      <c r="BH83" s="52">
        <f t="shared" ca="1" si="61"/>
        <v>12.499999999999957</v>
      </c>
    </row>
    <row r="84" spans="19:60">
      <c r="S84" s="68">
        <f t="shared" si="68"/>
        <v>7</v>
      </c>
      <c r="T84" s="69">
        <f t="shared" si="68"/>
        <v>2</v>
      </c>
      <c r="U84" s="70">
        <f t="shared" si="46"/>
        <v>5</v>
      </c>
      <c r="V84" s="68">
        <f t="shared" si="62"/>
        <v>2</v>
      </c>
      <c r="W84" s="70">
        <f t="shared" si="62"/>
        <v>7</v>
      </c>
      <c r="X84" s="71">
        <f t="shared" si="62"/>
        <v>0.7142857142857143</v>
      </c>
      <c r="Y84" s="71">
        <f t="shared" si="62"/>
        <v>0.5</v>
      </c>
      <c r="Z84" s="69">
        <f t="shared" si="62"/>
        <v>10000</v>
      </c>
      <c r="AA84" s="69">
        <f t="shared" ca="1" si="62"/>
        <v>9491.6209828854735</v>
      </c>
      <c r="AB84" s="69">
        <f t="shared" ca="1" si="63"/>
        <v>-508.3790171145265</v>
      </c>
      <c r="AC84" s="69">
        <f t="shared" ca="1" si="64"/>
        <v>140.93476785345405</v>
      </c>
      <c r="AD84" s="73">
        <f t="shared" si="69"/>
        <v>12.399999999999958</v>
      </c>
      <c r="AE84" s="69">
        <f t="shared" si="70"/>
        <v>0.70000000000000007</v>
      </c>
      <c r="AF84" s="69">
        <f t="shared" si="70"/>
        <v>3.5000000000000004</v>
      </c>
      <c r="AG84" s="78">
        <f t="shared" si="70"/>
        <v>200</v>
      </c>
      <c r="AH84" s="60">
        <f t="shared" si="70"/>
        <v>50</v>
      </c>
      <c r="AI84" s="60">
        <f t="shared" si="70"/>
        <v>175.00000000000003</v>
      </c>
      <c r="AJ84" s="60">
        <f t="shared" si="70"/>
        <v>10175</v>
      </c>
      <c r="AK84" s="60">
        <f t="shared" si="70"/>
        <v>648.37901711452696</v>
      </c>
      <c r="AL84" s="60">
        <f t="shared" si="70"/>
        <v>12.967580342290539</v>
      </c>
      <c r="AM84" s="60">
        <f t="shared" ca="1" si="70"/>
        <v>-430.87216454734795</v>
      </c>
      <c r="AN84" s="60">
        <f t="shared" ca="1" si="70"/>
        <v>-430.87216454734795</v>
      </c>
      <c r="AO84" s="60">
        <f t="shared" ca="1" si="70"/>
        <v>430.87216454734795</v>
      </c>
      <c r="AP84" s="63">
        <f t="shared" si="47"/>
        <v>35</v>
      </c>
      <c r="AQ84" s="62">
        <f t="shared" si="48"/>
        <v>2.1022242211524667</v>
      </c>
      <c r="AR84" s="62">
        <f t="shared" si="49"/>
        <v>105.11121105762334</v>
      </c>
      <c r="AS84" s="62">
        <f t="shared" si="50"/>
        <v>210.22242211524667</v>
      </c>
      <c r="AT84" s="62">
        <f t="shared" si="51"/>
        <v>-105.11121105762334</v>
      </c>
      <c r="AU84" s="62">
        <f t="shared" si="52"/>
        <v>525.55605528811668</v>
      </c>
      <c r="AV84" s="62">
        <f t="shared" si="53"/>
        <v>-210.22242211524667</v>
      </c>
      <c r="AW84" s="63">
        <f t="shared" si="65"/>
        <v>315.33363317287001</v>
      </c>
      <c r="AX84" s="61" t="str">
        <f t="shared" ca="1" si="54"/>
        <v/>
      </c>
      <c r="AY84" s="69">
        <f t="shared" ca="1" si="66"/>
        <v>9744.127835452653</v>
      </c>
      <c r="AZ84" s="51">
        <f t="shared" si="55"/>
        <v>735.77847740336335</v>
      </c>
      <c r="BA84" s="55">
        <f t="shared" ca="1" si="56"/>
        <v>7.7518737708770699E-2</v>
      </c>
      <c r="BB84" s="55">
        <f t="shared" ca="1" si="67"/>
        <v>0.62027271495714065</v>
      </c>
      <c r="BC84" s="64">
        <f t="shared" ca="1" si="57"/>
        <v>-193.0453839416565</v>
      </c>
      <c r="BE84" s="52" t="str">
        <f t="shared" ca="1" si="58"/>
        <v/>
      </c>
      <c r="BF84" s="52" t="str">
        <f t="shared" ca="1" si="59"/>
        <v/>
      </c>
      <c r="BG84" s="52">
        <f t="shared" ca="1" si="60"/>
        <v>12.399999999999958</v>
      </c>
      <c r="BH84" s="52">
        <f t="shared" ca="1" si="61"/>
        <v>12.399999999999958</v>
      </c>
    </row>
    <row r="85" spans="19:60">
      <c r="S85" s="68">
        <f t="shared" si="68"/>
        <v>7</v>
      </c>
      <c r="T85" s="69">
        <f t="shared" si="68"/>
        <v>2</v>
      </c>
      <c r="U85" s="70">
        <f t="shared" si="46"/>
        <v>5</v>
      </c>
      <c r="V85" s="68">
        <f t="shared" si="62"/>
        <v>2</v>
      </c>
      <c r="W85" s="70">
        <f t="shared" si="62"/>
        <v>7</v>
      </c>
      <c r="X85" s="71">
        <f t="shared" si="62"/>
        <v>0.7142857142857143</v>
      </c>
      <c r="Y85" s="71">
        <f t="shared" si="62"/>
        <v>0.5</v>
      </c>
      <c r="Z85" s="69">
        <f t="shared" si="62"/>
        <v>10000</v>
      </c>
      <c r="AA85" s="69">
        <f t="shared" ca="1" si="62"/>
        <v>9491.6209828854735</v>
      </c>
      <c r="AB85" s="69">
        <f t="shared" ca="1" si="63"/>
        <v>-508.3790171145265</v>
      </c>
      <c r="AC85" s="69">
        <f t="shared" ca="1" si="64"/>
        <v>140.93476785345405</v>
      </c>
      <c r="AD85" s="73">
        <f t="shared" si="69"/>
        <v>12.299999999999958</v>
      </c>
      <c r="AE85" s="69">
        <f t="shared" si="70"/>
        <v>0.70000000000000007</v>
      </c>
      <c r="AF85" s="69">
        <f t="shared" si="70"/>
        <v>3.5000000000000004</v>
      </c>
      <c r="AG85" s="78">
        <f t="shared" si="70"/>
        <v>200</v>
      </c>
      <c r="AH85" s="60">
        <f t="shared" si="70"/>
        <v>50</v>
      </c>
      <c r="AI85" s="60">
        <f t="shared" si="70"/>
        <v>175.00000000000003</v>
      </c>
      <c r="AJ85" s="60">
        <f t="shared" si="70"/>
        <v>10175</v>
      </c>
      <c r="AK85" s="60">
        <f t="shared" si="70"/>
        <v>648.37901711452696</v>
      </c>
      <c r="AL85" s="60">
        <f t="shared" si="70"/>
        <v>12.967580342290539</v>
      </c>
      <c r="AM85" s="60">
        <f t="shared" ca="1" si="70"/>
        <v>-430.87216454734795</v>
      </c>
      <c r="AN85" s="60">
        <f t="shared" ca="1" si="70"/>
        <v>-430.87216454734795</v>
      </c>
      <c r="AO85" s="60">
        <f t="shared" ca="1" si="70"/>
        <v>430.87216454734795</v>
      </c>
      <c r="AP85" s="63">
        <f t="shared" si="47"/>
        <v>35</v>
      </c>
      <c r="AQ85" s="62">
        <f t="shared" si="48"/>
        <v>2.1111853936821614</v>
      </c>
      <c r="AR85" s="62">
        <f t="shared" si="49"/>
        <v>105.55926968410807</v>
      </c>
      <c r="AS85" s="62">
        <f t="shared" si="50"/>
        <v>211.11853936821615</v>
      </c>
      <c r="AT85" s="62">
        <f t="shared" si="51"/>
        <v>-105.55926968410807</v>
      </c>
      <c r="AU85" s="62">
        <f t="shared" si="52"/>
        <v>527.79634842054043</v>
      </c>
      <c r="AV85" s="62">
        <f t="shared" si="53"/>
        <v>-211.11853936821615</v>
      </c>
      <c r="AW85" s="63">
        <f t="shared" si="65"/>
        <v>316.67780905232428</v>
      </c>
      <c r="AX85" s="61" t="str">
        <f t="shared" ca="1" si="54"/>
        <v/>
      </c>
      <c r="AY85" s="69">
        <f t="shared" ca="1" si="66"/>
        <v>9744.127835452653</v>
      </c>
      <c r="AZ85" s="51">
        <f t="shared" si="55"/>
        <v>738.91488778875646</v>
      </c>
      <c r="BA85" s="55">
        <f t="shared" ca="1" si="56"/>
        <v>7.7849177618987131E-2</v>
      </c>
      <c r="BB85" s="55">
        <f t="shared" ca="1" si="67"/>
        <v>0.6229167577563175</v>
      </c>
      <c r="BC85" s="64">
        <f t="shared" ca="1" si="57"/>
        <v>-191.70120806220223</v>
      </c>
      <c r="BE85" s="52" t="str">
        <f t="shared" ca="1" si="58"/>
        <v/>
      </c>
      <c r="BF85" s="52" t="str">
        <f t="shared" ca="1" si="59"/>
        <v/>
      </c>
      <c r="BG85" s="52">
        <f t="shared" ca="1" si="60"/>
        <v>12.299999999999958</v>
      </c>
      <c r="BH85" s="52">
        <f t="shared" ca="1" si="61"/>
        <v>12.299999999999958</v>
      </c>
    </row>
    <row r="86" spans="19:60">
      <c r="S86" s="68">
        <f t="shared" si="68"/>
        <v>7</v>
      </c>
      <c r="T86" s="69">
        <f t="shared" si="68"/>
        <v>2</v>
      </c>
      <c r="U86" s="70">
        <f t="shared" si="46"/>
        <v>5</v>
      </c>
      <c r="V86" s="68">
        <f t="shared" si="62"/>
        <v>2</v>
      </c>
      <c r="W86" s="70">
        <f t="shared" si="62"/>
        <v>7</v>
      </c>
      <c r="X86" s="71">
        <f t="shared" si="62"/>
        <v>0.7142857142857143</v>
      </c>
      <c r="Y86" s="71">
        <f t="shared" si="62"/>
        <v>0.5</v>
      </c>
      <c r="Z86" s="69">
        <f t="shared" si="62"/>
        <v>10000</v>
      </c>
      <c r="AA86" s="69">
        <f t="shared" ca="1" si="62"/>
        <v>9491.6209828854735</v>
      </c>
      <c r="AB86" s="69">
        <f t="shared" ca="1" si="63"/>
        <v>-508.3790171145265</v>
      </c>
      <c r="AC86" s="69">
        <f t="shared" ca="1" si="64"/>
        <v>140.93476785345405</v>
      </c>
      <c r="AD86" s="73">
        <f t="shared" si="69"/>
        <v>12.199999999999958</v>
      </c>
      <c r="AE86" s="69">
        <f t="shared" si="70"/>
        <v>0.70000000000000007</v>
      </c>
      <c r="AF86" s="69">
        <f t="shared" si="70"/>
        <v>3.5000000000000004</v>
      </c>
      <c r="AG86" s="78">
        <f t="shared" si="70"/>
        <v>200</v>
      </c>
      <c r="AH86" s="60">
        <f t="shared" si="70"/>
        <v>50</v>
      </c>
      <c r="AI86" s="60">
        <f t="shared" si="70"/>
        <v>175.00000000000003</v>
      </c>
      <c r="AJ86" s="60">
        <f t="shared" si="70"/>
        <v>10175</v>
      </c>
      <c r="AK86" s="60">
        <f t="shared" si="70"/>
        <v>648.37901711452696</v>
      </c>
      <c r="AL86" s="60">
        <f t="shared" si="70"/>
        <v>12.967580342290539</v>
      </c>
      <c r="AM86" s="60">
        <f t="shared" ca="1" si="70"/>
        <v>-430.87216454734795</v>
      </c>
      <c r="AN86" s="60">
        <f t="shared" ca="1" si="70"/>
        <v>-430.87216454734795</v>
      </c>
      <c r="AO86" s="60">
        <f t="shared" ca="1" si="70"/>
        <v>430.87216454734795</v>
      </c>
      <c r="AP86" s="63">
        <f t="shared" si="47"/>
        <v>35</v>
      </c>
      <c r="AQ86" s="62">
        <f t="shared" si="48"/>
        <v>2.120293470679556</v>
      </c>
      <c r="AR86" s="62">
        <f t="shared" si="49"/>
        <v>106.0146735339778</v>
      </c>
      <c r="AS86" s="62">
        <f t="shared" si="50"/>
        <v>212.0293470679556</v>
      </c>
      <c r="AT86" s="62">
        <f t="shared" si="51"/>
        <v>-106.0146735339778</v>
      </c>
      <c r="AU86" s="62">
        <f t="shared" si="52"/>
        <v>530.07336766988897</v>
      </c>
      <c r="AV86" s="62">
        <f t="shared" si="53"/>
        <v>-212.0293470679556</v>
      </c>
      <c r="AW86" s="63">
        <f t="shared" si="65"/>
        <v>318.04402060193337</v>
      </c>
      <c r="AX86" s="61" t="str">
        <f t="shared" ca="1" si="54"/>
        <v/>
      </c>
      <c r="AY86" s="69">
        <f t="shared" ca="1" si="66"/>
        <v>9744.127835452653</v>
      </c>
      <c r="AZ86" s="51">
        <f t="shared" si="55"/>
        <v>742.10271473784462</v>
      </c>
      <c r="BA86" s="55">
        <f t="shared" ca="1" si="56"/>
        <v>7.8185034576912046E-2</v>
      </c>
      <c r="BB86" s="55">
        <f t="shared" ca="1" si="67"/>
        <v>0.6256041455194149</v>
      </c>
      <c r="BC86" s="64">
        <f t="shared" ca="1" si="57"/>
        <v>-190.33499651259314</v>
      </c>
      <c r="BE86" s="52" t="str">
        <f t="shared" ca="1" si="58"/>
        <v/>
      </c>
      <c r="BF86" s="52" t="str">
        <f t="shared" ca="1" si="59"/>
        <v/>
      </c>
      <c r="BG86" s="52">
        <f t="shared" ca="1" si="60"/>
        <v>12.199999999999958</v>
      </c>
      <c r="BH86" s="52">
        <f t="shared" ca="1" si="61"/>
        <v>12.199999999999958</v>
      </c>
    </row>
    <row r="87" spans="19:60">
      <c r="S87" s="68">
        <f t="shared" si="68"/>
        <v>7</v>
      </c>
      <c r="T87" s="69">
        <f t="shared" si="68"/>
        <v>2</v>
      </c>
      <c r="U87" s="70">
        <f t="shared" si="46"/>
        <v>5</v>
      </c>
      <c r="V87" s="68">
        <f t="shared" si="62"/>
        <v>2</v>
      </c>
      <c r="W87" s="70">
        <f t="shared" si="62"/>
        <v>7</v>
      </c>
      <c r="X87" s="71">
        <f t="shared" si="62"/>
        <v>0.7142857142857143</v>
      </c>
      <c r="Y87" s="71">
        <f t="shared" si="62"/>
        <v>0.5</v>
      </c>
      <c r="Z87" s="69">
        <f t="shared" si="62"/>
        <v>10000</v>
      </c>
      <c r="AA87" s="69">
        <f t="shared" ca="1" si="62"/>
        <v>9491.6209828854735</v>
      </c>
      <c r="AB87" s="69">
        <f t="shared" ca="1" si="63"/>
        <v>-508.3790171145265</v>
      </c>
      <c r="AC87" s="69">
        <f t="shared" ca="1" si="64"/>
        <v>140.93476785345405</v>
      </c>
      <c r="AD87" s="73">
        <f t="shared" si="69"/>
        <v>12.099999999999959</v>
      </c>
      <c r="AE87" s="69">
        <f t="shared" si="70"/>
        <v>0.70000000000000007</v>
      </c>
      <c r="AF87" s="69">
        <f t="shared" si="70"/>
        <v>3.5000000000000004</v>
      </c>
      <c r="AG87" s="78">
        <f t="shared" si="70"/>
        <v>200</v>
      </c>
      <c r="AH87" s="60">
        <f t="shared" si="70"/>
        <v>50</v>
      </c>
      <c r="AI87" s="60">
        <f t="shared" si="70"/>
        <v>175.00000000000003</v>
      </c>
      <c r="AJ87" s="60">
        <f t="shared" si="70"/>
        <v>10175</v>
      </c>
      <c r="AK87" s="60">
        <f t="shared" si="70"/>
        <v>648.37901711452696</v>
      </c>
      <c r="AL87" s="60">
        <f t="shared" si="70"/>
        <v>12.967580342290539</v>
      </c>
      <c r="AM87" s="60">
        <f t="shared" ca="1" si="70"/>
        <v>-430.87216454734795</v>
      </c>
      <c r="AN87" s="60">
        <f t="shared" ca="1" si="70"/>
        <v>-430.87216454734795</v>
      </c>
      <c r="AO87" s="60">
        <f t="shared" ca="1" si="70"/>
        <v>430.87216454734795</v>
      </c>
      <c r="AP87" s="63">
        <f t="shared" si="47"/>
        <v>35</v>
      </c>
      <c r="AQ87" s="62">
        <f t="shared" si="48"/>
        <v>2.1295520944041808</v>
      </c>
      <c r="AR87" s="62">
        <f t="shared" si="49"/>
        <v>106.47760472020904</v>
      </c>
      <c r="AS87" s="62">
        <f t="shared" si="50"/>
        <v>212.95520944041809</v>
      </c>
      <c r="AT87" s="62">
        <f t="shared" si="51"/>
        <v>-106.47760472020904</v>
      </c>
      <c r="AU87" s="62">
        <f t="shared" si="52"/>
        <v>532.38802360104523</v>
      </c>
      <c r="AV87" s="62">
        <f t="shared" si="53"/>
        <v>-212.95520944041809</v>
      </c>
      <c r="AW87" s="63">
        <f t="shared" si="65"/>
        <v>319.43281416062712</v>
      </c>
      <c r="AX87" s="61" t="str">
        <f t="shared" ca="1" si="54"/>
        <v/>
      </c>
      <c r="AY87" s="69">
        <f t="shared" ca="1" si="66"/>
        <v>9744.127835452653</v>
      </c>
      <c r="AZ87" s="51">
        <f t="shared" si="55"/>
        <v>745.34323304146335</v>
      </c>
      <c r="BA87" s="55">
        <f t="shared" ca="1" si="56"/>
        <v>7.8526442889513423E-2</v>
      </c>
      <c r="BB87" s="55">
        <f t="shared" ca="1" si="67"/>
        <v>0.62833595291496069</v>
      </c>
      <c r="BC87" s="64">
        <f t="shared" ca="1" si="57"/>
        <v>-188.94620295389939</v>
      </c>
      <c r="BE87" s="52" t="str">
        <f t="shared" ca="1" si="58"/>
        <v/>
      </c>
      <c r="BF87" s="52" t="str">
        <f t="shared" ca="1" si="59"/>
        <v/>
      </c>
      <c r="BG87" s="52">
        <f t="shared" ca="1" si="60"/>
        <v>12.099999999999959</v>
      </c>
      <c r="BH87" s="52">
        <f t="shared" ca="1" si="61"/>
        <v>12.099999999999959</v>
      </c>
    </row>
    <row r="88" spans="19:60">
      <c r="S88" s="68">
        <f t="shared" si="68"/>
        <v>7</v>
      </c>
      <c r="T88" s="69">
        <f t="shared" si="68"/>
        <v>2</v>
      </c>
      <c r="U88" s="70">
        <f t="shared" si="46"/>
        <v>5</v>
      </c>
      <c r="V88" s="68">
        <f t="shared" si="62"/>
        <v>2</v>
      </c>
      <c r="W88" s="70">
        <f t="shared" si="62"/>
        <v>7</v>
      </c>
      <c r="X88" s="71">
        <f t="shared" si="62"/>
        <v>0.7142857142857143</v>
      </c>
      <c r="Y88" s="71">
        <f t="shared" si="62"/>
        <v>0.5</v>
      </c>
      <c r="Z88" s="69">
        <f t="shared" si="62"/>
        <v>10000</v>
      </c>
      <c r="AA88" s="69">
        <f t="shared" ca="1" si="62"/>
        <v>9491.6209828854735</v>
      </c>
      <c r="AB88" s="69">
        <f t="shared" ca="1" si="63"/>
        <v>-508.3790171145265</v>
      </c>
      <c r="AC88" s="69">
        <f t="shared" ca="1" si="64"/>
        <v>140.93476785345405</v>
      </c>
      <c r="AD88" s="73">
        <f t="shared" si="69"/>
        <v>11.999999999999959</v>
      </c>
      <c r="AE88" s="69">
        <f t="shared" si="70"/>
        <v>0.70000000000000007</v>
      </c>
      <c r="AF88" s="69">
        <f t="shared" si="70"/>
        <v>3.5000000000000004</v>
      </c>
      <c r="AG88" s="78">
        <f t="shared" si="70"/>
        <v>200</v>
      </c>
      <c r="AH88" s="60">
        <f t="shared" si="70"/>
        <v>50</v>
      </c>
      <c r="AI88" s="60">
        <f t="shared" si="70"/>
        <v>175.00000000000003</v>
      </c>
      <c r="AJ88" s="60">
        <f t="shared" si="70"/>
        <v>10175</v>
      </c>
      <c r="AK88" s="60">
        <f t="shared" si="70"/>
        <v>648.37901711452696</v>
      </c>
      <c r="AL88" s="60">
        <f t="shared" si="70"/>
        <v>12.967580342290539</v>
      </c>
      <c r="AM88" s="60">
        <f t="shared" ca="1" si="70"/>
        <v>-430.87216454734795</v>
      </c>
      <c r="AN88" s="60">
        <f t="shared" ca="1" si="70"/>
        <v>-430.87216454734795</v>
      </c>
      <c r="AO88" s="60">
        <f t="shared" ca="1" si="70"/>
        <v>430.87216454734795</v>
      </c>
      <c r="AP88" s="63">
        <f t="shared" si="47"/>
        <v>35</v>
      </c>
      <c r="AQ88" s="62">
        <f t="shared" si="48"/>
        <v>2.1389650285242157</v>
      </c>
      <c r="AR88" s="62">
        <f t="shared" si="49"/>
        <v>106.94825142621079</v>
      </c>
      <c r="AS88" s="62">
        <f t="shared" si="50"/>
        <v>213.89650285242158</v>
      </c>
      <c r="AT88" s="62">
        <f t="shared" si="51"/>
        <v>-106.94825142621079</v>
      </c>
      <c r="AU88" s="62">
        <f t="shared" si="52"/>
        <v>534.741257131054</v>
      </c>
      <c r="AV88" s="62">
        <f t="shared" si="53"/>
        <v>-213.89650285242158</v>
      </c>
      <c r="AW88" s="63">
        <f t="shared" si="65"/>
        <v>320.84475427863242</v>
      </c>
      <c r="AX88" s="61" t="str">
        <f t="shared" ca="1" si="54"/>
        <v/>
      </c>
      <c r="AY88" s="69">
        <f t="shared" ca="1" si="66"/>
        <v>9744.127835452653</v>
      </c>
      <c r="AZ88" s="51">
        <f t="shared" si="55"/>
        <v>748.63775998347546</v>
      </c>
      <c r="BA88" s="55">
        <f t="shared" ca="1" si="56"/>
        <v>7.8873541340658118E-2</v>
      </c>
      <c r="BB88" s="55">
        <f t="shared" ca="1" si="67"/>
        <v>0.63111329043376552</v>
      </c>
      <c r="BC88" s="64">
        <f t="shared" ca="1" si="57"/>
        <v>-187.53426283589408</v>
      </c>
      <c r="BE88" s="52" t="str">
        <f t="shared" ca="1" si="58"/>
        <v/>
      </c>
      <c r="BF88" s="52" t="str">
        <f t="shared" ca="1" si="59"/>
        <v/>
      </c>
      <c r="BG88" s="52">
        <f t="shared" ca="1" si="60"/>
        <v>11.999999999999959</v>
      </c>
      <c r="BH88" s="52">
        <f t="shared" ca="1" si="61"/>
        <v>11.999999999999959</v>
      </c>
    </row>
    <row r="89" spans="19:60">
      <c r="S89" s="68">
        <f t="shared" si="68"/>
        <v>7</v>
      </c>
      <c r="T89" s="69">
        <f t="shared" si="68"/>
        <v>2</v>
      </c>
      <c r="U89" s="70">
        <f t="shared" si="46"/>
        <v>5</v>
      </c>
      <c r="V89" s="68">
        <f t="shared" ref="V89:AA104" si="71">V88</f>
        <v>2</v>
      </c>
      <c r="W89" s="70">
        <f t="shared" si="71"/>
        <v>7</v>
      </c>
      <c r="X89" s="71">
        <f t="shared" si="71"/>
        <v>0.7142857142857143</v>
      </c>
      <c r="Y89" s="71">
        <f t="shared" si="71"/>
        <v>0.5</v>
      </c>
      <c r="Z89" s="69">
        <f t="shared" si="71"/>
        <v>10000</v>
      </c>
      <c r="AA89" s="69">
        <f t="shared" ca="1" si="71"/>
        <v>9491.6209828854735</v>
      </c>
      <c r="AB89" s="69">
        <f t="shared" ca="1" si="63"/>
        <v>-508.3790171145265</v>
      </c>
      <c r="AC89" s="69">
        <f t="shared" ca="1" si="64"/>
        <v>140.93476785345405</v>
      </c>
      <c r="AD89" s="73">
        <f t="shared" si="69"/>
        <v>11.899999999999959</v>
      </c>
      <c r="AE89" s="69">
        <f t="shared" si="70"/>
        <v>0.70000000000000007</v>
      </c>
      <c r="AF89" s="69">
        <f t="shared" si="70"/>
        <v>3.5000000000000004</v>
      </c>
      <c r="AG89" s="78">
        <f t="shared" si="70"/>
        <v>200</v>
      </c>
      <c r="AH89" s="60">
        <f t="shared" si="70"/>
        <v>50</v>
      </c>
      <c r="AI89" s="60">
        <f t="shared" si="70"/>
        <v>175.00000000000003</v>
      </c>
      <c r="AJ89" s="60">
        <f t="shared" si="70"/>
        <v>10175</v>
      </c>
      <c r="AK89" s="60">
        <f t="shared" si="70"/>
        <v>648.37901711452696</v>
      </c>
      <c r="AL89" s="60">
        <f t="shared" si="70"/>
        <v>12.967580342290539</v>
      </c>
      <c r="AM89" s="60">
        <f t="shared" ca="1" si="70"/>
        <v>-430.87216454734795</v>
      </c>
      <c r="AN89" s="60">
        <f t="shared" ca="1" si="70"/>
        <v>-430.87216454734795</v>
      </c>
      <c r="AO89" s="60">
        <f t="shared" ca="1" si="70"/>
        <v>430.87216454734795</v>
      </c>
      <c r="AP89" s="63">
        <f t="shared" si="47"/>
        <v>35</v>
      </c>
      <c r="AQ89" s="62">
        <f t="shared" si="48"/>
        <v>2.1485361632176962</v>
      </c>
      <c r="AR89" s="62">
        <f t="shared" si="49"/>
        <v>107.42680816088482</v>
      </c>
      <c r="AS89" s="62">
        <f t="shared" si="50"/>
        <v>214.85361632176964</v>
      </c>
      <c r="AT89" s="62">
        <f t="shared" si="51"/>
        <v>-107.42680816088482</v>
      </c>
      <c r="AU89" s="62">
        <f t="shared" si="52"/>
        <v>537.1340408044241</v>
      </c>
      <c r="AV89" s="62">
        <f t="shared" si="53"/>
        <v>-214.85361632176964</v>
      </c>
      <c r="AW89" s="63">
        <f t="shared" si="65"/>
        <v>322.28042448265444</v>
      </c>
      <c r="AX89" s="61" t="str">
        <f t="shared" ca="1" si="54"/>
        <v/>
      </c>
      <c r="AY89" s="69">
        <f t="shared" ca="1" si="66"/>
        <v>9744.127835452653</v>
      </c>
      <c r="AZ89" s="51">
        <f t="shared" si="55"/>
        <v>751.98765712619377</v>
      </c>
      <c r="BA89" s="55">
        <f t="shared" ca="1" si="56"/>
        <v>7.9226473379217038E-2</v>
      </c>
      <c r="BB89" s="55">
        <f t="shared" ca="1" si="67"/>
        <v>0.6339373058940625</v>
      </c>
      <c r="BC89" s="64">
        <f t="shared" ca="1" si="57"/>
        <v>-186.09859263187207</v>
      </c>
      <c r="BE89" s="52" t="str">
        <f t="shared" ca="1" si="58"/>
        <v/>
      </c>
      <c r="BF89" s="52" t="str">
        <f t="shared" ca="1" si="59"/>
        <v/>
      </c>
      <c r="BG89" s="52">
        <f t="shared" ca="1" si="60"/>
        <v>11.899999999999959</v>
      </c>
      <c r="BH89" s="52">
        <f t="shared" ca="1" si="61"/>
        <v>11.899999999999959</v>
      </c>
    </row>
    <row r="90" spans="19:60">
      <c r="S90" s="68">
        <f t="shared" ref="S90:T105" si="72">S89</f>
        <v>7</v>
      </c>
      <c r="T90" s="69">
        <f t="shared" si="72"/>
        <v>2</v>
      </c>
      <c r="U90" s="70">
        <f t="shared" si="46"/>
        <v>5</v>
      </c>
      <c r="V90" s="68">
        <f t="shared" si="71"/>
        <v>2</v>
      </c>
      <c r="W90" s="70">
        <f t="shared" si="71"/>
        <v>7</v>
      </c>
      <c r="X90" s="71">
        <f t="shared" si="71"/>
        <v>0.7142857142857143</v>
      </c>
      <c r="Y90" s="71">
        <f t="shared" si="71"/>
        <v>0.5</v>
      </c>
      <c r="Z90" s="69">
        <f t="shared" si="71"/>
        <v>10000</v>
      </c>
      <c r="AA90" s="69">
        <f t="shared" ca="1" si="71"/>
        <v>9491.6209828854735</v>
      </c>
      <c r="AB90" s="69">
        <f t="shared" ca="1" si="63"/>
        <v>-508.3790171145265</v>
      </c>
      <c r="AC90" s="69">
        <f t="shared" ca="1" si="64"/>
        <v>140.93476785345405</v>
      </c>
      <c r="AD90" s="73">
        <f t="shared" si="69"/>
        <v>11.79999999999996</v>
      </c>
      <c r="AE90" s="69">
        <f t="shared" ref="AE90:AO105" si="73">AE89</f>
        <v>0.70000000000000007</v>
      </c>
      <c r="AF90" s="69">
        <f t="shared" si="73"/>
        <v>3.5000000000000004</v>
      </c>
      <c r="AG90" s="78">
        <f t="shared" si="73"/>
        <v>200</v>
      </c>
      <c r="AH90" s="60">
        <f t="shared" si="73"/>
        <v>50</v>
      </c>
      <c r="AI90" s="60">
        <f t="shared" si="73"/>
        <v>175.00000000000003</v>
      </c>
      <c r="AJ90" s="60">
        <f t="shared" si="73"/>
        <v>10175</v>
      </c>
      <c r="AK90" s="60">
        <f t="shared" si="73"/>
        <v>648.37901711452696</v>
      </c>
      <c r="AL90" s="60">
        <f t="shared" si="73"/>
        <v>12.967580342290539</v>
      </c>
      <c r="AM90" s="60">
        <f t="shared" ca="1" si="73"/>
        <v>-430.87216454734795</v>
      </c>
      <c r="AN90" s="60">
        <f t="shared" ca="1" si="73"/>
        <v>-430.87216454734795</v>
      </c>
      <c r="AO90" s="60">
        <f t="shared" ca="1" si="73"/>
        <v>430.87216454734795</v>
      </c>
      <c r="AP90" s="63">
        <f t="shared" si="47"/>
        <v>35</v>
      </c>
      <c r="AQ90" s="62">
        <f t="shared" si="48"/>
        <v>2.1582695205331004</v>
      </c>
      <c r="AR90" s="62">
        <f t="shared" si="49"/>
        <v>107.91347602665502</v>
      </c>
      <c r="AS90" s="62">
        <f t="shared" si="50"/>
        <v>215.82695205331004</v>
      </c>
      <c r="AT90" s="62">
        <f t="shared" si="51"/>
        <v>-107.91347602665502</v>
      </c>
      <c r="AU90" s="62">
        <f t="shared" si="52"/>
        <v>539.56738013327504</v>
      </c>
      <c r="AV90" s="62">
        <f t="shared" si="53"/>
        <v>-215.82695205331004</v>
      </c>
      <c r="AW90" s="63">
        <f t="shared" si="65"/>
        <v>323.740428079965</v>
      </c>
      <c r="AX90" s="61" t="str">
        <f t="shared" ca="1" si="54"/>
        <v/>
      </c>
      <c r="AY90" s="69">
        <f t="shared" ca="1" si="66"/>
        <v>9744.127835452653</v>
      </c>
      <c r="AZ90" s="51">
        <f t="shared" si="55"/>
        <v>755.39433218658519</v>
      </c>
      <c r="BA90" s="55">
        <f t="shared" ca="1" si="56"/>
        <v>7.9585387316734563E-2</v>
      </c>
      <c r="BB90" s="55">
        <f t="shared" ca="1" si="67"/>
        <v>0.63680918602317815</v>
      </c>
      <c r="BC90" s="64">
        <f t="shared" ca="1" si="57"/>
        <v>-184.63858903456151</v>
      </c>
      <c r="BE90" s="52" t="str">
        <f t="shared" ca="1" si="58"/>
        <v/>
      </c>
      <c r="BF90" s="52" t="str">
        <f t="shared" ca="1" si="59"/>
        <v/>
      </c>
      <c r="BG90" s="52">
        <f t="shared" ca="1" si="60"/>
        <v>11.79999999999996</v>
      </c>
      <c r="BH90" s="52">
        <f t="shared" ca="1" si="61"/>
        <v>11.79999999999996</v>
      </c>
    </row>
    <row r="91" spans="19:60">
      <c r="S91" s="68">
        <f t="shared" si="72"/>
        <v>7</v>
      </c>
      <c r="T91" s="69">
        <f t="shared" si="72"/>
        <v>2</v>
      </c>
      <c r="U91" s="70">
        <f t="shared" si="46"/>
        <v>5</v>
      </c>
      <c r="V91" s="68">
        <f t="shared" si="71"/>
        <v>2</v>
      </c>
      <c r="W91" s="70">
        <f t="shared" si="71"/>
        <v>7</v>
      </c>
      <c r="X91" s="71">
        <f t="shared" si="71"/>
        <v>0.7142857142857143</v>
      </c>
      <c r="Y91" s="71">
        <f t="shared" si="71"/>
        <v>0.5</v>
      </c>
      <c r="Z91" s="69">
        <f t="shared" si="71"/>
        <v>10000</v>
      </c>
      <c r="AA91" s="69">
        <f t="shared" ca="1" si="71"/>
        <v>9491.6209828854735</v>
      </c>
      <c r="AB91" s="69">
        <f t="shared" ca="1" si="63"/>
        <v>-508.3790171145265</v>
      </c>
      <c r="AC91" s="69">
        <f t="shared" ca="1" si="64"/>
        <v>140.93476785345405</v>
      </c>
      <c r="AD91" s="73">
        <f t="shared" si="69"/>
        <v>11.69999999999996</v>
      </c>
      <c r="AE91" s="69">
        <f t="shared" si="73"/>
        <v>0.70000000000000007</v>
      </c>
      <c r="AF91" s="69">
        <f t="shared" si="73"/>
        <v>3.5000000000000004</v>
      </c>
      <c r="AG91" s="78">
        <f t="shared" si="73"/>
        <v>200</v>
      </c>
      <c r="AH91" s="60">
        <f t="shared" si="73"/>
        <v>50</v>
      </c>
      <c r="AI91" s="60">
        <f t="shared" si="73"/>
        <v>175.00000000000003</v>
      </c>
      <c r="AJ91" s="60">
        <f t="shared" si="73"/>
        <v>10175</v>
      </c>
      <c r="AK91" s="60">
        <f t="shared" si="73"/>
        <v>648.37901711452696</v>
      </c>
      <c r="AL91" s="60">
        <f t="shared" si="73"/>
        <v>12.967580342290539</v>
      </c>
      <c r="AM91" s="60">
        <f t="shared" ca="1" si="73"/>
        <v>-430.87216454734795</v>
      </c>
      <c r="AN91" s="60">
        <f t="shared" ca="1" si="73"/>
        <v>-430.87216454734795</v>
      </c>
      <c r="AO91" s="60">
        <f t="shared" ca="1" si="73"/>
        <v>430.87216454734795</v>
      </c>
      <c r="AP91" s="63">
        <f t="shared" si="47"/>
        <v>35</v>
      </c>
      <c r="AQ91" s="62">
        <f t="shared" si="48"/>
        <v>2.1681692600248361</v>
      </c>
      <c r="AR91" s="62">
        <f t="shared" si="49"/>
        <v>108.40846300124181</v>
      </c>
      <c r="AS91" s="62">
        <f t="shared" si="50"/>
        <v>216.81692600248363</v>
      </c>
      <c r="AT91" s="62">
        <f t="shared" si="51"/>
        <v>-108.40846300124181</v>
      </c>
      <c r="AU91" s="62">
        <f t="shared" si="52"/>
        <v>542.04231500620904</v>
      </c>
      <c r="AV91" s="62">
        <f t="shared" si="53"/>
        <v>-216.81692600248363</v>
      </c>
      <c r="AW91" s="63">
        <f t="shared" si="65"/>
        <v>325.22538900372541</v>
      </c>
      <c r="AX91" s="61" t="str">
        <f t="shared" ca="1" si="54"/>
        <v/>
      </c>
      <c r="AY91" s="69">
        <f t="shared" ca="1" si="66"/>
        <v>9744.127835452653</v>
      </c>
      <c r="AZ91" s="51">
        <f t="shared" si="55"/>
        <v>758.85924100869272</v>
      </c>
      <c r="BA91" s="55">
        <f t="shared" ca="1" si="56"/>
        <v>7.99504365352353E-2</v>
      </c>
      <c r="BB91" s="55">
        <f t="shared" ca="1" si="67"/>
        <v>0.63973015812031309</v>
      </c>
      <c r="BC91" s="64">
        <f t="shared" ca="1" si="57"/>
        <v>-183.15362811080109</v>
      </c>
      <c r="BE91" s="52" t="str">
        <f t="shared" ca="1" si="58"/>
        <v/>
      </c>
      <c r="BF91" s="52" t="str">
        <f t="shared" ca="1" si="59"/>
        <v/>
      </c>
      <c r="BG91" s="52">
        <f t="shared" ca="1" si="60"/>
        <v>11.69999999999996</v>
      </c>
      <c r="BH91" s="52">
        <f t="shared" ca="1" si="61"/>
        <v>11.69999999999996</v>
      </c>
    </row>
    <row r="92" spans="19:60">
      <c r="S92" s="68">
        <f t="shared" si="72"/>
        <v>7</v>
      </c>
      <c r="T92" s="69">
        <f t="shared" si="72"/>
        <v>2</v>
      </c>
      <c r="U92" s="70">
        <f t="shared" si="46"/>
        <v>5</v>
      </c>
      <c r="V92" s="68">
        <f t="shared" si="71"/>
        <v>2</v>
      </c>
      <c r="W92" s="70">
        <f t="shared" si="71"/>
        <v>7</v>
      </c>
      <c r="X92" s="71">
        <f t="shared" si="71"/>
        <v>0.7142857142857143</v>
      </c>
      <c r="Y92" s="71">
        <f t="shared" si="71"/>
        <v>0.5</v>
      </c>
      <c r="Z92" s="69">
        <f t="shared" si="71"/>
        <v>10000</v>
      </c>
      <c r="AA92" s="69">
        <f t="shared" ca="1" si="71"/>
        <v>9491.6209828854735</v>
      </c>
      <c r="AB92" s="69">
        <f t="shared" ca="1" si="63"/>
        <v>-508.3790171145265</v>
      </c>
      <c r="AC92" s="69">
        <f t="shared" ca="1" si="64"/>
        <v>140.93476785345405</v>
      </c>
      <c r="AD92" s="73">
        <f t="shared" si="69"/>
        <v>11.599999999999961</v>
      </c>
      <c r="AE92" s="69">
        <f t="shared" si="73"/>
        <v>0.70000000000000007</v>
      </c>
      <c r="AF92" s="69">
        <f t="shared" si="73"/>
        <v>3.5000000000000004</v>
      </c>
      <c r="AG92" s="78">
        <f t="shared" si="73"/>
        <v>200</v>
      </c>
      <c r="AH92" s="60">
        <f t="shared" si="73"/>
        <v>50</v>
      </c>
      <c r="AI92" s="60">
        <f t="shared" si="73"/>
        <v>175.00000000000003</v>
      </c>
      <c r="AJ92" s="60">
        <f t="shared" si="73"/>
        <v>10175</v>
      </c>
      <c r="AK92" s="60">
        <f t="shared" si="73"/>
        <v>648.37901711452696</v>
      </c>
      <c r="AL92" s="60">
        <f t="shared" si="73"/>
        <v>12.967580342290539</v>
      </c>
      <c r="AM92" s="60">
        <f t="shared" ca="1" si="73"/>
        <v>-430.87216454734795</v>
      </c>
      <c r="AN92" s="60">
        <f t="shared" ca="1" si="73"/>
        <v>-430.87216454734795</v>
      </c>
      <c r="AO92" s="60">
        <f t="shared" ca="1" si="73"/>
        <v>430.87216454734795</v>
      </c>
      <c r="AP92" s="63">
        <f t="shared" si="47"/>
        <v>35</v>
      </c>
      <c r="AQ92" s="62">
        <f t="shared" si="48"/>
        <v>2.1782396846802228</v>
      </c>
      <c r="AR92" s="62">
        <f t="shared" si="49"/>
        <v>108.91198423401114</v>
      </c>
      <c r="AS92" s="62">
        <f t="shared" si="50"/>
        <v>217.82396846802229</v>
      </c>
      <c r="AT92" s="62">
        <f t="shared" si="51"/>
        <v>-108.91198423401114</v>
      </c>
      <c r="AU92" s="62">
        <f t="shared" si="52"/>
        <v>544.55992117005576</v>
      </c>
      <c r="AV92" s="62">
        <f t="shared" si="53"/>
        <v>-217.82396846802229</v>
      </c>
      <c r="AW92" s="63">
        <f t="shared" si="65"/>
        <v>326.7359527020335</v>
      </c>
      <c r="AX92" s="61" t="str">
        <f t="shared" ca="1" si="54"/>
        <v/>
      </c>
      <c r="AY92" s="69">
        <f t="shared" ca="1" si="66"/>
        <v>9744.127835452653</v>
      </c>
      <c r="AZ92" s="51">
        <f t="shared" si="55"/>
        <v>762.38388963807802</v>
      </c>
      <c r="BA92" s="55">
        <f t="shared" ca="1" si="56"/>
        <v>8.0321779705779153E-2</v>
      </c>
      <c r="BB92" s="55">
        <f t="shared" ca="1" si="67"/>
        <v>0.64270149180532987</v>
      </c>
      <c r="BC92" s="64">
        <f t="shared" ca="1" si="57"/>
        <v>-181.643064412493</v>
      </c>
      <c r="BE92" s="52" t="str">
        <f t="shared" ca="1" si="58"/>
        <v/>
      </c>
      <c r="BF92" s="52" t="str">
        <f t="shared" ca="1" si="59"/>
        <v/>
      </c>
      <c r="BG92" s="52">
        <f t="shared" ca="1" si="60"/>
        <v>11.599999999999961</v>
      </c>
      <c r="BH92" s="52">
        <f t="shared" ca="1" si="61"/>
        <v>11.599999999999961</v>
      </c>
    </row>
    <row r="93" spans="19:60">
      <c r="S93" s="68">
        <f t="shared" si="72"/>
        <v>7</v>
      </c>
      <c r="T93" s="69">
        <f t="shared" si="72"/>
        <v>2</v>
      </c>
      <c r="U93" s="70">
        <f t="shared" si="46"/>
        <v>5</v>
      </c>
      <c r="V93" s="68">
        <f t="shared" si="71"/>
        <v>2</v>
      </c>
      <c r="W93" s="70">
        <f t="shared" si="71"/>
        <v>7</v>
      </c>
      <c r="X93" s="71">
        <f t="shared" si="71"/>
        <v>0.7142857142857143</v>
      </c>
      <c r="Y93" s="71">
        <f t="shared" si="71"/>
        <v>0.5</v>
      </c>
      <c r="Z93" s="69">
        <f t="shared" si="71"/>
        <v>10000</v>
      </c>
      <c r="AA93" s="69">
        <f t="shared" ca="1" si="71"/>
        <v>9491.6209828854735</v>
      </c>
      <c r="AB93" s="69">
        <f t="shared" ca="1" si="63"/>
        <v>-508.3790171145265</v>
      </c>
      <c r="AC93" s="69">
        <f t="shared" ca="1" si="64"/>
        <v>140.93476785345405</v>
      </c>
      <c r="AD93" s="73">
        <f t="shared" si="69"/>
        <v>11.499999999999961</v>
      </c>
      <c r="AE93" s="69">
        <f t="shared" si="73"/>
        <v>0.70000000000000007</v>
      </c>
      <c r="AF93" s="69">
        <f t="shared" si="73"/>
        <v>3.5000000000000004</v>
      </c>
      <c r="AG93" s="78">
        <f t="shared" si="73"/>
        <v>200</v>
      </c>
      <c r="AH93" s="60">
        <f t="shared" si="73"/>
        <v>50</v>
      </c>
      <c r="AI93" s="60">
        <f t="shared" si="73"/>
        <v>175.00000000000003</v>
      </c>
      <c r="AJ93" s="60">
        <f t="shared" si="73"/>
        <v>10175</v>
      </c>
      <c r="AK93" s="60">
        <f t="shared" si="73"/>
        <v>648.37901711452696</v>
      </c>
      <c r="AL93" s="60">
        <f t="shared" si="73"/>
        <v>12.967580342290539</v>
      </c>
      <c r="AM93" s="60">
        <f t="shared" ca="1" si="73"/>
        <v>-430.87216454734795</v>
      </c>
      <c r="AN93" s="60">
        <f t="shared" ca="1" si="73"/>
        <v>-430.87216454734795</v>
      </c>
      <c r="AO93" s="60">
        <f t="shared" ca="1" si="73"/>
        <v>430.87216454734795</v>
      </c>
      <c r="AP93" s="63">
        <f t="shared" si="47"/>
        <v>35</v>
      </c>
      <c r="AQ93" s="62">
        <f t="shared" si="48"/>
        <v>2.188485247155703</v>
      </c>
      <c r="AR93" s="62">
        <f t="shared" si="49"/>
        <v>109.42426235778515</v>
      </c>
      <c r="AS93" s="62">
        <f t="shared" si="50"/>
        <v>218.84852471557031</v>
      </c>
      <c r="AT93" s="62">
        <f t="shared" si="51"/>
        <v>-109.42426235778515</v>
      </c>
      <c r="AU93" s="62">
        <f t="shared" si="52"/>
        <v>547.12131178892582</v>
      </c>
      <c r="AV93" s="62">
        <f t="shared" si="53"/>
        <v>-218.84852471557031</v>
      </c>
      <c r="AW93" s="63">
        <f t="shared" si="65"/>
        <v>328.27278707335552</v>
      </c>
      <c r="AX93" s="61" t="str">
        <f t="shared" ca="1" si="54"/>
        <v/>
      </c>
      <c r="AY93" s="69">
        <f t="shared" ca="1" si="66"/>
        <v>9744.127835452653</v>
      </c>
      <c r="AZ93" s="51">
        <f t="shared" si="55"/>
        <v>765.96983650449602</v>
      </c>
      <c r="BA93" s="55">
        <f t="shared" ca="1" si="56"/>
        <v>8.0699581018419411E-2</v>
      </c>
      <c r="BB93" s="55">
        <f t="shared" ca="1" si="67"/>
        <v>0.64572450085878141</v>
      </c>
      <c r="BC93" s="64">
        <f t="shared" ca="1" si="57"/>
        <v>-180.10623004117099</v>
      </c>
      <c r="BE93" s="52" t="str">
        <f t="shared" ca="1" si="58"/>
        <v/>
      </c>
      <c r="BF93" s="52" t="str">
        <f t="shared" ca="1" si="59"/>
        <v/>
      </c>
      <c r="BG93" s="52">
        <f t="shared" ca="1" si="60"/>
        <v>11.499999999999961</v>
      </c>
      <c r="BH93" s="52">
        <f t="shared" ca="1" si="61"/>
        <v>11.499999999999961</v>
      </c>
    </row>
    <row r="94" spans="19:60">
      <c r="S94" s="68">
        <f t="shared" si="72"/>
        <v>7</v>
      </c>
      <c r="T94" s="69">
        <f t="shared" si="72"/>
        <v>2</v>
      </c>
      <c r="U94" s="70">
        <f t="shared" si="46"/>
        <v>5</v>
      </c>
      <c r="V94" s="68">
        <f t="shared" si="71"/>
        <v>2</v>
      </c>
      <c r="W94" s="70">
        <f t="shared" si="71"/>
        <v>7</v>
      </c>
      <c r="X94" s="71">
        <f t="shared" si="71"/>
        <v>0.7142857142857143</v>
      </c>
      <c r="Y94" s="71">
        <f t="shared" si="71"/>
        <v>0.5</v>
      </c>
      <c r="Z94" s="69">
        <f t="shared" si="71"/>
        <v>10000</v>
      </c>
      <c r="AA94" s="69">
        <f t="shared" ca="1" si="71"/>
        <v>9491.6209828854735</v>
      </c>
      <c r="AB94" s="69">
        <f t="shared" ca="1" si="63"/>
        <v>-508.3790171145265</v>
      </c>
      <c r="AC94" s="69">
        <f t="shared" ca="1" si="64"/>
        <v>140.93476785345405</v>
      </c>
      <c r="AD94" s="73">
        <f t="shared" si="69"/>
        <v>11.399999999999961</v>
      </c>
      <c r="AE94" s="69">
        <f t="shared" si="73"/>
        <v>0.70000000000000007</v>
      </c>
      <c r="AF94" s="69">
        <f t="shared" si="73"/>
        <v>3.5000000000000004</v>
      </c>
      <c r="AG94" s="78">
        <f t="shared" si="73"/>
        <v>200</v>
      </c>
      <c r="AH94" s="60">
        <f t="shared" si="73"/>
        <v>50</v>
      </c>
      <c r="AI94" s="60">
        <f t="shared" si="73"/>
        <v>175.00000000000003</v>
      </c>
      <c r="AJ94" s="60">
        <f t="shared" si="73"/>
        <v>10175</v>
      </c>
      <c r="AK94" s="60">
        <f t="shared" si="73"/>
        <v>648.37901711452696</v>
      </c>
      <c r="AL94" s="60">
        <f t="shared" si="73"/>
        <v>12.967580342290539</v>
      </c>
      <c r="AM94" s="60">
        <f t="shared" ca="1" si="73"/>
        <v>-430.87216454734795</v>
      </c>
      <c r="AN94" s="60">
        <f t="shared" ca="1" si="73"/>
        <v>-430.87216454734795</v>
      </c>
      <c r="AO94" s="60">
        <f t="shared" ca="1" si="73"/>
        <v>430.87216454734795</v>
      </c>
      <c r="AP94" s="63">
        <f t="shared" si="47"/>
        <v>35</v>
      </c>
      <c r="AQ94" s="62">
        <f t="shared" si="48"/>
        <v>2.1989105563412794</v>
      </c>
      <c r="AR94" s="62">
        <f t="shared" si="49"/>
        <v>109.94552781706398</v>
      </c>
      <c r="AS94" s="62">
        <f t="shared" si="50"/>
        <v>219.89105563412795</v>
      </c>
      <c r="AT94" s="62">
        <f t="shared" si="51"/>
        <v>-109.94552781706398</v>
      </c>
      <c r="AU94" s="62">
        <f t="shared" si="52"/>
        <v>549.72763908531988</v>
      </c>
      <c r="AV94" s="62">
        <f t="shared" si="53"/>
        <v>-219.89105563412795</v>
      </c>
      <c r="AW94" s="63">
        <f t="shared" si="65"/>
        <v>329.83658345119193</v>
      </c>
      <c r="AX94" s="61" t="str">
        <f t="shared" ca="1" si="54"/>
        <v/>
      </c>
      <c r="AY94" s="69">
        <f t="shared" ca="1" si="66"/>
        <v>9744.127835452653</v>
      </c>
      <c r="AZ94" s="51">
        <f t="shared" si="55"/>
        <v>769.61869471944783</v>
      </c>
      <c r="BA94" s="55">
        <f t="shared" ca="1" si="56"/>
        <v>8.1084010424263914E-2</v>
      </c>
      <c r="BB94" s="55">
        <f t="shared" ca="1" si="67"/>
        <v>0.64880054515878471</v>
      </c>
      <c r="BC94" s="64">
        <f t="shared" ca="1" si="57"/>
        <v>-178.54243366333458</v>
      </c>
      <c r="BE94" s="52" t="str">
        <f t="shared" ca="1" si="58"/>
        <v/>
      </c>
      <c r="BF94" s="52" t="str">
        <f t="shared" ca="1" si="59"/>
        <v/>
      </c>
      <c r="BG94" s="52">
        <f t="shared" ca="1" si="60"/>
        <v>11.399999999999961</v>
      </c>
      <c r="BH94" s="52">
        <f t="shared" ca="1" si="61"/>
        <v>11.399999999999961</v>
      </c>
    </row>
    <row r="95" spans="19:60">
      <c r="S95" s="68">
        <f t="shared" si="72"/>
        <v>7</v>
      </c>
      <c r="T95" s="69">
        <f t="shared" si="72"/>
        <v>2</v>
      </c>
      <c r="U95" s="70">
        <f t="shared" si="46"/>
        <v>5</v>
      </c>
      <c r="V95" s="68">
        <f t="shared" si="71"/>
        <v>2</v>
      </c>
      <c r="W95" s="70">
        <f t="shared" si="71"/>
        <v>7</v>
      </c>
      <c r="X95" s="71">
        <f t="shared" si="71"/>
        <v>0.7142857142857143</v>
      </c>
      <c r="Y95" s="71">
        <f t="shared" si="71"/>
        <v>0.5</v>
      </c>
      <c r="Z95" s="69">
        <f t="shared" si="71"/>
        <v>10000</v>
      </c>
      <c r="AA95" s="69">
        <f t="shared" ca="1" si="71"/>
        <v>9491.6209828854735</v>
      </c>
      <c r="AB95" s="69">
        <f t="shared" ca="1" si="63"/>
        <v>-508.3790171145265</v>
      </c>
      <c r="AC95" s="69">
        <f t="shared" ca="1" si="64"/>
        <v>140.93476785345405</v>
      </c>
      <c r="AD95" s="73">
        <f t="shared" si="69"/>
        <v>11.299999999999962</v>
      </c>
      <c r="AE95" s="69">
        <f t="shared" si="73"/>
        <v>0.70000000000000007</v>
      </c>
      <c r="AF95" s="69">
        <f t="shared" si="73"/>
        <v>3.5000000000000004</v>
      </c>
      <c r="AG95" s="78">
        <f t="shared" si="73"/>
        <v>200</v>
      </c>
      <c r="AH95" s="60">
        <f t="shared" si="73"/>
        <v>50</v>
      </c>
      <c r="AI95" s="60">
        <f t="shared" si="73"/>
        <v>175.00000000000003</v>
      </c>
      <c r="AJ95" s="60">
        <f t="shared" si="73"/>
        <v>10175</v>
      </c>
      <c r="AK95" s="60">
        <f t="shared" si="73"/>
        <v>648.37901711452696</v>
      </c>
      <c r="AL95" s="60">
        <f t="shared" si="73"/>
        <v>12.967580342290539</v>
      </c>
      <c r="AM95" s="60">
        <f t="shared" ca="1" si="73"/>
        <v>-430.87216454734795</v>
      </c>
      <c r="AN95" s="60">
        <f t="shared" ca="1" si="73"/>
        <v>-430.87216454734795</v>
      </c>
      <c r="AO95" s="60">
        <f t="shared" ca="1" si="73"/>
        <v>430.87216454734795</v>
      </c>
      <c r="AP95" s="63">
        <f t="shared" si="47"/>
        <v>35</v>
      </c>
      <c r="AQ95" s="62">
        <f t="shared" si="48"/>
        <v>2.2095203842735032</v>
      </c>
      <c r="AR95" s="62">
        <f t="shared" si="49"/>
        <v>110.47601921367516</v>
      </c>
      <c r="AS95" s="62">
        <f t="shared" si="50"/>
        <v>220.95203842735032</v>
      </c>
      <c r="AT95" s="62">
        <f t="shared" si="51"/>
        <v>-110.47601921367516</v>
      </c>
      <c r="AU95" s="62">
        <f t="shared" si="52"/>
        <v>552.38009606837579</v>
      </c>
      <c r="AV95" s="62">
        <f t="shared" si="53"/>
        <v>-220.95203842735032</v>
      </c>
      <c r="AW95" s="63">
        <f t="shared" si="65"/>
        <v>331.42805764102548</v>
      </c>
      <c r="AX95" s="61" t="str">
        <f t="shared" ca="1" si="54"/>
        <v/>
      </c>
      <c r="AY95" s="69">
        <f t="shared" ca="1" si="66"/>
        <v>9744.127835452653</v>
      </c>
      <c r="AZ95" s="51">
        <f t="shared" si="55"/>
        <v>773.33213449572611</v>
      </c>
      <c r="BA95" s="55">
        <f t="shared" ca="1" si="56"/>
        <v>8.1475243890388835E-2</v>
      </c>
      <c r="BB95" s="55">
        <f t="shared" ca="1" si="67"/>
        <v>0.65193103272073505</v>
      </c>
      <c r="BC95" s="64">
        <f t="shared" ca="1" si="57"/>
        <v>-176.95095947350103</v>
      </c>
      <c r="BE95" s="52" t="str">
        <f t="shared" ca="1" si="58"/>
        <v/>
      </c>
      <c r="BF95" s="52" t="str">
        <f t="shared" ca="1" si="59"/>
        <v/>
      </c>
      <c r="BG95" s="52">
        <f t="shared" ca="1" si="60"/>
        <v>11.299999999999962</v>
      </c>
      <c r="BH95" s="52">
        <f t="shared" ca="1" si="61"/>
        <v>11.299999999999962</v>
      </c>
    </row>
    <row r="96" spans="19:60">
      <c r="S96" s="68">
        <f t="shared" si="72"/>
        <v>7</v>
      </c>
      <c r="T96" s="69">
        <f t="shared" si="72"/>
        <v>2</v>
      </c>
      <c r="U96" s="70">
        <f t="shared" si="46"/>
        <v>5</v>
      </c>
      <c r="V96" s="68">
        <f t="shared" si="71"/>
        <v>2</v>
      </c>
      <c r="W96" s="70">
        <f t="shared" si="71"/>
        <v>7</v>
      </c>
      <c r="X96" s="71">
        <f t="shared" si="71"/>
        <v>0.7142857142857143</v>
      </c>
      <c r="Y96" s="71">
        <f t="shared" si="71"/>
        <v>0.5</v>
      </c>
      <c r="Z96" s="69">
        <f t="shared" si="71"/>
        <v>10000</v>
      </c>
      <c r="AA96" s="69">
        <f t="shared" ca="1" si="71"/>
        <v>9491.6209828854735</v>
      </c>
      <c r="AB96" s="69">
        <f t="shared" ca="1" si="63"/>
        <v>-508.3790171145265</v>
      </c>
      <c r="AC96" s="69">
        <f t="shared" ca="1" si="64"/>
        <v>140.93476785345405</v>
      </c>
      <c r="AD96" s="73">
        <f t="shared" si="69"/>
        <v>11.199999999999962</v>
      </c>
      <c r="AE96" s="69">
        <f t="shared" si="73"/>
        <v>0.70000000000000007</v>
      </c>
      <c r="AF96" s="69">
        <f t="shared" si="73"/>
        <v>3.5000000000000004</v>
      </c>
      <c r="AG96" s="78">
        <f t="shared" si="73"/>
        <v>200</v>
      </c>
      <c r="AH96" s="60">
        <f t="shared" si="73"/>
        <v>50</v>
      </c>
      <c r="AI96" s="60">
        <f t="shared" si="73"/>
        <v>175.00000000000003</v>
      </c>
      <c r="AJ96" s="60">
        <f t="shared" si="73"/>
        <v>10175</v>
      </c>
      <c r="AK96" s="60">
        <f t="shared" si="73"/>
        <v>648.37901711452696</v>
      </c>
      <c r="AL96" s="60">
        <f t="shared" si="73"/>
        <v>12.967580342290539</v>
      </c>
      <c r="AM96" s="60">
        <f t="shared" ca="1" si="73"/>
        <v>-430.87216454734795</v>
      </c>
      <c r="AN96" s="60">
        <f t="shared" ca="1" si="73"/>
        <v>-430.87216454734795</v>
      </c>
      <c r="AO96" s="60">
        <f t="shared" ca="1" si="73"/>
        <v>430.87216454734795</v>
      </c>
      <c r="AP96" s="63">
        <f t="shared" si="47"/>
        <v>35</v>
      </c>
      <c r="AQ96" s="62">
        <f t="shared" si="48"/>
        <v>2.2203196734188024</v>
      </c>
      <c r="AR96" s="62">
        <f t="shared" si="49"/>
        <v>111.01598367094012</v>
      </c>
      <c r="AS96" s="62">
        <f t="shared" si="50"/>
        <v>222.03196734188023</v>
      </c>
      <c r="AT96" s="62">
        <f t="shared" si="51"/>
        <v>-111.01598367094012</v>
      </c>
      <c r="AU96" s="62">
        <f t="shared" si="52"/>
        <v>555.07991835470057</v>
      </c>
      <c r="AV96" s="62">
        <f t="shared" si="53"/>
        <v>-222.03196734188023</v>
      </c>
      <c r="AW96" s="63">
        <f t="shared" si="65"/>
        <v>333.04795101282036</v>
      </c>
      <c r="AX96" s="61" t="str">
        <f t="shared" ca="1" si="54"/>
        <v/>
      </c>
      <c r="AY96" s="69">
        <f t="shared" ca="1" si="66"/>
        <v>9744.127835452653</v>
      </c>
      <c r="AZ96" s="51">
        <f t="shared" si="55"/>
        <v>777.11188569658077</v>
      </c>
      <c r="BA96" s="55">
        <f t="shared" ca="1" si="56"/>
        <v>8.1873463668408836E-2</v>
      </c>
      <c r="BB96" s="55">
        <f t="shared" ca="1" si="67"/>
        <v>0.65511742184629163</v>
      </c>
      <c r="BC96" s="64">
        <f t="shared" ca="1" si="57"/>
        <v>-175.33106610170614</v>
      </c>
      <c r="BE96" s="52" t="str">
        <f t="shared" ca="1" si="58"/>
        <v/>
      </c>
      <c r="BF96" s="52" t="str">
        <f t="shared" ca="1" si="59"/>
        <v/>
      </c>
      <c r="BG96" s="52">
        <f t="shared" ca="1" si="60"/>
        <v>11.199999999999962</v>
      </c>
      <c r="BH96" s="52">
        <f t="shared" ca="1" si="61"/>
        <v>11.199999999999962</v>
      </c>
    </row>
    <row r="97" spans="19:60">
      <c r="S97" s="68">
        <f t="shared" si="72"/>
        <v>7</v>
      </c>
      <c r="T97" s="69">
        <f t="shared" si="72"/>
        <v>2</v>
      </c>
      <c r="U97" s="70">
        <f t="shared" si="46"/>
        <v>5</v>
      </c>
      <c r="V97" s="68">
        <f t="shared" si="71"/>
        <v>2</v>
      </c>
      <c r="W97" s="70">
        <f t="shared" si="71"/>
        <v>7</v>
      </c>
      <c r="X97" s="71">
        <f t="shared" si="71"/>
        <v>0.7142857142857143</v>
      </c>
      <c r="Y97" s="71">
        <f t="shared" si="71"/>
        <v>0.5</v>
      </c>
      <c r="Z97" s="69">
        <f t="shared" si="71"/>
        <v>10000</v>
      </c>
      <c r="AA97" s="69">
        <f t="shared" ca="1" si="71"/>
        <v>9491.6209828854735</v>
      </c>
      <c r="AB97" s="69">
        <f t="shared" ca="1" si="63"/>
        <v>-508.3790171145265</v>
      </c>
      <c r="AC97" s="69">
        <f t="shared" ca="1" si="64"/>
        <v>140.93476785345405</v>
      </c>
      <c r="AD97" s="73">
        <f t="shared" si="69"/>
        <v>11.099999999999962</v>
      </c>
      <c r="AE97" s="69">
        <f t="shared" si="73"/>
        <v>0.70000000000000007</v>
      </c>
      <c r="AF97" s="69">
        <f t="shared" si="73"/>
        <v>3.5000000000000004</v>
      </c>
      <c r="AG97" s="78">
        <f t="shared" si="73"/>
        <v>200</v>
      </c>
      <c r="AH97" s="60">
        <f t="shared" si="73"/>
        <v>50</v>
      </c>
      <c r="AI97" s="60">
        <f t="shared" si="73"/>
        <v>175.00000000000003</v>
      </c>
      <c r="AJ97" s="60">
        <f t="shared" si="73"/>
        <v>10175</v>
      </c>
      <c r="AK97" s="60">
        <f t="shared" si="73"/>
        <v>648.37901711452696</v>
      </c>
      <c r="AL97" s="60">
        <f t="shared" si="73"/>
        <v>12.967580342290539</v>
      </c>
      <c r="AM97" s="60">
        <f t="shared" ca="1" si="73"/>
        <v>-430.87216454734795</v>
      </c>
      <c r="AN97" s="60">
        <f t="shared" ca="1" si="73"/>
        <v>-430.87216454734795</v>
      </c>
      <c r="AO97" s="60">
        <f t="shared" ca="1" si="73"/>
        <v>430.87216454734795</v>
      </c>
      <c r="AP97" s="63">
        <f t="shared" si="47"/>
        <v>35</v>
      </c>
      <c r="AQ97" s="62">
        <f t="shared" si="48"/>
        <v>2.2313135443505034</v>
      </c>
      <c r="AR97" s="62">
        <f t="shared" si="49"/>
        <v>111.56567721752518</v>
      </c>
      <c r="AS97" s="62">
        <f t="shared" si="50"/>
        <v>223.13135443505035</v>
      </c>
      <c r="AT97" s="62">
        <f t="shared" si="51"/>
        <v>-111.56567721752518</v>
      </c>
      <c r="AU97" s="62">
        <f t="shared" si="52"/>
        <v>557.82838608762586</v>
      </c>
      <c r="AV97" s="62">
        <f t="shared" si="53"/>
        <v>-223.13135443505035</v>
      </c>
      <c r="AW97" s="63">
        <f t="shared" si="65"/>
        <v>334.6970316525755</v>
      </c>
      <c r="AX97" s="61" t="str">
        <f t="shared" ca="1" si="54"/>
        <v/>
      </c>
      <c r="AY97" s="69">
        <f t="shared" ca="1" si="66"/>
        <v>9744.127835452653</v>
      </c>
      <c r="AZ97" s="51">
        <f t="shared" si="55"/>
        <v>780.95974052267627</v>
      </c>
      <c r="BA97" s="55">
        <f t="shared" ca="1" si="56"/>
        <v>8.2278858577564354E-2</v>
      </c>
      <c r="BB97" s="55">
        <f t="shared" ca="1" si="67"/>
        <v>0.65836122338852487</v>
      </c>
      <c r="BC97" s="64">
        <f t="shared" ca="1" si="57"/>
        <v>-173.681985461951</v>
      </c>
      <c r="BE97" s="52" t="str">
        <f t="shared" ca="1" si="58"/>
        <v/>
      </c>
      <c r="BF97" s="52" t="str">
        <f t="shared" ca="1" si="59"/>
        <v/>
      </c>
      <c r="BG97" s="52">
        <f t="shared" ca="1" si="60"/>
        <v>11.099999999999962</v>
      </c>
      <c r="BH97" s="52">
        <f t="shared" ca="1" si="61"/>
        <v>11.099999999999962</v>
      </c>
    </row>
    <row r="98" spans="19:60">
      <c r="S98" s="68">
        <f t="shared" si="72"/>
        <v>7</v>
      </c>
      <c r="T98" s="69">
        <f t="shared" si="72"/>
        <v>2</v>
      </c>
      <c r="U98" s="70">
        <f t="shared" si="46"/>
        <v>5</v>
      </c>
      <c r="V98" s="68">
        <f t="shared" si="71"/>
        <v>2</v>
      </c>
      <c r="W98" s="70">
        <f t="shared" si="71"/>
        <v>7</v>
      </c>
      <c r="X98" s="71">
        <f t="shared" si="71"/>
        <v>0.7142857142857143</v>
      </c>
      <c r="Y98" s="71">
        <f t="shared" si="71"/>
        <v>0.5</v>
      </c>
      <c r="Z98" s="69">
        <f t="shared" si="71"/>
        <v>10000</v>
      </c>
      <c r="AA98" s="69">
        <f t="shared" ca="1" si="71"/>
        <v>9491.6209828854735</v>
      </c>
      <c r="AB98" s="69">
        <f t="shared" ca="1" si="63"/>
        <v>-508.3790171145265</v>
      </c>
      <c r="AC98" s="69">
        <f t="shared" ca="1" si="64"/>
        <v>140.93476785345405</v>
      </c>
      <c r="AD98" s="73">
        <f t="shared" si="69"/>
        <v>10.999999999999963</v>
      </c>
      <c r="AE98" s="69">
        <f t="shared" si="73"/>
        <v>0.70000000000000007</v>
      </c>
      <c r="AF98" s="69">
        <f t="shared" si="73"/>
        <v>3.5000000000000004</v>
      </c>
      <c r="AG98" s="78">
        <f t="shared" si="73"/>
        <v>200</v>
      </c>
      <c r="AH98" s="60">
        <f t="shared" si="73"/>
        <v>50</v>
      </c>
      <c r="AI98" s="60">
        <f t="shared" si="73"/>
        <v>175.00000000000003</v>
      </c>
      <c r="AJ98" s="60">
        <f t="shared" si="73"/>
        <v>10175</v>
      </c>
      <c r="AK98" s="60">
        <f t="shared" si="73"/>
        <v>648.37901711452696</v>
      </c>
      <c r="AL98" s="60">
        <f t="shared" si="73"/>
        <v>12.967580342290539</v>
      </c>
      <c r="AM98" s="60">
        <f t="shared" ca="1" si="73"/>
        <v>-430.87216454734795</v>
      </c>
      <c r="AN98" s="60">
        <f t="shared" ca="1" si="73"/>
        <v>-430.87216454734795</v>
      </c>
      <c r="AO98" s="60">
        <f t="shared" ca="1" si="73"/>
        <v>430.87216454734795</v>
      </c>
      <c r="AP98" s="63">
        <f t="shared" si="47"/>
        <v>35</v>
      </c>
      <c r="AQ98" s="62">
        <f t="shared" si="48"/>
        <v>2.2425073038445986</v>
      </c>
      <c r="AR98" s="62">
        <f t="shared" si="49"/>
        <v>112.12536519222994</v>
      </c>
      <c r="AS98" s="62">
        <f t="shared" si="50"/>
        <v>224.25073038445987</v>
      </c>
      <c r="AT98" s="62">
        <f t="shared" si="51"/>
        <v>-112.12536519222994</v>
      </c>
      <c r="AU98" s="62">
        <f t="shared" si="52"/>
        <v>560.62682596114973</v>
      </c>
      <c r="AV98" s="62">
        <f t="shared" si="53"/>
        <v>-224.25073038445987</v>
      </c>
      <c r="AW98" s="63">
        <f t="shared" si="65"/>
        <v>336.37609557668986</v>
      </c>
      <c r="AX98" s="61" t="str">
        <f t="shared" ca="1" si="54"/>
        <v/>
      </c>
      <c r="AY98" s="69">
        <f t="shared" ca="1" si="66"/>
        <v>9744.127835452653</v>
      </c>
      <c r="AZ98" s="51">
        <f t="shared" si="55"/>
        <v>784.87755634560949</v>
      </c>
      <c r="BA98" s="55">
        <f t="shared" ca="1" si="56"/>
        <v>8.2691624303249944E-2</v>
      </c>
      <c r="BB98" s="55">
        <f t="shared" ca="1" si="67"/>
        <v>0.66166400314061702</v>
      </c>
      <c r="BC98" s="64">
        <f t="shared" ca="1" si="57"/>
        <v>-172.00292153783664</v>
      </c>
      <c r="BE98" s="52" t="str">
        <f t="shared" ca="1" si="58"/>
        <v/>
      </c>
      <c r="BF98" s="52" t="str">
        <f t="shared" ca="1" si="59"/>
        <v/>
      </c>
      <c r="BG98" s="52">
        <f t="shared" ca="1" si="60"/>
        <v>10.999999999999963</v>
      </c>
      <c r="BH98" s="52">
        <f t="shared" ca="1" si="61"/>
        <v>10.999999999999963</v>
      </c>
    </row>
    <row r="99" spans="19:60">
      <c r="S99" s="68">
        <f t="shared" si="72"/>
        <v>7</v>
      </c>
      <c r="T99" s="69">
        <f t="shared" si="72"/>
        <v>2</v>
      </c>
      <c r="U99" s="70">
        <f t="shared" si="46"/>
        <v>5</v>
      </c>
      <c r="V99" s="68">
        <f t="shared" si="71"/>
        <v>2</v>
      </c>
      <c r="W99" s="70">
        <f t="shared" si="71"/>
        <v>7</v>
      </c>
      <c r="X99" s="71">
        <f t="shared" si="71"/>
        <v>0.7142857142857143</v>
      </c>
      <c r="Y99" s="71">
        <f t="shared" si="71"/>
        <v>0.5</v>
      </c>
      <c r="Z99" s="69">
        <f t="shared" si="71"/>
        <v>10000</v>
      </c>
      <c r="AA99" s="69">
        <f t="shared" ca="1" si="71"/>
        <v>9491.6209828854735</v>
      </c>
      <c r="AB99" s="69">
        <f t="shared" ca="1" si="63"/>
        <v>-508.3790171145265</v>
      </c>
      <c r="AC99" s="69">
        <f t="shared" ca="1" si="64"/>
        <v>140.93476785345405</v>
      </c>
      <c r="AD99" s="73">
        <f t="shared" si="69"/>
        <v>10.899999999999963</v>
      </c>
      <c r="AE99" s="69">
        <f t="shared" si="73"/>
        <v>0.70000000000000007</v>
      </c>
      <c r="AF99" s="69">
        <f t="shared" si="73"/>
        <v>3.5000000000000004</v>
      </c>
      <c r="AG99" s="78">
        <f t="shared" si="73"/>
        <v>200</v>
      </c>
      <c r="AH99" s="60">
        <f t="shared" si="73"/>
        <v>50</v>
      </c>
      <c r="AI99" s="60">
        <f t="shared" si="73"/>
        <v>175.00000000000003</v>
      </c>
      <c r="AJ99" s="60">
        <f t="shared" si="73"/>
        <v>10175</v>
      </c>
      <c r="AK99" s="60">
        <f t="shared" si="73"/>
        <v>648.37901711452696</v>
      </c>
      <c r="AL99" s="60">
        <f t="shared" si="73"/>
        <v>12.967580342290539</v>
      </c>
      <c r="AM99" s="60">
        <f t="shared" ca="1" si="73"/>
        <v>-430.87216454734795</v>
      </c>
      <c r="AN99" s="60">
        <f t="shared" ca="1" si="73"/>
        <v>-430.87216454734795</v>
      </c>
      <c r="AO99" s="60">
        <f t="shared" ca="1" si="73"/>
        <v>430.87216454734795</v>
      </c>
      <c r="AP99" s="63">
        <f t="shared" si="47"/>
        <v>35</v>
      </c>
      <c r="AQ99" s="62">
        <f t="shared" si="48"/>
        <v>2.2539064534211546</v>
      </c>
      <c r="AR99" s="62">
        <f t="shared" si="49"/>
        <v>112.69532267105772</v>
      </c>
      <c r="AS99" s="62">
        <f t="shared" si="50"/>
        <v>225.39064534211545</v>
      </c>
      <c r="AT99" s="62">
        <f t="shared" si="51"/>
        <v>-112.69532267105772</v>
      </c>
      <c r="AU99" s="62">
        <f t="shared" si="52"/>
        <v>563.47661335528858</v>
      </c>
      <c r="AV99" s="62">
        <f t="shared" si="53"/>
        <v>-225.39064534211545</v>
      </c>
      <c r="AW99" s="63">
        <f t="shared" si="65"/>
        <v>338.0859680131731</v>
      </c>
      <c r="AX99" s="61" t="str">
        <f t="shared" ca="1" si="54"/>
        <v/>
      </c>
      <c r="AY99" s="69">
        <f t="shared" ca="1" si="66"/>
        <v>9744.127835452653</v>
      </c>
      <c r="AZ99" s="51">
        <f t="shared" si="55"/>
        <v>788.86725869740405</v>
      </c>
      <c r="BA99" s="55">
        <f t="shared" ca="1" si="56"/>
        <v>8.3111963711975642E-2</v>
      </c>
      <c r="BB99" s="55">
        <f t="shared" ca="1" si="67"/>
        <v>0.66502738435604991</v>
      </c>
      <c r="BC99" s="64">
        <f t="shared" ca="1" si="57"/>
        <v>-170.2930491013534</v>
      </c>
      <c r="BE99" s="52" t="str">
        <f t="shared" ca="1" si="58"/>
        <v/>
      </c>
      <c r="BF99" s="52" t="str">
        <f t="shared" ca="1" si="59"/>
        <v/>
      </c>
      <c r="BG99" s="52">
        <f t="shared" ca="1" si="60"/>
        <v>10.899999999999963</v>
      </c>
      <c r="BH99" s="52">
        <f t="shared" ca="1" si="61"/>
        <v>10.899999999999963</v>
      </c>
    </row>
    <row r="100" spans="19:60">
      <c r="S100" s="68">
        <f t="shared" si="72"/>
        <v>7</v>
      </c>
      <c r="T100" s="69">
        <f t="shared" si="72"/>
        <v>2</v>
      </c>
      <c r="U100" s="70">
        <f t="shared" si="46"/>
        <v>5</v>
      </c>
      <c r="V100" s="68">
        <f t="shared" si="71"/>
        <v>2</v>
      </c>
      <c r="W100" s="70">
        <f t="shared" si="71"/>
        <v>7</v>
      </c>
      <c r="X100" s="71">
        <f t="shared" si="71"/>
        <v>0.7142857142857143</v>
      </c>
      <c r="Y100" s="71">
        <f t="shared" si="71"/>
        <v>0.5</v>
      </c>
      <c r="Z100" s="69">
        <f t="shared" si="71"/>
        <v>10000</v>
      </c>
      <c r="AA100" s="69">
        <f t="shared" ca="1" si="71"/>
        <v>9491.6209828854735</v>
      </c>
      <c r="AB100" s="69">
        <f t="shared" ca="1" si="63"/>
        <v>-508.3790171145265</v>
      </c>
      <c r="AC100" s="69">
        <f t="shared" ca="1" si="64"/>
        <v>140.93476785345405</v>
      </c>
      <c r="AD100" s="73">
        <f t="shared" si="69"/>
        <v>10.799999999999963</v>
      </c>
      <c r="AE100" s="69">
        <f t="shared" si="73"/>
        <v>0.70000000000000007</v>
      </c>
      <c r="AF100" s="69">
        <f t="shared" si="73"/>
        <v>3.5000000000000004</v>
      </c>
      <c r="AG100" s="78">
        <f t="shared" si="73"/>
        <v>200</v>
      </c>
      <c r="AH100" s="60">
        <f t="shared" si="73"/>
        <v>50</v>
      </c>
      <c r="AI100" s="60">
        <f t="shared" si="73"/>
        <v>175.00000000000003</v>
      </c>
      <c r="AJ100" s="60">
        <f t="shared" si="73"/>
        <v>10175</v>
      </c>
      <c r="AK100" s="60">
        <f t="shared" si="73"/>
        <v>648.37901711452696</v>
      </c>
      <c r="AL100" s="60">
        <f t="shared" si="73"/>
        <v>12.967580342290539</v>
      </c>
      <c r="AM100" s="60">
        <f t="shared" ca="1" si="73"/>
        <v>-430.87216454734795</v>
      </c>
      <c r="AN100" s="60">
        <f t="shared" ca="1" si="73"/>
        <v>-430.87216454734795</v>
      </c>
      <c r="AO100" s="60">
        <f t="shared" ca="1" si="73"/>
        <v>430.87216454734795</v>
      </c>
      <c r="AP100" s="63">
        <f t="shared" si="47"/>
        <v>35</v>
      </c>
      <c r="AQ100" s="62">
        <f t="shared" si="48"/>
        <v>2.2655166983602393</v>
      </c>
      <c r="AR100" s="62">
        <f t="shared" si="49"/>
        <v>113.27583491801197</v>
      </c>
      <c r="AS100" s="62">
        <f t="shared" si="50"/>
        <v>226.55166983602393</v>
      </c>
      <c r="AT100" s="62">
        <f t="shared" si="51"/>
        <v>-113.27583491801197</v>
      </c>
      <c r="AU100" s="62">
        <f t="shared" si="52"/>
        <v>566.37917459005985</v>
      </c>
      <c r="AV100" s="62">
        <f t="shared" si="53"/>
        <v>-226.55166983602393</v>
      </c>
      <c r="AW100" s="63">
        <f t="shared" si="65"/>
        <v>339.82750475403589</v>
      </c>
      <c r="AX100" s="61" t="str">
        <f t="shared" ca="1" si="54"/>
        <v/>
      </c>
      <c r="AY100" s="69">
        <f t="shared" ca="1" si="66"/>
        <v>9744.127835452653</v>
      </c>
      <c r="AZ100" s="51">
        <f t="shared" si="55"/>
        <v>792.93084442608381</v>
      </c>
      <c r="BA100" s="55">
        <f t="shared" ca="1" si="56"/>
        <v>8.3540087183825912E-2</v>
      </c>
      <c r="BB100" s="55">
        <f t="shared" ca="1" si="67"/>
        <v>0.66845305040880609</v>
      </c>
      <c r="BC100" s="64">
        <f t="shared" ca="1" si="57"/>
        <v>-168.55151236049062</v>
      </c>
      <c r="BE100" s="52" t="str">
        <f t="shared" ca="1" si="58"/>
        <v/>
      </c>
      <c r="BF100" s="52" t="str">
        <f t="shared" ca="1" si="59"/>
        <v/>
      </c>
      <c r="BG100" s="52">
        <f t="shared" ca="1" si="60"/>
        <v>10.799999999999963</v>
      </c>
      <c r="BH100" s="52">
        <f t="shared" ca="1" si="61"/>
        <v>10.799999999999963</v>
      </c>
    </row>
    <row r="101" spans="19:60">
      <c r="S101" s="68">
        <f t="shared" si="72"/>
        <v>7</v>
      </c>
      <c r="T101" s="69">
        <f t="shared" si="72"/>
        <v>2</v>
      </c>
      <c r="U101" s="70">
        <f t="shared" si="46"/>
        <v>5</v>
      </c>
      <c r="V101" s="68">
        <f t="shared" si="71"/>
        <v>2</v>
      </c>
      <c r="W101" s="70">
        <f t="shared" si="71"/>
        <v>7</v>
      </c>
      <c r="X101" s="71">
        <f t="shared" si="71"/>
        <v>0.7142857142857143</v>
      </c>
      <c r="Y101" s="71">
        <f t="shared" si="71"/>
        <v>0.5</v>
      </c>
      <c r="Z101" s="69">
        <f t="shared" si="71"/>
        <v>10000</v>
      </c>
      <c r="AA101" s="69">
        <f t="shared" ca="1" si="71"/>
        <v>9491.6209828854735</v>
      </c>
      <c r="AB101" s="69">
        <f t="shared" ca="1" si="63"/>
        <v>-508.3790171145265</v>
      </c>
      <c r="AC101" s="69">
        <f t="shared" ca="1" si="64"/>
        <v>140.93476785345405</v>
      </c>
      <c r="AD101" s="73">
        <f t="shared" si="69"/>
        <v>10.699999999999964</v>
      </c>
      <c r="AE101" s="69">
        <f t="shared" si="73"/>
        <v>0.70000000000000007</v>
      </c>
      <c r="AF101" s="69">
        <f t="shared" si="73"/>
        <v>3.5000000000000004</v>
      </c>
      <c r="AG101" s="78">
        <f t="shared" si="73"/>
        <v>200</v>
      </c>
      <c r="AH101" s="60">
        <f t="shared" si="73"/>
        <v>50</v>
      </c>
      <c r="AI101" s="60">
        <f t="shared" si="73"/>
        <v>175.00000000000003</v>
      </c>
      <c r="AJ101" s="60">
        <f t="shared" si="73"/>
        <v>10175</v>
      </c>
      <c r="AK101" s="60">
        <f t="shared" si="73"/>
        <v>648.37901711452696</v>
      </c>
      <c r="AL101" s="60">
        <f t="shared" si="73"/>
        <v>12.967580342290539</v>
      </c>
      <c r="AM101" s="60">
        <f t="shared" ca="1" si="73"/>
        <v>-430.87216454734795</v>
      </c>
      <c r="AN101" s="60">
        <f t="shared" ca="1" si="73"/>
        <v>-430.87216454734795</v>
      </c>
      <c r="AO101" s="60">
        <f t="shared" ca="1" si="73"/>
        <v>430.87216454734795</v>
      </c>
      <c r="AP101" s="63">
        <f t="shared" si="47"/>
        <v>35</v>
      </c>
      <c r="AQ101" s="62">
        <f t="shared" si="48"/>
        <v>2.2773439572234189</v>
      </c>
      <c r="AR101" s="62">
        <f t="shared" si="49"/>
        <v>113.86719786117095</v>
      </c>
      <c r="AS101" s="62">
        <f t="shared" si="50"/>
        <v>227.7343957223419</v>
      </c>
      <c r="AT101" s="62">
        <f t="shared" si="51"/>
        <v>-113.86719786117095</v>
      </c>
      <c r="AU101" s="62">
        <f t="shared" si="52"/>
        <v>569.33598930585481</v>
      </c>
      <c r="AV101" s="62">
        <f t="shared" si="53"/>
        <v>-227.7343957223419</v>
      </c>
      <c r="AW101" s="63">
        <f t="shared" si="65"/>
        <v>341.60159358351291</v>
      </c>
      <c r="AX101" s="61" t="str">
        <f t="shared" ca="1" si="54"/>
        <v/>
      </c>
      <c r="AY101" s="69">
        <f t="shared" ca="1" si="66"/>
        <v>9744.127835452653</v>
      </c>
      <c r="AZ101" s="51">
        <f t="shared" si="55"/>
        <v>797.0703850281966</v>
      </c>
      <c r="BA101" s="55">
        <f t="shared" ca="1" si="56"/>
        <v>8.3976212963561198E-2</v>
      </c>
      <c r="BB101" s="55">
        <f t="shared" ca="1" si="67"/>
        <v>0.6719427476027352</v>
      </c>
      <c r="BC101" s="64">
        <f t="shared" ca="1" si="57"/>
        <v>-166.7774235310136</v>
      </c>
      <c r="BE101" s="52" t="str">
        <f t="shared" ca="1" si="58"/>
        <v/>
      </c>
      <c r="BF101" s="52" t="str">
        <f t="shared" ca="1" si="59"/>
        <v/>
      </c>
      <c r="BG101" s="52">
        <f t="shared" ca="1" si="60"/>
        <v>10.699999999999964</v>
      </c>
      <c r="BH101" s="52">
        <f t="shared" ca="1" si="61"/>
        <v>10.699999999999964</v>
      </c>
    </row>
    <row r="102" spans="19:60">
      <c r="S102" s="68">
        <f t="shared" si="72"/>
        <v>7</v>
      </c>
      <c r="T102" s="69">
        <f t="shared" si="72"/>
        <v>2</v>
      </c>
      <c r="U102" s="70">
        <f t="shared" si="46"/>
        <v>5</v>
      </c>
      <c r="V102" s="68">
        <f t="shared" si="71"/>
        <v>2</v>
      </c>
      <c r="W102" s="70">
        <f t="shared" si="71"/>
        <v>7</v>
      </c>
      <c r="X102" s="71">
        <f t="shared" si="71"/>
        <v>0.7142857142857143</v>
      </c>
      <c r="Y102" s="71">
        <f t="shared" si="71"/>
        <v>0.5</v>
      </c>
      <c r="Z102" s="69">
        <f t="shared" si="71"/>
        <v>10000</v>
      </c>
      <c r="AA102" s="69">
        <f t="shared" ca="1" si="71"/>
        <v>9491.6209828854735</v>
      </c>
      <c r="AB102" s="69">
        <f t="shared" ca="1" si="63"/>
        <v>-508.3790171145265</v>
      </c>
      <c r="AC102" s="69">
        <f t="shared" ca="1" si="64"/>
        <v>140.93476785345405</v>
      </c>
      <c r="AD102" s="73">
        <f t="shared" si="69"/>
        <v>10.599999999999964</v>
      </c>
      <c r="AE102" s="69">
        <f t="shared" si="73"/>
        <v>0.70000000000000007</v>
      </c>
      <c r="AF102" s="69">
        <f t="shared" si="73"/>
        <v>3.5000000000000004</v>
      </c>
      <c r="AG102" s="78">
        <f t="shared" si="73"/>
        <v>200</v>
      </c>
      <c r="AH102" s="60">
        <f t="shared" si="73"/>
        <v>50</v>
      </c>
      <c r="AI102" s="60">
        <f t="shared" si="73"/>
        <v>175.00000000000003</v>
      </c>
      <c r="AJ102" s="60">
        <f t="shared" si="73"/>
        <v>10175</v>
      </c>
      <c r="AK102" s="60">
        <f t="shared" si="73"/>
        <v>648.37901711452696</v>
      </c>
      <c r="AL102" s="60">
        <f t="shared" si="73"/>
        <v>12.967580342290539</v>
      </c>
      <c r="AM102" s="60">
        <f t="shared" ca="1" si="73"/>
        <v>-430.87216454734795</v>
      </c>
      <c r="AN102" s="60">
        <f t="shared" ca="1" si="73"/>
        <v>-430.87216454734795</v>
      </c>
      <c r="AO102" s="60">
        <f t="shared" ca="1" si="73"/>
        <v>430.87216454734795</v>
      </c>
      <c r="AP102" s="63">
        <f t="shared" si="47"/>
        <v>35</v>
      </c>
      <c r="AQ102" s="62">
        <f t="shared" si="48"/>
        <v>2.2893943719142058</v>
      </c>
      <c r="AR102" s="62">
        <f t="shared" si="49"/>
        <v>114.46971859571029</v>
      </c>
      <c r="AS102" s="62">
        <f t="shared" si="50"/>
        <v>228.93943719142058</v>
      </c>
      <c r="AT102" s="62">
        <f t="shared" si="51"/>
        <v>-114.46971859571029</v>
      </c>
      <c r="AU102" s="62">
        <f t="shared" si="52"/>
        <v>572.34859297855144</v>
      </c>
      <c r="AV102" s="62">
        <f t="shared" si="53"/>
        <v>-228.93943719142058</v>
      </c>
      <c r="AW102" s="63">
        <f t="shared" si="65"/>
        <v>343.40915578713089</v>
      </c>
      <c r="AX102" s="61" t="str">
        <f t="shared" ca="1" si="54"/>
        <v/>
      </c>
      <c r="AY102" s="69">
        <f t="shared" ca="1" si="66"/>
        <v>9744.127835452653</v>
      </c>
      <c r="AZ102" s="51">
        <f t="shared" si="55"/>
        <v>801.28803016997199</v>
      </c>
      <c r="BA102" s="55">
        <f t="shared" ca="1" si="56"/>
        <v>8.4420567531593396E-2</v>
      </c>
      <c r="BB102" s="55">
        <f t="shared" ca="1" si="67"/>
        <v>0.67549828813994583</v>
      </c>
      <c r="BC102" s="64">
        <f t="shared" ca="1" si="57"/>
        <v>-164.96986132739562</v>
      </c>
      <c r="BE102" s="52" t="str">
        <f t="shared" ca="1" si="58"/>
        <v/>
      </c>
      <c r="BF102" s="52" t="str">
        <f t="shared" ca="1" si="59"/>
        <v/>
      </c>
      <c r="BG102" s="52">
        <f t="shared" ca="1" si="60"/>
        <v>10.599999999999964</v>
      </c>
      <c r="BH102" s="52">
        <f t="shared" ca="1" si="61"/>
        <v>10.599999999999964</v>
      </c>
    </row>
    <row r="103" spans="19:60">
      <c r="S103" s="68">
        <f t="shared" si="72"/>
        <v>7</v>
      </c>
      <c r="T103" s="69">
        <f t="shared" si="72"/>
        <v>2</v>
      </c>
      <c r="U103" s="70">
        <f t="shared" si="46"/>
        <v>5</v>
      </c>
      <c r="V103" s="68">
        <f t="shared" si="71"/>
        <v>2</v>
      </c>
      <c r="W103" s="70">
        <f t="shared" si="71"/>
        <v>7</v>
      </c>
      <c r="X103" s="71">
        <f t="shared" si="71"/>
        <v>0.7142857142857143</v>
      </c>
      <c r="Y103" s="71">
        <f t="shared" si="71"/>
        <v>0.5</v>
      </c>
      <c r="Z103" s="69">
        <f t="shared" si="71"/>
        <v>10000</v>
      </c>
      <c r="AA103" s="69">
        <f t="shared" ca="1" si="71"/>
        <v>9491.6209828854735</v>
      </c>
      <c r="AB103" s="69">
        <f t="shared" ca="1" si="63"/>
        <v>-508.3790171145265</v>
      </c>
      <c r="AC103" s="69">
        <f t="shared" ca="1" si="64"/>
        <v>140.93476785345405</v>
      </c>
      <c r="AD103" s="73">
        <f t="shared" si="69"/>
        <v>10.499999999999964</v>
      </c>
      <c r="AE103" s="69">
        <f t="shared" si="73"/>
        <v>0.70000000000000007</v>
      </c>
      <c r="AF103" s="69">
        <f t="shared" si="73"/>
        <v>3.5000000000000004</v>
      </c>
      <c r="AG103" s="78">
        <f t="shared" si="73"/>
        <v>200</v>
      </c>
      <c r="AH103" s="60">
        <f t="shared" si="73"/>
        <v>50</v>
      </c>
      <c r="AI103" s="60">
        <f t="shared" si="73"/>
        <v>175.00000000000003</v>
      </c>
      <c r="AJ103" s="60">
        <f t="shared" si="73"/>
        <v>10175</v>
      </c>
      <c r="AK103" s="60">
        <f t="shared" si="73"/>
        <v>648.37901711452696</v>
      </c>
      <c r="AL103" s="60">
        <f t="shared" si="73"/>
        <v>12.967580342290539</v>
      </c>
      <c r="AM103" s="60">
        <f t="shared" ca="1" si="73"/>
        <v>-430.87216454734795</v>
      </c>
      <c r="AN103" s="60">
        <f t="shared" ca="1" si="73"/>
        <v>-430.87216454734795</v>
      </c>
      <c r="AO103" s="60">
        <f t="shared" ca="1" si="73"/>
        <v>430.87216454734795</v>
      </c>
      <c r="AP103" s="63">
        <f t="shared" si="47"/>
        <v>35</v>
      </c>
      <c r="AQ103" s="62">
        <f t="shared" si="48"/>
        <v>2.3016743183133892</v>
      </c>
      <c r="AR103" s="62">
        <f t="shared" si="49"/>
        <v>115.08371591566946</v>
      </c>
      <c r="AS103" s="62">
        <f t="shared" si="50"/>
        <v>230.16743183133892</v>
      </c>
      <c r="AT103" s="62">
        <f t="shared" si="51"/>
        <v>-115.08371591566946</v>
      </c>
      <c r="AU103" s="62">
        <f t="shared" si="52"/>
        <v>575.41857957834725</v>
      </c>
      <c r="AV103" s="62">
        <f t="shared" si="53"/>
        <v>-230.16743183133892</v>
      </c>
      <c r="AW103" s="63">
        <f t="shared" si="65"/>
        <v>345.2511477470083</v>
      </c>
      <c r="AX103" s="61" t="str">
        <f t="shared" ca="1" si="54"/>
        <v/>
      </c>
      <c r="AY103" s="69">
        <f t="shared" ca="1" si="66"/>
        <v>9744.127835452653</v>
      </c>
      <c r="AZ103" s="51">
        <f t="shared" si="55"/>
        <v>805.58601140968619</v>
      </c>
      <c r="BA103" s="55">
        <f t="shared" ca="1" si="56"/>
        <v>8.4873385996159567E-2</v>
      </c>
      <c r="BB103" s="55">
        <f t="shared" ca="1" si="67"/>
        <v>0.67912155325881773</v>
      </c>
      <c r="BC103" s="64">
        <f t="shared" ca="1" si="57"/>
        <v>-163.1278693675182</v>
      </c>
      <c r="BE103" s="52" t="str">
        <f t="shared" ca="1" si="58"/>
        <v/>
      </c>
      <c r="BF103" s="52" t="str">
        <f t="shared" ca="1" si="59"/>
        <v/>
      </c>
      <c r="BG103" s="52">
        <f t="shared" ca="1" si="60"/>
        <v>10.499999999999964</v>
      </c>
      <c r="BH103" s="52">
        <f t="shared" ca="1" si="61"/>
        <v>10.499999999999964</v>
      </c>
    </row>
    <row r="104" spans="19:60">
      <c r="S104" s="68">
        <f t="shared" si="72"/>
        <v>7</v>
      </c>
      <c r="T104" s="69">
        <f t="shared" si="72"/>
        <v>2</v>
      </c>
      <c r="U104" s="70">
        <f t="shared" si="46"/>
        <v>5</v>
      </c>
      <c r="V104" s="68">
        <f t="shared" si="71"/>
        <v>2</v>
      </c>
      <c r="W104" s="70">
        <f t="shared" si="71"/>
        <v>7</v>
      </c>
      <c r="X104" s="71">
        <f t="shared" si="71"/>
        <v>0.7142857142857143</v>
      </c>
      <c r="Y104" s="71">
        <f t="shared" si="71"/>
        <v>0.5</v>
      </c>
      <c r="Z104" s="69">
        <f t="shared" si="71"/>
        <v>10000</v>
      </c>
      <c r="AA104" s="69">
        <f t="shared" ca="1" si="71"/>
        <v>9491.6209828854735</v>
      </c>
      <c r="AB104" s="69">
        <f t="shared" ca="1" si="63"/>
        <v>-508.3790171145265</v>
      </c>
      <c r="AC104" s="69">
        <f t="shared" ca="1" si="64"/>
        <v>140.93476785345405</v>
      </c>
      <c r="AD104" s="73">
        <f t="shared" si="69"/>
        <v>10.399999999999965</v>
      </c>
      <c r="AE104" s="69">
        <f t="shared" si="73"/>
        <v>0.70000000000000007</v>
      </c>
      <c r="AF104" s="69">
        <f t="shared" si="73"/>
        <v>3.5000000000000004</v>
      </c>
      <c r="AG104" s="78">
        <f t="shared" si="73"/>
        <v>200</v>
      </c>
      <c r="AH104" s="60">
        <f t="shared" si="73"/>
        <v>50</v>
      </c>
      <c r="AI104" s="60">
        <f t="shared" si="73"/>
        <v>175.00000000000003</v>
      </c>
      <c r="AJ104" s="60">
        <f t="shared" si="73"/>
        <v>10175</v>
      </c>
      <c r="AK104" s="60">
        <f t="shared" si="73"/>
        <v>648.37901711452696</v>
      </c>
      <c r="AL104" s="60">
        <f t="shared" si="73"/>
        <v>12.967580342290539</v>
      </c>
      <c r="AM104" s="60">
        <f t="shared" ca="1" si="73"/>
        <v>-430.87216454734795</v>
      </c>
      <c r="AN104" s="60">
        <f t="shared" ca="1" si="73"/>
        <v>-430.87216454734795</v>
      </c>
      <c r="AO104" s="60">
        <f t="shared" ca="1" si="73"/>
        <v>430.87216454734795</v>
      </c>
      <c r="AP104" s="63">
        <f t="shared" si="47"/>
        <v>35</v>
      </c>
      <c r="AQ104" s="62">
        <f t="shared" si="48"/>
        <v>2.3141904175279411</v>
      </c>
      <c r="AR104" s="62">
        <f t="shared" si="49"/>
        <v>115.70952087639705</v>
      </c>
      <c r="AS104" s="62">
        <f t="shared" si="50"/>
        <v>231.4190417527941</v>
      </c>
      <c r="AT104" s="62">
        <f t="shared" si="51"/>
        <v>-115.70952087639705</v>
      </c>
      <c r="AU104" s="62">
        <f t="shared" si="52"/>
        <v>578.54760438198525</v>
      </c>
      <c r="AV104" s="62">
        <f t="shared" si="53"/>
        <v>-231.4190417527941</v>
      </c>
      <c r="AW104" s="63">
        <f t="shared" si="65"/>
        <v>347.12856262919115</v>
      </c>
      <c r="AX104" s="61" t="str">
        <f t="shared" ca="1" si="54"/>
        <v/>
      </c>
      <c r="AY104" s="69">
        <f t="shared" ca="1" si="66"/>
        <v>9744.127835452653</v>
      </c>
      <c r="AZ104" s="51">
        <f t="shared" si="55"/>
        <v>809.96664613477935</v>
      </c>
      <c r="BA104" s="55">
        <f t="shared" ca="1" si="56"/>
        <v>8.5334912508121211E-2</v>
      </c>
      <c r="BB104" s="55">
        <f t="shared" ca="1" si="67"/>
        <v>0.6828144965530526</v>
      </c>
      <c r="BC104" s="64">
        <f t="shared" ca="1" si="57"/>
        <v>-161.25045448533535</v>
      </c>
      <c r="BE104" s="52" t="str">
        <f t="shared" ca="1" si="58"/>
        <v/>
      </c>
      <c r="BF104" s="52" t="str">
        <f t="shared" ca="1" si="59"/>
        <v/>
      </c>
      <c r="BG104" s="52">
        <f t="shared" ca="1" si="60"/>
        <v>10.399999999999965</v>
      </c>
      <c r="BH104" s="52">
        <f t="shared" ca="1" si="61"/>
        <v>10.399999999999965</v>
      </c>
    </row>
    <row r="105" spans="19:60">
      <c r="S105" s="68">
        <f t="shared" si="72"/>
        <v>7</v>
      </c>
      <c r="T105" s="69">
        <f t="shared" si="72"/>
        <v>2</v>
      </c>
      <c r="U105" s="70">
        <f t="shared" si="46"/>
        <v>5</v>
      </c>
      <c r="V105" s="68">
        <f t="shared" ref="V105:AA120" si="74">V104</f>
        <v>2</v>
      </c>
      <c r="W105" s="70">
        <f t="shared" si="74"/>
        <v>7</v>
      </c>
      <c r="X105" s="71">
        <f t="shared" si="74"/>
        <v>0.7142857142857143</v>
      </c>
      <c r="Y105" s="71">
        <f t="shared" si="74"/>
        <v>0.5</v>
      </c>
      <c r="Z105" s="69">
        <f t="shared" si="74"/>
        <v>10000</v>
      </c>
      <c r="AA105" s="69">
        <f t="shared" ca="1" si="74"/>
        <v>9491.6209828854735</v>
      </c>
      <c r="AB105" s="69">
        <f t="shared" ca="1" si="63"/>
        <v>-508.3790171145265</v>
      </c>
      <c r="AC105" s="69">
        <f t="shared" ca="1" si="64"/>
        <v>140.93476785345405</v>
      </c>
      <c r="AD105" s="73">
        <f t="shared" si="69"/>
        <v>10.299999999999965</v>
      </c>
      <c r="AE105" s="69">
        <f t="shared" si="73"/>
        <v>0.70000000000000007</v>
      </c>
      <c r="AF105" s="69">
        <f t="shared" si="73"/>
        <v>3.5000000000000004</v>
      </c>
      <c r="AG105" s="78">
        <f t="shared" si="73"/>
        <v>200</v>
      </c>
      <c r="AH105" s="60">
        <f t="shared" si="73"/>
        <v>50</v>
      </c>
      <c r="AI105" s="60">
        <f t="shared" si="73"/>
        <v>175.00000000000003</v>
      </c>
      <c r="AJ105" s="60">
        <f t="shared" si="73"/>
        <v>10175</v>
      </c>
      <c r="AK105" s="60">
        <f t="shared" si="73"/>
        <v>648.37901711452696</v>
      </c>
      <c r="AL105" s="60">
        <f t="shared" si="73"/>
        <v>12.967580342290539</v>
      </c>
      <c r="AM105" s="60">
        <f t="shared" ca="1" si="73"/>
        <v>-430.87216454734795</v>
      </c>
      <c r="AN105" s="60">
        <f t="shared" ca="1" si="73"/>
        <v>-430.87216454734795</v>
      </c>
      <c r="AO105" s="60">
        <f t="shared" ca="1" si="73"/>
        <v>430.87216454734795</v>
      </c>
      <c r="AP105" s="63">
        <f t="shared" si="47"/>
        <v>35</v>
      </c>
      <c r="AQ105" s="62">
        <f t="shared" si="48"/>
        <v>2.3269495477952025</v>
      </c>
      <c r="AR105" s="62">
        <f t="shared" si="49"/>
        <v>116.34747738976013</v>
      </c>
      <c r="AS105" s="62">
        <f t="shared" si="50"/>
        <v>232.69495477952026</v>
      </c>
      <c r="AT105" s="62">
        <f t="shared" si="51"/>
        <v>-116.34747738976013</v>
      </c>
      <c r="AU105" s="62">
        <f t="shared" si="52"/>
        <v>581.73738694880069</v>
      </c>
      <c r="AV105" s="62">
        <f t="shared" si="53"/>
        <v>-232.69495477952026</v>
      </c>
      <c r="AW105" s="63">
        <f t="shared" si="65"/>
        <v>349.04243216928046</v>
      </c>
      <c r="AX105" s="61" t="str">
        <f t="shared" ca="1" si="54"/>
        <v/>
      </c>
      <c r="AY105" s="69">
        <f t="shared" ca="1" si="66"/>
        <v>9744.127835452653</v>
      </c>
      <c r="AZ105" s="51">
        <f t="shared" si="55"/>
        <v>814.43234172832092</v>
      </c>
      <c r="BA105" s="55">
        <f t="shared" ca="1" si="56"/>
        <v>8.5805400699926787E-2</v>
      </c>
      <c r="BB105" s="55">
        <f t="shared" ca="1" si="67"/>
        <v>0.6865791474840689</v>
      </c>
      <c r="BC105" s="64">
        <f t="shared" ca="1" si="57"/>
        <v>-159.33658494524605</v>
      </c>
      <c r="BE105" s="52" t="str">
        <f t="shared" ca="1" si="58"/>
        <v/>
      </c>
      <c r="BF105" s="52" t="str">
        <f t="shared" ca="1" si="59"/>
        <v/>
      </c>
      <c r="BG105" s="52">
        <f t="shared" ca="1" si="60"/>
        <v>10.299999999999965</v>
      </c>
      <c r="BH105" s="52">
        <f t="shared" ca="1" si="61"/>
        <v>10.299999999999965</v>
      </c>
    </row>
    <row r="106" spans="19:60">
      <c r="S106" s="68">
        <f t="shared" ref="S106:T121" si="75">S105</f>
        <v>7</v>
      </c>
      <c r="T106" s="69">
        <f t="shared" si="75"/>
        <v>2</v>
      </c>
      <c r="U106" s="70">
        <f t="shared" si="46"/>
        <v>5</v>
      </c>
      <c r="V106" s="68">
        <f t="shared" si="74"/>
        <v>2</v>
      </c>
      <c r="W106" s="70">
        <f t="shared" si="74"/>
        <v>7</v>
      </c>
      <c r="X106" s="71">
        <f t="shared" si="74"/>
        <v>0.7142857142857143</v>
      </c>
      <c r="Y106" s="71">
        <f t="shared" si="74"/>
        <v>0.5</v>
      </c>
      <c r="Z106" s="69">
        <f t="shared" si="74"/>
        <v>10000</v>
      </c>
      <c r="AA106" s="69">
        <f t="shared" ca="1" si="74"/>
        <v>9491.6209828854735</v>
      </c>
      <c r="AB106" s="69">
        <f t="shared" ca="1" si="63"/>
        <v>-508.3790171145265</v>
      </c>
      <c r="AC106" s="69">
        <f t="shared" ca="1" si="64"/>
        <v>140.93476785345405</v>
      </c>
      <c r="AD106" s="73">
        <f t="shared" si="69"/>
        <v>10.199999999999966</v>
      </c>
      <c r="AE106" s="69">
        <f t="shared" ref="AE106:AO121" si="76">AE105</f>
        <v>0.70000000000000007</v>
      </c>
      <c r="AF106" s="69">
        <f t="shared" si="76"/>
        <v>3.5000000000000004</v>
      </c>
      <c r="AG106" s="78">
        <f t="shared" si="76"/>
        <v>200</v>
      </c>
      <c r="AH106" s="60">
        <f t="shared" si="76"/>
        <v>50</v>
      </c>
      <c r="AI106" s="60">
        <f t="shared" si="76"/>
        <v>175.00000000000003</v>
      </c>
      <c r="AJ106" s="60">
        <f t="shared" si="76"/>
        <v>10175</v>
      </c>
      <c r="AK106" s="60">
        <f t="shared" si="76"/>
        <v>648.37901711452696</v>
      </c>
      <c r="AL106" s="60">
        <f t="shared" si="76"/>
        <v>12.967580342290539</v>
      </c>
      <c r="AM106" s="60">
        <f t="shared" ca="1" si="76"/>
        <v>-430.87216454734795</v>
      </c>
      <c r="AN106" s="60">
        <f t="shared" ca="1" si="76"/>
        <v>-430.87216454734795</v>
      </c>
      <c r="AO106" s="60">
        <f t="shared" ca="1" si="76"/>
        <v>430.87216454734795</v>
      </c>
      <c r="AP106" s="63">
        <f t="shared" si="47"/>
        <v>35</v>
      </c>
      <c r="AQ106" s="62">
        <f t="shared" si="48"/>
        <v>2.3399588570873124</v>
      </c>
      <c r="AR106" s="62">
        <f t="shared" si="49"/>
        <v>116.99794285436562</v>
      </c>
      <c r="AS106" s="62">
        <f t="shared" si="50"/>
        <v>233.99588570873124</v>
      </c>
      <c r="AT106" s="62">
        <f t="shared" si="51"/>
        <v>-116.99794285436562</v>
      </c>
      <c r="AU106" s="62">
        <f t="shared" si="52"/>
        <v>584.98971427182812</v>
      </c>
      <c r="AV106" s="62">
        <f t="shared" si="53"/>
        <v>-233.99588570873124</v>
      </c>
      <c r="AW106" s="63">
        <f t="shared" si="65"/>
        <v>350.99382856309688</v>
      </c>
      <c r="AX106" s="61" t="str">
        <f t="shared" ca="1" si="54"/>
        <v/>
      </c>
      <c r="AY106" s="69">
        <f t="shared" ca="1" si="66"/>
        <v>9744.127835452653</v>
      </c>
      <c r="AZ106" s="51">
        <f t="shared" si="55"/>
        <v>818.9855999805593</v>
      </c>
      <c r="BA106" s="55">
        <f t="shared" ca="1" si="56"/>
        <v>8.6285114150395192E-2</v>
      </c>
      <c r="BB106" s="55">
        <f t="shared" ca="1" si="67"/>
        <v>0.69041761510000665</v>
      </c>
      <c r="BC106" s="64">
        <f t="shared" ca="1" si="57"/>
        <v>-157.38518855142962</v>
      </c>
      <c r="BE106" s="52" t="str">
        <f t="shared" ca="1" si="58"/>
        <v/>
      </c>
      <c r="BF106" s="52" t="str">
        <f t="shared" ca="1" si="59"/>
        <v/>
      </c>
      <c r="BG106" s="52">
        <f t="shared" ca="1" si="60"/>
        <v>10.199999999999966</v>
      </c>
      <c r="BH106" s="52">
        <f t="shared" ca="1" si="61"/>
        <v>10.199999999999966</v>
      </c>
    </row>
    <row r="107" spans="19:60">
      <c r="S107" s="68">
        <f t="shared" si="75"/>
        <v>7</v>
      </c>
      <c r="T107" s="69">
        <f t="shared" si="75"/>
        <v>2</v>
      </c>
      <c r="U107" s="70">
        <f t="shared" si="46"/>
        <v>5</v>
      </c>
      <c r="V107" s="68">
        <f t="shared" si="74"/>
        <v>2</v>
      </c>
      <c r="W107" s="70">
        <f t="shared" si="74"/>
        <v>7</v>
      </c>
      <c r="X107" s="71">
        <f t="shared" si="74"/>
        <v>0.7142857142857143</v>
      </c>
      <c r="Y107" s="71">
        <f t="shared" si="74"/>
        <v>0.5</v>
      </c>
      <c r="Z107" s="69">
        <f t="shared" si="74"/>
        <v>10000</v>
      </c>
      <c r="AA107" s="69">
        <f t="shared" ca="1" si="74"/>
        <v>9491.6209828854735</v>
      </c>
      <c r="AB107" s="69">
        <f t="shared" ca="1" si="63"/>
        <v>-508.3790171145265</v>
      </c>
      <c r="AC107" s="69">
        <f t="shared" ca="1" si="64"/>
        <v>140.93476785345405</v>
      </c>
      <c r="AD107" s="73">
        <f t="shared" si="69"/>
        <v>10.099999999999966</v>
      </c>
      <c r="AE107" s="69">
        <f t="shared" si="76"/>
        <v>0.70000000000000007</v>
      </c>
      <c r="AF107" s="69">
        <f t="shared" si="76"/>
        <v>3.5000000000000004</v>
      </c>
      <c r="AG107" s="78">
        <f t="shared" si="76"/>
        <v>200</v>
      </c>
      <c r="AH107" s="60">
        <f t="shared" si="76"/>
        <v>50</v>
      </c>
      <c r="AI107" s="60">
        <f t="shared" si="76"/>
        <v>175.00000000000003</v>
      </c>
      <c r="AJ107" s="60">
        <f t="shared" si="76"/>
        <v>10175</v>
      </c>
      <c r="AK107" s="60">
        <f t="shared" si="76"/>
        <v>648.37901711452696</v>
      </c>
      <c r="AL107" s="60">
        <f t="shared" si="76"/>
        <v>12.967580342290539</v>
      </c>
      <c r="AM107" s="60">
        <f t="shared" ca="1" si="76"/>
        <v>-430.87216454734795</v>
      </c>
      <c r="AN107" s="60">
        <f t="shared" ca="1" si="76"/>
        <v>-430.87216454734795</v>
      </c>
      <c r="AO107" s="60">
        <f t="shared" ca="1" si="76"/>
        <v>430.87216454734795</v>
      </c>
      <c r="AP107" s="63">
        <f t="shared" si="47"/>
        <v>35</v>
      </c>
      <c r="AQ107" s="62">
        <f t="shared" si="48"/>
        <v>2.3532257764644142</v>
      </c>
      <c r="AR107" s="62">
        <f t="shared" si="49"/>
        <v>117.66128882322072</v>
      </c>
      <c r="AS107" s="62">
        <f t="shared" si="50"/>
        <v>235.32257764644143</v>
      </c>
      <c r="AT107" s="62">
        <f t="shared" si="51"/>
        <v>-117.66128882322072</v>
      </c>
      <c r="AU107" s="62">
        <f t="shared" si="52"/>
        <v>588.30644411610353</v>
      </c>
      <c r="AV107" s="62">
        <f t="shared" si="53"/>
        <v>-235.32257764644143</v>
      </c>
      <c r="AW107" s="63">
        <f t="shared" si="65"/>
        <v>352.98386646966208</v>
      </c>
      <c r="AX107" s="61" t="str">
        <f t="shared" ca="1" si="54"/>
        <v/>
      </c>
      <c r="AY107" s="69">
        <f t="shared" ca="1" si="66"/>
        <v>9744.127835452653</v>
      </c>
      <c r="AZ107" s="51">
        <f t="shared" si="55"/>
        <v>823.62902176254499</v>
      </c>
      <c r="BA107" s="55">
        <f t="shared" ca="1" si="56"/>
        <v>8.6774326877110508E-2</v>
      </c>
      <c r="BB107" s="55">
        <f t="shared" ca="1" si="67"/>
        <v>0.69433209197566592</v>
      </c>
      <c r="BC107" s="64">
        <f t="shared" ca="1" si="57"/>
        <v>-155.39515064486443</v>
      </c>
      <c r="BE107" s="52" t="str">
        <f t="shared" ca="1" si="58"/>
        <v/>
      </c>
      <c r="BF107" s="52" t="str">
        <f t="shared" ca="1" si="59"/>
        <v/>
      </c>
      <c r="BG107" s="52">
        <f t="shared" ca="1" si="60"/>
        <v>10.099999999999966</v>
      </c>
      <c r="BH107" s="52">
        <f t="shared" ca="1" si="61"/>
        <v>10.099999999999966</v>
      </c>
    </row>
    <row r="108" spans="19:60">
      <c r="S108" s="68">
        <f t="shared" si="75"/>
        <v>7</v>
      </c>
      <c r="T108" s="69">
        <f t="shared" si="75"/>
        <v>2</v>
      </c>
      <c r="U108" s="70">
        <f t="shared" si="46"/>
        <v>5</v>
      </c>
      <c r="V108" s="68">
        <f t="shared" si="74"/>
        <v>2</v>
      </c>
      <c r="W108" s="70">
        <f t="shared" si="74"/>
        <v>7</v>
      </c>
      <c r="X108" s="71">
        <f t="shared" si="74"/>
        <v>0.7142857142857143</v>
      </c>
      <c r="Y108" s="71">
        <f t="shared" si="74"/>
        <v>0.5</v>
      </c>
      <c r="Z108" s="69">
        <f t="shared" si="74"/>
        <v>10000</v>
      </c>
      <c r="AA108" s="69">
        <f t="shared" ca="1" si="74"/>
        <v>9491.6209828854735</v>
      </c>
      <c r="AB108" s="69">
        <f t="shared" ca="1" si="63"/>
        <v>-508.3790171145265</v>
      </c>
      <c r="AC108" s="69">
        <f t="shared" ca="1" si="64"/>
        <v>140.93476785345405</v>
      </c>
      <c r="AD108" s="73">
        <f t="shared" si="69"/>
        <v>9.9999999999999662</v>
      </c>
      <c r="AE108" s="69">
        <f t="shared" si="76"/>
        <v>0.70000000000000007</v>
      </c>
      <c r="AF108" s="69">
        <f t="shared" si="76"/>
        <v>3.5000000000000004</v>
      </c>
      <c r="AG108" s="78">
        <f t="shared" si="76"/>
        <v>200</v>
      </c>
      <c r="AH108" s="60">
        <f t="shared" si="76"/>
        <v>50</v>
      </c>
      <c r="AI108" s="60">
        <f t="shared" si="76"/>
        <v>175.00000000000003</v>
      </c>
      <c r="AJ108" s="60">
        <f t="shared" si="76"/>
        <v>10175</v>
      </c>
      <c r="AK108" s="60">
        <f t="shared" si="76"/>
        <v>648.37901711452696</v>
      </c>
      <c r="AL108" s="60">
        <f t="shared" si="76"/>
        <v>12.967580342290539</v>
      </c>
      <c r="AM108" s="60">
        <f t="shared" ca="1" si="76"/>
        <v>-430.87216454734795</v>
      </c>
      <c r="AN108" s="60">
        <f t="shared" ca="1" si="76"/>
        <v>-430.87216454734795</v>
      </c>
      <c r="AO108" s="60">
        <f t="shared" ca="1" si="76"/>
        <v>430.87216454734795</v>
      </c>
      <c r="AP108" s="63">
        <f t="shared" si="47"/>
        <v>35</v>
      </c>
      <c r="AQ108" s="62">
        <f t="shared" si="48"/>
        <v>2.3667580342290586</v>
      </c>
      <c r="AR108" s="62">
        <f t="shared" si="49"/>
        <v>118.33790171145293</v>
      </c>
      <c r="AS108" s="62">
        <f t="shared" si="50"/>
        <v>236.67580342290586</v>
      </c>
      <c r="AT108" s="62">
        <f t="shared" si="51"/>
        <v>-118.33790171145293</v>
      </c>
      <c r="AU108" s="62">
        <f t="shared" si="52"/>
        <v>591.68950855726462</v>
      </c>
      <c r="AV108" s="62">
        <f t="shared" si="53"/>
        <v>-236.67580342290586</v>
      </c>
      <c r="AW108" s="63">
        <f t="shared" si="65"/>
        <v>355.01370513435876</v>
      </c>
      <c r="AX108" s="61" t="str">
        <f t="shared" ca="1" si="54"/>
        <v/>
      </c>
      <c r="AY108" s="69">
        <f t="shared" ca="1" si="66"/>
        <v>9744.127835452653</v>
      </c>
      <c r="AZ108" s="51">
        <f t="shared" si="55"/>
        <v>828.36531198017053</v>
      </c>
      <c r="BA108" s="55">
        <f t="shared" ca="1" si="56"/>
        <v>8.7273323858360147E-2</v>
      </c>
      <c r="BB108" s="55">
        <f t="shared" ca="1" si="67"/>
        <v>0.69832485838883873</v>
      </c>
      <c r="BC108" s="64">
        <f t="shared" ca="1" si="57"/>
        <v>-153.36531198016775</v>
      </c>
      <c r="BE108" s="52" t="str">
        <f t="shared" ca="1" si="58"/>
        <v/>
      </c>
      <c r="BF108" s="52" t="str">
        <f t="shared" ca="1" si="59"/>
        <v/>
      </c>
      <c r="BG108" s="52">
        <f t="shared" ca="1" si="60"/>
        <v>9.9999999999999662</v>
      </c>
      <c r="BH108" s="52">
        <f t="shared" ca="1" si="61"/>
        <v>9.9999999999999662</v>
      </c>
    </row>
    <row r="109" spans="19:60">
      <c r="S109" s="68">
        <f t="shared" si="75"/>
        <v>7</v>
      </c>
      <c r="T109" s="69">
        <f t="shared" si="75"/>
        <v>2</v>
      </c>
      <c r="U109" s="70">
        <f t="shared" si="46"/>
        <v>5</v>
      </c>
      <c r="V109" s="68">
        <f t="shared" si="74"/>
        <v>2</v>
      </c>
      <c r="W109" s="70">
        <f t="shared" si="74"/>
        <v>7</v>
      </c>
      <c r="X109" s="71">
        <f t="shared" si="74"/>
        <v>0.7142857142857143</v>
      </c>
      <c r="Y109" s="71">
        <f t="shared" si="74"/>
        <v>0.5</v>
      </c>
      <c r="Z109" s="69">
        <f t="shared" si="74"/>
        <v>10000</v>
      </c>
      <c r="AA109" s="69">
        <f t="shared" ca="1" si="74"/>
        <v>9491.6209828854735</v>
      </c>
      <c r="AB109" s="69">
        <f t="shared" ca="1" si="63"/>
        <v>-508.3790171145265</v>
      </c>
      <c r="AC109" s="69">
        <f t="shared" ca="1" si="64"/>
        <v>140.93476785345405</v>
      </c>
      <c r="AD109" s="73">
        <f t="shared" si="69"/>
        <v>9.8999999999999666</v>
      </c>
      <c r="AE109" s="69">
        <f t="shared" si="76"/>
        <v>0.70000000000000007</v>
      </c>
      <c r="AF109" s="69">
        <f t="shared" si="76"/>
        <v>3.5000000000000004</v>
      </c>
      <c r="AG109" s="78">
        <f t="shared" si="76"/>
        <v>200</v>
      </c>
      <c r="AH109" s="60">
        <f t="shared" si="76"/>
        <v>50</v>
      </c>
      <c r="AI109" s="60">
        <f t="shared" si="76"/>
        <v>175.00000000000003</v>
      </c>
      <c r="AJ109" s="60">
        <f t="shared" si="76"/>
        <v>10175</v>
      </c>
      <c r="AK109" s="60">
        <f t="shared" si="76"/>
        <v>648.37901711452696</v>
      </c>
      <c r="AL109" s="60">
        <f t="shared" si="76"/>
        <v>12.967580342290539</v>
      </c>
      <c r="AM109" s="60">
        <f t="shared" ca="1" si="76"/>
        <v>-430.87216454734795</v>
      </c>
      <c r="AN109" s="60">
        <f t="shared" ca="1" si="76"/>
        <v>-430.87216454734795</v>
      </c>
      <c r="AO109" s="60">
        <f t="shared" ca="1" si="76"/>
        <v>430.87216454734795</v>
      </c>
      <c r="AP109" s="63">
        <f t="shared" si="47"/>
        <v>35</v>
      </c>
      <c r="AQ109" s="62">
        <f t="shared" si="48"/>
        <v>2.380563670938443</v>
      </c>
      <c r="AR109" s="62">
        <f t="shared" si="49"/>
        <v>119.02818354692215</v>
      </c>
      <c r="AS109" s="62">
        <f t="shared" si="50"/>
        <v>238.0563670938443</v>
      </c>
      <c r="AT109" s="62">
        <f t="shared" si="51"/>
        <v>-119.02818354692215</v>
      </c>
      <c r="AU109" s="62">
        <f t="shared" si="52"/>
        <v>595.14091773461075</v>
      </c>
      <c r="AV109" s="62">
        <f t="shared" si="53"/>
        <v>-238.0563670938443</v>
      </c>
      <c r="AW109" s="63">
        <f t="shared" si="65"/>
        <v>357.08455064076645</v>
      </c>
      <c r="AX109" s="61" t="str">
        <f t="shared" ca="1" si="54"/>
        <v/>
      </c>
      <c r="AY109" s="69">
        <f t="shared" ca="1" si="66"/>
        <v>9744.127835452653</v>
      </c>
      <c r="AZ109" s="51">
        <f t="shared" si="55"/>
        <v>833.19728482845505</v>
      </c>
      <c r="BA109" s="55">
        <f t="shared" ca="1" si="56"/>
        <v>8.7782401586705722E-2</v>
      </c>
      <c r="BB109" s="55">
        <f t="shared" ca="1" si="67"/>
        <v>0.70239828674975235</v>
      </c>
      <c r="BC109" s="64">
        <f t="shared" ca="1" si="57"/>
        <v>-151.29446647376005</v>
      </c>
      <c r="BE109" s="52" t="str">
        <f t="shared" ca="1" si="58"/>
        <v/>
      </c>
      <c r="BF109" s="52" t="str">
        <f t="shared" ca="1" si="59"/>
        <v/>
      </c>
      <c r="BG109" s="52">
        <f t="shared" ca="1" si="60"/>
        <v>9.8999999999999666</v>
      </c>
      <c r="BH109" s="52">
        <f t="shared" ca="1" si="61"/>
        <v>9.8999999999999666</v>
      </c>
    </row>
    <row r="110" spans="19:60">
      <c r="S110" s="68">
        <f t="shared" si="75"/>
        <v>7</v>
      </c>
      <c r="T110" s="69">
        <f t="shared" si="75"/>
        <v>2</v>
      </c>
      <c r="U110" s="70">
        <f t="shared" si="46"/>
        <v>5</v>
      </c>
      <c r="V110" s="68">
        <f t="shared" si="74"/>
        <v>2</v>
      </c>
      <c r="W110" s="70">
        <f t="shared" si="74"/>
        <v>7</v>
      </c>
      <c r="X110" s="71">
        <f t="shared" si="74"/>
        <v>0.7142857142857143</v>
      </c>
      <c r="Y110" s="71">
        <f t="shared" si="74"/>
        <v>0.5</v>
      </c>
      <c r="Z110" s="69">
        <f t="shared" si="74"/>
        <v>10000</v>
      </c>
      <c r="AA110" s="69">
        <f t="shared" ca="1" si="74"/>
        <v>9491.6209828854735</v>
      </c>
      <c r="AB110" s="69">
        <f t="shared" ca="1" si="63"/>
        <v>-508.3790171145265</v>
      </c>
      <c r="AC110" s="69">
        <f t="shared" ca="1" si="64"/>
        <v>140.93476785345405</v>
      </c>
      <c r="AD110" s="73">
        <f t="shared" si="69"/>
        <v>9.799999999999967</v>
      </c>
      <c r="AE110" s="69">
        <f t="shared" si="76"/>
        <v>0.70000000000000007</v>
      </c>
      <c r="AF110" s="69">
        <f t="shared" si="76"/>
        <v>3.5000000000000004</v>
      </c>
      <c r="AG110" s="78">
        <f t="shared" si="76"/>
        <v>200</v>
      </c>
      <c r="AH110" s="60">
        <f t="shared" si="76"/>
        <v>50</v>
      </c>
      <c r="AI110" s="60">
        <f t="shared" si="76"/>
        <v>175.00000000000003</v>
      </c>
      <c r="AJ110" s="60">
        <f t="shared" si="76"/>
        <v>10175</v>
      </c>
      <c r="AK110" s="60">
        <f t="shared" si="76"/>
        <v>648.37901711452696</v>
      </c>
      <c r="AL110" s="60">
        <f t="shared" si="76"/>
        <v>12.967580342290539</v>
      </c>
      <c r="AM110" s="60">
        <f t="shared" ca="1" si="76"/>
        <v>-430.87216454734795</v>
      </c>
      <c r="AN110" s="60">
        <f t="shared" ca="1" si="76"/>
        <v>-430.87216454734795</v>
      </c>
      <c r="AO110" s="60">
        <f t="shared" ca="1" si="76"/>
        <v>430.87216454734795</v>
      </c>
      <c r="AP110" s="63">
        <f t="shared" si="47"/>
        <v>35</v>
      </c>
      <c r="AQ110" s="62">
        <f t="shared" si="48"/>
        <v>2.3946510553357738</v>
      </c>
      <c r="AR110" s="62">
        <f t="shared" si="49"/>
        <v>119.73255276678869</v>
      </c>
      <c r="AS110" s="62">
        <f t="shared" si="50"/>
        <v>239.46510553357737</v>
      </c>
      <c r="AT110" s="62">
        <f t="shared" si="51"/>
        <v>-119.73255276678869</v>
      </c>
      <c r="AU110" s="62">
        <f t="shared" si="52"/>
        <v>598.66276383394347</v>
      </c>
      <c r="AV110" s="62">
        <f t="shared" si="53"/>
        <v>-239.46510553357737</v>
      </c>
      <c r="AW110" s="63">
        <f t="shared" si="65"/>
        <v>359.19765830036613</v>
      </c>
      <c r="AX110" s="61" t="str">
        <f t="shared" ca="1" si="54"/>
        <v/>
      </c>
      <c r="AY110" s="69">
        <f t="shared" ca="1" si="66"/>
        <v>9744.127835452653</v>
      </c>
      <c r="AZ110" s="51">
        <f t="shared" si="55"/>
        <v>838.12786936752082</v>
      </c>
      <c r="BA110" s="55">
        <f t="shared" ca="1" si="56"/>
        <v>8.8301868656446084E-2</v>
      </c>
      <c r="BB110" s="55">
        <f t="shared" ca="1" si="67"/>
        <v>0.70655484630170495</v>
      </c>
      <c r="BC110" s="64">
        <f t="shared" ca="1" si="57"/>
        <v>-149.18135881416038</v>
      </c>
      <c r="BE110" s="52" t="str">
        <f t="shared" ca="1" si="58"/>
        <v/>
      </c>
      <c r="BF110" s="52" t="str">
        <f t="shared" ca="1" si="59"/>
        <v/>
      </c>
      <c r="BG110" s="52">
        <f t="shared" ca="1" si="60"/>
        <v>9.799999999999967</v>
      </c>
      <c r="BH110" s="52">
        <f t="shared" ca="1" si="61"/>
        <v>9.799999999999967</v>
      </c>
    </row>
    <row r="111" spans="19:60">
      <c r="S111" s="68">
        <f t="shared" si="75"/>
        <v>7</v>
      </c>
      <c r="T111" s="69">
        <f t="shared" si="75"/>
        <v>2</v>
      </c>
      <c r="U111" s="70">
        <f t="shared" si="46"/>
        <v>5</v>
      </c>
      <c r="V111" s="68">
        <f t="shared" si="74"/>
        <v>2</v>
      </c>
      <c r="W111" s="70">
        <f t="shared" si="74"/>
        <v>7</v>
      </c>
      <c r="X111" s="71">
        <f t="shared" si="74"/>
        <v>0.7142857142857143</v>
      </c>
      <c r="Y111" s="71">
        <f t="shared" si="74"/>
        <v>0.5</v>
      </c>
      <c r="Z111" s="69">
        <f t="shared" si="74"/>
        <v>10000</v>
      </c>
      <c r="AA111" s="69">
        <f t="shared" ca="1" si="74"/>
        <v>9491.6209828854735</v>
      </c>
      <c r="AB111" s="69">
        <f t="shared" ca="1" si="63"/>
        <v>-508.3790171145265</v>
      </c>
      <c r="AC111" s="69">
        <f t="shared" ca="1" si="64"/>
        <v>140.93476785345405</v>
      </c>
      <c r="AD111" s="73">
        <f t="shared" si="69"/>
        <v>9.6999999999999673</v>
      </c>
      <c r="AE111" s="69">
        <f t="shared" si="76"/>
        <v>0.70000000000000007</v>
      </c>
      <c r="AF111" s="69">
        <f t="shared" si="76"/>
        <v>3.5000000000000004</v>
      </c>
      <c r="AG111" s="78">
        <f t="shared" si="76"/>
        <v>200</v>
      </c>
      <c r="AH111" s="60">
        <f t="shared" si="76"/>
        <v>50</v>
      </c>
      <c r="AI111" s="60">
        <f t="shared" si="76"/>
        <v>175.00000000000003</v>
      </c>
      <c r="AJ111" s="60">
        <f t="shared" si="76"/>
        <v>10175</v>
      </c>
      <c r="AK111" s="60">
        <f t="shared" si="76"/>
        <v>648.37901711452696</v>
      </c>
      <c r="AL111" s="60">
        <f t="shared" si="76"/>
        <v>12.967580342290539</v>
      </c>
      <c r="AM111" s="60">
        <f t="shared" ca="1" si="76"/>
        <v>-430.87216454734795</v>
      </c>
      <c r="AN111" s="60">
        <f t="shared" ca="1" si="76"/>
        <v>-430.87216454734795</v>
      </c>
      <c r="AO111" s="60">
        <f t="shared" ca="1" si="76"/>
        <v>430.87216454734795</v>
      </c>
      <c r="AP111" s="63">
        <f t="shared" si="47"/>
        <v>35</v>
      </c>
      <c r="AQ111" s="62">
        <f t="shared" si="48"/>
        <v>2.4090289012670705</v>
      </c>
      <c r="AR111" s="62">
        <f t="shared" si="49"/>
        <v>120.45144506335352</v>
      </c>
      <c r="AS111" s="62">
        <f t="shared" si="50"/>
        <v>240.90289012670704</v>
      </c>
      <c r="AT111" s="62">
        <f t="shared" si="51"/>
        <v>-120.45144506335352</v>
      </c>
      <c r="AU111" s="62">
        <f t="shared" si="52"/>
        <v>602.25722531676763</v>
      </c>
      <c r="AV111" s="62">
        <f t="shared" si="53"/>
        <v>-240.90289012670704</v>
      </c>
      <c r="AW111" s="63">
        <f t="shared" si="65"/>
        <v>361.35433519006062</v>
      </c>
      <c r="AX111" s="61" t="str">
        <f t="shared" ca="1" si="54"/>
        <v/>
      </c>
      <c r="AY111" s="69">
        <f t="shared" ca="1" si="66"/>
        <v>9744.127835452653</v>
      </c>
      <c r="AZ111" s="51">
        <f t="shared" si="55"/>
        <v>843.16011544347464</v>
      </c>
      <c r="BA111" s="55">
        <f t="shared" ca="1" si="56"/>
        <v>8.8832046387418234E-2</v>
      </c>
      <c r="BB111" s="55">
        <f t="shared" ca="1" si="67"/>
        <v>0.71079710811246077</v>
      </c>
      <c r="BC111" s="64">
        <f t="shared" ca="1" si="57"/>
        <v>-147.02468192446588</v>
      </c>
      <c r="BE111" s="52" t="str">
        <f t="shared" ca="1" si="58"/>
        <v/>
      </c>
      <c r="BF111" s="52" t="str">
        <f t="shared" ca="1" si="59"/>
        <v/>
      </c>
      <c r="BG111" s="52">
        <f t="shared" ca="1" si="60"/>
        <v>9.6999999999999673</v>
      </c>
      <c r="BH111" s="52">
        <f t="shared" ca="1" si="61"/>
        <v>9.6999999999999673</v>
      </c>
    </row>
    <row r="112" spans="19:60">
      <c r="S112" s="68">
        <f t="shared" si="75"/>
        <v>7</v>
      </c>
      <c r="T112" s="69">
        <f t="shared" si="75"/>
        <v>2</v>
      </c>
      <c r="U112" s="70">
        <f t="shared" si="46"/>
        <v>5</v>
      </c>
      <c r="V112" s="68">
        <f t="shared" si="74"/>
        <v>2</v>
      </c>
      <c r="W112" s="70">
        <f t="shared" si="74"/>
        <v>7</v>
      </c>
      <c r="X112" s="71">
        <f t="shared" si="74"/>
        <v>0.7142857142857143</v>
      </c>
      <c r="Y112" s="71">
        <f t="shared" si="74"/>
        <v>0.5</v>
      </c>
      <c r="Z112" s="69">
        <f t="shared" si="74"/>
        <v>10000</v>
      </c>
      <c r="AA112" s="69">
        <f t="shared" ca="1" si="74"/>
        <v>9491.6209828854735</v>
      </c>
      <c r="AB112" s="69">
        <f t="shared" ca="1" si="63"/>
        <v>-508.3790171145265</v>
      </c>
      <c r="AC112" s="69">
        <f t="shared" ca="1" si="64"/>
        <v>140.93476785345405</v>
      </c>
      <c r="AD112" s="73">
        <f t="shared" si="69"/>
        <v>9.5999999999999677</v>
      </c>
      <c r="AE112" s="69">
        <f t="shared" si="76"/>
        <v>0.70000000000000007</v>
      </c>
      <c r="AF112" s="69">
        <f t="shared" si="76"/>
        <v>3.5000000000000004</v>
      </c>
      <c r="AG112" s="78">
        <f t="shared" si="76"/>
        <v>200</v>
      </c>
      <c r="AH112" s="60">
        <f t="shared" si="76"/>
        <v>50</v>
      </c>
      <c r="AI112" s="60">
        <f t="shared" si="76"/>
        <v>175.00000000000003</v>
      </c>
      <c r="AJ112" s="60">
        <f t="shared" si="76"/>
        <v>10175</v>
      </c>
      <c r="AK112" s="60">
        <f t="shared" si="76"/>
        <v>648.37901711452696</v>
      </c>
      <c r="AL112" s="60">
        <f t="shared" si="76"/>
        <v>12.967580342290539</v>
      </c>
      <c r="AM112" s="60">
        <f t="shared" ca="1" si="76"/>
        <v>-430.87216454734795</v>
      </c>
      <c r="AN112" s="60">
        <f t="shared" ca="1" si="76"/>
        <v>-430.87216454734795</v>
      </c>
      <c r="AO112" s="60">
        <f t="shared" ca="1" si="76"/>
        <v>430.87216454734795</v>
      </c>
      <c r="AP112" s="63">
        <f t="shared" si="47"/>
        <v>35</v>
      </c>
      <c r="AQ112" s="62">
        <f t="shared" si="48"/>
        <v>2.4237062856552694</v>
      </c>
      <c r="AR112" s="62">
        <f t="shared" si="49"/>
        <v>121.18531428276347</v>
      </c>
      <c r="AS112" s="62">
        <f t="shared" si="50"/>
        <v>242.37062856552694</v>
      </c>
      <c r="AT112" s="62">
        <f t="shared" si="51"/>
        <v>-121.18531428276347</v>
      </c>
      <c r="AU112" s="62">
        <f t="shared" si="52"/>
        <v>605.92657141381733</v>
      </c>
      <c r="AV112" s="62">
        <f t="shared" si="53"/>
        <v>-242.37062856552694</v>
      </c>
      <c r="AW112" s="63">
        <f t="shared" si="65"/>
        <v>363.55594284829039</v>
      </c>
      <c r="AX112" s="61" t="str">
        <f t="shared" ca="1" si="54"/>
        <v/>
      </c>
      <c r="AY112" s="69">
        <f t="shared" ca="1" si="66"/>
        <v>9744.127835452653</v>
      </c>
      <c r="AZ112" s="51">
        <f t="shared" si="55"/>
        <v>848.29719997934433</v>
      </c>
      <c r="BA112" s="55">
        <f t="shared" ca="1" si="56"/>
        <v>8.937326948778565E-2</v>
      </c>
      <c r="BB112" s="55">
        <f t="shared" ca="1" si="67"/>
        <v>0.71512775037760712</v>
      </c>
      <c r="BC112" s="64">
        <f t="shared" ca="1" si="57"/>
        <v>-144.82307426623612</v>
      </c>
      <c r="BE112" s="52" t="str">
        <f t="shared" ca="1" si="58"/>
        <v/>
      </c>
      <c r="BF112" s="52" t="str">
        <f t="shared" ca="1" si="59"/>
        <v/>
      </c>
      <c r="BG112" s="52">
        <f t="shared" ca="1" si="60"/>
        <v>9.5999999999999677</v>
      </c>
      <c r="BH112" s="52">
        <f t="shared" ca="1" si="61"/>
        <v>9.5999999999999677</v>
      </c>
    </row>
    <row r="113" spans="19:60">
      <c r="S113" s="68">
        <f t="shared" si="75"/>
        <v>7</v>
      </c>
      <c r="T113" s="69">
        <f t="shared" si="75"/>
        <v>2</v>
      </c>
      <c r="U113" s="70">
        <f t="shared" si="46"/>
        <v>5</v>
      </c>
      <c r="V113" s="68">
        <f t="shared" si="74"/>
        <v>2</v>
      </c>
      <c r="W113" s="70">
        <f t="shared" si="74"/>
        <v>7</v>
      </c>
      <c r="X113" s="71">
        <f t="shared" si="74"/>
        <v>0.7142857142857143</v>
      </c>
      <c r="Y113" s="71">
        <f t="shared" si="74"/>
        <v>0.5</v>
      </c>
      <c r="Z113" s="69">
        <f t="shared" si="74"/>
        <v>10000</v>
      </c>
      <c r="AA113" s="69">
        <f t="shared" ca="1" si="74"/>
        <v>9491.6209828854735</v>
      </c>
      <c r="AB113" s="69">
        <f t="shared" ca="1" si="63"/>
        <v>-508.3790171145265</v>
      </c>
      <c r="AC113" s="69">
        <f t="shared" ca="1" si="64"/>
        <v>140.93476785345405</v>
      </c>
      <c r="AD113" s="73">
        <f t="shared" si="69"/>
        <v>9.499999999999968</v>
      </c>
      <c r="AE113" s="69">
        <f t="shared" si="76"/>
        <v>0.70000000000000007</v>
      </c>
      <c r="AF113" s="69">
        <f t="shared" si="76"/>
        <v>3.5000000000000004</v>
      </c>
      <c r="AG113" s="78">
        <f t="shared" si="76"/>
        <v>200</v>
      </c>
      <c r="AH113" s="60">
        <f t="shared" si="76"/>
        <v>50</v>
      </c>
      <c r="AI113" s="60">
        <f t="shared" si="76"/>
        <v>175.00000000000003</v>
      </c>
      <c r="AJ113" s="60">
        <f t="shared" si="76"/>
        <v>10175</v>
      </c>
      <c r="AK113" s="60">
        <f t="shared" si="76"/>
        <v>648.37901711452696</v>
      </c>
      <c r="AL113" s="60">
        <f t="shared" si="76"/>
        <v>12.967580342290539</v>
      </c>
      <c r="AM113" s="60">
        <f t="shared" ca="1" si="76"/>
        <v>-430.87216454734795</v>
      </c>
      <c r="AN113" s="60">
        <f t="shared" ca="1" si="76"/>
        <v>-430.87216454734795</v>
      </c>
      <c r="AO113" s="60">
        <f t="shared" ca="1" si="76"/>
        <v>430.87216454734795</v>
      </c>
      <c r="AP113" s="63">
        <f t="shared" si="47"/>
        <v>35</v>
      </c>
      <c r="AQ113" s="62">
        <f t="shared" si="48"/>
        <v>2.4386926676095353</v>
      </c>
      <c r="AR113" s="62">
        <f t="shared" si="49"/>
        <v>121.93463338047677</v>
      </c>
      <c r="AS113" s="62">
        <f t="shared" si="50"/>
        <v>243.86926676095354</v>
      </c>
      <c r="AT113" s="62">
        <f t="shared" si="51"/>
        <v>-121.93463338047677</v>
      </c>
      <c r="AU113" s="62">
        <f t="shared" si="52"/>
        <v>609.67316690238385</v>
      </c>
      <c r="AV113" s="62">
        <f t="shared" si="53"/>
        <v>-243.86926676095354</v>
      </c>
      <c r="AW113" s="63">
        <f t="shared" si="65"/>
        <v>365.80390014143029</v>
      </c>
      <c r="AX113" s="61" t="str">
        <f t="shared" ca="1" si="54"/>
        <v/>
      </c>
      <c r="AY113" s="69">
        <f t="shared" ca="1" si="66"/>
        <v>9744.127835452653</v>
      </c>
      <c r="AZ113" s="51">
        <f t="shared" si="55"/>
        <v>853.54243366333742</v>
      </c>
      <c r="BA113" s="55">
        <f t="shared" ca="1" si="56"/>
        <v>8.9925886758687096E-2</v>
      </c>
      <c r="BB113" s="55">
        <f t="shared" ca="1" si="67"/>
        <v>0.71954956405886195</v>
      </c>
      <c r="BC113" s="64">
        <f t="shared" ca="1" si="57"/>
        <v>-142.57511697309621</v>
      </c>
      <c r="BE113" s="52" t="str">
        <f t="shared" ca="1" si="58"/>
        <v/>
      </c>
      <c r="BF113" s="52" t="str">
        <f t="shared" ca="1" si="59"/>
        <v/>
      </c>
      <c r="BG113" s="52">
        <f t="shared" ca="1" si="60"/>
        <v>9.499999999999968</v>
      </c>
      <c r="BH113" s="52">
        <f t="shared" ca="1" si="61"/>
        <v>9.499999999999968</v>
      </c>
    </row>
    <row r="114" spans="19:60">
      <c r="S114" s="68">
        <f t="shared" si="75"/>
        <v>7</v>
      </c>
      <c r="T114" s="69">
        <f t="shared" si="75"/>
        <v>2</v>
      </c>
      <c r="U114" s="70">
        <f t="shared" si="46"/>
        <v>5</v>
      </c>
      <c r="V114" s="68">
        <f t="shared" si="74"/>
        <v>2</v>
      </c>
      <c r="W114" s="70">
        <f t="shared" si="74"/>
        <v>7</v>
      </c>
      <c r="X114" s="71">
        <f t="shared" si="74"/>
        <v>0.7142857142857143</v>
      </c>
      <c r="Y114" s="71">
        <f t="shared" si="74"/>
        <v>0.5</v>
      </c>
      <c r="Z114" s="69">
        <f t="shared" si="74"/>
        <v>10000</v>
      </c>
      <c r="AA114" s="69">
        <f t="shared" ca="1" si="74"/>
        <v>9491.6209828854735</v>
      </c>
      <c r="AB114" s="69">
        <f t="shared" ca="1" si="63"/>
        <v>-508.3790171145265</v>
      </c>
      <c r="AC114" s="69">
        <f t="shared" ca="1" si="64"/>
        <v>140.93476785345405</v>
      </c>
      <c r="AD114" s="73">
        <f t="shared" si="69"/>
        <v>9.3999999999999684</v>
      </c>
      <c r="AE114" s="69">
        <f t="shared" si="76"/>
        <v>0.70000000000000007</v>
      </c>
      <c r="AF114" s="69">
        <f t="shared" si="76"/>
        <v>3.5000000000000004</v>
      </c>
      <c r="AG114" s="78">
        <f t="shared" si="76"/>
        <v>200</v>
      </c>
      <c r="AH114" s="60">
        <f t="shared" si="76"/>
        <v>50</v>
      </c>
      <c r="AI114" s="60">
        <f t="shared" si="76"/>
        <v>175.00000000000003</v>
      </c>
      <c r="AJ114" s="60">
        <f t="shared" si="76"/>
        <v>10175</v>
      </c>
      <c r="AK114" s="60">
        <f t="shared" si="76"/>
        <v>648.37901711452696</v>
      </c>
      <c r="AL114" s="60">
        <f t="shared" si="76"/>
        <v>12.967580342290539</v>
      </c>
      <c r="AM114" s="60">
        <f t="shared" ca="1" si="76"/>
        <v>-430.87216454734795</v>
      </c>
      <c r="AN114" s="60">
        <f t="shared" ca="1" si="76"/>
        <v>-430.87216454734795</v>
      </c>
      <c r="AO114" s="60">
        <f t="shared" ca="1" si="76"/>
        <v>430.87216454734795</v>
      </c>
      <c r="AP114" s="63">
        <f t="shared" si="47"/>
        <v>35</v>
      </c>
      <c r="AQ114" s="62">
        <f t="shared" si="48"/>
        <v>2.4539979087543173</v>
      </c>
      <c r="AR114" s="62">
        <f t="shared" si="49"/>
        <v>122.69989543771587</v>
      </c>
      <c r="AS114" s="62">
        <f t="shared" si="50"/>
        <v>245.39979087543173</v>
      </c>
      <c r="AT114" s="62">
        <f t="shared" si="51"/>
        <v>-122.69989543771587</v>
      </c>
      <c r="AU114" s="62">
        <f t="shared" si="52"/>
        <v>613.49947718857936</v>
      </c>
      <c r="AV114" s="62">
        <f t="shared" si="53"/>
        <v>-245.39979087543173</v>
      </c>
      <c r="AW114" s="63">
        <f t="shared" si="65"/>
        <v>368.09968631314763</v>
      </c>
      <c r="AX114" s="61" t="str">
        <f t="shared" ca="1" si="54"/>
        <v/>
      </c>
      <c r="AY114" s="69">
        <f t="shared" ca="1" si="66"/>
        <v>9744.127835452653</v>
      </c>
      <c r="AZ114" s="51">
        <f t="shared" si="55"/>
        <v>858.89926806401104</v>
      </c>
      <c r="BA114" s="55">
        <f t="shared" ca="1" si="56"/>
        <v>9.0490261843863024E-2</v>
      </c>
      <c r="BB114" s="55">
        <f t="shared" ca="1" si="67"/>
        <v>0.72406545888227114</v>
      </c>
      <c r="BC114" s="64">
        <f t="shared" ca="1" si="57"/>
        <v>-140.27933080137888</v>
      </c>
      <c r="BE114" s="52" t="str">
        <f t="shared" ca="1" si="58"/>
        <v/>
      </c>
      <c r="BF114" s="52" t="str">
        <f t="shared" ca="1" si="59"/>
        <v/>
      </c>
      <c r="BG114" s="52">
        <f t="shared" ca="1" si="60"/>
        <v>9.3999999999999684</v>
      </c>
      <c r="BH114" s="52">
        <f t="shared" ca="1" si="61"/>
        <v>9.3999999999999684</v>
      </c>
    </row>
    <row r="115" spans="19:60">
      <c r="S115" s="68">
        <f t="shared" si="75"/>
        <v>7</v>
      </c>
      <c r="T115" s="69">
        <f t="shared" si="75"/>
        <v>2</v>
      </c>
      <c r="U115" s="70">
        <f t="shared" si="46"/>
        <v>5</v>
      </c>
      <c r="V115" s="68">
        <f t="shared" si="74"/>
        <v>2</v>
      </c>
      <c r="W115" s="70">
        <f t="shared" si="74"/>
        <v>7</v>
      </c>
      <c r="X115" s="71">
        <f t="shared" si="74"/>
        <v>0.7142857142857143</v>
      </c>
      <c r="Y115" s="71">
        <f t="shared" si="74"/>
        <v>0.5</v>
      </c>
      <c r="Z115" s="69">
        <f t="shared" si="74"/>
        <v>10000</v>
      </c>
      <c r="AA115" s="69">
        <f t="shared" ca="1" si="74"/>
        <v>9491.6209828854735</v>
      </c>
      <c r="AB115" s="69">
        <f t="shared" ca="1" si="63"/>
        <v>-508.3790171145265</v>
      </c>
      <c r="AC115" s="69">
        <f t="shared" ca="1" si="64"/>
        <v>140.93476785345405</v>
      </c>
      <c r="AD115" s="73">
        <f t="shared" si="69"/>
        <v>9.2999999999999687</v>
      </c>
      <c r="AE115" s="69">
        <f t="shared" si="76"/>
        <v>0.70000000000000007</v>
      </c>
      <c r="AF115" s="69">
        <f t="shared" si="76"/>
        <v>3.5000000000000004</v>
      </c>
      <c r="AG115" s="78">
        <f t="shared" si="76"/>
        <v>200</v>
      </c>
      <c r="AH115" s="60">
        <f t="shared" si="76"/>
        <v>50</v>
      </c>
      <c r="AI115" s="60">
        <f t="shared" si="76"/>
        <v>175.00000000000003</v>
      </c>
      <c r="AJ115" s="60">
        <f t="shared" si="76"/>
        <v>10175</v>
      </c>
      <c r="AK115" s="60">
        <f t="shared" si="76"/>
        <v>648.37901711452696</v>
      </c>
      <c r="AL115" s="60">
        <f t="shared" si="76"/>
        <v>12.967580342290539</v>
      </c>
      <c r="AM115" s="60">
        <f t="shared" ca="1" si="76"/>
        <v>-430.87216454734795</v>
      </c>
      <c r="AN115" s="60">
        <f t="shared" ca="1" si="76"/>
        <v>-430.87216454734795</v>
      </c>
      <c r="AO115" s="60">
        <f t="shared" ca="1" si="76"/>
        <v>430.87216454734795</v>
      </c>
      <c r="AP115" s="63">
        <f t="shared" si="47"/>
        <v>35</v>
      </c>
      <c r="AQ115" s="62">
        <f t="shared" si="48"/>
        <v>2.4696322948699554</v>
      </c>
      <c r="AR115" s="62">
        <f t="shared" si="49"/>
        <v>123.48161474349777</v>
      </c>
      <c r="AS115" s="62">
        <f t="shared" si="50"/>
        <v>246.96322948699554</v>
      </c>
      <c r="AT115" s="62">
        <f t="shared" si="51"/>
        <v>-123.48161474349777</v>
      </c>
      <c r="AU115" s="62">
        <f t="shared" si="52"/>
        <v>617.40807371748883</v>
      </c>
      <c r="AV115" s="62">
        <f t="shared" si="53"/>
        <v>-246.96322948699554</v>
      </c>
      <c r="AW115" s="63">
        <f t="shared" si="65"/>
        <v>370.44484423049329</v>
      </c>
      <c r="AX115" s="61" t="str">
        <f t="shared" ca="1" si="54"/>
        <v/>
      </c>
      <c r="AY115" s="69">
        <f t="shared" ca="1" si="66"/>
        <v>9744.127835452653</v>
      </c>
      <c r="AZ115" s="51">
        <f t="shared" si="55"/>
        <v>864.37130320448443</v>
      </c>
      <c r="BA115" s="55">
        <f t="shared" ca="1" si="56"/>
        <v>9.1066774027644931E-2</v>
      </c>
      <c r="BB115" s="55">
        <f t="shared" ca="1" si="67"/>
        <v>0.72867846972338812</v>
      </c>
      <c r="BC115" s="64">
        <f t="shared" ca="1" si="57"/>
        <v>-137.93417288403322</v>
      </c>
      <c r="BE115" s="52" t="str">
        <f t="shared" ca="1" si="58"/>
        <v/>
      </c>
      <c r="BF115" s="52" t="str">
        <f t="shared" ca="1" si="59"/>
        <v/>
      </c>
      <c r="BG115" s="52">
        <f t="shared" ca="1" si="60"/>
        <v>9.2999999999999687</v>
      </c>
      <c r="BH115" s="52">
        <f t="shared" ca="1" si="61"/>
        <v>9.2999999999999687</v>
      </c>
    </row>
    <row r="116" spans="19:60">
      <c r="S116" s="68">
        <f t="shared" si="75"/>
        <v>7</v>
      </c>
      <c r="T116" s="69">
        <f t="shared" si="75"/>
        <v>2</v>
      </c>
      <c r="U116" s="70">
        <f t="shared" si="46"/>
        <v>5</v>
      </c>
      <c r="V116" s="68">
        <f t="shared" si="74"/>
        <v>2</v>
      </c>
      <c r="W116" s="70">
        <f t="shared" si="74"/>
        <v>7</v>
      </c>
      <c r="X116" s="71">
        <f t="shared" si="74"/>
        <v>0.7142857142857143</v>
      </c>
      <c r="Y116" s="71">
        <f t="shared" si="74"/>
        <v>0.5</v>
      </c>
      <c r="Z116" s="69">
        <f t="shared" si="74"/>
        <v>10000</v>
      </c>
      <c r="AA116" s="69">
        <f t="shared" ca="1" si="74"/>
        <v>9491.6209828854735</v>
      </c>
      <c r="AB116" s="69">
        <f t="shared" ca="1" si="63"/>
        <v>-508.3790171145265</v>
      </c>
      <c r="AC116" s="69">
        <f t="shared" ca="1" si="64"/>
        <v>140.93476785345405</v>
      </c>
      <c r="AD116" s="73">
        <f t="shared" si="69"/>
        <v>9.1999999999999691</v>
      </c>
      <c r="AE116" s="69">
        <f t="shared" si="76"/>
        <v>0.70000000000000007</v>
      </c>
      <c r="AF116" s="69">
        <f t="shared" si="76"/>
        <v>3.5000000000000004</v>
      </c>
      <c r="AG116" s="78">
        <f t="shared" si="76"/>
        <v>200</v>
      </c>
      <c r="AH116" s="60">
        <f t="shared" si="76"/>
        <v>50</v>
      </c>
      <c r="AI116" s="60">
        <f t="shared" si="76"/>
        <v>175.00000000000003</v>
      </c>
      <c r="AJ116" s="60">
        <f t="shared" si="76"/>
        <v>10175</v>
      </c>
      <c r="AK116" s="60">
        <f t="shared" si="76"/>
        <v>648.37901711452696</v>
      </c>
      <c r="AL116" s="60">
        <f t="shared" si="76"/>
        <v>12.967580342290539</v>
      </c>
      <c r="AM116" s="60">
        <f t="shared" ca="1" si="76"/>
        <v>-430.87216454734795</v>
      </c>
      <c r="AN116" s="60">
        <f t="shared" ca="1" si="76"/>
        <v>-430.87216454734795</v>
      </c>
      <c r="AO116" s="60">
        <f t="shared" ca="1" si="76"/>
        <v>430.87216454734795</v>
      </c>
      <c r="AP116" s="63">
        <f t="shared" si="47"/>
        <v>35</v>
      </c>
      <c r="AQ116" s="62">
        <f t="shared" si="48"/>
        <v>2.485606558944629</v>
      </c>
      <c r="AR116" s="62">
        <f t="shared" si="49"/>
        <v>124.28032794723146</v>
      </c>
      <c r="AS116" s="62">
        <f t="shared" si="50"/>
        <v>248.56065589446291</v>
      </c>
      <c r="AT116" s="62">
        <f t="shared" si="51"/>
        <v>-124.28032794723146</v>
      </c>
      <c r="AU116" s="62">
        <f t="shared" si="52"/>
        <v>621.40163973615722</v>
      </c>
      <c r="AV116" s="62">
        <f t="shared" si="53"/>
        <v>-248.56065589446291</v>
      </c>
      <c r="AW116" s="63">
        <f t="shared" si="65"/>
        <v>372.84098384169431</v>
      </c>
      <c r="AX116" s="61" t="str">
        <f t="shared" ca="1" si="54"/>
        <v/>
      </c>
      <c r="AY116" s="69">
        <f t="shared" ca="1" si="66"/>
        <v>9744.127835452653</v>
      </c>
      <c r="AZ116" s="51">
        <f t="shared" si="55"/>
        <v>869.96229563062025</v>
      </c>
      <c r="BA116" s="55">
        <f t="shared" ca="1" si="56"/>
        <v>9.1655819084987294E-2</v>
      </c>
      <c r="BB116" s="55">
        <f t="shared" ca="1" si="67"/>
        <v>0.73339176340887713</v>
      </c>
      <c r="BC116" s="64">
        <f t="shared" ca="1" si="57"/>
        <v>-135.53803327283219</v>
      </c>
      <c r="BE116" s="52" t="str">
        <f t="shared" ca="1" si="58"/>
        <v/>
      </c>
      <c r="BF116" s="52" t="str">
        <f t="shared" ca="1" si="59"/>
        <v/>
      </c>
      <c r="BG116" s="52">
        <f t="shared" ca="1" si="60"/>
        <v>9.1999999999999691</v>
      </c>
      <c r="BH116" s="52">
        <f t="shared" ca="1" si="61"/>
        <v>9.1999999999999691</v>
      </c>
    </row>
    <row r="117" spans="19:60">
      <c r="S117" s="68">
        <f t="shared" si="75"/>
        <v>7</v>
      </c>
      <c r="T117" s="69">
        <f t="shared" si="75"/>
        <v>2</v>
      </c>
      <c r="U117" s="70">
        <f t="shared" si="46"/>
        <v>5</v>
      </c>
      <c r="V117" s="68">
        <f t="shared" si="74"/>
        <v>2</v>
      </c>
      <c r="W117" s="70">
        <f t="shared" si="74"/>
        <v>7</v>
      </c>
      <c r="X117" s="71">
        <f t="shared" si="74"/>
        <v>0.7142857142857143</v>
      </c>
      <c r="Y117" s="71">
        <f t="shared" si="74"/>
        <v>0.5</v>
      </c>
      <c r="Z117" s="69">
        <f t="shared" si="74"/>
        <v>10000</v>
      </c>
      <c r="AA117" s="69">
        <f t="shared" ca="1" si="74"/>
        <v>9491.6209828854735</v>
      </c>
      <c r="AB117" s="69">
        <f t="shared" ca="1" si="63"/>
        <v>-508.3790171145265</v>
      </c>
      <c r="AC117" s="69">
        <f t="shared" ca="1" si="64"/>
        <v>140.93476785345405</v>
      </c>
      <c r="AD117" s="73">
        <f t="shared" si="69"/>
        <v>9.0999999999999694</v>
      </c>
      <c r="AE117" s="69">
        <f t="shared" si="76"/>
        <v>0.70000000000000007</v>
      </c>
      <c r="AF117" s="69">
        <f t="shared" si="76"/>
        <v>3.5000000000000004</v>
      </c>
      <c r="AG117" s="78">
        <f t="shared" si="76"/>
        <v>200</v>
      </c>
      <c r="AH117" s="60">
        <f t="shared" si="76"/>
        <v>50</v>
      </c>
      <c r="AI117" s="60">
        <f t="shared" si="76"/>
        <v>175.00000000000003</v>
      </c>
      <c r="AJ117" s="60">
        <f t="shared" si="76"/>
        <v>10175</v>
      </c>
      <c r="AK117" s="60">
        <f t="shared" si="76"/>
        <v>648.37901711452696</v>
      </c>
      <c r="AL117" s="60">
        <f t="shared" si="76"/>
        <v>12.967580342290539</v>
      </c>
      <c r="AM117" s="60">
        <f t="shared" ca="1" si="76"/>
        <v>-430.87216454734795</v>
      </c>
      <c r="AN117" s="60">
        <f t="shared" ca="1" si="76"/>
        <v>-430.87216454734795</v>
      </c>
      <c r="AO117" s="60">
        <f t="shared" ca="1" si="76"/>
        <v>430.87216454734795</v>
      </c>
      <c r="AP117" s="63">
        <f t="shared" si="47"/>
        <v>35</v>
      </c>
      <c r="AQ117" s="62">
        <f t="shared" si="48"/>
        <v>2.5019319057462179</v>
      </c>
      <c r="AR117" s="62">
        <f t="shared" si="49"/>
        <v>125.09659528731089</v>
      </c>
      <c r="AS117" s="62">
        <f t="shared" si="50"/>
        <v>250.19319057462178</v>
      </c>
      <c r="AT117" s="62">
        <f t="shared" si="51"/>
        <v>-125.09659528731089</v>
      </c>
      <c r="AU117" s="62">
        <f t="shared" si="52"/>
        <v>625.48297643655451</v>
      </c>
      <c r="AV117" s="62">
        <f t="shared" si="53"/>
        <v>-250.19319057462178</v>
      </c>
      <c r="AW117" s="63">
        <f t="shared" si="65"/>
        <v>375.28978586193273</v>
      </c>
      <c r="AX117" s="61" t="str">
        <f t="shared" ca="1" si="54"/>
        <v/>
      </c>
      <c r="AY117" s="69">
        <f t="shared" ca="1" si="66"/>
        <v>9744.127835452653</v>
      </c>
      <c r="AZ117" s="51">
        <f t="shared" si="55"/>
        <v>875.67616701117618</v>
      </c>
      <c r="BA117" s="55">
        <f t="shared" ca="1" si="56"/>
        <v>9.2257810187545933E-2</v>
      </c>
      <c r="BB117" s="55">
        <f t="shared" ca="1" si="67"/>
        <v>0.73820864596657476</v>
      </c>
      <c r="BC117" s="64">
        <f t="shared" ca="1" si="57"/>
        <v>-133.08923125259378</v>
      </c>
      <c r="BE117" s="52" t="str">
        <f t="shared" ca="1" si="58"/>
        <v/>
      </c>
      <c r="BF117" s="52" t="str">
        <f t="shared" ca="1" si="59"/>
        <v/>
      </c>
      <c r="BG117" s="52">
        <f t="shared" ca="1" si="60"/>
        <v>9.0999999999999694</v>
      </c>
      <c r="BH117" s="52">
        <f t="shared" ca="1" si="61"/>
        <v>9.0999999999999694</v>
      </c>
    </row>
    <row r="118" spans="19:60">
      <c r="S118" s="68">
        <f t="shared" si="75"/>
        <v>7</v>
      </c>
      <c r="T118" s="69">
        <f t="shared" si="75"/>
        <v>2</v>
      </c>
      <c r="U118" s="70">
        <f t="shared" si="46"/>
        <v>5</v>
      </c>
      <c r="V118" s="68">
        <f t="shared" si="74"/>
        <v>2</v>
      </c>
      <c r="W118" s="70">
        <f t="shared" si="74"/>
        <v>7</v>
      </c>
      <c r="X118" s="71">
        <f t="shared" si="74"/>
        <v>0.7142857142857143</v>
      </c>
      <c r="Y118" s="71">
        <f t="shared" si="74"/>
        <v>0.5</v>
      </c>
      <c r="Z118" s="69">
        <f t="shared" si="74"/>
        <v>10000</v>
      </c>
      <c r="AA118" s="69">
        <f t="shared" ca="1" si="74"/>
        <v>9491.6209828854735</v>
      </c>
      <c r="AB118" s="69">
        <f t="shared" ca="1" si="63"/>
        <v>-508.3790171145265</v>
      </c>
      <c r="AC118" s="69">
        <f t="shared" ca="1" si="64"/>
        <v>140.93476785345405</v>
      </c>
      <c r="AD118" s="73">
        <f t="shared" si="69"/>
        <v>8.9999999999999698</v>
      </c>
      <c r="AE118" s="69">
        <f t="shared" si="76"/>
        <v>0.70000000000000007</v>
      </c>
      <c r="AF118" s="69">
        <f t="shared" si="76"/>
        <v>3.5000000000000004</v>
      </c>
      <c r="AG118" s="78">
        <f t="shared" si="76"/>
        <v>200</v>
      </c>
      <c r="AH118" s="60">
        <f t="shared" si="76"/>
        <v>50</v>
      </c>
      <c r="AI118" s="60">
        <f t="shared" si="76"/>
        <v>175.00000000000003</v>
      </c>
      <c r="AJ118" s="60">
        <f t="shared" si="76"/>
        <v>10175</v>
      </c>
      <c r="AK118" s="60">
        <f t="shared" si="76"/>
        <v>648.37901711452696</v>
      </c>
      <c r="AL118" s="60">
        <f t="shared" si="76"/>
        <v>12.967580342290539</v>
      </c>
      <c r="AM118" s="60">
        <f t="shared" ca="1" si="76"/>
        <v>-430.87216454734795</v>
      </c>
      <c r="AN118" s="60">
        <f t="shared" ca="1" si="76"/>
        <v>-430.87216454734795</v>
      </c>
      <c r="AO118" s="60">
        <f t="shared" ca="1" si="76"/>
        <v>430.87216454734795</v>
      </c>
      <c r="AP118" s="63">
        <f t="shared" si="47"/>
        <v>35</v>
      </c>
      <c r="AQ118" s="62">
        <f t="shared" si="48"/>
        <v>2.518620038032287</v>
      </c>
      <c r="AR118" s="62">
        <f t="shared" si="49"/>
        <v>125.93100190161435</v>
      </c>
      <c r="AS118" s="62">
        <f t="shared" si="50"/>
        <v>251.8620038032287</v>
      </c>
      <c r="AT118" s="62">
        <f t="shared" si="51"/>
        <v>-125.93100190161435</v>
      </c>
      <c r="AU118" s="62">
        <f t="shared" si="52"/>
        <v>629.65500950807177</v>
      </c>
      <c r="AV118" s="62">
        <f t="shared" si="53"/>
        <v>-251.8620038032287</v>
      </c>
      <c r="AW118" s="63">
        <f t="shared" si="65"/>
        <v>377.79300570484304</v>
      </c>
      <c r="AX118" s="61" t="str">
        <f t="shared" ca="1" si="54"/>
        <v/>
      </c>
      <c r="AY118" s="69">
        <f t="shared" ca="1" si="66"/>
        <v>9744.127835452653</v>
      </c>
      <c r="AZ118" s="51">
        <f t="shared" si="55"/>
        <v>881.5170133113005</v>
      </c>
      <c r="BA118" s="55">
        <f t="shared" ca="1" si="56"/>
        <v>9.2873178870161485E-2</v>
      </c>
      <c r="BB118" s="55">
        <f t="shared" ca="1" si="67"/>
        <v>0.74313257035888769</v>
      </c>
      <c r="BC118" s="64">
        <f t="shared" ca="1" si="57"/>
        <v>-130.58601140968346</v>
      </c>
      <c r="BE118" s="52" t="str">
        <f t="shared" ca="1" si="58"/>
        <v/>
      </c>
      <c r="BF118" s="52" t="str">
        <f t="shared" ca="1" si="59"/>
        <v/>
      </c>
      <c r="BG118" s="52">
        <f t="shared" ca="1" si="60"/>
        <v>8.9999999999999698</v>
      </c>
      <c r="BH118" s="52">
        <f t="shared" ca="1" si="61"/>
        <v>8.9999999999999698</v>
      </c>
    </row>
    <row r="119" spans="19:60">
      <c r="S119" s="68">
        <f t="shared" si="75"/>
        <v>7</v>
      </c>
      <c r="T119" s="69">
        <f t="shared" si="75"/>
        <v>2</v>
      </c>
      <c r="U119" s="70">
        <f t="shared" si="46"/>
        <v>5</v>
      </c>
      <c r="V119" s="68">
        <f t="shared" si="74"/>
        <v>2</v>
      </c>
      <c r="W119" s="70">
        <f t="shared" si="74"/>
        <v>7</v>
      </c>
      <c r="X119" s="71">
        <f t="shared" si="74"/>
        <v>0.7142857142857143</v>
      </c>
      <c r="Y119" s="71">
        <f t="shared" si="74"/>
        <v>0.5</v>
      </c>
      <c r="Z119" s="69">
        <f t="shared" si="74"/>
        <v>10000</v>
      </c>
      <c r="AA119" s="69">
        <f t="shared" ca="1" si="74"/>
        <v>9491.6209828854735</v>
      </c>
      <c r="AB119" s="69">
        <f t="shared" ca="1" si="63"/>
        <v>-508.3790171145265</v>
      </c>
      <c r="AC119" s="69">
        <f t="shared" ca="1" si="64"/>
        <v>140.93476785345405</v>
      </c>
      <c r="AD119" s="73">
        <f t="shared" si="69"/>
        <v>8.8999999999999702</v>
      </c>
      <c r="AE119" s="69">
        <f t="shared" si="76"/>
        <v>0.70000000000000007</v>
      </c>
      <c r="AF119" s="69">
        <f t="shared" si="76"/>
        <v>3.5000000000000004</v>
      </c>
      <c r="AG119" s="78">
        <f t="shared" si="76"/>
        <v>200</v>
      </c>
      <c r="AH119" s="60">
        <f t="shared" si="76"/>
        <v>50</v>
      </c>
      <c r="AI119" s="60">
        <f t="shared" si="76"/>
        <v>175.00000000000003</v>
      </c>
      <c r="AJ119" s="60">
        <f t="shared" si="76"/>
        <v>10175</v>
      </c>
      <c r="AK119" s="60">
        <f t="shared" si="76"/>
        <v>648.37901711452696</v>
      </c>
      <c r="AL119" s="60">
        <f t="shared" si="76"/>
        <v>12.967580342290539</v>
      </c>
      <c r="AM119" s="60">
        <f t="shared" ca="1" si="76"/>
        <v>-430.87216454734795</v>
      </c>
      <c r="AN119" s="60">
        <f t="shared" ca="1" si="76"/>
        <v>-430.87216454734795</v>
      </c>
      <c r="AO119" s="60">
        <f t="shared" ca="1" si="76"/>
        <v>430.87216454734795</v>
      </c>
      <c r="AP119" s="63">
        <f t="shared" si="47"/>
        <v>35</v>
      </c>
      <c r="AQ119" s="62">
        <f t="shared" si="48"/>
        <v>2.535683184527032</v>
      </c>
      <c r="AR119" s="62">
        <f t="shared" si="49"/>
        <v>126.7841592263516</v>
      </c>
      <c r="AS119" s="62">
        <f t="shared" si="50"/>
        <v>253.56831845270321</v>
      </c>
      <c r="AT119" s="62">
        <f t="shared" si="51"/>
        <v>-126.7841592263516</v>
      </c>
      <c r="AU119" s="62">
        <f t="shared" si="52"/>
        <v>633.92079613175804</v>
      </c>
      <c r="AV119" s="62">
        <f t="shared" si="53"/>
        <v>-253.56831845270321</v>
      </c>
      <c r="AW119" s="63">
        <f t="shared" si="65"/>
        <v>380.3524776790548</v>
      </c>
      <c r="AX119" s="61" t="str">
        <f t="shared" ca="1" si="54"/>
        <v/>
      </c>
      <c r="AY119" s="69">
        <f t="shared" ca="1" si="66"/>
        <v>9744.127835452653</v>
      </c>
      <c r="AZ119" s="51">
        <f t="shared" si="55"/>
        <v>887.48911458446128</v>
      </c>
      <c r="BA119" s="55">
        <f t="shared" ca="1" si="56"/>
        <v>9.3502376062498727E-2</v>
      </c>
      <c r="BB119" s="55">
        <f t="shared" ca="1" si="67"/>
        <v>0.74816714473754498</v>
      </c>
      <c r="BC119" s="64">
        <f t="shared" ca="1" si="57"/>
        <v>-128.0265394354717</v>
      </c>
      <c r="BE119" s="52" t="str">
        <f t="shared" ca="1" si="58"/>
        <v/>
      </c>
      <c r="BF119" s="52" t="str">
        <f t="shared" ca="1" si="59"/>
        <v/>
      </c>
      <c r="BG119" s="52">
        <f t="shared" ca="1" si="60"/>
        <v>8.8999999999999702</v>
      </c>
      <c r="BH119" s="52">
        <f t="shared" ca="1" si="61"/>
        <v>8.8999999999999702</v>
      </c>
    </row>
    <row r="120" spans="19:60">
      <c r="S120" s="68">
        <f t="shared" si="75"/>
        <v>7</v>
      </c>
      <c r="T120" s="69">
        <f t="shared" si="75"/>
        <v>2</v>
      </c>
      <c r="U120" s="70">
        <f t="shared" si="46"/>
        <v>5</v>
      </c>
      <c r="V120" s="68">
        <f t="shared" si="74"/>
        <v>2</v>
      </c>
      <c r="W120" s="70">
        <f t="shared" si="74"/>
        <v>7</v>
      </c>
      <c r="X120" s="71">
        <f t="shared" si="74"/>
        <v>0.7142857142857143</v>
      </c>
      <c r="Y120" s="71">
        <f t="shared" si="74"/>
        <v>0.5</v>
      </c>
      <c r="Z120" s="69">
        <f t="shared" si="74"/>
        <v>10000</v>
      </c>
      <c r="AA120" s="69">
        <f t="shared" ca="1" si="74"/>
        <v>9491.6209828854735</v>
      </c>
      <c r="AB120" s="69">
        <f t="shared" ca="1" si="63"/>
        <v>-508.3790171145265</v>
      </c>
      <c r="AC120" s="69">
        <f t="shared" ca="1" si="64"/>
        <v>140.93476785345405</v>
      </c>
      <c r="AD120" s="73">
        <f t="shared" si="69"/>
        <v>8.7999999999999705</v>
      </c>
      <c r="AE120" s="69">
        <f t="shared" si="76"/>
        <v>0.70000000000000007</v>
      </c>
      <c r="AF120" s="69">
        <f t="shared" si="76"/>
        <v>3.5000000000000004</v>
      </c>
      <c r="AG120" s="78">
        <f t="shared" si="76"/>
        <v>200</v>
      </c>
      <c r="AH120" s="60">
        <f t="shared" si="76"/>
        <v>50</v>
      </c>
      <c r="AI120" s="60">
        <f t="shared" si="76"/>
        <v>175.00000000000003</v>
      </c>
      <c r="AJ120" s="60">
        <f t="shared" si="76"/>
        <v>10175</v>
      </c>
      <c r="AK120" s="60">
        <f t="shared" si="76"/>
        <v>648.37901711452696</v>
      </c>
      <c r="AL120" s="60">
        <f t="shared" si="76"/>
        <v>12.967580342290539</v>
      </c>
      <c r="AM120" s="60">
        <f t="shared" ca="1" si="76"/>
        <v>-430.87216454734795</v>
      </c>
      <c r="AN120" s="60">
        <f t="shared" ca="1" si="76"/>
        <v>-430.87216454734795</v>
      </c>
      <c r="AO120" s="60">
        <f t="shared" ca="1" si="76"/>
        <v>430.87216454734795</v>
      </c>
      <c r="AP120" s="63">
        <f t="shared" si="47"/>
        <v>35</v>
      </c>
      <c r="AQ120" s="62">
        <f t="shared" si="48"/>
        <v>2.5531341298057484</v>
      </c>
      <c r="AR120" s="62">
        <f t="shared" si="49"/>
        <v>127.65670649028742</v>
      </c>
      <c r="AS120" s="62">
        <f t="shared" si="50"/>
        <v>255.31341298057484</v>
      </c>
      <c r="AT120" s="62">
        <f t="shared" si="51"/>
        <v>-127.65670649028742</v>
      </c>
      <c r="AU120" s="62">
        <f t="shared" si="52"/>
        <v>638.28353245143705</v>
      </c>
      <c r="AV120" s="62">
        <f t="shared" si="53"/>
        <v>-255.31341298057484</v>
      </c>
      <c r="AW120" s="63">
        <f t="shared" si="65"/>
        <v>382.97011947086219</v>
      </c>
      <c r="AX120" s="61" t="str">
        <f t="shared" ca="1" si="54"/>
        <v/>
      </c>
      <c r="AY120" s="69">
        <f t="shared" ca="1" si="66"/>
        <v>9744.127835452653</v>
      </c>
      <c r="AZ120" s="51">
        <f t="shared" si="55"/>
        <v>893.59694543201192</v>
      </c>
      <c r="BA120" s="55">
        <f t="shared" ca="1" si="56"/>
        <v>9.4145873191025423E-2</v>
      </c>
      <c r="BB120" s="55">
        <f t="shared" ca="1" si="67"/>
        <v>0.75331614126117152</v>
      </c>
      <c r="BC120" s="64">
        <f t="shared" ca="1" si="57"/>
        <v>-125.40889764366432</v>
      </c>
      <c r="BE120" s="52" t="str">
        <f t="shared" ca="1" si="58"/>
        <v/>
      </c>
      <c r="BF120" s="52" t="str">
        <f t="shared" ca="1" si="59"/>
        <v/>
      </c>
      <c r="BG120" s="52">
        <f t="shared" ca="1" si="60"/>
        <v>8.7999999999999705</v>
      </c>
      <c r="BH120" s="52">
        <f t="shared" ca="1" si="61"/>
        <v>8.7999999999999705</v>
      </c>
    </row>
    <row r="121" spans="19:60">
      <c r="S121" s="68">
        <f t="shared" si="75"/>
        <v>7</v>
      </c>
      <c r="T121" s="69">
        <f t="shared" si="75"/>
        <v>2</v>
      </c>
      <c r="U121" s="70">
        <f t="shared" si="46"/>
        <v>5</v>
      </c>
      <c r="V121" s="68">
        <f t="shared" ref="V121:AA136" si="77">V120</f>
        <v>2</v>
      </c>
      <c r="W121" s="70">
        <f t="shared" si="77"/>
        <v>7</v>
      </c>
      <c r="X121" s="71">
        <f t="shared" si="77"/>
        <v>0.7142857142857143</v>
      </c>
      <c r="Y121" s="71">
        <f t="shared" si="77"/>
        <v>0.5</v>
      </c>
      <c r="Z121" s="69">
        <f t="shared" si="77"/>
        <v>10000</v>
      </c>
      <c r="AA121" s="69">
        <f t="shared" ca="1" si="77"/>
        <v>9491.6209828854735</v>
      </c>
      <c r="AB121" s="69">
        <f t="shared" ca="1" si="63"/>
        <v>-508.3790171145265</v>
      </c>
      <c r="AC121" s="69">
        <f t="shared" ca="1" si="64"/>
        <v>140.93476785345405</v>
      </c>
      <c r="AD121" s="73">
        <f t="shared" si="69"/>
        <v>8.6999999999999709</v>
      </c>
      <c r="AE121" s="69">
        <f t="shared" si="76"/>
        <v>0.70000000000000007</v>
      </c>
      <c r="AF121" s="69">
        <f t="shared" si="76"/>
        <v>3.5000000000000004</v>
      </c>
      <c r="AG121" s="78">
        <f t="shared" si="76"/>
        <v>200</v>
      </c>
      <c r="AH121" s="60">
        <f t="shared" si="76"/>
        <v>50</v>
      </c>
      <c r="AI121" s="60">
        <f t="shared" si="76"/>
        <v>175.00000000000003</v>
      </c>
      <c r="AJ121" s="60">
        <f t="shared" si="76"/>
        <v>10175</v>
      </c>
      <c r="AK121" s="60">
        <f t="shared" si="76"/>
        <v>648.37901711452696</v>
      </c>
      <c r="AL121" s="60">
        <f t="shared" si="76"/>
        <v>12.967580342290539</v>
      </c>
      <c r="AM121" s="60">
        <f t="shared" ca="1" si="76"/>
        <v>-430.87216454734795</v>
      </c>
      <c r="AN121" s="60">
        <f t="shared" ca="1" si="76"/>
        <v>-430.87216454734795</v>
      </c>
      <c r="AO121" s="60">
        <f t="shared" ca="1" si="76"/>
        <v>430.87216454734795</v>
      </c>
      <c r="AP121" s="63">
        <f t="shared" si="47"/>
        <v>35</v>
      </c>
      <c r="AQ121" s="62">
        <f t="shared" si="48"/>
        <v>2.570986246240297</v>
      </c>
      <c r="AR121" s="62">
        <f t="shared" si="49"/>
        <v>128.54931231201485</v>
      </c>
      <c r="AS121" s="62">
        <f t="shared" si="50"/>
        <v>257.0986246240297</v>
      </c>
      <c r="AT121" s="62">
        <f t="shared" si="51"/>
        <v>-128.54931231201485</v>
      </c>
      <c r="AU121" s="62">
        <f t="shared" si="52"/>
        <v>642.74656156007427</v>
      </c>
      <c r="AV121" s="62">
        <f t="shared" si="53"/>
        <v>-257.0986246240297</v>
      </c>
      <c r="AW121" s="63">
        <f t="shared" si="65"/>
        <v>385.64793693604457</v>
      </c>
      <c r="AX121" s="61" t="str">
        <f t="shared" ca="1" si="54"/>
        <v/>
      </c>
      <c r="AY121" s="69">
        <f t="shared" ca="1" si="66"/>
        <v>9744.127835452653</v>
      </c>
      <c r="AZ121" s="51">
        <f t="shared" si="55"/>
        <v>899.84518618410391</v>
      </c>
      <c r="BA121" s="55">
        <f t="shared" ca="1" si="56"/>
        <v>9.4804163356989532E-2</v>
      </c>
      <c r="BB121" s="55">
        <f t="shared" ca="1" si="67"/>
        <v>0.75858350552097364</v>
      </c>
      <c r="BC121" s="64">
        <f t="shared" ca="1" si="57"/>
        <v>-122.73108017848193</v>
      </c>
      <c r="BE121" s="52" t="str">
        <f t="shared" ca="1" si="58"/>
        <v/>
      </c>
      <c r="BF121" s="52" t="str">
        <f t="shared" ca="1" si="59"/>
        <v/>
      </c>
      <c r="BG121" s="52">
        <f t="shared" ca="1" si="60"/>
        <v>8.6999999999999709</v>
      </c>
      <c r="BH121" s="52">
        <f t="shared" ca="1" si="61"/>
        <v>8.6999999999999709</v>
      </c>
    </row>
    <row r="122" spans="19:60">
      <c r="S122" s="68">
        <f t="shared" ref="S122:T137" si="78">S121</f>
        <v>7</v>
      </c>
      <c r="T122" s="69">
        <f t="shared" si="78"/>
        <v>2</v>
      </c>
      <c r="U122" s="70">
        <f t="shared" si="46"/>
        <v>5</v>
      </c>
      <c r="V122" s="68">
        <f t="shared" si="77"/>
        <v>2</v>
      </c>
      <c r="W122" s="70">
        <f t="shared" si="77"/>
        <v>7</v>
      </c>
      <c r="X122" s="71">
        <f t="shared" si="77"/>
        <v>0.7142857142857143</v>
      </c>
      <c r="Y122" s="71">
        <f t="shared" si="77"/>
        <v>0.5</v>
      </c>
      <c r="Z122" s="69">
        <f t="shared" si="77"/>
        <v>10000</v>
      </c>
      <c r="AA122" s="69">
        <f t="shared" ca="1" si="77"/>
        <v>9491.6209828854735</v>
      </c>
      <c r="AB122" s="69">
        <f t="shared" ca="1" si="63"/>
        <v>-508.3790171145265</v>
      </c>
      <c r="AC122" s="69">
        <f t="shared" ca="1" si="64"/>
        <v>140.93476785345405</v>
      </c>
      <c r="AD122" s="73">
        <f t="shared" si="69"/>
        <v>8.5999999999999712</v>
      </c>
      <c r="AE122" s="69">
        <f t="shared" ref="AE122:AO137" si="79">AE121</f>
        <v>0.70000000000000007</v>
      </c>
      <c r="AF122" s="69">
        <f t="shared" si="79"/>
        <v>3.5000000000000004</v>
      </c>
      <c r="AG122" s="78">
        <f t="shared" si="79"/>
        <v>200</v>
      </c>
      <c r="AH122" s="60">
        <f t="shared" si="79"/>
        <v>50</v>
      </c>
      <c r="AI122" s="60">
        <f t="shared" si="79"/>
        <v>175.00000000000003</v>
      </c>
      <c r="AJ122" s="60">
        <f t="shared" si="79"/>
        <v>10175</v>
      </c>
      <c r="AK122" s="60">
        <f t="shared" si="79"/>
        <v>648.37901711452696</v>
      </c>
      <c r="AL122" s="60">
        <f t="shared" si="79"/>
        <v>12.967580342290539</v>
      </c>
      <c r="AM122" s="60">
        <f t="shared" ca="1" si="79"/>
        <v>-430.87216454734795</v>
      </c>
      <c r="AN122" s="60">
        <f t="shared" ca="1" si="79"/>
        <v>-430.87216454734795</v>
      </c>
      <c r="AO122" s="60">
        <f t="shared" ca="1" si="79"/>
        <v>430.87216454734795</v>
      </c>
      <c r="AP122" s="63">
        <f t="shared" si="47"/>
        <v>35</v>
      </c>
      <c r="AQ122" s="62">
        <f t="shared" si="48"/>
        <v>2.589253528173324</v>
      </c>
      <c r="AR122" s="62">
        <f t="shared" si="49"/>
        <v>129.4626764086662</v>
      </c>
      <c r="AS122" s="62">
        <f t="shared" si="50"/>
        <v>258.9253528173324</v>
      </c>
      <c r="AT122" s="62">
        <f t="shared" si="51"/>
        <v>-129.4626764086662</v>
      </c>
      <c r="AU122" s="62">
        <f t="shared" si="52"/>
        <v>647.31338204333099</v>
      </c>
      <c r="AV122" s="62">
        <f t="shared" si="53"/>
        <v>-258.9253528173324</v>
      </c>
      <c r="AW122" s="63">
        <f t="shared" si="65"/>
        <v>388.38802922599859</v>
      </c>
      <c r="AX122" s="61" t="str">
        <f t="shared" ca="1" si="54"/>
        <v/>
      </c>
      <c r="AY122" s="69">
        <f t="shared" ca="1" si="66"/>
        <v>9744.127835452653</v>
      </c>
      <c r="AZ122" s="51">
        <f t="shared" si="55"/>
        <v>906.23873486066339</v>
      </c>
      <c r="BA122" s="55">
        <f t="shared" ca="1" si="56"/>
        <v>9.5477762596580723E-2</v>
      </c>
      <c r="BB122" s="55">
        <f t="shared" ca="1" si="67"/>
        <v>0.76397336662402693</v>
      </c>
      <c r="BC122" s="64">
        <f t="shared" ca="1" si="57"/>
        <v>-119.99098788852791</v>
      </c>
      <c r="BE122" s="52" t="str">
        <f t="shared" ca="1" si="58"/>
        <v/>
      </c>
      <c r="BF122" s="52" t="str">
        <f t="shared" ca="1" si="59"/>
        <v/>
      </c>
      <c r="BG122" s="52">
        <f t="shared" ca="1" si="60"/>
        <v>8.5999999999999712</v>
      </c>
      <c r="BH122" s="52">
        <f t="shared" ca="1" si="61"/>
        <v>8.5999999999999712</v>
      </c>
    </row>
    <row r="123" spans="19:60">
      <c r="S123" s="68">
        <f t="shared" si="78"/>
        <v>7</v>
      </c>
      <c r="T123" s="69">
        <f t="shared" si="78"/>
        <v>2</v>
      </c>
      <c r="U123" s="70">
        <f t="shared" si="46"/>
        <v>5</v>
      </c>
      <c r="V123" s="68">
        <f t="shared" si="77"/>
        <v>2</v>
      </c>
      <c r="W123" s="70">
        <f t="shared" si="77"/>
        <v>7</v>
      </c>
      <c r="X123" s="71">
        <f t="shared" si="77"/>
        <v>0.7142857142857143</v>
      </c>
      <c r="Y123" s="71">
        <f t="shared" si="77"/>
        <v>0.5</v>
      </c>
      <c r="Z123" s="69">
        <f t="shared" si="77"/>
        <v>10000</v>
      </c>
      <c r="AA123" s="69">
        <f t="shared" ca="1" si="77"/>
        <v>9491.6209828854735</v>
      </c>
      <c r="AB123" s="69">
        <f t="shared" ca="1" si="63"/>
        <v>-508.3790171145265</v>
      </c>
      <c r="AC123" s="69">
        <f t="shared" ca="1" si="64"/>
        <v>140.93476785345405</v>
      </c>
      <c r="AD123" s="73">
        <f t="shared" si="69"/>
        <v>8.4999999999999716</v>
      </c>
      <c r="AE123" s="69">
        <f t="shared" si="79"/>
        <v>0.70000000000000007</v>
      </c>
      <c r="AF123" s="69">
        <f t="shared" si="79"/>
        <v>3.5000000000000004</v>
      </c>
      <c r="AG123" s="78">
        <f t="shared" si="79"/>
        <v>200</v>
      </c>
      <c r="AH123" s="60">
        <f t="shared" si="79"/>
        <v>50</v>
      </c>
      <c r="AI123" s="60">
        <f t="shared" si="79"/>
        <v>175.00000000000003</v>
      </c>
      <c r="AJ123" s="60">
        <f t="shared" si="79"/>
        <v>10175</v>
      </c>
      <c r="AK123" s="60">
        <f t="shared" si="79"/>
        <v>648.37901711452696</v>
      </c>
      <c r="AL123" s="60">
        <f t="shared" si="79"/>
        <v>12.967580342290539</v>
      </c>
      <c r="AM123" s="60">
        <f t="shared" ca="1" si="79"/>
        <v>-430.87216454734795</v>
      </c>
      <c r="AN123" s="60">
        <f t="shared" ca="1" si="79"/>
        <v>-430.87216454734795</v>
      </c>
      <c r="AO123" s="60">
        <f t="shared" ca="1" si="79"/>
        <v>430.87216454734795</v>
      </c>
      <c r="AP123" s="63">
        <f t="shared" si="47"/>
        <v>35</v>
      </c>
      <c r="AQ123" s="62">
        <f t="shared" si="48"/>
        <v>2.6079506285047747</v>
      </c>
      <c r="AR123" s="62">
        <f t="shared" si="49"/>
        <v>130.39753142523872</v>
      </c>
      <c r="AS123" s="62">
        <f t="shared" si="50"/>
        <v>260.79506285047745</v>
      </c>
      <c r="AT123" s="62">
        <f t="shared" si="51"/>
        <v>-130.39753142523872</v>
      </c>
      <c r="AU123" s="62">
        <f t="shared" si="52"/>
        <v>651.98765712619365</v>
      </c>
      <c r="AV123" s="62">
        <f t="shared" si="53"/>
        <v>-260.79506285047745</v>
      </c>
      <c r="AW123" s="63">
        <f t="shared" si="65"/>
        <v>391.1925942757162</v>
      </c>
      <c r="AX123" s="61" t="str">
        <f t="shared" ca="1" si="54"/>
        <v/>
      </c>
      <c r="AY123" s="69">
        <f t="shared" ca="1" si="66"/>
        <v>9744.127835452653</v>
      </c>
      <c r="AZ123" s="51">
        <f t="shared" si="55"/>
        <v>912.78271997667105</v>
      </c>
      <c r="BA123" s="55">
        <f t="shared" ca="1" si="56"/>
        <v>9.6167211230044625E-2</v>
      </c>
      <c r="BB123" s="55">
        <f t="shared" ca="1" si="67"/>
        <v>0.76949004798832832</v>
      </c>
      <c r="BC123" s="64">
        <f t="shared" ca="1" si="57"/>
        <v>-117.1864228388103</v>
      </c>
      <c r="BE123" s="52" t="str">
        <f t="shared" ca="1" si="58"/>
        <v/>
      </c>
      <c r="BF123" s="52" t="str">
        <f t="shared" ca="1" si="59"/>
        <v/>
      </c>
      <c r="BG123" s="52">
        <f t="shared" ca="1" si="60"/>
        <v>8.4999999999999716</v>
      </c>
      <c r="BH123" s="52">
        <f t="shared" ca="1" si="61"/>
        <v>8.4999999999999716</v>
      </c>
    </row>
    <row r="124" spans="19:60">
      <c r="S124" s="68">
        <f t="shared" si="78"/>
        <v>7</v>
      </c>
      <c r="T124" s="69">
        <f t="shared" si="78"/>
        <v>2</v>
      </c>
      <c r="U124" s="70">
        <f t="shared" si="46"/>
        <v>5</v>
      </c>
      <c r="V124" s="68">
        <f t="shared" si="77"/>
        <v>2</v>
      </c>
      <c r="W124" s="70">
        <f t="shared" si="77"/>
        <v>7</v>
      </c>
      <c r="X124" s="71">
        <f t="shared" si="77"/>
        <v>0.7142857142857143</v>
      </c>
      <c r="Y124" s="71">
        <f t="shared" si="77"/>
        <v>0.5</v>
      </c>
      <c r="Z124" s="69">
        <f t="shared" si="77"/>
        <v>10000</v>
      </c>
      <c r="AA124" s="69">
        <f t="shared" ca="1" si="77"/>
        <v>9491.6209828854735</v>
      </c>
      <c r="AB124" s="69">
        <f t="shared" ca="1" si="63"/>
        <v>-508.3790171145265</v>
      </c>
      <c r="AC124" s="69">
        <f t="shared" ca="1" si="64"/>
        <v>140.93476785345405</v>
      </c>
      <c r="AD124" s="73">
        <f t="shared" si="69"/>
        <v>8.3999999999999719</v>
      </c>
      <c r="AE124" s="69">
        <f t="shared" si="79"/>
        <v>0.70000000000000007</v>
      </c>
      <c r="AF124" s="69">
        <f t="shared" si="79"/>
        <v>3.5000000000000004</v>
      </c>
      <c r="AG124" s="78">
        <f t="shared" si="79"/>
        <v>200</v>
      </c>
      <c r="AH124" s="60">
        <f t="shared" si="79"/>
        <v>50</v>
      </c>
      <c r="AI124" s="60">
        <f t="shared" si="79"/>
        <v>175.00000000000003</v>
      </c>
      <c r="AJ124" s="60">
        <f t="shared" si="79"/>
        <v>10175</v>
      </c>
      <c r="AK124" s="60">
        <f t="shared" si="79"/>
        <v>648.37901711452696</v>
      </c>
      <c r="AL124" s="60">
        <f t="shared" si="79"/>
        <v>12.967580342290539</v>
      </c>
      <c r="AM124" s="60">
        <f t="shared" ca="1" si="79"/>
        <v>-430.87216454734795</v>
      </c>
      <c r="AN124" s="60">
        <f t="shared" ca="1" si="79"/>
        <v>-430.87216454734795</v>
      </c>
      <c r="AO124" s="60">
        <f t="shared" ca="1" si="79"/>
        <v>430.87216454734795</v>
      </c>
      <c r="AP124" s="63">
        <f t="shared" si="47"/>
        <v>35</v>
      </c>
      <c r="AQ124" s="62">
        <f t="shared" si="48"/>
        <v>2.6270928978917363</v>
      </c>
      <c r="AR124" s="62">
        <f t="shared" si="49"/>
        <v>131.35464489458681</v>
      </c>
      <c r="AS124" s="62">
        <f t="shared" si="50"/>
        <v>262.70928978917362</v>
      </c>
      <c r="AT124" s="62">
        <f t="shared" si="51"/>
        <v>-131.35464489458681</v>
      </c>
      <c r="AU124" s="62">
        <f t="shared" si="52"/>
        <v>656.77322447293409</v>
      </c>
      <c r="AV124" s="62">
        <f t="shared" si="53"/>
        <v>-262.70928978917362</v>
      </c>
      <c r="AW124" s="63">
        <f t="shared" si="65"/>
        <v>394.06393468376046</v>
      </c>
      <c r="AX124" s="61" t="str">
        <f t="shared" ca="1" si="54"/>
        <v/>
      </c>
      <c r="AY124" s="69">
        <f t="shared" ca="1" si="66"/>
        <v>9744.127835452653</v>
      </c>
      <c r="AZ124" s="51">
        <f t="shared" si="55"/>
        <v>919.48251426210766</v>
      </c>
      <c r="BA124" s="55">
        <f t="shared" ca="1" si="56"/>
        <v>9.6873075307162437E-2</v>
      </c>
      <c r="BB124" s="55">
        <f t="shared" ca="1" si="67"/>
        <v>0.77513807890892283</v>
      </c>
      <c r="BC124" s="64">
        <f t="shared" ca="1" si="57"/>
        <v>-114.31508243076604</v>
      </c>
      <c r="BE124" s="52" t="str">
        <f t="shared" ca="1" si="58"/>
        <v/>
      </c>
      <c r="BF124" s="52" t="str">
        <f t="shared" ca="1" si="59"/>
        <v/>
      </c>
      <c r="BG124" s="52">
        <f t="shared" ca="1" si="60"/>
        <v>8.3999999999999719</v>
      </c>
      <c r="BH124" s="52">
        <f t="shared" ca="1" si="61"/>
        <v>8.3999999999999719</v>
      </c>
    </row>
    <row r="125" spans="19:60">
      <c r="S125" s="68">
        <f t="shared" si="78"/>
        <v>7</v>
      </c>
      <c r="T125" s="69">
        <f t="shared" si="78"/>
        <v>2</v>
      </c>
      <c r="U125" s="70">
        <f t="shared" si="46"/>
        <v>5</v>
      </c>
      <c r="V125" s="68">
        <f t="shared" si="77"/>
        <v>2</v>
      </c>
      <c r="W125" s="70">
        <f t="shared" si="77"/>
        <v>7</v>
      </c>
      <c r="X125" s="71">
        <f t="shared" si="77"/>
        <v>0.7142857142857143</v>
      </c>
      <c r="Y125" s="71">
        <f t="shared" si="77"/>
        <v>0.5</v>
      </c>
      <c r="Z125" s="69">
        <f t="shared" si="77"/>
        <v>10000</v>
      </c>
      <c r="AA125" s="69">
        <f t="shared" ca="1" si="77"/>
        <v>9491.6209828854735</v>
      </c>
      <c r="AB125" s="69">
        <f t="shared" ca="1" si="63"/>
        <v>-508.3790171145265</v>
      </c>
      <c r="AC125" s="69">
        <f t="shared" ca="1" si="64"/>
        <v>140.93476785345405</v>
      </c>
      <c r="AD125" s="73">
        <f t="shared" si="69"/>
        <v>8.2999999999999723</v>
      </c>
      <c r="AE125" s="69">
        <f t="shared" si="79"/>
        <v>0.70000000000000007</v>
      </c>
      <c r="AF125" s="69">
        <f t="shared" si="79"/>
        <v>3.5000000000000004</v>
      </c>
      <c r="AG125" s="78">
        <f t="shared" si="79"/>
        <v>200</v>
      </c>
      <c r="AH125" s="60">
        <f t="shared" si="79"/>
        <v>50</v>
      </c>
      <c r="AI125" s="60">
        <f t="shared" si="79"/>
        <v>175.00000000000003</v>
      </c>
      <c r="AJ125" s="60">
        <f t="shared" si="79"/>
        <v>10175</v>
      </c>
      <c r="AK125" s="60">
        <f t="shared" si="79"/>
        <v>648.37901711452696</v>
      </c>
      <c r="AL125" s="60">
        <f t="shared" si="79"/>
        <v>12.967580342290539</v>
      </c>
      <c r="AM125" s="60">
        <f t="shared" ca="1" si="79"/>
        <v>-430.87216454734795</v>
      </c>
      <c r="AN125" s="60">
        <f t="shared" ca="1" si="79"/>
        <v>-430.87216454734795</v>
      </c>
      <c r="AO125" s="60">
        <f t="shared" ca="1" si="79"/>
        <v>430.87216454734795</v>
      </c>
      <c r="AP125" s="63">
        <f t="shared" si="47"/>
        <v>35</v>
      </c>
      <c r="AQ125" s="62">
        <f t="shared" si="48"/>
        <v>2.6466964267819981</v>
      </c>
      <c r="AR125" s="62">
        <f t="shared" si="49"/>
        <v>132.3348213390999</v>
      </c>
      <c r="AS125" s="62">
        <f t="shared" si="50"/>
        <v>264.66964267819981</v>
      </c>
      <c r="AT125" s="62">
        <f t="shared" si="51"/>
        <v>-132.3348213390999</v>
      </c>
      <c r="AU125" s="62">
        <f t="shared" si="52"/>
        <v>661.67410669549952</v>
      </c>
      <c r="AV125" s="62">
        <f t="shared" si="53"/>
        <v>-264.66964267819981</v>
      </c>
      <c r="AW125" s="63">
        <f t="shared" si="65"/>
        <v>397.00446401729971</v>
      </c>
      <c r="AX125" s="61" t="str">
        <f t="shared" ca="1" si="54"/>
        <v/>
      </c>
      <c r="AY125" s="69">
        <f t="shared" ca="1" si="66"/>
        <v>9744.127835452653</v>
      </c>
      <c r="AZ125" s="51">
        <f t="shared" si="55"/>
        <v>926.34374937369932</v>
      </c>
      <c r="BA125" s="55">
        <f t="shared" ca="1" si="56"/>
        <v>9.7595948157222862E-2</v>
      </c>
      <c r="BB125" s="55">
        <f t="shared" ca="1" si="67"/>
        <v>0.78092220696013392</v>
      </c>
      <c r="BC125" s="64">
        <f t="shared" ca="1" si="57"/>
        <v>-111.37455309722679</v>
      </c>
      <c r="BE125" s="52" t="str">
        <f t="shared" ca="1" si="58"/>
        <v/>
      </c>
      <c r="BF125" s="52" t="str">
        <f t="shared" ca="1" si="59"/>
        <v/>
      </c>
      <c r="BG125" s="52">
        <f t="shared" ca="1" si="60"/>
        <v>8.2999999999999723</v>
      </c>
      <c r="BH125" s="52">
        <f t="shared" ca="1" si="61"/>
        <v>8.2999999999999723</v>
      </c>
    </row>
    <row r="126" spans="19:60">
      <c r="S126" s="68">
        <f t="shared" si="78"/>
        <v>7</v>
      </c>
      <c r="T126" s="69">
        <f t="shared" si="78"/>
        <v>2</v>
      </c>
      <c r="U126" s="70">
        <f t="shared" si="46"/>
        <v>5</v>
      </c>
      <c r="V126" s="68">
        <f t="shared" si="77"/>
        <v>2</v>
      </c>
      <c r="W126" s="70">
        <f t="shared" si="77"/>
        <v>7</v>
      </c>
      <c r="X126" s="71">
        <f t="shared" si="77"/>
        <v>0.7142857142857143</v>
      </c>
      <c r="Y126" s="71">
        <f t="shared" si="77"/>
        <v>0.5</v>
      </c>
      <c r="Z126" s="69">
        <f t="shared" si="77"/>
        <v>10000</v>
      </c>
      <c r="AA126" s="69">
        <f t="shared" ca="1" si="77"/>
        <v>9491.6209828854735</v>
      </c>
      <c r="AB126" s="69">
        <f t="shared" ca="1" si="63"/>
        <v>-508.3790171145265</v>
      </c>
      <c r="AC126" s="69">
        <f t="shared" ca="1" si="64"/>
        <v>140.93476785345405</v>
      </c>
      <c r="AD126" s="73">
        <f t="shared" si="69"/>
        <v>8.1999999999999726</v>
      </c>
      <c r="AE126" s="69">
        <f t="shared" si="79"/>
        <v>0.70000000000000007</v>
      </c>
      <c r="AF126" s="69">
        <f t="shared" si="79"/>
        <v>3.5000000000000004</v>
      </c>
      <c r="AG126" s="78">
        <f t="shared" si="79"/>
        <v>200</v>
      </c>
      <c r="AH126" s="60">
        <f t="shared" si="79"/>
        <v>50</v>
      </c>
      <c r="AI126" s="60">
        <f t="shared" si="79"/>
        <v>175.00000000000003</v>
      </c>
      <c r="AJ126" s="60">
        <f t="shared" si="79"/>
        <v>10175</v>
      </c>
      <c r="AK126" s="60">
        <f t="shared" si="79"/>
        <v>648.37901711452696</v>
      </c>
      <c r="AL126" s="60">
        <f t="shared" si="79"/>
        <v>12.967580342290539</v>
      </c>
      <c r="AM126" s="60">
        <f t="shared" ca="1" si="79"/>
        <v>-430.87216454734795</v>
      </c>
      <c r="AN126" s="60">
        <f t="shared" ca="1" si="79"/>
        <v>-430.87216454734795</v>
      </c>
      <c r="AO126" s="60">
        <f t="shared" ca="1" si="79"/>
        <v>430.87216454734795</v>
      </c>
      <c r="AP126" s="63">
        <f t="shared" si="47"/>
        <v>35</v>
      </c>
      <c r="AQ126" s="62">
        <f t="shared" si="48"/>
        <v>2.6667780905232421</v>
      </c>
      <c r="AR126" s="62">
        <f t="shared" si="49"/>
        <v>133.33890452616211</v>
      </c>
      <c r="AS126" s="62">
        <f t="shared" si="50"/>
        <v>266.67780905232422</v>
      </c>
      <c r="AT126" s="62">
        <f t="shared" si="51"/>
        <v>-133.33890452616211</v>
      </c>
      <c r="AU126" s="62">
        <f t="shared" si="52"/>
        <v>666.69452263081052</v>
      </c>
      <c r="AV126" s="62">
        <f t="shared" si="53"/>
        <v>-266.67780905232422</v>
      </c>
      <c r="AW126" s="63">
        <f t="shared" si="65"/>
        <v>400.0167135784863</v>
      </c>
      <c r="AX126" s="61" t="str">
        <f t="shared" ca="1" si="54"/>
        <v/>
      </c>
      <c r="AY126" s="69">
        <f t="shared" ca="1" si="66"/>
        <v>9744.127835452653</v>
      </c>
      <c r="AZ126" s="51">
        <f t="shared" si="55"/>
        <v>933.3723316831348</v>
      </c>
      <c r="BA126" s="55">
        <f t="shared" ca="1" si="56"/>
        <v>9.8336452052406709E-2</v>
      </c>
      <c r="BB126" s="55">
        <f t="shared" ca="1" si="67"/>
        <v>0.78684741130527702</v>
      </c>
      <c r="BC126" s="64">
        <f t="shared" ca="1" si="57"/>
        <v>-108.3623035360402</v>
      </c>
      <c r="BE126" s="52" t="str">
        <f t="shared" ca="1" si="58"/>
        <v/>
      </c>
      <c r="BF126" s="52" t="str">
        <f t="shared" ca="1" si="59"/>
        <v/>
      </c>
      <c r="BG126" s="52">
        <f t="shared" ca="1" si="60"/>
        <v>8.1999999999999726</v>
      </c>
      <c r="BH126" s="52">
        <f t="shared" ca="1" si="61"/>
        <v>8.1999999999999726</v>
      </c>
    </row>
    <row r="127" spans="19:60">
      <c r="S127" s="68">
        <f t="shared" si="78"/>
        <v>7</v>
      </c>
      <c r="T127" s="69">
        <f t="shared" si="78"/>
        <v>2</v>
      </c>
      <c r="U127" s="70">
        <f t="shared" si="46"/>
        <v>5</v>
      </c>
      <c r="V127" s="68">
        <f t="shared" si="77"/>
        <v>2</v>
      </c>
      <c r="W127" s="70">
        <f t="shared" si="77"/>
        <v>7</v>
      </c>
      <c r="X127" s="71">
        <f t="shared" si="77"/>
        <v>0.7142857142857143</v>
      </c>
      <c r="Y127" s="71">
        <f t="shared" si="77"/>
        <v>0.5</v>
      </c>
      <c r="Z127" s="69">
        <f t="shared" si="77"/>
        <v>10000</v>
      </c>
      <c r="AA127" s="69">
        <f t="shared" ca="1" si="77"/>
        <v>9491.6209828854735</v>
      </c>
      <c r="AB127" s="69">
        <f t="shared" ca="1" si="63"/>
        <v>-508.3790171145265</v>
      </c>
      <c r="AC127" s="69">
        <f t="shared" ca="1" si="64"/>
        <v>140.93476785345405</v>
      </c>
      <c r="AD127" s="73">
        <f t="shared" si="69"/>
        <v>8.099999999999973</v>
      </c>
      <c r="AE127" s="69">
        <f t="shared" si="79"/>
        <v>0.70000000000000007</v>
      </c>
      <c r="AF127" s="69">
        <f t="shared" si="79"/>
        <v>3.5000000000000004</v>
      </c>
      <c r="AG127" s="78">
        <f t="shared" si="79"/>
        <v>200</v>
      </c>
      <c r="AH127" s="60">
        <f t="shared" si="79"/>
        <v>50</v>
      </c>
      <c r="AI127" s="60">
        <f t="shared" si="79"/>
        <v>175.00000000000003</v>
      </c>
      <c r="AJ127" s="60">
        <f t="shared" si="79"/>
        <v>10175</v>
      </c>
      <c r="AK127" s="60">
        <f t="shared" si="79"/>
        <v>648.37901711452696</v>
      </c>
      <c r="AL127" s="60">
        <f t="shared" si="79"/>
        <v>12.967580342290539</v>
      </c>
      <c r="AM127" s="60">
        <f t="shared" ca="1" si="79"/>
        <v>-430.87216454734795</v>
      </c>
      <c r="AN127" s="60">
        <f t="shared" ca="1" si="79"/>
        <v>-430.87216454734795</v>
      </c>
      <c r="AO127" s="60">
        <f t="shared" ca="1" si="79"/>
        <v>430.87216454734795</v>
      </c>
      <c r="AP127" s="63">
        <f t="shared" si="47"/>
        <v>35</v>
      </c>
      <c r="AQ127" s="62">
        <f t="shared" si="48"/>
        <v>2.6873555978136521</v>
      </c>
      <c r="AR127" s="62">
        <f t="shared" si="49"/>
        <v>134.36777989068261</v>
      </c>
      <c r="AS127" s="62">
        <f t="shared" si="50"/>
        <v>268.73555978136523</v>
      </c>
      <c r="AT127" s="62">
        <f t="shared" si="51"/>
        <v>-134.36777989068261</v>
      </c>
      <c r="AU127" s="62">
        <f t="shared" si="52"/>
        <v>671.83889945341309</v>
      </c>
      <c r="AV127" s="62">
        <f t="shared" si="53"/>
        <v>-268.73555978136523</v>
      </c>
      <c r="AW127" s="63">
        <f t="shared" si="65"/>
        <v>403.10333967204787</v>
      </c>
      <c r="AX127" s="61" t="str">
        <f t="shared" ca="1" si="54"/>
        <v/>
      </c>
      <c r="AY127" s="69">
        <f t="shared" ca="1" si="66"/>
        <v>9744.127835452653</v>
      </c>
      <c r="AZ127" s="51">
        <f t="shared" si="55"/>
        <v>940.57445923477826</v>
      </c>
      <c r="BA127" s="55">
        <f t="shared" ca="1" si="56"/>
        <v>9.9095239994385187E-2</v>
      </c>
      <c r="BB127" s="55">
        <f t="shared" ca="1" si="67"/>
        <v>0.79291891699227557</v>
      </c>
      <c r="BC127" s="64">
        <f t="shared" ca="1" si="57"/>
        <v>-105.27567744247864</v>
      </c>
      <c r="BE127" s="52" t="str">
        <f t="shared" ca="1" si="58"/>
        <v/>
      </c>
      <c r="BF127" s="52" t="str">
        <f t="shared" ca="1" si="59"/>
        <v/>
      </c>
      <c r="BG127" s="52">
        <f t="shared" ca="1" si="60"/>
        <v>8.099999999999973</v>
      </c>
      <c r="BH127" s="52">
        <f t="shared" ca="1" si="61"/>
        <v>8.099999999999973</v>
      </c>
    </row>
    <row r="128" spans="19:60">
      <c r="S128" s="68">
        <f t="shared" si="78"/>
        <v>7</v>
      </c>
      <c r="T128" s="69">
        <f t="shared" si="78"/>
        <v>2</v>
      </c>
      <c r="U128" s="70">
        <f t="shared" si="46"/>
        <v>5</v>
      </c>
      <c r="V128" s="68">
        <f t="shared" si="77"/>
        <v>2</v>
      </c>
      <c r="W128" s="70">
        <f t="shared" si="77"/>
        <v>7</v>
      </c>
      <c r="X128" s="71">
        <f t="shared" si="77"/>
        <v>0.7142857142857143</v>
      </c>
      <c r="Y128" s="71">
        <f t="shared" si="77"/>
        <v>0.5</v>
      </c>
      <c r="Z128" s="69">
        <f t="shared" si="77"/>
        <v>10000</v>
      </c>
      <c r="AA128" s="69">
        <f t="shared" ca="1" si="77"/>
        <v>9491.6209828854735</v>
      </c>
      <c r="AB128" s="69">
        <f t="shared" ca="1" si="63"/>
        <v>-508.3790171145265</v>
      </c>
      <c r="AC128" s="69">
        <f t="shared" ca="1" si="64"/>
        <v>140.93476785345405</v>
      </c>
      <c r="AD128" s="73">
        <f t="shared" si="69"/>
        <v>7.9999999999999734</v>
      </c>
      <c r="AE128" s="69">
        <f t="shared" si="79"/>
        <v>0.70000000000000007</v>
      </c>
      <c r="AF128" s="69">
        <f t="shared" si="79"/>
        <v>3.5000000000000004</v>
      </c>
      <c r="AG128" s="78">
        <f t="shared" si="79"/>
        <v>200</v>
      </c>
      <c r="AH128" s="60">
        <f t="shared" si="79"/>
        <v>50</v>
      </c>
      <c r="AI128" s="60">
        <f t="shared" si="79"/>
        <v>175.00000000000003</v>
      </c>
      <c r="AJ128" s="60">
        <f t="shared" si="79"/>
        <v>10175</v>
      </c>
      <c r="AK128" s="60">
        <f t="shared" si="79"/>
        <v>648.37901711452696</v>
      </c>
      <c r="AL128" s="60">
        <f t="shared" si="79"/>
        <v>12.967580342290539</v>
      </c>
      <c r="AM128" s="60">
        <f t="shared" ca="1" si="79"/>
        <v>-430.87216454734795</v>
      </c>
      <c r="AN128" s="60">
        <f t="shared" ca="1" si="79"/>
        <v>-430.87216454734795</v>
      </c>
      <c r="AO128" s="60">
        <f t="shared" ca="1" si="79"/>
        <v>430.87216454734795</v>
      </c>
      <c r="AP128" s="63">
        <f t="shared" si="47"/>
        <v>35</v>
      </c>
      <c r="AQ128" s="62">
        <f t="shared" si="48"/>
        <v>2.708447542786323</v>
      </c>
      <c r="AR128" s="62">
        <f t="shared" si="49"/>
        <v>135.42237713931615</v>
      </c>
      <c r="AS128" s="62">
        <f t="shared" si="50"/>
        <v>270.84475427863231</v>
      </c>
      <c r="AT128" s="62">
        <f t="shared" si="51"/>
        <v>-135.42237713931615</v>
      </c>
      <c r="AU128" s="62">
        <f t="shared" si="52"/>
        <v>677.11188569658077</v>
      </c>
      <c r="AV128" s="62">
        <f t="shared" si="53"/>
        <v>-270.84475427863231</v>
      </c>
      <c r="AW128" s="63">
        <f t="shared" si="65"/>
        <v>406.26713141794846</v>
      </c>
      <c r="AX128" s="61" t="str">
        <f t="shared" ca="1" si="54"/>
        <v/>
      </c>
      <c r="AY128" s="69">
        <f t="shared" ca="1" si="66"/>
        <v>9744.127835452653</v>
      </c>
      <c r="AZ128" s="51">
        <f t="shared" si="55"/>
        <v>947.95663997521308</v>
      </c>
      <c r="BA128" s="55">
        <f t="shared" ca="1" si="56"/>
        <v>9.9872997634913169E-2</v>
      </c>
      <c r="BB128" s="55">
        <f t="shared" ca="1" si="67"/>
        <v>0.79914221032144905</v>
      </c>
      <c r="BC128" s="64">
        <f t="shared" ca="1" si="57"/>
        <v>-102.11188569657804</v>
      </c>
      <c r="BE128" s="52" t="str">
        <f t="shared" ca="1" si="58"/>
        <v/>
      </c>
      <c r="BF128" s="52" t="str">
        <f t="shared" ca="1" si="59"/>
        <v/>
      </c>
      <c r="BG128" s="52">
        <f t="shared" ca="1" si="60"/>
        <v>7.9999999999999734</v>
      </c>
      <c r="BH128" s="52">
        <f t="shared" ca="1" si="61"/>
        <v>7.9999999999999734</v>
      </c>
    </row>
    <row r="129" spans="19:60">
      <c r="S129" s="68">
        <f t="shared" si="78"/>
        <v>7</v>
      </c>
      <c r="T129" s="69">
        <f t="shared" si="78"/>
        <v>2</v>
      </c>
      <c r="U129" s="70">
        <f t="shared" si="46"/>
        <v>5</v>
      </c>
      <c r="V129" s="68">
        <f t="shared" si="77"/>
        <v>2</v>
      </c>
      <c r="W129" s="70">
        <f t="shared" si="77"/>
        <v>7</v>
      </c>
      <c r="X129" s="71">
        <f t="shared" si="77"/>
        <v>0.7142857142857143</v>
      </c>
      <c r="Y129" s="71">
        <f t="shared" si="77"/>
        <v>0.5</v>
      </c>
      <c r="Z129" s="69">
        <f t="shared" si="77"/>
        <v>10000</v>
      </c>
      <c r="AA129" s="69">
        <f t="shared" ca="1" si="77"/>
        <v>9491.6209828854735</v>
      </c>
      <c r="AB129" s="69">
        <f t="shared" ca="1" si="63"/>
        <v>-508.3790171145265</v>
      </c>
      <c r="AC129" s="69">
        <f t="shared" ca="1" si="64"/>
        <v>140.93476785345405</v>
      </c>
      <c r="AD129" s="73">
        <f t="shared" si="69"/>
        <v>7.8999999999999737</v>
      </c>
      <c r="AE129" s="69">
        <f t="shared" si="79"/>
        <v>0.70000000000000007</v>
      </c>
      <c r="AF129" s="69">
        <f t="shared" si="79"/>
        <v>3.5000000000000004</v>
      </c>
      <c r="AG129" s="78">
        <f t="shared" si="79"/>
        <v>200</v>
      </c>
      <c r="AH129" s="60">
        <f t="shared" si="79"/>
        <v>50</v>
      </c>
      <c r="AI129" s="60">
        <f t="shared" si="79"/>
        <v>175.00000000000003</v>
      </c>
      <c r="AJ129" s="60">
        <f t="shared" si="79"/>
        <v>10175</v>
      </c>
      <c r="AK129" s="60">
        <f t="shared" si="79"/>
        <v>648.37901711452696</v>
      </c>
      <c r="AL129" s="60">
        <f t="shared" si="79"/>
        <v>12.967580342290539</v>
      </c>
      <c r="AM129" s="60">
        <f t="shared" ca="1" si="79"/>
        <v>-430.87216454734795</v>
      </c>
      <c r="AN129" s="60">
        <f t="shared" ca="1" si="79"/>
        <v>-430.87216454734795</v>
      </c>
      <c r="AO129" s="60">
        <f t="shared" ca="1" si="79"/>
        <v>430.87216454734795</v>
      </c>
      <c r="AP129" s="63">
        <f t="shared" si="47"/>
        <v>35</v>
      </c>
      <c r="AQ129" s="62">
        <f t="shared" si="48"/>
        <v>2.7300734610494413</v>
      </c>
      <c r="AR129" s="62">
        <f t="shared" si="49"/>
        <v>136.50367305247207</v>
      </c>
      <c r="AS129" s="62">
        <f t="shared" si="50"/>
        <v>273.00734610494413</v>
      </c>
      <c r="AT129" s="62">
        <f t="shared" si="51"/>
        <v>-136.50367305247207</v>
      </c>
      <c r="AU129" s="62">
        <f t="shared" si="52"/>
        <v>682.51836526236036</v>
      </c>
      <c r="AV129" s="62">
        <f t="shared" si="53"/>
        <v>-273.00734610494413</v>
      </c>
      <c r="AW129" s="63">
        <f t="shared" si="65"/>
        <v>409.51101915741623</v>
      </c>
      <c r="AX129" s="61" t="str">
        <f t="shared" ca="1" si="54"/>
        <v/>
      </c>
      <c r="AY129" s="69">
        <f t="shared" ca="1" si="66"/>
        <v>9744.127835452653</v>
      </c>
      <c r="AZ129" s="51">
        <f t="shared" si="55"/>
        <v>955.52571136730444</v>
      </c>
      <c r="BA129" s="55">
        <f t="shared" ca="1" si="56"/>
        <v>0.10067044534228994</v>
      </c>
      <c r="BB129" s="55">
        <f t="shared" ca="1" si="67"/>
        <v>0.80552305538047508</v>
      </c>
      <c r="BC129" s="64">
        <f t="shared" ca="1" si="57"/>
        <v>-98.867997957110276</v>
      </c>
      <c r="BE129" s="52" t="str">
        <f t="shared" ca="1" si="58"/>
        <v/>
      </c>
      <c r="BF129" s="52" t="str">
        <f t="shared" ca="1" si="59"/>
        <v/>
      </c>
      <c r="BG129" s="52">
        <f t="shared" ca="1" si="60"/>
        <v>7.8999999999999737</v>
      </c>
      <c r="BH129" s="52">
        <f t="shared" ca="1" si="61"/>
        <v>7.8999999999999737</v>
      </c>
    </row>
    <row r="130" spans="19:60">
      <c r="S130" s="68">
        <f t="shared" si="78"/>
        <v>7</v>
      </c>
      <c r="T130" s="69">
        <f t="shared" si="78"/>
        <v>2</v>
      </c>
      <c r="U130" s="70">
        <f t="shared" si="46"/>
        <v>5</v>
      </c>
      <c r="V130" s="68">
        <f t="shared" si="77"/>
        <v>2</v>
      </c>
      <c r="W130" s="70">
        <f t="shared" si="77"/>
        <v>7</v>
      </c>
      <c r="X130" s="71">
        <f t="shared" si="77"/>
        <v>0.7142857142857143</v>
      </c>
      <c r="Y130" s="71">
        <f t="shared" si="77"/>
        <v>0.5</v>
      </c>
      <c r="Z130" s="69">
        <f t="shared" si="77"/>
        <v>10000</v>
      </c>
      <c r="AA130" s="69">
        <f t="shared" ca="1" si="77"/>
        <v>9491.6209828854735</v>
      </c>
      <c r="AB130" s="69">
        <f t="shared" ca="1" si="63"/>
        <v>-508.3790171145265</v>
      </c>
      <c r="AC130" s="69">
        <f t="shared" ca="1" si="64"/>
        <v>140.93476785345405</v>
      </c>
      <c r="AD130" s="73">
        <f t="shared" si="69"/>
        <v>7.7999999999999741</v>
      </c>
      <c r="AE130" s="69">
        <f t="shared" si="79"/>
        <v>0.70000000000000007</v>
      </c>
      <c r="AF130" s="69">
        <f t="shared" si="79"/>
        <v>3.5000000000000004</v>
      </c>
      <c r="AG130" s="78">
        <f t="shared" si="79"/>
        <v>200</v>
      </c>
      <c r="AH130" s="60">
        <f t="shared" si="79"/>
        <v>50</v>
      </c>
      <c r="AI130" s="60">
        <f t="shared" si="79"/>
        <v>175.00000000000003</v>
      </c>
      <c r="AJ130" s="60">
        <f t="shared" si="79"/>
        <v>10175</v>
      </c>
      <c r="AK130" s="60">
        <f t="shared" si="79"/>
        <v>648.37901711452696</v>
      </c>
      <c r="AL130" s="60">
        <f t="shared" si="79"/>
        <v>12.967580342290539</v>
      </c>
      <c r="AM130" s="60">
        <f t="shared" ca="1" si="79"/>
        <v>-430.87216454734795</v>
      </c>
      <c r="AN130" s="60">
        <f t="shared" ca="1" si="79"/>
        <v>-430.87216454734795</v>
      </c>
      <c r="AO130" s="60">
        <f t="shared" ca="1" si="79"/>
        <v>430.87216454734795</v>
      </c>
      <c r="AP130" s="63">
        <f t="shared" si="47"/>
        <v>35</v>
      </c>
      <c r="AQ130" s="62">
        <f t="shared" si="48"/>
        <v>2.7522538900372542</v>
      </c>
      <c r="AR130" s="62">
        <f t="shared" si="49"/>
        <v>137.61269450186271</v>
      </c>
      <c r="AS130" s="62">
        <f t="shared" si="50"/>
        <v>275.22538900372541</v>
      </c>
      <c r="AT130" s="62">
        <f t="shared" si="51"/>
        <v>-137.61269450186271</v>
      </c>
      <c r="AU130" s="62">
        <f t="shared" si="52"/>
        <v>688.06347250931356</v>
      </c>
      <c r="AV130" s="62">
        <f t="shared" si="53"/>
        <v>-275.22538900372541</v>
      </c>
      <c r="AW130" s="63">
        <f t="shared" si="65"/>
        <v>412.83808350558814</v>
      </c>
      <c r="AX130" s="61" t="str">
        <f t="shared" ca="1" si="54"/>
        <v/>
      </c>
      <c r="AY130" s="69">
        <f t="shared" ca="1" si="66"/>
        <v>9744.127835452653</v>
      </c>
      <c r="AZ130" s="51">
        <f t="shared" si="55"/>
        <v>963.28886151303891</v>
      </c>
      <c r="BA130" s="55">
        <f t="shared" ca="1" si="56"/>
        <v>0.10148834042677893</v>
      </c>
      <c r="BB130" s="55">
        <f t="shared" ca="1" si="67"/>
        <v>0.8120675118512708</v>
      </c>
      <c r="BC130" s="64">
        <f t="shared" ca="1" si="57"/>
        <v>-95.54093360893836</v>
      </c>
      <c r="BE130" s="52" t="str">
        <f t="shared" ca="1" si="58"/>
        <v/>
      </c>
      <c r="BF130" s="52" t="str">
        <f t="shared" ca="1" si="59"/>
        <v/>
      </c>
      <c r="BG130" s="52">
        <f t="shared" ca="1" si="60"/>
        <v>7.7999999999999741</v>
      </c>
      <c r="BH130" s="52">
        <f t="shared" ca="1" si="61"/>
        <v>7.7999999999999741</v>
      </c>
    </row>
    <row r="131" spans="19:60">
      <c r="S131" s="68">
        <f t="shared" si="78"/>
        <v>7</v>
      </c>
      <c r="T131" s="69">
        <f t="shared" si="78"/>
        <v>2</v>
      </c>
      <c r="U131" s="70">
        <f t="shared" si="46"/>
        <v>5</v>
      </c>
      <c r="V131" s="68">
        <f t="shared" si="77"/>
        <v>2</v>
      </c>
      <c r="W131" s="70">
        <f t="shared" si="77"/>
        <v>7</v>
      </c>
      <c r="X131" s="71">
        <f t="shared" si="77"/>
        <v>0.7142857142857143</v>
      </c>
      <c r="Y131" s="71">
        <f t="shared" si="77"/>
        <v>0.5</v>
      </c>
      <c r="Z131" s="69">
        <f t="shared" si="77"/>
        <v>10000</v>
      </c>
      <c r="AA131" s="69">
        <f t="shared" ca="1" si="77"/>
        <v>9491.6209828854735</v>
      </c>
      <c r="AB131" s="69">
        <f t="shared" ca="1" si="63"/>
        <v>-508.3790171145265</v>
      </c>
      <c r="AC131" s="69">
        <f t="shared" ca="1" si="64"/>
        <v>140.93476785345405</v>
      </c>
      <c r="AD131" s="73">
        <f t="shared" si="69"/>
        <v>7.6999999999999744</v>
      </c>
      <c r="AE131" s="69">
        <f t="shared" si="79"/>
        <v>0.70000000000000007</v>
      </c>
      <c r="AF131" s="69">
        <f t="shared" si="79"/>
        <v>3.5000000000000004</v>
      </c>
      <c r="AG131" s="78">
        <f t="shared" si="79"/>
        <v>200</v>
      </c>
      <c r="AH131" s="60">
        <f t="shared" si="79"/>
        <v>50</v>
      </c>
      <c r="AI131" s="60">
        <f t="shared" si="79"/>
        <v>175.00000000000003</v>
      </c>
      <c r="AJ131" s="60">
        <f t="shared" si="79"/>
        <v>10175</v>
      </c>
      <c r="AK131" s="60">
        <f t="shared" si="79"/>
        <v>648.37901711452696</v>
      </c>
      <c r="AL131" s="60">
        <f t="shared" si="79"/>
        <v>12.967580342290539</v>
      </c>
      <c r="AM131" s="60">
        <f t="shared" ca="1" si="79"/>
        <v>-430.87216454734795</v>
      </c>
      <c r="AN131" s="60">
        <f t="shared" ca="1" si="79"/>
        <v>-430.87216454734795</v>
      </c>
      <c r="AO131" s="60">
        <f t="shared" ca="1" si="79"/>
        <v>430.87216454734795</v>
      </c>
      <c r="AP131" s="63">
        <f t="shared" si="47"/>
        <v>35</v>
      </c>
      <c r="AQ131" s="62">
        <f t="shared" si="48"/>
        <v>2.7750104340637121</v>
      </c>
      <c r="AR131" s="62">
        <f t="shared" si="49"/>
        <v>138.7505217031856</v>
      </c>
      <c r="AS131" s="62">
        <f t="shared" si="50"/>
        <v>277.5010434063712</v>
      </c>
      <c r="AT131" s="62">
        <f t="shared" si="51"/>
        <v>-138.7505217031856</v>
      </c>
      <c r="AU131" s="62">
        <f t="shared" si="52"/>
        <v>693.75260851592793</v>
      </c>
      <c r="AV131" s="62">
        <f t="shared" si="53"/>
        <v>-277.5010434063712</v>
      </c>
      <c r="AW131" s="63">
        <f t="shared" si="65"/>
        <v>416.25156510955674</v>
      </c>
      <c r="AX131" s="61" t="str">
        <f t="shared" ca="1" si="54"/>
        <v/>
      </c>
      <c r="AY131" s="69">
        <f t="shared" ca="1" si="66"/>
        <v>9744.127835452653</v>
      </c>
      <c r="AZ131" s="51">
        <f t="shared" si="55"/>
        <v>971.25365192229924</v>
      </c>
      <c r="BA131" s="55">
        <f t="shared" ca="1" si="56"/>
        <v>0.10232747953943648</v>
      </c>
      <c r="BB131" s="55">
        <f t="shared" ca="1" si="67"/>
        <v>0.81878195420442479</v>
      </c>
      <c r="BC131" s="64">
        <f t="shared" ca="1" si="57"/>
        <v>-92.127452004969768</v>
      </c>
      <c r="BE131" s="52" t="str">
        <f t="shared" ca="1" si="58"/>
        <v/>
      </c>
      <c r="BF131" s="52" t="str">
        <f t="shared" ca="1" si="59"/>
        <v/>
      </c>
      <c r="BG131" s="52">
        <f t="shared" ca="1" si="60"/>
        <v>7.6999999999999744</v>
      </c>
      <c r="BH131" s="52">
        <f t="shared" ca="1" si="61"/>
        <v>7.6999999999999744</v>
      </c>
    </row>
    <row r="132" spans="19:60">
      <c r="S132" s="68">
        <f t="shared" si="78"/>
        <v>7</v>
      </c>
      <c r="T132" s="69">
        <f t="shared" si="78"/>
        <v>2</v>
      </c>
      <c r="U132" s="70">
        <f t="shared" si="46"/>
        <v>5</v>
      </c>
      <c r="V132" s="68">
        <f t="shared" si="77"/>
        <v>2</v>
      </c>
      <c r="W132" s="70">
        <f t="shared" si="77"/>
        <v>7</v>
      </c>
      <c r="X132" s="71">
        <f t="shared" si="77"/>
        <v>0.7142857142857143</v>
      </c>
      <c r="Y132" s="71">
        <f t="shared" si="77"/>
        <v>0.5</v>
      </c>
      <c r="Z132" s="69">
        <f t="shared" si="77"/>
        <v>10000</v>
      </c>
      <c r="AA132" s="69">
        <f t="shared" ca="1" si="77"/>
        <v>9491.6209828854735</v>
      </c>
      <c r="AB132" s="69">
        <f t="shared" ca="1" si="63"/>
        <v>-508.3790171145265</v>
      </c>
      <c r="AC132" s="69">
        <f t="shared" ca="1" si="64"/>
        <v>140.93476785345405</v>
      </c>
      <c r="AD132" s="73">
        <f t="shared" si="69"/>
        <v>7.5999999999999748</v>
      </c>
      <c r="AE132" s="69">
        <f t="shared" si="79"/>
        <v>0.70000000000000007</v>
      </c>
      <c r="AF132" s="69">
        <f t="shared" si="79"/>
        <v>3.5000000000000004</v>
      </c>
      <c r="AG132" s="78">
        <f t="shared" si="79"/>
        <v>200</v>
      </c>
      <c r="AH132" s="60">
        <f t="shared" si="79"/>
        <v>50</v>
      </c>
      <c r="AI132" s="60">
        <f t="shared" si="79"/>
        <v>175.00000000000003</v>
      </c>
      <c r="AJ132" s="60">
        <f t="shared" si="79"/>
        <v>10175</v>
      </c>
      <c r="AK132" s="60">
        <f t="shared" si="79"/>
        <v>648.37901711452696</v>
      </c>
      <c r="AL132" s="60">
        <f t="shared" si="79"/>
        <v>12.967580342290539</v>
      </c>
      <c r="AM132" s="60">
        <f t="shared" ca="1" si="79"/>
        <v>-430.87216454734795</v>
      </c>
      <c r="AN132" s="60">
        <f t="shared" ca="1" si="79"/>
        <v>-430.87216454734795</v>
      </c>
      <c r="AO132" s="60">
        <f t="shared" ca="1" si="79"/>
        <v>430.87216454734795</v>
      </c>
      <c r="AP132" s="63">
        <f t="shared" si="47"/>
        <v>35</v>
      </c>
      <c r="AQ132" s="62">
        <f t="shared" si="48"/>
        <v>2.7983658345119187</v>
      </c>
      <c r="AR132" s="62">
        <f t="shared" si="49"/>
        <v>139.91829172559594</v>
      </c>
      <c r="AS132" s="62">
        <f t="shared" si="50"/>
        <v>279.83658345119187</v>
      </c>
      <c r="AT132" s="62">
        <f t="shared" si="51"/>
        <v>-139.91829172559594</v>
      </c>
      <c r="AU132" s="62">
        <f t="shared" si="52"/>
        <v>699.5914586279797</v>
      </c>
      <c r="AV132" s="62">
        <f t="shared" si="53"/>
        <v>-279.83658345119187</v>
      </c>
      <c r="AW132" s="63">
        <f t="shared" si="65"/>
        <v>419.75487517678783</v>
      </c>
      <c r="AX132" s="61" t="str">
        <f t="shared" ca="1" si="54"/>
        <v/>
      </c>
      <c r="AY132" s="69">
        <f t="shared" ca="1" si="66"/>
        <v>9744.127835452653</v>
      </c>
      <c r="AZ132" s="51">
        <f t="shared" si="55"/>
        <v>979.42804207917152</v>
      </c>
      <c r="BA132" s="55">
        <f t="shared" ca="1" si="56"/>
        <v>0.10318870126032184</v>
      </c>
      <c r="BB132" s="55">
        <f t="shared" ca="1" si="67"/>
        <v>0.82567309240897802</v>
      </c>
      <c r="BC132" s="64">
        <f t="shared" ca="1" si="57"/>
        <v>-88.624141937738671</v>
      </c>
      <c r="BE132" s="52" t="str">
        <f t="shared" ca="1" si="58"/>
        <v/>
      </c>
      <c r="BF132" s="52" t="str">
        <f t="shared" ca="1" si="59"/>
        <v/>
      </c>
      <c r="BG132" s="52">
        <f t="shared" ca="1" si="60"/>
        <v>7.5999999999999748</v>
      </c>
      <c r="BH132" s="52">
        <f t="shared" ca="1" si="61"/>
        <v>7.5999999999999748</v>
      </c>
    </row>
    <row r="133" spans="19:60">
      <c r="S133" s="68">
        <f t="shared" si="78"/>
        <v>7</v>
      </c>
      <c r="T133" s="69">
        <f t="shared" si="78"/>
        <v>2</v>
      </c>
      <c r="U133" s="70">
        <f t="shared" si="46"/>
        <v>5</v>
      </c>
      <c r="V133" s="68">
        <f t="shared" si="77"/>
        <v>2</v>
      </c>
      <c r="W133" s="70">
        <f t="shared" si="77"/>
        <v>7</v>
      </c>
      <c r="X133" s="71">
        <f t="shared" si="77"/>
        <v>0.7142857142857143</v>
      </c>
      <c r="Y133" s="71">
        <f t="shared" si="77"/>
        <v>0.5</v>
      </c>
      <c r="Z133" s="69">
        <f t="shared" si="77"/>
        <v>10000</v>
      </c>
      <c r="AA133" s="69">
        <f t="shared" ca="1" si="77"/>
        <v>9491.6209828854735</v>
      </c>
      <c r="AB133" s="69">
        <f t="shared" ca="1" si="63"/>
        <v>-508.3790171145265</v>
      </c>
      <c r="AC133" s="69">
        <f t="shared" ca="1" si="64"/>
        <v>140.93476785345405</v>
      </c>
      <c r="AD133" s="73">
        <f t="shared" si="69"/>
        <v>7.4999999999999751</v>
      </c>
      <c r="AE133" s="69">
        <f t="shared" si="79"/>
        <v>0.70000000000000007</v>
      </c>
      <c r="AF133" s="69">
        <f t="shared" si="79"/>
        <v>3.5000000000000004</v>
      </c>
      <c r="AG133" s="78">
        <f t="shared" si="79"/>
        <v>200</v>
      </c>
      <c r="AH133" s="60">
        <f t="shared" si="79"/>
        <v>50</v>
      </c>
      <c r="AI133" s="60">
        <f t="shared" si="79"/>
        <v>175.00000000000003</v>
      </c>
      <c r="AJ133" s="60">
        <f t="shared" si="79"/>
        <v>10175</v>
      </c>
      <c r="AK133" s="60">
        <f t="shared" si="79"/>
        <v>648.37901711452696</v>
      </c>
      <c r="AL133" s="60">
        <f t="shared" si="79"/>
        <v>12.967580342290539</v>
      </c>
      <c r="AM133" s="60">
        <f t="shared" ca="1" si="79"/>
        <v>-430.87216454734795</v>
      </c>
      <c r="AN133" s="60">
        <f t="shared" ca="1" si="79"/>
        <v>-430.87216454734795</v>
      </c>
      <c r="AO133" s="60">
        <f t="shared" ca="1" si="79"/>
        <v>430.87216454734795</v>
      </c>
      <c r="AP133" s="63">
        <f t="shared" si="47"/>
        <v>35</v>
      </c>
      <c r="AQ133" s="62">
        <f t="shared" si="48"/>
        <v>2.8223440456387445</v>
      </c>
      <c r="AR133" s="62">
        <f t="shared" si="49"/>
        <v>141.11720228193724</v>
      </c>
      <c r="AS133" s="62">
        <f t="shared" si="50"/>
        <v>282.23440456387448</v>
      </c>
      <c r="AT133" s="62">
        <f t="shared" si="51"/>
        <v>-141.11720228193724</v>
      </c>
      <c r="AU133" s="62">
        <f t="shared" si="52"/>
        <v>705.58601140968619</v>
      </c>
      <c r="AV133" s="62">
        <f t="shared" si="53"/>
        <v>-282.23440456387448</v>
      </c>
      <c r="AW133" s="63">
        <f t="shared" si="65"/>
        <v>423.35160684581172</v>
      </c>
      <c r="AX133" s="61" t="str">
        <f t="shared" ca="1" si="54"/>
        <v/>
      </c>
      <c r="AY133" s="69">
        <f t="shared" ca="1" si="66"/>
        <v>9744.127835452653</v>
      </c>
      <c r="AZ133" s="51">
        <f t="shared" si="55"/>
        <v>987.82041597356067</v>
      </c>
      <c r="BA133" s="55">
        <f t="shared" ca="1" si="56"/>
        <v>0.10407288889376418</v>
      </c>
      <c r="BB133" s="55">
        <f t="shared" ca="1" si="67"/>
        <v>0.83274799429898583</v>
      </c>
      <c r="BC133" s="64">
        <f t="shared" ca="1" si="57"/>
        <v>-85.027410268714789</v>
      </c>
      <c r="BE133" s="52" t="str">
        <f t="shared" ca="1" si="58"/>
        <v/>
      </c>
      <c r="BF133" s="52" t="str">
        <f t="shared" ca="1" si="59"/>
        <v/>
      </c>
      <c r="BG133" s="52">
        <f t="shared" ca="1" si="60"/>
        <v>7.4999999999999751</v>
      </c>
      <c r="BH133" s="52">
        <f t="shared" ca="1" si="61"/>
        <v>7.4999999999999751</v>
      </c>
    </row>
    <row r="134" spans="19:60">
      <c r="S134" s="68">
        <f t="shared" si="78"/>
        <v>7</v>
      </c>
      <c r="T134" s="69">
        <f t="shared" si="78"/>
        <v>2</v>
      </c>
      <c r="U134" s="70">
        <f t="shared" si="46"/>
        <v>5</v>
      </c>
      <c r="V134" s="68">
        <f t="shared" si="77"/>
        <v>2</v>
      </c>
      <c r="W134" s="70">
        <f t="shared" si="77"/>
        <v>7</v>
      </c>
      <c r="X134" s="71">
        <f t="shared" si="77"/>
        <v>0.7142857142857143</v>
      </c>
      <c r="Y134" s="71">
        <f t="shared" si="77"/>
        <v>0.5</v>
      </c>
      <c r="Z134" s="69">
        <f t="shared" si="77"/>
        <v>10000</v>
      </c>
      <c r="AA134" s="69">
        <f t="shared" ca="1" si="77"/>
        <v>9491.6209828854735</v>
      </c>
      <c r="AB134" s="69">
        <f t="shared" ca="1" si="63"/>
        <v>-508.3790171145265</v>
      </c>
      <c r="AC134" s="69">
        <f t="shared" ca="1" si="64"/>
        <v>140.93476785345405</v>
      </c>
      <c r="AD134" s="73">
        <f t="shared" si="69"/>
        <v>7.3999999999999755</v>
      </c>
      <c r="AE134" s="69">
        <f t="shared" si="79"/>
        <v>0.70000000000000007</v>
      </c>
      <c r="AF134" s="69">
        <f t="shared" si="79"/>
        <v>3.5000000000000004</v>
      </c>
      <c r="AG134" s="78">
        <f t="shared" si="79"/>
        <v>200</v>
      </c>
      <c r="AH134" s="60">
        <f t="shared" si="79"/>
        <v>50</v>
      </c>
      <c r="AI134" s="60">
        <f t="shared" si="79"/>
        <v>175.00000000000003</v>
      </c>
      <c r="AJ134" s="60">
        <f t="shared" si="79"/>
        <v>10175</v>
      </c>
      <c r="AK134" s="60">
        <f t="shared" si="79"/>
        <v>648.37901711452696</v>
      </c>
      <c r="AL134" s="60">
        <f t="shared" si="79"/>
        <v>12.967580342290539</v>
      </c>
      <c r="AM134" s="60">
        <f t="shared" ca="1" si="79"/>
        <v>-430.87216454734795</v>
      </c>
      <c r="AN134" s="60">
        <f t="shared" ca="1" si="79"/>
        <v>-430.87216454734795</v>
      </c>
      <c r="AO134" s="60">
        <f t="shared" ca="1" si="79"/>
        <v>430.87216454734795</v>
      </c>
      <c r="AP134" s="63">
        <f t="shared" si="47"/>
        <v>35</v>
      </c>
      <c r="AQ134" s="62">
        <f t="shared" si="48"/>
        <v>2.8469703165257547</v>
      </c>
      <c r="AR134" s="62">
        <f t="shared" si="49"/>
        <v>142.34851582628772</v>
      </c>
      <c r="AS134" s="62">
        <f t="shared" si="50"/>
        <v>284.69703165257545</v>
      </c>
      <c r="AT134" s="62">
        <f t="shared" si="51"/>
        <v>-142.34851582628772</v>
      </c>
      <c r="AU134" s="62">
        <f t="shared" si="52"/>
        <v>711.74257913143856</v>
      </c>
      <c r="AV134" s="62">
        <f t="shared" si="53"/>
        <v>-284.69703165257545</v>
      </c>
      <c r="AW134" s="63">
        <f t="shared" si="65"/>
        <v>427.04554747886311</v>
      </c>
      <c r="AX134" s="61" t="str">
        <f t="shared" ca="1" si="54"/>
        <v/>
      </c>
      <c r="AY134" s="69">
        <f t="shared" ca="1" si="66"/>
        <v>9744.127835452653</v>
      </c>
      <c r="AZ134" s="51">
        <f t="shared" si="55"/>
        <v>996.43961078401412</v>
      </c>
      <c r="BA134" s="55">
        <f t="shared" ca="1" si="56"/>
        <v>0.10498097349027251</v>
      </c>
      <c r="BB134" s="55">
        <f t="shared" ca="1" si="67"/>
        <v>0.84001410975358815</v>
      </c>
      <c r="BC134" s="64">
        <f t="shared" ca="1" si="57"/>
        <v>-81.333469635663391</v>
      </c>
      <c r="BE134" s="52" t="str">
        <f t="shared" ca="1" si="58"/>
        <v/>
      </c>
      <c r="BF134" s="52" t="str">
        <f t="shared" ca="1" si="59"/>
        <v/>
      </c>
      <c r="BG134" s="52">
        <f t="shared" ca="1" si="60"/>
        <v>7.3999999999999755</v>
      </c>
      <c r="BH134" s="52">
        <f t="shared" ca="1" si="61"/>
        <v>7.3999999999999755</v>
      </c>
    </row>
    <row r="135" spans="19:60">
      <c r="S135" s="68">
        <f t="shared" si="78"/>
        <v>7</v>
      </c>
      <c r="T135" s="69">
        <f t="shared" si="78"/>
        <v>2</v>
      </c>
      <c r="U135" s="70">
        <f t="shared" si="46"/>
        <v>5</v>
      </c>
      <c r="V135" s="68">
        <f t="shared" si="77"/>
        <v>2</v>
      </c>
      <c r="W135" s="70">
        <f t="shared" si="77"/>
        <v>7</v>
      </c>
      <c r="X135" s="71">
        <f t="shared" si="77"/>
        <v>0.7142857142857143</v>
      </c>
      <c r="Y135" s="71">
        <f t="shared" si="77"/>
        <v>0.5</v>
      </c>
      <c r="Z135" s="69">
        <f t="shared" si="77"/>
        <v>10000</v>
      </c>
      <c r="AA135" s="69">
        <f t="shared" ca="1" si="77"/>
        <v>9491.6209828854735</v>
      </c>
      <c r="AB135" s="69">
        <f t="shared" ca="1" si="63"/>
        <v>-508.3790171145265</v>
      </c>
      <c r="AC135" s="69">
        <f t="shared" ca="1" si="64"/>
        <v>140.93476785345405</v>
      </c>
      <c r="AD135" s="73">
        <f t="shared" si="69"/>
        <v>7.2999999999999758</v>
      </c>
      <c r="AE135" s="69">
        <f t="shared" si="79"/>
        <v>0.70000000000000007</v>
      </c>
      <c r="AF135" s="69">
        <f t="shared" si="79"/>
        <v>3.5000000000000004</v>
      </c>
      <c r="AG135" s="78">
        <f t="shared" si="79"/>
        <v>200</v>
      </c>
      <c r="AH135" s="60">
        <f t="shared" si="79"/>
        <v>50</v>
      </c>
      <c r="AI135" s="60">
        <f t="shared" si="79"/>
        <v>175.00000000000003</v>
      </c>
      <c r="AJ135" s="60">
        <f t="shared" si="79"/>
        <v>10175</v>
      </c>
      <c r="AK135" s="60">
        <f t="shared" si="79"/>
        <v>648.37901711452696</v>
      </c>
      <c r="AL135" s="60">
        <f t="shared" si="79"/>
        <v>12.967580342290539</v>
      </c>
      <c r="AM135" s="60">
        <f t="shared" ca="1" si="79"/>
        <v>-430.87216454734795</v>
      </c>
      <c r="AN135" s="60">
        <f t="shared" ca="1" si="79"/>
        <v>-430.87216454734795</v>
      </c>
      <c r="AO135" s="60">
        <f t="shared" ca="1" si="79"/>
        <v>430.87216454734795</v>
      </c>
      <c r="AP135" s="63">
        <f t="shared" si="47"/>
        <v>35</v>
      </c>
      <c r="AQ135" s="62">
        <f t="shared" si="48"/>
        <v>2.8722712797658332</v>
      </c>
      <c r="AR135" s="62">
        <f t="shared" si="49"/>
        <v>143.61356398829167</v>
      </c>
      <c r="AS135" s="62">
        <f t="shared" si="50"/>
        <v>287.22712797658335</v>
      </c>
      <c r="AT135" s="62">
        <f t="shared" si="51"/>
        <v>-143.61356398829167</v>
      </c>
      <c r="AU135" s="62">
        <f t="shared" si="52"/>
        <v>718.06781994145831</v>
      </c>
      <c r="AV135" s="62">
        <f t="shared" si="53"/>
        <v>-287.22712797658335</v>
      </c>
      <c r="AW135" s="63">
        <f t="shared" si="65"/>
        <v>430.84069196487496</v>
      </c>
      <c r="AX135" s="61" t="str">
        <f t="shared" ca="1" si="54"/>
        <v/>
      </c>
      <c r="AY135" s="69">
        <f t="shared" ca="1" si="66"/>
        <v>9744.127835452653</v>
      </c>
      <c r="AZ135" s="51">
        <f t="shared" si="55"/>
        <v>1005.2949479180418</v>
      </c>
      <c r="BA135" s="55">
        <f t="shared" ca="1" si="56"/>
        <v>0.10591393711682216</v>
      </c>
      <c r="BB135" s="55">
        <f t="shared" ca="1" si="67"/>
        <v>0.8474792968644812</v>
      </c>
      <c r="BC135" s="64">
        <f t="shared" ca="1" si="57"/>
        <v>-77.538325149651541</v>
      </c>
      <c r="BE135" s="52" t="str">
        <f t="shared" ca="1" si="58"/>
        <v/>
      </c>
      <c r="BF135" s="52" t="str">
        <f t="shared" ca="1" si="59"/>
        <v/>
      </c>
      <c r="BG135" s="52">
        <f t="shared" ca="1" si="60"/>
        <v>7.2999999999999758</v>
      </c>
      <c r="BH135" s="52">
        <f t="shared" ca="1" si="61"/>
        <v>7.2999999999999758</v>
      </c>
    </row>
    <row r="136" spans="19:60">
      <c r="S136" s="68">
        <f t="shared" si="78"/>
        <v>7</v>
      </c>
      <c r="T136" s="69">
        <f t="shared" si="78"/>
        <v>2</v>
      </c>
      <c r="U136" s="70">
        <f t="shared" ref="U136:U199" si="80">ROUND((1/T136)*S136,0)+1</f>
        <v>5</v>
      </c>
      <c r="V136" s="68">
        <f t="shared" si="77"/>
        <v>2</v>
      </c>
      <c r="W136" s="70">
        <f t="shared" si="77"/>
        <v>7</v>
      </c>
      <c r="X136" s="71">
        <f t="shared" si="77"/>
        <v>0.7142857142857143</v>
      </c>
      <c r="Y136" s="71">
        <f t="shared" si="77"/>
        <v>0.5</v>
      </c>
      <c r="Z136" s="69">
        <f t="shared" si="77"/>
        <v>10000</v>
      </c>
      <c r="AA136" s="69">
        <f t="shared" ca="1" si="77"/>
        <v>9491.6209828854735</v>
      </c>
      <c r="AB136" s="69">
        <f t="shared" ca="1" si="63"/>
        <v>-508.3790171145265</v>
      </c>
      <c r="AC136" s="69">
        <f t="shared" ca="1" si="64"/>
        <v>140.93476785345405</v>
      </c>
      <c r="AD136" s="73">
        <f t="shared" si="69"/>
        <v>7.1999999999999762</v>
      </c>
      <c r="AE136" s="69">
        <f t="shared" si="79"/>
        <v>0.70000000000000007</v>
      </c>
      <c r="AF136" s="69">
        <f t="shared" si="79"/>
        <v>3.5000000000000004</v>
      </c>
      <c r="AG136" s="78">
        <f t="shared" si="79"/>
        <v>200</v>
      </c>
      <c r="AH136" s="60">
        <f t="shared" si="79"/>
        <v>50</v>
      </c>
      <c r="AI136" s="60">
        <f t="shared" si="79"/>
        <v>175.00000000000003</v>
      </c>
      <c r="AJ136" s="60">
        <f t="shared" si="79"/>
        <v>10175</v>
      </c>
      <c r="AK136" s="60">
        <f t="shared" si="79"/>
        <v>648.37901711452696</v>
      </c>
      <c r="AL136" s="60">
        <f t="shared" si="79"/>
        <v>12.967580342290539</v>
      </c>
      <c r="AM136" s="60">
        <f t="shared" ca="1" si="79"/>
        <v>-430.87216454734795</v>
      </c>
      <c r="AN136" s="60">
        <f t="shared" ca="1" si="79"/>
        <v>-430.87216454734795</v>
      </c>
      <c r="AO136" s="60">
        <f t="shared" ca="1" si="79"/>
        <v>430.87216454734795</v>
      </c>
      <c r="AP136" s="63">
        <f t="shared" ref="AP136:AP199" si="81">AE136*AH136</f>
        <v>35</v>
      </c>
      <c r="AQ136" s="62">
        <f t="shared" ref="AQ136:AQ199" si="82">IF(AL136=0,1,(1+(AL136+AE136)/(AD136*(T136-1))))</f>
        <v>2.8982750475403587</v>
      </c>
      <c r="AR136" s="62">
        <f t="shared" ref="AR136:AR199" si="83">IF(AQ136&lt;=0,AH136,AQ136*AH136)</f>
        <v>144.91375237701794</v>
      </c>
      <c r="AS136" s="62">
        <f t="shared" ref="AS136:AS199" si="84">(T136*AR136)</f>
        <v>289.82750475403589</v>
      </c>
      <c r="AT136" s="62">
        <f t="shared" ref="AT136:AT199" si="85">-AR136</f>
        <v>-144.91375237701794</v>
      </c>
      <c r="AU136" s="62">
        <f t="shared" ref="AU136:AU199" si="86">(AS136+AT136)*U136</f>
        <v>724.56876188508977</v>
      </c>
      <c r="AV136" s="62">
        <f t="shared" ref="AV136:AV199" si="87">AT136*V136</f>
        <v>-289.82750475403589</v>
      </c>
      <c r="AW136" s="63">
        <f t="shared" si="65"/>
        <v>434.74125713105389</v>
      </c>
      <c r="AX136" s="61" t="str">
        <f t="shared" ref="AX136:AX199" ca="1" si="88">IF(AY136+AW136&gt;AJ136,"VINTO","")</f>
        <v>VINTO</v>
      </c>
      <c r="AY136" s="69">
        <f t="shared" ca="1" si="66"/>
        <v>9744.127835452653</v>
      </c>
      <c r="AZ136" s="51">
        <f t="shared" ref="AZ136:AZ199" si="89">AR136*W136</f>
        <v>1014.3962666391255</v>
      </c>
      <c r="BA136" s="55">
        <f t="shared" ref="BA136:BA199" ca="1" si="90">IFERROR(AZ136/AA136,0)</f>
        <v>0.10687281639966484</v>
      </c>
      <c r="BB136" s="55">
        <f t="shared" ca="1" si="67"/>
        <v>0.85515185028401031</v>
      </c>
      <c r="BC136" s="64">
        <f t="shared" ref="BC136:BC199" ca="1" si="91">AW136+AB136</f>
        <v>-73.63775998347262</v>
      </c>
      <c r="BE136" s="52" t="str">
        <f t="shared" ref="BE136:BE199" ca="1" si="92">IF(((AR136-AC136)/AC136)&gt;=BE$4,AD136,"")</f>
        <v/>
      </c>
      <c r="BF136" s="52">
        <f t="shared" ref="BF136:BF199" ca="1" si="93">IF(AX136="","",AD136)</f>
        <v>7.1999999999999762</v>
      </c>
      <c r="BG136" s="52">
        <f t="shared" ref="BG136:BG199" ca="1" si="94">IF(BA136&lt;=BG$4,AD136,"")</f>
        <v>7.1999999999999762</v>
      </c>
      <c r="BH136" s="52">
        <f t="shared" ref="BH136:BH199" ca="1" si="95">IF(BB136&gt;=BH$4,AD136,"")</f>
        <v>7.1999999999999762</v>
      </c>
    </row>
    <row r="137" spans="19:60">
      <c r="S137" s="68">
        <f t="shared" si="78"/>
        <v>7</v>
      </c>
      <c r="T137" s="69">
        <f t="shared" si="78"/>
        <v>2</v>
      </c>
      <c r="U137" s="70">
        <f t="shared" si="80"/>
        <v>5</v>
      </c>
      <c r="V137" s="68">
        <f t="shared" ref="V137:AA152" si="96">V136</f>
        <v>2</v>
      </c>
      <c r="W137" s="70">
        <f t="shared" si="96"/>
        <v>7</v>
      </c>
      <c r="X137" s="71">
        <f t="shared" si="96"/>
        <v>0.7142857142857143</v>
      </c>
      <c r="Y137" s="71">
        <f t="shared" si="96"/>
        <v>0.5</v>
      </c>
      <c r="Z137" s="69">
        <f t="shared" si="96"/>
        <v>10000</v>
      </c>
      <c r="AA137" s="69">
        <f t="shared" ca="1" si="96"/>
        <v>9491.6209828854735</v>
      </c>
      <c r="AB137" s="69">
        <f t="shared" ref="AB137:AB200" ca="1" si="97">AA137-Z137</f>
        <v>-508.3790171145265</v>
      </c>
      <c r="AC137" s="69">
        <f t="shared" ref="AC137:AC200" ca="1" si="98">AC136</f>
        <v>140.93476785345405</v>
      </c>
      <c r="AD137" s="73">
        <f t="shared" si="69"/>
        <v>7.0999999999999766</v>
      </c>
      <c r="AE137" s="69">
        <f t="shared" si="79"/>
        <v>0.70000000000000007</v>
      </c>
      <c r="AF137" s="69">
        <f t="shared" si="79"/>
        <v>3.5000000000000004</v>
      </c>
      <c r="AG137" s="78">
        <f t="shared" si="79"/>
        <v>200</v>
      </c>
      <c r="AH137" s="60">
        <f t="shared" si="79"/>
        <v>50</v>
      </c>
      <c r="AI137" s="60">
        <f t="shared" si="79"/>
        <v>175.00000000000003</v>
      </c>
      <c r="AJ137" s="60">
        <f t="shared" si="79"/>
        <v>10175</v>
      </c>
      <c r="AK137" s="60">
        <f t="shared" si="79"/>
        <v>648.37901711452696</v>
      </c>
      <c r="AL137" s="60">
        <f t="shared" si="79"/>
        <v>12.967580342290539</v>
      </c>
      <c r="AM137" s="60">
        <f t="shared" ca="1" si="79"/>
        <v>-430.87216454734795</v>
      </c>
      <c r="AN137" s="60">
        <f t="shared" ca="1" si="79"/>
        <v>-430.87216454734795</v>
      </c>
      <c r="AO137" s="60">
        <f t="shared" ca="1" si="79"/>
        <v>430.87216454734795</v>
      </c>
      <c r="AP137" s="63">
        <f t="shared" si="81"/>
        <v>35</v>
      </c>
      <c r="AQ137" s="62">
        <f t="shared" si="82"/>
        <v>2.9250113158155751</v>
      </c>
      <c r="AR137" s="62">
        <f t="shared" si="83"/>
        <v>146.25056579077875</v>
      </c>
      <c r="AS137" s="62">
        <f t="shared" si="84"/>
        <v>292.5011315815575</v>
      </c>
      <c r="AT137" s="62">
        <f t="shared" si="85"/>
        <v>-146.25056579077875</v>
      </c>
      <c r="AU137" s="62">
        <f t="shared" si="86"/>
        <v>731.25282895389375</v>
      </c>
      <c r="AV137" s="62">
        <f t="shared" si="87"/>
        <v>-292.5011315815575</v>
      </c>
      <c r="AW137" s="63">
        <f t="shared" ref="AW137:AW200" si="99">SUM(AU137:AV137)</f>
        <v>438.75169737233625</v>
      </c>
      <c r="AX137" s="61" t="str">
        <f t="shared" ca="1" si="88"/>
        <v>VINTO</v>
      </c>
      <c r="AY137" s="69">
        <f t="shared" ref="AY137:AY200" ca="1" si="100">AY136</f>
        <v>9744.127835452653</v>
      </c>
      <c r="AZ137" s="51">
        <f t="shared" si="89"/>
        <v>1023.7539605354513</v>
      </c>
      <c r="BA137" s="55">
        <f t="shared" ca="1" si="90"/>
        <v>0.10785870636653128</v>
      </c>
      <c r="BB137" s="55">
        <f t="shared" ref="BB137:BB200" ca="1" si="101">IFERROR(AW137/ABS(AB137),0)</f>
        <v>0.86304053196887798</v>
      </c>
      <c r="BC137" s="64">
        <f t="shared" ca="1" si="91"/>
        <v>-69.627319742190252</v>
      </c>
      <c r="BE137" s="52" t="str">
        <f t="shared" ca="1" si="92"/>
        <v/>
      </c>
      <c r="BF137" s="52">
        <f t="shared" ca="1" si="93"/>
        <v>7.0999999999999766</v>
      </c>
      <c r="BG137" s="52">
        <f t="shared" ca="1" si="94"/>
        <v>7.0999999999999766</v>
      </c>
      <c r="BH137" s="52">
        <f t="shared" ca="1" si="95"/>
        <v>7.0999999999999766</v>
      </c>
    </row>
    <row r="138" spans="19:60">
      <c r="S138" s="68">
        <f t="shared" ref="S138:T153" si="102">S137</f>
        <v>7</v>
      </c>
      <c r="T138" s="69">
        <f t="shared" si="102"/>
        <v>2</v>
      </c>
      <c r="U138" s="70">
        <f t="shared" si="80"/>
        <v>5</v>
      </c>
      <c r="V138" s="68">
        <f t="shared" si="96"/>
        <v>2</v>
      </c>
      <c r="W138" s="70">
        <f t="shared" si="96"/>
        <v>7</v>
      </c>
      <c r="X138" s="71">
        <f t="shared" si="96"/>
        <v>0.7142857142857143</v>
      </c>
      <c r="Y138" s="71">
        <f t="shared" si="96"/>
        <v>0.5</v>
      </c>
      <c r="Z138" s="69">
        <f t="shared" si="96"/>
        <v>10000</v>
      </c>
      <c r="AA138" s="69">
        <f t="shared" ca="1" si="96"/>
        <v>9491.6209828854735</v>
      </c>
      <c r="AB138" s="69">
        <f t="shared" ca="1" si="97"/>
        <v>-508.3790171145265</v>
      </c>
      <c r="AC138" s="69">
        <f t="shared" ca="1" si="98"/>
        <v>140.93476785345405</v>
      </c>
      <c r="AD138" s="73">
        <f t="shared" ref="AD138:AD201" si="103">AD137-0.1</f>
        <v>6.9999999999999769</v>
      </c>
      <c r="AE138" s="69">
        <f t="shared" ref="AE138:AO153" si="104">AE137</f>
        <v>0.70000000000000007</v>
      </c>
      <c r="AF138" s="69">
        <f t="shared" si="104"/>
        <v>3.5000000000000004</v>
      </c>
      <c r="AG138" s="78">
        <f t="shared" si="104"/>
        <v>200</v>
      </c>
      <c r="AH138" s="60">
        <f t="shared" si="104"/>
        <v>50</v>
      </c>
      <c r="AI138" s="60">
        <f t="shared" si="104"/>
        <v>175.00000000000003</v>
      </c>
      <c r="AJ138" s="60">
        <f t="shared" si="104"/>
        <v>10175</v>
      </c>
      <c r="AK138" s="60">
        <f t="shared" si="104"/>
        <v>648.37901711452696</v>
      </c>
      <c r="AL138" s="60">
        <f t="shared" si="104"/>
        <v>12.967580342290539</v>
      </c>
      <c r="AM138" s="60">
        <f t="shared" ca="1" si="104"/>
        <v>-430.87216454734795</v>
      </c>
      <c r="AN138" s="60">
        <f t="shared" ca="1" si="104"/>
        <v>-430.87216454734795</v>
      </c>
      <c r="AO138" s="60">
        <f t="shared" ca="1" si="104"/>
        <v>430.87216454734795</v>
      </c>
      <c r="AP138" s="63">
        <f t="shared" si="81"/>
        <v>35</v>
      </c>
      <c r="AQ138" s="62">
        <f t="shared" si="82"/>
        <v>2.9525114774700834</v>
      </c>
      <c r="AR138" s="62">
        <f t="shared" si="83"/>
        <v>147.62557387350418</v>
      </c>
      <c r="AS138" s="62">
        <f t="shared" si="84"/>
        <v>295.25114774700836</v>
      </c>
      <c r="AT138" s="62">
        <f t="shared" si="85"/>
        <v>-147.62557387350418</v>
      </c>
      <c r="AU138" s="62">
        <f t="shared" si="86"/>
        <v>738.12786936752093</v>
      </c>
      <c r="AV138" s="62">
        <f t="shared" si="87"/>
        <v>-295.25114774700836</v>
      </c>
      <c r="AW138" s="63">
        <f t="shared" si="99"/>
        <v>442.87672162051257</v>
      </c>
      <c r="AX138" s="61" t="str">
        <f t="shared" ca="1" si="88"/>
        <v>VINTO</v>
      </c>
      <c r="AY138" s="69">
        <f t="shared" ca="1" si="100"/>
        <v>9744.127835452653</v>
      </c>
      <c r="AZ138" s="51">
        <f t="shared" si="89"/>
        <v>1033.3790171145292</v>
      </c>
      <c r="BA138" s="55">
        <f t="shared" ca="1" si="90"/>
        <v>0.10887276461816534</v>
      </c>
      <c r="BB138" s="55">
        <f t="shared" ca="1" si="101"/>
        <v>0.87115460455902782</v>
      </c>
      <c r="BC138" s="64">
        <f t="shared" ca="1" si="91"/>
        <v>-65.502295494013936</v>
      </c>
      <c r="BE138" s="52" t="str">
        <f t="shared" ca="1" si="92"/>
        <v/>
      </c>
      <c r="BF138" s="52">
        <f t="shared" ca="1" si="93"/>
        <v>6.9999999999999769</v>
      </c>
      <c r="BG138" s="52">
        <f t="shared" ca="1" si="94"/>
        <v>6.9999999999999769</v>
      </c>
      <c r="BH138" s="52">
        <f t="shared" ca="1" si="95"/>
        <v>6.9999999999999769</v>
      </c>
    </row>
    <row r="139" spans="19:60">
      <c r="S139" s="68">
        <f t="shared" si="102"/>
        <v>7</v>
      </c>
      <c r="T139" s="69">
        <f t="shared" si="102"/>
        <v>2</v>
      </c>
      <c r="U139" s="70">
        <f t="shared" si="80"/>
        <v>5</v>
      </c>
      <c r="V139" s="68">
        <f t="shared" si="96"/>
        <v>2</v>
      </c>
      <c r="W139" s="70">
        <f t="shared" si="96"/>
        <v>7</v>
      </c>
      <c r="X139" s="71">
        <f t="shared" si="96"/>
        <v>0.7142857142857143</v>
      </c>
      <c r="Y139" s="71">
        <f t="shared" si="96"/>
        <v>0.5</v>
      </c>
      <c r="Z139" s="69">
        <f t="shared" si="96"/>
        <v>10000</v>
      </c>
      <c r="AA139" s="69">
        <f t="shared" ca="1" si="96"/>
        <v>9491.6209828854735</v>
      </c>
      <c r="AB139" s="69">
        <f t="shared" ca="1" si="97"/>
        <v>-508.3790171145265</v>
      </c>
      <c r="AC139" s="69">
        <f t="shared" ca="1" si="98"/>
        <v>140.93476785345405</v>
      </c>
      <c r="AD139" s="73">
        <f t="shared" si="103"/>
        <v>6.8999999999999773</v>
      </c>
      <c r="AE139" s="69">
        <f t="shared" si="104"/>
        <v>0.70000000000000007</v>
      </c>
      <c r="AF139" s="69">
        <f t="shared" si="104"/>
        <v>3.5000000000000004</v>
      </c>
      <c r="AG139" s="78">
        <f t="shared" si="104"/>
        <v>200</v>
      </c>
      <c r="AH139" s="60">
        <f t="shared" si="104"/>
        <v>50</v>
      </c>
      <c r="AI139" s="60">
        <f t="shared" si="104"/>
        <v>175.00000000000003</v>
      </c>
      <c r="AJ139" s="60">
        <f t="shared" si="104"/>
        <v>10175</v>
      </c>
      <c r="AK139" s="60">
        <f t="shared" si="104"/>
        <v>648.37901711452696</v>
      </c>
      <c r="AL139" s="60">
        <f t="shared" si="104"/>
        <v>12.967580342290539</v>
      </c>
      <c r="AM139" s="60">
        <f t="shared" ca="1" si="104"/>
        <v>-430.87216454734795</v>
      </c>
      <c r="AN139" s="60">
        <f t="shared" ca="1" si="104"/>
        <v>-430.87216454734795</v>
      </c>
      <c r="AO139" s="60">
        <f t="shared" ca="1" si="104"/>
        <v>430.87216454734795</v>
      </c>
      <c r="AP139" s="63">
        <f t="shared" si="81"/>
        <v>35</v>
      </c>
      <c r="AQ139" s="62">
        <f t="shared" si="82"/>
        <v>2.9808087452595049</v>
      </c>
      <c r="AR139" s="62">
        <f t="shared" si="83"/>
        <v>149.04043726297525</v>
      </c>
      <c r="AS139" s="62">
        <f t="shared" si="84"/>
        <v>298.08087452595049</v>
      </c>
      <c r="AT139" s="62">
        <f t="shared" si="85"/>
        <v>-149.04043726297525</v>
      </c>
      <c r="AU139" s="62">
        <f t="shared" si="86"/>
        <v>745.20218631487626</v>
      </c>
      <c r="AV139" s="62">
        <f t="shared" si="87"/>
        <v>-298.08087452595049</v>
      </c>
      <c r="AW139" s="63">
        <f t="shared" si="99"/>
        <v>447.12131178892577</v>
      </c>
      <c r="AX139" s="61" t="str">
        <f t="shared" ca="1" si="88"/>
        <v>VINTO</v>
      </c>
      <c r="AY139" s="69">
        <f t="shared" ca="1" si="100"/>
        <v>9744.127835452653</v>
      </c>
      <c r="AZ139" s="51">
        <f t="shared" si="89"/>
        <v>1043.2830608408267</v>
      </c>
      <c r="BA139" s="55">
        <f t="shared" ca="1" si="90"/>
        <v>0.10991621586260036</v>
      </c>
      <c r="BB139" s="55">
        <f t="shared" ca="1" si="101"/>
        <v>0.87950386765903688</v>
      </c>
      <c r="BC139" s="64">
        <f t="shared" ca="1" si="91"/>
        <v>-61.257705325600739</v>
      </c>
      <c r="BE139" s="52" t="str">
        <f t="shared" ca="1" si="92"/>
        <v/>
      </c>
      <c r="BF139" s="52">
        <f t="shared" ca="1" si="93"/>
        <v>6.8999999999999773</v>
      </c>
      <c r="BG139" s="52">
        <f t="shared" ca="1" si="94"/>
        <v>6.8999999999999773</v>
      </c>
      <c r="BH139" s="52">
        <f t="shared" ca="1" si="95"/>
        <v>6.8999999999999773</v>
      </c>
    </row>
    <row r="140" spans="19:60">
      <c r="S140" s="68">
        <f t="shared" si="102"/>
        <v>7</v>
      </c>
      <c r="T140" s="69">
        <f t="shared" si="102"/>
        <v>2</v>
      </c>
      <c r="U140" s="70">
        <f t="shared" si="80"/>
        <v>5</v>
      </c>
      <c r="V140" s="68">
        <f t="shared" si="96"/>
        <v>2</v>
      </c>
      <c r="W140" s="70">
        <f t="shared" si="96"/>
        <v>7</v>
      </c>
      <c r="X140" s="71">
        <f t="shared" si="96"/>
        <v>0.7142857142857143</v>
      </c>
      <c r="Y140" s="71">
        <f t="shared" si="96"/>
        <v>0.5</v>
      </c>
      <c r="Z140" s="69">
        <f t="shared" si="96"/>
        <v>10000</v>
      </c>
      <c r="AA140" s="69">
        <f t="shared" ca="1" si="96"/>
        <v>9491.6209828854735</v>
      </c>
      <c r="AB140" s="69">
        <f t="shared" ca="1" si="97"/>
        <v>-508.3790171145265</v>
      </c>
      <c r="AC140" s="69">
        <f t="shared" ca="1" si="98"/>
        <v>140.93476785345405</v>
      </c>
      <c r="AD140" s="73">
        <f t="shared" si="103"/>
        <v>6.7999999999999776</v>
      </c>
      <c r="AE140" s="69">
        <f t="shared" si="104"/>
        <v>0.70000000000000007</v>
      </c>
      <c r="AF140" s="69">
        <f t="shared" si="104"/>
        <v>3.5000000000000004</v>
      </c>
      <c r="AG140" s="78">
        <f t="shared" si="104"/>
        <v>200</v>
      </c>
      <c r="AH140" s="60">
        <f t="shared" si="104"/>
        <v>50</v>
      </c>
      <c r="AI140" s="60">
        <f t="shared" si="104"/>
        <v>175.00000000000003</v>
      </c>
      <c r="AJ140" s="60">
        <f t="shared" si="104"/>
        <v>10175</v>
      </c>
      <c r="AK140" s="60">
        <f t="shared" si="104"/>
        <v>648.37901711452696</v>
      </c>
      <c r="AL140" s="60">
        <f t="shared" si="104"/>
        <v>12.967580342290539</v>
      </c>
      <c r="AM140" s="60">
        <f t="shared" ca="1" si="104"/>
        <v>-430.87216454734795</v>
      </c>
      <c r="AN140" s="60">
        <f t="shared" ca="1" si="104"/>
        <v>-430.87216454734795</v>
      </c>
      <c r="AO140" s="60">
        <f t="shared" ca="1" si="104"/>
        <v>430.87216454734795</v>
      </c>
      <c r="AP140" s="63">
        <f t="shared" si="81"/>
        <v>35</v>
      </c>
      <c r="AQ140" s="62">
        <f t="shared" si="82"/>
        <v>3.0099382856309682</v>
      </c>
      <c r="AR140" s="62">
        <f t="shared" si="83"/>
        <v>150.49691428154841</v>
      </c>
      <c r="AS140" s="62">
        <f t="shared" si="84"/>
        <v>300.99382856309683</v>
      </c>
      <c r="AT140" s="62">
        <f t="shared" si="85"/>
        <v>-150.49691428154841</v>
      </c>
      <c r="AU140" s="62">
        <f t="shared" si="86"/>
        <v>752.48457140774212</v>
      </c>
      <c r="AV140" s="62">
        <f t="shared" si="87"/>
        <v>-300.99382856309683</v>
      </c>
      <c r="AW140" s="63">
        <f t="shared" si="99"/>
        <v>451.4907428446453</v>
      </c>
      <c r="AX140" s="61" t="str">
        <f t="shared" ca="1" si="88"/>
        <v>VINTO</v>
      </c>
      <c r="AY140" s="69">
        <f t="shared" ca="1" si="100"/>
        <v>9744.127835452653</v>
      </c>
      <c r="AZ140" s="51">
        <f t="shared" si="89"/>
        <v>1053.4783999708388</v>
      </c>
      <c r="BA140" s="55">
        <f t="shared" ca="1" si="90"/>
        <v>0.11099035684951877</v>
      </c>
      <c r="BB140" s="55">
        <f t="shared" ca="1" si="101"/>
        <v>0.88809869732081104</v>
      </c>
      <c r="BC140" s="64">
        <f t="shared" ca="1" si="91"/>
        <v>-56.888274269881208</v>
      </c>
      <c r="BE140" s="52" t="str">
        <f t="shared" ca="1" si="92"/>
        <v/>
      </c>
      <c r="BF140" s="52">
        <f t="shared" ca="1" si="93"/>
        <v>6.7999999999999776</v>
      </c>
      <c r="BG140" s="52">
        <f t="shared" ca="1" si="94"/>
        <v>6.7999999999999776</v>
      </c>
      <c r="BH140" s="52">
        <f t="shared" ca="1" si="95"/>
        <v>6.7999999999999776</v>
      </c>
    </row>
    <row r="141" spans="19:60">
      <c r="S141" s="68">
        <f t="shared" si="102"/>
        <v>7</v>
      </c>
      <c r="T141" s="69">
        <f t="shared" si="102"/>
        <v>2</v>
      </c>
      <c r="U141" s="70">
        <f t="shared" si="80"/>
        <v>5</v>
      </c>
      <c r="V141" s="68">
        <f t="shared" si="96"/>
        <v>2</v>
      </c>
      <c r="W141" s="70">
        <f t="shared" si="96"/>
        <v>7</v>
      </c>
      <c r="X141" s="71">
        <f t="shared" si="96"/>
        <v>0.7142857142857143</v>
      </c>
      <c r="Y141" s="71">
        <f t="shared" si="96"/>
        <v>0.5</v>
      </c>
      <c r="Z141" s="69">
        <f t="shared" si="96"/>
        <v>10000</v>
      </c>
      <c r="AA141" s="69">
        <f t="shared" ca="1" si="96"/>
        <v>9491.6209828854735</v>
      </c>
      <c r="AB141" s="69">
        <f t="shared" ca="1" si="97"/>
        <v>-508.3790171145265</v>
      </c>
      <c r="AC141" s="69">
        <f t="shared" ca="1" si="98"/>
        <v>140.93476785345405</v>
      </c>
      <c r="AD141" s="73">
        <f t="shared" si="103"/>
        <v>6.699999999999978</v>
      </c>
      <c r="AE141" s="69">
        <f t="shared" si="104"/>
        <v>0.70000000000000007</v>
      </c>
      <c r="AF141" s="69">
        <f t="shared" si="104"/>
        <v>3.5000000000000004</v>
      </c>
      <c r="AG141" s="78">
        <f t="shared" si="104"/>
        <v>200</v>
      </c>
      <c r="AH141" s="60">
        <f t="shared" si="104"/>
        <v>50</v>
      </c>
      <c r="AI141" s="60">
        <f t="shared" si="104"/>
        <v>175.00000000000003</v>
      </c>
      <c r="AJ141" s="60">
        <f t="shared" si="104"/>
        <v>10175</v>
      </c>
      <c r="AK141" s="60">
        <f t="shared" si="104"/>
        <v>648.37901711452696</v>
      </c>
      <c r="AL141" s="60">
        <f t="shared" si="104"/>
        <v>12.967580342290539</v>
      </c>
      <c r="AM141" s="60">
        <f t="shared" ca="1" si="104"/>
        <v>-430.87216454734795</v>
      </c>
      <c r="AN141" s="60">
        <f t="shared" ca="1" si="104"/>
        <v>-430.87216454734795</v>
      </c>
      <c r="AO141" s="60">
        <f t="shared" ca="1" si="104"/>
        <v>430.87216454734795</v>
      </c>
      <c r="AP141" s="63">
        <f t="shared" si="81"/>
        <v>35</v>
      </c>
      <c r="AQ141" s="62">
        <f t="shared" si="82"/>
        <v>3.0399373645209824</v>
      </c>
      <c r="AR141" s="62">
        <f t="shared" si="83"/>
        <v>151.99686822604912</v>
      </c>
      <c r="AS141" s="62">
        <f t="shared" si="84"/>
        <v>303.99373645209823</v>
      </c>
      <c r="AT141" s="62">
        <f t="shared" si="85"/>
        <v>-151.99686822604912</v>
      </c>
      <c r="AU141" s="62">
        <f t="shared" si="86"/>
        <v>759.98434113024564</v>
      </c>
      <c r="AV141" s="62">
        <f t="shared" si="87"/>
        <v>-303.99373645209823</v>
      </c>
      <c r="AW141" s="63">
        <f t="shared" si="99"/>
        <v>455.99060467814741</v>
      </c>
      <c r="AX141" s="61" t="str">
        <f t="shared" ca="1" si="88"/>
        <v>VINTO</v>
      </c>
      <c r="AY141" s="69">
        <f t="shared" ca="1" si="100"/>
        <v>9744.127835452653</v>
      </c>
      <c r="AZ141" s="51">
        <f t="shared" si="89"/>
        <v>1063.9780775823438</v>
      </c>
      <c r="BA141" s="55">
        <f t="shared" ca="1" si="90"/>
        <v>0.11209656174649445</v>
      </c>
      <c r="BB141" s="55">
        <f t="shared" ca="1" si="101"/>
        <v>0.89695008906204099</v>
      </c>
      <c r="BC141" s="64">
        <f t="shared" ca="1" si="91"/>
        <v>-52.388412436379099</v>
      </c>
      <c r="BE141" s="52" t="str">
        <f t="shared" ca="1" si="92"/>
        <v/>
      </c>
      <c r="BF141" s="52">
        <f t="shared" ca="1" si="93"/>
        <v>6.699999999999978</v>
      </c>
      <c r="BG141" s="52">
        <f t="shared" ca="1" si="94"/>
        <v>6.699999999999978</v>
      </c>
      <c r="BH141" s="52">
        <f t="shared" ca="1" si="95"/>
        <v>6.699999999999978</v>
      </c>
    </row>
    <row r="142" spans="19:60">
      <c r="S142" s="68">
        <f t="shared" si="102"/>
        <v>7</v>
      </c>
      <c r="T142" s="69">
        <f t="shared" si="102"/>
        <v>2</v>
      </c>
      <c r="U142" s="70">
        <f t="shared" si="80"/>
        <v>5</v>
      </c>
      <c r="V142" s="68">
        <f t="shared" si="96"/>
        <v>2</v>
      </c>
      <c r="W142" s="70">
        <f t="shared" si="96"/>
        <v>7</v>
      </c>
      <c r="X142" s="71">
        <f t="shared" si="96"/>
        <v>0.7142857142857143</v>
      </c>
      <c r="Y142" s="71">
        <f t="shared" si="96"/>
        <v>0.5</v>
      </c>
      <c r="Z142" s="69">
        <f t="shared" si="96"/>
        <v>10000</v>
      </c>
      <c r="AA142" s="69">
        <f t="shared" ca="1" si="96"/>
        <v>9491.6209828854735</v>
      </c>
      <c r="AB142" s="69">
        <f t="shared" ca="1" si="97"/>
        <v>-508.3790171145265</v>
      </c>
      <c r="AC142" s="69">
        <f t="shared" ca="1" si="98"/>
        <v>140.93476785345405</v>
      </c>
      <c r="AD142" s="73">
        <f t="shared" si="103"/>
        <v>6.5999999999999783</v>
      </c>
      <c r="AE142" s="69">
        <f t="shared" si="104"/>
        <v>0.70000000000000007</v>
      </c>
      <c r="AF142" s="69">
        <f t="shared" si="104"/>
        <v>3.5000000000000004</v>
      </c>
      <c r="AG142" s="78">
        <f t="shared" si="104"/>
        <v>200</v>
      </c>
      <c r="AH142" s="60">
        <f t="shared" si="104"/>
        <v>50</v>
      </c>
      <c r="AI142" s="60">
        <f t="shared" si="104"/>
        <v>175.00000000000003</v>
      </c>
      <c r="AJ142" s="60">
        <f t="shared" si="104"/>
        <v>10175</v>
      </c>
      <c r="AK142" s="60">
        <f t="shared" si="104"/>
        <v>648.37901711452696</v>
      </c>
      <c r="AL142" s="60">
        <f t="shared" si="104"/>
        <v>12.967580342290539</v>
      </c>
      <c r="AM142" s="60">
        <f t="shared" ca="1" si="104"/>
        <v>-430.87216454734795</v>
      </c>
      <c r="AN142" s="60">
        <f t="shared" ca="1" si="104"/>
        <v>-430.87216454734795</v>
      </c>
      <c r="AO142" s="60">
        <f t="shared" ca="1" si="104"/>
        <v>430.87216454734795</v>
      </c>
      <c r="AP142" s="63">
        <f t="shared" si="81"/>
        <v>35</v>
      </c>
      <c r="AQ142" s="62">
        <f t="shared" si="82"/>
        <v>3.0708455064076641</v>
      </c>
      <c r="AR142" s="62">
        <f t="shared" si="83"/>
        <v>153.5422753203832</v>
      </c>
      <c r="AS142" s="62">
        <f t="shared" si="84"/>
        <v>307.08455064076639</v>
      </c>
      <c r="AT142" s="62">
        <f t="shared" si="85"/>
        <v>-153.5422753203832</v>
      </c>
      <c r="AU142" s="62">
        <f t="shared" si="86"/>
        <v>767.71137660191596</v>
      </c>
      <c r="AV142" s="62">
        <f t="shared" si="87"/>
        <v>-307.08455064076639</v>
      </c>
      <c r="AW142" s="63">
        <f t="shared" si="99"/>
        <v>460.62682596114956</v>
      </c>
      <c r="AX142" s="61" t="str">
        <f t="shared" ca="1" si="88"/>
        <v>VINTO</v>
      </c>
      <c r="AY142" s="69">
        <f t="shared" ca="1" si="100"/>
        <v>9744.127835452653</v>
      </c>
      <c r="AZ142" s="51">
        <f t="shared" si="89"/>
        <v>1074.7959272426824</v>
      </c>
      <c r="BA142" s="55">
        <f t="shared" ca="1" si="90"/>
        <v>0.11323628800398455</v>
      </c>
      <c r="BB142" s="55">
        <f t="shared" ca="1" si="101"/>
        <v>0.90606970479542936</v>
      </c>
      <c r="BC142" s="64">
        <f t="shared" ca="1" si="91"/>
        <v>-47.752191153376941</v>
      </c>
      <c r="BE142" s="52" t="str">
        <f t="shared" ca="1" si="92"/>
        <v/>
      </c>
      <c r="BF142" s="52">
        <f t="shared" ca="1" si="93"/>
        <v>6.5999999999999783</v>
      </c>
      <c r="BG142" s="52">
        <f t="shared" ca="1" si="94"/>
        <v>6.5999999999999783</v>
      </c>
      <c r="BH142" s="52">
        <f t="shared" ca="1" si="95"/>
        <v>6.5999999999999783</v>
      </c>
    </row>
    <row r="143" spans="19:60">
      <c r="S143" s="68">
        <f t="shared" si="102"/>
        <v>7</v>
      </c>
      <c r="T143" s="69">
        <f t="shared" si="102"/>
        <v>2</v>
      </c>
      <c r="U143" s="70">
        <f t="shared" si="80"/>
        <v>5</v>
      </c>
      <c r="V143" s="68">
        <f t="shared" si="96"/>
        <v>2</v>
      </c>
      <c r="W143" s="70">
        <f t="shared" si="96"/>
        <v>7</v>
      </c>
      <c r="X143" s="71">
        <f t="shared" si="96"/>
        <v>0.7142857142857143</v>
      </c>
      <c r="Y143" s="71">
        <f t="shared" si="96"/>
        <v>0.5</v>
      </c>
      <c r="Z143" s="69">
        <f t="shared" si="96"/>
        <v>10000</v>
      </c>
      <c r="AA143" s="69">
        <f t="shared" ca="1" si="96"/>
        <v>9491.6209828854735</v>
      </c>
      <c r="AB143" s="69">
        <f t="shared" ca="1" si="97"/>
        <v>-508.3790171145265</v>
      </c>
      <c r="AC143" s="69">
        <f t="shared" ca="1" si="98"/>
        <v>140.93476785345405</v>
      </c>
      <c r="AD143" s="73">
        <f t="shared" si="103"/>
        <v>6.4999999999999787</v>
      </c>
      <c r="AE143" s="69">
        <f t="shared" si="104"/>
        <v>0.70000000000000007</v>
      </c>
      <c r="AF143" s="69">
        <f t="shared" si="104"/>
        <v>3.5000000000000004</v>
      </c>
      <c r="AG143" s="78">
        <f t="shared" si="104"/>
        <v>200</v>
      </c>
      <c r="AH143" s="60">
        <f t="shared" si="104"/>
        <v>50</v>
      </c>
      <c r="AI143" s="60">
        <f t="shared" si="104"/>
        <v>175.00000000000003</v>
      </c>
      <c r="AJ143" s="60">
        <f t="shared" si="104"/>
        <v>10175</v>
      </c>
      <c r="AK143" s="60">
        <f t="shared" si="104"/>
        <v>648.37901711452696</v>
      </c>
      <c r="AL143" s="60">
        <f t="shared" si="104"/>
        <v>12.967580342290539</v>
      </c>
      <c r="AM143" s="60">
        <f t="shared" ca="1" si="104"/>
        <v>-430.87216454734795</v>
      </c>
      <c r="AN143" s="60">
        <f t="shared" ca="1" si="104"/>
        <v>-430.87216454734795</v>
      </c>
      <c r="AO143" s="60">
        <f t="shared" ca="1" si="104"/>
        <v>430.87216454734795</v>
      </c>
      <c r="AP143" s="63">
        <f t="shared" si="81"/>
        <v>35</v>
      </c>
      <c r="AQ143" s="62">
        <f t="shared" si="82"/>
        <v>3.102704668044705</v>
      </c>
      <c r="AR143" s="62">
        <f t="shared" si="83"/>
        <v>155.13523340223526</v>
      </c>
      <c r="AS143" s="62">
        <f t="shared" si="84"/>
        <v>310.27046680447052</v>
      </c>
      <c r="AT143" s="62">
        <f t="shared" si="85"/>
        <v>-155.13523340223526</v>
      </c>
      <c r="AU143" s="62">
        <f t="shared" si="86"/>
        <v>775.67616701117629</v>
      </c>
      <c r="AV143" s="62">
        <f t="shared" si="87"/>
        <v>-310.27046680447052</v>
      </c>
      <c r="AW143" s="63">
        <f t="shared" si="99"/>
        <v>465.40570020670577</v>
      </c>
      <c r="AX143" s="61" t="str">
        <f t="shared" ca="1" si="88"/>
        <v>VINTO</v>
      </c>
      <c r="AY143" s="69">
        <f t="shared" ca="1" si="100"/>
        <v>9744.127835452653</v>
      </c>
      <c r="AZ143" s="51">
        <f t="shared" si="89"/>
        <v>1085.9466338156467</v>
      </c>
      <c r="BA143" s="55">
        <f t="shared" ca="1" si="90"/>
        <v>0.11441108276170511</v>
      </c>
      <c r="BB143" s="55">
        <f t="shared" ca="1" si="101"/>
        <v>0.9154699240898454</v>
      </c>
      <c r="BC143" s="64">
        <f t="shared" ca="1" si="91"/>
        <v>-42.973316907820731</v>
      </c>
      <c r="BE143" s="52" t="str">
        <f t="shared" ca="1" si="92"/>
        <v/>
      </c>
      <c r="BF143" s="52">
        <f t="shared" ca="1" si="93"/>
        <v>6.4999999999999787</v>
      </c>
      <c r="BG143" s="52">
        <f t="shared" ca="1" si="94"/>
        <v>6.4999999999999787</v>
      </c>
      <c r="BH143" s="52">
        <f t="shared" ca="1" si="95"/>
        <v>6.4999999999999787</v>
      </c>
    </row>
    <row r="144" spans="19:60">
      <c r="S144" s="68">
        <f t="shared" si="102"/>
        <v>7</v>
      </c>
      <c r="T144" s="69">
        <f t="shared" si="102"/>
        <v>2</v>
      </c>
      <c r="U144" s="70">
        <f t="shared" si="80"/>
        <v>5</v>
      </c>
      <c r="V144" s="68">
        <f t="shared" si="96"/>
        <v>2</v>
      </c>
      <c r="W144" s="70">
        <f t="shared" si="96"/>
        <v>7</v>
      </c>
      <c r="X144" s="71">
        <f t="shared" si="96"/>
        <v>0.7142857142857143</v>
      </c>
      <c r="Y144" s="71">
        <f t="shared" si="96"/>
        <v>0.5</v>
      </c>
      <c r="Z144" s="69">
        <f t="shared" si="96"/>
        <v>10000</v>
      </c>
      <c r="AA144" s="69">
        <f t="shared" ca="1" si="96"/>
        <v>9491.6209828854735</v>
      </c>
      <c r="AB144" s="69">
        <f t="shared" ca="1" si="97"/>
        <v>-508.3790171145265</v>
      </c>
      <c r="AC144" s="69">
        <f t="shared" ca="1" si="98"/>
        <v>140.93476785345405</v>
      </c>
      <c r="AD144" s="73">
        <f t="shared" si="103"/>
        <v>6.399999999999979</v>
      </c>
      <c r="AE144" s="69">
        <f t="shared" si="104"/>
        <v>0.70000000000000007</v>
      </c>
      <c r="AF144" s="69">
        <f t="shared" si="104"/>
        <v>3.5000000000000004</v>
      </c>
      <c r="AG144" s="78">
        <f t="shared" si="104"/>
        <v>200</v>
      </c>
      <c r="AH144" s="60">
        <f t="shared" si="104"/>
        <v>50</v>
      </c>
      <c r="AI144" s="60">
        <f t="shared" si="104"/>
        <v>175.00000000000003</v>
      </c>
      <c r="AJ144" s="60">
        <f t="shared" si="104"/>
        <v>10175</v>
      </c>
      <c r="AK144" s="60">
        <f t="shared" si="104"/>
        <v>648.37901711452696</v>
      </c>
      <c r="AL144" s="60">
        <f t="shared" si="104"/>
        <v>12.967580342290539</v>
      </c>
      <c r="AM144" s="60">
        <f t="shared" ca="1" si="104"/>
        <v>-430.87216454734795</v>
      </c>
      <c r="AN144" s="60">
        <f t="shared" ca="1" si="104"/>
        <v>-430.87216454734795</v>
      </c>
      <c r="AO144" s="60">
        <f t="shared" ca="1" si="104"/>
        <v>430.87216454734795</v>
      </c>
      <c r="AP144" s="63">
        <f t="shared" si="81"/>
        <v>35</v>
      </c>
      <c r="AQ144" s="62">
        <f t="shared" si="82"/>
        <v>3.1355594284829036</v>
      </c>
      <c r="AR144" s="62">
        <f t="shared" si="83"/>
        <v>156.77797142414519</v>
      </c>
      <c r="AS144" s="62">
        <f t="shared" si="84"/>
        <v>313.55594284829039</v>
      </c>
      <c r="AT144" s="62">
        <f t="shared" si="85"/>
        <v>-156.77797142414519</v>
      </c>
      <c r="AU144" s="62">
        <f t="shared" si="86"/>
        <v>783.88985712072599</v>
      </c>
      <c r="AV144" s="62">
        <f t="shared" si="87"/>
        <v>-313.55594284829039</v>
      </c>
      <c r="AW144" s="63">
        <f t="shared" si="99"/>
        <v>470.33391427243561</v>
      </c>
      <c r="AX144" s="61" t="str">
        <f t="shared" ca="1" si="88"/>
        <v>VINTO</v>
      </c>
      <c r="AY144" s="69">
        <f t="shared" ca="1" si="100"/>
        <v>9744.127835452653</v>
      </c>
      <c r="AZ144" s="51">
        <f t="shared" si="89"/>
        <v>1097.4457999690164</v>
      </c>
      <c r="BA144" s="55">
        <f t="shared" ca="1" si="90"/>
        <v>0.11562258985560446</v>
      </c>
      <c r="BB144" s="55">
        <f t="shared" ca="1" si="101"/>
        <v>0.92516390023721184</v>
      </c>
      <c r="BC144" s="64">
        <f t="shared" ca="1" si="91"/>
        <v>-38.045102842090898</v>
      </c>
      <c r="BE144" s="52" t="str">
        <f t="shared" ca="1" si="92"/>
        <v/>
      </c>
      <c r="BF144" s="52">
        <f t="shared" ca="1" si="93"/>
        <v>6.399999999999979</v>
      </c>
      <c r="BG144" s="52">
        <f t="shared" ca="1" si="94"/>
        <v>6.399999999999979</v>
      </c>
      <c r="BH144" s="52">
        <f t="shared" ca="1" si="95"/>
        <v>6.399999999999979</v>
      </c>
    </row>
    <row r="145" spans="19:60">
      <c r="S145" s="68">
        <f t="shared" si="102"/>
        <v>7</v>
      </c>
      <c r="T145" s="69">
        <f t="shared" si="102"/>
        <v>2</v>
      </c>
      <c r="U145" s="70">
        <f t="shared" si="80"/>
        <v>5</v>
      </c>
      <c r="V145" s="68">
        <f t="shared" si="96"/>
        <v>2</v>
      </c>
      <c r="W145" s="70">
        <f t="shared" si="96"/>
        <v>7</v>
      </c>
      <c r="X145" s="71">
        <f t="shared" si="96"/>
        <v>0.7142857142857143</v>
      </c>
      <c r="Y145" s="71">
        <f t="shared" si="96"/>
        <v>0.5</v>
      </c>
      <c r="Z145" s="69">
        <f t="shared" si="96"/>
        <v>10000</v>
      </c>
      <c r="AA145" s="69">
        <f t="shared" ca="1" si="96"/>
        <v>9491.6209828854735</v>
      </c>
      <c r="AB145" s="69">
        <f t="shared" ca="1" si="97"/>
        <v>-508.3790171145265</v>
      </c>
      <c r="AC145" s="69">
        <f t="shared" ca="1" si="98"/>
        <v>140.93476785345405</v>
      </c>
      <c r="AD145" s="73">
        <f t="shared" si="103"/>
        <v>6.2999999999999794</v>
      </c>
      <c r="AE145" s="69">
        <f t="shared" si="104"/>
        <v>0.70000000000000007</v>
      </c>
      <c r="AF145" s="69">
        <f t="shared" si="104"/>
        <v>3.5000000000000004</v>
      </c>
      <c r="AG145" s="78">
        <f t="shared" si="104"/>
        <v>200</v>
      </c>
      <c r="AH145" s="60">
        <f t="shared" si="104"/>
        <v>50</v>
      </c>
      <c r="AI145" s="60">
        <f t="shared" si="104"/>
        <v>175.00000000000003</v>
      </c>
      <c r="AJ145" s="60">
        <f t="shared" si="104"/>
        <v>10175</v>
      </c>
      <c r="AK145" s="60">
        <f t="shared" si="104"/>
        <v>648.37901711452696</v>
      </c>
      <c r="AL145" s="60">
        <f t="shared" si="104"/>
        <v>12.967580342290539</v>
      </c>
      <c r="AM145" s="60">
        <f t="shared" ca="1" si="104"/>
        <v>-430.87216454734795</v>
      </c>
      <c r="AN145" s="60">
        <f t="shared" ca="1" si="104"/>
        <v>-430.87216454734795</v>
      </c>
      <c r="AO145" s="60">
        <f t="shared" ca="1" si="104"/>
        <v>430.87216454734795</v>
      </c>
      <c r="AP145" s="63">
        <f t="shared" si="81"/>
        <v>35</v>
      </c>
      <c r="AQ145" s="62">
        <f t="shared" si="82"/>
        <v>3.1694571971889816</v>
      </c>
      <c r="AR145" s="62">
        <f t="shared" si="83"/>
        <v>158.47285985944907</v>
      </c>
      <c r="AS145" s="62">
        <f t="shared" si="84"/>
        <v>316.94571971889815</v>
      </c>
      <c r="AT145" s="62">
        <f t="shared" si="85"/>
        <v>-158.47285985944907</v>
      </c>
      <c r="AU145" s="62">
        <f t="shared" si="86"/>
        <v>792.36429929724534</v>
      </c>
      <c r="AV145" s="62">
        <f t="shared" si="87"/>
        <v>-316.94571971889815</v>
      </c>
      <c r="AW145" s="63">
        <f t="shared" si="99"/>
        <v>475.41857957834719</v>
      </c>
      <c r="AX145" s="61" t="str">
        <f t="shared" ca="1" si="88"/>
        <v>VINTO</v>
      </c>
      <c r="AY145" s="69">
        <f t="shared" ca="1" si="100"/>
        <v>9744.127835452653</v>
      </c>
      <c r="AZ145" s="51">
        <f t="shared" si="89"/>
        <v>1109.3100190161435</v>
      </c>
      <c r="BA145" s="55">
        <f t="shared" ca="1" si="90"/>
        <v>0.11687255749216725</v>
      </c>
      <c r="BB145" s="55">
        <f t="shared" ca="1" si="101"/>
        <v>0.93516562165909756</v>
      </c>
      <c r="BC145" s="64">
        <f t="shared" ca="1" si="91"/>
        <v>-32.960437536179313</v>
      </c>
      <c r="BE145" s="52" t="str">
        <f t="shared" ca="1" si="92"/>
        <v/>
      </c>
      <c r="BF145" s="52">
        <f t="shared" ca="1" si="93"/>
        <v>6.2999999999999794</v>
      </c>
      <c r="BG145" s="52">
        <f t="shared" ca="1" si="94"/>
        <v>6.2999999999999794</v>
      </c>
      <c r="BH145" s="52">
        <f t="shared" ca="1" si="95"/>
        <v>6.2999999999999794</v>
      </c>
    </row>
    <row r="146" spans="19:60">
      <c r="S146" s="68">
        <f t="shared" si="102"/>
        <v>7</v>
      </c>
      <c r="T146" s="69">
        <f t="shared" si="102"/>
        <v>2</v>
      </c>
      <c r="U146" s="70">
        <f t="shared" si="80"/>
        <v>5</v>
      </c>
      <c r="V146" s="68">
        <f t="shared" si="96"/>
        <v>2</v>
      </c>
      <c r="W146" s="70">
        <f t="shared" si="96"/>
        <v>7</v>
      </c>
      <c r="X146" s="71">
        <f t="shared" si="96"/>
        <v>0.7142857142857143</v>
      </c>
      <c r="Y146" s="71">
        <f t="shared" si="96"/>
        <v>0.5</v>
      </c>
      <c r="Z146" s="69">
        <f t="shared" si="96"/>
        <v>10000</v>
      </c>
      <c r="AA146" s="69">
        <f t="shared" ca="1" si="96"/>
        <v>9491.6209828854735</v>
      </c>
      <c r="AB146" s="69">
        <f t="shared" ca="1" si="97"/>
        <v>-508.3790171145265</v>
      </c>
      <c r="AC146" s="69">
        <f t="shared" ca="1" si="98"/>
        <v>140.93476785345405</v>
      </c>
      <c r="AD146" s="73">
        <f t="shared" si="103"/>
        <v>6.1999999999999797</v>
      </c>
      <c r="AE146" s="69">
        <f t="shared" si="104"/>
        <v>0.70000000000000007</v>
      </c>
      <c r="AF146" s="69">
        <f t="shared" si="104"/>
        <v>3.5000000000000004</v>
      </c>
      <c r="AG146" s="78">
        <f t="shared" si="104"/>
        <v>200</v>
      </c>
      <c r="AH146" s="60">
        <f t="shared" si="104"/>
        <v>50</v>
      </c>
      <c r="AI146" s="60">
        <f t="shared" si="104"/>
        <v>175.00000000000003</v>
      </c>
      <c r="AJ146" s="60">
        <f t="shared" si="104"/>
        <v>10175</v>
      </c>
      <c r="AK146" s="60">
        <f t="shared" si="104"/>
        <v>648.37901711452696</v>
      </c>
      <c r="AL146" s="60">
        <f t="shared" si="104"/>
        <v>12.967580342290539</v>
      </c>
      <c r="AM146" s="60">
        <f t="shared" ca="1" si="104"/>
        <v>-430.87216454734795</v>
      </c>
      <c r="AN146" s="60">
        <f t="shared" ca="1" si="104"/>
        <v>-430.87216454734795</v>
      </c>
      <c r="AO146" s="60">
        <f t="shared" ca="1" si="104"/>
        <v>430.87216454734795</v>
      </c>
      <c r="AP146" s="63">
        <f t="shared" si="81"/>
        <v>35</v>
      </c>
      <c r="AQ146" s="62">
        <f t="shared" si="82"/>
        <v>3.2044484423049329</v>
      </c>
      <c r="AR146" s="62">
        <f t="shared" si="83"/>
        <v>160.22242211524664</v>
      </c>
      <c r="AS146" s="62">
        <f t="shared" si="84"/>
        <v>320.44484423049329</v>
      </c>
      <c r="AT146" s="62">
        <f t="shared" si="85"/>
        <v>-160.22242211524664</v>
      </c>
      <c r="AU146" s="62">
        <f t="shared" si="86"/>
        <v>801.11211057623325</v>
      </c>
      <c r="AV146" s="62">
        <f t="shared" si="87"/>
        <v>-320.44484423049329</v>
      </c>
      <c r="AW146" s="63">
        <f t="shared" si="99"/>
        <v>480.66726634573996</v>
      </c>
      <c r="AX146" s="61" t="str">
        <f t="shared" ca="1" si="88"/>
        <v>VINTO</v>
      </c>
      <c r="AY146" s="69">
        <f t="shared" ca="1" si="100"/>
        <v>9744.127835452653</v>
      </c>
      <c r="AZ146" s="51">
        <f t="shared" si="89"/>
        <v>1121.5569548067265</v>
      </c>
      <c r="BA146" s="55">
        <f t="shared" ca="1" si="90"/>
        <v>0.11816284666539337</v>
      </c>
      <c r="BB146" s="55">
        <f t="shared" ca="1" si="101"/>
        <v>0.94548997925588318</v>
      </c>
      <c r="BC146" s="64">
        <f t="shared" ca="1" si="91"/>
        <v>-27.711750768786544</v>
      </c>
      <c r="BE146" s="52" t="str">
        <f t="shared" ca="1" si="92"/>
        <v/>
      </c>
      <c r="BF146" s="52">
        <f t="shared" ca="1" si="93"/>
        <v>6.1999999999999797</v>
      </c>
      <c r="BG146" s="52">
        <f t="shared" ca="1" si="94"/>
        <v>6.1999999999999797</v>
      </c>
      <c r="BH146" s="52">
        <f t="shared" ca="1" si="95"/>
        <v>6.1999999999999797</v>
      </c>
    </row>
    <row r="147" spans="19:60">
      <c r="S147" s="68">
        <f t="shared" si="102"/>
        <v>7</v>
      </c>
      <c r="T147" s="69">
        <f t="shared" si="102"/>
        <v>2</v>
      </c>
      <c r="U147" s="70">
        <f t="shared" si="80"/>
        <v>5</v>
      </c>
      <c r="V147" s="68">
        <f t="shared" si="96"/>
        <v>2</v>
      </c>
      <c r="W147" s="70">
        <f t="shared" si="96"/>
        <v>7</v>
      </c>
      <c r="X147" s="71">
        <f t="shared" si="96"/>
        <v>0.7142857142857143</v>
      </c>
      <c r="Y147" s="71">
        <f t="shared" si="96"/>
        <v>0.5</v>
      </c>
      <c r="Z147" s="69">
        <f t="shared" si="96"/>
        <v>10000</v>
      </c>
      <c r="AA147" s="69">
        <f t="shared" ca="1" si="96"/>
        <v>9491.6209828854735</v>
      </c>
      <c r="AB147" s="69">
        <f t="shared" ca="1" si="97"/>
        <v>-508.3790171145265</v>
      </c>
      <c r="AC147" s="69">
        <f t="shared" ca="1" si="98"/>
        <v>140.93476785345405</v>
      </c>
      <c r="AD147" s="73">
        <f t="shared" si="103"/>
        <v>6.0999999999999801</v>
      </c>
      <c r="AE147" s="69">
        <f t="shared" si="104"/>
        <v>0.70000000000000007</v>
      </c>
      <c r="AF147" s="69">
        <f t="shared" si="104"/>
        <v>3.5000000000000004</v>
      </c>
      <c r="AG147" s="78">
        <f t="shared" si="104"/>
        <v>200</v>
      </c>
      <c r="AH147" s="60">
        <f t="shared" si="104"/>
        <v>50</v>
      </c>
      <c r="AI147" s="60">
        <f t="shared" si="104"/>
        <v>175.00000000000003</v>
      </c>
      <c r="AJ147" s="60">
        <f t="shared" si="104"/>
        <v>10175</v>
      </c>
      <c r="AK147" s="60">
        <f t="shared" si="104"/>
        <v>648.37901711452696</v>
      </c>
      <c r="AL147" s="60">
        <f t="shared" si="104"/>
        <v>12.967580342290539</v>
      </c>
      <c r="AM147" s="60">
        <f t="shared" ca="1" si="104"/>
        <v>-430.87216454734795</v>
      </c>
      <c r="AN147" s="60">
        <f t="shared" ca="1" si="104"/>
        <v>-430.87216454734795</v>
      </c>
      <c r="AO147" s="60">
        <f t="shared" ca="1" si="104"/>
        <v>430.87216454734795</v>
      </c>
      <c r="AP147" s="63">
        <f t="shared" si="81"/>
        <v>35</v>
      </c>
      <c r="AQ147" s="62">
        <f t="shared" si="82"/>
        <v>3.240586941359112</v>
      </c>
      <c r="AR147" s="62">
        <f t="shared" si="83"/>
        <v>162.0293470679556</v>
      </c>
      <c r="AS147" s="62">
        <f t="shared" si="84"/>
        <v>324.0586941359112</v>
      </c>
      <c r="AT147" s="62">
        <f t="shared" si="85"/>
        <v>-162.0293470679556</v>
      </c>
      <c r="AU147" s="62">
        <f t="shared" si="86"/>
        <v>810.14673533977793</v>
      </c>
      <c r="AV147" s="62">
        <f t="shared" si="87"/>
        <v>-324.0586941359112</v>
      </c>
      <c r="AW147" s="63">
        <f t="shared" si="99"/>
        <v>486.08804120386674</v>
      </c>
      <c r="AX147" s="61" t="str">
        <f t="shared" ca="1" si="88"/>
        <v>VINTO</v>
      </c>
      <c r="AY147" s="69">
        <f t="shared" ca="1" si="100"/>
        <v>9744.127835452653</v>
      </c>
      <c r="AZ147" s="51">
        <f t="shared" si="89"/>
        <v>1134.2054294756892</v>
      </c>
      <c r="BA147" s="55">
        <f t="shared" ca="1" si="90"/>
        <v>0.11949544040167608</v>
      </c>
      <c r="BB147" s="55">
        <f t="shared" ca="1" si="101"/>
        <v>0.95615284038043191</v>
      </c>
      <c r="BC147" s="64">
        <f t="shared" ca="1" si="91"/>
        <v>-22.290975910659768</v>
      </c>
      <c r="BE147" s="52" t="str">
        <f t="shared" ca="1" si="92"/>
        <v/>
      </c>
      <c r="BF147" s="52">
        <f t="shared" ca="1" si="93"/>
        <v>6.0999999999999801</v>
      </c>
      <c r="BG147" s="52">
        <f t="shared" ca="1" si="94"/>
        <v>6.0999999999999801</v>
      </c>
      <c r="BH147" s="52">
        <f t="shared" ca="1" si="95"/>
        <v>6.0999999999999801</v>
      </c>
    </row>
    <row r="148" spans="19:60">
      <c r="S148" s="68">
        <f t="shared" si="102"/>
        <v>7</v>
      </c>
      <c r="T148" s="69">
        <f t="shared" si="102"/>
        <v>2</v>
      </c>
      <c r="U148" s="70">
        <f t="shared" si="80"/>
        <v>5</v>
      </c>
      <c r="V148" s="68">
        <f t="shared" si="96"/>
        <v>2</v>
      </c>
      <c r="W148" s="70">
        <f t="shared" si="96"/>
        <v>7</v>
      </c>
      <c r="X148" s="71">
        <f t="shared" si="96"/>
        <v>0.7142857142857143</v>
      </c>
      <c r="Y148" s="71">
        <f t="shared" si="96"/>
        <v>0.5</v>
      </c>
      <c r="Z148" s="69">
        <f t="shared" si="96"/>
        <v>10000</v>
      </c>
      <c r="AA148" s="69">
        <f t="shared" ca="1" si="96"/>
        <v>9491.6209828854735</v>
      </c>
      <c r="AB148" s="69">
        <f t="shared" ca="1" si="97"/>
        <v>-508.3790171145265</v>
      </c>
      <c r="AC148" s="69">
        <f t="shared" ca="1" si="98"/>
        <v>140.93476785345405</v>
      </c>
      <c r="AD148" s="73">
        <f t="shared" si="103"/>
        <v>5.9999999999999805</v>
      </c>
      <c r="AE148" s="69">
        <f t="shared" si="104"/>
        <v>0.70000000000000007</v>
      </c>
      <c r="AF148" s="69">
        <f t="shared" si="104"/>
        <v>3.5000000000000004</v>
      </c>
      <c r="AG148" s="78">
        <f t="shared" si="104"/>
        <v>200</v>
      </c>
      <c r="AH148" s="60">
        <f t="shared" si="104"/>
        <v>50</v>
      </c>
      <c r="AI148" s="60">
        <f t="shared" si="104"/>
        <v>175.00000000000003</v>
      </c>
      <c r="AJ148" s="60">
        <f t="shared" si="104"/>
        <v>10175</v>
      </c>
      <c r="AK148" s="60">
        <f t="shared" si="104"/>
        <v>648.37901711452696</v>
      </c>
      <c r="AL148" s="60">
        <f t="shared" si="104"/>
        <v>12.967580342290539</v>
      </c>
      <c r="AM148" s="60">
        <f t="shared" ca="1" si="104"/>
        <v>-430.87216454734795</v>
      </c>
      <c r="AN148" s="60">
        <f t="shared" ca="1" si="104"/>
        <v>-430.87216454734795</v>
      </c>
      <c r="AO148" s="60">
        <f t="shared" ca="1" si="104"/>
        <v>430.87216454734795</v>
      </c>
      <c r="AP148" s="63">
        <f t="shared" si="81"/>
        <v>35</v>
      </c>
      <c r="AQ148" s="62">
        <f t="shared" si="82"/>
        <v>3.2779300570484304</v>
      </c>
      <c r="AR148" s="62">
        <f t="shared" si="83"/>
        <v>163.89650285242152</v>
      </c>
      <c r="AS148" s="62">
        <f t="shared" si="84"/>
        <v>327.79300570484304</v>
      </c>
      <c r="AT148" s="62">
        <f t="shared" si="85"/>
        <v>-163.89650285242152</v>
      </c>
      <c r="AU148" s="62">
        <f t="shared" si="86"/>
        <v>819.48251426210754</v>
      </c>
      <c r="AV148" s="62">
        <f t="shared" si="87"/>
        <v>-327.79300570484304</v>
      </c>
      <c r="AW148" s="63">
        <f t="shared" si="99"/>
        <v>491.6895085572645</v>
      </c>
      <c r="AX148" s="61" t="str">
        <f t="shared" ca="1" si="88"/>
        <v>VINTO</v>
      </c>
      <c r="AY148" s="69">
        <f t="shared" ca="1" si="100"/>
        <v>9744.127835452653</v>
      </c>
      <c r="AZ148" s="51">
        <f t="shared" si="89"/>
        <v>1147.2755199669507</v>
      </c>
      <c r="BA148" s="55">
        <f t="shared" ca="1" si="90"/>
        <v>0.12087245392916821</v>
      </c>
      <c r="BB148" s="55">
        <f t="shared" ca="1" si="101"/>
        <v>0.96717113020913248</v>
      </c>
      <c r="BC148" s="64">
        <f t="shared" ca="1" si="91"/>
        <v>-16.689508557262002</v>
      </c>
      <c r="BE148" s="52" t="str">
        <f t="shared" ca="1" si="92"/>
        <v/>
      </c>
      <c r="BF148" s="52">
        <f t="shared" ca="1" si="93"/>
        <v>5.9999999999999805</v>
      </c>
      <c r="BG148" s="52">
        <f t="shared" ca="1" si="94"/>
        <v>5.9999999999999805</v>
      </c>
      <c r="BH148" s="52">
        <f t="shared" ca="1" si="95"/>
        <v>5.9999999999999805</v>
      </c>
    </row>
    <row r="149" spans="19:60">
      <c r="S149" s="68">
        <f t="shared" si="102"/>
        <v>7</v>
      </c>
      <c r="T149" s="69">
        <f t="shared" si="102"/>
        <v>2</v>
      </c>
      <c r="U149" s="70">
        <f t="shared" si="80"/>
        <v>5</v>
      </c>
      <c r="V149" s="68">
        <f t="shared" si="96"/>
        <v>2</v>
      </c>
      <c r="W149" s="70">
        <f t="shared" si="96"/>
        <v>7</v>
      </c>
      <c r="X149" s="71">
        <f t="shared" si="96"/>
        <v>0.7142857142857143</v>
      </c>
      <c r="Y149" s="71">
        <f t="shared" si="96"/>
        <v>0.5</v>
      </c>
      <c r="Z149" s="69">
        <f t="shared" si="96"/>
        <v>10000</v>
      </c>
      <c r="AA149" s="69">
        <f t="shared" ca="1" si="96"/>
        <v>9491.6209828854735</v>
      </c>
      <c r="AB149" s="69">
        <f t="shared" ca="1" si="97"/>
        <v>-508.3790171145265</v>
      </c>
      <c r="AC149" s="69">
        <f t="shared" ca="1" si="98"/>
        <v>140.93476785345405</v>
      </c>
      <c r="AD149" s="73">
        <f t="shared" si="103"/>
        <v>5.8999999999999808</v>
      </c>
      <c r="AE149" s="69">
        <f t="shared" si="104"/>
        <v>0.70000000000000007</v>
      </c>
      <c r="AF149" s="69">
        <f t="shared" si="104"/>
        <v>3.5000000000000004</v>
      </c>
      <c r="AG149" s="78">
        <f t="shared" si="104"/>
        <v>200</v>
      </c>
      <c r="AH149" s="60">
        <f t="shared" si="104"/>
        <v>50</v>
      </c>
      <c r="AI149" s="60">
        <f t="shared" si="104"/>
        <v>175.00000000000003</v>
      </c>
      <c r="AJ149" s="60">
        <f t="shared" si="104"/>
        <v>10175</v>
      </c>
      <c r="AK149" s="60">
        <f t="shared" si="104"/>
        <v>648.37901711452696</v>
      </c>
      <c r="AL149" s="60">
        <f t="shared" si="104"/>
        <v>12.967580342290539</v>
      </c>
      <c r="AM149" s="60">
        <f t="shared" ca="1" si="104"/>
        <v>-430.87216454734795</v>
      </c>
      <c r="AN149" s="60">
        <f t="shared" ca="1" si="104"/>
        <v>-430.87216454734795</v>
      </c>
      <c r="AO149" s="60">
        <f t="shared" ca="1" si="104"/>
        <v>430.87216454734795</v>
      </c>
      <c r="AP149" s="63">
        <f t="shared" si="81"/>
        <v>35</v>
      </c>
      <c r="AQ149" s="62">
        <f t="shared" si="82"/>
        <v>3.3165390410662003</v>
      </c>
      <c r="AR149" s="62">
        <f t="shared" si="83"/>
        <v>165.82695205331001</v>
      </c>
      <c r="AS149" s="62">
        <f t="shared" si="84"/>
        <v>331.65390410662002</v>
      </c>
      <c r="AT149" s="62">
        <f t="shared" si="85"/>
        <v>-165.82695205331001</v>
      </c>
      <c r="AU149" s="62">
        <f t="shared" si="86"/>
        <v>829.13476026655007</v>
      </c>
      <c r="AV149" s="62">
        <f t="shared" si="87"/>
        <v>-331.65390410662002</v>
      </c>
      <c r="AW149" s="63">
        <f t="shared" si="99"/>
        <v>497.48085615993006</v>
      </c>
      <c r="AX149" s="61" t="str">
        <f t="shared" ca="1" si="88"/>
        <v>VINTO</v>
      </c>
      <c r="AY149" s="69">
        <f t="shared" ca="1" si="100"/>
        <v>9744.127835452653</v>
      </c>
      <c r="AZ149" s="51">
        <f t="shared" si="89"/>
        <v>1160.7886643731701</v>
      </c>
      <c r="BA149" s="55">
        <f t="shared" ca="1" si="90"/>
        <v>0.12229614588132109</v>
      </c>
      <c r="BB149" s="55">
        <f t="shared" ca="1" si="101"/>
        <v>0.97856292138795864</v>
      </c>
      <c r="BC149" s="64">
        <f t="shared" ca="1" si="91"/>
        <v>-10.898160954596449</v>
      </c>
      <c r="BE149" s="52" t="str">
        <f t="shared" ca="1" si="92"/>
        <v/>
      </c>
      <c r="BF149" s="52">
        <f t="shared" ca="1" si="93"/>
        <v>5.8999999999999808</v>
      </c>
      <c r="BG149" s="52">
        <f t="shared" ca="1" si="94"/>
        <v>5.8999999999999808</v>
      </c>
      <c r="BH149" s="52">
        <f t="shared" ca="1" si="95"/>
        <v>5.8999999999999808</v>
      </c>
    </row>
    <row r="150" spans="19:60">
      <c r="S150" s="68">
        <f t="shared" si="102"/>
        <v>7</v>
      </c>
      <c r="T150" s="69">
        <f t="shared" si="102"/>
        <v>2</v>
      </c>
      <c r="U150" s="70">
        <f t="shared" si="80"/>
        <v>5</v>
      </c>
      <c r="V150" s="68">
        <f t="shared" si="96"/>
        <v>2</v>
      </c>
      <c r="W150" s="70">
        <f t="shared" si="96"/>
        <v>7</v>
      </c>
      <c r="X150" s="71">
        <f t="shared" si="96"/>
        <v>0.7142857142857143</v>
      </c>
      <c r="Y150" s="71">
        <f t="shared" si="96"/>
        <v>0.5</v>
      </c>
      <c r="Z150" s="69">
        <f t="shared" si="96"/>
        <v>10000</v>
      </c>
      <c r="AA150" s="69">
        <f t="shared" ca="1" si="96"/>
        <v>9491.6209828854735</v>
      </c>
      <c r="AB150" s="69">
        <f t="shared" ca="1" si="97"/>
        <v>-508.3790171145265</v>
      </c>
      <c r="AC150" s="69">
        <f t="shared" ca="1" si="98"/>
        <v>140.93476785345405</v>
      </c>
      <c r="AD150" s="73">
        <f t="shared" si="103"/>
        <v>5.7999999999999812</v>
      </c>
      <c r="AE150" s="69">
        <f t="shared" si="104"/>
        <v>0.70000000000000007</v>
      </c>
      <c r="AF150" s="69">
        <f t="shared" si="104"/>
        <v>3.5000000000000004</v>
      </c>
      <c r="AG150" s="78">
        <f t="shared" si="104"/>
        <v>200</v>
      </c>
      <c r="AH150" s="60">
        <f t="shared" si="104"/>
        <v>50</v>
      </c>
      <c r="AI150" s="60">
        <f t="shared" si="104"/>
        <v>175.00000000000003</v>
      </c>
      <c r="AJ150" s="60">
        <f t="shared" si="104"/>
        <v>10175</v>
      </c>
      <c r="AK150" s="60">
        <f t="shared" si="104"/>
        <v>648.37901711452696</v>
      </c>
      <c r="AL150" s="60">
        <f t="shared" si="104"/>
        <v>12.967580342290539</v>
      </c>
      <c r="AM150" s="60">
        <f t="shared" ca="1" si="104"/>
        <v>-430.87216454734795</v>
      </c>
      <c r="AN150" s="60">
        <f t="shared" ca="1" si="104"/>
        <v>-430.87216454734795</v>
      </c>
      <c r="AO150" s="60">
        <f t="shared" ca="1" si="104"/>
        <v>430.87216454734795</v>
      </c>
      <c r="AP150" s="63">
        <f t="shared" si="81"/>
        <v>35</v>
      </c>
      <c r="AQ150" s="62">
        <f t="shared" si="82"/>
        <v>3.3564793693604451</v>
      </c>
      <c r="AR150" s="62">
        <f t="shared" si="83"/>
        <v>167.82396846802226</v>
      </c>
      <c r="AS150" s="62">
        <f t="shared" si="84"/>
        <v>335.64793693604452</v>
      </c>
      <c r="AT150" s="62">
        <f t="shared" si="85"/>
        <v>-167.82396846802226</v>
      </c>
      <c r="AU150" s="62">
        <f t="shared" si="86"/>
        <v>839.11984234011129</v>
      </c>
      <c r="AV150" s="62">
        <f t="shared" si="87"/>
        <v>-335.64793693604452</v>
      </c>
      <c r="AW150" s="63">
        <f t="shared" si="99"/>
        <v>503.47190540406677</v>
      </c>
      <c r="AX150" s="61" t="str">
        <f t="shared" ca="1" si="88"/>
        <v>VINTO</v>
      </c>
      <c r="AY150" s="69">
        <f t="shared" ca="1" si="100"/>
        <v>9744.127835452653</v>
      </c>
      <c r="AZ150" s="51">
        <f t="shared" si="89"/>
        <v>1174.7677792761558</v>
      </c>
      <c r="BA150" s="55">
        <f t="shared" ca="1" si="90"/>
        <v>0.12376893065941028</v>
      </c>
      <c r="BB150" s="55">
        <f t="shared" ca="1" si="101"/>
        <v>0.9903475329522613</v>
      </c>
      <c r="BC150" s="64">
        <f t="shared" ca="1" si="91"/>
        <v>-4.9071117104597306</v>
      </c>
      <c r="BE150" s="52" t="str">
        <f t="shared" ca="1" si="92"/>
        <v/>
      </c>
      <c r="BF150" s="52">
        <f t="shared" ca="1" si="93"/>
        <v>5.7999999999999812</v>
      </c>
      <c r="BG150" s="52">
        <f t="shared" ca="1" si="94"/>
        <v>5.7999999999999812</v>
      </c>
      <c r="BH150" s="52">
        <f t="shared" ca="1" si="95"/>
        <v>5.7999999999999812</v>
      </c>
    </row>
    <row r="151" spans="19:60">
      <c r="S151" s="68">
        <f t="shared" si="102"/>
        <v>7</v>
      </c>
      <c r="T151" s="69">
        <f t="shared" si="102"/>
        <v>2</v>
      </c>
      <c r="U151" s="70">
        <f t="shared" si="80"/>
        <v>5</v>
      </c>
      <c r="V151" s="68">
        <f t="shared" si="96"/>
        <v>2</v>
      </c>
      <c r="W151" s="70">
        <f t="shared" si="96"/>
        <v>7</v>
      </c>
      <c r="X151" s="71">
        <f t="shared" si="96"/>
        <v>0.7142857142857143</v>
      </c>
      <c r="Y151" s="71">
        <f t="shared" si="96"/>
        <v>0.5</v>
      </c>
      <c r="Z151" s="69">
        <f t="shared" si="96"/>
        <v>10000</v>
      </c>
      <c r="AA151" s="69">
        <f t="shared" ca="1" si="96"/>
        <v>9491.6209828854735</v>
      </c>
      <c r="AB151" s="69">
        <f t="shared" ca="1" si="97"/>
        <v>-508.3790171145265</v>
      </c>
      <c r="AC151" s="69">
        <f t="shared" ca="1" si="98"/>
        <v>140.93476785345405</v>
      </c>
      <c r="AD151" s="73">
        <f t="shared" si="103"/>
        <v>5.6999999999999815</v>
      </c>
      <c r="AE151" s="69">
        <f t="shared" si="104"/>
        <v>0.70000000000000007</v>
      </c>
      <c r="AF151" s="69">
        <f t="shared" si="104"/>
        <v>3.5000000000000004</v>
      </c>
      <c r="AG151" s="78">
        <f t="shared" si="104"/>
        <v>200</v>
      </c>
      <c r="AH151" s="60">
        <f t="shared" si="104"/>
        <v>50</v>
      </c>
      <c r="AI151" s="60">
        <f t="shared" si="104"/>
        <v>175.00000000000003</v>
      </c>
      <c r="AJ151" s="60">
        <f t="shared" si="104"/>
        <v>10175</v>
      </c>
      <c r="AK151" s="60">
        <f t="shared" si="104"/>
        <v>648.37901711452696</v>
      </c>
      <c r="AL151" s="60">
        <f t="shared" si="104"/>
        <v>12.967580342290539</v>
      </c>
      <c r="AM151" s="60">
        <f t="shared" ca="1" si="104"/>
        <v>-430.87216454734795</v>
      </c>
      <c r="AN151" s="60">
        <f t="shared" ca="1" si="104"/>
        <v>-430.87216454734795</v>
      </c>
      <c r="AO151" s="60">
        <f t="shared" ca="1" si="104"/>
        <v>430.87216454734795</v>
      </c>
      <c r="AP151" s="63">
        <f t="shared" si="81"/>
        <v>35</v>
      </c>
      <c r="AQ151" s="62">
        <f t="shared" si="82"/>
        <v>3.3978211126825584</v>
      </c>
      <c r="AR151" s="62">
        <f t="shared" si="83"/>
        <v>169.89105563412792</v>
      </c>
      <c r="AS151" s="62">
        <f t="shared" si="84"/>
        <v>339.78211126825585</v>
      </c>
      <c r="AT151" s="62">
        <f t="shared" si="85"/>
        <v>-169.89105563412792</v>
      </c>
      <c r="AU151" s="62">
        <f t="shared" si="86"/>
        <v>849.45527817063964</v>
      </c>
      <c r="AV151" s="62">
        <f t="shared" si="87"/>
        <v>-339.78211126825585</v>
      </c>
      <c r="AW151" s="63">
        <f t="shared" si="99"/>
        <v>509.6731669023838</v>
      </c>
      <c r="AX151" s="61" t="str">
        <f t="shared" ca="1" si="88"/>
        <v>VINTO</v>
      </c>
      <c r="AY151" s="69">
        <f t="shared" ca="1" si="100"/>
        <v>9744.127835452653</v>
      </c>
      <c r="AZ151" s="51">
        <f t="shared" si="89"/>
        <v>1189.2373894388954</v>
      </c>
      <c r="BA151" s="55">
        <f t="shared" ca="1" si="90"/>
        <v>0.1252933920963798</v>
      </c>
      <c r="BB151" s="55">
        <f t="shared" ca="1" si="101"/>
        <v>1.0025456396591714</v>
      </c>
      <c r="BC151" s="64">
        <f t="shared" ca="1" si="91"/>
        <v>1.2941497878572932</v>
      </c>
      <c r="BE151" s="52" t="str">
        <f t="shared" ca="1" si="92"/>
        <v/>
      </c>
      <c r="BF151" s="52">
        <f t="shared" ca="1" si="93"/>
        <v>5.6999999999999815</v>
      </c>
      <c r="BG151" s="52">
        <f t="shared" ca="1" si="94"/>
        <v>5.6999999999999815</v>
      </c>
      <c r="BH151" s="52">
        <f t="shared" ca="1" si="95"/>
        <v>5.6999999999999815</v>
      </c>
    </row>
    <row r="152" spans="19:60">
      <c r="S152" s="68">
        <f t="shared" si="102"/>
        <v>7</v>
      </c>
      <c r="T152" s="69">
        <f t="shared" si="102"/>
        <v>2</v>
      </c>
      <c r="U152" s="70">
        <f t="shared" si="80"/>
        <v>5</v>
      </c>
      <c r="V152" s="68">
        <f t="shared" si="96"/>
        <v>2</v>
      </c>
      <c r="W152" s="70">
        <f t="shared" si="96"/>
        <v>7</v>
      </c>
      <c r="X152" s="71">
        <f t="shared" si="96"/>
        <v>0.7142857142857143</v>
      </c>
      <c r="Y152" s="71">
        <f t="shared" si="96"/>
        <v>0.5</v>
      </c>
      <c r="Z152" s="69">
        <f t="shared" si="96"/>
        <v>10000</v>
      </c>
      <c r="AA152" s="69">
        <f t="shared" ca="1" si="96"/>
        <v>9491.6209828854735</v>
      </c>
      <c r="AB152" s="69">
        <f t="shared" ca="1" si="97"/>
        <v>-508.3790171145265</v>
      </c>
      <c r="AC152" s="69">
        <f t="shared" ca="1" si="98"/>
        <v>140.93476785345405</v>
      </c>
      <c r="AD152" s="73">
        <f t="shared" si="103"/>
        <v>5.5999999999999819</v>
      </c>
      <c r="AE152" s="69">
        <f t="shared" si="104"/>
        <v>0.70000000000000007</v>
      </c>
      <c r="AF152" s="69">
        <f t="shared" si="104"/>
        <v>3.5000000000000004</v>
      </c>
      <c r="AG152" s="78">
        <f t="shared" si="104"/>
        <v>200</v>
      </c>
      <c r="AH152" s="60">
        <f t="shared" si="104"/>
        <v>50</v>
      </c>
      <c r="AI152" s="60">
        <f t="shared" si="104"/>
        <v>175.00000000000003</v>
      </c>
      <c r="AJ152" s="60">
        <f t="shared" si="104"/>
        <v>10175</v>
      </c>
      <c r="AK152" s="60">
        <f t="shared" si="104"/>
        <v>648.37901711452696</v>
      </c>
      <c r="AL152" s="60">
        <f t="shared" si="104"/>
        <v>12.967580342290539</v>
      </c>
      <c r="AM152" s="60">
        <f t="shared" ca="1" si="104"/>
        <v>-430.87216454734795</v>
      </c>
      <c r="AN152" s="60">
        <f t="shared" ca="1" si="104"/>
        <v>-430.87216454734795</v>
      </c>
      <c r="AO152" s="60">
        <f t="shared" ca="1" si="104"/>
        <v>430.87216454734795</v>
      </c>
      <c r="AP152" s="63">
        <f t="shared" si="81"/>
        <v>35</v>
      </c>
      <c r="AQ152" s="62">
        <f t="shared" si="82"/>
        <v>3.440639346837604</v>
      </c>
      <c r="AR152" s="62">
        <f t="shared" si="83"/>
        <v>172.0319673418802</v>
      </c>
      <c r="AS152" s="62">
        <f t="shared" si="84"/>
        <v>344.06393468376041</v>
      </c>
      <c r="AT152" s="62">
        <f t="shared" si="85"/>
        <v>-172.0319673418802</v>
      </c>
      <c r="AU152" s="62">
        <f t="shared" si="86"/>
        <v>860.15983670940102</v>
      </c>
      <c r="AV152" s="62">
        <f t="shared" si="87"/>
        <v>-344.06393468376041</v>
      </c>
      <c r="AW152" s="63">
        <f t="shared" si="99"/>
        <v>516.09590202564061</v>
      </c>
      <c r="AX152" s="61" t="str">
        <f t="shared" ca="1" si="88"/>
        <v>VINTO</v>
      </c>
      <c r="AY152" s="69">
        <f t="shared" ca="1" si="100"/>
        <v>9744.127835452653</v>
      </c>
      <c r="AZ152" s="51">
        <f t="shared" si="89"/>
        <v>1204.2237713931613</v>
      </c>
      <c r="BA152" s="55">
        <f t="shared" ca="1" si="90"/>
        <v>0.12687229858466964</v>
      </c>
      <c r="BB152" s="55">
        <f t="shared" ca="1" si="101"/>
        <v>1.015179393034185</v>
      </c>
      <c r="BC152" s="64">
        <f t="shared" ca="1" si="91"/>
        <v>7.7168849111141071</v>
      </c>
      <c r="BE152" s="52" t="str">
        <f t="shared" ca="1" si="92"/>
        <v/>
      </c>
      <c r="BF152" s="52">
        <f t="shared" ca="1" si="93"/>
        <v>5.5999999999999819</v>
      </c>
      <c r="BG152" s="52">
        <f t="shared" ca="1" si="94"/>
        <v>5.5999999999999819</v>
      </c>
      <c r="BH152" s="52">
        <f t="shared" ca="1" si="95"/>
        <v>5.5999999999999819</v>
      </c>
    </row>
    <row r="153" spans="19:60">
      <c r="S153" s="68">
        <f t="shared" si="102"/>
        <v>7</v>
      </c>
      <c r="T153" s="69">
        <f t="shared" si="102"/>
        <v>2</v>
      </c>
      <c r="U153" s="70">
        <f t="shared" si="80"/>
        <v>5</v>
      </c>
      <c r="V153" s="68">
        <f t="shared" ref="V153:AA168" si="105">V152</f>
        <v>2</v>
      </c>
      <c r="W153" s="70">
        <f t="shared" si="105"/>
        <v>7</v>
      </c>
      <c r="X153" s="71">
        <f t="shared" si="105"/>
        <v>0.7142857142857143</v>
      </c>
      <c r="Y153" s="71">
        <f t="shared" si="105"/>
        <v>0.5</v>
      </c>
      <c r="Z153" s="69">
        <f t="shared" si="105"/>
        <v>10000</v>
      </c>
      <c r="AA153" s="69">
        <f t="shared" ca="1" si="105"/>
        <v>9491.6209828854735</v>
      </c>
      <c r="AB153" s="69">
        <f t="shared" ca="1" si="97"/>
        <v>-508.3790171145265</v>
      </c>
      <c r="AC153" s="69">
        <f t="shared" ca="1" si="98"/>
        <v>140.93476785345405</v>
      </c>
      <c r="AD153" s="73">
        <f t="shared" si="103"/>
        <v>5.4999999999999822</v>
      </c>
      <c r="AE153" s="69">
        <f t="shared" si="104"/>
        <v>0.70000000000000007</v>
      </c>
      <c r="AF153" s="69">
        <f t="shared" si="104"/>
        <v>3.5000000000000004</v>
      </c>
      <c r="AG153" s="78">
        <f t="shared" si="104"/>
        <v>200</v>
      </c>
      <c r="AH153" s="60">
        <f t="shared" si="104"/>
        <v>50</v>
      </c>
      <c r="AI153" s="60">
        <f t="shared" si="104"/>
        <v>175.00000000000003</v>
      </c>
      <c r="AJ153" s="60">
        <f t="shared" si="104"/>
        <v>10175</v>
      </c>
      <c r="AK153" s="60">
        <f t="shared" si="104"/>
        <v>648.37901711452696</v>
      </c>
      <c r="AL153" s="60">
        <f t="shared" si="104"/>
        <v>12.967580342290539</v>
      </c>
      <c r="AM153" s="60">
        <f t="shared" ca="1" si="104"/>
        <v>-430.87216454734795</v>
      </c>
      <c r="AN153" s="60">
        <f t="shared" ca="1" si="104"/>
        <v>-430.87216454734795</v>
      </c>
      <c r="AO153" s="60">
        <f t="shared" ca="1" si="104"/>
        <v>430.87216454734795</v>
      </c>
      <c r="AP153" s="63">
        <f t="shared" si="81"/>
        <v>35</v>
      </c>
      <c r="AQ153" s="62">
        <f t="shared" si="82"/>
        <v>3.4850146076891968</v>
      </c>
      <c r="AR153" s="62">
        <f t="shared" si="83"/>
        <v>174.25073038445984</v>
      </c>
      <c r="AS153" s="62">
        <f t="shared" si="84"/>
        <v>348.50146076891969</v>
      </c>
      <c r="AT153" s="62">
        <f t="shared" si="85"/>
        <v>-174.25073038445984</v>
      </c>
      <c r="AU153" s="62">
        <f t="shared" si="86"/>
        <v>871.25365192229924</v>
      </c>
      <c r="AV153" s="62">
        <f t="shared" si="87"/>
        <v>-348.50146076891969</v>
      </c>
      <c r="AW153" s="63">
        <f t="shared" si="99"/>
        <v>522.7521911533795</v>
      </c>
      <c r="AX153" s="61" t="str">
        <f t="shared" ca="1" si="88"/>
        <v>VINTO</v>
      </c>
      <c r="AY153" s="69">
        <f t="shared" ca="1" si="100"/>
        <v>9744.127835452653</v>
      </c>
      <c r="AZ153" s="51">
        <f t="shared" si="89"/>
        <v>1219.755112691219</v>
      </c>
      <c r="BA153" s="55">
        <f t="shared" ca="1" si="90"/>
        <v>0.12850861985435186</v>
      </c>
      <c r="BB153" s="55">
        <f t="shared" ca="1" si="101"/>
        <v>1.0282725556228356</v>
      </c>
      <c r="BC153" s="64">
        <f t="shared" ca="1" si="91"/>
        <v>14.373174038852994</v>
      </c>
      <c r="BE153" s="52" t="str">
        <f t="shared" ca="1" si="92"/>
        <v/>
      </c>
      <c r="BF153" s="52">
        <f t="shared" ca="1" si="93"/>
        <v>5.4999999999999822</v>
      </c>
      <c r="BG153" s="52">
        <f t="shared" ca="1" si="94"/>
        <v>5.4999999999999822</v>
      </c>
      <c r="BH153" s="52">
        <f t="shared" ca="1" si="95"/>
        <v>5.4999999999999822</v>
      </c>
    </row>
    <row r="154" spans="19:60">
      <c r="S154" s="68">
        <f t="shared" ref="S154:T169" si="106">S153</f>
        <v>7</v>
      </c>
      <c r="T154" s="69">
        <f t="shared" si="106"/>
        <v>2</v>
      </c>
      <c r="U154" s="70">
        <f t="shared" si="80"/>
        <v>5</v>
      </c>
      <c r="V154" s="68">
        <f t="shared" si="105"/>
        <v>2</v>
      </c>
      <c r="W154" s="70">
        <f t="shared" si="105"/>
        <v>7</v>
      </c>
      <c r="X154" s="71">
        <f t="shared" si="105"/>
        <v>0.7142857142857143</v>
      </c>
      <c r="Y154" s="71">
        <f t="shared" si="105"/>
        <v>0.5</v>
      </c>
      <c r="Z154" s="69">
        <f t="shared" si="105"/>
        <v>10000</v>
      </c>
      <c r="AA154" s="69">
        <f t="shared" ca="1" si="105"/>
        <v>9491.6209828854735</v>
      </c>
      <c r="AB154" s="69">
        <f t="shared" ca="1" si="97"/>
        <v>-508.3790171145265</v>
      </c>
      <c r="AC154" s="69">
        <f t="shared" ca="1" si="98"/>
        <v>140.93476785345405</v>
      </c>
      <c r="AD154" s="73">
        <f t="shared" si="103"/>
        <v>5.3999999999999826</v>
      </c>
      <c r="AE154" s="69">
        <f t="shared" ref="AE154:AO169" si="107">AE153</f>
        <v>0.70000000000000007</v>
      </c>
      <c r="AF154" s="69">
        <f t="shared" si="107"/>
        <v>3.5000000000000004</v>
      </c>
      <c r="AG154" s="78">
        <f t="shared" si="107"/>
        <v>200</v>
      </c>
      <c r="AH154" s="60">
        <f t="shared" si="107"/>
        <v>50</v>
      </c>
      <c r="AI154" s="60">
        <f t="shared" si="107"/>
        <v>175.00000000000003</v>
      </c>
      <c r="AJ154" s="60">
        <f t="shared" si="107"/>
        <v>10175</v>
      </c>
      <c r="AK154" s="60">
        <f t="shared" si="107"/>
        <v>648.37901711452696</v>
      </c>
      <c r="AL154" s="60">
        <f t="shared" si="107"/>
        <v>12.967580342290539</v>
      </c>
      <c r="AM154" s="60">
        <f t="shared" ca="1" si="107"/>
        <v>-430.87216454734795</v>
      </c>
      <c r="AN154" s="60">
        <f t="shared" ca="1" si="107"/>
        <v>-430.87216454734795</v>
      </c>
      <c r="AO154" s="60">
        <f t="shared" ca="1" si="107"/>
        <v>430.87216454734795</v>
      </c>
      <c r="AP154" s="63">
        <f t="shared" si="81"/>
        <v>35</v>
      </c>
      <c r="AQ154" s="62">
        <f t="shared" si="82"/>
        <v>3.5310333967204781</v>
      </c>
      <c r="AR154" s="62">
        <f t="shared" si="83"/>
        <v>176.5516698360239</v>
      </c>
      <c r="AS154" s="62">
        <f t="shared" si="84"/>
        <v>353.10333967204781</v>
      </c>
      <c r="AT154" s="62">
        <f t="shared" si="85"/>
        <v>-176.5516698360239</v>
      </c>
      <c r="AU154" s="62">
        <f t="shared" si="86"/>
        <v>882.75834918011947</v>
      </c>
      <c r="AV154" s="62">
        <f t="shared" si="87"/>
        <v>-353.10333967204781</v>
      </c>
      <c r="AW154" s="63">
        <f t="shared" si="99"/>
        <v>529.65500950807166</v>
      </c>
      <c r="AX154" s="61" t="str">
        <f t="shared" ca="1" si="88"/>
        <v>VINTO</v>
      </c>
      <c r="AY154" s="69">
        <f t="shared" ca="1" si="100"/>
        <v>9744.127835452653</v>
      </c>
      <c r="AZ154" s="51">
        <f t="shared" si="89"/>
        <v>1235.8616888521674</v>
      </c>
      <c r="BA154" s="55">
        <f t="shared" ca="1" si="90"/>
        <v>0.13020554561550379</v>
      </c>
      <c r="BB154" s="55">
        <f t="shared" ca="1" si="101"/>
        <v>1.041850650159214</v>
      </c>
      <c r="BC154" s="64">
        <f t="shared" ca="1" si="91"/>
        <v>21.275992393545152</v>
      </c>
      <c r="BE154" s="52" t="str">
        <f t="shared" ca="1" si="92"/>
        <v/>
      </c>
      <c r="BF154" s="52">
        <f t="shared" ca="1" si="93"/>
        <v>5.3999999999999826</v>
      </c>
      <c r="BG154" s="52">
        <f t="shared" ca="1" si="94"/>
        <v>5.3999999999999826</v>
      </c>
      <c r="BH154" s="52">
        <f t="shared" ca="1" si="95"/>
        <v>5.3999999999999826</v>
      </c>
    </row>
    <row r="155" spans="19:60">
      <c r="S155" s="68">
        <f t="shared" si="106"/>
        <v>7</v>
      </c>
      <c r="T155" s="69">
        <f t="shared" si="106"/>
        <v>2</v>
      </c>
      <c r="U155" s="70">
        <f t="shared" si="80"/>
        <v>5</v>
      </c>
      <c r="V155" s="68">
        <f t="shared" si="105"/>
        <v>2</v>
      </c>
      <c r="W155" s="70">
        <f t="shared" si="105"/>
        <v>7</v>
      </c>
      <c r="X155" s="71">
        <f t="shared" si="105"/>
        <v>0.7142857142857143</v>
      </c>
      <c r="Y155" s="71">
        <f t="shared" si="105"/>
        <v>0.5</v>
      </c>
      <c r="Z155" s="69">
        <f t="shared" si="105"/>
        <v>10000</v>
      </c>
      <c r="AA155" s="69">
        <f t="shared" ca="1" si="105"/>
        <v>9491.6209828854735</v>
      </c>
      <c r="AB155" s="69">
        <f t="shared" ca="1" si="97"/>
        <v>-508.3790171145265</v>
      </c>
      <c r="AC155" s="69">
        <f t="shared" ca="1" si="98"/>
        <v>140.93476785345405</v>
      </c>
      <c r="AD155" s="73">
        <f t="shared" si="103"/>
        <v>5.2999999999999829</v>
      </c>
      <c r="AE155" s="69">
        <f t="shared" si="107"/>
        <v>0.70000000000000007</v>
      </c>
      <c r="AF155" s="69">
        <f t="shared" si="107"/>
        <v>3.5000000000000004</v>
      </c>
      <c r="AG155" s="78">
        <f t="shared" si="107"/>
        <v>200</v>
      </c>
      <c r="AH155" s="60">
        <f t="shared" si="107"/>
        <v>50</v>
      </c>
      <c r="AI155" s="60">
        <f t="shared" si="107"/>
        <v>175.00000000000003</v>
      </c>
      <c r="AJ155" s="60">
        <f t="shared" si="107"/>
        <v>10175</v>
      </c>
      <c r="AK155" s="60">
        <f t="shared" si="107"/>
        <v>648.37901711452696</v>
      </c>
      <c r="AL155" s="60">
        <f t="shared" si="107"/>
        <v>12.967580342290539</v>
      </c>
      <c r="AM155" s="60">
        <f t="shared" ca="1" si="107"/>
        <v>-430.87216454734795</v>
      </c>
      <c r="AN155" s="60">
        <f t="shared" ca="1" si="107"/>
        <v>-430.87216454734795</v>
      </c>
      <c r="AO155" s="60">
        <f t="shared" ca="1" si="107"/>
        <v>430.87216454734795</v>
      </c>
      <c r="AP155" s="63">
        <f t="shared" si="81"/>
        <v>35</v>
      </c>
      <c r="AQ155" s="62">
        <f t="shared" si="82"/>
        <v>3.5787887438284116</v>
      </c>
      <c r="AR155" s="62">
        <f t="shared" si="83"/>
        <v>178.93943719142058</v>
      </c>
      <c r="AS155" s="62">
        <f t="shared" si="84"/>
        <v>357.87887438284116</v>
      </c>
      <c r="AT155" s="62">
        <f t="shared" si="85"/>
        <v>-178.93943719142058</v>
      </c>
      <c r="AU155" s="62">
        <f t="shared" si="86"/>
        <v>894.69718595710287</v>
      </c>
      <c r="AV155" s="62">
        <f t="shared" si="87"/>
        <v>-357.87887438284116</v>
      </c>
      <c r="AW155" s="63">
        <f t="shared" si="99"/>
        <v>536.81831157426177</v>
      </c>
      <c r="AX155" s="61" t="str">
        <f t="shared" ca="1" si="88"/>
        <v>VINTO</v>
      </c>
      <c r="AY155" s="69">
        <f t="shared" ca="1" si="100"/>
        <v>9744.127835452653</v>
      </c>
      <c r="AZ155" s="51">
        <f t="shared" si="89"/>
        <v>1252.576060339944</v>
      </c>
      <c r="BA155" s="55">
        <f t="shared" ca="1" si="90"/>
        <v>0.13196650631103879</v>
      </c>
      <c r="BB155" s="55">
        <f t="shared" ca="1" si="101"/>
        <v>1.0559411256214939</v>
      </c>
      <c r="BC155" s="64">
        <f t="shared" ca="1" si="91"/>
        <v>28.439294459735265</v>
      </c>
      <c r="BE155" s="52" t="str">
        <f t="shared" ca="1" si="92"/>
        <v/>
      </c>
      <c r="BF155" s="52">
        <f t="shared" ca="1" si="93"/>
        <v>5.2999999999999829</v>
      </c>
      <c r="BG155" s="52">
        <f t="shared" ca="1" si="94"/>
        <v>5.2999999999999829</v>
      </c>
      <c r="BH155" s="52">
        <f t="shared" ca="1" si="95"/>
        <v>5.2999999999999829</v>
      </c>
    </row>
    <row r="156" spans="19:60">
      <c r="S156" s="68">
        <f t="shared" si="106"/>
        <v>7</v>
      </c>
      <c r="T156" s="69">
        <f t="shared" si="106"/>
        <v>2</v>
      </c>
      <c r="U156" s="70">
        <f t="shared" si="80"/>
        <v>5</v>
      </c>
      <c r="V156" s="68">
        <f t="shared" si="105"/>
        <v>2</v>
      </c>
      <c r="W156" s="70">
        <f t="shared" si="105"/>
        <v>7</v>
      </c>
      <c r="X156" s="71">
        <f t="shared" si="105"/>
        <v>0.7142857142857143</v>
      </c>
      <c r="Y156" s="71">
        <f t="shared" si="105"/>
        <v>0.5</v>
      </c>
      <c r="Z156" s="69">
        <f t="shared" si="105"/>
        <v>10000</v>
      </c>
      <c r="AA156" s="69">
        <f t="shared" ca="1" si="105"/>
        <v>9491.6209828854735</v>
      </c>
      <c r="AB156" s="69">
        <f t="shared" ca="1" si="97"/>
        <v>-508.3790171145265</v>
      </c>
      <c r="AC156" s="69">
        <f t="shared" ca="1" si="98"/>
        <v>140.93476785345405</v>
      </c>
      <c r="AD156" s="73">
        <f t="shared" si="103"/>
        <v>5.1999999999999833</v>
      </c>
      <c r="AE156" s="69">
        <f t="shared" si="107"/>
        <v>0.70000000000000007</v>
      </c>
      <c r="AF156" s="69">
        <f t="shared" si="107"/>
        <v>3.5000000000000004</v>
      </c>
      <c r="AG156" s="78">
        <f t="shared" si="107"/>
        <v>200</v>
      </c>
      <c r="AH156" s="60">
        <f t="shared" si="107"/>
        <v>50</v>
      </c>
      <c r="AI156" s="60">
        <f t="shared" si="107"/>
        <v>175.00000000000003</v>
      </c>
      <c r="AJ156" s="60">
        <f t="shared" si="107"/>
        <v>10175</v>
      </c>
      <c r="AK156" s="60">
        <f t="shared" si="107"/>
        <v>648.37901711452696</v>
      </c>
      <c r="AL156" s="60">
        <f t="shared" si="107"/>
        <v>12.967580342290539</v>
      </c>
      <c r="AM156" s="60">
        <f t="shared" ca="1" si="107"/>
        <v>-430.87216454734795</v>
      </c>
      <c r="AN156" s="60">
        <f t="shared" ca="1" si="107"/>
        <v>-430.87216454734795</v>
      </c>
      <c r="AO156" s="60">
        <f t="shared" ca="1" si="107"/>
        <v>430.87216454734795</v>
      </c>
      <c r="AP156" s="63">
        <f t="shared" si="81"/>
        <v>35</v>
      </c>
      <c r="AQ156" s="62">
        <f t="shared" si="82"/>
        <v>3.6283808350558813</v>
      </c>
      <c r="AR156" s="62">
        <f t="shared" si="83"/>
        <v>181.41904175279407</v>
      </c>
      <c r="AS156" s="62">
        <f t="shared" si="84"/>
        <v>362.83808350558814</v>
      </c>
      <c r="AT156" s="62">
        <f t="shared" si="85"/>
        <v>-181.41904175279407</v>
      </c>
      <c r="AU156" s="62">
        <f t="shared" si="86"/>
        <v>907.09520876397039</v>
      </c>
      <c r="AV156" s="62">
        <f t="shared" si="87"/>
        <v>-362.83808350558814</v>
      </c>
      <c r="AW156" s="63">
        <f t="shared" si="99"/>
        <v>544.2571252583823</v>
      </c>
      <c r="AX156" s="61" t="str">
        <f t="shared" ca="1" si="88"/>
        <v>VINTO</v>
      </c>
      <c r="AY156" s="69">
        <f t="shared" ca="1" si="100"/>
        <v>9744.127835452653</v>
      </c>
      <c r="AZ156" s="51">
        <f t="shared" si="89"/>
        <v>1269.9332922695585</v>
      </c>
      <c r="BA156" s="55">
        <f t="shared" ca="1" si="90"/>
        <v>0.13379519626409439</v>
      </c>
      <c r="BB156" s="55">
        <f t="shared" ca="1" si="101"/>
        <v>1.0705735424477074</v>
      </c>
      <c r="BC156" s="64">
        <f t="shared" ca="1" si="91"/>
        <v>35.878108143855798</v>
      </c>
      <c r="BE156" s="52" t="str">
        <f t="shared" ca="1" si="92"/>
        <v/>
      </c>
      <c r="BF156" s="52">
        <f t="shared" ca="1" si="93"/>
        <v>5.1999999999999833</v>
      </c>
      <c r="BG156" s="52">
        <f t="shared" ca="1" si="94"/>
        <v>5.1999999999999833</v>
      </c>
      <c r="BH156" s="52">
        <f t="shared" ca="1" si="95"/>
        <v>5.1999999999999833</v>
      </c>
    </row>
    <row r="157" spans="19:60">
      <c r="S157" s="68">
        <f t="shared" si="106"/>
        <v>7</v>
      </c>
      <c r="T157" s="69">
        <f t="shared" si="106"/>
        <v>2</v>
      </c>
      <c r="U157" s="70">
        <f t="shared" si="80"/>
        <v>5</v>
      </c>
      <c r="V157" s="68">
        <f t="shared" si="105"/>
        <v>2</v>
      </c>
      <c r="W157" s="70">
        <f t="shared" si="105"/>
        <v>7</v>
      </c>
      <c r="X157" s="71">
        <f t="shared" si="105"/>
        <v>0.7142857142857143</v>
      </c>
      <c r="Y157" s="71">
        <f t="shared" si="105"/>
        <v>0.5</v>
      </c>
      <c r="Z157" s="69">
        <f t="shared" si="105"/>
        <v>10000</v>
      </c>
      <c r="AA157" s="69">
        <f t="shared" ca="1" si="105"/>
        <v>9491.6209828854735</v>
      </c>
      <c r="AB157" s="69">
        <f t="shared" ca="1" si="97"/>
        <v>-508.3790171145265</v>
      </c>
      <c r="AC157" s="69">
        <f t="shared" ca="1" si="98"/>
        <v>140.93476785345405</v>
      </c>
      <c r="AD157" s="73">
        <f t="shared" si="103"/>
        <v>5.0999999999999837</v>
      </c>
      <c r="AE157" s="69">
        <f t="shared" si="107"/>
        <v>0.70000000000000007</v>
      </c>
      <c r="AF157" s="69">
        <f t="shared" si="107"/>
        <v>3.5000000000000004</v>
      </c>
      <c r="AG157" s="78">
        <f t="shared" si="107"/>
        <v>200</v>
      </c>
      <c r="AH157" s="60">
        <f t="shared" si="107"/>
        <v>50</v>
      </c>
      <c r="AI157" s="60">
        <f t="shared" si="107"/>
        <v>175.00000000000003</v>
      </c>
      <c r="AJ157" s="60">
        <f t="shared" si="107"/>
        <v>10175</v>
      </c>
      <c r="AK157" s="60">
        <f t="shared" si="107"/>
        <v>648.37901711452696</v>
      </c>
      <c r="AL157" s="60">
        <f t="shared" si="107"/>
        <v>12.967580342290539</v>
      </c>
      <c r="AM157" s="60">
        <f t="shared" ca="1" si="107"/>
        <v>-430.87216454734795</v>
      </c>
      <c r="AN157" s="60">
        <f t="shared" ca="1" si="107"/>
        <v>-430.87216454734795</v>
      </c>
      <c r="AO157" s="60">
        <f t="shared" ca="1" si="107"/>
        <v>430.87216454734795</v>
      </c>
      <c r="AP157" s="63">
        <f t="shared" si="81"/>
        <v>35</v>
      </c>
      <c r="AQ157" s="62">
        <f t="shared" si="82"/>
        <v>3.679917714174624</v>
      </c>
      <c r="AR157" s="62">
        <f t="shared" si="83"/>
        <v>183.99588570873121</v>
      </c>
      <c r="AS157" s="62">
        <f t="shared" si="84"/>
        <v>367.99177141746242</v>
      </c>
      <c r="AT157" s="62">
        <f t="shared" si="85"/>
        <v>-183.99588570873121</v>
      </c>
      <c r="AU157" s="62">
        <f t="shared" si="86"/>
        <v>919.97942854365601</v>
      </c>
      <c r="AV157" s="62">
        <f t="shared" si="87"/>
        <v>-367.99177141746242</v>
      </c>
      <c r="AW157" s="63">
        <f t="shared" si="99"/>
        <v>551.98765712619365</v>
      </c>
      <c r="AX157" s="61" t="str">
        <f t="shared" ca="1" si="88"/>
        <v>VINTO</v>
      </c>
      <c r="AY157" s="69">
        <f t="shared" ca="1" si="100"/>
        <v>9744.127835452653</v>
      </c>
      <c r="AZ157" s="51">
        <f t="shared" si="89"/>
        <v>1287.9711999611184</v>
      </c>
      <c r="BA157" s="55">
        <f t="shared" ca="1" si="90"/>
        <v>0.13569559954864235</v>
      </c>
      <c r="BB157" s="55">
        <f t="shared" ca="1" si="101"/>
        <v>1.0857797795416153</v>
      </c>
      <c r="BC157" s="64">
        <f t="shared" ca="1" si="91"/>
        <v>43.608640011667148</v>
      </c>
      <c r="BE157" s="52">
        <f t="shared" ca="1" si="92"/>
        <v>5.0999999999999837</v>
      </c>
      <c r="BF157" s="52">
        <f t="shared" ca="1" si="93"/>
        <v>5.0999999999999837</v>
      </c>
      <c r="BG157" s="52">
        <f t="shared" ca="1" si="94"/>
        <v>5.0999999999999837</v>
      </c>
      <c r="BH157" s="52">
        <f t="shared" ca="1" si="95"/>
        <v>5.0999999999999837</v>
      </c>
    </row>
    <row r="158" spans="19:60">
      <c r="S158" s="68">
        <f t="shared" si="106"/>
        <v>7</v>
      </c>
      <c r="T158" s="69">
        <f t="shared" si="106"/>
        <v>2</v>
      </c>
      <c r="U158" s="70">
        <f t="shared" si="80"/>
        <v>5</v>
      </c>
      <c r="V158" s="68">
        <f t="shared" si="105"/>
        <v>2</v>
      </c>
      <c r="W158" s="70">
        <f t="shared" si="105"/>
        <v>7</v>
      </c>
      <c r="X158" s="71">
        <f t="shared" si="105"/>
        <v>0.7142857142857143</v>
      </c>
      <c r="Y158" s="71">
        <f t="shared" si="105"/>
        <v>0.5</v>
      </c>
      <c r="Z158" s="69">
        <f t="shared" si="105"/>
        <v>10000</v>
      </c>
      <c r="AA158" s="69">
        <f t="shared" ca="1" si="105"/>
        <v>9491.6209828854735</v>
      </c>
      <c r="AB158" s="69">
        <f t="shared" ca="1" si="97"/>
        <v>-508.3790171145265</v>
      </c>
      <c r="AC158" s="69">
        <f t="shared" ca="1" si="98"/>
        <v>140.93476785345405</v>
      </c>
      <c r="AD158" s="73">
        <f t="shared" si="103"/>
        <v>4.999999999999984</v>
      </c>
      <c r="AE158" s="69">
        <f t="shared" si="107"/>
        <v>0.70000000000000007</v>
      </c>
      <c r="AF158" s="69">
        <f t="shared" si="107"/>
        <v>3.5000000000000004</v>
      </c>
      <c r="AG158" s="78">
        <f t="shared" si="107"/>
        <v>200</v>
      </c>
      <c r="AH158" s="60">
        <f t="shared" si="107"/>
        <v>50</v>
      </c>
      <c r="AI158" s="60">
        <f t="shared" si="107"/>
        <v>175.00000000000003</v>
      </c>
      <c r="AJ158" s="60">
        <f t="shared" si="107"/>
        <v>10175</v>
      </c>
      <c r="AK158" s="60">
        <f t="shared" si="107"/>
        <v>648.37901711452696</v>
      </c>
      <c r="AL158" s="60">
        <f t="shared" si="107"/>
        <v>12.967580342290539</v>
      </c>
      <c r="AM158" s="60">
        <f t="shared" ca="1" si="107"/>
        <v>-430.87216454734795</v>
      </c>
      <c r="AN158" s="60">
        <f t="shared" ca="1" si="107"/>
        <v>-430.87216454734795</v>
      </c>
      <c r="AO158" s="60">
        <f t="shared" ca="1" si="107"/>
        <v>430.87216454734795</v>
      </c>
      <c r="AP158" s="63">
        <f t="shared" si="81"/>
        <v>35</v>
      </c>
      <c r="AQ158" s="62">
        <f t="shared" si="82"/>
        <v>3.7335160684581163</v>
      </c>
      <c r="AR158" s="62">
        <f t="shared" si="83"/>
        <v>186.67580342290583</v>
      </c>
      <c r="AS158" s="62">
        <f t="shared" si="84"/>
        <v>373.35160684581166</v>
      </c>
      <c r="AT158" s="62">
        <f t="shared" si="85"/>
        <v>-186.67580342290583</v>
      </c>
      <c r="AU158" s="62">
        <f t="shared" si="86"/>
        <v>933.37901711452912</v>
      </c>
      <c r="AV158" s="62">
        <f t="shared" si="87"/>
        <v>-373.35160684581166</v>
      </c>
      <c r="AW158" s="63">
        <f t="shared" si="99"/>
        <v>560.0274102687174</v>
      </c>
      <c r="AX158" s="61" t="str">
        <f t="shared" ca="1" si="88"/>
        <v>VINTO</v>
      </c>
      <c r="AY158" s="69">
        <f t="shared" ca="1" si="100"/>
        <v>9744.127835452653</v>
      </c>
      <c r="AZ158" s="51">
        <f t="shared" si="89"/>
        <v>1306.7306239603408</v>
      </c>
      <c r="BA158" s="55">
        <f t="shared" ca="1" si="90"/>
        <v>0.13767201896457226</v>
      </c>
      <c r="BB158" s="55">
        <f t="shared" ca="1" si="101"/>
        <v>1.1015942661192795</v>
      </c>
      <c r="BC158" s="64">
        <f t="shared" ca="1" si="91"/>
        <v>51.648393154190899</v>
      </c>
      <c r="BE158" s="52">
        <f t="shared" ca="1" si="92"/>
        <v>4.999999999999984</v>
      </c>
      <c r="BF158" s="52">
        <f t="shared" ca="1" si="93"/>
        <v>4.999999999999984</v>
      </c>
      <c r="BG158" s="52">
        <f t="shared" ca="1" si="94"/>
        <v>4.999999999999984</v>
      </c>
      <c r="BH158" s="52">
        <f t="shared" ca="1" si="95"/>
        <v>4.999999999999984</v>
      </c>
    </row>
    <row r="159" spans="19:60">
      <c r="S159" s="68">
        <f t="shared" si="106"/>
        <v>7</v>
      </c>
      <c r="T159" s="69">
        <f t="shared" si="106"/>
        <v>2</v>
      </c>
      <c r="U159" s="70">
        <f t="shared" si="80"/>
        <v>5</v>
      </c>
      <c r="V159" s="68">
        <f t="shared" si="105"/>
        <v>2</v>
      </c>
      <c r="W159" s="70">
        <f t="shared" si="105"/>
        <v>7</v>
      </c>
      <c r="X159" s="71">
        <f t="shared" si="105"/>
        <v>0.7142857142857143</v>
      </c>
      <c r="Y159" s="71">
        <f t="shared" si="105"/>
        <v>0.5</v>
      </c>
      <c r="Z159" s="69">
        <f t="shared" si="105"/>
        <v>10000</v>
      </c>
      <c r="AA159" s="69">
        <f t="shared" ca="1" si="105"/>
        <v>9491.6209828854735</v>
      </c>
      <c r="AB159" s="69">
        <f t="shared" ca="1" si="97"/>
        <v>-508.3790171145265</v>
      </c>
      <c r="AC159" s="69">
        <f t="shared" ca="1" si="98"/>
        <v>140.93476785345405</v>
      </c>
      <c r="AD159" s="73">
        <f t="shared" si="103"/>
        <v>4.8999999999999844</v>
      </c>
      <c r="AE159" s="69">
        <f t="shared" si="107"/>
        <v>0.70000000000000007</v>
      </c>
      <c r="AF159" s="69">
        <f t="shared" si="107"/>
        <v>3.5000000000000004</v>
      </c>
      <c r="AG159" s="78">
        <f t="shared" si="107"/>
        <v>200</v>
      </c>
      <c r="AH159" s="60">
        <f t="shared" si="107"/>
        <v>50</v>
      </c>
      <c r="AI159" s="60">
        <f t="shared" si="107"/>
        <v>175.00000000000003</v>
      </c>
      <c r="AJ159" s="60">
        <f t="shared" si="107"/>
        <v>10175</v>
      </c>
      <c r="AK159" s="60">
        <f t="shared" si="107"/>
        <v>648.37901711452696</v>
      </c>
      <c r="AL159" s="60">
        <f t="shared" si="107"/>
        <v>12.967580342290539</v>
      </c>
      <c r="AM159" s="60">
        <f t="shared" ca="1" si="107"/>
        <v>-430.87216454734795</v>
      </c>
      <c r="AN159" s="60">
        <f t="shared" ca="1" si="107"/>
        <v>-430.87216454734795</v>
      </c>
      <c r="AO159" s="60">
        <f t="shared" ca="1" si="107"/>
        <v>430.87216454734795</v>
      </c>
      <c r="AP159" s="63">
        <f t="shared" si="81"/>
        <v>35</v>
      </c>
      <c r="AQ159" s="62">
        <f t="shared" si="82"/>
        <v>3.7893021106715472</v>
      </c>
      <c r="AR159" s="62">
        <f t="shared" si="83"/>
        <v>189.46510553357737</v>
      </c>
      <c r="AS159" s="62">
        <f t="shared" si="84"/>
        <v>378.93021106715474</v>
      </c>
      <c r="AT159" s="62">
        <f t="shared" si="85"/>
        <v>-189.46510553357737</v>
      </c>
      <c r="AU159" s="62">
        <f t="shared" si="86"/>
        <v>947.32552766788683</v>
      </c>
      <c r="AV159" s="62">
        <f t="shared" si="87"/>
        <v>-378.93021106715474</v>
      </c>
      <c r="AW159" s="63">
        <f t="shared" si="99"/>
        <v>568.39531660073203</v>
      </c>
      <c r="AX159" s="61" t="str">
        <f t="shared" ca="1" si="88"/>
        <v>VINTO</v>
      </c>
      <c r="AY159" s="69">
        <f t="shared" ca="1" si="100"/>
        <v>9744.127835452653</v>
      </c>
      <c r="AZ159" s="51">
        <f t="shared" si="89"/>
        <v>1326.2557387350416</v>
      </c>
      <c r="BA159" s="55">
        <f t="shared" ca="1" si="90"/>
        <v>0.13972910856074416</v>
      </c>
      <c r="BB159" s="55">
        <f t="shared" ca="1" si="101"/>
        <v>1.1180542419450117</v>
      </c>
      <c r="BC159" s="64">
        <f t="shared" ca="1" si="91"/>
        <v>60.016299486205526</v>
      </c>
      <c r="BE159" s="52">
        <f t="shared" ca="1" si="92"/>
        <v>4.8999999999999844</v>
      </c>
      <c r="BF159" s="52">
        <f t="shared" ca="1" si="93"/>
        <v>4.8999999999999844</v>
      </c>
      <c r="BG159" s="52">
        <f t="shared" ca="1" si="94"/>
        <v>4.8999999999999844</v>
      </c>
      <c r="BH159" s="52">
        <f t="shared" ca="1" si="95"/>
        <v>4.8999999999999844</v>
      </c>
    </row>
    <row r="160" spans="19:60">
      <c r="S160" s="68">
        <f t="shared" si="106"/>
        <v>7</v>
      </c>
      <c r="T160" s="69">
        <f t="shared" si="106"/>
        <v>2</v>
      </c>
      <c r="U160" s="70">
        <f t="shared" si="80"/>
        <v>5</v>
      </c>
      <c r="V160" s="68">
        <f t="shared" si="105"/>
        <v>2</v>
      </c>
      <c r="W160" s="70">
        <f t="shared" si="105"/>
        <v>7</v>
      </c>
      <c r="X160" s="71">
        <f t="shared" si="105"/>
        <v>0.7142857142857143</v>
      </c>
      <c r="Y160" s="71">
        <f t="shared" si="105"/>
        <v>0.5</v>
      </c>
      <c r="Z160" s="69">
        <f t="shared" si="105"/>
        <v>10000</v>
      </c>
      <c r="AA160" s="69">
        <f t="shared" ca="1" si="105"/>
        <v>9491.6209828854735</v>
      </c>
      <c r="AB160" s="69">
        <f t="shared" ca="1" si="97"/>
        <v>-508.3790171145265</v>
      </c>
      <c r="AC160" s="69">
        <f t="shared" ca="1" si="98"/>
        <v>140.93476785345405</v>
      </c>
      <c r="AD160" s="73">
        <f t="shared" si="103"/>
        <v>4.7999999999999847</v>
      </c>
      <c r="AE160" s="69">
        <f t="shared" si="107"/>
        <v>0.70000000000000007</v>
      </c>
      <c r="AF160" s="69">
        <f t="shared" si="107"/>
        <v>3.5000000000000004</v>
      </c>
      <c r="AG160" s="78">
        <f t="shared" si="107"/>
        <v>200</v>
      </c>
      <c r="AH160" s="60">
        <f t="shared" si="107"/>
        <v>50</v>
      </c>
      <c r="AI160" s="60">
        <f t="shared" si="107"/>
        <v>175.00000000000003</v>
      </c>
      <c r="AJ160" s="60">
        <f t="shared" si="107"/>
        <v>10175</v>
      </c>
      <c r="AK160" s="60">
        <f t="shared" si="107"/>
        <v>648.37901711452696</v>
      </c>
      <c r="AL160" s="60">
        <f t="shared" si="107"/>
        <v>12.967580342290539</v>
      </c>
      <c r="AM160" s="60">
        <f t="shared" ca="1" si="107"/>
        <v>-430.87216454734795</v>
      </c>
      <c r="AN160" s="60">
        <f t="shared" ca="1" si="107"/>
        <v>-430.87216454734795</v>
      </c>
      <c r="AO160" s="60">
        <f t="shared" ca="1" si="107"/>
        <v>430.87216454734795</v>
      </c>
      <c r="AP160" s="63">
        <f t="shared" si="81"/>
        <v>35</v>
      </c>
      <c r="AQ160" s="62">
        <f t="shared" si="82"/>
        <v>3.8474125713105378</v>
      </c>
      <c r="AR160" s="62">
        <f t="shared" si="83"/>
        <v>192.37062856552689</v>
      </c>
      <c r="AS160" s="62">
        <f t="shared" si="84"/>
        <v>384.74125713105377</v>
      </c>
      <c r="AT160" s="62">
        <f t="shared" si="85"/>
        <v>-192.37062856552689</v>
      </c>
      <c r="AU160" s="62">
        <f t="shared" si="86"/>
        <v>961.85314282763443</v>
      </c>
      <c r="AV160" s="62">
        <f t="shared" si="87"/>
        <v>-384.74125713105377</v>
      </c>
      <c r="AW160" s="63">
        <f t="shared" si="99"/>
        <v>577.11188569658066</v>
      </c>
      <c r="AX160" s="61" t="str">
        <f t="shared" ca="1" si="88"/>
        <v>VINTO</v>
      </c>
      <c r="AY160" s="69">
        <f t="shared" ca="1" si="100"/>
        <v>9744.127835452653</v>
      </c>
      <c r="AZ160" s="51">
        <f t="shared" si="89"/>
        <v>1346.5943999586882</v>
      </c>
      <c r="BA160" s="55">
        <f t="shared" ca="1" si="90"/>
        <v>0.14187191022342324</v>
      </c>
      <c r="BB160" s="55">
        <f t="shared" ca="1" si="101"/>
        <v>1.1352000500968162</v>
      </c>
      <c r="BC160" s="64">
        <f t="shared" ca="1" si="91"/>
        <v>68.732868582054152</v>
      </c>
      <c r="BE160" s="52">
        <f t="shared" ca="1" si="92"/>
        <v>4.7999999999999847</v>
      </c>
      <c r="BF160" s="52">
        <f t="shared" ca="1" si="93"/>
        <v>4.7999999999999847</v>
      </c>
      <c r="BG160" s="52">
        <f t="shared" ca="1" si="94"/>
        <v>4.7999999999999847</v>
      </c>
      <c r="BH160" s="52">
        <f t="shared" ca="1" si="95"/>
        <v>4.7999999999999847</v>
      </c>
    </row>
    <row r="161" spans="19:60">
      <c r="S161" s="68">
        <f t="shared" si="106"/>
        <v>7</v>
      </c>
      <c r="T161" s="69">
        <f t="shared" si="106"/>
        <v>2</v>
      </c>
      <c r="U161" s="70">
        <f t="shared" si="80"/>
        <v>5</v>
      </c>
      <c r="V161" s="68">
        <f t="shared" si="105"/>
        <v>2</v>
      </c>
      <c r="W161" s="70">
        <f t="shared" si="105"/>
        <v>7</v>
      </c>
      <c r="X161" s="71">
        <f t="shared" si="105"/>
        <v>0.7142857142857143</v>
      </c>
      <c r="Y161" s="71">
        <f t="shared" si="105"/>
        <v>0.5</v>
      </c>
      <c r="Z161" s="69">
        <f t="shared" si="105"/>
        <v>10000</v>
      </c>
      <c r="AA161" s="69">
        <f t="shared" ca="1" si="105"/>
        <v>9491.6209828854735</v>
      </c>
      <c r="AB161" s="69">
        <f t="shared" ca="1" si="97"/>
        <v>-508.3790171145265</v>
      </c>
      <c r="AC161" s="69">
        <f t="shared" ca="1" si="98"/>
        <v>140.93476785345405</v>
      </c>
      <c r="AD161" s="73">
        <f t="shared" si="103"/>
        <v>4.6999999999999851</v>
      </c>
      <c r="AE161" s="69">
        <f t="shared" si="107"/>
        <v>0.70000000000000007</v>
      </c>
      <c r="AF161" s="69">
        <f t="shared" si="107"/>
        <v>3.5000000000000004</v>
      </c>
      <c r="AG161" s="78">
        <f t="shared" si="107"/>
        <v>200</v>
      </c>
      <c r="AH161" s="60">
        <f t="shared" si="107"/>
        <v>50</v>
      </c>
      <c r="AI161" s="60">
        <f t="shared" si="107"/>
        <v>175.00000000000003</v>
      </c>
      <c r="AJ161" s="60">
        <f t="shared" si="107"/>
        <v>10175</v>
      </c>
      <c r="AK161" s="60">
        <f t="shared" si="107"/>
        <v>648.37901711452696</v>
      </c>
      <c r="AL161" s="60">
        <f t="shared" si="107"/>
        <v>12.967580342290539</v>
      </c>
      <c r="AM161" s="60">
        <f t="shared" ca="1" si="107"/>
        <v>-430.87216454734795</v>
      </c>
      <c r="AN161" s="60">
        <f t="shared" ca="1" si="107"/>
        <v>-430.87216454734795</v>
      </c>
      <c r="AO161" s="60">
        <f t="shared" ca="1" si="107"/>
        <v>430.87216454734795</v>
      </c>
      <c r="AP161" s="63">
        <f t="shared" si="81"/>
        <v>35</v>
      </c>
      <c r="AQ161" s="62">
        <f t="shared" si="82"/>
        <v>3.9079958175086342</v>
      </c>
      <c r="AR161" s="62">
        <f t="shared" si="83"/>
        <v>195.39979087543171</v>
      </c>
      <c r="AS161" s="62">
        <f t="shared" si="84"/>
        <v>390.79958175086341</v>
      </c>
      <c r="AT161" s="62">
        <f t="shared" si="85"/>
        <v>-195.39979087543171</v>
      </c>
      <c r="AU161" s="62">
        <f t="shared" si="86"/>
        <v>976.9989543771585</v>
      </c>
      <c r="AV161" s="62">
        <f t="shared" si="87"/>
        <v>-390.79958175086341</v>
      </c>
      <c r="AW161" s="63">
        <f t="shared" si="99"/>
        <v>586.19937262629514</v>
      </c>
      <c r="AX161" s="61" t="str">
        <f t="shared" ca="1" si="88"/>
        <v>VINTO</v>
      </c>
      <c r="AY161" s="69">
        <f t="shared" ca="1" si="100"/>
        <v>9744.127835452653</v>
      </c>
      <c r="AZ161" s="51">
        <f t="shared" si="89"/>
        <v>1367.7985361280219</v>
      </c>
      <c r="BA161" s="55">
        <f t="shared" ca="1" si="90"/>
        <v>0.14410589493557802</v>
      </c>
      <c r="BB161" s="55">
        <f t="shared" ca="1" si="101"/>
        <v>1.1530754671061443</v>
      </c>
      <c r="BC161" s="64">
        <f t="shared" ca="1" si="91"/>
        <v>77.820355511768639</v>
      </c>
      <c r="BE161" s="52">
        <f t="shared" ca="1" si="92"/>
        <v>4.6999999999999851</v>
      </c>
      <c r="BF161" s="52">
        <f t="shared" ca="1" si="93"/>
        <v>4.6999999999999851</v>
      </c>
      <c r="BG161" s="52">
        <f t="shared" ca="1" si="94"/>
        <v>4.6999999999999851</v>
      </c>
      <c r="BH161" s="52">
        <f t="shared" ca="1" si="95"/>
        <v>4.6999999999999851</v>
      </c>
    </row>
    <row r="162" spans="19:60">
      <c r="S162" s="68">
        <f t="shared" si="106"/>
        <v>7</v>
      </c>
      <c r="T162" s="69">
        <f t="shared" si="106"/>
        <v>2</v>
      </c>
      <c r="U162" s="70">
        <f t="shared" si="80"/>
        <v>5</v>
      </c>
      <c r="V162" s="68">
        <f t="shared" si="105"/>
        <v>2</v>
      </c>
      <c r="W162" s="70">
        <f t="shared" si="105"/>
        <v>7</v>
      </c>
      <c r="X162" s="71">
        <f t="shared" si="105"/>
        <v>0.7142857142857143</v>
      </c>
      <c r="Y162" s="71">
        <f t="shared" si="105"/>
        <v>0.5</v>
      </c>
      <c r="Z162" s="69">
        <f t="shared" si="105"/>
        <v>10000</v>
      </c>
      <c r="AA162" s="69">
        <f t="shared" ca="1" si="105"/>
        <v>9491.6209828854735</v>
      </c>
      <c r="AB162" s="69">
        <f t="shared" ca="1" si="97"/>
        <v>-508.3790171145265</v>
      </c>
      <c r="AC162" s="69">
        <f t="shared" ca="1" si="98"/>
        <v>140.93476785345405</v>
      </c>
      <c r="AD162" s="73">
        <f t="shared" si="103"/>
        <v>4.5999999999999854</v>
      </c>
      <c r="AE162" s="69">
        <f t="shared" si="107"/>
        <v>0.70000000000000007</v>
      </c>
      <c r="AF162" s="69">
        <f t="shared" si="107"/>
        <v>3.5000000000000004</v>
      </c>
      <c r="AG162" s="78">
        <f t="shared" si="107"/>
        <v>200</v>
      </c>
      <c r="AH162" s="60">
        <f t="shared" si="107"/>
        <v>50</v>
      </c>
      <c r="AI162" s="60">
        <f t="shared" si="107"/>
        <v>175.00000000000003</v>
      </c>
      <c r="AJ162" s="60">
        <f t="shared" si="107"/>
        <v>10175</v>
      </c>
      <c r="AK162" s="60">
        <f t="shared" si="107"/>
        <v>648.37901711452696</v>
      </c>
      <c r="AL162" s="60">
        <f t="shared" si="107"/>
        <v>12.967580342290539</v>
      </c>
      <c r="AM162" s="60">
        <f t="shared" ca="1" si="107"/>
        <v>-430.87216454734795</v>
      </c>
      <c r="AN162" s="60">
        <f t="shared" ca="1" si="107"/>
        <v>-430.87216454734795</v>
      </c>
      <c r="AO162" s="60">
        <f t="shared" ca="1" si="107"/>
        <v>430.87216454734795</v>
      </c>
      <c r="AP162" s="63">
        <f t="shared" si="81"/>
        <v>35</v>
      </c>
      <c r="AQ162" s="62">
        <f t="shared" si="82"/>
        <v>3.9712131178892567</v>
      </c>
      <c r="AR162" s="62">
        <f t="shared" si="83"/>
        <v>198.56065589446283</v>
      </c>
      <c r="AS162" s="62">
        <f t="shared" si="84"/>
        <v>397.12131178892565</v>
      </c>
      <c r="AT162" s="62">
        <f t="shared" si="85"/>
        <v>-198.56065589446283</v>
      </c>
      <c r="AU162" s="62">
        <f t="shared" si="86"/>
        <v>992.8032794723141</v>
      </c>
      <c r="AV162" s="62">
        <f t="shared" si="87"/>
        <v>-397.12131178892565</v>
      </c>
      <c r="AW162" s="63">
        <f t="shared" si="99"/>
        <v>595.68196768338839</v>
      </c>
      <c r="AX162" s="61" t="str">
        <f t="shared" ca="1" si="88"/>
        <v>VINTO</v>
      </c>
      <c r="AY162" s="69">
        <f t="shared" ca="1" si="100"/>
        <v>9744.127835452653</v>
      </c>
      <c r="AZ162" s="51">
        <f t="shared" si="89"/>
        <v>1389.9245912612398</v>
      </c>
      <c r="BA162" s="55">
        <f t="shared" ca="1" si="90"/>
        <v>0.1464370094178265</v>
      </c>
      <c r="BB162" s="55">
        <f t="shared" ca="1" si="101"/>
        <v>1.1717280761593558</v>
      </c>
      <c r="BC162" s="64">
        <f t="shared" ca="1" si="91"/>
        <v>87.302950568861888</v>
      </c>
      <c r="BE162" s="52">
        <f t="shared" ca="1" si="92"/>
        <v>4.5999999999999854</v>
      </c>
      <c r="BF162" s="52">
        <f t="shared" ca="1" si="93"/>
        <v>4.5999999999999854</v>
      </c>
      <c r="BG162" s="52">
        <f t="shared" ca="1" si="94"/>
        <v>4.5999999999999854</v>
      </c>
      <c r="BH162" s="52">
        <f t="shared" ca="1" si="95"/>
        <v>4.5999999999999854</v>
      </c>
    </row>
    <row r="163" spans="19:60">
      <c r="S163" s="68">
        <f t="shared" si="106"/>
        <v>7</v>
      </c>
      <c r="T163" s="69">
        <f t="shared" si="106"/>
        <v>2</v>
      </c>
      <c r="U163" s="70">
        <f t="shared" si="80"/>
        <v>5</v>
      </c>
      <c r="V163" s="68">
        <f t="shared" si="105"/>
        <v>2</v>
      </c>
      <c r="W163" s="70">
        <f t="shared" si="105"/>
        <v>7</v>
      </c>
      <c r="X163" s="71">
        <f t="shared" si="105"/>
        <v>0.7142857142857143</v>
      </c>
      <c r="Y163" s="71">
        <f t="shared" si="105"/>
        <v>0.5</v>
      </c>
      <c r="Z163" s="69">
        <f t="shared" si="105"/>
        <v>10000</v>
      </c>
      <c r="AA163" s="69">
        <f t="shared" ca="1" si="105"/>
        <v>9491.6209828854735</v>
      </c>
      <c r="AB163" s="69">
        <f t="shared" ca="1" si="97"/>
        <v>-508.3790171145265</v>
      </c>
      <c r="AC163" s="69">
        <f t="shared" ca="1" si="98"/>
        <v>140.93476785345405</v>
      </c>
      <c r="AD163" s="73">
        <f t="shared" si="103"/>
        <v>4.4999999999999858</v>
      </c>
      <c r="AE163" s="69">
        <f t="shared" si="107"/>
        <v>0.70000000000000007</v>
      </c>
      <c r="AF163" s="69">
        <f t="shared" si="107"/>
        <v>3.5000000000000004</v>
      </c>
      <c r="AG163" s="78">
        <f t="shared" si="107"/>
        <v>200</v>
      </c>
      <c r="AH163" s="60">
        <f t="shared" si="107"/>
        <v>50</v>
      </c>
      <c r="AI163" s="60">
        <f t="shared" si="107"/>
        <v>175.00000000000003</v>
      </c>
      <c r="AJ163" s="60">
        <f t="shared" si="107"/>
        <v>10175</v>
      </c>
      <c r="AK163" s="60">
        <f t="shared" si="107"/>
        <v>648.37901711452696</v>
      </c>
      <c r="AL163" s="60">
        <f t="shared" si="107"/>
        <v>12.967580342290539</v>
      </c>
      <c r="AM163" s="60">
        <f t="shared" ca="1" si="107"/>
        <v>-430.87216454734795</v>
      </c>
      <c r="AN163" s="60">
        <f t="shared" ca="1" si="107"/>
        <v>-430.87216454734795</v>
      </c>
      <c r="AO163" s="60">
        <f t="shared" ca="1" si="107"/>
        <v>430.87216454734795</v>
      </c>
      <c r="AP163" s="63">
        <f t="shared" si="81"/>
        <v>35</v>
      </c>
      <c r="AQ163" s="62">
        <f t="shared" si="82"/>
        <v>4.0372400760645739</v>
      </c>
      <c r="AR163" s="62">
        <f t="shared" si="83"/>
        <v>201.8620038032287</v>
      </c>
      <c r="AS163" s="62">
        <f t="shared" si="84"/>
        <v>403.72400760645741</v>
      </c>
      <c r="AT163" s="62">
        <f t="shared" si="85"/>
        <v>-201.8620038032287</v>
      </c>
      <c r="AU163" s="62">
        <f t="shared" si="86"/>
        <v>1009.3100190161435</v>
      </c>
      <c r="AV163" s="62">
        <f t="shared" si="87"/>
        <v>-403.72400760645741</v>
      </c>
      <c r="AW163" s="63">
        <f t="shared" si="99"/>
        <v>605.58601140968608</v>
      </c>
      <c r="AX163" s="61" t="str">
        <f t="shared" ca="1" si="88"/>
        <v>VINTO</v>
      </c>
      <c r="AY163" s="69">
        <f t="shared" ca="1" si="100"/>
        <v>9744.127835452653</v>
      </c>
      <c r="AZ163" s="51">
        <f t="shared" si="89"/>
        <v>1413.034026622601</v>
      </c>
      <c r="BA163" s="55">
        <f t="shared" ca="1" si="90"/>
        <v>0.14887172898817497</v>
      </c>
      <c r="BB163" s="55">
        <f t="shared" ca="1" si="101"/>
        <v>1.1912096900593774</v>
      </c>
      <c r="BC163" s="64">
        <f t="shared" ca="1" si="91"/>
        <v>97.206994295159575</v>
      </c>
      <c r="BE163" s="52">
        <f t="shared" ca="1" si="92"/>
        <v>4.4999999999999858</v>
      </c>
      <c r="BF163" s="52">
        <f t="shared" ca="1" si="93"/>
        <v>4.4999999999999858</v>
      </c>
      <c r="BG163" s="52">
        <f t="shared" ca="1" si="94"/>
        <v>4.4999999999999858</v>
      </c>
      <c r="BH163" s="52">
        <f t="shared" ca="1" si="95"/>
        <v>4.4999999999999858</v>
      </c>
    </row>
    <row r="164" spans="19:60">
      <c r="S164" s="68">
        <f t="shared" si="106"/>
        <v>7</v>
      </c>
      <c r="T164" s="69">
        <f t="shared" si="106"/>
        <v>2</v>
      </c>
      <c r="U164" s="70">
        <f t="shared" si="80"/>
        <v>5</v>
      </c>
      <c r="V164" s="68">
        <f t="shared" si="105"/>
        <v>2</v>
      </c>
      <c r="W164" s="70">
        <f t="shared" si="105"/>
        <v>7</v>
      </c>
      <c r="X164" s="71">
        <f t="shared" si="105"/>
        <v>0.7142857142857143</v>
      </c>
      <c r="Y164" s="71">
        <f t="shared" si="105"/>
        <v>0.5</v>
      </c>
      <c r="Z164" s="69">
        <f t="shared" si="105"/>
        <v>10000</v>
      </c>
      <c r="AA164" s="69">
        <f t="shared" ca="1" si="105"/>
        <v>9491.6209828854735</v>
      </c>
      <c r="AB164" s="69">
        <f t="shared" ca="1" si="97"/>
        <v>-508.3790171145265</v>
      </c>
      <c r="AC164" s="69">
        <f t="shared" ca="1" si="98"/>
        <v>140.93476785345405</v>
      </c>
      <c r="AD164" s="73">
        <f t="shared" si="103"/>
        <v>4.3999999999999861</v>
      </c>
      <c r="AE164" s="69">
        <f t="shared" si="107"/>
        <v>0.70000000000000007</v>
      </c>
      <c r="AF164" s="69">
        <f t="shared" si="107"/>
        <v>3.5000000000000004</v>
      </c>
      <c r="AG164" s="78">
        <f t="shared" si="107"/>
        <v>200</v>
      </c>
      <c r="AH164" s="60">
        <f t="shared" si="107"/>
        <v>50</v>
      </c>
      <c r="AI164" s="60">
        <f t="shared" si="107"/>
        <v>175.00000000000003</v>
      </c>
      <c r="AJ164" s="60">
        <f t="shared" si="107"/>
        <v>10175</v>
      </c>
      <c r="AK164" s="60">
        <f t="shared" si="107"/>
        <v>648.37901711452696</v>
      </c>
      <c r="AL164" s="60">
        <f t="shared" si="107"/>
        <v>12.967580342290539</v>
      </c>
      <c r="AM164" s="60">
        <f t="shared" ca="1" si="107"/>
        <v>-430.87216454734795</v>
      </c>
      <c r="AN164" s="60">
        <f t="shared" ca="1" si="107"/>
        <v>-430.87216454734795</v>
      </c>
      <c r="AO164" s="60">
        <f t="shared" ca="1" si="107"/>
        <v>430.87216454734795</v>
      </c>
      <c r="AP164" s="63">
        <f t="shared" si="81"/>
        <v>35</v>
      </c>
      <c r="AQ164" s="62">
        <f t="shared" si="82"/>
        <v>4.1062682596114959</v>
      </c>
      <c r="AR164" s="62">
        <f t="shared" si="83"/>
        <v>205.31341298057478</v>
      </c>
      <c r="AS164" s="62">
        <f t="shared" si="84"/>
        <v>410.62682596114956</v>
      </c>
      <c r="AT164" s="62">
        <f t="shared" si="85"/>
        <v>-205.31341298057478</v>
      </c>
      <c r="AU164" s="62">
        <f t="shared" si="86"/>
        <v>1026.5670649028739</v>
      </c>
      <c r="AV164" s="62">
        <f t="shared" si="87"/>
        <v>-410.62682596114956</v>
      </c>
      <c r="AW164" s="63">
        <f t="shared" si="99"/>
        <v>615.94023894172437</v>
      </c>
      <c r="AX164" s="61" t="str">
        <f t="shared" ca="1" si="88"/>
        <v>VINTO</v>
      </c>
      <c r="AY164" s="69">
        <f t="shared" ca="1" si="100"/>
        <v>9744.127835452653</v>
      </c>
      <c r="AZ164" s="51">
        <f t="shared" si="89"/>
        <v>1437.1938908640234</v>
      </c>
      <c r="BA164" s="55">
        <f t="shared" ca="1" si="90"/>
        <v>0.15141711762990281</v>
      </c>
      <c r="BB164" s="55">
        <f t="shared" ca="1" si="101"/>
        <v>1.211576831863945</v>
      </c>
      <c r="BC164" s="64">
        <f t="shared" ca="1" si="91"/>
        <v>107.56122182719787</v>
      </c>
      <c r="BE164" s="52">
        <f t="shared" ca="1" si="92"/>
        <v>4.3999999999999861</v>
      </c>
      <c r="BF164" s="52">
        <f t="shared" ca="1" si="93"/>
        <v>4.3999999999999861</v>
      </c>
      <c r="BG164" s="52">
        <f t="shared" ca="1" si="94"/>
        <v>4.3999999999999861</v>
      </c>
      <c r="BH164" s="52">
        <f t="shared" ca="1" si="95"/>
        <v>4.3999999999999861</v>
      </c>
    </row>
    <row r="165" spans="19:60">
      <c r="S165" s="68">
        <f t="shared" si="106"/>
        <v>7</v>
      </c>
      <c r="T165" s="69">
        <f t="shared" si="106"/>
        <v>2</v>
      </c>
      <c r="U165" s="70">
        <f t="shared" si="80"/>
        <v>5</v>
      </c>
      <c r="V165" s="68">
        <f t="shared" si="105"/>
        <v>2</v>
      </c>
      <c r="W165" s="70">
        <f t="shared" si="105"/>
        <v>7</v>
      </c>
      <c r="X165" s="71">
        <f t="shared" si="105"/>
        <v>0.7142857142857143</v>
      </c>
      <c r="Y165" s="71">
        <f t="shared" si="105"/>
        <v>0.5</v>
      </c>
      <c r="Z165" s="69">
        <f t="shared" si="105"/>
        <v>10000</v>
      </c>
      <c r="AA165" s="69">
        <f t="shared" ca="1" si="105"/>
        <v>9491.6209828854735</v>
      </c>
      <c r="AB165" s="69">
        <f t="shared" ca="1" si="97"/>
        <v>-508.3790171145265</v>
      </c>
      <c r="AC165" s="69">
        <f t="shared" ca="1" si="98"/>
        <v>140.93476785345405</v>
      </c>
      <c r="AD165" s="73">
        <f t="shared" si="103"/>
        <v>4.2999999999999865</v>
      </c>
      <c r="AE165" s="69">
        <f t="shared" si="107"/>
        <v>0.70000000000000007</v>
      </c>
      <c r="AF165" s="69">
        <f t="shared" si="107"/>
        <v>3.5000000000000004</v>
      </c>
      <c r="AG165" s="78">
        <f t="shared" si="107"/>
        <v>200</v>
      </c>
      <c r="AH165" s="60">
        <f t="shared" si="107"/>
        <v>50</v>
      </c>
      <c r="AI165" s="60">
        <f t="shared" si="107"/>
        <v>175.00000000000003</v>
      </c>
      <c r="AJ165" s="60">
        <f t="shared" si="107"/>
        <v>10175</v>
      </c>
      <c r="AK165" s="60">
        <f t="shared" si="107"/>
        <v>648.37901711452696</v>
      </c>
      <c r="AL165" s="60">
        <f t="shared" si="107"/>
        <v>12.967580342290539</v>
      </c>
      <c r="AM165" s="60">
        <f t="shared" ca="1" si="107"/>
        <v>-430.87216454734795</v>
      </c>
      <c r="AN165" s="60">
        <f t="shared" ca="1" si="107"/>
        <v>-430.87216454734795</v>
      </c>
      <c r="AO165" s="60">
        <f t="shared" ca="1" si="107"/>
        <v>430.87216454734795</v>
      </c>
      <c r="AP165" s="63">
        <f t="shared" si="81"/>
        <v>35</v>
      </c>
      <c r="AQ165" s="62">
        <f t="shared" si="82"/>
        <v>4.1785070563466462</v>
      </c>
      <c r="AR165" s="62">
        <f t="shared" si="83"/>
        <v>208.92535281733231</v>
      </c>
      <c r="AS165" s="62">
        <f t="shared" si="84"/>
        <v>417.85070563466462</v>
      </c>
      <c r="AT165" s="62">
        <f t="shared" si="85"/>
        <v>-208.92535281733231</v>
      </c>
      <c r="AU165" s="62">
        <f t="shared" si="86"/>
        <v>1044.6267640866615</v>
      </c>
      <c r="AV165" s="62">
        <f t="shared" si="87"/>
        <v>-417.85070563466462</v>
      </c>
      <c r="AW165" s="63">
        <f t="shared" si="99"/>
        <v>626.77605845199696</v>
      </c>
      <c r="AX165" s="61" t="str">
        <f t="shared" ca="1" si="88"/>
        <v>VINTO</v>
      </c>
      <c r="AY165" s="69">
        <f t="shared" ca="1" si="100"/>
        <v>9744.127835452653</v>
      </c>
      <c r="AZ165" s="51">
        <f t="shared" si="89"/>
        <v>1462.4774697213261</v>
      </c>
      <c r="BA165" s="55">
        <f t="shared" ca="1" si="90"/>
        <v>0.15408089644101336</v>
      </c>
      <c r="BB165" s="55">
        <f t="shared" ca="1" si="101"/>
        <v>1.2328912825896554</v>
      </c>
      <c r="BC165" s="64">
        <f t="shared" ca="1" si="91"/>
        <v>118.39704133747045</v>
      </c>
      <c r="BE165" s="52">
        <f t="shared" ca="1" si="92"/>
        <v>4.2999999999999865</v>
      </c>
      <c r="BF165" s="52">
        <f t="shared" ca="1" si="93"/>
        <v>4.2999999999999865</v>
      </c>
      <c r="BG165" s="52">
        <f t="shared" ca="1" si="94"/>
        <v>4.2999999999999865</v>
      </c>
      <c r="BH165" s="52">
        <f t="shared" ca="1" si="95"/>
        <v>4.2999999999999865</v>
      </c>
    </row>
    <row r="166" spans="19:60">
      <c r="S166" s="68">
        <f t="shared" si="106"/>
        <v>7</v>
      </c>
      <c r="T166" s="69">
        <f t="shared" si="106"/>
        <v>2</v>
      </c>
      <c r="U166" s="70">
        <f t="shared" si="80"/>
        <v>5</v>
      </c>
      <c r="V166" s="68">
        <f t="shared" si="105"/>
        <v>2</v>
      </c>
      <c r="W166" s="70">
        <f t="shared" si="105"/>
        <v>7</v>
      </c>
      <c r="X166" s="71">
        <f t="shared" si="105"/>
        <v>0.7142857142857143</v>
      </c>
      <c r="Y166" s="71">
        <f t="shared" si="105"/>
        <v>0.5</v>
      </c>
      <c r="Z166" s="69">
        <f t="shared" si="105"/>
        <v>10000</v>
      </c>
      <c r="AA166" s="69">
        <f t="shared" ca="1" si="105"/>
        <v>9491.6209828854735</v>
      </c>
      <c r="AB166" s="69">
        <f t="shared" ca="1" si="97"/>
        <v>-508.3790171145265</v>
      </c>
      <c r="AC166" s="69">
        <f t="shared" ca="1" si="98"/>
        <v>140.93476785345405</v>
      </c>
      <c r="AD166" s="73">
        <f t="shared" si="103"/>
        <v>4.1999999999999869</v>
      </c>
      <c r="AE166" s="69">
        <f t="shared" si="107"/>
        <v>0.70000000000000007</v>
      </c>
      <c r="AF166" s="69">
        <f t="shared" si="107"/>
        <v>3.5000000000000004</v>
      </c>
      <c r="AG166" s="78">
        <f t="shared" si="107"/>
        <v>200</v>
      </c>
      <c r="AH166" s="60">
        <f t="shared" si="107"/>
        <v>50</v>
      </c>
      <c r="AI166" s="60">
        <f t="shared" si="107"/>
        <v>175.00000000000003</v>
      </c>
      <c r="AJ166" s="60">
        <f t="shared" si="107"/>
        <v>10175</v>
      </c>
      <c r="AK166" s="60">
        <f t="shared" si="107"/>
        <v>648.37901711452696</v>
      </c>
      <c r="AL166" s="60">
        <f t="shared" si="107"/>
        <v>12.967580342290539</v>
      </c>
      <c r="AM166" s="60">
        <f t="shared" ca="1" si="107"/>
        <v>-430.87216454734795</v>
      </c>
      <c r="AN166" s="60">
        <f t="shared" ca="1" si="107"/>
        <v>-430.87216454734795</v>
      </c>
      <c r="AO166" s="60">
        <f t="shared" ca="1" si="107"/>
        <v>430.87216454734795</v>
      </c>
      <c r="AP166" s="63">
        <f t="shared" si="81"/>
        <v>35</v>
      </c>
      <c r="AQ166" s="62">
        <f t="shared" si="82"/>
        <v>4.2541857957834717</v>
      </c>
      <c r="AR166" s="62">
        <f t="shared" si="83"/>
        <v>212.7092897891736</v>
      </c>
      <c r="AS166" s="62">
        <f t="shared" si="84"/>
        <v>425.41857957834719</v>
      </c>
      <c r="AT166" s="62">
        <f t="shared" si="85"/>
        <v>-212.7092897891736</v>
      </c>
      <c r="AU166" s="62">
        <f t="shared" si="86"/>
        <v>1063.546448945868</v>
      </c>
      <c r="AV166" s="62">
        <f t="shared" si="87"/>
        <v>-425.41857957834719</v>
      </c>
      <c r="AW166" s="63">
        <f t="shared" si="99"/>
        <v>638.12786936752082</v>
      </c>
      <c r="AX166" s="61" t="str">
        <f t="shared" ca="1" si="88"/>
        <v>VINTO</v>
      </c>
      <c r="AY166" s="69">
        <f t="shared" ca="1" si="100"/>
        <v>9744.127835452653</v>
      </c>
      <c r="AZ166" s="51">
        <f t="shared" si="89"/>
        <v>1488.9650285242151</v>
      </c>
      <c r="BA166" s="55">
        <f t="shared" ca="1" si="90"/>
        <v>0.15687152186217684</v>
      </c>
      <c r="BB166" s="55">
        <f t="shared" ca="1" si="101"/>
        <v>1.2552207071594474</v>
      </c>
      <c r="BC166" s="64">
        <f t="shared" ca="1" si="91"/>
        <v>129.74885225299431</v>
      </c>
      <c r="BE166" s="52">
        <f t="shared" ca="1" si="92"/>
        <v>4.1999999999999869</v>
      </c>
      <c r="BF166" s="52">
        <f t="shared" ca="1" si="93"/>
        <v>4.1999999999999869</v>
      </c>
      <c r="BG166" s="52">
        <f t="shared" ca="1" si="94"/>
        <v>4.1999999999999869</v>
      </c>
      <c r="BH166" s="52">
        <f t="shared" ca="1" si="95"/>
        <v>4.1999999999999869</v>
      </c>
    </row>
    <row r="167" spans="19:60">
      <c r="S167" s="68">
        <f t="shared" si="106"/>
        <v>7</v>
      </c>
      <c r="T167" s="69">
        <f t="shared" si="106"/>
        <v>2</v>
      </c>
      <c r="U167" s="70">
        <f t="shared" si="80"/>
        <v>5</v>
      </c>
      <c r="V167" s="68">
        <f t="shared" si="105"/>
        <v>2</v>
      </c>
      <c r="W167" s="70">
        <f t="shared" si="105"/>
        <v>7</v>
      </c>
      <c r="X167" s="71">
        <f t="shared" si="105"/>
        <v>0.7142857142857143</v>
      </c>
      <c r="Y167" s="71">
        <f t="shared" si="105"/>
        <v>0.5</v>
      </c>
      <c r="Z167" s="69">
        <f t="shared" si="105"/>
        <v>10000</v>
      </c>
      <c r="AA167" s="69">
        <f t="shared" ca="1" si="105"/>
        <v>9491.6209828854735</v>
      </c>
      <c r="AB167" s="69">
        <f t="shared" ca="1" si="97"/>
        <v>-508.3790171145265</v>
      </c>
      <c r="AC167" s="69">
        <f t="shared" ca="1" si="98"/>
        <v>140.93476785345405</v>
      </c>
      <c r="AD167" s="73">
        <f t="shared" si="103"/>
        <v>4.0999999999999872</v>
      </c>
      <c r="AE167" s="69">
        <f t="shared" si="107"/>
        <v>0.70000000000000007</v>
      </c>
      <c r="AF167" s="69">
        <f t="shared" si="107"/>
        <v>3.5000000000000004</v>
      </c>
      <c r="AG167" s="78">
        <f t="shared" si="107"/>
        <v>200</v>
      </c>
      <c r="AH167" s="60">
        <f t="shared" si="107"/>
        <v>50</v>
      </c>
      <c r="AI167" s="60">
        <f t="shared" si="107"/>
        <v>175.00000000000003</v>
      </c>
      <c r="AJ167" s="60">
        <f t="shared" si="107"/>
        <v>10175</v>
      </c>
      <c r="AK167" s="60">
        <f t="shared" si="107"/>
        <v>648.37901711452696</v>
      </c>
      <c r="AL167" s="60">
        <f t="shared" si="107"/>
        <v>12.967580342290539</v>
      </c>
      <c r="AM167" s="60">
        <f t="shared" ca="1" si="107"/>
        <v>-430.87216454734795</v>
      </c>
      <c r="AN167" s="60">
        <f t="shared" ca="1" si="107"/>
        <v>-430.87216454734795</v>
      </c>
      <c r="AO167" s="60">
        <f t="shared" ca="1" si="107"/>
        <v>430.87216454734795</v>
      </c>
      <c r="AP167" s="63">
        <f t="shared" si="81"/>
        <v>35</v>
      </c>
      <c r="AQ167" s="62">
        <f t="shared" si="82"/>
        <v>4.3335561810464833</v>
      </c>
      <c r="AR167" s="62">
        <f t="shared" si="83"/>
        <v>216.67780905232416</v>
      </c>
      <c r="AS167" s="62">
        <f t="shared" si="84"/>
        <v>433.35561810464833</v>
      </c>
      <c r="AT167" s="62">
        <f t="shared" si="85"/>
        <v>-216.67780905232416</v>
      </c>
      <c r="AU167" s="62">
        <f t="shared" si="86"/>
        <v>1083.3890452616208</v>
      </c>
      <c r="AV167" s="62">
        <f t="shared" si="87"/>
        <v>-433.35561810464833</v>
      </c>
      <c r="AW167" s="63">
        <f t="shared" si="99"/>
        <v>650.03342715697249</v>
      </c>
      <c r="AX167" s="61" t="str">
        <f t="shared" ca="1" si="88"/>
        <v>VINTO</v>
      </c>
      <c r="AY167" s="69">
        <f t="shared" ca="1" si="100"/>
        <v>9744.127835452653</v>
      </c>
      <c r="AZ167" s="51">
        <f t="shared" si="89"/>
        <v>1516.7446633662692</v>
      </c>
      <c r="BA167" s="55">
        <f t="shared" ca="1" si="90"/>
        <v>0.15979827535266536</v>
      </c>
      <c r="BB167" s="55">
        <f t="shared" ca="1" si="101"/>
        <v>1.2786393719521558</v>
      </c>
      <c r="BC167" s="64">
        <f t="shared" ca="1" si="91"/>
        <v>141.65441004244599</v>
      </c>
      <c r="BE167" s="52">
        <f t="shared" ca="1" si="92"/>
        <v>4.0999999999999872</v>
      </c>
      <c r="BF167" s="52">
        <f t="shared" ca="1" si="93"/>
        <v>4.0999999999999872</v>
      </c>
      <c r="BG167" s="52">
        <f t="shared" ca="1" si="94"/>
        <v>4.0999999999999872</v>
      </c>
      <c r="BH167" s="52">
        <f t="shared" ca="1" si="95"/>
        <v>4.0999999999999872</v>
      </c>
    </row>
    <row r="168" spans="19:60">
      <c r="S168" s="68">
        <f t="shared" si="106"/>
        <v>7</v>
      </c>
      <c r="T168" s="69">
        <f t="shared" si="106"/>
        <v>2</v>
      </c>
      <c r="U168" s="70">
        <f t="shared" si="80"/>
        <v>5</v>
      </c>
      <c r="V168" s="68">
        <f t="shared" si="105"/>
        <v>2</v>
      </c>
      <c r="W168" s="70">
        <f t="shared" si="105"/>
        <v>7</v>
      </c>
      <c r="X168" s="71">
        <f t="shared" si="105"/>
        <v>0.7142857142857143</v>
      </c>
      <c r="Y168" s="71">
        <f t="shared" si="105"/>
        <v>0.5</v>
      </c>
      <c r="Z168" s="69">
        <f t="shared" si="105"/>
        <v>10000</v>
      </c>
      <c r="AA168" s="69">
        <f t="shared" ca="1" si="105"/>
        <v>9491.6209828854735</v>
      </c>
      <c r="AB168" s="69">
        <f t="shared" ca="1" si="97"/>
        <v>-508.3790171145265</v>
      </c>
      <c r="AC168" s="69">
        <f t="shared" ca="1" si="98"/>
        <v>140.93476785345405</v>
      </c>
      <c r="AD168" s="73">
        <f t="shared" si="103"/>
        <v>3.9999999999999871</v>
      </c>
      <c r="AE168" s="69">
        <f t="shared" si="107"/>
        <v>0.70000000000000007</v>
      </c>
      <c r="AF168" s="69">
        <f t="shared" si="107"/>
        <v>3.5000000000000004</v>
      </c>
      <c r="AG168" s="78">
        <f t="shared" si="107"/>
        <v>200</v>
      </c>
      <c r="AH168" s="60">
        <f t="shared" si="107"/>
        <v>50</v>
      </c>
      <c r="AI168" s="60">
        <f t="shared" si="107"/>
        <v>175.00000000000003</v>
      </c>
      <c r="AJ168" s="60">
        <f t="shared" si="107"/>
        <v>10175</v>
      </c>
      <c r="AK168" s="60">
        <f t="shared" si="107"/>
        <v>648.37901711452696</v>
      </c>
      <c r="AL168" s="60">
        <f t="shared" si="107"/>
        <v>12.967580342290539</v>
      </c>
      <c r="AM168" s="60">
        <f t="shared" ca="1" si="107"/>
        <v>-430.87216454734795</v>
      </c>
      <c r="AN168" s="60">
        <f t="shared" ca="1" si="107"/>
        <v>-430.87216454734795</v>
      </c>
      <c r="AO168" s="60">
        <f t="shared" ca="1" si="107"/>
        <v>430.87216454734795</v>
      </c>
      <c r="AP168" s="63">
        <f t="shared" si="81"/>
        <v>35</v>
      </c>
      <c r="AQ168" s="62">
        <f t="shared" si="82"/>
        <v>4.4168950855726461</v>
      </c>
      <c r="AR168" s="62">
        <f t="shared" si="83"/>
        <v>220.84475427863231</v>
      </c>
      <c r="AS168" s="62">
        <f t="shared" si="84"/>
        <v>441.68950855726462</v>
      </c>
      <c r="AT168" s="62">
        <f t="shared" si="85"/>
        <v>-220.84475427863231</v>
      </c>
      <c r="AU168" s="62">
        <f t="shared" si="86"/>
        <v>1104.2237713931615</v>
      </c>
      <c r="AV168" s="62">
        <f t="shared" si="87"/>
        <v>-441.68950855726462</v>
      </c>
      <c r="AW168" s="63">
        <f t="shared" si="99"/>
        <v>662.53426283589693</v>
      </c>
      <c r="AX168" s="61" t="str">
        <f t="shared" ca="1" si="88"/>
        <v>VINTO</v>
      </c>
      <c r="AY168" s="69">
        <f t="shared" ca="1" si="100"/>
        <v>9744.127835452653</v>
      </c>
      <c r="AZ168" s="51">
        <f t="shared" si="89"/>
        <v>1545.9132799504262</v>
      </c>
      <c r="BA168" s="55">
        <f t="shared" ca="1" si="90"/>
        <v>0.16287136651767833</v>
      </c>
      <c r="BB168" s="55">
        <f t="shared" ca="1" si="101"/>
        <v>1.3032289699845001</v>
      </c>
      <c r="BC168" s="64">
        <f t="shared" ca="1" si="91"/>
        <v>154.15524572137042</v>
      </c>
      <c r="BE168" s="52">
        <f t="shared" ca="1" si="92"/>
        <v>3.9999999999999871</v>
      </c>
      <c r="BF168" s="52">
        <f t="shared" ca="1" si="93"/>
        <v>3.9999999999999871</v>
      </c>
      <c r="BG168" s="52">
        <f t="shared" ca="1" si="94"/>
        <v>3.9999999999999871</v>
      </c>
      <c r="BH168" s="52">
        <f t="shared" ca="1" si="95"/>
        <v>3.9999999999999871</v>
      </c>
    </row>
    <row r="169" spans="19:60">
      <c r="S169" s="68">
        <f t="shared" si="106"/>
        <v>7</v>
      </c>
      <c r="T169" s="69">
        <f t="shared" si="106"/>
        <v>2</v>
      </c>
      <c r="U169" s="70">
        <f t="shared" si="80"/>
        <v>5</v>
      </c>
      <c r="V169" s="68">
        <f t="shared" ref="V169:AA184" si="108">V168</f>
        <v>2</v>
      </c>
      <c r="W169" s="70">
        <f t="shared" si="108"/>
        <v>7</v>
      </c>
      <c r="X169" s="71">
        <f t="shared" si="108"/>
        <v>0.7142857142857143</v>
      </c>
      <c r="Y169" s="71">
        <f t="shared" si="108"/>
        <v>0.5</v>
      </c>
      <c r="Z169" s="69">
        <f t="shared" si="108"/>
        <v>10000</v>
      </c>
      <c r="AA169" s="69">
        <f t="shared" ca="1" si="108"/>
        <v>9491.6209828854735</v>
      </c>
      <c r="AB169" s="69">
        <f t="shared" ca="1" si="97"/>
        <v>-508.3790171145265</v>
      </c>
      <c r="AC169" s="69">
        <f t="shared" ca="1" si="98"/>
        <v>140.93476785345405</v>
      </c>
      <c r="AD169" s="73">
        <f t="shared" si="103"/>
        <v>3.899999999999987</v>
      </c>
      <c r="AE169" s="69">
        <f t="shared" si="107"/>
        <v>0.70000000000000007</v>
      </c>
      <c r="AF169" s="69">
        <f t="shared" si="107"/>
        <v>3.5000000000000004</v>
      </c>
      <c r="AG169" s="78">
        <f t="shared" si="107"/>
        <v>200</v>
      </c>
      <c r="AH169" s="60">
        <f t="shared" si="107"/>
        <v>50</v>
      </c>
      <c r="AI169" s="60">
        <f t="shared" si="107"/>
        <v>175.00000000000003</v>
      </c>
      <c r="AJ169" s="60">
        <f t="shared" si="107"/>
        <v>10175</v>
      </c>
      <c r="AK169" s="60">
        <f t="shared" si="107"/>
        <v>648.37901711452696</v>
      </c>
      <c r="AL169" s="60">
        <f t="shared" si="107"/>
        <v>12.967580342290539</v>
      </c>
      <c r="AM169" s="60">
        <f t="shared" ca="1" si="107"/>
        <v>-430.87216454734795</v>
      </c>
      <c r="AN169" s="60">
        <f t="shared" ca="1" si="107"/>
        <v>-430.87216454734795</v>
      </c>
      <c r="AO169" s="60">
        <f t="shared" ca="1" si="107"/>
        <v>430.87216454734795</v>
      </c>
      <c r="AP169" s="63">
        <f t="shared" si="81"/>
        <v>35</v>
      </c>
      <c r="AQ169" s="62">
        <f t="shared" si="82"/>
        <v>4.5045077800745084</v>
      </c>
      <c r="AR169" s="62">
        <f t="shared" si="83"/>
        <v>225.22538900372541</v>
      </c>
      <c r="AS169" s="62">
        <f t="shared" si="84"/>
        <v>450.45077800745082</v>
      </c>
      <c r="AT169" s="62">
        <f t="shared" si="85"/>
        <v>-225.22538900372541</v>
      </c>
      <c r="AU169" s="62">
        <f t="shared" si="86"/>
        <v>1126.1269450186271</v>
      </c>
      <c r="AV169" s="62">
        <f t="shared" si="87"/>
        <v>-450.45077800745082</v>
      </c>
      <c r="AW169" s="63">
        <f t="shared" si="99"/>
        <v>675.67616701117629</v>
      </c>
      <c r="AX169" s="61" t="str">
        <f t="shared" ca="1" si="88"/>
        <v>VINTO</v>
      </c>
      <c r="AY169" s="69">
        <f t="shared" ca="1" si="100"/>
        <v>9744.127835452653</v>
      </c>
      <c r="AZ169" s="51">
        <f t="shared" si="89"/>
        <v>1576.5777230260778</v>
      </c>
      <c r="BA169" s="55">
        <f t="shared" ca="1" si="90"/>
        <v>0.16610205210140985</v>
      </c>
      <c r="BB169" s="55">
        <f t="shared" ca="1" si="101"/>
        <v>1.3290795730441436</v>
      </c>
      <c r="BC169" s="64">
        <f t="shared" ca="1" si="91"/>
        <v>167.29714989664978</v>
      </c>
      <c r="BE169" s="52">
        <f t="shared" ca="1" si="92"/>
        <v>3.899999999999987</v>
      </c>
      <c r="BF169" s="52">
        <f t="shared" ca="1" si="93"/>
        <v>3.899999999999987</v>
      </c>
      <c r="BG169" s="52">
        <f t="shared" ca="1" si="94"/>
        <v>3.899999999999987</v>
      </c>
      <c r="BH169" s="52">
        <f t="shared" ca="1" si="95"/>
        <v>3.899999999999987</v>
      </c>
    </row>
    <row r="170" spans="19:60">
      <c r="S170" s="68">
        <f t="shared" ref="S170:T185" si="109">S169</f>
        <v>7</v>
      </c>
      <c r="T170" s="69">
        <f t="shared" si="109"/>
        <v>2</v>
      </c>
      <c r="U170" s="70">
        <f t="shared" si="80"/>
        <v>5</v>
      </c>
      <c r="V170" s="68">
        <f t="shared" si="108"/>
        <v>2</v>
      </c>
      <c r="W170" s="70">
        <f t="shared" si="108"/>
        <v>7</v>
      </c>
      <c r="X170" s="71">
        <f t="shared" si="108"/>
        <v>0.7142857142857143</v>
      </c>
      <c r="Y170" s="71">
        <f t="shared" si="108"/>
        <v>0.5</v>
      </c>
      <c r="Z170" s="69">
        <f t="shared" si="108"/>
        <v>10000</v>
      </c>
      <c r="AA170" s="69">
        <f t="shared" ca="1" si="108"/>
        <v>9491.6209828854735</v>
      </c>
      <c r="AB170" s="69">
        <f t="shared" ca="1" si="97"/>
        <v>-508.3790171145265</v>
      </c>
      <c r="AC170" s="69">
        <f t="shared" ca="1" si="98"/>
        <v>140.93476785345405</v>
      </c>
      <c r="AD170" s="73">
        <f t="shared" si="103"/>
        <v>3.7999999999999869</v>
      </c>
      <c r="AE170" s="69">
        <f t="shared" ref="AE170:AO185" si="110">AE169</f>
        <v>0.70000000000000007</v>
      </c>
      <c r="AF170" s="69">
        <f t="shared" si="110"/>
        <v>3.5000000000000004</v>
      </c>
      <c r="AG170" s="78">
        <f t="shared" si="110"/>
        <v>200</v>
      </c>
      <c r="AH170" s="60">
        <f t="shared" si="110"/>
        <v>50</v>
      </c>
      <c r="AI170" s="60">
        <f t="shared" si="110"/>
        <v>175.00000000000003</v>
      </c>
      <c r="AJ170" s="60">
        <f t="shared" si="110"/>
        <v>10175</v>
      </c>
      <c r="AK170" s="60">
        <f t="shared" si="110"/>
        <v>648.37901711452696</v>
      </c>
      <c r="AL170" s="60">
        <f t="shared" si="110"/>
        <v>12.967580342290539</v>
      </c>
      <c r="AM170" s="60">
        <f t="shared" ca="1" si="110"/>
        <v>-430.87216454734795</v>
      </c>
      <c r="AN170" s="60">
        <f t="shared" ca="1" si="110"/>
        <v>-430.87216454734795</v>
      </c>
      <c r="AO170" s="60">
        <f t="shared" ca="1" si="110"/>
        <v>430.87216454734795</v>
      </c>
      <c r="AP170" s="63">
        <f t="shared" si="81"/>
        <v>35</v>
      </c>
      <c r="AQ170" s="62">
        <f t="shared" si="82"/>
        <v>4.5967316690238382</v>
      </c>
      <c r="AR170" s="62">
        <f t="shared" si="83"/>
        <v>229.8365834511919</v>
      </c>
      <c r="AS170" s="62">
        <f t="shared" si="84"/>
        <v>459.6731669023838</v>
      </c>
      <c r="AT170" s="62">
        <f t="shared" si="85"/>
        <v>-229.8365834511919</v>
      </c>
      <c r="AU170" s="62">
        <f t="shared" si="86"/>
        <v>1149.1829172559594</v>
      </c>
      <c r="AV170" s="62">
        <f t="shared" si="87"/>
        <v>-459.6731669023838</v>
      </c>
      <c r="AW170" s="63">
        <f t="shared" si="99"/>
        <v>689.50975035357555</v>
      </c>
      <c r="AX170" s="61" t="str">
        <f t="shared" ca="1" si="88"/>
        <v>VINTO</v>
      </c>
      <c r="AY170" s="69">
        <f t="shared" ca="1" si="100"/>
        <v>9744.127835452653</v>
      </c>
      <c r="AZ170" s="51">
        <f t="shared" si="89"/>
        <v>1608.8560841583433</v>
      </c>
      <c r="BA170" s="55">
        <f t="shared" ca="1" si="90"/>
        <v>0.16950277376849571</v>
      </c>
      <c r="BB170" s="55">
        <f t="shared" ca="1" si="101"/>
        <v>1.3562907341595578</v>
      </c>
      <c r="BC170" s="64">
        <f t="shared" ca="1" si="91"/>
        <v>181.13073323904905</v>
      </c>
      <c r="BE170" s="52">
        <f t="shared" ca="1" si="92"/>
        <v>3.7999999999999869</v>
      </c>
      <c r="BF170" s="52">
        <f t="shared" ca="1" si="93"/>
        <v>3.7999999999999869</v>
      </c>
      <c r="BG170" s="52">
        <f t="shared" ca="1" si="94"/>
        <v>3.7999999999999869</v>
      </c>
      <c r="BH170" s="52">
        <f t="shared" ca="1" si="95"/>
        <v>3.7999999999999869</v>
      </c>
    </row>
    <row r="171" spans="19:60">
      <c r="S171" s="68">
        <f t="shared" si="109"/>
        <v>7</v>
      </c>
      <c r="T171" s="69">
        <f t="shared" si="109"/>
        <v>2</v>
      </c>
      <c r="U171" s="70">
        <f t="shared" si="80"/>
        <v>5</v>
      </c>
      <c r="V171" s="68">
        <f t="shared" si="108"/>
        <v>2</v>
      </c>
      <c r="W171" s="70">
        <f t="shared" si="108"/>
        <v>7</v>
      </c>
      <c r="X171" s="71">
        <f t="shared" si="108"/>
        <v>0.7142857142857143</v>
      </c>
      <c r="Y171" s="71">
        <f t="shared" si="108"/>
        <v>0.5</v>
      </c>
      <c r="Z171" s="69">
        <f t="shared" si="108"/>
        <v>10000</v>
      </c>
      <c r="AA171" s="69">
        <f t="shared" ca="1" si="108"/>
        <v>9491.6209828854735</v>
      </c>
      <c r="AB171" s="69">
        <f t="shared" ca="1" si="97"/>
        <v>-508.3790171145265</v>
      </c>
      <c r="AC171" s="69">
        <f t="shared" ca="1" si="98"/>
        <v>140.93476785345405</v>
      </c>
      <c r="AD171" s="73">
        <f t="shared" si="103"/>
        <v>3.6999999999999869</v>
      </c>
      <c r="AE171" s="69">
        <f t="shared" si="110"/>
        <v>0.70000000000000007</v>
      </c>
      <c r="AF171" s="69">
        <f t="shared" si="110"/>
        <v>3.5000000000000004</v>
      </c>
      <c r="AG171" s="78">
        <f t="shared" si="110"/>
        <v>200</v>
      </c>
      <c r="AH171" s="60">
        <f t="shared" si="110"/>
        <v>50</v>
      </c>
      <c r="AI171" s="60">
        <f t="shared" si="110"/>
        <v>175.00000000000003</v>
      </c>
      <c r="AJ171" s="60">
        <f t="shared" si="110"/>
        <v>10175</v>
      </c>
      <c r="AK171" s="60">
        <f t="shared" si="110"/>
        <v>648.37901711452696</v>
      </c>
      <c r="AL171" s="60">
        <f t="shared" si="110"/>
        <v>12.967580342290539</v>
      </c>
      <c r="AM171" s="60">
        <f t="shared" ca="1" si="110"/>
        <v>-430.87216454734795</v>
      </c>
      <c r="AN171" s="60">
        <f t="shared" ca="1" si="110"/>
        <v>-430.87216454734795</v>
      </c>
      <c r="AO171" s="60">
        <f t="shared" ca="1" si="110"/>
        <v>430.87216454734795</v>
      </c>
      <c r="AP171" s="63">
        <f t="shared" si="81"/>
        <v>35</v>
      </c>
      <c r="AQ171" s="62">
        <f t="shared" si="82"/>
        <v>4.6939406330515094</v>
      </c>
      <c r="AR171" s="62">
        <f t="shared" si="83"/>
        <v>234.69703165257548</v>
      </c>
      <c r="AS171" s="62">
        <f t="shared" si="84"/>
        <v>469.39406330515095</v>
      </c>
      <c r="AT171" s="62">
        <f t="shared" si="85"/>
        <v>-234.69703165257548</v>
      </c>
      <c r="AU171" s="62">
        <f t="shared" si="86"/>
        <v>1173.4851582628773</v>
      </c>
      <c r="AV171" s="62">
        <f t="shared" si="87"/>
        <v>-469.39406330515095</v>
      </c>
      <c r="AW171" s="63">
        <f t="shared" si="99"/>
        <v>704.09109495772645</v>
      </c>
      <c r="AX171" s="61" t="str">
        <f t="shared" ca="1" si="88"/>
        <v>VINTO</v>
      </c>
      <c r="AY171" s="69">
        <f t="shared" ca="1" si="100"/>
        <v>9744.127835452653</v>
      </c>
      <c r="AZ171" s="51">
        <f t="shared" si="89"/>
        <v>1642.8792215680282</v>
      </c>
      <c r="BA171" s="55">
        <f t="shared" ca="1" si="90"/>
        <v>0.17308731822839699</v>
      </c>
      <c r="BB171" s="55">
        <f t="shared" ca="1" si="101"/>
        <v>1.3849727688487787</v>
      </c>
      <c r="BC171" s="64">
        <f t="shared" ca="1" si="91"/>
        <v>195.71207784319995</v>
      </c>
      <c r="BE171" s="52">
        <f t="shared" ca="1" si="92"/>
        <v>3.6999999999999869</v>
      </c>
      <c r="BF171" s="52">
        <f t="shared" ca="1" si="93"/>
        <v>3.6999999999999869</v>
      </c>
      <c r="BG171" s="52">
        <f t="shared" ca="1" si="94"/>
        <v>3.6999999999999869</v>
      </c>
      <c r="BH171" s="52">
        <f t="shared" ca="1" si="95"/>
        <v>3.6999999999999869</v>
      </c>
    </row>
    <row r="172" spans="19:60">
      <c r="S172" s="68">
        <f t="shared" si="109"/>
        <v>7</v>
      </c>
      <c r="T172" s="69">
        <f t="shared" si="109"/>
        <v>2</v>
      </c>
      <c r="U172" s="70">
        <f t="shared" si="80"/>
        <v>5</v>
      </c>
      <c r="V172" s="68">
        <f t="shared" si="108"/>
        <v>2</v>
      </c>
      <c r="W172" s="70">
        <f t="shared" si="108"/>
        <v>7</v>
      </c>
      <c r="X172" s="71">
        <f t="shared" si="108"/>
        <v>0.7142857142857143</v>
      </c>
      <c r="Y172" s="71">
        <f t="shared" si="108"/>
        <v>0.5</v>
      </c>
      <c r="Z172" s="69">
        <f t="shared" si="108"/>
        <v>10000</v>
      </c>
      <c r="AA172" s="69">
        <f t="shared" ca="1" si="108"/>
        <v>9491.6209828854735</v>
      </c>
      <c r="AB172" s="69">
        <f t="shared" ca="1" si="97"/>
        <v>-508.3790171145265</v>
      </c>
      <c r="AC172" s="69">
        <f t="shared" ca="1" si="98"/>
        <v>140.93476785345405</v>
      </c>
      <c r="AD172" s="73">
        <f t="shared" si="103"/>
        <v>3.5999999999999868</v>
      </c>
      <c r="AE172" s="69">
        <f t="shared" si="110"/>
        <v>0.70000000000000007</v>
      </c>
      <c r="AF172" s="69">
        <f t="shared" si="110"/>
        <v>3.5000000000000004</v>
      </c>
      <c r="AG172" s="78">
        <f t="shared" si="110"/>
        <v>200</v>
      </c>
      <c r="AH172" s="60">
        <f t="shared" si="110"/>
        <v>50</v>
      </c>
      <c r="AI172" s="60">
        <f t="shared" si="110"/>
        <v>175.00000000000003</v>
      </c>
      <c r="AJ172" s="60">
        <f t="shared" si="110"/>
        <v>10175</v>
      </c>
      <c r="AK172" s="60">
        <f t="shared" si="110"/>
        <v>648.37901711452696</v>
      </c>
      <c r="AL172" s="60">
        <f t="shared" si="110"/>
        <v>12.967580342290539</v>
      </c>
      <c r="AM172" s="60">
        <f t="shared" ca="1" si="110"/>
        <v>-430.87216454734795</v>
      </c>
      <c r="AN172" s="60">
        <f t="shared" ca="1" si="110"/>
        <v>-430.87216454734795</v>
      </c>
      <c r="AO172" s="60">
        <f t="shared" ca="1" si="110"/>
        <v>430.87216454734795</v>
      </c>
      <c r="AP172" s="63">
        <f t="shared" si="81"/>
        <v>35</v>
      </c>
      <c r="AQ172" s="62">
        <f t="shared" si="82"/>
        <v>4.7965500950807192</v>
      </c>
      <c r="AR172" s="62">
        <f t="shared" si="83"/>
        <v>239.82750475403597</v>
      </c>
      <c r="AS172" s="62">
        <f t="shared" si="84"/>
        <v>479.65500950807194</v>
      </c>
      <c r="AT172" s="62">
        <f t="shared" si="85"/>
        <v>-239.82750475403597</v>
      </c>
      <c r="AU172" s="62">
        <f t="shared" si="86"/>
        <v>1199.1375237701798</v>
      </c>
      <c r="AV172" s="62">
        <f t="shared" si="87"/>
        <v>-479.65500950807194</v>
      </c>
      <c r="AW172" s="63">
        <f t="shared" si="99"/>
        <v>719.48251426210777</v>
      </c>
      <c r="AX172" s="61" t="str">
        <f t="shared" ca="1" si="88"/>
        <v>VINTO</v>
      </c>
      <c r="AY172" s="69">
        <f t="shared" ca="1" si="100"/>
        <v>9744.127835452653</v>
      </c>
      <c r="AZ172" s="51">
        <f t="shared" si="89"/>
        <v>1678.7925332782518</v>
      </c>
      <c r="BA172" s="55">
        <f t="shared" ca="1" si="90"/>
        <v>0.17687100404718176</v>
      </c>
      <c r="BB172" s="55">
        <f t="shared" ca="1" si="101"/>
        <v>1.4152482499096226</v>
      </c>
      <c r="BC172" s="64">
        <f t="shared" ca="1" si="91"/>
        <v>211.10349714758127</v>
      </c>
      <c r="BE172" s="52">
        <f t="shared" ca="1" si="92"/>
        <v>3.5999999999999868</v>
      </c>
      <c r="BF172" s="52">
        <f t="shared" ca="1" si="93"/>
        <v>3.5999999999999868</v>
      </c>
      <c r="BG172" s="52">
        <f t="shared" ca="1" si="94"/>
        <v>3.5999999999999868</v>
      </c>
      <c r="BH172" s="52">
        <f t="shared" ca="1" si="95"/>
        <v>3.5999999999999868</v>
      </c>
    </row>
    <row r="173" spans="19:60">
      <c r="S173" s="68">
        <f t="shared" si="109"/>
        <v>7</v>
      </c>
      <c r="T173" s="69">
        <f t="shared" si="109"/>
        <v>2</v>
      </c>
      <c r="U173" s="70">
        <f t="shared" si="80"/>
        <v>5</v>
      </c>
      <c r="V173" s="68">
        <f t="shared" si="108"/>
        <v>2</v>
      </c>
      <c r="W173" s="70">
        <f t="shared" si="108"/>
        <v>7</v>
      </c>
      <c r="X173" s="71">
        <f t="shared" si="108"/>
        <v>0.7142857142857143</v>
      </c>
      <c r="Y173" s="71">
        <f t="shared" si="108"/>
        <v>0.5</v>
      </c>
      <c r="Z173" s="69">
        <f t="shared" si="108"/>
        <v>10000</v>
      </c>
      <c r="AA173" s="69">
        <f t="shared" ca="1" si="108"/>
        <v>9491.6209828854735</v>
      </c>
      <c r="AB173" s="69">
        <f t="shared" ca="1" si="97"/>
        <v>-508.3790171145265</v>
      </c>
      <c r="AC173" s="69">
        <f t="shared" ca="1" si="98"/>
        <v>140.93476785345405</v>
      </c>
      <c r="AD173" s="73">
        <f t="shared" si="103"/>
        <v>3.4999999999999867</v>
      </c>
      <c r="AE173" s="69">
        <f t="shared" si="110"/>
        <v>0.70000000000000007</v>
      </c>
      <c r="AF173" s="69">
        <f t="shared" si="110"/>
        <v>3.5000000000000004</v>
      </c>
      <c r="AG173" s="78">
        <f t="shared" si="110"/>
        <v>200</v>
      </c>
      <c r="AH173" s="60">
        <f t="shared" si="110"/>
        <v>50</v>
      </c>
      <c r="AI173" s="60">
        <f t="shared" si="110"/>
        <v>175.00000000000003</v>
      </c>
      <c r="AJ173" s="60">
        <f t="shared" si="110"/>
        <v>10175</v>
      </c>
      <c r="AK173" s="60">
        <f t="shared" si="110"/>
        <v>648.37901711452696</v>
      </c>
      <c r="AL173" s="60">
        <f t="shared" si="110"/>
        <v>12.967580342290539</v>
      </c>
      <c r="AM173" s="60">
        <f t="shared" ca="1" si="110"/>
        <v>-430.87216454734795</v>
      </c>
      <c r="AN173" s="60">
        <f t="shared" ca="1" si="110"/>
        <v>-430.87216454734795</v>
      </c>
      <c r="AO173" s="60">
        <f t="shared" ca="1" si="110"/>
        <v>430.87216454734795</v>
      </c>
      <c r="AP173" s="63">
        <f t="shared" si="81"/>
        <v>35</v>
      </c>
      <c r="AQ173" s="62">
        <f t="shared" si="82"/>
        <v>4.9050229549401685</v>
      </c>
      <c r="AR173" s="62">
        <f t="shared" si="83"/>
        <v>245.25114774700842</v>
      </c>
      <c r="AS173" s="62">
        <f t="shared" si="84"/>
        <v>490.50229549401683</v>
      </c>
      <c r="AT173" s="62">
        <f t="shared" si="85"/>
        <v>-245.25114774700842</v>
      </c>
      <c r="AU173" s="62">
        <f t="shared" si="86"/>
        <v>1226.2557387350421</v>
      </c>
      <c r="AV173" s="62">
        <f t="shared" si="87"/>
        <v>-490.50229549401683</v>
      </c>
      <c r="AW173" s="63">
        <f t="shared" si="99"/>
        <v>735.75344324102525</v>
      </c>
      <c r="AX173" s="61" t="str">
        <f t="shared" ca="1" si="88"/>
        <v>VINTO</v>
      </c>
      <c r="AY173" s="69">
        <f t="shared" ca="1" si="100"/>
        <v>9744.127835452653</v>
      </c>
      <c r="AZ173" s="51">
        <f t="shared" si="89"/>
        <v>1716.7580342290589</v>
      </c>
      <c r="BA173" s="55">
        <f t="shared" ca="1" si="90"/>
        <v>0.1808709004841827</v>
      </c>
      <c r="BB173" s="55">
        <f t="shared" ca="1" si="101"/>
        <v>1.4472537584596579</v>
      </c>
      <c r="BC173" s="64">
        <f t="shared" ca="1" si="91"/>
        <v>227.37442612649875</v>
      </c>
      <c r="BE173" s="52">
        <f t="shared" ca="1" si="92"/>
        <v>3.4999999999999867</v>
      </c>
      <c r="BF173" s="52">
        <f t="shared" ca="1" si="93"/>
        <v>3.4999999999999867</v>
      </c>
      <c r="BG173" s="52">
        <f t="shared" ca="1" si="94"/>
        <v>3.4999999999999867</v>
      </c>
      <c r="BH173" s="52">
        <f t="shared" ca="1" si="95"/>
        <v>3.4999999999999867</v>
      </c>
    </row>
    <row r="174" spans="19:60">
      <c r="S174" s="68">
        <f t="shared" si="109"/>
        <v>7</v>
      </c>
      <c r="T174" s="69">
        <f t="shared" si="109"/>
        <v>2</v>
      </c>
      <c r="U174" s="70">
        <f t="shared" si="80"/>
        <v>5</v>
      </c>
      <c r="V174" s="68">
        <f t="shared" si="108"/>
        <v>2</v>
      </c>
      <c r="W174" s="70">
        <f t="shared" si="108"/>
        <v>7</v>
      </c>
      <c r="X174" s="71">
        <f t="shared" si="108"/>
        <v>0.7142857142857143</v>
      </c>
      <c r="Y174" s="71">
        <f t="shared" si="108"/>
        <v>0.5</v>
      </c>
      <c r="Z174" s="69">
        <f t="shared" si="108"/>
        <v>10000</v>
      </c>
      <c r="AA174" s="69">
        <f t="shared" ca="1" si="108"/>
        <v>9491.6209828854735</v>
      </c>
      <c r="AB174" s="69">
        <f t="shared" ca="1" si="97"/>
        <v>-508.3790171145265</v>
      </c>
      <c r="AC174" s="69">
        <f t="shared" ca="1" si="98"/>
        <v>140.93476785345405</v>
      </c>
      <c r="AD174" s="73">
        <f t="shared" si="103"/>
        <v>3.3999999999999866</v>
      </c>
      <c r="AE174" s="69">
        <f t="shared" si="110"/>
        <v>0.70000000000000007</v>
      </c>
      <c r="AF174" s="69">
        <f t="shared" si="110"/>
        <v>3.5000000000000004</v>
      </c>
      <c r="AG174" s="78">
        <f t="shared" si="110"/>
        <v>200</v>
      </c>
      <c r="AH174" s="60">
        <f t="shared" si="110"/>
        <v>50</v>
      </c>
      <c r="AI174" s="60">
        <f t="shared" si="110"/>
        <v>175.00000000000003</v>
      </c>
      <c r="AJ174" s="60">
        <f t="shared" si="110"/>
        <v>10175</v>
      </c>
      <c r="AK174" s="60">
        <f t="shared" si="110"/>
        <v>648.37901711452696</v>
      </c>
      <c r="AL174" s="60">
        <f t="shared" si="110"/>
        <v>12.967580342290539</v>
      </c>
      <c r="AM174" s="60">
        <f t="shared" ca="1" si="110"/>
        <v>-430.87216454734795</v>
      </c>
      <c r="AN174" s="60">
        <f t="shared" ca="1" si="110"/>
        <v>-430.87216454734795</v>
      </c>
      <c r="AO174" s="60">
        <f t="shared" ca="1" si="110"/>
        <v>430.87216454734795</v>
      </c>
      <c r="AP174" s="63">
        <f t="shared" si="81"/>
        <v>35</v>
      </c>
      <c r="AQ174" s="62">
        <f t="shared" si="82"/>
        <v>5.0198765712619391</v>
      </c>
      <c r="AR174" s="62">
        <f t="shared" si="83"/>
        <v>250.99382856309694</v>
      </c>
      <c r="AS174" s="62">
        <f t="shared" si="84"/>
        <v>501.98765712619388</v>
      </c>
      <c r="AT174" s="62">
        <f t="shared" si="85"/>
        <v>-250.99382856309694</v>
      </c>
      <c r="AU174" s="62">
        <f t="shared" si="86"/>
        <v>1254.9691428154847</v>
      </c>
      <c r="AV174" s="62">
        <f t="shared" si="87"/>
        <v>-501.98765712619388</v>
      </c>
      <c r="AW174" s="63">
        <f t="shared" si="99"/>
        <v>752.98148568929082</v>
      </c>
      <c r="AX174" s="61" t="str">
        <f t="shared" ca="1" si="88"/>
        <v>VINTO</v>
      </c>
      <c r="AY174" s="69">
        <f t="shared" ca="1" si="100"/>
        <v>9744.127835452653</v>
      </c>
      <c r="AZ174" s="51">
        <f t="shared" si="89"/>
        <v>1756.9567999416786</v>
      </c>
      <c r="BA174" s="55">
        <f t="shared" ca="1" si="90"/>
        <v>0.18510608494688963</v>
      </c>
      <c r="BB174" s="55">
        <f t="shared" ca="1" si="101"/>
        <v>1.4811419439832247</v>
      </c>
      <c r="BC174" s="64">
        <f t="shared" ca="1" si="91"/>
        <v>244.60246857476432</v>
      </c>
      <c r="BE174" s="52">
        <f t="shared" ca="1" si="92"/>
        <v>3.3999999999999866</v>
      </c>
      <c r="BF174" s="52">
        <f t="shared" ca="1" si="93"/>
        <v>3.3999999999999866</v>
      </c>
      <c r="BG174" s="52">
        <f t="shared" ca="1" si="94"/>
        <v>3.3999999999999866</v>
      </c>
      <c r="BH174" s="52">
        <f t="shared" ca="1" si="95"/>
        <v>3.3999999999999866</v>
      </c>
    </row>
    <row r="175" spans="19:60">
      <c r="S175" s="68">
        <f t="shared" si="109"/>
        <v>7</v>
      </c>
      <c r="T175" s="69">
        <f t="shared" si="109"/>
        <v>2</v>
      </c>
      <c r="U175" s="70">
        <f t="shared" si="80"/>
        <v>5</v>
      </c>
      <c r="V175" s="68">
        <f t="shared" si="108"/>
        <v>2</v>
      </c>
      <c r="W175" s="70">
        <f t="shared" si="108"/>
        <v>7</v>
      </c>
      <c r="X175" s="71">
        <f t="shared" si="108"/>
        <v>0.7142857142857143</v>
      </c>
      <c r="Y175" s="71">
        <f t="shared" si="108"/>
        <v>0.5</v>
      </c>
      <c r="Z175" s="69">
        <f t="shared" si="108"/>
        <v>10000</v>
      </c>
      <c r="AA175" s="69">
        <f t="shared" ca="1" si="108"/>
        <v>9491.6209828854735</v>
      </c>
      <c r="AB175" s="69">
        <f t="shared" ca="1" si="97"/>
        <v>-508.3790171145265</v>
      </c>
      <c r="AC175" s="69">
        <f t="shared" ca="1" si="98"/>
        <v>140.93476785345405</v>
      </c>
      <c r="AD175" s="73">
        <f t="shared" si="103"/>
        <v>3.2999999999999865</v>
      </c>
      <c r="AE175" s="69">
        <f t="shared" si="110"/>
        <v>0.70000000000000007</v>
      </c>
      <c r="AF175" s="69">
        <f t="shared" si="110"/>
        <v>3.5000000000000004</v>
      </c>
      <c r="AG175" s="78">
        <f t="shared" si="110"/>
        <v>200</v>
      </c>
      <c r="AH175" s="60">
        <f t="shared" si="110"/>
        <v>50</v>
      </c>
      <c r="AI175" s="60">
        <f t="shared" si="110"/>
        <v>175.00000000000003</v>
      </c>
      <c r="AJ175" s="60">
        <f t="shared" si="110"/>
        <v>10175</v>
      </c>
      <c r="AK175" s="60">
        <f t="shared" si="110"/>
        <v>648.37901711452696</v>
      </c>
      <c r="AL175" s="60">
        <f t="shared" si="110"/>
        <v>12.967580342290539</v>
      </c>
      <c r="AM175" s="60">
        <f t="shared" ca="1" si="110"/>
        <v>-430.87216454734795</v>
      </c>
      <c r="AN175" s="60">
        <f t="shared" ca="1" si="110"/>
        <v>-430.87216454734795</v>
      </c>
      <c r="AO175" s="60">
        <f t="shared" ca="1" si="110"/>
        <v>430.87216454734795</v>
      </c>
      <c r="AP175" s="63">
        <f t="shared" si="81"/>
        <v>35</v>
      </c>
      <c r="AQ175" s="62">
        <f t="shared" si="82"/>
        <v>5.1416910128153317</v>
      </c>
      <c r="AR175" s="62">
        <f t="shared" si="83"/>
        <v>257.08455064076657</v>
      </c>
      <c r="AS175" s="62">
        <f t="shared" si="84"/>
        <v>514.16910128153313</v>
      </c>
      <c r="AT175" s="62">
        <f t="shared" si="85"/>
        <v>-257.08455064076657</v>
      </c>
      <c r="AU175" s="62">
        <f t="shared" si="86"/>
        <v>1285.4227532038328</v>
      </c>
      <c r="AV175" s="62">
        <f t="shared" si="87"/>
        <v>-514.16910128153313</v>
      </c>
      <c r="AW175" s="63">
        <f t="shared" si="99"/>
        <v>771.2536519222997</v>
      </c>
      <c r="AX175" s="61" t="str">
        <f t="shared" ca="1" si="88"/>
        <v>VINTO</v>
      </c>
      <c r="AY175" s="69">
        <f t="shared" ca="1" si="100"/>
        <v>9744.127835452653</v>
      </c>
      <c r="AZ175" s="51">
        <f t="shared" si="89"/>
        <v>1799.591854485366</v>
      </c>
      <c r="BA175" s="55">
        <f t="shared" ca="1" si="90"/>
        <v>0.18959794725582121</v>
      </c>
      <c r="BB175" s="55">
        <f t="shared" ca="1" si="101"/>
        <v>1.5170839589324618</v>
      </c>
      <c r="BC175" s="64">
        <f t="shared" ca="1" si="91"/>
        <v>262.87463480777319</v>
      </c>
      <c r="BE175" s="52">
        <f t="shared" ca="1" si="92"/>
        <v>3.2999999999999865</v>
      </c>
      <c r="BF175" s="52">
        <f t="shared" ca="1" si="93"/>
        <v>3.2999999999999865</v>
      </c>
      <c r="BG175" s="52">
        <f t="shared" ca="1" si="94"/>
        <v>3.2999999999999865</v>
      </c>
      <c r="BH175" s="52">
        <f t="shared" ca="1" si="95"/>
        <v>3.2999999999999865</v>
      </c>
    </row>
    <row r="176" spans="19:60">
      <c r="S176" s="68">
        <f t="shared" si="109"/>
        <v>7</v>
      </c>
      <c r="T176" s="69">
        <f t="shared" si="109"/>
        <v>2</v>
      </c>
      <c r="U176" s="70">
        <f t="shared" si="80"/>
        <v>5</v>
      </c>
      <c r="V176" s="68">
        <f t="shared" si="108"/>
        <v>2</v>
      </c>
      <c r="W176" s="70">
        <f t="shared" si="108"/>
        <v>7</v>
      </c>
      <c r="X176" s="71">
        <f t="shared" si="108"/>
        <v>0.7142857142857143</v>
      </c>
      <c r="Y176" s="71">
        <f t="shared" si="108"/>
        <v>0.5</v>
      </c>
      <c r="Z176" s="69">
        <f t="shared" si="108"/>
        <v>10000</v>
      </c>
      <c r="AA176" s="69">
        <f t="shared" ca="1" si="108"/>
        <v>9491.6209828854735</v>
      </c>
      <c r="AB176" s="69">
        <f t="shared" ca="1" si="97"/>
        <v>-508.3790171145265</v>
      </c>
      <c r="AC176" s="69">
        <f t="shared" ca="1" si="98"/>
        <v>140.93476785345405</v>
      </c>
      <c r="AD176" s="73">
        <f t="shared" si="103"/>
        <v>3.1999999999999864</v>
      </c>
      <c r="AE176" s="69">
        <f t="shared" si="110"/>
        <v>0.70000000000000007</v>
      </c>
      <c r="AF176" s="69">
        <f t="shared" si="110"/>
        <v>3.5000000000000004</v>
      </c>
      <c r="AG176" s="78">
        <f t="shared" si="110"/>
        <v>200</v>
      </c>
      <c r="AH176" s="60">
        <f t="shared" si="110"/>
        <v>50</v>
      </c>
      <c r="AI176" s="60">
        <f t="shared" si="110"/>
        <v>175.00000000000003</v>
      </c>
      <c r="AJ176" s="60">
        <f t="shared" si="110"/>
        <v>10175</v>
      </c>
      <c r="AK176" s="60">
        <f t="shared" si="110"/>
        <v>648.37901711452696</v>
      </c>
      <c r="AL176" s="60">
        <f t="shared" si="110"/>
        <v>12.967580342290539</v>
      </c>
      <c r="AM176" s="60">
        <f t="shared" ca="1" si="110"/>
        <v>-430.87216454734795</v>
      </c>
      <c r="AN176" s="60">
        <f t="shared" ca="1" si="110"/>
        <v>-430.87216454734795</v>
      </c>
      <c r="AO176" s="60">
        <f t="shared" ca="1" si="110"/>
        <v>430.87216454734795</v>
      </c>
      <c r="AP176" s="63">
        <f t="shared" si="81"/>
        <v>35</v>
      </c>
      <c r="AQ176" s="62">
        <f t="shared" si="82"/>
        <v>5.2711188569658116</v>
      </c>
      <c r="AR176" s="62">
        <f t="shared" si="83"/>
        <v>263.55594284829056</v>
      </c>
      <c r="AS176" s="62">
        <f t="shared" si="84"/>
        <v>527.11188569658111</v>
      </c>
      <c r="AT176" s="62">
        <f t="shared" si="85"/>
        <v>-263.55594284829056</v>
      </c>
      <c r="AU176" s="62">
        <f t="shared" si="86"/>
        <v>1317.7797142414529</v>
      </c>
      <c r="AV176" s="62">
        <f t="shared" si="87"/>
        <v>-527.11188569658111</v>
      </c>
      <c r="AW176" s="63">
        <f t="shared" si="99"/>
        <v>790.66782854487178</v>
      </c>
      <c r="AX176" s="61" t="str">
        <f t="shared" ca="1" si="88"/>
        <v>VINTO</v>
      </c>
      <c r="AY176" s="69">
        <f t="shared" ca="1" si="100"/>
        <v>9744.127835452653</v>
      </c>
      <c r="AZ176" s="51">
        <f t="shared" si="89"/>
        <v>1844.8915999380338</v>
      </c>
      <c r="BA176" s="55">
        <f t="shared" ca="1" si="90"/>
        <v>0.19437055095906103</v>
      </c>
      <c r="BB176" s="55">
        <f t="shared" ca="1" si="101"/>
        <v>1.5552723498160268</v>
      </c>
      <c r="BC176" s="64">
        <f t="shared" ca="1" si="91"/>
        <v>282.28881143034528</v>
      </c>
      <c r="BE176" s="52">
        <f t="shared" ca="1" si="92"/>
        <v>3.1999999999999864</v>
      </c>
      <c r="BF176" s="52">
        <f t="shared" ca="1" si="93"/>
        <v>3.1999999999999864</v>
      </c>
      <c r="BG176" s="52">
        <f t="shared" ca="1" si="94"/>
        <v>3.1999999999999864</v>
      </c>
      <c r="BH176" s="52">
        <f t="shared" ca="1" si="95"/>
        <v>3.1999999999999864</v>
      </c>
    </row>
    <row r="177" spans="19:60">
      <c r="S177" s="68">
        <f t="shared" si="109"/>
        <v>7</v>
      </c>
      <c r="T177" s="69">
        <f t="shared" si="109"/>
        <v>2</v>
      </c>
      <c r="U177" s="70">
        <f t="shared" si="80"/>
        <v>5</v>
      </c>
      <c r="V177" s="68">
        <f t="shared" si="108"/>
        <v>2</v>
      </c>
      <c r="W177" s="70">
        <f t="shared" si="108"/>
        <v>7</v>
      </c>
      <c r="X177" s="71">
        <f t="shared" si="108"/>
        <v>0.7142857142857143</v>
      </c>
      <c r="Y177" s="71">
        <f t="shared" si="108"/>
        <v>0.5</v>
      </c>
      <c r="Z177" s="69">
        <f t="shared" si="108"/>
        <v>10000</v>
      </c>
      <c r="AA177" s="69">
        <f t="shared" ca="1" si="108"/>
        <v>9491.6209828854735</v>
      </c>
      <c r="AB177" s="69">
        <f t="shared" ca="1" si="97"/>
        <v>-508.3790171145265</v>
      </c>
      <c r="AC177" s="69">
        <f t="shared" ca="1" si="98"/>
        <v>140.93476785345405</v>
      </c>
      <c r="AD177" s="73">
        <f t="shared" si="103"/>
        <v>3.0999999999999863</v>
      </c>
      <c r="AE177" s="69">
        <f t="shared" si="110"/>
        <v>0.70000000000000007</v>
      </c>
      <c r="AF177" s="69">
        <f t="shared" si="110"/>
        <v>3.5000000000000004</v>
      </c>
      <c r="AG177" s="78">
        <f t="shared" si="110"/>
        <v>200</v>
      </c>
      <c r="AH177" s="60">
        <f t="shared" si="110"/>
        <v>50</v>
      </c>
      <c r="AI177" s="60">
        <f t="shared" si="110"/>
        <v>175.00000000000003</v>
      </c>
      <c r="AJ177" s="60">
        <f t="shared" si="110"/>
        <v>10175</v>
      </c>
      <c r="AK177" s="60">
        <f t="shared" si="110"/>
        <v>648.37901711452696</v>
      </c>
      <c r="AL177" s="60">
        <f t="shared" si="110"/>
        <v>12.967580342290539</v>
      </c>
      <c r="AM177" s="60">
        <f t="shared" ca="1" si="110"/>
        <v>-430.87216454734795</v>
      </c>
      <c r="AN177" s="60">
        <f t="shared" ca="1" si="110"/>
        <v>-430.87216454734795</v>
      </c>
      <c r="AO177" s="60">
        <f t="shared" ca="1" si="110"/>
        <v>430.87216454734795</v>
      </c>
      <c r="AP177" s="63">
        <f t="shared" si="81"/>
        <v>35</v>
      </c>
      <c r="AQ177" s="62">
        <f t="shared" si="82"/>
        <v>5.4088968846098702</v>
      </c>
      <c r="AR177" s="62">
        <f t="shared" si="83"/>
        <v>270.44484423049352</v>
      </c>
      <c r="AS177" s="62">
        <f t="shared" si="84"/>
        <v>540.88968846098703</v>
      </c>
      <c r="AT177" s="62">
        <f t="shared" si="85"/>
        <v>-270.44484423049352</v>
      </c>
      <c r="AU177" s="62">
        <f t="shared" si="86"/>
        <v>1352.2242211524676</v>
      </c>
      <c r="AV177" s="62">
        <f t="shared" si="87"/>
        <v>-540.88968846098703</v>
      </c>
      <c r="AW177" s="63">
        <f t="shared" si="99"/>
        <v>811.3345326914806</v>
      </c>
      <c r="AX177" s="61" t="str">
        <f t="shared" ca="1" si="88"/>
        <v>VINTO</v>
      </c>
      <c r="AY177" s="69">
        <f t="shared" ca="1" si="100"/>
        <v>9744.127835452653</v>
      </c>
      <c r="AZ177" s="51">
        <f t="shared" si="89"/>
        <v>1893.1139096134546</v>
      </c>
      <c r="BA177" s="55">
        <f t="shared" ca="1" si="90"/>
        <v>0.1994510645786389</v>
      </c>
      <c r="BB177" s="55">
        <f t="shared" ca="1" si="101"/>
        <v>1.5959245078533699</v>
      </c>
      <c r="BC177" s="64">
        <f t="shared" ca="1" si="91"/>
        <v>302.9555155769541</v>
      </c>
      <c r="BE177" s="52">
        <f t="shared" ca="1" si="92"/>
        <v>3.0999999999999863</v>
      </c>
      <c r="BF177" s="52">
        <f t="shared" ca="1" si="93"/>
        <v>3.0999999999999863</v>
      </c>
      <c r="BG177" s="52">
        <f t="shared" ca="1" si="94"/>
        <v>3.0999999999999863</v>
      </c>
      <c r="BH177" s="52">
        <f t="shared" ca="1" si="95"/>
        <v>3.0999999999999863</v>
      </c>
    </row>
    <row r="178" spans="19:60">
      <c r="S178" s="68">
        <f t="shared" si="109"/>
        <v>7</v>
      </c>
      <c r="T178" s="69">
        <f t="shared" si="109"/>
        <v>2</v>
      </c>
      <c r="U178" s="70">
        <f t="shared" si="80"/>
        <v>5</v>
      </c>
      <c r="V178" s="68">
        <f t="shared" si="108"/>
        <v>2</v>
      </c>
      <c r="W178" s="70">
        <f t="shared" si="108"/>
        <v>7</v>
      </c>
      <c r="X178" s="71">
        <f t="shared" si="108"/>
        <v>0.7142857142857143</v>
      </c>
      <c r="Y178" s="71">
        <f t="shared" si="108"/>
        <v>0.5</v>
      </c>
      <c r="Z178" s="69">
        <f t="shared" si="108"/>
        <v>10000</v>
      </c>
      <c r="AA178" s="69">
        <f t="shared" ca="1" si="108"/>
        <v>9491.6209828854735</v>
      </c>
      <c r="AB178" s="69">
        <f t="shared" ca="1" si="97"/>
        <v>-508.3790171145265</v>
      </c>
      <c r="AC178" s="69">
        <f t="shared" ca="1" si="98"/>
        <v>140.93476785345405</v>
      </c>
      <c r="AD178" s="73">
        <f t="shared" si="103"/>
        <v>2.9999999999999862</v>
      </c>
      <c r="AE178" s="69">
        <f t="shared" si="110"/>
        <v>0.70000000000000007</v>
      </c>
      <c r="AF178" s="69">
        <f t="shared" si="110"/>
        <v>3.5000000000000004</v>
      </c>
      <c r="AG178" s="78">
        <f t="shared" si="110"/>
        <v>200</v>
      </c>
      <c r="AH178" s="60">
        <f t="shared" si="110"/>
        <v>50</v>
      </c>
      <c r="AI178" s="60">
        <f t="shared" si="110"/>
        <v>175.00000000000003</v>
      </c>
      <c r="AJ178" s="60">
        <f t="shared" si="110"/>
        <v>10175</v>
      </c>
      <c r="AK178" s="60">
        <f t="shared" si="110"/>
        <v>648.37901711452696</v>
      </c>
      <c r="AL178" s="60">
        <f t="shared" si="110"/>
        <v>12.967580342290539</v>
      </c>
      <c r="AM178" s="60">
        <f t="shared" ca="1" si="110"/>
        <v>-430.87216454734795</v>
      </c>
      <c r="AN178" s="60">
        <f t="shared" ca="1" si="110"/>
        <v>-430.87216454734795</v>
      </c>
      <c r="AO178" s="60">
        <f t="shared" ca="1" si="110"/>
        <v>430.87216454734795</v>
      </c>
      <c r="AP178" s="63">
        <f t="shared" si="81"/>
        <v>35</v>
      </c>
      <c r="AQ178" s="62">
        <f t="shared" si="82"/>
        <v>5.5558601140968671</v>
      </c>
      <c r="AR178" s="62">
        <f t="shared" si="83"/>
        <v>277.79300570484338</v>
      </c>
      <c r="AS178" s="62">
        <f t="shared" si="84"/>
        <v>555.58601140968676</v>
      </c>
      <c r="AT178" s="62">
        <f t="shared" si="85"/>
        <v>-277.79300570484338</v>
      </c>
      <c r="AU178" s="62">
        <f t="shared" si="86"/>
        <v>1388.9650285242169</v>
      </c>
      <c r="AV178" s="62">
        <f t="shared" si="87"/>
        <v>-555.58601140968676</v>
      </c>
      <c r="AW178" s="63">
        <f t="shared" si="99"/>
        <v>833.37901711453014</v>
      </c>
      <c r="AX178" s="61" t="str">
        <f t="shared" ca="1" si="88"/>
        <v>VINTO</v>
      </c>
      <c r="AY178" s="69">
        <f t="shared" ca="1" si="100"/>
        <v>9744.127835452653</v>
      </c>
      <c r="AZ178" s="51">
        <f t="shared" si="89"/>
        <v>1944.5510399339037</v>
      </c>
      <c r="BA178" s="55">
        <f t="shared" ca="1" si="90"/>
        <v>0.20487027910618866</v>
      </c>
      <c r="BB178" s="55">
        <f t="shared" ca="1" si="101"/>
        <v>1.6392868097598692</v>
      </c>
      <c r="BC178" s="64">
        <f t="shared" ca="1" si="91"/>
        <v>325.00000000000364</v>
      </c>
      <c r="BE178" s="52">
        <f t="shared" ca="1" si="92"/>
        <v>2.9999999999999862</v>
      </c>
      <c r="BF178" s="52">
        <f t="shared" ca="1" si="93"/>
        <v>2.9999999999999862</v>
      </c>
      <c r="BG178" s="52">
        <f t="shared" ca="1" si="94"/>
        <v>2.9999999999999862</v>
      </c>
      <c r="BH178" s="52">
        <f t="shared" ca="1" si="95"/>
        <v>2.9999999999999862</v>
      </c>
    </row>
    <row r="179" spans="19:60">
      <c r="S179" s="68">
        <f t="shared" si="109"/>
        <v>7</v>
      </c>
      <c r="T179" s="69">
        <f t="shared" si="109"/>
        <v>2</v>
      </c>
      <c r="U179" s="70">
        <f t="shared" si="80"/>
        <v>5</v>
      </c>
      <c r="V179" s="68">
        <f t="shared" si="108"/>
        <v>2</v>
      </c>
      <c r="W179" s="70">
        <f t="shared" si="108"/>
        <v>7</v>
      </c>
      <c r="X179" s="71">
        <f t="shared" si="108"/>
        <v>0.7142857142857143</v>
      </c>
      <c r="Y179" s="71">
        <f t="shared" si="108"/>
        <v>0.5</v>
      </c>
      <c r="Z179" s="69">
        <f t="shared" si="108"/>
        <v>10000</v>
      </c>
      <c r="AA179" s="69">
        <f t="shared" ca="1" si="108"/>
        <v>9491.6209828854735</v>
      </c>
      <c r="AB179" s="69">
        <f t="shared" ca="1" si="97"/>
        <v>-508.3790171145265</v>
      </c>
      <c r="AC179" s="69">
        <f t="shared" ca="1" si="98"/>
        <v>140.93476785345405</v>
      </c>
      <c r="AD179" s="73">
        <f t="shared" si="103"/>
        <v>2.8999999999999861</v>
      </c>
      <c r="AE179" s="69">
        <f t="shared" si="110"/>
        <v>0.70000000000000007</v>
      </c>
      <c r="AF179" s="69">
        <f t="shared" si="110"/>
        <v>3.5000000000000004</v>
      </c>
      <c r="AG179" s="78">
        <f t="shared" si="110"/>
        <v>200</v>
      </c>
      <c r="AH179" s="60">
        <f t="shared" si="110"/>
        <v>50</v>
      </c>
      <c r="AI179" s="60">
        <f t="shared" si="110"/>
        <v>175.00000000000003</v>
      </c>
      <c r="AJ179" s="60">
        <f t="shared" si="110"/>
        <v>10175</v>
      </c>
      <c r="AK179" s="60">
        <f t="shared" si="110"/>
        <v>648.37901711452696</v>
      </c>
      <c r="AL179" s="60">
        <f t="shared" si="110"/>
        <v>12.967580342290539</v>
      </c>
      <c r="AM179" s="60">
        <f t="shared" ca="1" si="110"/>
        <v>-430.87216454734795</v>
      </c>
      <c r="AN179" s="60">
        <f t="shared" ca="1" si="110"/>
        <v>-430.87216454734795</v>
      </c>
      <c r="AO179" s="60">
        <f t="shared" ca="1" si="110"/>
        <v>430.87216454734795</v>
      </c>
      <c r="AP179" s="63">
        <f t="shared" si="81"/>
        <v>35</v>
      </c>
      <c r="AQ179" s="62">
        <f t="shared" si="82"/>
        <v>5.7129587387208973</v>
      </c>
      <c r="AR179" s="62">
        <f t="shared" si="83"/>
        <v>285.64793693604486</v>
      </c>
      <c r="AS179" s="62">
        <f t="shared" si="84"/>
        <v>571.29587387208971</v>
      </c>
      <c r="AT179" s="62">
        <f t="shared" si="85"/>
        <v>-285.64793693604486</v>
      </c>
      <c r="AU179" s="62">
        <f t="shared" si="86"/>
        <v>1428.2396846802244</v>
      </c>
      <c r="AV179" s="62">
        <f t="shared" si="87"/>
        <v>-571.29587387208971</v>
      </c>
      <c r="AW179" s="63">
        <f t="shared" si="99"/>
        <v>856.94381080813469</v>
      </c>
      <c r="AX179" s="61" t="str">
        <f t="shared" ca="1" si="88"/>
        <v>VINTO</v>
      </c>
      <c r="AY179" s="69">
        <f t="shared" ca="1" si="100"/>
        <v>9744.127835452653</v>
      </c>
      <c r="AZ179" s="51">
        <f t="shared" si="89"/>
        <v>1999.5355585523139</v>
      </c>
      <c r="BA179" s="55">
        <f t="shared" ca="1" si="90"/>
        <v>0.2106632325666728</v>
      </c>
      <c r="BB179" s="55">
        <f t="shared" ca="1" si="101"/>
        <v>1.685639615246127</v>
      </c>
      <c r="BC179" s="64">
        <f t="shared" ca="1" si="91"/>
        <v>348.56479369360818</v>
      </c>
      <c r="BE179" s="52">
        <f t="shared" ca="1" si="92"/>
        <v>2.8999999999999861</v>
      </c>
      <c r="BF179" s="52">
        <f t="shared" ca="1" si="93"/>
        <v>2.8999999999999861</v>
      </c>
      <c r="BG179" s="52">
        <f t="shared" ca="1" si="94"/>
        <v>2.8999999999999861</v>
      </c>
      <c r="BH179" s="52">
        <f t="shared" ca="1" si="95"/>
        <v>2.8999999999999861</v>
      </c>
    </row>
    <row r="180" spans="19:60">
      <c r="S180" s="68">
        <f t="shared" si="109"/>
        <v>7</v>
      </c>
      <c r="T180" s="69">
        <f t="shared" si="109"/>
        <v>2</v>
      </c>
      <c r="U180" s="70">
        <f t="shared" si="80"/>
        <v>5</v>
      </c>
      <c r="V180" s="68">
        <f t="shared" si="108"/>
        <v>2</v>
      </c>
      <c r="W180" s="70">
        <f t="shared" si="108"/>
        <v>7</v>
      </c>
      <c r="X180" s="71">
        <f t="shared" si="108"/>
        <v>0.7142857142857143</v>
      </c>
      <c r="Y180" s="71">
        <f t="shared" si="108"/>
        <v>0.5</v>
      </c>
      <c r="Z180" s="69">
        <f t="shared" si="108"/>
        <v>10000</v>
      </c>
      <c r="AA180" s="69">
        <f t="shared" ca="1" si="108"/>
        <v>9491.6209828854735</v>
      </c>
      <c r="AB180" s="69">
        <f t="shared" ca="1" si="97"/>
        <v>-508.3790171145265</v>
      </c>
      <c r="AC180" s="69">
        <f t="shared" ca="1" si="98"/>
        <v>140.93476785345405</v>
      </c>
      <c r="AD180" s="73">
        <f t="shared" si="103"/>
        <v>2.7999999999999861</v>
      </c>
      <c r="AE180" s="69">
        <f t="shared" si="110"/>
        <v>0.70000000000000007</v>
      </c>
      <c r="AF180" s="69">
        <f t="shared" si="110"/>
        <v>3.5000000000000004</v>
      </c>
      <c r="AG180" s="78">
        <f t="shared" si="110"/>
        <v>200</v>
      </c>
      <c r="AH180" s="60">
        <f t="shared" si="110"/>
        <v>50</v>
      </c>
      <c r="AI180" s="60">
        <f t="shared" si="110"/>
        <v>175.00000000000003</v>
      </c>
      <c r="AJ180" s="60">
        <f t="shared" si="110"/>
        <v>10175</v>
      </c>
      <c r="AK180" s="60">
        <f t="shared" si="110"/>
        <v>648.37901711452696</v>
      </c>
      <c r="AL180" s="60">
        <f t="shared" si="110"/>
        <v>12.967580342290539</v>
      </c>
      <c r="AM180" s="60">
        <f t="shared" ca="1" si="110"/>
        <v>-430.87216454734795</v>
      </c>
      <c r="AN180" s="60">
        <f t="shared" ca="1" si="110"/>
        <v>-430.87216454734795</v>
      </c>
      <c r="AO180" s="60">
        <f t="shared" ca="1" si="110"/>
        <v>430.87216454734795</v>
      </c>
      <c r="AP180" s="63">
        <f t="shared" si="81"/>
        <v>35</v>
      </c>
      <c r="AQ180" s="62">
        <f t="shared" si="82"/>
        <v>5.8812786936752168</v>
      </c>
      <c r="AR180" s="62">
        <f t="shared" si="83"/>
        <v>294.06393468376086</v>
      </c>
      <c r="AS180" s="62">
        <f t="shared" si="84"/>
        <v>588.12786936752173</v>
      </c>
      <c r="AT180" s="62">
        <f t="shared" si="85"/>
        <v>-294.06393468376086</v>
      </c>
      <c r="AU180" s="62">
        <f t="shared" si="86"/>
        <v>1470.3196734188043</v>
      </c>
      <c r="AV180" s="62">
        <f t="shared" si="87"/>
        <v>-588.12786936752173</v>
      </c>
      <c r="AW180" s="63">
        <f t="shared" si="99"/>
        <v>882.19180405128259</v>
      </c>
      <c r="AX180" s="61" t="str">
        <f t="shared" ca="1" si="88"/>
        <v>VINTO</v>
      </c>
      <c r="AY180" s="69">
        <f t="shared" ca="1" si="100"/>
        <v>9744.127835452653</v>
      </c>
      <c r="AZ180" s="51">
        <f t="shared" si="89"/>
        <v>2058.4475427863263</v>
      </c>
      <c r="BA180" s="55">
        <f t="shared" ca="1" si="90"/>
        <v>0.21686996841719167</v>
      </c>
      <c r="BB180" s="55">
        <f t="shared" ca="1" si="101"/>
        <v>1.7353033354099749</v>
      </c>
      <c r="BC180" s="64">
        <f t="shared" ca="1" si="91"/>
        <v>373.81278693675608</v>
      </c>
      <c r="BE180" s="52">
        <f t="shared" ca="1" si="92"/>
        <v>2.7999999999999861</v>
      </c>
      <c r="BF180" s="52">
        <f t="shared" ca="1" si="93"/>
        <v>2.7999999999999861</v>
      </c>
      <c r="BG180" s="52">
        <f t="shared" ca="1" si="94"/>
        <v>2.7999999999999861</v>
      </c>
      <c r="BH180" s="52">
        <f t="shared" ca="1" si="95"/>
        <v>2.7999999999999861</v>
      </c>
    </row>
    <row r="181" spans="19:60">
      <c r="S181" s="68">
        <f t="shared" si="109"/>
        <v>7</v>
      </c>
      <c r="T181" s="69">
        <f t="shared" si="109"/>
        <v>2</v>
      </c>
      <c r="U181" s="70">
        <f t="shared" si="80"/>
        <v>5</v>
      </c>
      <c r="V181" s="68">
        <f t="shared" si="108"/>
        <v>2</v>
      </c>
      <c r="W181" s="70">
        <f t="shared" si="108"/>
        <v>7</v>
      </c>
      <c r="X181" s="71">
        <f t="shared" si="108"/>
        <v>0.7142857142857143</v>
      </c>
      <c r="Y181" s="71">
        <f t="shared" si="108"/>
        <v>0.5</v>
      </c>
      <c r="Z181" s="69">
        <f t="shared" si="108"/>
        <v>10000</v>
      </c>
      <c r="AA181" s="69">
        <f t="shared" ca="1" si="108"/>
        <v>9491.6209828854735</v>
      </c>
      <c r="AB181" s="69">
        <f t="shared" ca="1" si="97"/>
        <v>-508.3790171145265</v>
      </c>
      <c r="AC181" s="69">
        <f t="shared" ca="1" si="98"/>
        <v>140.93476785345405</v>
      </c>
      <c r="AD181" s="73">
        <f t="shared" si="103"/>
        <v>2.699999999999986</v>
      </c>
      <c r="AE181" s="69">
        <f t="shared" si="110"/>
        <v>0.70000000000000007</v>
      </c>
      <c r="AF181" s="69">
        <f t="shared" si="110"/>
        <v>3.5000000000000004</v>
      </c>
      <c r="AG181" s="78">
        <f t="shared" si="110"/>
        <v>200</v>
      </c>
      <c r="AH181" s="60">
        <f t="shared" si="110"/>
        <v>50</v>
      </c>
      <c r="AI181" s="60">
        <f t="shared" si="110"/>
        <v>175.00000000000003</v>
      </c>
      <c r="AJ181" s="60">
        <f t="shared" si="110"/>
        <v>10175</v>
      </c>
      <c r="AK181" s="60">
        <f t="shared" si="110"/>
        <v>648.37901711452696</v>
      </c>
      <c r="AL181" s="60">
        <f t="shared" si="110"/>
        <v>12.967580342290539</v>
      </c>
      <c r="AM181" s="60">
        <f t="shared" ca="1" si="110"/>
        <v>-430.87216454734795</v>
      </c>
      <c r="AN181" s="60">
        <f t="shared" ca="1" si="110"/>
        <v>-430.87216454734795</v>
      </c>
      <c r="AO181" s="60">
        <f t="shared" ca="1" si="110"/>
        <v>430.87216454734795</v>
      </c>
      <c r="AP181" s="63">
        <f t="shared" si="81"/>
        <v>35</v>
      </c>
      <c r="AQ181" s="62">
        <f t="shared" si="82"/>
        <v>6.062066793440966</v>
      </c>
      <c r="AR181" s="62">
        <f t="shared" si="83"/>
        <v>303.10333967204832</v>
      </c>
      <c r="AS181" s="62">
        <f t="shared" si="84"/>
        <v>606.20667934409664</v>
      </c>
      <c r="AT181" s="62">
        <f t="shared" si="85"/>
        <v>-303.10333967204832</v>
      </c>
      <c r="AU181" s="62">
        <f t="shared" si="86"/>
        <v>1515.5166983602417</v>
      </c>
      <c r="AV181" s="62">
        <f t="shared" si="87"/>
        <v>-606.20667934409664</v>
      </c>
      <c r="AW181" s="63">
        <f t="shared" si="99"/>
        <v>909.31001901614502</v>
      </c>
      <c r="AX181" s="61" t="str">
        <f t="shared" ca="1" si="88"/>
        <v>VINTO</v>
      </c>
      <c r="AY181" s="69">
        <f t="shared" ca="1" si="100"/>
        <v>9744.127835452653</v>
      </c>
      <c r="AZ181" s="51">
        <f t="shared" si="89"/>
        <v>2121.7233777043384</v>
      </c>
      <c r="BA181" s="55">
        <f t="shared" ca="1" si="90"/>
        <v>0.22353646247885994</v>
      </c>
      <c r="BB181" s="55">
        <f t="shared" ca="1" si="101"/>
        <v>1.7886458496600337</v>
      </c>
      <c r="BC181" s="64">
        <f t="shared" ca="1" si="91"/>
        <v>400.93100190161852</v>
      </c>
      <c r="BE181" s="52">
        <f t="shared" ca="1" si="92"/>
        <v>2.699999999999986</v>
      </c>
      <c r="BF181" s="52">
        <f t="shared" ca="1" si="93"/>
        <v>2.699999999999986</v>
      </c>
      <c r="BG181" s="52">
        <f t="shared" ca="1" si="94"/>
        <v>2.699999999999986</v>
      </c>
      <c r="BH181" s="52">
        <f t="shared" ca="1" si="95"/>
        <v>2.699999999999986</v>
      </c>
    </row>
    <row r="182" spans="19:60">
      <c r="S182" s="68">
        <f t="shared" si="109"/>
        <v>7</v>
      </c>
      <c r="T182" s="69">
        <f t="shared" si="109"/>
        <v>2</v>
      </c>
      <c r="U182" s="70">
        <f t="shared" si="80"/>
        <v>5</v>
      </c>
      <c r="V182" s="68">
        <f t="shared" si="108"/>
        <v>2</v>
      </c>
      <c r="W182" s="70">
        <f t="shared" si="108"/>
        <v>7</v>
      </c>
      <c r="X182" s="71">
        <f t="shared" si="108"/>
        <v>0.7142857142857143</v>
      </c>
      <c r="Y182" s="71">
        <f t="shared" si="108"/>
        <v>0.5</v>
      </c>
      <c r="Z182" s="69">
        <f t="shared" si="108"/>
        <v>10000</v>
      </c>
      <c r="AA182" s="69">
        <f t="shared" ca="1" si="108"/>
        <v>9491.6209828854735</v>
      </c>
      <c r="AB182" s="69">
        <f t="shared" ca="1" si="97"/>
        <v>-508.3790171145265</v>
      </c>
      <c r="AC182" s="69">
        <f t="shared" ca="1" si="98"/>
        <v>140.93476785345405</v>
      </c>
      <c r="AD182" s="73">
        <f t="shared" si="103"/>
        <v>2.5999999999999859</v>
      </c>
      <c r="AE182" s="69">
        <f t="shared" si="110"/>
        <v>0.70000000000000007</v>
      </c>
      <c r="AF182" s="69">
        <f t="shared" si="110"/>
        <v>3.5000000000000004</v>
      </c>
      <c r="AG182" s="78">
        <f t="shared" si="110"/>
        <v>200</v>
      </c>
      <c r="AH182" s="60">
        <f t="shared" si="110"/>
        <v>50</v>
      </c>
      <c r="AI182" s="60">
        <f t="shared" si="110"/>
        <v>175.00000000000003</v>
      </c>
      <c r="AJ182" s="60">
        <f t="shared" si="110"/>
        <v>10175</v>
      </c>
      <c r="AK182" s="60">
        <f t="shared" si="110"/>
        <v>648.37901711452696</v>
      </c>
      <c r="AL182" s="60">
        <f t="shared" si="110"/>
        <v>12.967580342290539</v>
      </c>
      <c r="AM182" s="60">
        <f t="shared" ca="1" si="110"/>
        <v>-430.87216454734795</v>
      </c>
      <c r="AN182" s="60">
        <f t="shared" ca="1" si="110"/>
        <v>-430.87216454734795</v>
      </c>
      <c r="AO182" s="60">
        <f t="shared" ca="1" si="110"/>
        <v>430.87216454734795</v>
      </c>
      <c r="AP182" s="63">
        <f t="shared" si="81"/>
        <v>35</v>
      </c>
      <c r="AQ182" s="62">
        <f t="shared" si="82"/>
        <v>6.2567616701117741</v>
      </c>
      <c r="AR182" s="62">
        <f t="shared" si="83"/>
        <v>312.83808350558871</v>
      </c>
      <c r="AS182" s="62">
        <f t="shared" si="84"/>
        <v>625.67616701117743</v>
      </c>
      <c r="AT182" s="62">
        <f t="shared" si="85"/>
        <v>-312.83808350558871</v>
      </c>
      <c r="AU182" s="62">
        <f t="shared" si="86"/>
        <v>1564.1904175279435</v>
      </c>
      <c r="AV182" s="62">
        <f t="shared" si="87"/>
        <v>-625.67616701117743</v>
      </c>
      <c r="AW182" s="63">
        <f t="shared" si="99"/>
        <v>938.51425051676608</v>
      </c>
      <c r="AX182" s="61" t="str">
        <f t="shared" ca="1" si="88"/>
        <v>VINTO</v>
      </c>
      <c r="AY182" s="69">
        <f t="shared" ca="1" si="100"/>
        <v>9744.127835452653</v>
      </c>
      <c r="AZ182" s="51">
        <f t="shared" si="89"/>
        <v>2189.866584539121</v>
      </c>
      <c r="BA182" s="55">
        <f t="shared" ca="1" si="90"/>
        <v>0.23071576377604122</v>
      </c>
      <c r="BB182" s="55">
        <f t="shared" ca="1" si="101"/>
        <v>1.8460916342370197</v>
      </c>
      <c r="BC182" s="64">
        <f t="shared" ca="1" si="91"/>
        <v>430.13523340223958</v>
      </c>
      <c r="BE182" s="52">
        <f t="shared" ca="1" si="92"/>
        <v>2.5999999999999859</v>
      </c>
      <c r="BF182" s="52">
        <f t="shared" ca="1" si="93"/>
        <v>2.5999999999999859</v>
      </c>
      <c r="BG182" s="52">
        <f t="shared" ca="1" si="94"/>
        <v>2.5999999999999859</v>
      </c>
      <c r="BH182" s="52">
        <f t="shared" ca="1" si="95"/>
        <v>2.5999999999999859</v>
      </c>
    </row>
    <row r="183" spans="19:60">
      <c r="S183" s="68">
        <f t="shared" si="109"/>
        <v>7</v>
      </c>
      <c r="T183" s="69">
        <f t="shared" si="109"/>
        <v>2</v>
      </c>
      <c r="U183" s="70">
        <f t="shared" si="80"/>
        <v>5</v>
      </c>
      <c r="V183" s="68">
        <f t="shared" si="108"/>
        <v>2</v>
      </c>
      <c r="W183" s="70">
        <f t="shared" si="108"/>
        <v>7</v>
      </c>
      <c r="X183" s="71">
        <f t="shared" si="108"/>
        <v>0.7142857142857143</v>
      </c>
      <c r="Y183" s="71">
        <f t="shared" si="108"/>
        <v>0.5</v>
      </c>
      <c r="Z183" s="69">
        <f t="shared" si="108"/>
        <v>10000</v>
      </c>
      <c r="AA183" s="69">
        <f t="shared" ca="1" si="108"/>
        <v>9491.6209828854735</v>
      </c>
      <c r="AB183" s="69">
        <f t="shared" ca="1" si="97"/>
        <v>-508.3790171145265</v>
      </c>
      <c r="AC183" s="69">
        <f t="shared" ca="1" si="98"/>
        <v>140.93476785345405</v>
      </c>
      <c r="AD183" s="73">
        <f t="shared" si="103"/>
        <v>2.4999999999999858</v>
      </c>
      <c r="AE183" s="69">
        <f t="shared" si="110"/>
        <v>0.70000000000000007</v>
      </c>
      <c r="AF183" s="69">
        <f t="shared" si="110"/>
        <v>3.5000000000000004</v>
      </c>
      <c r="AG183" s="78">
        <f t="shared" si="110"/>
        <v>200</v>
      </c>
      <c r="AH183" s="60">
        <f t="shared" si="110"/>
        <v>50</v>
      </c>
      <c r="AI183" s="60">
        <f t="shared" si="110"/>
        <v>175.00000000000003</v>
      </c>
      <c r="AJ183" s="60">
        <f t="shared" si="110"/>
        <v>10175</v>
      </c>
      <c r="AK183" s="60">
        <f t="shared" si="110"/>
        <v>648.37901711452696</v>
      </c>
      <c r="AL183" s="60">
        <f t="shared" si="110"/>
        <v>12.967580342290539</v>
      </c>
      <c r="AM183" s="60">
        <f t="shared" ca="1" si="110"/>
        <v>-430.87216454734795</v>
      </c>
      <c r="AN183" s="60">
        <f t="shared" ca="1" si="110"/>
        <v>-430.87216454734795</v>
      </c>
      <c r="AO183" s="60">
        <f t="shared" ca="1" si="110"/>
        <v>430.87216454734795</v>
      </c>
      <c r="AP183" s="63">
        <f t="shared" si="81"/>
        <v>35</v>
      </c>
      <c r="AQ183" s="62">
        <f t="shared" si="82"/>
        <v>6.467032136916246</v>
      </c>
      <c r="AR183" s="62">
        <f t="shared" si="83"/>
        <v>323.35160684581228</v>
      </c>
      <c r="AS183" s="62">
        <f t="shared" si="84"/>
        <v>646.70321369162457</v>
      </c>
      <c r="AT183" s="62">
        <f t="shared" si="85"/>
        <v>-323.35160684581228</v>
      </c>
      <c r="AU183" s="62">
        <f t="shared" si="86"/>
        <v>1616.7580342290614</v>
      </c>
      <c r="AV183" s="62">
        <f t="shared" si="87"/>
        <v>-646.70321369162457</v>
      </c>
      <c r="AW183" s="63">
        <f t="shared" si="99"/>
        <v>970.05482053743685</v>
      </c>
      <c r="AX183" s="61" t="str">
        <f t="shared" ca="1" si="88"/>
        <v>VINTO</v>
      </c>
      <c r="AY183" s="69">
        <f t="shared" ca="1" si="100"/>
        <v>9744.127835452653</v>
      </c>
      <c r="AZ183" s="51">
        <f t="shared" si="89"/>
        <v>2263.4612479206862</v>
      </c>
      <c r="BA183" s="55">
        <f t="shared" ca="1" si="90"/>
        <v>0.23846940917699697</v>
      </c>
      <c r="BB183" s="55">
        <f t="shared" ca="1" si="101"/>
        <v>1.9081330815801649</v>
      </c>
      <c r="BC183" s="64">
        <f t="shared" ca="1" si="91"/>
        <v>461.67580342291035</v>
      </c>
      <c r="BE183" s="52">
        <f t="shared" ca="1" si="92"/>
        <v>2.4999999999999858</v>
      </c>
      <c r="BF183" s="52">
        <f t="shared" ca="1" si="93"/>
        <v>2.4999999999999858</v>
      </c>
      <c r="BG183" s="52">
        <f t="shared" ca="1" si="94"/>
        <v>2.4999999999999858</v>
      </c>
      <c r="BH183" s="52">
        <f t="shared" ca="1" si="95"/>
        <v>2.4999999999999858</v>
      </c>
    </row>
    <row r="184" spans="19:60">
      <c r="S184" s="68">
        <f t="shared" si="109"/>
        <v>7</v>
      </c>
      <c r="T184" s="69">
        <f t="shared" si="109"/>
        <v>2</v>
      </c>
      <c r="U184" s="70">
        <f t="shared" si="80"/>
        <v>5</v>
      </c>
      <c r="V184" s="68">
        <f t="shared" si="108"/>
        <v>2</v>
      </c>
      <c r="W184" s="70">
        <f t="shared" si="108"/>
        <v>7</v>
      </c>
      <c r="X184" s="71">
        <f t="shared" si="108"/>
        <v>0.7142857142857143</v>
      </c>
      <c r="Y184" s="71">
        <f t="shared" si="108"/>
        <v>0.5</v>
      </c>
      <c r="Z184" s="69">
        <f t="shared" si="108"/>
        <v>10000</v>
      </c>
      <c r="AA184" s="69">
        <f t="shared" ca="1" si="108"/>
        <v>9491.6209828854735</v>
      </c>
      <c r="AB184" s="69">
        <f t="shared" ca="1" si="97"/>
        <v>-508.3790171145265</v>
      </c>
      <c r="AC184" s="69">
        <f t="shared" ca="1" si="98"/>
        <v>140.93476785345405</v>
      </c>
      <c r="AD184" s="73">
        <f t="shared" si="103"/>
        <v>2.3999999999999857</v>
      </c>
      <c r="AE184" s="69">
        <f t="shared" si="110"/>
        <v>0.70000000000000007</v>
      </c>
      <c r="AF184" s="69">
        <f t="shared" si="110"/>
        <v>3.5000000000000004</v>
      </c>
      <c r="AG184" s="78">
        <f t="shared" si="110"/>
        <v>200</v>
      </c>
      <c r="AH184" s="60">
        <f t="shared" si="110"/>
        <v>50</v>
      </c>
      <c r="AI184" s="60">
        <f t="shared" si="110"/>
        <v>175.00000000000003</v>
      </c>
      <c r="AJ184" s="60">
        <f t="shared" si="110"/>
        <v>10175</v>
      </c>
      <c r="AK184" s="60">
        <f t="shared" si="110"/>
        <v>648.37901711452696</v>
      </c>
      <c r="AL184" s="60">
        <f t="shared" si="110"/>
        <v>12.967580342290539</v>
      </c>
      <c r="AM184" s="60">
        <f t="shared" ca="1" si="110"/>
        <v>-430.87216454734795</v>
      </c>
      <c r="AN184" s="60">
        <f t="shared" ca="1" si="110"/>
        <v>-430.87216454734795</v>
      </c>
      <c r="AO184" s="60">
        <f t="shared" ca="1" si="110"/>
        <v>430.87216454734795</v>
      </c>
      <c r="AP184" s="63">
        <f t="shared" si="81"/>
        <v>35</v>
      </c>
      <c r="AQ184" s="62">
        <f t="shared" si="82"/>
        <v>6.6948251426210916</v>
      </c>
      <c r="AR184" s="62">
        <f t="shared" si="83"/>
        <v>334.74125713105457</v>
      </c>
      <c r="AS184" s="62">
        <f t="shared" si="84"/>
        <v>669.48251426210913</v>
      </c>
      <c r="AT184" s="62">
        <f t="shared" si="85"/>
        <v>-334.74125713105457</v>
      </c>
      <c r="AU184" s="62">
        <f t="shared" si="86"/>
        <v>1673.7062856552729</v>
      </c>
      <c r="AV184" s="62">
        <f t="shared" si="87"/>
        <v>-669.48251426210913</v>
      </c>
      <c r="AW184" s="63">
        <f t="shared" si="99"/>
        <v>1004.2237713931638</v>
      </c>
      <c r="AX184" s="61" t="str">
        <f t="shared" ca="1" si="88"/>
        <v>VINTO</v>
      </c>
      <c r="AY184" s="69">
        <f t="shared" ca="1" si="100"/>
        <v>9744.127835452653</v>
      </c>
      <c r="AZ184" s="51">
        <f t="shared" si="89"/>
        <v>2343.1887999173819</v>
      </c>
      <c r="BA184" s="55">
        <f t="shared" ca="1" si="90"/>
        <v>0.24686919169469906</v>
      </c>
      <c r="BB184" s="55">
        <f t="shared" ca="1" si="101"/>
        <v>1.9753446495352394</v>
      </c>
      <c r="BC184" s="64">
        <f t="shared" ca="1" si="91"/>
        <v>495.84475427863731</v>
      </c>
      <c r="BE184" s="52">
        <f t="shared" ca="1" si="92"/>
        <v>2.3999999999999857</v>
      </c>
      <c r="BF184" s="52">
        <f t="shared" ca="1" si="93"/>
        <v>2.3999999999999857</v>
      </c>
      <c r="BG184" s="52">
        <f t="shared" ca="1" si="94"/>
        <v>2.3999999999999857</v>
      </c>
      <c r="BH184" s="52">
        <f t="shared" ca="1" si="95"/>
        <v>2.3999999999999857</v>
      </c>
    </row>
    <row r="185" spans="19:60">
      <c r="S185" s="68">
        <f t="shared" si="109"/>
        <v>7</v>
      </c>
      <c r="T185" s="69">
        <f t="shared" si="109"/>
        <v>2</v>
      </c>
      <c r="U185" s="70">
        <f t="shared" si="80"/>
        <v>5</v>
      </c>
      <c r="V185" s="68">
        <f t="shared" ref="V185:AA200" si="111">V184</f>
        <v>2</v>
      </c>
      <c r="W185" s="70">
        <f t="shared" si="111"/>
        <v>7</v>
      </c>
      <c r="X185" s="71">
        <f t="shared" si="111"/>
        <v>0.7142857142857143</v>
      </c>
      <c r="Y185" s="71">
        <f t="shared" si="111"/>
        <v>0.5</v>
      </c>
      <c r="Z185" s="69">
        <f t="shared" si="111"/>
        <v>10000</v>
      </c>
      <c r="AA185" s="69">
        <f t="shared" ca="1" si="111"/>
        <v>9491.6209828854735</v>
      </c>
      <c r="AB185" s="69">
        <f t="shared" ca="1" si="97"/>
        <v>-508.3790171145265</v>
      </c>
      <c r="AC185" s="69">
        <f t="shared" ca="1" si="98"/>
        <v>140.93476785345405</v>
      </c>
      <c r="AD185" s="73">
        <f t="shared" si="103"/>
        <v>2.2999999999999856</v>
      </c>
      <c r="AE185" s="69">
        <f t="shared" si="110"/>
        <v>0.70000000000000007</v>
      </c>
      <c r="AF185" s="69">
        <f t="shared" si="110"/>
        <v>3.5000000000000004</v>
      </c>
      <c r="AG185" s="78">
        <f t="shared" si="110"/>
        <v>200</v>
      </c>
      <c r="AH185" s="60">
        <f t="shared" si="110"/>
        <v>50</v>
      </c>
      <c r="AI185" s="60">
        <f t="shared" si="110"/>
        <v>175.00000000000003</v>
      </c>
      <c r="AJ185" s="60">
        <f t="shared" si="110"/>
        <v>10175</v>
      </c>
      <c r="AK185" s="60">
        <f t="shared" si="110"/>
        <v>648.37901711452696</v>
      </c>
      <c r="AL185" s="60">
        <f t="shared" si="110"/>
        <v>12.967580342290539</v>
      </c>
      <c r="AM185" s="60">
        <f t="shared" ca="1" si="110"/>
        <v>-430.87216454734795</v>
      </c>
      <c r="AN185" s="60">
        <f t="shared" ca="1" si="110"/>
        <v>-430.87216454734795</v>
      </c>
      <c r="AO185" s="60">
        <f t="shared" ca="1" si="110"/>
        <v>430.87216454734795</v>
      </c>
      <c r="AP185" s="63">
        <f t="shared" si="81"/>
        <v>35</v>
      </c>
      <c r="AQ185" s="62">
        <f t="shared" si="82"/>
        <v>6.942426235778532</v>
      </c>
      <c r="AR185" s="62">
        <f t="shared" si="83"/>
        <v>347.12131178892662</v>
      </c>
      <c r="AS185" s="62">
        <f t="shared" si="84"/>
        <v>694.24262357785324</v>
      </c>
      <c r="AT185" s="62">
        <f t="shared" si="85"/>
        <v>-347.12131178892662</v>
      </c>
      <c r="AU185" s="62">
        <f t="shared" si="86"/>
        <v>1735.606558944633</v>
      </c>
      <c r="AV185" s="62">
        <f t="shared" si="87"/>
        <v>-694.24262357785324</v>
      </c>
      <c r="AW185" s="63">
        <f t="shared" si="99"/>
        <v>1041.3639353667797</v>
      </c>
      <c r="AX185" s="61" t="str">
        <f t="shared" ca="1" si="88"/>
        <v>VINTO</v>
      </c>
      <c r="AY185" s="69">
        <f t="shared" ca="1" si="100"/>
        <v>9744.127835452653</v>
      </c>
      <c r="AZ185" s="51">
        <f t="shared" si="89"/>
        <v>2429.8491825224864</v>
      </c>
      <c r="BA185" s="55">
        <f t="shared" ca="1" si="90"/>
        <v>0.25599939008350575</v>
      </c>
      <c r="BB185" s="55">
        <f t="shared" ca="1" si="101"/>
        <v>2.0484007016603196</v>
      </c>
      <c r="BC185" s="64">
        <f t="shared" ca="1" si="91"/>
        <v>532.98491825225324</v>
      </c>
      <c r="BE185" s="52">
        <f t="shared" ca="1" si="92"/>
        <v>2.2999999999999856</v>
      </c>
      <c r="BF185" s="52">
        <f t="shared" ca="1" si="93"/>
        <v>2.2999999999999856</v>
      </c>
      <c r="BG185" s="52" t="str">
        <f t="shared" ca="1" si="94"/>
        <v/>
      </c>
      <c r="BH185" s="52">
        <f t="shared" ca="1" si="95"/>
        <v>2.2999999999999856</v>
      </c>
    </row>
    <row r="186" spans="19:60">
      <c r="S186" s="68">
        <f t="shared" ref="S186:T201" si="112">S185</f>
        <v>7</v>
      </c>
      <c r="T186" s="69">
        <f t="shared" si="112"/>
        <v>2</v>
      </c>
      <c r="U186" s="70">
        <f t="shared" si="80"/>
        <v>5</v>
      </c>
      <c r="V186" s="68">
        <f t="shared" si="111"/>
        <v>2</v>
      </c>
      <c r="W186" s="70">
        <f t="shared" si="111"/>
        <v>7</v>
      </c>
      <c r="X186" s="71">
        <f t="shared" si="111"/>
        <v>0.7142857142857143</v>
      </c>
      <c r="Y186" s="71">
        <f t="shared" si="111"/>
        <v>0.5</v>
      </c>
      <c r="Z186" s="69">
        <f t="shared" si="111"/>
        <v>10000</v>
      </c>
      <c r="AA186" s="69">
        <f t="shared" ca="1" si="111"/>
        <v>9491.6209828854735</v>
      </c>
      <c r="AB186" s="69">
        <f t="shared" ca="1" si="97"/>
        <v>-508.3790171145265</v>
      </c>
      <c r="AC186" s="69">
        <f t="shared" ca="1" si="98"/>
        <v>140.93476785345405</v>
      </c>
      <c r="AD186" s="73">
        <f t="shared" si="103"/>
        <v>2.1999999999999855</v>
      </c>
      <c r="AE186" s="69">
        <f t="shared" ref="AE186:AO201" si="113">AE185</f>
        <v>0.70000000000000007</v>
      </c>
      <c r="AF186" s="69">
        <f t="shared" si="113"/>
        <v>3.5000000000000004</v>
      </c>
      <c r="AG186" s="78">
        <f t="shared" si="113"/>
        <v>200</v>
      </c>
      <c r="AH186" s="60">
        <f t="shared" si="113"/>
        <v>50</v>
      </c>
      <c r="AI186" s="60">
        <f t="shared" si="113"/>
        <v>175.00000000000003</v>
      </c>
      <c r="AJ186" s="60">
        <f t="shared" si="113"/>
        <v>10175</v>
      </c>
      <c r="AK186" s="60">
        <f t="shared" si="113"/>
        <v>648.37901711452696</v>
      </c>
      <c r="AL186" s="60">
        <f t="shared" si="113"/>
        <v>12.967580342290539</v>
      </c>
      <c r="AM186" s="60">
        <f t="shared" ca="1" si="113"/>
        <v>-430.87216454734795</v>
      </c>
      <c r="AN186" s="60">
        <f t="shared" ca="1" si="113"/>
        <v>-430.87216454734795</v>
      </c>
      <c r="AO186" s="60">
        <f t="shared" ca="1" si="113"/>
        <v>430.87216454734795</v>
      </c>
      <c r="AP186" s="63">
        <f t="shared" si="81"/>
        <v>35</v>
      </c>
      <c r="AQ186" s="62">
        <f t="shared" si="82"/>
        <v>7.2125365192230131</v>
      </c>
      <c r="AR186" s="62">
        <f t="shared" si="83"/>
        <v>360.62682596115064</v>
      </c>
      <c r="AS186" s="62">
        <f t="shared" si="84"/>
        <v>721.25365192230129</v>
      </c>
      <c r="AT186" s="62">
        <f t="shared" si="85"/>
        <v>-360.62682596115064</v>
      </c>
      <c r="AU186" s="62">
        <f t="shared" si="86"/>
        <v>1803.1341298057532</v>
      </c>
      <c r="AV186" s="62">
        <f t="shared" si="87"/>
        <v>-721.25365192230129</v>
      </c>
      <c r="AW186" s="63">
        <f t="shared" si="99"/>
        <v>1081.8804778834519</v>
      </c>
      <c r="AX186" s="61" t="str">
        <f t="shared" ca="1" si="88"/>
        <v>VINTO</v>
      </c>
      <c r="AY186" s="69">
        <f t="shared" ca="1" si="100"/>
        <v>9744.127835452653</v>
      </c>
      <c r="AZ186" s="51">
        <f t="shared" si="89"/>
        <v>2524.3877817280545</v>
      </c>
      <c r="BA186" s="55">
        <f t="shared" ca="1" si="90"/>
        <v>0.26595960650765843</v>
      </c>
      <c r="BB186" s="55">
        <f t="shared" ca="1" si="101"/>
        <v>2.1280982130694985</v>
      </c>
      <c r="BC186" s="64">
        <f t="shared" ca="1" si="91"/>
        <v>573.50146076892543</v>
      </c>
      <c r="BE186" s="52">
        <f t="shared" ca="1" si="92"/>
        <v>2.1999999999999855</v>
      </c>
      <c r="BF186" s="52">
        <f t="shared" ca="1" si="93"/>
        <v>2.1999999999999855</v>
      </c>
      <c r="BG186" s="52" t="str">
        <f t="shared" ca="1" si="94"/>
        <v/>
      </c>
      <c r="BH186" s="52">
        <f t="shared" ca="1" si="95"/>
        <v>2.1999999999999855</v>
      </c>
    </row>
    <row r="187" spans="19:60">
      <c r="S187" s="68">
        <f t="shared" si="112"/>
        <v>7</v>
      </c>
      <c r="T187" s="69">
        <f t="shared" si="112"/>
        <v>2</v>
      </c>
      <c r="U187" s="70">
        <f t="shared" si="80"/>
        <v>5</v>
      </c>
      <c r="V187" s="68">
        <f t="shared" si="111"/>
        <v>2</v>
      </c>
      <c r="W187" s="70">
        <f t="shared" si="111"/>
        <v>7</v>
      </c>
      <c r="X187" s="71">
        <f t="shared" si="111"/>
        <v>0.7142857142857143</v>
      </c>
      <c r="Y187" s="71">
        <f t="shared" si="111"/>
        <v>0.5</v>
      </c>
      <c r="Z187" s="69">
        <f t="shared" si="111"/>
        <v>10000</v>
      </c>
      <c r="AA187" s="69">
        <f t="shared" ca="1" si="111"/>
        <v>9491.6209828854735</v>
      </c>
      <c r="AB187" s="69">
        <f t="shared" ca="1" si="97"/>
        <v>-508.3790171145265</v>
      </c>
      <c r="AC187" s="69">
        <f t="shared" ca="1" si="98"/>
        <v>140.93476785345405</v>
      </c>
      <c r="AD187" s="73">
        <f t="shared" si="103"/>
        <v>2.0999999999999854</v>
      </c>
      <c r="AE187" s="69">
        <f t="shared" si="113"/>
        <v>0.70000000000000007</v>
      </c>
      <c r="AF187" s="69">
        <f t="shared" si="113"/>
        <v>3.5000000000000004</v>
      </c>
      <c r="AG187" s="78">
        <f t="shared" si="113"/>
        <v>200</v>
      </c>
      <c r="AH187" s="60">
        <f t="shared" si="113"/>
        <v>50</v>
      </c>
      <c r="AI187" s="60">
        <f t="shared" si="113"/>
        <v>175.00000000000003</v>
      </c>
      <c r="AJ187" s="60">
        <f t="shared" si="113"/>
        <v>10175</v>
      </c>
      <c r="AK187" s="60">
        <f t="shared" si="113"/>
        <v>648.37901711452696</v>
      </c>
      <c r="AL187" s="60">
        <f t="shared" si="113"/>
        <v>12.967580342290539</v>
      </c>
      <c r="AM187" s="60">
        <f t="shared" ca="1" si="113"/>
        <v>-430.87216454734795</v>
      </c>
      <c r="AN187" s="60">
        <f t="shared" ca="1" si="113"/>
        <v>-430.87216454734795</v>
      </c>
      <c r="AO187" s="60">
        <f t="shared" ca="1" si="113"/>
        <v>430.87216454734795</v>
      </c>
      <c r="AP187" s="63">
        <f t="shared" si="81"/>
        <v>35</v>
      </c>
      <c r="AQ187" s="62">
        <f t="shared" si="82"/>
        <v>7.5083715915669682</v>
      </c>
      <c r="AR187" s="62">
        <f t="shared" si="83"/>
        <v>375.41857957834839</v>
      </c>
      <c r="AS187" s="62">
        <f t="shared" si="84"/>
        <v>750.83715915669677</v>
      </c>
      <c r="AT187" s="62">
        <f t="shared" si="85"/>
        <v>-375.41857957834839</v>
      </c>
      <c r="AU187" s="62">
        <f t="shared" si="86"/>
        <v>1877.0928978917418</v>
      </c>
      <c r="AV187" s="62">
        <f t="shared" si="87"/>
        <v>-750.83715915669677</v>
      </c>
      <c r="AW187" s="63">
        <f t="shared" si="99"/>
        <v>1126.255738735045</v>
      </c>
      <c r="AX187" s="61" t="str">
        <f t="shared" ca="1" si="88"/>
        <v>VINTO</v>
      </c>
      <c r="AY187" s="69">
        <f t="shared" ca="1" si="100"/>
        <v>9744.127835452653</v>
      </c>
      <c r="AZ187" s="51">
        <f t="shared" si="89"/>
        <v>2627.9300570484388</v>
      </c>
      <c r="BA187" s="55">
        <f t="shared" ca="1" si="90"/>
        <v>0.2768684149722066</v>
      </c>
      <c r="BB187" s="55">
        <f t="shared" ca="1" si="101"/>
        <v>2.2153859636605038</v>
      </c>
      <c r="BC187" s="64">
        <f t="shared" ca="1" si="91"/>
        <v>617.87672162051854</v>
      </c>
      <c r="BE187" s="52">
        <f t="shared" ca="1" si="92"/>
        <v>2.0999999999999854</v>
      </c>
      <c r="BF187" s="52">
        <f t="shared" ca="1" si="93"/>
        <v>2.0999999999999854</v>
      </c>
      <c r="BG187" s="52" t="str">
        <f t="shared" ca="1" si="94"/>
        <v/>
      </c>
      <c r="BH187" s="52">
        <f t="shared" ca="1" si="95"/>
        <v>2.0999999999999854</v>
      </c>
    </row>
    <row r="188" spans="19:60">
      <c r="S188" s="68">
        <f t="shared" si="112"/>
        <v>7</v>
      </c>
      <c r="T188" s="69">
        <f t="shared" si="112"/>
        <v>2</v>
      </c>
      <c r="U188" s="70">
        <f t="shared" si="80"/>
        <v>5</v>
      </c>
      <c r="V188" s="68">
        <f t="shared" si="111"/>
        <v>2</v>
      </c>
      <c r="W188" s="70">
        <f t="shared" si="111"/>
        <v>7</v>
      </c>
      <c r="X188" s="71">
        <f t="shared" si="111"/>
        <v>0.7142857142857143</v>
      </c>
      <c r="Y188" s="71">
        <f t="shared" si="111"/>
        <v>0.5</v>
      </c>
      <c r="Z188" s="69">
        <f t="shared" si="111"/>
        <v>10000</v>
      </c>
      <c r="AA188" s="69">
        <f t="shared" ca="1" si="111"/>
        <v>9491.6209828854735</v>
      </c>
      <c r="AB188" s="69">
        <f t="shared" ca="1" si="97"/>
        <v>-508.3790171145265</v>
      </c>
      <c r="AC188" s="69">
        <f t="shared" ca="1" si="98"/>
        <v>140.93476785345405</v>
      </c>
      <c r="AD188" s="73">
        <f t="shared" si="103"/>
        <v>1.9999999999999853</v>
      </c>
      <c r="AE188" s="69">
        <f t="shared" si="113"/>
        <v>0.70000000000000007</v>
      </c>
      <c r="AF188" s="69">
        <f t="shared" si="113"/>
        <v>3.5000000000000004</v>
      </c>
      <c r="AG188" s="78">
        <f t="shared" si="113"/>
        <v>200</v>
      </c>
      <c r="AH188" s="60">
        <f t="shared" si="113"/>
        <v>50</v>
      </c>
      <c r="AI188" s="60">
        <f t="shared" si="113"/>
        <v>175.00000000000003</v>
      </c>
      <c r="AJ188" s="60">
        <f t="shared" si="113"/>
        <v>10175</v>
      </c>
      <c r="AK188" s="60">
        <f t="shared" si="113"/>
        <v>648.37901711452696</v>
      </c>
      <c r="AL188" s="60">
        <f t="shared" si="113"/>
        <v>12.967580342290539</v>
      </c>
      <c r="AM188" s="60">
        <f t="shared" ca="1" si="113"/>
        <v>-430.87216454734795</v>
      </c>
      <c r="AN188" s="60">
        <f t="shared" ca="1" si="113"/>
        <v>-430.87216454734795</v>
      </c>
      <c r="AO188" s="60">
        <f t="shared" ca="1" si="113"/>
        <v>430.87216454734795</v>
      </c>
      <c r="AP188" s="63">
        <f t="shared" si="81"/>
        <v>35</v>
      </c>
      <c r="AQ188" s="62">
        <f t="shared" si="82"/>
        <v>7.8337901711453188</v>
      </c>
      <c r="AR188" s="62">
        <f t="shared" si="83"/>
        <v>391.68950855726592</v>
      </c>
      <c r="AS188" s="62">
        <f t="shared" si="84"/>
        <v>783.37901711453185</v>
      </c>
      <c r="AT188" s="62">
        <f t="shared" si="85"/>
        <v>-391.68950855726592</v>
      </c>
      <c r="AU188" s="62">
        <f t="shared" si="86"/>
        <v>1958.4475427863297</v>
      </c>
      <c r="AV188" s="62">
        <f t="shared" si="87"/>
        <v>-783.37901711453185</v>
      </c>
      <c r="AW188" s="63">
        <f t="shared" si="99"/>
        <v>1175.0685256717979</v>
      </c>
      <c r="AX188" s="61" t="str">
        <f t="shared" ca="1" si="88"/>
        <v>VINTO</v>
      </c>
      <c r="AY188" s="69">
        <f t="shared" ca="1" si="100"/>
        <v>9744.127835452653</v>
      </c>
      <c r="AZ188" s="51">
        <f t="shared" si="89"/>
        <v>2741.8265599008614</v>
      </c>
      <c r="BA188" s="55">
        <f t="shared" ca="1" si="90"/>
        <v>0.28886810428320958</v>
      </c>
      <c r="BB188" s="55">
        <f t="shared" ca="1" si="101"/>
        <v>2.3114024893106104</v>
      </c>
      <c r="BC188" s="64">
        <f t="shared" ca="1" si="91"/>
        <v>666.68950855727144</v>
      </c>
      <c r="BE188" s="52">
        <f t="shared" ca="1" si="92"/>
        <v>1.9999999999999853</v>
      </c>
      <c r="BF188" s="52">
        <f t="shared" ca="1" si="93"/>
        <v>1.9999999999999853</v>
      </c>
      <c r="BG188" s="52" t="str">
        <f t="shared" ca="1" si="94"/>
        <v/>
      </c>
      <c r="BH188" s="52">
        <f t="shared" ca="1" si="95"/>
        <v>1.9999999999999853</v>
      </c>
    </row>
    <row r="189" spans="19:60">
      <c r="S189" s="68">
        <f t="shared" si="112"/>
        <v>7</v>
      </c>
      <c r="T189" s="69">
        <f t="shared" si="112"/>
        <v>2</v>
      </c>
      <c r="U189" s="70">
        <f t="shared" si="80"/>
        <v>5</v>
      </c>
      <c r="V189" s="68">
        <f t="shared" si="111"/>
        <v>2</v>
      </c>
      <c r="W189" s="70">
        <f t="shared" si="111"/>
        <v>7</v>
      </c>
      <c r="X189" s="71">
        <f t="shared" si="111"/>
        <v>0.7142857142857143</v>
      </c>
      <c r="Y189" s="71">
        <f t="shared" si="111"/>
        <v>0.5</v>
      </c>
      <c r="Z189" s="69">
        <f t="shared" si="111"/>
        <v>10000</v>
      </c>
      <c r="AA189" s="69">
        <f t="shared" ca="1" si="111"/>
        <v>9491.6209828854735</v>
      </c>
      <c r="AB189" s="69">
        <f t="shared" ca="1" si="97"/>
        <v>-508.3790171145265</v>
      </c>
      <c r="AC189" s="69">
        <f t="shared" ca="1" si="98"/>
        <v>140.93476785345405</v>
      </c>
      <c r="AD189" s="73">
        <f t="shared" si="103"/>
        <v>1.8999999999999853</v>
      </c>
      <c r="AE189" s="69">
        <f t="shared" si="113"/>
        <v>0.70000000000000007</v>
      </c>
      <c r="AF189" s="69">
        <f t="shared" si="113"/>
        <v>3.5000000000000004</v>
      </c>
      <c r="AG189" s="78">
        <f t="shared" si="113"/>
        <v>200</v>
      </c>
      <c r="AH189" s="60">
        <f t="shared" si="113"/>
        <v>50</v>
      </c>
      <c r="AI189" s="60">
        <f t="shared" si="113"/>
        <v>175.00000000000003</v>
      </c>
      <c r="AJ189" s="60">
        <f t="shared" si="113"/>
        <v>10175</v>
      </c>
      <c r="AK189" s="60">
        <f t="shared" si="113"/>
        <v>648.37901711452696</v>
      </c>
      <c r="AL189" s="60">
        <f t="shared" si="113"/>
        <v>12.967580342290539</v>
      </c>
      <c r="AM189" s="60">
        <f t="shared" ca="1" si="113"/>
        <v>-430.87216454734795</v>
      </c>
      <c r="AN189" s="60">
        <f t="shared" ca="1" si="113"/>
        <v>-430.87216454734795</v>
      </c>
      <c r="AO189" s="60">
        <f t="shared" ca="1" si="113"/>
        <v>430.87216454734795</v>
      </c>
      <c r="AP189" s="63">
        <f t="shared" si="81"/>
        <v>35</v>
      </c>
      <c r="AQ189" s="62">
        <f t="shared" si="82"/>
        <v>8.1934633380477067</v>
      </c>
      <c r="AR189" s="62">
        <f t="shared" si="83"/>
        <v>409.67316690238533</v>
      </c>
      <c r="AS189" s="62">
        <f t="shared" si="84"/>
        <v>819.34633380477067</v>
      </c>
      <c r="AT189" s="62">
        <f t="shared" si="85"/>
        <v>-409.67316690238533</v>
      </c>
      <c r="AU189" s="62">
        <f t="shared" si="86"/>
        <v>2048.3658345119266</v>
      </c>
      <c r="AV189" s="62">
        <f t="shared" si="87"/>
        <v>-819.34633380477067</v>
      </c>
      <c r="AW189" s="63">
        <f t="shared" si="99"/>
        <v>1229.0195007071559</v>
      </c>
      <c r="AX189" s="61" t="str">
        <f t="shared" ca="1" si="88"/>
        <v>VINTO</v>
      </c>
      <c r="AY189" s="69">
        <f t="shared" ca="1" si="100"/>
        <v>9744.127835452653</v>
      </c>
      <c r="AZ189" s="51">
        <f t="shared" si="89"/>
        <v>2867.7121683166974</v>
      </c>
      <c r="BA189" s="55">
        <f t="shared" ca="1" si="90"/>
        <v>0.30213091878484455</v>
      </c>
      <c r="BB189" s="55">
        <f t="shared" ca="1" si="101"/>
        <v>2.4175260176607272</v>
      </c>
      <c r="BC189" s="64">
        <f t="shared" ca="1" si="91"/>
        <v>720.64048359262938</v>
      </c>
      <c r="BE189" s="52">
        <f t="shared" ca="1" si="92"/>
        <v>1.8999999999999853</v>
      </c>
      <c r="BF189" s="52">
        <f t="shared" ca="1" si="93"/>
        <v>1.8999999999999853</v>
      </c>
      <c r="BG189" s="52" t="str">
        <f t="shared" ca="1" si="94"/>
        <v/>
      </c>
      <c r="BH189" s="52">
        <f t="shared" ca="1" si="95"/>
        <v>1.8999999999999853</v>
      </c>
    </row>
    <row r="190" spans="19:60">
      <c r="S190" s="68">
        <f t="shared" si="112"/>
        <v>7</v>
      </c>
      <c r="T190" s="69">
        <f t="shared" si="112"/>
        <v>2</v>
      </c>
      <c r="U190" s="70">
        <f t="shared" si="80"/>
        <v>5</v>
      </c>
      <c r="V190" s="68">
        <f t="shared" si="111"/>
        <v>2</v>
      </c>
      <c r="W190" s="70">
        <f t="shared" si="111"/>
        <v>7</v>
      </c>
      <c r="X190" s="71">
        <f t="shared" si="111"/>
        <v>0.7142857142857143</v>
      </c>
      <c r="Y190" s="71">
        <f t="shared" si="111"/>
        <v>0.5</v>
      </c>
      <c r="Z190" s="69">
        <f t="shared" si="111"/>
        <v>10000</v>
      </c>
      <c r="AA190" s="69">
        <f t="shared" ca="1" si="111"/>
        <v>9491.6209828854735</v>
      </c>
      <c r="AB190" s="69">
        <f t="shared" ca="1" si="97"/>
        <v>-508.3790171145265</v>
      </c>
      <c r="AC190" s="69">
        <f t="shared" ca="1" si="98"/>
        <v>140.93476785345405</v>
      </c>
      <c r="AD190" s="73">
        <f t="shared" si="103"/>
        <v>1.7999999999999852</v>
      </c>
      <c r="AE190" s="69">
        <f t="shared" si="113"/>
        <v>0.70000000000000007</v>
      </c>
      <c r="AF190" s="69">
        <f t="shared" si="113"/>
        <v>3.5000000000000004</v>
      </c>
      <c r="AG190" s="78">
        <f t="shared" si="113"/>
        <v>200</v>
      </c>
      <c r="AH190" s="60">
        <f t="shared" si="113"/>
        <v>50</v>
      </c>
      <c r="AI190" s="60">
        <f t="shared" si="113"/>
        <v>175.00000000000003</v>
      </c>
      <c r="AJ190" s="60">
        <f t="shared" si="113"/>
        <v>10175</v>
      </c>
      <c r="AK190" s="60">
        <f t="shared" si="113"/>
        <v>648.37901711452696</v>
      </c>
      <c r="AL190" s="60">
        <f t="shared" si="113"/>
        <v>12.967580342290539</v>
      </c>
      <c r="AM190" s="60">
        <f t="shared" ca="1" si="113"/>
        <v>-430.87216454734795</v>
      </c>
      <c r="AN190" s="60">
        <f t="shared" ca="1" si="113"/>
        <v>-430.87216454734795</v>
      </c>
      <c r="AO190" s="60">
        <f t="shared" ca="1" si="113"/>
        <v>430.87216454734795</v>
      </c>
      <c r="AP190" s="63">
        <f t="shared" si="81"/>
        <v>35</v>
      </c>
      <c r="AQ190" s="62">
        <f t="shared" si="82"/>
        <v>8.5931001901614721</v>
      </c>
      <c r="AR190" s="62">
        <f t="shared" si="83"/>
        <v>429.65500950807359</v>
      </c>
      <c r="AS190" s="62">
        <f t="shared" si="84"/>
        <v>859.31001901614718</v>
      </c>
      <c r="AT190" s="62">
        <f t="shared" si="85"/>
        <v>-429.65500950807359</v>
      </c>
      <c r="AU190" s="62">
        <f t="shared" si="86"/>
        <v>2148.2750475403682</v>
      </c>
      <c r="AV190" s="62">
        <f t="shared" si="87"/>
        <v>-859.31001901614718</v>
      </c>
      <c r="AW190" s="63">
        <f t="shared" si="99"/>
        <v>1288.965028524221</v>
      </c>
      <c r="AX190" s="61" t="str">
        <f t="shared" ca="1" si="88"/>
        <v>VINTO</v>
      </c>
      <c r="AY190" s="69">
        <f t="shared" ca="1" si="100"/>
        <v>9744.127835452653</v>
      </c>
      <c r="AZ190" s="51">
        <f t="shared" si="89"/>
        <v>3007.5850665565149</v>
      </c>
      <c r="BA190" s="55">
        <f t="shared" ca="1" si="90"/>
        <v>0.3168673793422167</v>
      </c>
      <c r="BB190" s="55">
        <f t="shared" ca="1" si="101"/>
        <v>2.5354410491608581</v>
      </c>
      <c r="BC190" s="64">
        <f t="shared" ca="1" si="91"/>
        <v>780.58601140969449</v>
      </c>
      <c r="BE190" s="52">
        <f t="shared" ca="1" si="92"/>
        <v>1.7999999999999852</v>
      </c>
      <c r="BF190" s="52">
        <f t="shared" ca="1" si="93"/>
        <v>1.7999999999999852</v>
      </c>
      <c r="BG190" s="52" t="str">
        <f t="shared" ca="1" si="94"/>
        <v/>
      </c>
      <c r="BH190" s="52">
        <f t="shared" ca="1" si="95"/>
        <v>1.7999999999999852</v>
      </c>
    </row>
    <row r="191" spans="19:60">
      <c r="S191" s="68">
        <f t="shared" si="112"/>
        <v>7</v>
      </c>
      <c r="T191" s="69">
        <f t="shared" si="112"/>
        <v>2</v>
      </c>
      <c r="U191" s="70">
        <f t="shared" si="80"/>
        <v>5</v>
      </c>
      <c r="V191" s="68">
        <f t="shared" si="111"/>
        <v>2</v>
      </c>
      <c r="W191" s="70">
        <f t="shared" si="111"/>
        <v>7</v>
      </c>
      <c r="X191" s="71">
        <f t="shared" si="111"/>
        <v>0.7142857142857143</v>
      </c>
      <c r="Y191" s="71">
        <f t="shared" si="111"/>
        <v>0.5</v>
      </c>
      <c r="Z191" s="69">
        <f t="shared" si="111"/>
        <v>10000</v>
      </c>
      <c r="AA191" s="69">
        <f t="shared" ca="1" si="111"/>
        <v>9491.6209828854735</v>
      </c>
      <c r="AB191" s="69">
        <f t="shared" ca="1" si="97"/>
        <v>-508.3790171145265</v>
      </c>
      <c r="AC191" s="69">
        <f t="shared" ca="1" si="98"/>
        <v>140.93476785345405</v>
      </c>
      <c r="AD191" s="73">
        <f t="shared" si="103"/>
        <v>1.6999999999999851</v>
      </c>
      <c r="AE191" s="69">
        <f t="shared" si="113"/>
        <v>0.70000000000000007</v>
      </c>
      <c r="AF191" s="69">
        <f t="shared" si="113"/>
        <v>3.5000000000000004</v>
      </c>
      <c r="AG191" s="78">
        <f t="shared" si="113"/>
        <v>200</v>
      </c>
      <c r="AH191" s="60">
        <f t="shared" si="113"/>
        <v>50</v>
      </c>
      <c r="AI191" s="60">
        <f t="shared" si="113"/>
        <v>175.00000000000003</v>
      </c>
      <c r="AJ191" s="60">
        <f t="shared" si="113"/>
        <v>10175</v>
      </c>
      <c r="AK191" s="60">
        <f t="shared" si="113"/>
        <v>648.37901711452696</v>
      </c>
      <c r="AL191" s="60">
        <f t="shared" si="113"/>
        <v>12.967580342290539</v>
      </c>
      <c r="AM191" s="60">
        <f t="shared" ca="1" si="113"/>
        <v>-430.87216454734795</v>
      </c>
      <c r="AN191" s="60">
        <f t="shared" ca="1" si="113"/>
        <v>-430.87216454734795</v>
      </c>
      <c r="AO191" s="60">
        <f t="shared" ca="1" si="113"/>
        <v>430.87216454734795</v>
      </c>
      <c r="AP191" s="63">
        <f t="shared" si="81"/>
        <v>35</v>
      </c>
      <c r="AQ191" s="62">
        <f t="shared" si="82"/>
        <v>9.0397531425239173</v>
      </c>
      <c r="AR191" s="62">
        <f t="shared" si="83"/>
        <v>451.98765712619587</v>
      </c>
      <c r="AS191" s="62">
        <f t="shared" si="84"/>
        <v>903.97531425239174</v>
      </c>
      <c r="AT191" s="62">
        <f t="shared" si="85"/>
        <v>-451.98765712619587</v>
      </c>
      <c r="AU191" s="62">
        <f t="shared" si="86"/>
        <v>2259.9382856309794</v>
      </c>
      <c r="AV191" s="62">
        <f t="shared" si="87"/>
        <v>-903.97531425239174</v>
      </c>
      <c r="AW191" s="63">
        <f t="shared" si="99"/>
        <v>1355.9629713785876</v>
      </c>
      <c r="AX191" s="61" t="str">
        <f t="shared" ca="1" si="88"/>
        <v>VINTO</v>
      </c>
      <c r="AY191" s="69">
        <f t="shared" ca="1" si="100"/>
        <v>9744.127835452653</v>
      </c>
      <c r="AZ191" s="51">
        <f t="shared" si="89"/>
        <v>3163.9135998833713</v>
      </c>
      <c r="BA191" s="55">
        <f t="shared" ca="1" si="90"/>
        <v>0.33333754114163278</v>
      </c>
      <c r="BB191" s="55">
        <f t="shared" ca="1" si="101"/>
        <v>2.6672284373080628</v>
      </c>
      <c r="BC191" s="64">
        <f t="shared" ca="1" si="91"/>
        <v>847.58395426406105</v>
      </c>
      <c r="BE191" s="52">
        <f t="shared" ca="1" si="92"/>
        <v>1.6999999999999851</v>
      </c>
      <c r="BF191" s="52">
        <f t="shared" ca="1" si="93"/>
        <v>1.6999999999999851</v>
      </c>
      <c r="BG191" s="52" t="str">
        <f t="shared" ca="1" si="94"/>
        <v/>
      </c>
      <c r="BH191" s="52">
        <f t="shared" ca="1" si="95"/>
        <v>1.6999999999999851</v>
      </c>
    </row>
    <row r="192" spans="19:60">
      <c r="S192" s="68">
        <f t="shared" si="112"/>
        <v>7</v>
      </c>
      <c r="T192" s="69">
        <f t="shared" si="112"/>
        <v>2</v>
      </c>
      <c r="U192" s="70">
        <f t="shared" si="80"/>
        <v>5</v>
      </c>
      <c r="V192" s="68">
        <f t="shared" si="111"/>
        <v>2</v>
      </c>
      <c r="W192" s="70">
        <f t="shared" si="111"/>
        <v>7</v>
      </c>
      <c r="X192" s="71">
        <f t="shared" si="111"/>
        <v>0.7142857142857143</v>
      </c>
      <c r="Y192" s="71">
        <f t="shared" si="111"/>
        <v>0.5</v>
      </c>
      <c r="Z192" s="69">
        <f t="shared" si="111"/>
        <v>10000</v>
      </c>
      <c r="AA192" s="69">
        <f t="shared" ca="1" si="111"/>
        <v>9491.6209828854735</v>
      </c>
      <c r="AB192" s="69">
        <f t="shared" ca="1" si="97"/>
        <v>-508.3790171145265</v>
      </c>
      <c r="AC192" s="69">
        <f t="shared" ca="1" si="98"/>
        <v>140.93476785345405</v>
      </c>
      <c r="AD192" s="73">
        <f t="shared" si="103"/>
        <v>1.599999999999985</v>
      </c>
      <c r="AE192" s="69">
        <f t="shared" si="113"/>
        <v>0.70000000000000007</v>
      </c>
      <c r="AF192" s="69">
        <f t="shared" si="113"/>
        <v>3.5000000000000004</v>
      </c>
      <c r="AG192" s="78">
        <f t="shared" si="113"/>
        <v>200</v>
      </c>
      <c r="AH192" s="60">
        <f t="shared" si="113"/>
        <v>50</v>
      </c>
      <c r="AI192" s="60">
        <f t="shared" si="113"/>
        <v>175.00000000000003</v>
      </c>
      <c r="AJ192" s="60">
        <f t="shared" si="113"/>
        <v>10175</v>
      </c>
      <c r="AK192" s="60">
        <f t="shared" si="113"/>
        <v>648.37901711452696</v>
      </c>
      <c r="AL192" s="60">
        <f t="shared" si="113"/>
        <v>12.967580342290539</v>
      </c>
      <c r="AM192" s="60">
        <f t="shared" ca="1" si="113"/>
        <v>-430.87216454734795</v>
      </c>
      <c r="AN192" s="60">
        <f t="shared" ca="1" si="113"/>
        <v>-430.87216454734795</v>
      </c>
      <c r="AO192" s="60">
        <f t="shared" ca="1" si="113"/>
        <v>430.87216454734795</v>
      </c>
      <c r="AP192" s="63">
        <f t="shared" si="81"/>
        <v>35</v>
      </c>
      <c r="AQ192" s="62">
        <f t="shared" si="82"/>
        <v>9.5422377139316659</v>
      </c>
      <c r="AR192" s="62">
        <f t="shared" si="83"/>
        <v>477.11188569658327</v>
      </c>
      <c r="AS192" s="62">
        <f t="shared" si="84"/>
        <v>954.22377139316654</v>
      </c>
      <c r="AT192" s="62">
        <f t="shared" si="85"/>
        <v>-477.11188569658327</v>
      </c>
      <c r="AU192" s="62">
        <f t="shared" si="86"/>
        <v>2385.5594284829162</v>
      </c>
      <c r="AV192" s="62">
        <f t="shared" si="87"/>
        <v>-954.22377139316654</v>
      </c>
      <c r="AW192" s="63">
        <f t="shared" si="99"/>
        <v>1431.3356570897497</v>
      </c>
      <c r="AX192" s="61" t="str">
        <f t="shared" ca="1" si="88"/>
        <v>VINTO</v>
      </c>
      <c r="AY192" s="69">
        <f t="shared" ca="1" si="100"/>
        <v>9744.127835452653</v>
      </c>
      <c r="AZ192" s="51">
        <f t="shared" si="89"/>
        <v>3339.783199876083</v>
      </c>
      <c r="BA192" s="55">
        <f t="shared" ca="1" si="90"/>
        <v>0.35186647316597569</v>
      </c>
      <c r="BB192" s="55">
        <f t="shared" ca="1" si="101"/>
        <v>2.8154892489736678</v>
      </c>
      <c r="BC192" s="64">
        <f t="shared" ca="1" si="91"/>
        <v>922.9566399752232</v>
      </c>
      <c r="BE192" s="52">
        <f t="shared" ca="1" si="92"/>
        <v>1.599999999999985</v>
      </c>
      <c r="BF192" s="52">
        <f t="shared" ca="1" si="93"/>
        <v>1.599999999999985</v>
      </c>
      <c r="BG192" s="52" t="str">
        <f t="shared" ca="1" si="94"/>
        <v/>
      </c>
      <c r="BH192" s="52">
        <f t="shared" ca="1" si="95"/>
        <v>1.599999999999985</v>
      </c>
    </row>
    <row r="193" spans="19:60">
      <c r="S193" s="68">
        <f t="shared" si="112"/>
        <v>7</v>
      </c>
      <c r="T193" s="69">
        <f t="shared" si="112"/>
        <v>2</v>
      </c>
      <c r="U193" s="70">
        <f t="shared" si="80"/>
        <v>5</v>
      </c>
      <c r="V193" s="68">
        <f t="shared" si="111"/>
        <v>2</v>
      </c>
      <c r="W193" s="70">
        <f t="shared" si="111"/>
        <v>7</v>
      </c>
      <c r="X193" s="71">
        <f t="shared" si="111"/>
        <v>0.7142857142857143</v>
      </c>
      <c r="Y193" s="71">
        <f t="shared" si="111"/>
        <v>0.5</v>
      </c>
      <c r="Z193" s="69">
        <f t="shared" si="111"/>
        <v>10000</v>
      </c>
      <c r="AA193" s="69">
        <f t="shared" ca="1" si="111"/>
        <v>9491.6209828854735</v>
      </c>
      <c r="AB193" s="69">
        <f t="shared" ca="1" si="97"/>
        <v>-508.3790171145265</v>
      </c>
      <c r="AC193" s="69">
        <f t="shared" ca="1" si="98"/>
        <v>140.93476785345405</v>
      </c>
      <c r="AD193" s="73">
        <f t="shared" si="103"/>
        <v>1.4999999999999849</v>
      </c>
      <c r="AE193" s="69">
        <f t="shared" si="113"/>
        <v>0.70000000000000007</v>
      </c>
      <c r="AF193" s="69">
        <f t="shared" si="113"/>
        <v>3.5000000000000004</v>
      </c>
      <c r="AG193" s="78">
        <f t="shared" si="113"/>
        <v>200</v>
      </c>
      <c r="AH193" s="60">
        <f t="shared" si="113"/>
        <v>50</v>
      </c>
      <c r="AI193" s="60">
        <f t="shared" si="113"/>
        <v>175.00000000000003</v>
      </c>
      <c r="AJ193" s="60">
        <f t="shared" si="113"/>
        <v>10175</v>
      </c>
      <c r="AK193" s="60">
        <f t="shared" si="113"/>
        <v>648.37901711452696</v>
      </c>
      <c r="AL193" s="60">
        <f t="shared" si="113"/>
        <v>12.967580342290539</v>
      </c>
      <c r="AM193" s="60">
        <f t="shared" ca="1" si="113"/>
        <v>-430.87216454734795</v>
      </c>
      <c r="AN193" s="60">
        <f t="shared" ca="1" si="113"/>
        <v>-430.87216454734795</v>
      </c>
      <c r="AO193" s="60">
        <f t="shared" ca="1" si="113"/>
        <v>430.87216454734795</v>
      </c>
      <c r="AP193" s="63">
        <f t="shared" si="81"/>
        <v>35</v>
      </c>
      <c r="AQ193" s="62">
        <f t="shared" si="82"/>
        <v>10.111720228193784</v>
      </c>
      <c r="AR193" s="62">
        <f t="shared" si="83"/>
        <v>505.58601140968921</v>
      </c>
      <c r="AS193" s="62">
        <f t="shared" si="84"/>
        <v>1011.1720228193784</v>
      </c>
      <c r="AT193" s="62">
        <f t="shared" si="85"/>
        <v>-505.58601140968921</v>
      </c>
      <c r="AU193" s="62">
        <f t="shared" si="86"/>
        <v>2527.9300570484461</v>
      </c>
      <c r="AV193" s="62">
        <f t="shared" si="87"/>
        <v>-1011.1720228193784</v>
      </c>
      <c r="AW193" s="63">
        <f t="shared" si="99"/>
        <v>1516.7580342290676</v>
      </c>
      <c r="AX193" s="61" t="str">
        <f t="shared" ca="1" si="88"/>
        <v>VINTO</v>
      </c>
      <c r="AY193" s="69">
        <f t="shared" ca="1" si="100"/>
        <v>9744.127835452653</v>
      </c>
      <c r="AZ193" s="51">
        <f t="shared" si="89"/>
        <v>3539.1020798678246</v>
      </c>
      <c r="BA193" s="55">
        <f t="shared" ca="1" si="90"/>
        <v>0.37286592946023112</v>
      </c>
      <c r="BB193" s="55">
        <f t="shared" ca="1" si="101"/>
        <v>2.9835181688613548</v>
      </c>
      <c r="BC193" s="64">
        <f t="shared" ca="1" si="91"/>
        <v>1008.3790171145411</v>
      </c>
      <c r="BE193" s="52">
        <f t="shared" ca="1" si="92"/>
        <v>1.4999999999999849</v>
      </c>
      <c r="BF193" s="52">
        <f t="shared" ca="1" si="93"/>
        <v>1.4999999999999849</v>
      </c>
      <c r="BG193" s="52" t="str">
        <f t="shared" ca="1" si="94"/>
        <v/>
      </c>
      <c r="BH193" s="52">
        <f t="shared" ca="1" si="95"/>
        <v>1.4999999999999849</v>
      </c>
    </row>
    <row r="194" spans="19:60">
      <c r="S194" s="68">
        <f t="shared" si="112"/>
        <v>7</v>
      </c>
      <c r="T194" s="69">
        <f t="shared" si="112"/>
        <v>2</v>
      </c>
      <c r="U194" s="70">
        <f t="shared" si="80"/>
        <v>5</v>
      </c>
      <c r="V194" s="68">
        <f t="shared" si="111"/>
        <v>2</v>
      </c>
      <c r="W194" s="70">
        <f t="shared" si="111"/>
        <v>7</v>
      </c>
      <c r="X194" s="71">
        <f t="shared" si="111"/>
        <v>0.7142857142857143</v>
      </c>
      <c r="Y194" s="71">
        <f t="shared" si="111"/>
        <v>0.5</v>
      </c>
      <c r="Z194" s="69">
        <f t="shared" si="111"/>
        <v>10000</v>
      </c>
      <c r="AA194" s="69">
        <f t="shared" ca="1" si="111"/>
        <v>9491.6209828854735</v>
      </c>
      <c r="AB194" s="69">
        <f t="shared" ca="1" si="97"/>
        <v>-508.3790171145265</v>
      </c>
      <c r="AC194" s="69">
        <f t="shared" ca="1" si="98"/>
        <v>140.93476785345405</v>
      </c>
      <c r="AD194" s="73">
        <f t="shared" si="103"/>
        <v>1.3999999999999848</v>
      </c>
      <c r="AE194" s="69">
        <f t="shared" si="113"/>
        <v>0.70000000000000007</v>
      </c>
      <c r="AF194" s="69">
        <f t="shared" si="113"/>
        <v>3.5000000000000004</v>
      </c>
      <c r="AG194" s="78">
        <f t="shared" si="113"/>
        <v>200</v>
      </c>
      <c r="AH194" s="60">
        <f t="shared" si="113"/>
        <v>50</v>
      </c>
      <c r="AI194" s="60">
        <f t="shared" si="113"/>
        <v>175.00000000000003</v>
      </c>
      <c r="AJ194" s="60">
        <f t="shared" si="113"/>
        <v>10175</v>
      </c>
      <c r="AK194" s="60">
        <f t="shared" si="113"/>
        <v>648.37901711452696</v>
      </c>
      <c r="AL194" s="60">
        <f t="shared" si="113"/>
        <v>12.967580342290539</v>
      </c>
      <c r="AM194" s="60">
        <f t="shared" ca="1" si="113"/>
        <v>-430.87216454734795</v>
      </c>
      <c r="AN194" s="60">
        <f t="shared" ca="1" si="113"/>
        <v>-430.87216454734795</v>
      </c>
      <c r="AO194" s="60">
        <f t="shared" ca="1" si="113"/>
        <v>430.87216454734795</v>
      </c>
      <c r="AP194" s="63">
        <f t="shared" si="81"/>
        <v>35</v>
      </c>
      <c r="AQ194" s="62">
        <f t="shared" si="82"/>
        <v>10.762557387350491</v>
      </c>
      <c r="AR194" s="62">
        <f t="shared" si="83"/>
        <v>538.12786936752457</v>
      </c>
      <c r="AS194" s="62">
        <f t="shared" si="84"/>
        <v>1076.2557387350491</v>
      </c>
      <c r="AT194" s="62">
        <f t="shared" si="85"/>
        <v>-538.12786936752457</v>
      </c>
      <c r="AU194" s="62">
        <f t="shared" si="86"/>
        <v>2690.6393468376227</v>
      </c>
      <c r="AV194" s="62">
        <f t="shared" si="87"/>
        <v>-1076.2557387350491</v>
      </c>
      <c r="AW194" s="63">
        <f t="shared" si="99"/>
        <v>1614.3836081025736</v>
      </c>
      <c r="AX194" s="61" t="str">
        <f t="shared" ca="1" si="88"/>
        <v>VINTO</v>
      </c>
      <c r="AY194" s="69">
        <f t="shared" ca="1" si="100"/>
        <v>9744.127835452653</v>
      </c>
      <c r="AZ194" s="51">
        <f t="shared" si="89"/>
        <v>3766.8950855726721</v>
      </c>
      <c r="BA194" s="55">
        <f t="shared" ca="1" si="90"/>
        <v>0.39686530808223736</v>
      </c>
      <c r="BB194" s="55">
        <f t="shared" ca="1" si="101"/>
        <v>3.1755512201615685</v>
      </c>
      <c r="BC194" s="64">
        <f t="shared" ca="1" si="91"/>
        <v>1106.0045909880471</v>
      </c>
      <c r="BE194" s="52">
        <f t="shared" ca="1" si="92"/>
        <v>1.3999999999999848</v>
      </c>
      <c r="BF194" s="52">
        <f t="shared" ca="1" si="93"/>
        <v>1.3999999999999848</v>
      </c>
      <c r="BG194" s="52" t="str">
        <f t="shared" ca="1" si="94"/>
        <v/>
      </c>
      <c r="BH194" s="52">
        <f t="shared" ca="1" si="95"/>
        <v>1.3999999999999848</v>
      </c>
    </row>
    <row r="195" spans="19:60">
      <c r="S195" s="68">
        <f t="shared" si="112"/>
        <v>7</v>
      </c>
      <c r="T195" s="69">
        <f t="shared" si="112"/>
        <v>2</v>
      </c>
      <c r="U195" s="70">
        <f t="shared" si="80"/>
        <v>5</v>
      </c>
      <c r="V195" s="68">
        <f t="shared" si="111"/>
        <v>2</v>
      </c>
      <c r="W195" s="70">
        <f t="shared" si="111"/>
        <v>7</v>
      </c>
      <c r="X195" s="71">
        <f t="shared" si="111"/>
        <v>0.7142857142857143</v>
      </c>
      <c r="Y195" s="71">
        <f t="shared" si="111"/>
        <v>0.5</v>
      </c>
      <c r="Z195" s="69">
        <f t="shared" si="111"/>
        <v>10000</v>
      </c>
      <c r="AA195" s="69">
        <f t="shared" ca="1" si="111"/>
        <v>9491.6209828854735</v>
      </c>
      <c r="AB195" s="69">
        <f t="shared" ca="1" si="97"/>
        <v>-508.3790171145265</v>
      </c>
      <c r="AC195" s="69">
        <f t="shared" ca="1" si="98"/>
        <v>140.93476785345405</v>
      </c>
      <c r="AD195" s="73">
        <f t="shared" si="103"/>
        <v>1.2999999999999847</v>
      </c>
      <c r="AE195" s="69">
        <f t="shared" si="113"/>
        <v>0.70000000000000007</v>
      </c>
      <c r="AF195" s="69">
        <f t="shared" si="113"/>
        <v>3.5000000000000004</v>
      </c>
      <c r="AG195" s="78">
        <f t="shared" si="113"/>
        <v>200</v>
      </c>
      <c r="AH195" s="60">
        <f t="shared" si="113"/>
        <v>50</v>
      </c>
      <c r="AI195" s="60">
        <f t="shared" si="113"/>
        <v>175.00000000000003</v>
      </c>
      <c r="AJ195" s="60">
        <f t="shared" si="113"/>
        <v>10175</v>
      </c>
      <c r="AK195" s="60">
        <f t="shared" si="113"/>
        <v>648.37901711452696</v>
      </c>
      <c r="AL195" s="60">
        <f t="shared" si="113"/>
        <v>12.967580342290539</v>
      </c>
      <c r="AM195" s="60">
        <f t="shared" ca="1" si="113"/>
        <v>-430.87216454734795</v>
      </c>
      <c r="AN195" s="60">
        <f t="shared" ca="1" si="113"/>
        <v>-430.87216454734795</v>
      </c>
      <c r="AO195" s="60">
        <f t="shared" ca="1" si="113"/>
        <v>430.87216454734795</v>
      </c>
      <c r="AP195" s="63">
        <f t="shared" si="81"/>
        <v>35</v>
      </c>
      <c r="AQ195" s="62">
        <f t="shared" si="82"/>
        <v>11.513523340223614</v>
      </c>
      <c r="AR195" s="62">
        <f t="shared" si="83"/>
        <v>575.67616701118072</v>
      </c>
      <c r="AS195" s="62">
        <f t="shared" si="84"/>
        <v>1151.3523340223614</v>
      </c>
      <c r="AT195" s="62">
        <f t="shared" si="85"/>
        <v>-575.67616701118072</v>
      </c>
      <c r="AU195" s="62">
        <f t="shared" si="86"/>
        <v>2878.3808350559038</v>
      </c>
      <c r="AV195" s="62">
        <f t="shared" si="87"/>
        <v>-1151.3523340223614</v>
      </c>
      <c r="AW195" s="63">
        <f t="shared" si="99"/>
        <v>1727.0285010335424</v>
      </c>
      <c r="AX195" s="61" t="str">
        <f t="shared" ca="1" si="88"/>
        <v>VINTO</v>
      </c>
      <c r="AY195" s="69">
        <f t="shared" ca="1" si="100"/>
        <v>9744.127835452653</v>
      </c>
      <c r="AZ195" s="51">
        <f t="shared" si="89"/>
        <v>4029.7331690782648</v>
      </c>
      <c r="BA195" s="55">
        <f t="shared" ca="1" si="90"/>
        <v>0.4245568987999368</v>
      </c>
      <c r="BB195" s="55">
        <f t="shared" ca="1" si="101"/>
        <v>3.3971278178156616</v>
      </c>
      <c r="BC195" s="64">
        <f t="shared" ca="1" si="91"/>
        <v>1218.6494839190159</v>
      </c>
      <c r="BE195" s="52">
        <f t="shared" ca="1" si="92"/>
        <v>1.2999999999999847</v>
      </c>
      <c r="BF195" s="52">
        <f t="shared" ca="1" si="93"/>
        <v>1.2999999999999847</v>
      </c>
      <c r="BG195" s="52" t="str">
        <f t="shared" ca="1" si="94"/>
        <v/>
      </c>
      <c r="BH195" s="52">
        <f t="shared" ca="1" si="95"/>
        <v>1.2999999999999847</v>
      </c>
    </row>
    <row r="196" spans="19:60">
      <c r="S196" s="68">
        <f t="shared" si="112"/>
        <v>7</v>
      </c>
      <c r="T196" s="69">
        <f t="shared" si="112"/>
        <v>2</v>
      </c>
      <c r="U196" s="70">
        <f t="shared" si="80"/>
        <v>5</v>
      </c>
      <c r="V196" s="68">
        <f t="shared" si="111"/>
        <v>2</v>
      </c>
      <c r="W196" s="70">
        <f t="shared" si="111"/>
        <v>7</v>
      </c>
      <c r="X196" s="71">
        <f t="shared" si="111"/>
        <v>0.7142857142857143</v>
      </c>
      <c r="Y196" s="71">
        <f t="shared" si="111"/>
        <v>0.5</v>
      </c>
      <c r="Z196" s="69">
        <f t="shared" si="111"/>
        <v>10000</v>
      </c>
      <c r="AA196" s="69">
        <f t="shared" ca="1" si="111"/>
        <v>9491.6209828854735</v>
      </c>
      <c r="AB196" s="69">
        <f t="shared" ca="1" si="97"/>
        <v>-508.3790171145265</v>
      </c>
      <c r="AC196" s="69">
        <f t="shared" ca="1" si="98"/>
        <v>140.93476785345405</v>
      </c>
      <c r="AD196" s="73">
        <f t="shared" si="103"/>
        <v>1.1999999999999846</v>
      </c>
      <c r="AE196" s="69">
        <f t="shared" si="113"/>
        <v>0.70000000000000007</v>
      </c>
      <c r="AF196" s="69">
        <f t="shared" si="113"/>
        <v>3.5000000000000004</v>
      </c>
      <c r="AG196" s="78">
        <f t="shared" si="113"/>
        <v>200</v>
      </c>
      <c r="AH196" s="60">
        <f t="shared" si="113"/>
        <v>50</v>
      </c>
      <c r="AI196" s="60">
        <f t="shared" si="113"/>
        <v>175.00000000000003</v>
      </c>
      <c r="AJ196" s="60">
        <f t="shared" si="113"/>
        <v>10175</v>
      </c>
      <c r="AK196" s="60">
        <f t="shared" si="113"/>
        <v>648.37901711452696</v>
      </c>
      <c r="AL196" s="60">
        <f t="shared" si="113"/>
        <v>12.967580342290539</v>
      </c>
      <c r="AM196" s="60">
        <f t="shared" ca="1" si="113"/>
        <v>-430.87216454734795</v>
      </c>
      <c r="AN196" s="60">
        <f t="shared" ca="1" si="113"/>
        <v>-430.87216454734795</v>
      </c>
      <c r="AO196" s="60">
        <f t="shared" ca="1" si="113"/>
        <v>430.87216454734795</v>
      </c>
      <c r="AP196" s="63">
        <f t="shared" si="81"/>
        <v>35</v>
      </c>
      <c r="AQ196" s="62">
        <f t="shared" si="82"/>
        <v>12.389650285242261</v>
      </c>
      <c r="AR196" s="62">
        <f t="shared" si="83"/>
        <v>619.48251426211311</v>
      </c>
      <c r="AS196" s="62">
        <f t="shared" si="84"/>
        <v>1238.9650285242262</v>
      </c>
      <c r="AT196" s="62">
        <f t="shared" si="85"/>
        <v>-619.48251426211311</v>
      </c>
      <c r="AU196" s="62">
        <f t="shared" si="86"/>
        <v>3097.4125713105655</v>
      </c>
      <c r="AV196" s="62">
        <f t="shared" si="87"/>
        <v>-1238.9650285242262</v>
      </c>
      <c r="AW196" s="63">
        <f t="shared" si="99"/>
        <v>1858.4475427863392</v>
      </c>
      <c r="AX196" s="61" t="str">
        <f t="shared" ca="1" si="88"/>
        <v>VINTO</v>
      </c>
      <c r="AY196" s="69">
        <f t="shared" ca="1" si="100"/>
        <v>9744.127835452653</v>
      </c>
      <c r="AZ196" s="51">
        <f t="shared" si="89"/>
        <v>4336.3775998347919</v>
      </c>
      <c r="BA196" s="55">
        <f t="shared" ca="1" si="90"/>
        <v>0.45686375463725309</v>
      </c>
      <c r="BB196" s="55">
        <f t="shared" ca="1" si="101"/>
        <v>3.6556338484121036</v>
      </c>
      <c r="BC196" s="64">
        <f t="shared" ca="1" si="91"/>
        <v>1350.0685256718127</v>
      </c>
      <c r="BE196" s="52">
        <f t="shared" ca="1" si="92"/>
        <v>1.1999999999999846</v>
      </c>
      <c r="BF196" s="52">
        <f t="shared" ca="1" si="93"/>
        <v>1.1999999999999846</v>
      </c>
      <c r="BG196" s="52" t="str">
        <f t="shared" ca="1" si="94"/>
        <v/>
      </c>
      <c r="BH196" s="52">
        <f t="shared" ca="1" si="95"/>
        <v>1.1999999999999846</v>
      </c>
    </row>
    <row r="197" spans="19:60">
      <c r="S197" s="68">
        <f t="shared" si="112"/>
        <v>7</v>
      </c>
      <c r="T197" s="69">
        <f t="shared" si="112"/>
        <v>2</v>
      </c>
      <c r="U197" s="70">
        <f t="shared" si="80"/>
        <v>5</v>
      </c>
      <c r="V197" s="68">
        <f t="shared" si="111"/>
        <v>2</v>
      </c>
      <c r="W197" s="70">
        <f t="shared" si="111"/>
        <v>7</v>
      </c>
      <c r="X197" s="71">
        <f t="shared" si="111"/>
        <v>0.7142857142857143</v>
      </c>
      <c r="Y197" s="71">
        <f t="shared" si="111"/>
        <v>0.5</v>
      </c>
      <c r="Z197" s="69">
        <f t="shared" si="111"/>
        <v>10000</v>
      </c>
      <c r="AA197" s="69">
        <f t="shared" ca="1" si="111"/>
        <v>9491.6209828854735</v>
      </c>
      <c r="AB197" s="69">
        <f t="shared" ca="1" si="97"/>
        <v>-508.3790171145265</v>
      </c>
      <c r="AC197" s="69">
        <f t="shared" ca="1" si="98"/>
        <v>140.93476785345405</v>
      </c>
      <c r="AD197" s="73">
        <f t="shared" si="103"/>
        <v>1.0999999999999845</v>
      </c>
      <c r="AE197" s="69">
        <f t="shared" si="113"/>
        <v>0.70000000000000007</v>
      </c>
      <c r="AF197" s="69">
        <f t="shared" si="113"/>
        <v>3.5000000000000004</v>
      </c>
      <c r="AG197" s="78">
        <f t="shared" si="113"/>
        <v>200</v>
      </c>
      <c r="AH197" s="60">
        <f t="shared" si="113"/>
        <v>50</v>
      </c>
      <c r="AI197" s="60">
        <f t="shared" si="113"/>
        <v>175.00000000000003</v>
      </c>
      <c r="AJ197" s="60">
        <f t="shared" si="113"/>
        <v>10175</v>
      </c>
      <c r="AK197" s="60">
        <f t="shared" si="113"/>
        <v>648.37901711452696</v>
      </c>
      <c r="AL197" s="60">
        <f t="shared" si="113"/>
        <v>12.967580342290539</v>
      </c>
      <c r="AM197" s="60">
        <f t="shared" ca="1" si="113"/>
        <v>-430.87216454734795</v>
      </c>
      <c r="AN197" s="60">
        <f t="shared" ca="1" si="113"/>
        <v>-430.87216454734795</v>
      </c>
      <c r="AO197" s="60">
        <f t="shared" ca="1" si="113"/>
        <v>430.87216454734795</v>
      </c>
      <c r="AP197" s="63">
        <f t="shared" si="81"/>
        <v>35</v>
      </c>
      <c r="AQ197" s="62">
        <f t="shared" si="82"/>
        <v>13.425073038446119</v>
      </c>
      <c r="AR197" s="62">
        <f t="shared" si="83"/>
        <v>671.25365192230595</v>
      </c>
      <c r="AS197" s="62">
        <f t="shared" si="84"/>
        <v>1342.5073038446119</v>
      </c>
      <c r="AT197" s="62">
        <f t="shared" si="85"/>
        <v>-671.25365192230595</v>
      </c>
      <c r="AU197" s="62">
        <f t="shared" si="86"/>
        <v>3356.2682596115296</v>
      </c>
      <c r="AV197" s="62">
        <f t="shared" si="87"/>
        <v>-1342.5073038446119</v>
      </c>
      <c r="AW197" s="63">
        <f t="shared" si="99"/>
        <v>2013.7609557669177</v>
      </c>
      <c r="AX197" s="61" t="str">
        <f t="shared" ca="1" si="88"/>
        <v>VINTO</v>
      </c>
      <c r="AY197" s="69">
        <f t="shared" ca="1" si="100"/>
        <v>9744.127835452653</v>
      </c>
      <c r="AZ197" s="51">
        <f t="shared" si="89"/>
        <v>4698.7755634561418</v>
      </c>
      <c r="BA197" s="55">
        <f t="shared" ca="1" si="90"/>
        <v>0.49504458426317227</v>
      </c>
      <c r="BB197" s="55">
        <f t="shared" ca="1" si="101"/>
        <v>3.9611409754806268</v>
      </c>
      <c r="BC197" s="64">
        <f t="shared" ca="1" si="91"/>
        <v>1505.3819386523912</v>
      </c>
      <c r="BE197" s="52">
        <f t="shared" ca="1" si="92"/>
        <v>1.0999999999999845</v>
      </c>
      <c r="BF197" s="52">
        <f t="shared" ca="1" si="93"/>
        <v>1.0999999999999845</v>
      </c>
      <c r="BG197" s="52" t="str">
        <f t="shared" ca="1" si="94"/>
        <v/>
      </c>
      <c r="BH197" s="52">
        <f t="shared" ca="1" si="95"/>
        <v>1.0999999999999845</v>
      </c>
    </row>
    <row r="198" spans="19:60">
      <c r="S198" s="68">
        <f t="shared" si="112"/>
        <v>7</v>
      </c>
      <c r="T198" s="69">
        <f t="shared" si="112"/>
        <v>2</v>
      </c>
      <c r="U198" s="70">
        <f t="shared" si="80"/>
        <v>5</v>
      </c>
      <c r="V198" s="68">
        <f t="shared" si="111"/>
        <v>2</v>
      </c>
      <c r="W198" s="70">
        <f t="shared" si="111"/>
        <v>7</v>
      </c>
      <c r="X198" s="71">
        <f t="shared" si="111"/>
        <v>0.7142857142857143</v>
      </c>
      <c r="Y198" s="71">
        <f t="shared" si="111"/>
        <v>0.5</v>
      </c>
      <c r="Z198" s="69">
        <f t="shared" si="111"/>
        <v>10000</v>
      </c>
      <c r="AA198" s="69">
        <f t="shared" ca="1" si="111"/>
        <v>9491.6209828854735</v>
      </c>
      <c r="AB198" s="69">
        <f t="shared" ca="1" si="97"/>
        <v>-508.3790171145265</v>
      </c>
      <c r="AC198" s="69">
        <f t="shared" ca="1" si="98"/>
        <v>140.93476785345405</v>
      </c>
      <c r="AD198" s="73">
        <f t="shared" si="103"/>
        <v>0.99999999999998457</v>
      </c>
      <c r="AE198" s="69">
        <f t="shared" si="113"/>
        <v>0.70000000000000007</v>
      </c>
      <c r="AF198" s="69">
        <f t="shared" si="113"/>
        <v>3.5000000000000004</v>
      </c>
      <c r="AG198" s="78">
        <f t="shared" si="113"/>
        <v>200</v>
      </c>
      <c r="AH198" s="60">
        <f t="shared" si="113"/>
        <v>50</v>
      </c>
      <c r="AI198" s="60">
        <f t="shared" si="113"/>
        <v>175.00000000000003</v>
      </c>
      <c r="AJ198" s="60">
        <f t="shared" si="113"/>
        <v>10175</v>
      </c>
      <c r="AK198" s="60">
        <f t="shared" si="113"/>
        <v>648.37901711452696</v>
      </c>
      <c r="AL198" s="60">
        <f t="shared" si="113"/>
        <v>12.967580342290539</v>
      </c>
      <c r="AM198" s="60">
        <f t="shared" ca="1" si="113"/>
        <v>-430.87216454734795</v>
      </c>
      <c r="AN198" s="60">
        <f t="shared" ca="1" si="113"/>
        <v>-430.87216454734795</v>
      </c>
      <c r="AO198" s="60">
        <f t="shared" ca="1" si="113"/>
        <v>430.87216454734795</v>
      </c>
      <c r="AP198" s="63">
        <f t="shared" si="81"/>
        <v>35</v>
      </c>
      <c r="AQ198" s="62">
        <f t="shared" si="82"/>
        <v>14.66758034229075</v>
      </c>
      <c r="AR198" s="62">
        <f t="shared" si="83"/>
        <v>733.37901711453753</v>
      </c>
      <c r="AS198" s="62">
        <f t="shared" si="84"/>
        <v>1466.7580342290751</v>
      </c>
      <c r="AT198" s="62">
        <f t="shared" si="85"/>
        <v>-733.37901711453753</v>
      </c>
      <c r="AU198" s="62">
        <f t="shared" si="86"/>
        <v>3666.8950855726875</v>
      </c>
      <c r="AV198" s="62">
        <f t="shared" si="87"/>
        <v>-1466.7580342290751</v>
      </c>
      <c r="AW198" s="63">
        <f t="shared" si="99"/>
        <v>2200.1370513436123</v>
      </c>
      <c r="AX198" s="61" t="str">
        <f t="shared" ca="1" si="88"/>
        <v>VINTO</v>
      </c>
      <c r="AY198" s="69">
        <f t="shared" ca="1" si="100"/>
        <v>9744.127835452653</v>
      </c>
      <c r="AZ198" s="51">
        <f t="shared" si="89"/>
        <v>5133.6531198017628</v>
      </c>
      <c r="BA198" s="55">
        <f t="shared" ca="1" si="90"/>
        <v>0.54086157981427541</v>
      </c>
      <c r="BB198" s="55">
        <f t="shared" ca="1" si="101"/>
        <v>4.3277495279628546</v>
      </c>
      <c r="BC198" s="64">
        <f t="shared" ca="1" si="91"/>
        <v>1691.7580342290858</v>
      </c>
      <c r="BE198" s="52">
        <f t="shared" ca="1" si="92"/>
        <v>0.99999999999998457</v>
      </c>
      <c r="BF198" s="52">
        <f t="shared" ca="1" si="93"/>
        <v>0.99999999999998457</v>
      </c>
      <c r="BG198" s="52" t="str">
        <f t="shared" ca="1" si="94"/>
        <v/>
      </c>
      <c r="BH198" s="52">
        <f t="shared" ca="1" si="95"/>
        <v>0.99999999999998457</v>
      </c>
    </row>
    <row r="199" spans="19:60">
      <c r="S199" s="68">
        <f t="shared" si="112"/>
        <v>7</v>
      </c>
      <c r="T199" s="69">
        <f t="shared" si="112"/>
        <v>2</v>
      </c>
      <c r="U199" s="70">
        <f t="shared" si="80"/>
        <v>5</v>
      </c>
      <c r="V199" s="68">
        <f t="shared" si="111"/>
        <v>2</v>
      </c>
      <c r="W199" s="70">
        <f t="shared" si="111"/>
        <v>7</v>
      </c>
      <c r="X199" s="71">
        <f t="shared" si="111"/>
        <v>0.7142857142857143</v>
      </c>
      <c r="Y199" s="71">
        <f t="shared" si="111"/>
        <v>0.5</v>
      </c>
      <c r="Z199" s="69">
        <f t="shared" si="111"/>
        <v>10000</v>
      </c>
      <c r="AA199" s="69">
        <f t="shared" ca="1" si="111"/>
        <v>9491.6209828854735</v>
      </c>
      <c r="AB199" s="69">
        <f t="shared" ca="1" si="97"/>
        <v>-508.3790171145265</v>
      </c>
      <c r="AC199" s="69">
        <f t="shared" ca="1" si="98"/>
        <v>140.93476785345405</v>
      </c>
      <c r="AD199" s="73">
        <f t="shared" si="103"/>
        <v>0.89999999999998459</v>
      </c>
      <c r="AE199" s="69">
        <f t="shared" si="113"/>
        <v>0.70000000000000007</v>
      </c>
      <c r="AF199" s="69">
        <f t="shared" si="113"/>
        <v>3.5000000000000004</v>
      </c>
      <c r="AG199" s="78">
        <f t="shared" si="113"/>
        <v>200</v>
      </c>
      <c r="AH199" s="60">
        <f t="shared" si="113"/>
        <v>50</v>
      </c>
      <c r="AI199" s="60">
        <f t="shared" si="113"/>
        <v>175.00000000000003</v>
      </c>
      <c r="AJ199" s="60">
        <f t="shared" si="113"/>
        <v>10175</v>
      </c>
      <c r="AK199" s="60">
        <f t="shared" si="113"/>
        <v>648.37901711452696</v>
      </c>
      <c r="AL199" s="60">
        <f t="shared" si="113"/>
        <v>12.967580342290539</v>
      </c>
      <c r="AM199" s="60">
        <f t="shared" ca="1" si="113"/>
        <v>-430.87216454734795</v>
      </c>
      <c r="AN199" s="60">
        <f t="shared" ca="1" si="113"/>
        <v>-430.87216454734795</v>
      </c>
      <c r="AO199" s="60">
        <f t="shared" ca="1" si="113"/>
        <v>430.87216454734795</v>
      </c>
      <c r="AP199" s="63">
        <f t="shared" si="81"/>
        <v>35</v>
      </c>
      <c r="AQ199" s="62">
        <f t="shared" si="82"/>
        <v>16.186200380323079</v>
      </c>
      <c r="AR199" s="62">
        <f t="shared" si="83"/>
        <v>809.310019016154</v>
      </c>
      <c r="AS199" s="62">
        <f t="shared" si="84"/>
        <v>1618.620038032308</v>
      </c>
      <c r="AT199" s="62">
        <f t="shared" si="85"/>
        <v>-809.310019016154</v>
      </c>
      <c r="AU199" s="62">
        <f t="shared" si="86"/>
        <v>4046.55009508077</v>
      </c>
      <c r="AV199" s="62">
        <f t="shared" si="87"/>
        <v>-1618.620038032308</v>
      </c>
      <c r="AW199" s="63">
        <f t="shared" si="99"/>
        <v>2427.930057048462</v>
      </c>
      <c r="AX199" s="61" t="str">
        <f t="shared" ca="1" si="88"/>
        <v>VINTO</v>
      </c>
      <c r="AY199" s="69">
        <f t="shared" ca="1" si="100"/>
        <v>9744.127835452653</v>
      </c>
      <c r="AZ199" s="51">
        <f t="shared" si="89"/>
        <v>5665.170133113078</v>
      </c>
      <c r="BA199" s="55">
        <f t="shared" ca="1" si="90"/>
        <v>0.59686012993229043</v>
      </c>
      <c r="BB199" s="55">
        <f t="shared" ca="1" si="101"/>
        <v>4.775826647663358</v>
      </c>
      <c r="BC199" s="64">
        <f t="shared" ca="1" si="91"/>
        <v>1919.5510399339355</v>
      </c>
      <c r="BE199" s="52">
        <f t="shared" ca="1" si="92"/>
        <v>0.89999999999998459</v>
      </c>
      <c r="BF199" s="52">
        <f t="shared" ca="1" si="93"/>
        <v>0.89999999999998459</v>
      </c>
      <c r="BG199" s="52" t="str">
        <f t="shared" ca="1" si="94"/>
        <v/>
      </c>
      <c r="BH199" s="52">
        <f t="shared" ca="1" si="95"/>
        <v>0.89999999999998459</v>
      </c>
    </row>
    <row r="200" spans="19:60">
      <c r="S200" s="68">
        <f t="shared" si="112"/>
        <v>7</v>
      </c>
      <c r="T200" s="69">
        <f t="shared" si="112"/>
        <v>2</v>
      </c>
      <c r="U200" s="70">
        <f t="shared" ref="U200:U207" si="114">ROUND((1/T200)*S200,0)+1</f>
        <v>5</v>
      </c>
      <c r="V200" s="68">
        <f t="shared" si="111"/>
        <v>2</v>
      </c>
      <c r="W200" s="70">
        <f t="shared" si="111"/>
        <v>7</v>
      </c>
      <c r="X200" s="71">
        <f t="shared" si="111"/>
        <v>0.7142857142857143</v>
      </c>
      <c r="Y200" s="71">
        <f t="shared" si="111"/>
        <v>0.5</v>
      </c>
      <c r="Z200" s="69">
        <f t="shared" si="111"/>
        <v>10000</v>
      </c>
      <c r="AA200" s="69">
        <f t="shared" ca="1" si="111"/>
        <v>9491.6209828854735</v>
      </c>
      <c r="AB200" s="69">
        <f t="shared" ca="1" si="97"/>
        <v>-508.3790171145265</v>
      </c>
      <c r="AC200" s="69">
        <f t="shared" ca="1" si="98"/>
        <v>140.93476785345405</v>
      </c>
      <c r="AD200" s="73">
        <f t="shared" si="103"/>
        <v>0.79999999999998461</v>
      </c>
      <c r="AE200" s="69">
        <f t="shared" si="113"/>
        <v>0.70000000000000007</v>
      </c>
      <c r="AF200" s="69">
        <f t="shared" si="113"/>
        <v>3.5000000000000004</v>
      </c>
      <c r="AG200" s="78">
        <f t="shared" si="113"/>
        <v>200</v>
      </c>
      <c r="AH200" s="60">
        <f t="shared" si="113"/>
        <v>50</v>
      </c>
      <c r="AI200" s="60">
        <f t="shared" si="113"/>
        <v>175.00000000000003</v>
      </c>
      <c r="AJ200" s="60">
        <f t="shared" si="113"/>
        <v>10175</v>
      </c>
      <c r="AK200" s="60">
        <f t="shared" si="113"/>
        <v>648.37901711452696</v>
      </c>
      <c r="AL200" s="60">
        <f t="shared" si="113"/>
        <v>12.967580342290539</v>
      </c>
      <c r="AM200" s="60">
        <f t="shared" ca="1" si="113"/>
        <v>-430.87216454734795</v>
      </c>
      <c r="AN200" s="60">
        <f t="shared" ca="1" si="113"/>
        <v>-430.87216454734795</v>
      </c>
      <c r="AO200" s="60">
        <f t="shared" ca="1" si="113"/>
        <v>430.87216454734795</v>
      </c>
      <c r="AP200" s="63">
        <f t="shared" ref="AP200:AP207" si="115">AE200*AH200</f>
        <v>35</v>
      </c>
      <c r="AQ200" s="62">
        <f t="shared" ref="AQ200:AQ207" si="116">IF(AL200=0,1,(1+(AL200+AE200)/(AD200*(T200-1))))</f>
        <v>18.084475427863502</v>
      </c>
      <c r="AR200" s="62">
        <f t="shared" ref="AR200:AR207" si="117">IF(AQ200&lt;=0,AH200,AQ200*AH200)</f>
        <v>904.22377139317507</v>
      </c>
      <c r="AS200" s="62">
        <f t="shared" ref="AS200:AS207" si="118">(T200*AR200)</f>
        <v>1808.4475427863501</v>
      </c>
      <c r="AT200" s="62">
        <f t="shared" ref="AT200:AT207" si="119">-AR200</f>
        <v>-904.22377139317507</v>
      </c>
      <c r="AU200" s="62">
        <f t="shared" ref="AU200:AU207" si="120">(AS200+AT200)*U200</f>
        <v>4521.1188569658752</v>
      </c>
      <c r="AV200" s="62">
        <f t="shared" ref="AV200:AV207" si="121">AT200*V200</f>
        <v>-1808.4475427863501</v>
      </c>
      <c r="AW200" s="63">
        <f t="shared" si="99"/>
        <v>2712.6713141795253</v>
      </c>
      <c r="AX200" s="61" t="str">
        <f t="shared" ref="AX200:AX207" ca="1" si="122">IF(AY200+AW200&gt;AJ200,"VINTO","")</f>
        <v>VINTO</v>
      </c>
      <c r="AY200" s="69">
        <f t="shared" ca="1" si="100"/>
        <v>9744.127835452653</v>
      </c>
      <c r="AZ200" s="51">
        <f t="shared" ref="AZ200:AZ207" si="123">AR200*W200</f>
        <v>6329.5663997522252</v>
      </c>
      <c r="BA200" s="55">
        <f t="shared" ref="BA200:BA207" ca="1" si="124">IFERROR(AZ200/AA200,0)</f>
        <v>0.66685831757980951</v>
      </c>
      <c r="BB200" s="55">
        <f t="shared" ca="1" si="101"/>
        <v>5.3359230472889889</v>
      </c>
      <c r="BC200" s="64">
        <f t="shared" ref="BC200:BC207" ca="1" si="125">AW200+AB200</f>
        <v>2204.2922970649988</v>
      </c>
      <c r="BE200" s="52">
        <f t="shared" ref="BE200:BE207" ca="1" si="126">IF(((AR200-AC200)/AC200)&gt;=BE$4,AD200,"")</f>
        <v>0.79999999999998461</v>
      </c>
      <c r="BF200" s="52">
        <f t="shared" ref="BF200:BF207" ca="1" si="127">IF(AX200="","",AD200)</f>
        <v>0.79999999999998461</v>
      </c>
      <c r="BG200" s="52" t="str">
        <f t="shared" ref="BG200:BG207" ca="1" si="128">IF(BA200&lt;=BG$4,AD200,"")</f>
        <v/>
      </c>
      <c r="BH200" s="52">
        <f t="shared" ref="BH200:BH207" ca="1" si="129">IF(BB200&gt;=BH$4,AD200,"")</f>
        <v>0.79999999999998461</v>
      </c>
    </row>
    <row r="201" spans="19:60">
      <c r="S201" s="68">
        <f t="shared" si="112"/>
        <v>7</v>
      </c>
      <c r="T201" s="69">
        <f t="shared" si="112"/>
        <v>2</v>
      </c>
      <c r="U201" s="70">
        <f t="shared" si="114"/>
        <v>5</v>
      </c>
      <c r="V201" s="68">
        <f t="shared" ref="V201:AA207" si="130">V200</f>
        <v>2</v>
      </c>
      <c r="W201" s="70">
        <f t="shared" si="130"/>
        <v>7</v>
      </c>
      <c r="X201" s="71">
        <f t="shared" si="130"/>
        <v>0.7142857142857143</v>
      </c>
      <c r="Y201" s="71">
        <f t="shared" si="130"/>
        <v>0.5</v>
      </c>
      <c r="Z201" s="69">
        <f t="shared" si="130"/>
        <v>10000</v>
      </c>
      <c r="AA201" s="69">
        <f t="shared" ca="1" si="130"/>
        <v>9491.6209828854735</v>
      </c>
      <c r="AB201" s="69">
        <f t="shared" ref="AB201:AB207" ca="1" si="131">AA201-Z201</f>
        <v>-508.3790171145265</v>
      </c>
      <c r="AC201" s="69">
        <f t="shared" ref="AC201:AC207" ca="1" si="132">AC200</f>
        <v>140.93476785345405</v>
      </c>
      <c r="AD201" s="73">
        <f t="shared" si="103"/>
        <v>0.69999999999998463</v>
      </c>
      <c r="AE201" s="69">
        <f t="shared" si="113"/>
        <v>0.70000000000000007</v>
      </c>
      <c r="AF201" s="69">
        <f t="shared" si="113"/>
        <v>3.5000000000000004</v>
      </c>
      <c r="AG201" s="78">
        <f t="shared" si="113"/>
        <v>200</v>
      </c>
      <c r="AH201" s="60">
        <f t="shared" si="113"/>
        <v>50</v>
      </c>
      <c r="AI201" s="60">
        <f t="shared" si="113"/>
        <v>175.00000000000003</v>
      </c>
      <c r="AJ201" s="60">
        <f t="shared" si="113"/>
        <v>10175</v>
      </c>
      <c r="AK201" s="60">
        <f t="shared" si="113"/>
        <v>648.37901711452696</v>
      </c>
      <c r="AL201" s="60">
        <f t="shared" si="113"/>
        <v>12.967580342290539</v>
      </c>
      <c r="AM201" s="60">
        <f t="shared" ca="1" si="113"/>
        <v>-430.87216454734795</v>
      </c>
      <c r="AN201" s="60">
        <f t="shared" ca="1" si="113"/>
        <v>-430.87216454734795</v>
      </c>
      <c r="AO201" s="60">
        <f t="shared" ca="1" si="113"/>
        <v>430.87216454734795</v>
      </c>
      <c r="AP201" s="63">
        <f t="shared" si="115"/>
        <v>35</v>
      </c>
      <c r="AQ201" s="62">
        <f t="shared" si="116"/>
        <v>20.525114774701198</v>
      </c>
      <c r="AR201" s="62">
        <f t="shared" si="117"/>
        <v>1026.2557387350598</v>
      </c>
      <c r="AS201" s="62">
        <f t="shared" si="118"/>
        <v>2052.5114774701196</v>
      </c>
      <c r="AT201" s="62">
        <f t="shared" si="119"/>
        <v>-1026.2557387350598</v>
      </c>
      <c r="AU201" s="62">
        <f t="shared" si="120"/>
        <v>5131.2786936752991</v>
      </c>
      <c r="AV201" s="62">
        <f t="shared" si="121"/>
        <v>-2052.5114774701196</v>
      </c>
      <c r="AW201" s="63">
        <f t="shared" ref="AW201:AW207" si="133">SUM(AU201:AV201)</f>
        <v>3078.7672162051795</v>
      </c>
      <c r="AX201" s="61" t="str">
        <f t="shared" ca="1" si="122"/>
        <v>VINTO</v>
      </c>
      <c r="AY201" s="69">
        <f t="shared" ref="AY201:AY207" ca="1" si="134">AY200</f>
        <v>9744.127835452653</v>
      </c>
      <c r="AZ201" s="51">
        <f t="shared" si="123"/>
        <v>7183.7901711454188</v>
      </c>
      <c r="BA201" s="55">
        <f t="shared" ca="1" si="124"/>
        <v>0.75685598741233462</v>
      </c>
      <c r="BB201" s="55">
        <f t="shared" ref="BB201:BB207" ca="1" si="135">IFERROR(AW201/ABS(AB201),0)</f>
        <v>6.0560469896648028</v>
      </c>
      <c r="BC201" s="64">
        <f t="shared" ca="1" si="125"/>
        <v>2570.388199090653</v>
      </c>
      <c r="BE201" s="52">
        <f t="shared" ca="1" si="126"/>
        <v>0.69999999999998463</v>
      </c>
      <c r="BF201" s="52">
        <f t="shared" ca="1" si="127"/>
        <v>0.69999999999998463</v>
      </c>
      <c r="BG201" s="52" t="str">
        <f t="shared" ca="1" si="128"/>
        <v/>
      </c>
      <c r="BH201" s="52">
        <f t="shared" ca="1" si="129"/>
        <v>0.69999999999998463</v>
      </c>
    </row>
    <row r="202" spans="19:60">
      <c r="S202" s="68">
        <f t="shared" ref="S202:T207" si="136">S201</f>
        <v>7</v>
      </c>
      <c r="T202" s="69">
        <f t="shared" si="136"/>
        <v>2</v>
      </c>
      <c r="U202" s="70">
        <f t="shared" si="114"/>
        <v>5</v>
      </c>
      <c r="V202" s="68">
        <f t="shared" si="130"/>
        <v>2</v>
      </c>
      <c r="W202" s="70">
        <f t="shared" si="130"/>
        <v>7</v>
      </c>
      <c r="X202" s="71">
        <f t="shared" si="130"/>
        <v>0.7142857142857143</v>
      </c>
      <c r="Y202" s="71">
        <f t="shared" si="130"/>
        <v>0.5</v>
      </c>
      <c r="Z202" s="69">
        <f t="shared" si="130"/>
        <v>10000</v>
      </c>
      <c r="AA202" s="69">
        <f t="shared" ca="1" si="130"/>
        <v>9491.6209828854735</v>
      </c>
      <c r="AB202" s="69">
        <f t="shared" ca="1" si="131"/>
        <v>-508.3790171145265</v>
      </c>
      <c r="AC202" s="69">
        <f t="shared" ca="1" si="132"/>
        <v>140.93476785345405</v>
      </c>
      <c r="AD202" s="73">
        <f t="shared" ref="AD202:AD207" si="137">AD201-0.1</f>
        <v>0.59999999999998466</v>
      </c>
      <c r="AE202" s="69">
        <f t="shared" ref="AE202:AO207" si="138">AE201</f>
        <v>0.70000000000000007</v>
      </c>
      <c r="AF202" s="69">
        <f t="shared" si="138"/>
        <v>3.5000000000000004</v>
      </c>
      <c r="AG202" s="78">
        <f t="shared" si="138"/>
        <v>200</v>
      </c>
      <c r="AH202" s="60">
        <f t="shared" si="138"/>
        <v>50</v>
      </c>
      <c r="AI202" s="60">
        <f t="shared" si="138"/>
        <v>175.00000000000003</v>
      </c>
      <c r="AJ202" s="60">
        <f t="shared" si="138"/>
        <v>10175</v>
      </c>
      <c r="AK202" s="60">
        <f t="shared" si="138"/>
        <v>648.37901711452696</v>
      </c>
      <c r="AL202" s="60">
        <f t="shared" si="138"/>
        <v>12.967580342290539</v>
      </c>
      <c r="AM202" s="60">
        <f t="shared" ca="1" si="138"/>
        <v>-430.87216454734795</v>
      </c>
      <c r="AN202" s="60">
        <f t="shared" ca="1" si="138"/>
        <v>-430.87216454734795</v>
      </c>
      <c r="AO202" s="60">
        <f t="shared" ca="1" si="138"/>
        <v>430.87216454734795</v>
      </c>
      <c r="AP202" s="63">
        <f t="shared" si="115"/>
        <v>35</v>
      </c>
      <c r="AQ202" s="62">
        <f t="shared" si="116"/>
        <v>23.779300570484814</v>
      </c>
      <c r="AR202" s="62">
        <f t="shared" si="117"/>
        <v>1188.9650285242408</v>
      </c>
      <c r="AS202" s="62">
        <f t="shared" si="118"/>
        <v>2377.9300570484816</v>
      </c>
      <c r="AT202" s="62">
        <f t="shared" si="119"/>
        <v>-1188.9650285242408</v>
      </c>
      <c r="AU202" s="62">
        <f t="shared" si="120"/>
        <v>5944.8251426212037</v>
      </c>
      <c r="AV202" s="62">
        <f t="shared" si="121"/>
        <v>-2377.9300570484816</v>
      </c>
      <c r="AW202" s="63">
        <f t="shared" si="133"/>
        <v>3566.8950855727221</v>
      </c>
      <c r="AX202" s="61" t="str">
        <f t="shared" ca="1" si="122"/>
        <v>VINTO</v>
      </c>
      <c r="AY202" s="69">
        <f t="shared" ca="1" si="134"/>
        <v>9744.127835452653</v>
      </c>
      <c r="AZ202" s="51">
        <f t="shared" si="123"/>
        <v>8322.7551996696857</v>
      </c>
      <c r="BA202" s="55">
        <f t="shared" ca="1" si="124"/>
        <v>0.87685288052236887</v>
      </c>
      <c r="BB202" s="55">
        <f t="shared" ca="1" si="135"/>
        <v>7.0162122461658951</v>
      </c>
      <c r="BC202" s="64">
        <f t="shared" ca="1" si="125"/>
        <v>3058.5160684581956</v>
      </c>
      <c r="BE202" s="52">
        <f t="shared" ca="1" si="126"/>
        <v>0.59999999999998466</v>
      </c>
      <c r="BF202" s="52">
        <f t="shared" ca="1" si="127"/>
        <v>0.59999999999998466</v>
      </c>
      <c r="BG202" s="52" t="str">
        <f t="shared" ca="1" si="128"/>
        <v/>
      </c>
      <c r="BH202" s="52">
        <f t="shared" ca="1" si="129"/>
        <v>0.59999999999998466</v>
      </c>
    </row>
    <row r="203" spans="19:60">
      <c r="S203" s="68">
        <f t="shared" si="136"/>
        <v>7</v>
      </c>
      <c r="T203" s="69">
        <f t="shared" si="136"/>
        <v>2</v>
      </c>
      <c r="U203" s="70">
        <f t="shared" si="114"/>
        <v>5</v>
      </c>
      <c r="V203" s="68">
        <f t="shared" si="130"/>
        <v>2</v>
      </c>
      <c r="W203" s="70">
        <f t="shared" si="130"/>
        <v>7</v>
      </c>
      <c r="X203" s="71">
        <f t="shared" si="130"/>
        <v>0.7142857142857143</v>
      </c>
      <c r="Y203" s="71">
        <f t="shared" si="130"/>
        <v>0.5</v>
      </c>
      <c r="Z203" s="69">
        <f t="shared" si="130"/>
        <v>10000</v>
      </c>
      <c r="AA203" s="69">
        <f t="shared" ca="1" si="130"/>
        <v>9491.6209828854735</v>
      </c>
      <c r="AB203" s="69">
        <f t="shared" ca="1" si="131"/>
        <v>-508.3790171145265</v>
      </c>
      <c r="AC203" s="69">
        <f t="shared" ca="1" si="132"/>
        <v>140.93476785345405</v>
      </c>
      <c r="AD203" s="73">
        <f t="shared" si="137"/>
        <v>0.49999999999998468</v>
      </c>
      <c r="AE203" s="69">
        <f t="shared" si="138"/>
        <v>0.70000000000000007</v>
      </c>
      <c r="AF203" s="69">
        <f t="shared" si="138"/>
        <v>3.5000000000000004</v>
      </c>
      <c r="AG203" s="78">
        <f t="shared" si="138"/>
        <v>200</v>
      </c>
      <c r="AH203" s="60">
        <f t="shared" si="138"/>
        <v>50</v>
      </c>
      <c r="AI203" s="60">
        <f t="shared" si="138"/>
        <v>175.00000000000003</v>
      </c>
      <c r="AJ203" s="60">
        <f t="shared" si="138"/>
        <v>10175</v>
      </c>
      <c r="AK203" s="60">
        <f t="shared" si="138"/>
        <v>648.37901711452696</v>
      </c>
      <c r="AL203" s="60">
        <f t="shared" si="138"/>
        <v>12.967580342290539</v>
      </c>
      <c r="AM203" s="60">
        <f t="shared" ca="1" si="138"/>
        <v>-430.87216454734795</v>
      </c>
      <c r="AN203" s="60">
        <f t="shared" ca="1" si="138"/>
        <v>-430.87216454734795</v>
      </c>
      <c r="AO203" s="60">
        <f t="shared" ca="1" si="138"/>
        <v>430.87216454734795</v>
      </c>
      <c r="AP203" s="63">
        <f t="shared" si="115"/>
        <v>35</v>
      </c>
      <c r="AQ203" s="62">
        <f t="shared" si="116"/>
        <v>28.335160684581915</v>
      </c>
      <c r="AR203" s="62">
        <f t="shared" si="117"/>
        <v>1416.7580342290958</v>
      </c>
      <c r="AS203" s="62">
        <f t="shared" si="118"/>
        <v>2833.5160684581915</v>
      </c>
      <c r="AT203" s="62">
        <f t="shared" si="119"/>
        <v>-1416.7580342290958</v>
      </c>
      <c r="AU203" s="62">
        <f t="shared" si="120"/>
        <v>7083.7901711454788</v>
      </c>
      <c r="AV203" s="62">
        <f t="shared" si="121"/>
        <v>-2833.5160684581915</v>
      </c>
      <c r="AW203" s="63">
        <f t="shared" si="133"/>
        <v>4250.2741026872873</v>
      </c>
      <c r="AX203" s="61" t="str">
        <f t="shared" ca="1" si="122"/>
        <v>VINTO</v>
      </c>
      <c r="AY203" s="69">
        <f t="shared" ca="1" si="134"/>
        <v>9744.127835452653</v>
      </c>
      <c r="AZ203" s="51">
        <f t="shared" si="123"/>
        <v>9917.3062396036694</v>
      </c>
      <c r="BA203" s="55">
        <f t="shared" ca="1" si="124"/>
        <v>1.0448485308764179</v>
      </c>
      <c r="BB203" s="55">
        <f t="shared" ca="1" si="135"/>
        <v>8.3604436052674362</v>
      </c>
      <c r="BC203" s="64">
        <f t="shared" ca="1" si="125"/>
        <v>3741.8950855727608</v>
      </c>
      <c r="BE203" s="52">
        <f t="shared" ca="1" si="126"/>
        <v>0.49999999999998468</v>
      </c>
      <c r="BF203" s="52">
        <f t="shared" ca="1" si="127"/>
        <v>0.49999999999998468</v>
      </c>
      <c r="BG203" s="52" t="str">
        <f t="shared" ca="1" si="128"/>
        <v/>
      </c>
      <c r="BH203" s="52">
        <f t="shared" ca="1" si="129"/>
        <v>0.49999999999998468</v>
      </c>
    </row>
    <row r="204" spans="19:60">
      <c r="S204" s="68">
        <f t="shared" si="136"/>
        <v>7</v>
      </c>
      <c r="T204" s="69">
        <f t="shared" si="136"/>
        <v>2</v>
      </c>
      <c r="U204" s="70">
        <f t="shared" si="114"/>
        <v>5</v>
      </c>
      <c r="V204" s="68">
        <f t="shared" si="130"/>
        <v>2</v>
      </c>
      <c r="W204" s="70">
        <f t="shared" si="130"/>
        <v>7</v>
      </c>
      <c r="X204" s="71">
        <f t="shared" si="130"/>
        <v>0.7142857142857143</v>
      </c>
      <c r="Y204" s="71">
        <f t="shared" si="130"/>
        <v>0.5</v>
      </c>
      <c r="Z204" s="69">
        <f t="shared" si="130"/>
        <v>10000</v>
      </c>
      <c r="AA204" s="69">
        <f t="shared" ca="1" si="130"/>
        <v>9491.6209828854735</v>
      </c>
      <c r="AB204" s="69">
        <f t="shared" ca="1" si="131"/>
        <v>-508.3790171145265</v>
      </c>
      <c r="AC204" s="69">
        <f t="shared" ca="1" si="132"/>
        <v>140.93476785345405</v>
      </c>
      <c r="AD204" s="73">
        <f t="shared" si="137"/>
        <v>0.3999999999999847</v>
      </c>
      <c r="AE204" s="69">
        <f t="shared" si="138"/>
        <v>0.70000000000000007</v>
      </c>
      <c r="AF204" s="69">
        <f t="shared" si="138"/>
        <v>3.5000000000000004</v>
      </c>
      <c r="AG204" s="78">
        <f t="shared" si="138"/>
        <v>200</v>
      </c>
      <c r="AH204" s="60">
        <f t="shared" si="138"/>
        <v>50</v>
      </c>
      <c r="AI204" s="60">
        <f t="shared" si="138"/>
        <v>175.00000000000003</v>
      </c>
      <c r="AJ204" s="60">
        <f t="shared" si="138"/>
        <v>10175</v>
      </c>
      <c r="AK204" s="60">
        <f t="shared" si="138"/>
        <v>648.37901711452696</v>
      </c>
      <c r="AL204" s="60">
        <f t="shared" si="138"/>
        <v>12.967580342290539</v>
      </c>
      <c r="AM204" s="60">
        <f t="shared" ca="1" si="138"/>
        <v>-430.87216454734795</v>
      </c>
      <c r="AN204" s="60">
        <f t="shared" ca="1" si="138"/>
        <v>-430.87216454734795</v>
      </c>
      <c r="AO204" s="60">
        <f t="shared" ca="1" si="138"/>
        <v>430.87216454734795</v>
      </c>
      <c r="AP204" s="63">
        <f t="shared" si="115"/>
        <v>35</v>
      </c>
      <c r="AQ204" s="62">
        <f t="shared" si="116"/>
        <v>35.168950855727651</v>
      </c>
      <c r="AR204" s="62">
        <f t="shared" si="117"/>
        <v>1758.4475427863827</v>
      </c>
      <c r="AS204" s="62">
        <f t="shared" si="118"/>
        <v>3516.8950855727653</v>
      </c>
      <c r="AT204" s="62">
        <f t="shared" si="119"/>
        <v>-1758.4475427863827</v>
      </c>
      <c r="AU204" s="62">
        <f t="shared" si="120"/>
        <v>8792.2377139319142</v>
      </c>
      <c r="AV204" s="62">
        <f t="shared" si="121"/>
        <v>-3516.8950855727653</v>
      </c>
      <c r="AW204" s="63">
        <f t="shared" si="133"/>
        <v>5275.3426283591489</v>
      </c>
      <c r="AX204" s="61" t="str">
        <f t="shared" ca="1" si="122"/>
        <v>VINTO</v>
      </c>
      <c r="AY204" s="69">
        <f t="shared" ca="1" si="134"/>
        <v>9744.127835452653</v>
      </c>
      <c r="AZ204" s="51">
        <f t="shared" si="123"/>
        <v>12309.132799504678</v>
      </c>
      <c r="BA204" s="55">
        <f t="shared" ca="1" si="124"/>
        <v>1.296842006407495</v>
      </c>
      <c r="BB204" s="55">
        <f t="shared" ca="1" si="135"/>
        <v>10.376790643919772</v>
      </c>
      <c r="BC204" s="64">
        <f t="shared" ca="1" si="125"/>
        <v>4766.9636112446224</v>
      </c>
      <c r="BE204" s="52">
        <f t="shared" ca="1" si="126"/>
        <v>0.3999999999999847</v>
      </c>
      <c r="BF204" s="52">
        <f t="shared" ca="1" si="127"/>
        <v>0.3999999999999847</v>
      </c>
      <c r="BG204" s="52" t="str">
        <f t="shared" ca="1" si="128"/>
        <v/>
      </c>
      <c r="BH204" s="52">
        <f t="shared" ca="1" si="129"/>
        <v>0.3999999999999847</v>
      </c>
    </row>
    <row r="205" spans="19:60">
      <c r="S205" s="68">
        <f t="shared" si="136"/>
        <v>7</v>
      </c>
      <c r="T205" s="69">
        <f t="shared" si="136"/>
        <v>2</v>
      </c>
      <c r="U205" s="70">
        <f t="shared" si="114"/>
        <v>5</v>
      </c>
      <c r="V205" s="68">
        <f t="shared" si="130"/>
        <v>2</v>
      </c>
      <c r="W205" s="70">
        <f t="shared" si="130"/>
        <v>7</v>
      </c>
      <c r="X205" s="71">
        <f t="shared" si="130"/>
        <v>0.7142857142857143</v>
      </c>
      <c r="Y205" s="71">
        <f t="shared" si="130"/>
        <v>0.5</v>
      </c>
      <c r="Z205" s="69">
        <f t="shared" si="130"/>
        <v>10000</v>
      </c>
      <c r="AA205" s="69">
        <f t="shared" ca="1" si="130"/>
        <v>9491.6209828854735</v>
      </c>
      <c r="AB205" s="69">
        <f t="shared" ca="1" si="131"/>
        <v>-508.3790171145265</v>
      </c>
      <c r="AC205" s="69">
        <f t="shared" ca="1" si="132"/>
        <v>140.93476785345405</v>
      </c>
      <c r="AD205" s="73">
        <f t="shared" si="137"/>
        <v>0.29999999999998472</v>
      </c>
      <c r="AE205" s="69">
        <f t="shared" si="138"/>
        <v>0.70000000000000007</v>
      </c>
      <c r="AF205" s="69">
        <f t="shared" si="138"/>
        <v>3.5000000000000004</v>
      </c>
      <c r="AG205" s="78">
        <f t="shared" si="138"/>
        <v>200</v>
      </c>
      <c r="AH205" s="60">
        <f t="shared" si="138"/>
        <v>50</v>
      </c>
      <c r="AI205" s="60">
        <f t="shared" si="138"/>
        <v>175.00000000000003</v>
      </c>
      <c r="AJ205" s="60">
        <f t="shared" si="138"/>
        <v>10175</v>
      </c>
      <c r="AK205" s="60">
        <f t="shared" si="138"/>
        <v>648.37901711452696</v>
      </c>
      <c r="AL205" s="60">
        <f t="shared" si="138"/>
        <v>12.967580342290539</v>
      </c>
      <c r="AM205" s="60">
        <f t="shared" ca="1" si="138"/>
        <v>-430.87216454734795</v>
      </c>
      <c r="AN205" s="60">
        <f t="shared" ca="1" si="138"/>
        <v>-430.87216454734795</v>
      </c>
      <c r="AO205" s="60">
        <f t="shared" ca="1" si="138"/>
        <v>430.87216454734795</v>
      </c>
      <c r="AP205" s="63">
        <f t="shared" si="115"/>
        <v>35</v>
      </c>
      <c r="AQ205" s="62">
        <f t="shared" si="116"/>
        <v>46.558601140970779</v>
      </c>
      <c r="AR205" s="62">
        <f t="shared" si="117"/>
        <v>2327.9300570485389</v>
      </c>
      <c r="AS205" s="62">
        <f t="shared" si="118"/>
        <v>4655.8601140970777</v>
      </c>
      <c r="AT205" s="62">
        <f t="shared" si="119"/>
        <v>-2327.9300570485389</v>
      </c>
      <c r="AU205" s="62">
        <f t="shared" si="120"/>
        <v>11639.650285242695</v>
      </c>
      <c r="AV205" s="62">
        <f t="shared" si="121"/>
        <v>-4655.8601140970777</v>
      </c>
      <c r="AW205" s="63">
        <f t="shared" si="133"/>
        <v>6983.790171145617</v>
      </c>
      <c r="AX205" s="61" t="str">
        <f t="shared" ca="1" si="122"/>
        <v>VINTO</v>
      </c>
      <c r="AY205" s="69">
        <f t="shared" ca="1" si="134"/>
        <v>9744.127835452653</v>
      </c>
      <c r="AZ205" s="51">
        <f t="shared" si="123"/>
        <v>16295.510399339772</v>
      </c>
      <c r="BA205" s="55">
        <f t="shared" ca="1" si="124"/>
        <v>1.716831132292632</v>
      </c>
      <c r="BB205" s="55">
        <f t="shared" ca="1" si="135"/>
        <v>13.737369041673732</v>
      </c>
      <c r="BC205" s="64">
        <f t="shared" ca="1" si="125"/>
        <v>6475.4111540310905</v>
      </c>
      <c r="BE205" s="52">
        <f t="shared" ca="1" si="126"/>
        <v>0.29999999999998472</v>
      </c>
      <c r="BF205" s="52">
        <f t="shared" ca="1" si="127"/>
        <v>0.29999999999998472</v>
      </c>
      <c r="BG205" s="52" t="str">
        <f t="shared" ca="1" si="128"/>
        <v/>
      </c>
      <c r="BH205" s="52">
        <f t="shared" ca="1" si="129"/>
        <v>0.29999999999998472</v>
      </c>
    </row>
    <row r="206" spans="19:60">
      <c r="S206" s="68">
        <f t="shared" si="136"/>
        <v>7</v>
      </c>
      <c r="T206" s="69">
        <f t="shared" si="136"/>
        <v>2</v>
      </c>
      <c r="U206" s="70">
        <f t="shared" si="114"/>
        <v>5</v>
      </c>
      <c r="V206" s="68">
        <f t="shared" si="130"/>
        <v>2</v>
      </c>
      <c r="W206" s="70">
        <f t="shared" si="130"/>
        <v>7</v>
      </c>
      <c r="X206" s="71">
        <f t="shared" si="130"/>
        <v>0.7142857142857143</v>
      </c>
      <c r="Y206" s="71">
        <f t="shared" si="130"/>
        <v>0.5</v>
      </c>
      <c r="Z206" s="69">
        <f t="shared" si="130"/>
        <v>10000</v>
      </c>
      <c r="AA206" s="69">
        <f t="shared" ca="1" si="130"/>
        <v>9491.6209828854735</v>
      </c>
      <c r="AB206" s="69">
        <f t="shared" ca="1" si="131"/>
        <v>-508.3790171145265</v>
      </c>
      <c r="AC206" s="69">
        <f t="shared" ca="1" si="132"/>
        <v>140.93476785345405</v>
      </c>
      <c r="AD206" s="73">
        <f t="shared" si="137"/>
        <v>0.19999999999998472</v>
      </c>
      <c r="AE206" s="69">
        <f t="shared" si="138"/>
        <v>0.70000000000000007</v>
      </c>
      <c r="AF206" s="69">
        <f t="shared" si="138"/>
        <v>3.5000000000000004</v>
      </c>
      <c r="AG206" s="78">
        <f t="shared" si="138"/>
        <v>200</v>
      </c>
      <c r="AH206" s="60">
        <f t="shared" si="138"/>
        <v>50</v>
      </c>
      <c r="AI206" s="60">
        <f t="shared" si="138"/>
        <v>175.00000000000003</v>
      </c>
      <c r="AJ206" s="60">
        <f t="shared" si="138"/>
        <v>10175</v>
      </c>
      <c r="AK206" s="60">
        <f t="shared" si="138"/>
        <v>648.37901711452696</v>
      </c>
      <c r="AL206" s="60">
        <f t="shared" si="138"/>
        <v>12.967580342290539</v>
      </c>
      <c r="AM206" s="60">
        <f t="shared" ca="1" si="138"/>
        <v>-430.87216454734795</v>
      </c>
      <c r="AN206" s="60">
        <f t="shared" ca="1" si="138"/>
        <v>-430.87216454734795</v>
      </c>
      <c r="AO206" s="60">
        <f t="shared" ca="1" si="138"/>
        <v>430.87216454734795</v>
      </c>
      <c r="AP206" s="63">
        <f t="shared" si="115"/>
        <v>35</v>
      </c>
      <c r="AQ206" s="62">
        <f t="shared" si="116"/>
        <v>69.337901711457917</v>
      </c>
      <c r="AR206" s="62">
        <f t="shared" si="117"/>
        <v>3466.8950855728958</v>
      </c>
      <c r="AS206" s="62">
        <f t="shared" si="118"/>
        <v>6933.7901711457916</v>
      </c>
      <c r="AT206" s="62">
        <f t="shared" si="119"/>
        <v>-3466.8950855728958</v>
      </c>
      <c r="AU206" s="62">
        <f t="shared" si="120"/>
        <v>17334.47542786448</v>
      </c>
      <c r="AV206" s="62">
        <f t="shared" si="121"/>
        <v>-6933.7901711457916</v>
      </c>
      <c r="AW206" s="63">
        <f t="shared" si="133"/>
        <v>10400.685256718687</v>
      </c>
      <c r="AX206" s="61" t="str">
        <f t="shared" ca="1" si="122"/>
        <v>VINTO</v>
      </c>
      <c r="AY206" s="69">
        <f t="shared" ca="1" si="134"/>
        <v>9744.127835452653</v>
      </c>
      <c r="AZ206" s="51">
        <f t="shared" si="123"/>
        <v>24268.265599010272</v>
      </c>
      <c r="BA206" s="55">
        <f t="shared" ca="1" si="124"/>
        <v>2.5568093840629387</v>
      </c>
      <c r="BB206" s="55">
        <f t="shared" ca="1" si="135"/>
        <v>20.458525837181913</v>
      </c>
      <c r="BC206" s="64">
        <f t="shared" ca="1" si="125"/>
        <v>9892.3062396041605</v>
      </c>
      <c r="BE206" s="52">
        <f t="shared" ca="1" si="126"/>
        <v>0.19999999999998472</v>
      </c>
      <c r="BF206" s="52">
        <f t="shared" ca="1" si="127"/>
        <v>0.19999999999998472</v>
      </c>
      <c r="BG206" s="52" t="str">
        <f t="shared" ca="1" si="128"/>
        <v/>
      </c>
      <c r="BH206" s="52">
        <f t="shared" ca="1" si="129"/>
        <v>0.19999999999998472</v>
      </c>
    </row>
    <row r="207" spans="19:60">
      <c r="S207" s="68">
        <f t="shared" si="136"/>
        <v>7</v>
      </c>
      <c r="T207" s="69">
        <f t="shared" si="136"/>
        <v>2</v>
      </c>
      <c r="U207" s="70">
        <f t="shared" si="114"/>
        <v>5</v>
      </c>
      <c r="V207" s="68">
        <f t="shared" si="130"/>
        <v>2</v>
      </c>
      <c r="W207" s="70">
        <f t="shared" si="130"/>
        <v>7</v>
      </c>
      <c r="X207" s="71">
        <f t="shared" si="130"/>
        <v>0.7142857142857143</v>
      </c>
      <c r="Y207" s="71">
        <f t="shared" si="130"/>
        <v>0.5</v>
      </c>
      <c r="Z207" s="69">
        <f t="shared" si="130"/>
        <v>10000</v>
      </c>
      <c r="AA207" s="69">
        <f t="shared" ca="1" si="130"/>
        <v>9491.6209828854735</v>
      </c>
      <c r="AB207" s="69">
        <f t="shared" ca="1" si="131"/>
        <v>-508.3790171145265</v>
      </c>
      <c r="AC207" s="69">
        <f t="shared" ca="1" si="132"/>
        <v>140.93476785345405</v>
      </c>
      <c r="AD207" s="73">
        <f t="shared" si="137"/>
        <v>9.9999999999984712E-2</v>
      </c>
      <c r="AE207" s="69">
        <f t="shared" si="138"/>
        <v>0.70000000000000007</v>
      </c>
      <c r="AF207" s="69">
        <f t="shared" si="138"/>
        <v>3.5000000000000004</v>
      </c>
      <c r="AG207" s="78">
        <f t="shared" si="138"/>
        <v>200</v>
      </c>
      <c r="AH207" s="60">
        <f t="shared" si="138"/>
        <v>50</v>
      </c>
      <c r="AI207" s="60">
        <f t="shared" si="138"/>
        <v>175.00000000000003</v>
      </c>
      <c r="AJ207" s="60">
        <f t="shared" si="138"/>
        <v>10175</v>
      </c>
      <c r="AK207" s="60">
        <f t="shared" si="138"/>
        <v>648.37901711452696</v>
      </c>
      <c r="AL207" s="60">
        <f t="shared" si="138"/>
        <v>12.967580342290539</v>
      </c>
      <c r="AM207" s="60">
        <f t="shared" ca="1" si="138"/>
        <v>-430.87216454734795</v>
      </c>
      <c r="AN207" s="60">
        <f t="shared" ca="1" si="138"/>
        <v>-430.87216454734795</v>
      </c>
      <c r="AO207" s="60">
        <f t="shared" ca="1" si="138"/>
        <v>430.87216454734795</v>
      </c>
      <c r="AP207" s="63">
        <f t="shared" si="115"/>
        <v>35</v>
      </c>
      <c r="AQ207" s="62">
        <f t="shared" si="116"/>
        <v>137.67580342292626</v>
      </c>
      <c r="AR207" s="62">
        <f t="shared" si="117"/>
        <v>6883.7901711463128</v>
      </c>
      <c r="AS207" s="62">
        <f t="shared" si="118"/>
        <v>13767.580342292626</v>
      </c>
      <c r="AT207" s="62">
        <f t="shared" si="119"/>
        <v>-6883.7901711463128</v>
      </c>
      <c r="AU207" s="62">
        <f t="shared" si="120"/>
        <v>34418.950855731564</v>
      </c>
      <c r="AV207" s="62">
        <f t="shared" si="121"/>
        <v>-13767.580342292626</v>
      </c>
      <c r="AW207" s="63">
        <f t="shared" si="133"/>
        <v>20651.370513438938</v>
      </c>
      <c r="AX207" s="61" t="str">
        <f t="shared" ca="1" si="122"/>
        <v>VINTO</v>
      </c>
      <c r="AY207" s="69">
        <f t="shared" ca="1" si="134"/>
        <v>9744.127835452653</v>
      </c>
      <c r="AZ207" s="51">
        <f t="shared" si="123"/>
        <v>48186.53119802419</v>
      </c>
      <c r="BA207" s="55">
        <f t="shared" ca="1" si="124"/>
        <v>5.0767441393741137</v>
      </c>
      <c r="BB207" s="55">
        <f t="shared" ca="1" si="135"/>
        <v>40.621996223708507</v>
      </c>
      <c r="BC207" s="64">
        <f t="shared" ca="1" si="125"/>
        <v>20142.991496324412</v>
      </c>
      <c r="BE207" s="52">
        <f t="shared" ca="1" si="126"/>
        <v>9.9999999999984712E-2</v>
      </c>
      <c r="BF207" s="52">
        <f t="shared" ca="1" si="127"/>
        <v>9.9999999999984712E-2</v>
      </c>
      <c r="BG207" s="52" t="str">
        <f t="shared" ca="1" si="128"/>
        <v/>
      </c>
      <c r="BH207" s="52">
        <f t="shared" ca="1" si="129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7.4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5.0999999999999837</v>
      </c>
      <c r="BF215" s="52">
        <f ca="1">MAX(BF217:BF416)</f>
        <v>0</v>
      </c>
      <c r="BG215" s="52">
        <f ca="1">AVERAGE(MAX(BG217:BG416),MIN(BG217:BG416))</f>
        <v>11.199999999999992</v>
      </c>
      <c r="BH215" s="52">
        <f ca="1">MIN(BH217:BH416)</f>
        <v>13.299999999999955</v>
      </c>
    </row>
    <row r="216" spans="19:60" ht="16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9491.6209828854735</v>
      </c>
      <c r="AB217" s="69">
        <f ca="1">AA217-Z217</f>
        <v>-508.3790171145265</v>
      </c>
      <c r="AC217" s="69">
        <f ca="1">X$4</f>
        <v>140.93476785345405</v>
      </c>
      <c r="AD217" s="83">
        <f>AD8</f>
        <v>20</v>
      </c>
      <c r="AE217" s="69">
        <f>2/20*W217</f>
        <v>0.70000000000000007</v>
      </c>
      <c r="AF217" s="69">
        <f>J$3</f>
        <v>3.5000000000000004</v>
      </c>
      <c r="AG217" s="72">
        <f>X$3</f>
        <v>200</v>
      </c>
      <c r="AH217" s="60">
        <f>Z217/AG217</f>
        <v>50</v>
      </c>
      <c r="AI217" s="60">
        <f>AF217*AH217</f>
        <v>175.00000000000003</v>
      </c>
      <c r="AJ217" s="60">
        <f>Z217+AI217</f>
        <v>10175</v>
      </c>
      <c r="AK217" s="60">
        <f>K$3</f>
        <v>648.37901711452696</v>
      </c>
      <c r="AL217" s="60">
        <f>AK217/AH217</f>
        <v>12.967580342290539</v>
      </c>
      <c r="AM217" s="60">
        <f ca="1">IF(AY217&gt;AJ217,"VINTO",AW217-AP217-AK217)</f>
        <v>-767.54796797025324</v>
      </c>
      <c r="AN217" s="60">
        <f t="shared" ref="AN217" ca="1" si="139">AM217</f>
        <v>-767.54796797025324</v>
      </c>
      <c r="AO217" s="60">
        <f t="shared" ref="AO217" ca="1" si="140">IFERROR(-AN217,"")</f>
        <v>767.54796797025324</v>
      </c>
      <c r="AP217" s="63">
        <f t="shared" ref="AP217:AP280" si="141">AE217*AH217</f>
        <v>35</v>
      </c>
      <c r="AQ217" s="62">
        <f t="shared" ref="AQ217:AQ280" si="142">IF(AL217=0,1,(1+(AL217+AE217)/(AD217*(T217-1))))</f>
        <v>1.6833790171145269</v>
      </c>
      <c r="AR217" s="62">
        <f t="shared" ref="AR217:AR280" si="143">IF(AQ217&lt;=0,AH217,AQ217*AH217)</f>
        <v>84.168950855726337</v>
      </c>
      <c r="AS217" s="62">
        <f t="shared" ref="AS217:AS280" si="144">(T217*AR217)</f>
        <v>168.33790171145267</v>
      </c>
      <c r="AT217" s="62">
        <f t="shared" ref="AT217:AT280" si="145">-AR217</f>
        <v>-84.168950855726337</v>
      </c>
      <c r="AU217" s="62">
        <f t="shared" ref="AU217:AU280" si="146">(AS217+AT217)*U217</f>
        <v>252.50685256717901</v>
      </c>
      <c r="AV217" s="62">
        <f t="shared" ref="AV217:AV280" si="147">AT217*V217</f>
        <v>-336.67580342290535</v>
      </c>
      <c r="AW217" s="63">
        <f t="shared" ref="AW217" si="148">SUM(AU217:AV217)</f>
        <v>-84.168950855726337</v>
      </c>
      <c r="AX217" s="61" t="str">
        <f t="shared" ref="AX217:AX280" ca="1" si="149">IF(AY217+AW217&gt;AJ217,"VINTO","")</f>
        <v/>
      </c>
      <c r="AY217" s="69">
        <f ca="1">AA217+AW217</f>
        <v>9407.452032029747</v>
      </c>
      <c r="AZ217" s="51">
        <f t="shared" ref="AZ217:AZ280" si="150">AR217*W217</f>
        <v>589.18265599008441</v>
      </c>
      <c r="BA217" s="55">
        <f t="shared" ref="BA217:BA280" ca="1" si="151">IFERROR(AZ217/AA217,0)</f>
        <v>6.2073976305253985E-2</v>
      </c>
      <c r="BB217" s="55">
        <f ca="1">IFERROR(AW217/ABS(AB217),0)</f>
        <v>-0.16556338484120586</v>
      </c>
      <c r="BC217" s="64">
        <f t="shared" ref="BC217:BC280" ca="1" si="152">AW217+AB217</f>
        <v>-592.54796797025278</v>
      </c>
      <c r="BE217" s="52" t="str">
        <f t="shared" ref="BE217:BE280" ca="1" si="153">IF(((AR217-AC217)/AC217)&gt;=BE$4,AD217,"")</f>
        <v/>
      </c>
      <c r="BF217" s="52" t="str">
        <f t="shared" ref="BF217:BF280" ca="1" si="154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155">ROUND((1/T218)*S218,0)-1</f>
        <v>3</v>
      </c>
      <c r="V218" s="68">
        <f t="shared" ref="V218:AA233" si="156">V217</f>
        <v>4</v>
      </c>
      <c r="W218" s="70">
        <f t="shared" si="156"/>
        <v>7</v>
      </c>
      <c r="X218" s="71">
        <f t="shared" si="156"/>
        <v>0.42857142857142855</v>
      </c>
      <c r="Y218" s="71">
        <f t="shared" si="156"/>
        <v>0.5</v>
      </c>
      <c r="Z218" s="69">
        <f t="shared" si="156"/>
        <v>10000</v>
      </c>
      <c r="AA218" s="69">
        <f t="shared" ca="1" si="156"/>
        <v>9491.6209828854735</v>
      </c>
      <c r="AB218" s="69">
        <f t="shared" ref="AB218:AB281" ca="1" si="157">AA218-Z218</f>
        <v>-508.3790171145265</v>
      </c>
      <c r="AC218" s="69">
        <f t="shared" ref="AC218:AC281" ca="1" si="158">AC217</f>
        <v>140.93476785345405</v>
      </c>
      <c r="AD218" s="73">
        <f>AD217-0.1</f>
        <v>19.899999999999999</v>
      </c>
      <c r="AE218" s="69">
        <f>AE217</f>
        <v>0.70000000000000007</v>
      </c>
      <c r="AF218" s="69">
        <f>AF217</f>
        <v>3.5000000000000004</v>
      </c>
      <c r="AG218" s="78">
        <f>AG217</f>
        <v>200</v>
      </c>
      <c r="AH218" s="60">
        <f>AH217</f>
        <v>50</v>
      </c>
      <c r="AI218" s="60">
        <f>AI217</f>
        <v>175.00000000000003</v>
      </c>
      <c r="AJ218" s="60">
        <f t="shared" ref="AJ218:AK218" si="159">AJ217</f>
        <v>10175</v>
      </c>
      <c r="AK218" s="60">
        <f t="shared" si="159"/>
        <v>648.37901711452696</v>
      </c>
      <c r="AL218" s="60">
        <f>AL217</f>
        <v>12.967580342290539</v>
      </c>
      <c r="AM218" s="60">
        <f t="shared" ref="AM218:AO218" ca="1" si="160">AM217</f>
        <v>-767.54796797025324</v>
      </c>
      <c r="AN218" s="60">
        <f t="shared" ca="1" si="160"/>
        <v>-767.54796797025324</v>
      </c>
      <c r="AO218" s="60">
        <f t="shared" ca="1" si="160"/>
        <v>767.54796797025324</v>
      </c>
      <c r="AP218" s="63">
        <f t="shared" si="141"/>
        <v>35</v>
      </c>
      <c r="AQ218" s="62">
        <f t="shared" si="142"/>
        <v>1.6868130825271628</v>
      </c>
      <c r="AR218" s="62">
        <f t="shared" si="143"/>
        <v>84.340654126358146</v>
      </c>
      <c r="AS218" s="62">
        <f t="shared" si="144"/>
        <v>168.68130825271629</v>
      </c>
      <c r="AT218" s="62">
        <f t="shared" si="145"/>
        <v>-84.340654126358146</v>
      </c>
      <c r="AU218" s="62">
        <f t="shared" si="146"/>
        <v>253.02196237907444</v>
      </c>
      <c r="AV218" s="62">
        <f t="shared" si="147"/>
        <v>-337.36261650543258</v>
      </c>
      <c r="AW218" s="63">
        <f t="shared" ref="AW218:AW281" si="161">SUM(AU218:AV218)</f>
        <v>-84.340654126358146</v>
      </c>
      <c r="AX218" s="61" t="str">
        <f t="shared" ca="1" si="149"/>
        <v/>
      </c>
      <c r="AY218" s="69">
        <f t="shared" ref="AY218:AY281" ca="1" si="162">AY217</f>
        <v>9407.452032029747</v>
      </c>
      <c r="AZ218" s="51">
        <f t="shared" si="150"/>
        <v>590.38457888450705</v>
      </c>
      <c r="BA218" s="55">
        <f t="shared" ca="1" si="151"/>
        <v>6.2200606192455529E-2</v>
      </c>
      <c r="BB218" s="55">
        <f t="shared" ref="BB218:BB281" ca="1" si="163">IFERROR(AW218/ABS(AB218),0)</f>
        <v>-0.16590113141384447</v>
      </c>
      <c r="BC218" s="64">
        <f t="shared" ca="1" si="152"/>
        <v>-592.71967124088462</v>
      </c>
      <c r="BE218" s="52" t="str">
        <f t="shared" ca="1" si="153"/>
        <v/>
      </c>
      <c r="BF218" s="52" t="str">
        <f t="shared" ca="1" si="154"/>
        <v/>
      </c>
      <c r="BG218" s="52">
        <f t="shared" ref="BG218:BG281" ca="1" si="164">IF(BA218&lt;=BG$213,AD218,"")</f>
        <v>19.899999999999999</v>
      </c>
      <c r="BH218" s="52">
        <f t="shared" ref="BH218:BH281" ca="1" si="165">IF(BB218&gt;=BH$213,AD218,"")</f>
        <v>19.899999999999999</v>
      </c>
    </row>
    <row r="219" spans="19:60">
      <c r="S219" s="68">
        <f t="shared" ref="S219:T234" si="166">S218</f>
        <v>7</v>
      </c>
      <c r="T219" s="69">
        <f t="shared" si="166"/>
        <v>2</v>
      </c>
      <c r="U219" s="70">
        <f t="shared" si="155"/>
        <v>3</v>
      </c>
      <c r="V219" s="68">
        <f t="shared" si="156"/>
        <v>4</v>
      </c>
      <c r="W219" s="70">
        <f t="shared" si="156"/>
        <v>7</v>
      </c>
      <c r="X219" s="71">
        <f t="shared" si="156"/>
        <v>0.42857142857142855</v>
      </c>
      <c r="Y219" s="71">
        <f t="shared" si="156"/>
        <v>0.5</v>
      </c>
      <c r="Z219" s="69">
        <f t="shared" si="156"/>
        <v>10000</v>
      </c>
      <c r="AA219" s="69">
        <f t="shared" ca="1" si="156"/>
        <v>9491.6209828854735</v>
      </c>
      <c r="AB219" s="69">
        <f t="shared" ca="1" si="157"/>
        <v>-508.3790171145265</v>
      </c>
      <c r="AC219" s="69">
        <f t="shared" ca="1" si="158"/>
        <v>140.93476785345405</v>
      </c>
      <c r="AD219" s="73">
        <f t="shared" ref="AD219:AD282" si="167">AD218-0.1</f>
        <v>19.799999999999997</v>
      </c>
      <c r="AE219" s="69">
        <f t="shared" ref="AE219:AO234" si="168">AE218</f>
        <v>0.70000000000000007</v>
      </c>
      <c r="AF219" s="69">
        <f t="shared" si="168"/>
        <v>3.5000000000000004</v>
      </c>
      <c r="AG219" s="78">
        <f t="shared" si="168"/>
        <v>200</v>
      </c>
      <c r="AH219" s="60">
        <f t="shared" si="168"/>
        <v>50</v>
      </c>
      <c r="AI219" s="60">
        <f t="shared" si="168"/>
        <v>175.00000000000003</v>
      </c>
      <c r="AJ219" s="60">
        <f t="shared" si="168"/>
        <v>10175</v>
      </c>
      <c r="AK219" s="60">
        <f t="shared" si="168"/>
        <v>648.37901711452696</v>
      </c>
      <c r="AL219" s="60">
        <f t="shared" si="168"/>
        <v>12.967580342290539</v>
      </c>
      <c r="AM219" s="60">
        <f t="shared" ca="1" si="168"/>
        <v>-767.54796797025324</v>
      </c>
      <c r="AN219" s="60">
        <f t="shared" ca="1" si="168"/>
        <v>-767.54796797025324</v>
      </c>
      <c r="AO219" s="60">
        <f t="shared" ca="1" si="168"/>
        <v>767.54796797025324</v>
      </c>
      <c r="AP219" s="63">
        <f t="shared" si="141"/>
        <v>35</v>
      </c>
      <c r="AQ219" s="62">
        <f t="shared" si="142"/>
        <v>1.6902818354692193</v>
      </c>
      <c r="AR219" s="62">
        <f t="shared" si="143"/>
        <v>84.514091773460962</v>
      </c>
      <c r="AS219" s="62">
        <f t="shared" si="144"/>
        <v>169.02818354692192</v>
      </c>
      <c r="AT219" s="62">
        <f t="shared" si="145"/>
        <v>-84.514091773460962</v>
      </c>
      <c r="AU219" s="62">
        <f t="shared" si="146"/>
        <v>253.54227532038288</v>
      </c>
      <c r="AV219" s="62">
        <f t="shared" si="147"/>
        <v>-338.05636709384385</v>
      </c>
      <c r="AW219" s="63">
        <f t="shared" si="161"/>
        <v>-84.514091773460962</v>
      </c>
      <c r="AX219" s="61" t="str">
        <f t="shared" ca="1" si="149"/>
        <v/>
      </c>
      <c r="AY219" s="69">
        <f t="shared" ca="1" si="162"/>
        <v>9407.452032029747</v>
      </c>
      <c r="AZ219" s="51">
        <f t="shared" si="150"/>
        <v>591.59864241422679</v>
      </c>
      <c r="BA219" s="55">
        <f t="shared" ca="1" si="151"/>
        <v>6.2328515169426786E-2</v>
      </c>
      <c r="BB219" s="55">
        <f t="shared" ca="1" si="163"/>
        <v>-0.16624228956802481</v>
      </c>
      <c r="BC219" s="64">
        <f t="shared" ca="1" si="152"/>
        <v>-592.89310888798741</v>
      </c>
      <c r="BE219" s="52" t="str">
        <f t="shared" ca="1" si="153"/>
        <v/>
      </c>
      <c r="BF219" s="52" t="str">
        <f t="shared" ca="1" si="154"/>
        <v/>
      </c>
      <c r="BG219" s="52">
        <f t="shared" ca="1" si="164"/>
        <v>19.799999999999997</v>
      </c>
      <c r="BH219" s="52">
        <f t="shared" ca="1" si="165"/>
        <v>19.799999999999997</v>
      </c>
    </row>
    <row r="220" spans="19:60">
      <c r="S220" s="68">
        <f t="shared" si="166"/>
        <v>7</v>
      </c>
      <c r="T220" s="69">
        <f t="shared" si="166"/>
        <v>2</v>
      </c>
      <c r="U220" s="70">
        <f t="shared" si="155"/>
        <v>3</v>
      </c>
      <c r="V220" s="68">
        <f t="shared" si="156"/>
        <v>4</v>
      </c>
      <c r="W220" s="70">
        <f t="shared" si="156"/>
        <v>7</v>
      </c>
      <c r="X220" s="71">
        <f t="shared" si="156"/>
        <v>0.42857142857142855</v>
      </c>
      <c r="Y220" s="71">
        <f t="shared" si="156"/>
        <v>0.5</v>
      </c>
      <c r="Z220" s="69">
        <f t="shared" si="156"/>
        <v>10000</v>
      </c>
      <c r="AA220" s="69">
        <f t="shared" ca="1" si="156"/>
        <v>9491.6209828854735</v>
      </c>
      <c r="AB220" s="69">
        <f t="shared" ca="1" si="157"/>
        <v>-508.3790171145265</v>
      </c>
      <c r="AC220" s="69">
        <f t="shared" ca="1" si="158"/>
        <v>140.93476785345405</v>
      </c>
      <c r="AD220" s="73">
        <f t="shared" si="167"/>
        <v>19.699999999999996</v>
      </c>
      <c r="AE220" s="69">
        <f t="shared" si="168"/>
        <v>0.70000000000000007</v>
      </c>
      <c r="AF220" s="69">
        <f t="shared" si="168"/>
        <v>3.5000000000000004</v>
      </c>
      <c r="AG220" s="78">
        <f t="shared" si="168"/>
        <v>200</v>
      </c>
      <c r="AH220" s="60">
        <f t="shared" si="168"/>
        <v>50</v>
      </c>
      <c r="AI220" s="60">
        <f t="shared" si="168"/>
        <v>175.00000000000003</v>
      </c>
      <c r="AJ220" s="60">
        <f t="shared" si="168"/>
        <v>10175</v>
      </c>
      <c r="AK220" s="60">
        <f t="shared" si="168"/>
        <v>648.37901711452696</v>
      </c>
      <c r="AL220" s="60">
        <f t="shared" si="168"/>
        <v>12.967580342290539</v>
      </c>
      <c r="AM220" s="60">
        <f t="shared" ca="1" si="168"/>
        <v>-767.54796797025324</v>
      </c>
      <c r="AN220" s="60">
        <f t="shared" ca="1" si="168"/>
        <v>-767.54796797025324</v>
      </c>
      <c r="AO220" s="60">
        <f t="shared" ca="1" si="168"/>
        <v>767.54796797025324</v>
      </c>
      <c r="AP220" s="63">
        <f t="shared" si="141"/>
        <v>35</v>
      </c>
      <c r="AQ220" s="62">
        <f t="shared" si="142"/>
        <v>1.6937858041771849</v>
      </c>
      <c r="AR220" s="62">
        <f t="shared" si="143"/>
        <v>84.689290208859248</v>
      </c>
      <c r="AS220" s="62">
        <f t="shared" si="144"/>
        <v>169.3785804177185</v>
      </c>
      <c r="AT220" s="62">
        <f t="shared" si="145"/>
        <v>-84.689290208859248</v>
      </c>
      <c r="AU220" s="62">
        <f t="shared" si="146"/>
        <v>254.06787062657776</v>
      </c>
      <c r="AV220" s="62">
        <f t="shared" si="147"/>
        <v>-338.75716083543699</v>
      </c>
      <c r="AW220" s="63">
        <f t="shared" si="161"/>
        <v>-84.689290208859234</v>
      </c>
      <c r="AX220" s="61" t="str">
        <f t="shared" ca="1" si="149"/>
        <v/>
      </c>
      <c r="AY220" s="69">
        <f t="shared" ca="1" si="162"/>
        <v>9407.452032029747</v>
      </c>
      <c r="AZ220" s="51">
        <f t="shared" si="150"/>
        <v>592.82503146201475</v>
      </c>
      <c r="BA220" s="55">
        <f t="shared" ca="1" si="151"/>
        <v>6.245772271469216E-2</v>
      </c>
      <c r="BB220" s="55">
        <f t="shared" ca="1" si="163"/>
        <v>-0.16658691125676536</v>
      </c>
      <c r="BC220" s="64">
        <f t="shared" ca="1" si="152"/>
        <v>-593.06830732338574</v>
      </c>
      <c r="BE220" s="52" t="str">
        <f t="shared" ca="1" si="153"/>
        <v/>
      </c>
      <c r="BF220" s="52" t="str">
        <f t="shared" ca="1" si="154"/>
        <v/>
      </c>
      <c r="BG220" s="52">
        <f t="shared" ca="1" si="164"/>
        <v>19.699999999999996</v>
      </c>
      <c r="BH220" s="52">
        <f t="shared" ca="1" si="165"/>
        <v>19.699999999999996</v>
      </c>
    </row>
    <row r="221" spans="19:60">
      <c r="S221" s="68">
        <f t="shared" si="166"/>
        <v>7</v>
      </c>
      <c r="T221" s="69">
        <f t="shared" si="166"/>
        <v>2</v>
      </c>
      <c r="U221" s="70">
        <f t="shared" si="155"/>
        <v>3</v>
      </c>
      <c r="V221" s="68">
        <f t="shared" si="156"/>
        <v>4</v>
      </c>
      <c r="W221" s="70">
        <f t="shared" si="156"/>
        <v>7</v>
      </c>
      <c r="X221" s="71">
        <f t="shared" si="156"/>
        <v>0.42857142857142855</v>
      </c>
      <c r="Y221" s="71">
        <f t="shared" si="156"/>
        <v>0.5</v>
      </c>
      <c r="Z221" s="69">
        <f t="shared" si="156"/>
        <v>10000</v>
      </c>
      <c r="AA221" s="69">
        <f t="shared" ca="1" si="156"/>
        <v>9491.6209828854735</v>
      </c>
      <c r="AB221" s="69">
        <f t="shared" ca="1" si="157"/>
        <v>-508.3790171145265</v>
      </c>
      <c r="AC221" s="69">
        <f t="shared" ca="1" si="158"/>
        <v>140.93476785345405</v>
      </c>
      <c r="AD221" s="73">
        <f t="shared" si="167"/>
        <v>19.599999999999994</v>
      </c>
      <c r="AE221" s="69">
        <f t="shared" si="168"/>
        <v>0.70000000000000007</v>
      </c>
      <c r="AF221" s="69">
        <f t="shared" si="168"/>
        <v>3.5000000000000004</v>
      </c>
      <c r="AG221" s="78">
        <f t="shared" si="168"/>
        <v>200</v>
      </c>
      <c r="AH221" s="60">
        <f t="shared" si="168"/>
        <v>50</v>
      </c>
      <c r="AI221" s="60">
        <f t="shared" si="168"/>
        <v>175.00000000000003</v>
      </c>
      <c r="AJ221" s="60">
        <f t="shared" si="168"/>
        <v>10175</v>
      </c>
      <c r="AK221" s="60">
        <f t="shared" si="168"/>
        <v>648.37901711452696</v>
      </c>
      <c r="AL221" s="60">
        <f t="shared" si="168"/>
        <v>12.967580342290539</v>
      </c>
      <c r="AM221" s="60">
        <f t="shared" ca="1" si="168"/>
        <v>-767.54796797025324</v>
      </c>
      <c r="AN221" s="60">
        <f t="shared" ca="1" si="168"/>
        <v>-767.54796797025324</v>
      </c>
      <c r="AO221" s="60">
        <f t="shared" ca="1" si="168"/>
        <v>767.54796797025324</v>
      </c>
      <c r="AP221" s="63">
        <f t="shared" si="141"/>
        <v>35</v>
      </c>
      <c r="AQ221" s="62">
        <f t="shared" si="142"/>
        <v>1.6973255276678847</v>
      </c>
      <c r="AR221" s="62">
        <f t="shared" si="143"/>
        <v>84.866276383394236</v>
      </c>
      <c r="AS221" s="62">
        <f t="shared" si="144"/>
        <v>169.73255276678847</v>
      </c>
      <c r="AT221" s="62">
        <f t="shared" si="145"/>
        <v>-84.866276383394236</v>
      </c>
      <c r="AU221" s="62">
        <f t="shared" si="146"/>
        <v>254.59882915018272</v>
      </c>
      <c r="AV221" s="62">
        <f t="shared" si="147"/>
        <v>-339.46510553357695</v>
      </c>
      <c r="AW221" s="63">
        <f t="shared" si="161"/>
        <v>-84.866276383394222</v>
      </c>
      <c r="AX221" s="61" t="str">
        <f t="shared" ca="1" si="149"/>
        <v/>
      </c>
      <c r="AY221" s="69">
        <f t="shared" ca="1" si="162"/>
        <v>9407.452032029747</v>
      </c>
      <c r="AZ221" s="51">
        <f t="shared" si="150"/>
        <v>594.06393468375961</v>
      </c>
      <c r="BA221" s="55">
        <f t="shared" ca="1" si="151"/>
        <v>6.2588248704296967E-2</v>
      </c>
      <c r="BB221" s="55">
        <f t="shared" ca="1" si="163"/>
        <v>-0.16693504949335022</v>
      </c>
      <c r="BC221" s="64">
        <f t="shared" ca="1" si="152"/>
        <v>-593.24529349792078</v>
      </c>
      <c r="BE221" s="52" t="str">
        <f t="shared" ca="1" si="153"/>
        <v/>
      </c>
      <c r="BF221" s="52" t="str">
        <f t="shared" ca="1" si="154"/>
        <v/>
      </c>
      <c r="BG221" s="52">
        <f t="shared" ca="1" si="164"/>
        <v>19.599999999999994</v>
      </c>
      <c r="BH221" s="52">
        <f t="shared" ca="1" si="165"/>
        <v>19.599999999999994</v>
      </c>
    </row>
    <row r="222" spans="19:60">
      <c r="S222" s="68">
        <f t="shared" si="166"/>
        <v>7</v>
      </c>
      <c r="T222" s="69">
        <f t="shared" si="166"/>
        <v>2</v>
      </c>
      <c r="U222" s="70">
        <f t="shared" si="155"/>
        <v>3</v>
      </c>
      <c r="V222" s="68">
        <f t="shared" si="156"/>
        <v>4</v>
      </c>
      <c r="W222" s="70">
        <f t="shared" si="156"/>
        <v>7</v>
      </c>
      <c r="X222" s="71">
        <f t="shared" si="156"/>
        <v>0.42857142857142855</v>
      </c>
      <c r="Y222" s="71">
        <f t="shared" si="156"/>
        <v>0.5</v>
      </c>
      <c r="Z222" s="69">
        <f t="shared" si="156"/>
        <v>10000</v>
      </c>
      <c r="AA222" s="69">
        <f t="shared" ca="1" si="156"/>
        <v>9491.6209828854735</v>
      </c>
      <c r="AB222" s="69">
        <f t="shared" ca="1" si="157"/>
        <v>-508.3790171145265</v>
      </c>
      <c r="AC222" s="69">
        <f t="shared" ca="1" si="158"/>
        <v>140.93476785345405</v>
      </c>
      <c r="AD222" s="73">
        <f t="shared" si="167"/>
        <v>19.499999999999993</v>
      </c>
      <c r="AE222" s="69">
        <f t="shared" si="168"/>
        <v>0.70000000000000007</v>
      </c>
      <c r="AF222" s="69">
        <f t="shared" si="168"/>
        <v>3.5000000000000004</v>
      </c>
      <c r="AG222" s="78">
        <f t="shared" si="168"/>
        <v>200</v>
      </c>
      <c r="AH222" s="60">
        <f t="shared" si="168"/>
        <v>50</v>
      </c>
      <c r="AI222" s="60">
        <f t="shared" si="168"/>
        <v>175.00000000000003</v>
      </c>
      <c r="AJ222" s="60">
        <f t="shared" si="168"/>
        <v>10175</v>
      </c>
      <c r="AK222" s="60">
        <f t="shared" si="168"/>
        <v>648.37901711452696</v>
      </c>
      <c r="AL222" s="60">
        <f t="shared" si="168"/>
        <v>12.967580342290539</v>
      </c>
      <c r="AM222" s="60">
        <f t="shared" ca="1" si="168"/>
        <v>-767.54796797025324</v>
      </c>
      <c r="AN222" s="60">
        <f t="shared" ca="1" si="168"/>
        <v>-767.54796797025324</v>
      </c>
      <c r="AO222" s="60">
        <f t="shared" ca="1" si="168"/>
        <v>767.54796797025324</v>
      </c>
      <c r="AP222" s="63">
        <f t="shared" si="141"/>
        <v>35</v>
      </c>
      <c r="AQ222" s="62">
        <f t="shared" si="142"/>
        <v>1.7009015560148997</v>
      </c>
      <c r="AR222" s="62">
        <f t="shared" si="143"/>
        <v>85.045077800744977</v>
      </c>
      <c r="AS222" s="62">
        <f t="shared" si="144"/>
        <v>170.09015560148995</v>
      </c>
      <c r="AT222" s="62">
        <f t="shared" si="145"/>
        <v>-85.045077800744977</v>
      </c>
      <c r="AU222" s="62">
        <f t="shared" si="146"/>
        <v>255.13523340223492</v>
      </c>
      <c r="AV222" s="62">
        <f t="shared" si="147"/>
        <v>-340.18031120297991</v>
      </c>
      <c r="AW222" s="63">
        <f t="shared" si="161"/>
        <v>-85.045077800744991</v>
      </c>
      <c r="AX222" s="61" t="str">
        <f t="shared" ca="1" si="149"/>
        <v/>
      </c>
      <c r="AY222" s="69">
        <f t="shared" ca="1" si="162"/>
        <v>9407.452032029747</v>
      </c>
      <c r="AZ222" s="51">
        <f t="shared" si="150"/>
        <v>595.31554460521488</v>
      </c>
      <c r="BA222" s="55">
        <f t="shared" ca="1" si="151"/>
        <v>6.2720113422000304E-2</v>
      </c>
      <c r="BB222" s="55">
        <f t="shared" ca="1" si="163"/>
        <v>-0.1672867583785155</v>
      </c>
      <c r="BC222" s="64">
        <f t="shared" ca="1" si="152"/>
        <v>-593.42409491527155</v>
      </c>
      <c r="BE222" s="52" t="str">
        <f t="shared" ca="1" si="153"/>
        <v/>
      </c>
      <c r="BF222" s="52" t="str">
        <f t="shared" ca="1" si="154"/>
        <v/>
      </c>
      <c r="BG222" s="52">
        <f t="shared" ca="1" si="164"/>
        <v>19.499999999999993</v>
      </c>
      <c r="BH222" s="52">
        <f t="shared" ca="1" si="165"/>
        <v>19.499999999999993</v>
      </c>
    </row>
    <row r="223" spans="19:60">
      <c r="S223" s="68">
        <f t="shared" si="166"/>
        <v>7</v>
      </c>
      <c r="T223" s="69">
        <f t="shared" si="166"/>
        <v>2</v>
      </c>
      <c r="U223" s="70">
        <f t="shared" si="155"/>
        <v>3</v>
      </c>
      <c r="V223" s="68">
        <f t="shared" si="156"/>
        <v>4</v>
      </c>
      <c r="W223" s="70">
        <f t="shared" si="156"/>
        <v>7</v>
      </c>
      <c r="X223" s="71">
        <f t="shared" si="156"/>
        <v>0.42857142857142855</v>
      </c>
      <c r="Y223" s="71">
        <f t="shared" si="156"/>
        <v>0.5</v>
      </c>
      <c r="Z223" s="69">
        <f t="shared" si="156"/>
        <v>10000</v>
      </c>
      <c r="AA223" s="69">
        <f t="shared" ca="1" si="156"/>
        <v>9491.6209828854735</v>
      </c>
      <c r="AB223" s="69">
        <f t="shared" ca="1" si="157"/>
        <v>-508.3790171145265</v>
      </c>
      <c r="AC223" s="69">
        <f t="shared" ca="1" si="158"/>
        <v>140.93476785345405</v>
      </c>
      <c r="AD223" s="73">
        <f t="shared" si="167"/>
        <v>19.399999999999991</v>
      </c>
      <c r="AE223" s="69">
        <f t="shared" si="168"/>
        <v>0.70000000000000007</v>
      </c>
      <c r="AF223" s="69">
        <f t="shared" si="168"/>
        <v>3.5000000000000004</v>
      </c>
      <c r="AG223" s="78">
        <f t="shared" si="168"/>
        <v>200</v>
      </c>
      <c r="AH223" s="60">
        <f t="shared" si="168"/>
        <v>50</v>
      </c>
      <c r="AI223" s="60">
        <f t="shared" si="168"/>
        <v>175.00000000000003</v>
      </c>
      <c r="AJ223" s="60">
        <f t="shared" si="168"/>
        <v>10175</v>
      </c>
      <c r="AK223" s="60">
        <f t="shared" si="168"/>
        <v>648.37901711452696</v>
      </c>
      <c r="AL223" s="60">
        <f t="shared" si="168"/>
        <v>12.967580342290539</v>
      </c>
      <c r="AM223" s="60">
        <f t="shared" ca="1" si="168"/>
        <v>-767.54796797025324</v>
      </c>
      <c r="AN223" s="60">
        <f t="shared" ca="1" si="168"/>
        <v>-767.54796797025324</v>
      </c>
      <c r="AO223" s="60">
        <f t="shared" ca="1" si="168"/>
        <v>767.54796797025324</v>
      </c>
      <c r="AP223" s="63">
        <f t="shared" si="141"/>
        <v>35</v>
      </c>
      <c r="AQ223" s="62">
        <f t="shared" si="142"/>
        <v>1.7045144506335332</v>
      </c>
      <c r="AR223" s="62">
        <f t="shared" si="143"/>
        <v>85.225722531676666</v>
      </c>
      <c r="AS223" s="62">
        <f t="shared" si="144"/>
        <v>170.45144506335333</v>
      </c>
      <c r="AT223" s="62">
        <f t="shared" si="145"/>
        <v>-85.225722531676666</v>
      </c>
      <c r="AU223" s="62">
        <f t="shared" si="146"/>
        <v>255.67716759503</v>
      </c>
      <c r="AV223" s="62">
        <f t="shared" si="147"/>
        <v>-340.90289012670667</v>
      </c>
      <c r="AW223" s="63">
        <f t="shared" si="161"/>
        <v>-85.225722531676666</v>
      </c>
      <c r="AX223" s="61" t="str">
        <f t="shared" ca="1" si="149"/>
        <v/>
      </c>
      <c r="AY223" s="69">
        <f t="shared" ca="1" si="162"/>
        <v>9407.452032029747</v>
      </c>
      <c r="AZ223" s="51">
        <f t="shared" si="150"/>
        <v>596.58005772173669</v>
      </c>
      <c r="BA223" s="55">
        <f t="shared" ca="1" si="151"/>
        <v>6.2853337569783049E-2</v>
      </c>
      <c r="BB223" s="55">
        <f t="shared" ca="1" si="163"/>
        <v>-0.16764209312847625</v>
      </c>
      <c r="BC223" s="64">
        <f t="shared" ca="1" si="152"/>
        <v>-593.60473964620314</v>
      </c>
      <c r="BE223" s="52" t="str">
        <f t="shared" ca="1" si="153"/>
        <v/>
      </c>
      <c r="BF223" s="52" t="str">
        <f t="shared" ca="1" si="154"/>
        <v/>
      </c>
      <c r="BG223" s="52">
        <f t="shared" ca="1" si="164"/>
        <v>19.399999999999991</v>
      </c>
      <c r="BH223" s="52">
        <f t="shared" ca="1" si="165"/>
        <v>19.399999999999991</v>
      </c>
    </row>
    <row r="224" spans="19:60">
      <c r="S224" s="68">
        <f t="shared" si="166"/>
        <v>7</v>
      </c>
      <c r="T224" s="69">
        <f t="shared" si="166"/>
        <v>2</v>
      </c>
      <c r="U224" s="70">
        <f t="shared" si="155"/>
        <v>3</v>
      </c>
      <c r="V224" s="68">
        <f t="shared" si="156"/>
        <v>4</v>
      </c>
      <c r="W224" s="70">
        <f t="shared" si="156"/>
        <v>7</v>
      </c>
      <c r="X224" s="71">
        <f t="shared" si="156"/>
        <v>0.42857142857142855</v>
      </c>
      <c r="Y224" s="71">
        <f t="shared" si="156"/>
        <v>0.5</v>
      </c>
      <c r="Z224" s="69">
        <f t="shared" si="156"/>
        <v>10000</v>
      </c>
      <c r="AA224" s="69">
        <f t="shared" ca="1" si="156"/>
        <v>9491.6209828854735</v>
      </c>
      <c r="AB224" s="69">
        <f t="shared" ca="1" si="157"/>
        <v>-508.3790171145265</v>
      </c>
      <c r="AC224" s="69">
        <f t="shared" ca="1" si="158"/>
        <v>140.93476785345405</v>
      </c>
      <c r="AD224" s="73">
        <f t="shared" si="167"/>
        <v>19.29999999999999</v>
      </c>
      <c r="AE224" s="69">
        <f t="shared" si="168"/>
        <v>0.70000000000000007</v>
      </c>
      <c r="AF224" s="69">
        <f t="shared" si="168"/>
        <v>3.5000000000000004</v>
      </c>
      <c r="AG224" s="78">
        <f t="shared" si="168"/>
        <v>200</v>
      </c>
      <c r="AH224" s="60">
        <f t="shared" si="168"/>
        <v>50</v>
      </c>
      <c r="AI224" s="60">
        <f t="shared" si="168"/>
        <v>175.00000000000003</v>
      </c>
      <c r="AJ224" s="60">
        <f t="shared" si="168"/>
        <v>10175</v>
      </c>
      <c r="AK224" s="60">
        <f t="shared" si="168"/>
        <v>648.37901711452696</v>
      </c>
      <c r="AL224" s="60">
        <f t="shared" si="168"/>
        <v>12.967580342290539</v>
      </c>
      <c r="AM224" s="60">
        <f t="shared" ca="1" si="168"/>
        <v>-767.54796797025324</v>
      </c>
      <c r="AN224" s="60">
        <f t="shared" ca="1" si="168"/>
        <v>-767.54796797025324</v>
      </c>
      <c r="AO224" s="60">
        <f t="shared" ca="1" si="168"/>
        <v>767.54796797025324</v>
      </c>
      <c r="AP224" s="63">
        <f t="shared" si="141"/>
        <v>35</v>
      </c>
      <c r="AQ224" s="62">
        <f t="shared" si="142"/>
        <v>1.7081647845746395</v>
      </c>
      <c r="AR224" s="62">
        <f t="shared" si="143"/>
        <v>85.408239228731972</v>
      </c>
      <c r="AS224" s="62">
        <f t="shared" si="144"/>
        <v>170.81647845746394</v>
      </c>
      <c r="AT224" s="62">
        <f t="shared" si="145"/>
        <v>-85.408239228731972</v>
      </c>
      <c r="AU224" s="62">
        <f t="shared" si="146"/>
        <v>256.2247176861959</v>
      </c>
      <c r="AV224" s="62">
        <f t="shared" si="147"/>
        <v>-341.63295691492789</v>
      </c>
      <c r="AW224" s="63">
        <f t="shared" si="161"/>
        <v>-85.408239228731986</v>
      </c>
      <c r="AX224" s="61" t="str">
        <f t="shared" ca="1" si="149"/>
        <v/>
      </c>
      <c r="AY224" s="69">
        <f t="shared" ca="1" si="162"/>
        <v>9407.452032029747</v>
      </c>
      <c r="AZ224" s="51">
        <f t="shared" si="150"/>
        <v>597.85767460112379</v>
      </c>
      <c r="BA224" s="55">
        <f t="shared" ca="1" si="151"/>
        <v>6.2987942278682707E-2</v>
      </c>
      <c r="BB224" s="55">
        <f t="shared" ca="1" si="163"/>
        <v>-0.16800111010382518</v>
      </c>
      <c r="BC224" s="64">
        <f t="shared" ca="1" si="152"/>
        <v>-593.78725634325849</v>
      </c>
      <c r="BE224" s="52" t="str">
        <f t="shared" ca="1" si="153"/>
        <v/>
      </c>
      <c r="BF224" s="52" t="str">
        <f t="shared" ca="1" si="154"/>
        <v/>
      </c>
      <c r="BG224" s="52">
        <f t="shared" ca="1" si="164"/>
        <v>19.29999999999999</v>
      </c>
      <c r="BH224" s="52">
        <f t="shared" ca="1" si="165"/>
        <v>19.29999999999999</v>
      </c>
    </row>
    <row r="225" spans="19:60">
      <c r="S225" s="68">
        <f t="shared" si="166"/>
        <v>7</v>
      </c>
      <c r="T225" s="69">
        <f t="shared" si="166"/>
        <v>2</v>
      </c>
      <c r="U225" s="70">
        <f t="shared" si="155"/>
        <v>3</v>
      </c>
      <c r="V225" s="68">
        <f t="shared" si="156"/>
        <v>4</v>
      </c>
      <c r="W225" s="70">
        <f t="shared" si="156"/>
        <v>7</v>
      </c>
      <c r="X225" s="71">
        <f t="shared" si="156"/>
        <v>0.42857142857142855</v>
      </c>
      <c r="Y225" s="71">
        <f t="shared" si="156"/>
        <v>0.5</v>
      </c>
      <c r="Z225" s="69">
        <f t="shared" si="156"/>
        <v>10000</v>
      </c>
      <c r="AA225" s="69">
        <f t="shared" ca="1" si="156"/>
        <v>9491.6209828854735</v>
      </c>
      <c r="AB225" s="69">
        <f t="shared" ca="1" si="157"/>
        <v>-508.3790171145265</v>
      </c>
      <c r="AC225" s="69">
        <f t="shared" ca="1" si="158"/>
        <v>140.93476785345405</v>
      </c>
      <c r="AD225" s="73">
        <f t="shared" si="167"/>
        <v>19.199999999999989</v>
      </c>
      <c r="AE225" s="69">
        <f t="shared" si="168"/>
        <v>0.70000000000000007</v>
      </c>
      <c r="AF225" s="69">
        <f t="shared" si="168"/>
        <v>3.5000000000000004</v>
      </c>
      <c r="AG225" s="78">
        <f t="shared" si="168"/>
        <v>200</v>
      </c>
      <c r="AH225" s="60">
        <f t="shared" si="168"/>
        <v>50</v>
      </c>
      <c r="AI225" s="60">
        <f t="shared" si="168"/>
        <v>175.00000000000003</v>
      </c>
      <c r="AJ225" s="60">
        <f t="shared" si="168"/>
        <v>10175</v>
      </c>
      <c r="AK225" s="60">
        <f t="shared" si="168"/>
        <v>648.37901711452696</v>
      </c>
      <c r="AL225" s="60">
        <f t="shared" si="168"/>
        <v>12.967580342290539</v>
      </c>
      <c r="AM225" s="60">
        <f t="shared" ca="1" si="168"/>
        <v>-767.54796797025324</v>
      </c>
      <c r="AN225" s="60">
        <f t="shared" ca="1" si="168"/>
        <v>-767.54796797025324</v>
      </c>
      <c r="AO225" s="60">
        <f t="shared" ca="1" si="168"/>
        <v>767.54796797025324</v>
      </c>
      <c r="AP225" s="63">
        <f t="shared" si="141"/>
        <v>35</v>
      </c>
      <c r="AQ225" s="62">
        <f t="shared" si="142"/>
        <v>1.7118531428276325</v>
      </c>
      <c r="AR225" s="62">
        <f t="shared" si="143"/>
        <v>85.592657141381622</v>
      </c>
      <c r="AS225" s="62">
        <f t="shared" si="144"/>
        <v>171.18531428276324</v>
      </c>
      <c r="AT225" s="62">
        <f t="shared" si="145"/>
        <v>-85.592657141381622</v>
      </c>
      <c r="AU225" s="62">
        <f t="shared" si="146"/>
        <v>256.77797142414488</v>
      </c>
      <c r="AV225" s="62">
        <f t="shared" si="147"/>
        <v>-342.37062856552649</v>
      </c>
      <c r="AW225" s="63">
        <f t="shared" si="161"/>
        <v>-85.592657141381608</v>
      </c>
      <c r="AX225" s="61" t="str">
        <f t="shared" ca="1" si="149"/>
        <v/>
      </c>
      <c r="AY225" s="69">
        <f t="shared" ca="1" si="162"/>
        <v>9407.452032029747</v>
      </c>
      <c r="AZ225" s="51">
        <f t="shared" si="150"/>
        <v>599.14859998967131</v>
      </c>
      <c r="BA225" s="55">
        <f t="shared" ca="1" si="151"/>
        <v>6.3123949119966744E-2</v>
      </c>
      <c r="BB225" s="55">
        <f t="shared" ca="1" si="163"/>
        <v>-0.16836386683933394</v>
      </c>
      <c r="BC225" s="64">
        <f t="shared" ca="1" si="152"/>
        <v>-593.97167425590806</v>
      </c>
      <c r="BE225" s="52" t="str">
        <f t="shared" ca="1" si="153"/>
        <v/>
      </c>
      <c r="BF225" s="52" t="str">
        <f t="shared" ca="1" si="154"/>
        <v/>
      </c>
      <c r="BG225" s="52">
        <f t="shared" ca="1" si="164"/>
        <v>19.199999999999989</v>
      </c>
      <c r="BH225" s="52">
        <f t="shared" ca="1" si="165"/>
        <v>19.199999999999989</v>
      </c>
    </row>
    <row r="226" spans="19:60">
      <c r="S226" s="68">
        <f t="shared" si="166"/>
        <v>7</v>
      </c>
      <c r="T226" s="69">
        <f t="shared" si="166"/>
        <v>2</v>
      </c>
      <c r="U226" s="70">
        <f t="shared" si="155"/>
        <v>3</v>
      </c>
      <c r="V226" s="68">
        <f t="shared" si="156"/>
        <v>4</v>
      </c>
      <c r="W226" s="70">
        <f t="shared" si="156"/>
        <v>7</v>
      </c>
      <c r="X226" s="71">
        <f t="shared" si="156"/>
        <v>0.42857142857142855</v>
      </c>
      <c r="Y226" s="71">
        <f t="shared" si="156"/>
        <v>0.5</v>
      </c>
      <c r="Z226" s="69">
        <f t="shared" si="156"/>
        <v>10000</v>
      </c>
      <c r="AA226" s="69">
        <f t="shared" ca="1" si="156"/>
        <v>9491.6209828854735</v>
      </c>
      <c r="AB226" s="69">
        <f t="shared" ca="1" si="157"/>
        <v>-508.3790171145265</v>
      </c>
      <c r="AC226" s="69">
        <f t="shared" ca="1" si="158"/>
        <v>140.93476785345405</v>
      </c>
      <c r="AD226" s="73">
        <f t="shared" si="167"/>
        <v>19.099999999999987</v>
      </c>
      <c r="AE226" s="69">
        <f t="shared" si="168"/>
        <v>0.70000000000000007</v>
      </c>
      <c r="AF226" s="69">
        <f t="shared" si="168"/>
        <v>3.5000000000000004</v>
      </c>
      <c r="AG226" s="78">
        <f t="shared" si="168"/>
        <v>200</v>
      </c>
      <c r="AH226" s="60">
        <f t="shared" si="168"/>
        <v>50</v>
      </c>
      <c r="AI226" s="60">
        <f t="shared" si="168"/>
        <v>175.00000000000003</v>
      </c>
      <c r="AJ226" s="60">
        <f t="shared" si="168"/>
        <v>10175</v>
      </c>
      <c r="AK226" s="60">
        <f t="shared" si="168"/>
        <v>648.37901711452696</v>
      </c>
      <c r="AL226" s="60">
        <f t="shared" si="168"/>
        <v>12.967580342290539</v>
      </c>
      <c r="AM226" s="60">
        <f t="shared" ca="1" si="168"/>
        <v>-767.54796797025324</v>
      </c>
      <c r="AN226" s="60">
        <f t="shared" ca="1" si="168"/>
        <v>-767.54796797025324</v>
      </c>
      <c r="AO226" s="60">
        <f t="shared" ca="1" si="168"/>
        <v>767.54796797025324</v>
      </c>
      <c r="AP226" s="63">
        <f t="shared" si="141"/>
        <v>35</v>
      </c>
      <c r="AQ226" s="62">
        <f t="shared" si="142"/>
        <v>1.715580122633013</v>
      </c>
      <c r="AR226" s="62">
        <f t="shared" si="143"/>
        <v>85.779006131650647</v>
      </c>
      <c r="AS226" s="62">
        <f t="shared" si="144"/>
        <v>171.55801226330129</v>
      </c>
      <c r="AT226" s="62">
        <f t="shared" si="145"/>
        <v>-85.779006131650647</v>
      </c>
      <c r="AU226" s="62">
        <f t="shared" si="146"/>
        <v>257.33701839495194</v>
      </c>
      <c r="AV226" s="62">
        <f t="shared" si="147"/>
        <v>-343.11602452660259</v>
      </c>
      <c r="AW226" s="63">
        <f t="shared" si="161"/>
        <v>-85.779006131650647</v>
      </c>
      <c r="AX226" s="61" t="str">
        <f t="shared" ca="1" si="149"/>
        <v/>
      </c>
      <c r="AY226" s="69">
        <f t="shared" ca="1" si="162"/>
        <v>9407.452032029747</v>
      </c>
      <c r="AZ226" s="51">
        <f t="shared" si="150"/>
        <v>600.45304292155447</v>
      </c>
      <c r="BA226" s="55">
        <f t="shared" ca="1" si="151"/>
        <v>6.3261380116656898E-2</v>
      </c>
      <c r="BB226" s="55">
        <f t="shared" ca="1" si="163"/>
        <v>-0.16873042207469105</v>
      </c>
      <c r="BC226" s="64">
        <f t="shared" ca="1" si="152"/>
        <v>-594.15802324617721</v>
      </c>
      <c r="BE226" s="52" t="str">
        <f t="shared" ca="1" si="153"/>
        <v/>
      </c>
      <c r="BF226" s="52" t="str">
        <f t="shared" ca="1" si="154"/>
        <v/>
      </c>
      <c r="BG226" s="52">
        <f t="shared" ca="1" si="164"/>
        <v>19.099999999999987</v>
      </c>
      <c r="BH226" s="52">
        <f t="shared" ca="1" si="165"/>
        <v>19.099999999999987</v>
      </c>
    </row>
    <row r="227" spans="19:60">
      <c r="S227" s="68">
        <f t="shared" si="166"/>
        <v>7</v>
      </c>
      <c r="T227" s="69">
        <f t="shared" si="166"/>
        <v>2</v>
      </c>
      <c r="U227" s="70">
        <f t="shared" si="155"/>
        <v>3</v>
      </c>
      <c r="V227" s="68">
        <f t="shared" si="156"/>
        <v>4</v>
      </c>
      <c r="W227" s="70">
        <f t="shared" si="156"/>
        <v>7</v>
      </c>
      <c r="X227" s="71">
        <f t="shared" si="156"/>
        <v>0.42857142857142855</v>
      </c>
      <c r="Y227" s="71">
        <f t="shared" si="156"/>
        <v>0.5</v>
      </c>
      <c r="Z227" s="69">
        <f t="shared" si="156"/>
        <v>10000</v>
      </c>
      <c r="AA227" s="69">
        <f t="shared" ca="1" si="156"/>
        <v>9491.6209828854735</v>
      </c>
      <c r="AB227" s="69">
        <f t="shared" ca="1" si="157"/>
        <v>-508.3790171145265</v>
      </c>
      <c r="AC227" s="69">
        <f t="shared" ca="1" si="158"/>
        <v>140.93476785345405</v>
      </c>
      <c r="AD227" s="73">
        <f t="shared" si="167"/>
        <v>18.999999999999986</v>
      </c>
      <c r="AE227" s="69">
        <f t="shared" si="168"/>
        <v>0.70000000000000007</v>
      </c>
      <c r="AF227" s="69">
        <f t="shared" si="168"/>
        <v>3.5000000000000004</v>
      </c>
      <c r="AG227" s="78">
        <f t="shared" si="168"/>
        <v>200</v>
      </c>
      <c r="AH227" s="60">
        <f t="shared" si="168"/>
        <v>50</v>
      </c>
      <c r="AI227" s="60">
        <f t="shared" si="168"/>
        <v>175.00000000000003</v>
      </c>
      <c r="AJ227" s="60">
        <f t="shared" si="168"/>
        <v>10175</v>
      </c>
      <c r="AK227" s="60">
        <f t="shared" si="168"/>
        <v>648.37901711452696</v>
      </c>
      <c r="AL227" s="60">
        <f t="shared" si="168"/>
        <v>12.967580342290539</v>
      </c>
      <c r="AM227" s="60">
        <f t="shared" ca="1" si="168"/>
        <v>-767.54796797025324</v>
      </c>
      <c r="AN227" s="60">
        <f t="shared" ca="1" si="168"/>
        <v>-767.54796797025324</v>
      </c>
      <c r="AO227" s="60">
        <f t="shared" ca="1" si="168"/>
        <v>767.54796797025324</v>
      </c>
      <c r="AP227" s="63">
        <f t="shared" si="141"/>
        <v>35</v>
      </c>
      <c r="AQ227" s="62">
        <f t="shared" si="142"/>
        <v>1.7193463338047659</v>
      </c>
      <c r="AR227" s="62">
        <f t="shared" si="143"/>
        <v>85.967316690238292</v>
      </c>
      <c r="AS227" s="62">
        <f t="shared" si="144"/>
        <v>171.93463338047658</v>
      </c>
      <c r="AT227" s="62">
        <f t="shared" si="145"/>
        <v>-85.967316690238292</v>
      </c>
      <c r="AU227" s="62">
        <f t="shared" si="146"/>
        <v>257.90195007071486</v>
      </c>
      <c r="AV227" s="62">
        <f t="shared" si="147"/>
        <v>-343.86926676095317</v>
      </c>
      <c r="AW227" s="63">
        <f t="shared" si="161"/>
        <v>-85.967316690238306</v>
      </c>
      <c r="AX227" s="61" t="str">
        <f t="shared" ca="1" si="149"/>
        <v/>
      </c>
      <c r="AY227" s="69">
        <f t="shared" ca="1" si="162"/>
        <v>9407.452032029747</v>
      </c>
      <c r="AZ227" s="51">
        <f t="shared" si="150"/>
        <v>601.77121683166808</v>
      </c>
      <c r="BA227" s="55">
        <f t="shared" ca="1" si="151"/>
        <v>6.340025775541748E-2</v>
      </c>
      <c r="BB227" s="55">
        <f t="shared" ca="1" si="163"/>
        <v>-0.16910083578620982</v>
      </c>
      <c r="BC227" s="64">
        <f t="shared" ca="1" si="152"/>
        <v>-594.34633380476475</v>
      </c>
      <c r="BE227" s="52" t="str">
        <f t="shared" ca="1" si="153"/>
        <v/>
      </c>
      <c r="BF227" s="52" t="str">
        <f t="shared" ca="1" si="154"/>
        <v/>
      </c>
      <c r="BG227" s="52">
        <f t="shared" ca="1" si="164"/>
        <v>18.999999999999986</v>
      </c>
      <c r="BH227" s="52">
        <f t="shared" ca="1" si="165"/>
        <v>18.999999999999986</v>
      </c>
    </row>
    <row r="228" spans="19:60">
      <c r="S228" s="68">
        <f t="shared" si="166"/>
        <v>7</v>
      </c>
      <c r="T228" s="69">
        <f t="shared" si="166"/>
        <v>2</v>
      </c>
      <c r="U228" s="70">
        <f t="shared" si="155"/>
        <v>3</v>
      </c>
      <c r="V228" s="68">
        <f t="shared" si="156"/>
        <v>4</v>
      </c>
      <c r="W228" s="70">
        <f t="shared" si="156"/>
        <v>7</v>
      </c>
      <c r="X228" s="71">
        <f t="shared" si="156"/>
        <v>0.42857142857142855</v>
      </c>
      <c r="Y228" s="71">
        <f t="shared" si="156"/>
        <v>0.5</v>
      </c>
      <c r="Z228" s="69">
        <f t="shared" si="156"/>
        <v>10000</v>
      </c>
      <c r="AA228" s="69">
        <f t="shared" ca="1" si="156"/>
        <v>9491.6209828854735</v>
      </c>
      <c r="AB228" s="69">
        <f t="shared" ca="1" si="157"/>
        <v>-508.3790171145265</v>
      </c>
      <c r="AC228" s="69">
        <f t="shared" ca="1" si="158"/>
        <v>140.93476785345405</v>
      </c>
      <c r="AD228" s="73">
        <f t="shared" si="167"/>
        <v>18.899999999999984</v>
      </c>
      <c r="AE228" s="69">
        <f t="shared" si="168"/>
        <v>0.70000000000000007</v>
      </c>
      <c r="AF228" s="69">
        <f t="shared" si="168"/>
        <v>3.5000000000000004</v>
      </c>
      <c r="AG228" s="78">
        <f t="shared" si="168"/>
        <v>200</v>
      </c>
      <c r="AH228" s="60">
        <f t="shared" si="168"/>
        <v>50</v>
      </c>
      <c r="AI228" s="60">
        <f t="shared" si="168"/>
        <v>175.00000000000003</v>
      </c>
      <c r="AJ228" s="60">
        <f t="shared" si="168"/>
        <v>10175</v>
      </c>
      <c r="AK228" s="60">
        <f t="shared" si="168"/>
        <v>648.37901711452696</v>
      </c>
      <c r="AL228" s="60">
        <f t="shared" si="168"/>
        <v>12.967580342290539</v>
      </c>
      <c r="AM228" s="60">
        <f t="shared" ca="1" si="168"/>
        <v>-767.54796797025324</v>
      </c>
      <c r="AN228" s="60">
        <f t="shared" ca="1" si="168"/>
        <v>-767.54796797025324</v>
      </c>
      <c r="AO228" s="60">
        <f t="shared" ca="1" si="168"/>
        <v>767.54796797025324</v>
      </c>
      <c r="AP228" s="63">
        <f t="shared" si="141"/>
        <v>35</v>
      </c>
      <c r="AQ228" s="62">
        <f t="shared" si="142"/>
        <v>1.723152399062992</v>
      </c>
      <c r="AR228" s="62">
        <f t="shared" si="143"/>
        <v>86.157619953149606</v>
      </c>
      <c r="AS228" s="62">
        <f t="shared" si="144"/>
        <v>172.31523990629921</v>
      </c>
      <c r="AT228" s="62">
        <f t="shared" si="145"/>
        <v>-86.157619953149606</v>
      </c>
      <c r="AU228" s="62">
        <f t="shared" si="146"/>
        <v>258.47285985944882</v>
      </c>
      <c r="AV228" s="62">
        <f t="shared" si="147"/>
        <v>-344.63047981259842</v>
      </c>
      <c r="AW228" s="63">
        <f t="shared" si="161"/>
        <v>-86.157619953149606</v>
      </c>
      <c r="AX228" s="61" t="str">
        <f t="shared" ca="1" si="149"/>
        <v/>
      </c>
      <c r="AY228" s="69">
        <f t="shared" ca="1" si="162"/>
        <v>9407.452032029747</v>
      </c>
      <c r="AZ228" s="51">
        <f t="shared" si="150"/>
        <v>603.10333967204724</v>
      </c>
      <c r="BA228" s="55">
        <f t="shared" ca="1" si="151"/>
        <v>6.3540604998821026E-2</v>
      </c>
      <c r="BB228" s="55">
        <f t="shared" ca="1" si="163"/>
        <v>-0.16947516921954356</v>
      </c>
      <c r="BC228" s="64">
        <f t="shared" ca="1" si="152"/>
        <v>-594.53663706767611</v>
      </c>
      <c r="BE228" s="52" t="str">
        <f t="shared" ca="1" si="153"/>
        <v/>
      </c>
      <c r="BF228" s="52" t="str">
        <f t="shared" ca="1" si="154"/>
        <v/>
      </c>
      <c r="BG228" s="52">
        <f t="shared" ca="1" si="164"/>
        <v>18.899999999999984</v>
      </c>
      <c r="BH228" s="52">
        <f t="shared" ca="1" si="165"/>
        <v>18.899999999999984</v>
      </c>
    </row>
    <row r="229" spans="19:60">
      <c r="S229" s="68">
        <f t="shared" si="166"/>
        <v>7</v>
      </c>
      <c r="T229" s="69">
        <f t="shared" si="166"/>
        <v>2</v>
      </c>
      <c r="U229" s="70">
        <f t="shared" si="155"/>
        <v>3</v>
      </c>
      <c r="V229" s="68">
        <f t="shared" si="156"/>
        <v>4</v>
      </c>
      <c r="W229" s="70">
        <f t="shared" si="156"/>
        <v>7</v>
      </c>
      <c r="X229" s="71">
        <f t="shared" si="156"/>
        <v>0.42857142857142855</v>
      </c>
      <c r="Y229" s="71">
        <f t="shared" si="156"/>
        <v>0.5</v>
      </c>
      <c r="Z229" s="69">
        <f t="shared" si="156"/>
        <v>10000</v>
      </c>
      <c r="AA229" s="69">
        <f t="shared" ca="1" si="156"/>
        <v>9491.6209828854735</v>
      </c>
      <c r="AB229" s="69">
        <f t="shared" ca="1" si="157"/>
        <v>-508.3790171145265</v>
      </c>
      <c r="AC229" s="69">
        <f t="shared" ca="1" si="158"/>
        <v>140.93476785345405</v>
      </c>
      <c r="AD229" s="73">
        <f t="shared" si="167"/>
        <v>18.799999999999983</v>
      </c>
      <c r="AE229" s="69">
        <f t="shared" si="168"/>
        <v>0.70000000000000007</v>
      </c>
      <c r="AF229" s="69">
        <f t="shared" si="168"/>
        <v>3.5000000000000004</v>
      </c>
      <c r="AG229" s="78">
        <f t="shared" si="168"/>
        <v>200</v>
      </c>
      <c r="AH229" s="60">
        <f t="shared" si="168"/>
        <v>50</v>
      </c>
      <c r="AI229" s="60">
        <f t="shared" si="168"/>
        <v>175.00000000000003</v>
      </c>
      <c r="AJ229" s="60">
        <f t="shared" si="168"/>
        <v>10175</v>
      </c>
      <c r="AK229" s="60">
        <f t="shared" si="168"/>
        <v>648.37901711452696</v>
      </c>
      <c r="AL229" s="60">
        <f t="shared" si="168"/>
        <v>12.967580342290539</v>
      </c>
      <c r="AM229" s="60">
        <f t="shared" ca="1" si="168"/>
        <v>-767.54796797025324</v>
      </c>
      <c r="AN229" s="60">
        <f t="shared" ca="1" si="168"/>
        <v>-767.54796797025324</v>
      </c>
      <c r="AO229" s="60">
        <f t="shared" ca="1" si="168"/>
        <v>767.54796797025324</v>
      </c>
      <c r="AP229" s="63">
        <f t="shared" si="141"/>
        <v>35</v>
      </c>
      <c r="AQ229" s="62">
        <f t="shared" si="142"/>
        <v>1.7269989543771569</v>
      </c>
      <c r="AR229" s="62">
        <f t="shared" si="143"/>
        <v>86.349947718857848</v>
      </c>
      <c r="AS229" s="62">
        <f t="shared" si="144"/>
        <v>172.6998954377157</v>
      </c>
      <c r="AT229" s="62">
        <f t="shared" si="145"/>
        <v>-86.349947718857848</v>
      </c>
      <c r="AU229" s="62">
        <f t="shared" si="146"/>
        <v>259.04984315657356</v>
      </c>
      <c r="AV229" s="62">
        <f t="shared" si="147"/>
        <v>-345.39979087543139</v>
      </c>
      <c r="AW229" s="63">
        <f t="shared" si="161"/>
        <v>-86.349947718857834</v>
      </c>
      <c r="AX229" s="61" t="str">
        <f t="shared" ca="1" si="149"/>
        <v/>
      </c>
      <c r="AY229" s="69">
        <f t="shared" ca="1" si="162"/>
        <v>9407.452032029747</v>
      </c>
      <c r="AZ229" s="51">
        <f t="shared" si="150"/>
        <v>604.44963403200495</v>
      </c>
      <c r="BA229" s="55">
        <f t="shared" ca="1" si="151"/>
        <v>6.3682445298005458E-2</v>
      </c>
      <c r="BB229" s="55">
        <f t="shared" ca="1" si="163"/>
        <v>-0.16985348492344465</v>
      </c>
      <c r="BC229" s="64">
        <f t="shared" ca="1" si="152"/>
        <v>-594.72896483338434</v>
      </c>
      <c r="BE229" s="52" t="str">
        <f t="shared" ca="1" si="153"/>
        <v/>
      </c>
      <c r="BF229" s="52" t="str">
        <f t="shared" ca="1" si="154"/>
        <v/>
      </c>
      <c r="BG229" s="52">
        <f t="shared" ca="1" si="164"/>
        <v>18.799999999999983</v>
      </c>
      <c r="BH229" s="52">
        <f t="shared" ca="1" si="165"/>
        <v>18.799999999999983</v>
      </c>
    </row>
    <row r="230" spans="19:60">
      <c r="S230" s="68">
        <f t="shared" si="166"/>
        <v>7</v>
      </c>
      <c r="T230" s="69">
        <f t="shared" si="166"/>
        <v>2</v>
      </c>
      <c r="U230" s="70">
        <f t="shared" si="155"/>
        <v>3</v>
      </c>
      <c r="V230" s="68">
        <f t="shared" si="156"/>
        <v>4</v>
      </c>
      <c r="W230" s="70">
        <f t="shared" si="156"/>
        <v>7</v>
      </c>
      <c r="X230" s="71">
        <f t="shared" si="156"/>
        <v>0.42857142857142855</v>
      </c>
      <c r="Y230" s="71">
        <f t="shared" si="156"/>
        <v>0.5</v>
      </c>
      <c r="Z230" s="69">
        <f t="shared" si="156"/>
        <v>10000</v>
      </c>
      <c r="AA230" s="69">
        <f t="shared" ca="1" si="156"/>
        <v>9491.6209828854735</v>
      </c>
      <c r="AB230" s="69">
        <f t="shared" ca="1" si="157"/>
        <v>-508.3790171145265</v>
      </c>
      <c r="AC230" s="69">
        <f t="shared" ca="1" si="158"/>
        <v>140.93476785345405</v>
      </c>
      <c r="AD230" s="73">
        <f t="shared" si="167"/>
        <v>18.699999999999982</v>
      </c>
      <c r="AE230" s="69">
        <f t="shared" si="168"/>
        <v>0.70000000000000007</v>
      </c>
      <c r="AF230" s="69">
        <f t="shared" si="168"/>
        <v>3.5000000000000004</v>
      </c>
      <c r="AG230" s="78">
        <f t="shared" si="168"/>
        <v>200</v>
      </c>
      <c r="AH230" s="60">
        <f t="shared" si="168"/>
        <v>50</v>
      </c>
      <c r="AI230" s="60">
        <f t="shared" si="168"/>
        <v>175.00000000000003</v>
      </c>
      <c r="AJ230" s="60">
        <f t="shared" si="168"/>
        <v>10175</v>
      </c>
      <c r="AK230" s="60">
        <f t="shared" si="168"/>
        <v>648.37901711452696</v>
      </c>
      <c r="AL230" s="60">
        <f t="shared" si="168"/>
        <v>12.967580342290539</v>
      </c>
      <c r="AM230" s="60">
        <f t="shared" ca="1" si="168"/>
        <v>-767.54796797025324</v>
      </c>
      <c r="AN230" s="60">
        <f t="shared" ca="1" si="168"/>
        <v>-767.54796797025324</v>
      </c>
      <c r="AO230" s="60">
        <f t="shared" ca="1" si="168"/>
        <v>767.54796797025324</v>
      </c>
      <c r="AP230" s="63">
        <f t="shared" si="141"/>
        <v>35</v>
      </c>
      <c r="AQ230" s="62">
        <f t="shared" si="142"/>
        <v>1.7308866493203503</v>
      </c>
      <c r="AR230" s="62">
        <f t="shared" si="143"/>
        <v>86.544332466017522</v>
      </c>
      <c r="AS230" s="62">
        <f t="shared" si="144"/>
        <v>173.08866493203504</v>
      </c>
      <c r="AT230" s="62">
        <f t="shared" si="145"/>
        <v>-86.544332466017522</v>
      </c>
      <c r="AU230" s="62">
        <f t="shared" si="146"/>
        <v>259.63299739805257</v>
      </c>
      <c r="AV230" s="62">
        <f t="shared" si="147"/>
        <v>-346.17732986407009</v>
      </c>
      <c r="AW230" s="63">
        <f t="shared" si="161"/>
        <v>-86.544332466017522</v>
      </c>
      <c r="AX230" s="61" t="str">
        <f t="shared" ca="1" si="149"/>
        <v/>
      </c>
      <c r="AY230" s="69">
        <f t="shared" ca="1" si="162"/>
        <v>9407.452032029747</v>
      </c>
      <c r="AZ230" s="51">
        <f t="shared" si="150"/>
        <v>605.81032726212266</v>
      </c>
      <c r="BA230" s="55">
        <f t="shared" ca="1" si="151"/>
        <v>6.3825802605737322E-2</v>
      </c>
      <c r="BB230" s="55">
        <f t="shared" ca="1" si="163"/>
        <v>-0.17023584678460679</v>
      </c>
      <c r="BC230" s="64">
        <f t="shared" ca="1" si="152"/>
        <v>-594.92334958054403</v>
      </c>
      <c r="BE230" s="52" t="str">
        <f t="shared" ca="1" si="153"/>
        <v/>
      </c>
      <c r="BF230" s="52" t="str">
        <f t="shared" ca="1" si="154"/>
        <v/>
      </c>
      <c r="BG230" s="52">
        <f t="shared" ca="1" si="164"/>
        <v>18.699999999999982</v>
      </c>
      <c r="BH230" s="52">
        <f t="shared" ca="1" si="165"/>
        <v>18.699999999999982</v>
      </c>
    </row>
    <row r="231" spans="19:60">
      <c r="S231" s="68">
        <f t="shared" si="166"/>
        <v>7</v>
      </c>
      <c r="T231" s="69">
        <f t="shared" si="166"/>
        <v>2</v>
      </c>
      <c r="U231" s="70">
        <f t="shared" si="155"/>
        <v>3</v>
      </c>
      <c r="V231" s="68">
        <f t="shared" si="156"/>
        <v>4</v>
      </c>
      <c r="W231" s="70">
        <f t="shared" si="156"/>
        <v>7</v>
      </c>
      <c r="X231" s="71">
        <f t="shared" si="156"/>
        <v>0.42857142857142855</v>
      </c>
      <c r="Y231" s="71">
        <f t="shared" si="156"/>
        <v>0.5</v>
      </c>
      <c r="Z231" s="69">
        <f t="shared" si="156"/>
        <v>10000</v>
      </c>
      <c r="AA231" s="69">
        <f t="shared" ca="1" si="156"/>
        <v>9491.6209828854735</v>
      </c>
      <c r="AB231" s="69">
        <f t="shared" ca="1" si="157"/>
        <v>-508.3790171145265</v>
      </c>
      <c r="AC231" s="69">
        <f t="shared" ca="1" si="158"/>
        <v>140.93476785345405</v>
      </c>
      <c r="AD231" s="73">
        <f t="shared" si="167"/>
        <v>18.59999999999998</v>
      </c>
      <c r="AE231" s="69">
        <f t="shared" si="168"/>
        <v>0.70000000000000007</v>
      </c>
      <c r="AF231" s="69">
        <f t="shared" si="168"/>
        <v>3.5000000000000004</v>
      </c>
      <c r="AG231" s="78">
        <f t="shared" si="168"/>
        <v>200</v>
      </c>
      <c r="AH231" s="60">
        <f t="shared" si="168"/>
        <v>50</v>
      </c>
      <c r="AI231" s="60">
        <f t="shared" si="168"/>
        <v>175.00000000000003</v>
      </c>
      <c r="AJ231" s="60">
        <f t="shared" si="168"/>
        <v>10175</v>
      </c>
      <c r="AK231" s="60">
        <f t="shared" si="168"/>
        <v>648.37901711452696</v>
      </c>
      <c r="AL231" s="60">
        <f t="shared" si="168"/>
        <v>12.967580342290539</v>
      </c>
      <c r="AM231" s="60">
        <f t="shared" ca="1" si="168"/>
        <v>-767.54796797025324</v>
      </c>
      <c r="AN231" s="60">
        <f t="shared" ca="1" si="168"/>
        <v>-767.54796797025324</v>
      </c>
      <c r="AO231" s="60">
        <f t="shared" ca="1" si="168"/>
        <v>767.54796797025324</v>
      </c>
      <c r="AP231" s="63">
        <f t="shared" si="141"/>
        <v>35</v>
      </c>
      <c r="AQ231" s="62">
        <f t="shared" si="142"/>
        <v>1.7348161474349759</v>
      </c>
      <c r="AR231" s="62">
        <f t="shared" si="143"/>
        <v>86.740807371748801</v>
      </c>
      <c r="AS231" s="62">
        <f t="shared" si="144"/>
        <v>173.4816147434976</v>
      </c>
      <c r="AT231" s="62">
        <f t="shared" si="145"/>
        <v>-86.740807371748801</v>
      </c>
      <c r="AU231" s="62">
        <f t="shared" si="146"/>
        <v>260.22242211524639</v>
      </c>
      <c r="AV231" s="62">
        <f t="shared" si="147"/>
        <v>-346.9632294869952</v>
      </c>
      <c r="AW231" s="63">
        <f t="shared" si="161"/>
        <v>-86.740807371748815</v>
      </c>
      <c r="AX231" s="61" t="str">
        <f t="shared" ca="1" si="149"/>
        <v/>
      </c>
      <c r="AY231" s="69">
        <f t="shared" ca="1" si="162"/>
        <v>9407.452032029747</v>
      </c>
      <c r="AZ231" s="51">
        <f t="shared" si="150"/>
        <v>607.18565160224159</v>
      </c>
      <c r="BA231" s="55">
        <f t="shared" ca="1" si="151"/>
        <v>6.3970701389896398E-2</v>
      </c>
      <c r="BB231" s="55">
        <f t="shared" ca="1" si="163"/>
        <v>-0.17062232006363087</v>
      </c>
      <c r="BC231" s="64">
        <f t="shared" ca="1" si="152"/>
        <v>-595.11982448627532</v>
      </c>
      <c r="BE231" s="52" t="str">
        <f t="shared" ca="1" si="153"/>
        <v/>
      </c>
      <c r="BF231" s="52" t="str">
        <f t="shared" ca="1" si="154"/>
        <v/>
      </c>
      <c r="BG231" s="52">
        <f t="shared" ca="1" si="164"/>
        <v>18.59999999999998</v>
      </c>
      <c r="BH231" s="52">
        <f t="shared" ca="1" si="165"/>
        <v>18.59999999999998</v>
      </c>
    </row>
    <row r="232" spans="19:60">
      <c r="S232" s="68">
        <f t="shared" si="166"/>
        <v>7</v>
      </c>
      <c r="T232" s="69">
        <f t="shared" si="166"/>
        <v>2</v>
      </c>
      <c r="U232" s="70">
        <f t="shared" si="155"/>
        <v>3</v>
      </c>
      <c r="V232" s="68">
        <f t="shared" si="156"/>
        <v>4</v>
      </c>
      <c r="W232" s="70">
        <f t="shared" si="156"/>
        <v>7</v>
      </c>
      <c r="X232" s="71">
        <f t="shared" si="156"/>
        <v>0.42857142857142855</v>
      </c>
      <c r="Y232" s="71">
        <f t="shared" si="156"/>
        <v>0.5</v>
      </c>
      <c r="Z232" s="69">
        <f t="shared" si="156"/>
        <v>10000</v>
      </c>
      <c r="AA232" s="69">
        <f t="shared" ca="1" si="156"/>
        <v>9491.6209828854735</v>
      </c>
      <c r="AB232" s="69">
        <f t="shared" ca="1" si="157"/>
        <v>-508.3790171145265</v>
      </c>
      <c r="AC232" s="69">
        <f t="shared" ca="1" si="158"/>
        <v>140.93476785345405</v>
      </c>
      <c r="AD232" s="73">
        <f t="shared" si="167"/>
        <v>18.499999999999979</v>
      </c>
      <c r="AE232" s="69">
        <f t="shared" si="168"/>
        <v>0.70000000000000007</v>
      </c>
      <c r="AF232" s="69">
        <f t="shared" si="168"/>
        <v>3.5000000000000004</v>
      </c>
      <c r="AG232" s="78">
        <f t="shared" si="168"/>
        <v>200</v>
      </c>
      <c r="AH232" s="60">
        <f t="shared" si="168"/>
        <v>50</v>
      </c>
      <c r="AI232" s="60">
        <f t="shared" si="168"/>
        <v>175.00000000000003</v>
      </c>
      <c r="AJ232" s="60">
        <f t="shared" si="168"/>
        <v>10175</v>
      </c>
      <c r="AK232" s="60">
        <f t="shared" si="168"/>
        <v>648.37901711452696</v>
      </c>
      <c r="AL232" s="60">
        <f t="shared" si="168"/>
        <v>12.967580342290539</v>
      </c>
      <c r="AM232" s="60">
        <f t="shared" ca="1" si="168"/>
        <v>-767.54796797025324</v>
      </c>
      <c r="AN232" s="60">
        <f t="shared" ca="1" si="168"/>
        <v>-767.54796797025324</v>
      </c>
      <c r="AO232" s="60">
        <f t="shared" ca="1" si="168"/>
        <v>767.54796797025324</v>
      </c>
      <c r="AP232" s="63">
        <f t="shared" si="141"/>
        <v>35</v>
      </c>
      <c r="AQ232" s="62">
        <f t="shared" si="142"/>
        <v>1.7387881266103002</v>
      </c>
      <c r="AR232" s="62">
        <f t="shared" si="143"/>
        <v>86.939406330515013</v>
      </c>
      <c r="AS232" s="62">
        <f t="shared" si="144"/>
        <v>173.87881266103003</v>
      </c>
      <c r="AT232" s="62">
        <f t="shared" si="145"/>
        <v>-86.939406330515013</v>
      </c>
      <c r="AU232" s="62">
        <f t="shared" si="146"/>
        <v>260.81821899154505</v>
      </c>
      <c r="AV232" s="62">
        <f t="shared" si="147"/>
        <v>-347.75762532206005</v>
      </c>
      <c r="AW232" s="63">
        <f t="shared" si="161"/>
        <v>-86.939406330514998</v>
      </c>
      <c r="AX232" s="61" t="str">
        <f t="shared" ca="1" si="149"/>
        <v/>
      </c>
      <c r="AY232" s="69">
        <f t="shared" ca="1" si="162"/>
        <v>9407.452032029747</v>
      </c>
      <c r="AZ232" s="51">
        <f t="shared" si="150"/>
        <v>608.5758443136051</v>
      </c>
      <c r="BA232" s="55">
        <f t="shared" ca="1" si="151"/>
        <v>6.411716664739775E-2</v>
      </c>
      <c r="BB232" s="55">
        <f t="shared" ca="1" si="163"/>
        <v>-0.17101297143215782</v>
      </c>
      <c r="BC232" s="64">
        <f t="shared" ca="1" si="152"/>
        <v>-595.3184234450415</v>
      </c>
      <c r="BE232" s="52" t="str">
        <f t="shared" ca="1" si="153"/>
        <v/>
      </c>
      <c r="BF232" s="52" t="str">
        <f t="shared" ca="1" si="154"/>
        <v/>
      </c>
      <c r="BG232" s="52">
        <f t="shared" ca="1" si="164"/>
        <v>18.499999999999979</v>
      </c>
      <c r="BH232" s="52">
        <f t="shared" ca="1" si="165"/>
        <v>18.499999999999979</v>
      </c>
    </row>
    <row r="233" spans="19:60">
      <c r="S233" s="68">
        <f t="shared" si="166"/>
        <v>7</v>
      </c>
      <c r="T233" s="69">
        <f t="shared" si="166"/>
        <v>2</v>
      </c>
      <c r="U233" s="70">
        <f t="shared" si="155"/>
        <v>3</v>
      </c>
      <c r="V233" s="68">
        <f t="shared" si="156"/>
        <v>4</v>
      </c>
      <c r="W233" s="70">
        <f t="shared" si="156"/>
        <v>7</v>
      </c>
      <c r="X233" s="71">
        <f t="shared" si="156"/>
        <v>0.42857142857142855</v>
      </c>
      <c r="Y233" s="71">
        <f t="shared" si="156"/>
        <v>0.5</v>
      </c>
      <c r="Z233" s="69">
        <f t="shared" si="156"/>
        <v>10000</v>
      </c>
      <c r="AA233" s="69">
        <f t="shared" ca="1" si="156"/>
        <v>9491.6209828854735</v>
      </c>
      <c r="AB233" s="69">
        <f t="shared" ca="1" si="157"/>
        <v>-508.3790171145265</v>
      </c>
      <c r="AC233" s="69">
        <f t="shared" ca="1" si="158"/>
        <v>140.93476785345405</v>
      </c>
      <c r="AD233" s="73">
        <f t="shared" si="167"/>
        <v>18.399999999999977</v>
      </c>
      <c r="AE233" s="69">
        <f t="shared" si="168"/>
        <v>0.70000000000000007</v>
      </c>
      <c r="AF233" s="69">
        <f t="shared" si="168"/>
        <v>3.5000000000000004</v>
      </c>
      <c r="AG233" s="78">
        <f t="shared" si="168"/>
        <v>200</v>
      </c>
      <c r="AH233" s="60">
        <f t="shared" si="168"/>
        <v>50</v>
      </c>
      <c r="AI233" s="60">
        <f t="shared" si="168"/>
        <v>175.00000000000003</v>
      </c>
      <c r="AJ233" s="60">
        <f t="shared" si="168"/>
        <v>10175</v>
      </c>
      <c r="AK233" s="60">
        <f t="shared" si="168"/>
        <v>648.37901711452696</v>
      </c>
      <c r="AL233" s="60">
        <f t="shared" si="168"/>
        <v>12.967580342290539</v>
      </c>
      <c r="AM233" s="60">
        <f t="shared" ca="1" si="168"/>
        <v>-767.54796797025324</v>
      </c>
      <c r="AN233" s="60">
        <f t="shared" ca="1" si="168"/>
        <v>-767.54796797025324</v>
      </c>
      <c r="AO233" s="60">
        <f t="shared" ca="1" si="168"/>
        <v>767.54796797025324</v>
      </c>
      <c r="AP233" s="63">
        <f t="shared" si="141"/>
        <v>35</v>
      </c>
      <c r="AQ233" s="62">
        <f t="shared" si="142"/>
        <v>1.7428032794723127</v>
      </c>
      <c r="AR233" s="62">
        <f t="shared" si="143"/>
        <v>87.140163973615643</v>
      </c>
      <c r="AS233" s="62">
        <f t="shared" si="144"/>
        <v>174.28032794723129</v>
      </c>
      <c r="AT233" s="62">
        <f t="shared" si="145"/>
        <v>-87.140163973615643</v>
      </c>
      <c r="AU233" s="62">
        <f t="shared" si="146"/>
        <v>261.42049192084693</v>
      </c>
      <c r="AV233" s="62">
        <f t="shared" si="147"/>
        <v>-348.56065589446257</v>
      </c>
      <c r="AW233" s="63">
        <f t="shared" si="161"/>
        <v>-87.140163973615643</v>
      </c>
      <c r="AX233" s="61" t="str">
        <f t="shared" ca="1" si="149"/>
        <v/>
      </c>
      <c r="AY233" s="69">
        <f t="shared" ca="1" si="162"/>
        <v>9407.452032029747</v>
      </c>
      <c r="AZ233" s="51">
        <f t="shared" si="150"/>
        <v>609.98114781530944</v>
      </c>
      <c r="BA233" s="55">
        <f t="shared" ca="1" si="151"/>
        <v>6.4265223918567579E-2</v>
      </c>
      <c r="BB233" s="55">
        <f t="shared" ca="1" si="163"/>
        <v>-0.17140786901121235</v>
      </c>
      <c r="BC233" s="64">
        <f t="shared" ca="1" si="152"/>
        <v>-595.5191810881422</v>
      </c>
      <c r="BE233" s="52" t="str">
        <f t="shared" ca="1" si="153"/>
        <v/>
      </c>
      <c r="BF233" s="52" t="str">
        <f t="shared" ca="1" si="154"/>
        <v/>
      </c>
      <c r="BG233" s="52">
        <f t="shared" ca="1" si="164"/>
        <v>18.399999999999977</v>
      </c>
      <c r="BH233" s="52">
        <f t="shared" ca="1" si="165"/>
        <v>18.399999999999977</v>
      </c>
    </row>
    <row r="234" spans="19:60">
      <c r="S234" s="68">
        <f t="shared" si="166"/>
        <v>7</v>
      </c>
      <c r="T234" s="69">
        <f t="shared" si="166"/>
        <v>2</v>
      </c>
      <c r="U234" s="70">
        <f t="shared" si="155"/>
        <v>3</v>
      </c>
      <c r="V234" s="68">
        <f t="shared" ref="V234:AA249" si="169">V233</f>
        <v>4</v>
      </c>
      <c r="W234" s="70">
        <f t="shared" si="169"/>
        <v>7</v>
      </c>
      <c r="X234" s="71">
        <f t="shared" si="169"/>
        <v>0.42857142857142855</v>
      </c>
      <c r="Y234" s="71">
        <f t="shared" si="169"/>
        <v>0.5</v>
      </c>
      <c r="Z234" s="69">
        <f t="shared" si="169"/>
        <v>10000</v>
      </c>
      <c r="AA234" s="69">
        <f t="shared" ca="1" si="169"/>
        <v>9491.6209828854735</v>
      </c>
      <c r="AB234" s="69">
        <f t="shared" ca="1" si="157"/>
        <v>-508.3790171145265</v>
      </c>
      <c r="AC234" s="69">
        <f t="shared" ca="1" si="158"/>
        <v>140.93476785345405</v>
      </c>
      <c r="AD234" s="73">
        <f t="shared" si="167"/>
        <v>18.299999999999976</v>
      </c>
      <c r="AE234" s="69">
        <f t="shared" si="168"/>
        <v>0.70000000000000007</v>
      </c>
      <c r="AF234" s="69">
        <f t="shared" si="168"/>
        <v>3.5000000000000004</v>
      </c>
      <c r="AG234" s="78">
        <f t="shared" si="168"/>
        <v>200</v>
      </c>
      <c r="AH234" s="60">
        <f t="shared" si="168"/>
        <v>50</v>
      </c>
      <c r="AI234" s="60">
        <f t="shared" si="168"/>
        <v>175.00000000000003</v>
      </c>
      <c r="AJ234" s="60">
        <f t="shared" si="168"/>
        <v>10175</v>
      </c>
      <c r="AK234" s="60">
        <f t="shared" si="168"/>
        <v>648.37901711452696</v>
      </c>
      <c r="AL234" s="60">
        <f t="shared" si="168"/>
        <v>12.967580342290539</v>
      </c>
      <c r="AM234" s="60">
        <f t="shared" ca="1" si="168"/>
        <v>-767.54796797025324</v>
      </c>
      <c r="AN234" s="60">
        <f t="shared" ca="1" si="168"/>
        <v>-767.54796797025324</v>
      </c>
      <c r="AO234" s="60">
        <f t="shared" ca="1" si="168"/>
        <v>767.54796797025324</v>
      </c>
      <c r="AP234" s="63">
        <f t="shared" si="141"/>
        <v>35</v>
      </c>
      <c r="AQ234" s="62">
        <f t="shared" si="142"/>
        <v>1.7468623137863692</v>
      </c>
      <c r="AR234" s="62">
        <f t="shared" si="143"/>
        <v>87.343115689318466</v>
      </c>
      <c r="AS234" s="62">
        <f t="shared" si="144"/>
        <v>174.68623137863693</v>
      </c>
      <c r="AT234" s="62">
        <f t="shared" si="145"/>
        <v>-87.343115689318466</v>
      </c>
      <c r="AU234" s="62">
        <f t="shared" si="146"/>
        <v>262.02934706795543</v>
      </c>
      <c r="AV234" s="62">
        <f t="shared" si="147"/>
        <v>-349.37246275727387</v>
      </c>
      <c r="AW234" s="63">
        <f t="shared" si="161"/>
        <v>-87.343115689318438</v>
      </c>
      <c r="AX234" s="61" t="str">
        <f t="shared" ca="1" si="149"/>
        <v/>
      </c>
      <c r="AY234" s="69">
        <f t="shared" ca="1" si="162"/>
        <v>9407.452032029747</v>
      </c>
      <c r="AZ234" s="51">
        <f t="shared" si="150"/>
        <v>611.40180982522929</v>
      </c>
      <c r="BA234" s="55">
        <f t="shared" ca="1" si="151"/>
        <v>6.4414899301990652E-2</v>
      </c>
      <c r="BB234" s="55">
        <f t="shared" ca="1" si="163"/>
        <v>-0.17180708241080292</v>
      </c>
      <c r="BC234" s="64">
        <f t="shared" ca="1" si="152"/>
        <v>-595.72213280384494</v>
      </c>
      <c r="BE234" s="52" t="str">
        <f t="shared" ca="1" si="153"/>
        <v/>
      </c>
      <c r="BF234" s="52" t="str">
        <f t="shared" ca="1" si="154"/>
        <v/>
      </c>
      <c r="BG234" s="52">
        <f t="shared" ca="1" si="164"/>
        <v>18.299999999999976</v>
      </c>
      <c r="BH234" s="52">
        <f t="shared" ca="1" si="165"/>
        <v>18.299999999999976</v>
      </c>
    </row>
    <row r="235" spans="19:60">
      <c r="S235" s="68">
        <f t="shared" ref="S235:T250" si="170">S234</f>
        <v>7</v>
      </c>
      <c r="T235" s="69">
        <f t="shared" si="170"/>
        <v>2</v>
      </c>
      <c r="U235" s="70">
        <f t="shared" si="155"/>
        <v>3</v>
      </c>
      <c r="V235" s="68">
        <f t="shared" si="169"/>
        <v>4</v>
      </c>
      <c r="W235" s="70">
        <f t="shared" si="169"/>
        <v>7</v>
      </c>
      <c r="X235" s="71">
        <f t="shared" si="169"/>
        <v>0.42857142857142855</v>
      </c>
      <c r="Y235" s="71">
        <f t="shared" si="169"/>
        <v>0.5</v>
      </c>
      <c r="Z235" s="69">
        <f t="shared" si="169"/>
        <v>10000</v>
      </c>
      <c r="AA235" s="69">
        <f t="shared" ca="1" si="169"/>
        <v>9491.6209828854735</v>
      </c>
      <c r="AB235" s="69">
        <f t="shared" ca="1" si="157"/>
        <v>-508.3790171145265</v>
      </c>
      <c r="AC235" s="69">
        <f t="shared" ca="1" si="158"/>
        <v>140.93476785345405</v>
      </c>
      <c r="AD235" s="73">
        <f t="shared" si="167"/>
        <v>18.199999999999974</v>
      </c>
      <c r="AE235" s="69">
        <f t="shared" ref="AE235:AO250" si="171">AE234</f>
        <v>0.70000000000000007</v>
      </c>
      <c r="AF235" s="69">
        <f t="shared" si="171"/>
        <v>3.5000000000000004</v>
      </c>
      <c r="AG235" s="78">
        <f t="shared" si="171"/>
        <v>200</v>
      </c>
      <c r="AH235" s="60">
        <f t="shared" si="171"/>
        <v>50</v>
      </c>
      <c r="AI235" s="60">
        <f t="shared" si="171"/>
        <v>175.00000000000003</v>
      </c>
      <c r="AJ235" s="60">
        <f t="shared" si="171"/>
        <v>10175</v>
      </c>
      <c r="AK235" s="60">
        <f t="shared" si="171"/>
        <v>648.37901711452696</v>
      </c>
      <c r="AL235" s="60">
        <f t="shared" si="171"/>
        <v>12.967580342290539</v>
      </c>
      <c r="AM235" s="60">
        <f t="shared" ca="1" si="171"/>
        <v>-767.54796797025324</v>
      </c>
      <c r="AN235" s="60">
        <f t="shared" ca="1" si="171"/>
        <v>-767.54796797025324</v>
      </c>
      <c r="AO235" s="60">
        <f t="shared" ca="1" si="171"/>
        <v>767.54796797025324</v>
      </c>
      <c r="AP235" s="63">
        <f t="shared" si="141"/>
        <v>35</v>
      </c>
      <c r="AQ235" s="62">
        <f t="shared" si="142"/>
        <v>1.7509659528731074</v>
      </c>
      <c r="AR235" s="62">
        <f t="shared" si="143"/>
        <v>87.548297643655374</v>
      </c>
      <c r="AS235" s="62">
        <f t="shared" si="144"/>
        <v>175.09659528731075</v>
      </c>
      <c r="AT235" s="62">
        <f t="shared" si="145"/>
        <v>-87.548297643655374</v>
      </c>
      <c r="AU235" s="62">
        <f t="shared" si="146"/>
        <v>262.64489293096614</v>
      </c>
      <c r="AV235" s="62">
        <f t="shared" si="147"/>
        <v>-350.1931905746215</v>
      </c>
      <c r="AW235" s="63">
        <f t="shared" si="161"/>
        <v>-87.54829764365536</v>
      </c>
      <c r="AX235" s="61" t="str">
        <f t="shared" ca="1" si="149"/>
        <v/>
      </c>
      <c r="AY235" s="69">
        <f t="shared" ca="1" si="162"/>
        <v>9407.452032029747</v>
      </c>
      <c r="AZ235" s="51">
        <f t="shared" si="150"/>
        <v>612.83808350558763</v>
      </c>
      <c r="BA235" s="55">
        <f t="shared" ca="1" si="151"/>
        <v>6.4566219469846919E-2</v>
      </c>
      <c r="BB235" s="55">
        <f t="shared" ca="1" si="163"/>
        <v>-0.17221068277082857</v>
      </c>
      <c r="BC235" s="64">
        <f t="shared" ca="1" si="152"/>
        <v>-595.92731475818186</v>
      </c>
      <c r="BE235" s="52" t="str">
        <f t="shared" ca="1" si="153"/>
        <v/>
      </c>
      <c r="BF235" s="52" t="str">
        <f t="shared" ca="1" si="154"/>
        <v/>
      </c>
      <c r="BG235" s="52">
        <f t="shared" ca="1" si="164"/>
        <v>18.199999999999974</v>
      </c>
      <c r="BH235" s="52">
        <f t="shared" ca="1" si="165"/>
        <v>18.199999999999974</v>
      </c>
    </row>
    <row r="236" spans="19:60">
      <c r="S236" s="68">
        <f t="shared" si="170"/>
        <v>7</v>
      </c>
      <c r="T236" s="69">
        <f t="shared" si="170"/>
        <v>2</v>
      </c>
      <c r="U236" s="70">
        <f t="shared" si="155"/>
        <v>3</v>
      </c>
      <c r="V236" s="68">
        <f t="shared" si="169"/>
        <v>4</v>
      </c>
      <c r="W236" s="70">
        <f t="shared" si="169"/>
        <v>7</v>
      </c>
      <c r="X236" s="71">
        <f t="shared" si="169"/>
        <v>0.42857142857142855</v>
      </c>
      <c r="Y236" s="71">
        <f t="shared" si="169"/>
        <v>0.5</v>
      </c>
      <c r="Z236" s="69">
        <f t="shared" si="169"/>
        <v>10000</v>
      </c>
      <c r="AA236" s="69">
        <f t="shared" ca="1" si="169"/>
        <v>9491.6209828854735</v>
      </c>
      <c r="AB236" s="69">
        <f t="shared" ca="1" si="157"/>
        <v>-508.3790171145265</v>
      </c>
      <c r="AC236" s="69">
        <f t="shared" ca="1" si="158"/>
        <v>140.93476785345405</v>
      </c>
      <c r="AD236" s="73">
        <f t="shared" si="167"/>
        <v>18.099999999999973</v>
      </c>
      <c r="AE236" s="69">
        <f t="shared" si="171"/>
        <v>0.70000000000000007</v>
      </c>
      <c r="AF236" s="69">
        <f t="shared" si="171"/>
        <v>3.5000000000000004</v>
      </c>
      <c r="AG236" s="78">
        <f t="shared" si="171"/>
        <v>200</v>
      </c>
      <c r="AH236" s="60">
        <f t="shared" si="171"/>
        <v>50</v>
      </c>
      <c r="AI236" s="60">
        <f t="shared" si="171"/>
        <v>175.00000000000003</v>
      </c>
      <c r="AJ236" s="60">
        <f t="shared" si="171"/>
        <v>10175</v>
      </c>
      <c r="AK236" s="60">
        <f t="shared" si="171"/>
        <v>648.37901711452696</v>
      </c>
      <c r="AL236" s="60">
        <f t="shared" si="171"/>
        <v>12.967580342290539</v>
      </c>
      <c r="AM236" s="60">
        <f t="shared" ca="1" si="171"/>
        <v>-767.54796797025324</v>
      </c>
      <c r="AN236" s="60">
        <f t="shared" ca="1" si="171"/>
        <v>-767.54796797025324</v>
      </c>
      <c r="AO236" s="60">
        <f t="shared" ca="1" si="171"/>
        <v>767.54796797025324</v>
      </c>
      <c r="AP236" s="63">
        <f t="shared" si="141"/>
        <v>35</v>
      </c>
      <c r="AQ236" s="62">
        <f t="shared" si="142"/>
        <v>1.7551149360381524</v>
      </c>
      <c r="AR236" s="62">
        <f t="shared" si="143"/>
        <v>87.75574680190762</v>
      </c>
      <c r="AS236" s="62">
        <f t="shared" si="144"/>
        <v>175.51149360381524</v>
      </c>
      <c r="AT236" s="62">
        <f t="shared" si="145"/>
        <v>-87.75574680190762</v>
      </c>
      <c r="AU236" s="62">
        <f t="shared" si="146"/>
        <v>263.26724040572287</v>
      </c>
      <c r="AV236" s="62">
        <f t="shared" si="147"/>
        <v>-351.02298720763048</v>
      </c>
      <c r="AW236" s="63">
        <f t="shared" si="161"/>
        <v>-87.755746801907605</v>
      </c>
      <c r="AX236" s="61" t="str">
        <f t="shared" ca="1" si="149"/>
        <v/>
      </c>
      <c r="AY236" s="69">
        <f t="shared" ca="1" si="162"/>
        <v>9407.452032029747</v>
      </c>
      <c r="AZ236" s="51">
        <f t="shared" si="150"/>
        <v>614.2902276133533</v>
      </c>
      <c r="BA236" s="55">
        <f t="shared" ca="1" si="151"/>
        <v>6.4719211683756855E-2</v>
      </c>
      <c r="BB236" s="55">
        <f t="shared" ca="1" si="163"/>
        <v>-0.17261874280334072</v>
      </c>
      <c r="BC236" s="64">
        <f t="shared" ca="1" si="152"/>
        <v>-596.13476391643417</v>
      </c>
      <c r="BE236" s="52" t="str">
        <f t="shared" ca="1" si="153"/>
        <v/>
      </c>
      <c r="BF236" s="52" t="str">
        <f t="shared" ca="1" si="154"/>
        <v/>
      </c>
      <c r="BG236" s="52">
        <f t="shared" ca="1" si="164"/>
        <v>18.099999999999973</v>
      </c>
      <c r="BH236" s="52">
        <f t="shared" ca="1" si="165"/>
        <v>18.099999999999973</v>
      </c>
    </row>
    <row r="237" spans="19:60">
      <c r="S237" s="68">
        <f t="shared" si="170"/>
        <v>7</v>
      </c>
      <c r="T237" s="69">
        <f t="shared" si="170"/>
        <v>2</v>
      </c>
      <c r="U237" s="70">
        <f t="shared" si="155"/>
        <v>3</v>
      </c>
      <c r="V237" s="68">
        <f t="shared" si="169"/>
        <v>4</v>
      </c>
      <c r="W237" s="70">
        <f t="shared" si="169"/>
        <v>7</v>
      </c>
      <c r="X237" s="71">
        <f t="shared" si="169"/>
        <v>0.42857142857142855</v>
      </c>
      <c r="Y237" s="71">
        <f t="shared" si="169"/>
        <v>0.5</v>
      </c>
      <c r="Z237" s="69">
        <f t="shared" si="169"/>
        <v>10000</v>
      </c>
      <c r="AA237" s="69">
        <f t="shared" ca="1" si="169"/>
        <v>9491.6209828854735</v>
      </c>
      <c r="AB237" s="69">
        <f t="shared" ca="1" si="157"/>
        <v>-508.3790171145265</v>
      </c>
      <c r="AC237" s="69">
        <f t="shared" ca="1" si="158"/>
        <v>140.93476785345405</v>
      </c>
      <c r="AD237" s="73">
        <f t="shared" si="167"/>
        <v>17.999999999999972</v>
      </c>
      <c r="AE237" s="69">
        <f t="shared" si="171"/>
        <v>0.70000000000000007</v>
      </c>
      <c r="AF237" s="69">
        <f t="shared" si="171"/>
        <v>3.5000000000000004</v>
      </c>
      <c r="AG237" s="78">
        <f t="shared" si="171"/>
        <v>200</v>
      </c>
      <c r="AH237" s="60">
        <f t="shared" si="171"/>
        <v>50</v>
      </c>
      <c r="AI237" s="60">
        <f t="shared" si="171"/>
        <v>175.00000000000003</v>
      </c>
      <c r="AJ237" s="60">
        <f t="shared" si="171"/>
        <v>10175</v>
      </c>
      <c r="AK237" s="60">
        <f t="shared" si="171"/>
        <v>648.37901711452696</v>
      </c>
      <c r="AL237" s="60">
        <f t="shared" si="171"/>
        <v>12.967580342290539</v>
      </c>
      <c r="AM237" s="60">
        <f t="shared" ca="1" si="171"/>
        <v>-767.54796797025324</v>
      </c>
      <c r="AN237" s="60">
        <f t="shared" ca="1" si="171"/>
        <v>-767.54796797025324</v>
      </c>
      <c r="AO237" s="60">
        <f t="shared" ca="1" si="171"/>
        <v>767.54796797025324</v>
      </c>
      <c r="AP237" s="63">
        <f t="shared" si="141"/>
        <v>35</v>
      </c>
      <c r="AQ237" s="62">
        <f t="shared" si="142"/>
        <v>1.7593100190161421</v>
      </c>
      <c r="AR237" s="62">
        <f t="shared" si="143"/>
        <v>87.965500950807112</v>
      </c>
      <c r="AS237" s="62">
        <f t="shared" si="144"/>
        <v>175.93100190161422</v>
      </c>
      <c r="AT237" s="62">
        <f t="shared" si="145"/>
        <v>-87.965500950807112</v>
      </c>
      <c r="AU237" s="62">
        <f t="shared" si="146"/>
        <v>263.89650285242135</v>
      </c>
      <c r="AV237" s="62">
        <f t="shared" si="147"/>
        <v>-351.86200380322845</v>
      </c>
      <c r="AW237" s="63">
        <f t="shared" si="161"/>
        <v>-87.965500950807098</v>
      </c>
      <c r="AX237" s="61" t="str">
        <f t="shared" ca="1" si="149"/>
        <v/>
      </c>
      <c r="AY237" s="69">
        <f t="shared" ca="1" si="162"/>
        <v>9407.452032029747</v>
      </c>
      <c r="AZ237" s="51">
        <f t="shared" si="150"/>
        <v>615.75850665564974</v>
      </c>
      <c r="BA237" s="55">
        <f t="shared" ca="1" si="151"/>
        <v>6.4873903811154696E-2</v>
      </c>
      <c r="BB237" s="55">
        <f t="shared" ca="1" si="163"/>
        <v>-0.17303133683621411</v>
      </c>
      <c r="BC237" s="64">
        <f t="shared" ca="1" si="152"/>
        <v>-596.34451806533366</v>
      </c>
      <c r="BE237" s="52" t="str">
        <f t="shared" ca="1" si="153"/>
        <v/>
      </c>
      <c r="BF237" s="52" t="str">
        <f t="shared" ca="1" si="154"/>
        <v/>
      </c>
      <c r="BG237" s="52">
        <f t="shared" ca="1" si="164"/>
        <v>17.999999999999972</v>
      </c>
      <c r="BH237" s="52">
        <f t="shared" ca="1" si="165"/>
        <v>17.999999999999972</v>
      </c>
    </row>
    <row r="238" spans="19:60">
      <c r="S238" s="68">
        <f t="shared" si="170"/>
        <v>7</v>
      </c>
      <c r="T238" s="69">
        <f t="shared" si="170"/>
        <v>2</v>
      </c>
      <c r="U238" s="70">
        <f t="shared" si="155"/>
        <v>3</v>
      </c>
      <c r="V238" s="68">
        <f t="shared" si="169"/>
        <v>4</v>
      </c>
      <c r="W238" s="70">
        <f t="shared" si="169"/>
        <v>7</v>
      </c>
      <c r="X238" s="71">
        <f t="shared" si="169"/>
        <v>0.42857142857142855</v>
      </c>
      <c r="Y238" s="71">
        <f t="shared" si="169"/>
        <v>0.5</v>
      </c>
      <c r="Z238" s="69">
        <f t="shared" si="169"/>
        <v>10000</v>
      </c>
      <c r="AA238" s="69">
        <f t="shared" ca="1" si="169"/>
        <v>9491.6209828854735</v>
      </c>
      <c r="AB238" s="69">
        <f t="shared" ca="1" si="157"/>
        <v>-508.3790171145265</v>
      </c>
      <c r="AC238" s="69">
        <f t="shared" ca="1" si="158"/>
        <v>140.93476785345405</v>
      </c>
      <c r="AD238" s="73">
        <f t="shared" si="167"/>
        <v>17.89999999999997</v>
      </c>
      <c r="AE238" s="69">
        <f t="shared" si="171"/>
        <v>0.70000000000000007</v>
      </c>
      <c r="AF238" s="69">
        <f t="shared" si="171"/>
        <v>3.5000000000000004</v>
      </c>
      <c r="AG238" s="78">
        <f t="shared" si="171"/>
        <v>200</v>
      </c>
      <c r="AH238" s="60">
        <f t="shared" si="171"/>
        <v>50</v>
      </c>
      <c r="AI238" s="60">
        <f t="shared" si="171"/>
        <v>175.00000000000003</v>
      </c>
      <c r="AJ238" s="60">
        <f t="shared" si="171"/>
        <v>10175</v>
      </c>
      <c r="AK238" s="60">
        <f t="shared" si="171"/>
        <v>648.37901711452696</v>
      </c>
      <c r="AL238" s="60">
        <f t="shared" si="171"/>
        <v>12.967580342290539</v>
      </c>
      <c r="AM238" s="60">
        <f t="shared" ca="1" si="171"/>
        <v>-767.54796797025324</v>
      </c>
      <c r="AN238" s="60">
        <f t="shared" ca="1" si="171"/>
        <v>-767.54796797025324</v>
      </c>
      <c r="AO238" s="60">
        <f t="shared" ca="1" si="171"/>
        <v>767.54796797025324</v>
      </c>
      <c r="AP238" s="63">
        <f t="shared" si="141"/>
        <v>35</v>
      </c>
      <c r="AQ238" s="62">
        <f t="shared" si="142"/>
        <v>1.7635519744296402</v>
      </c>
      <c r="AR238" s="62">
        <f t="shared" si="143"/>
        <v>88.177598721482013</v>
      </c>
      <c r="AS238" s="62">
        <f t="shared" si="144"/>
        <v>176.35519744296403</v>
      </c>
      <c r="AT238" s="62">
        <f t="shared" si="145"/>
        <v>-88.177598721482013</v>
      </c>
      <c r="AU238" s="62">
        <f t="shared" si="146"/>
        <v>264.53279616444604</v>
      </c>
      <c r="AV238" s="62">
        <f t="shared" si="147"/>
        <v>-352.71039488592805</v>
      </c>
      <c r="AW238" s="63">
        <f t="shared" si="161"/>
        <v>-88.177598721482013</v>
      </c>
      <c r="AX238" s="61" t="str">
        <f t="shared" ca="1" si="149"/>
        <v/>
      </c>
      <c r="AY238" s="69">
        <f t="shared" ca="1" si="162"/>
        <v>9407.452032029747</v>
      </c>
      <c r="AZ238" s="51">
        <f t="shared" si="150"/>
        <v>617.24319105037409</v>
      </c>
      <c r="BA238" s="55">
        <f t="shared" ca="1" si="151"/>
        <v>6.5030324342210594E-2</v>
      </c>
      <c r="BB238" s="55">
        <f t="shared" ca="1" si="163"/>
        <v>-0.17344854085828165</v>
      </c>
      <c r="BC238" s="64">
        <f t="shared" ca="1" si="152"/>
        <v>-596.55661583600852</v>
      </c>
      <c r="BE238" s="52" t="str">
        <f t="shared" ca="1" si="153"/>
        <v/>
      </c>
      <c r="BF238" s="52" t="str">
        <f t="shared" ca="1" si="154"/>
        <v/>
      </c>
      <c r="BG238" s="52">
        <f t="shared" ca="1" si="164"/>
        <v>17.89999999999997</v>
      </c>
      <c r="BH238" s="52">
        <f t="shared" ca="1" si="165"/>
        <v>17.89999999999997</v>
      </c>
    </row>
    <row r="239" spans="19:60">
      <c r="S239" s="68">
        <f t="shared" si="170"/>
        <v>7</v>
      </c>
      <c r="T239" s="69">
        <f t="shared" si="170"/>
        <v>2</v>
      </c>
      <c r="U239" s="70">
        <f t="shared" si="155"/>
        <v>3</v>
      </c>
      <c r="V239" s="68">
        <f t="shared" si="169"/>
        <v>4</v>
      </c>
      <c r="W239" s="70">
        <f t="shared" si="169"/>
        <v>7</v>
      </c>
      <c r="X239" s="71">
        <f t="shared" si="169"/>
        <v>0.42857142857142855</v>
      </c>
      <c r="Y239" s="71">
        <f t="shared" si="169"/>
        <v>0.5</v>
      </c>
      <c r="Z239" s="69">
        <f t="shared" si="169"/>
        <v>10000</v>
      </c>
      <c r="AA239" s="69">
        <f t="shared" ca="1" si="169"/>
        <v>9491.6209828854735</v>
      </c>
      <c r="AB239" s="69">
        <f t="shared" ca="1" si="157"/>
        <v>-508.3790171145265</v>
      </c>
      <c r="AC239" s="69">
        <f t="shared" ca="1" si="158"/>
        <v>140.93476785345405</v>
      </c>
      <c r="AD239" s="73">
        <f t="shared" si="167"/>
        <v>17.799999999999969</v>
      </c>
      <c r="AE239" s="69">
        <f t="shared" si="171"/>
        <v>0.70000000000000007</v>
      </c>
      <c r="AF239" s="69">
        <f t="shared" si="171"/>
        <v>3.5000000000000004</v>
      </c>
      <c r="AG239" s="78">
        <f t="shared" si="171"/>
        <v>200</v>
      </c>
      <c r="AH239" s="60">
        <f t="shared" si="171"/>
        <v>50</v>
      </c>
      <c r="AI239" s="60">
        <f t="shared" si="171"/>
        <v>175.00000000000003</v>
      </c>
      <c r="AJ239" s="60">
        <f t="shared" si="171"/>
        <v>10175</v>
      </c>
      <c r="AK239" s="60">
        <f t="shared" si="171"/>
        <v>648.37901711452696</v>
      </c>
      <c r="AL239" s="60">
        <f t="shared" si="171"/>
        <v>12.967580342290539</v>
      </c>
      <c r="AM239" s="60">
        <f t="shared" ca="1" si="171"/>
        <v>-767.54796797025324</v>
      </c>
      <c r="AN239" s="60">
        <f t="shared" ca="1" si="171"/>
        <v>-767.54796797025324</v>
      </c>
      <c r="AO239" s="60">
        <f t="shared" ca="1" si="171"/>
        <v>767.54796797025324</v>
      </c>
      <c r="AP239" s="63">
        <f t="shared" si="141"/>
        <v>35</v>
      </c>
      <c r="AQ239" s="62">
        <f t="shared" si="142"/>
        <v>1.7678415922635149</v>
      </c>
      <c r="AR239" s="62">
        <f t="shared" si="143"/>
        <v>88.392079613175738</v>
      </c>
      <c r="AS239" s="62">
        <f t="shared" si="144"/>
        <v>176.78415922635148</v>
      </c>
      <c r="AT239" s="62">
        <f t="shared" si="145"/>
        <v>-88.392079613175738</v>
      </c>
      <c r="AU239" s="62">
        <f t="shared" si="146"/>
        <v>265.17623883952723</v>
      </c>
      <c r="AV239" s="62">
        <f t="shared" si="147"/>
        <v>-353.56831845270295</v>
      </c>
      <c r="AW239" s="63">
        <f t="shared" si="161"/>
        <v>-88.392079613175724</v>
      </c>
      <c r="AX239" s="61" t="str">
        <f t="shared" ca="1" si="149"/>
        <v/>
      </c>
      <c r="AY239" s="69">
        <f t="shared" ca="1" si="162"/>
        <v>9407.452032029747</v>
      </c>
      <c r="AZ239" s="51">
        <f t="shared" si="150"/>
        <v>618.74455729223018</v>
      </c>
      <c r="BA239" s="55">
        <f t="shared" ca="1" si="151"/>
        <v>6.5188502407323309E-2</v>
      </c>
      <c r="BB239" s="55">
        <f t="shared" ca="1" si="163"/>
        <v>-0.17387043256599033</v>
      </c>
      <c r="BC239" s="64">
        <f t="shared" ca="1" si="152"/>
        <v>-596.77109672770223</v>
      </c>
      <c r="BE239" s="52" t="str">
        <f t="shared" ca="1" si="153"/>
        <v/>
      </c>
      <c r="BF239" s="52" t="str">
        <f t="shared" ca="1" si="154"/>
        <v/>
      </c>
      <c r="BG239" s="52">
        <f t="shared" ca="1" si="164"/>
        <v>17.799999999999969</v>
      </c>
      <c r="BH239" s="52">
        <f t="shared" ca="1" si="165"/>
        <v>17.799999999999969</v>
      </c>
    </row>
    <row r="240" spans="19:60">
      <c r="S240" s="68">
        <f t="shared" si="170"/>
        <v>7</v>
      </c>
      <c r="T240" s="69">
        <f t="shared" si="170"/>
        <v>2</v>
      </c>
      <c r="U240" s="70">
        <f t="shared" si="155"/>
        <v>3</v>
      </c>
      <c r="V240" s="68">
        <f t="shared" si="169"/>
        <v>4</v>
      </c>
      <c r="W240" s="70">
        <f t="shared" si="169"/>
        <v>7</v>
      </c>
      <c r="X240" s="71">
        <f t="shared" si="169"/>
        <v>0.42857142857142855</v>
      </c>
      <c r="Y240" s="71">
        <f t="shared" si="169"/>
        <v>0.5</v>
      </c>
      <c r="Z240" s="69">
        <f t="shared" si="169"/>
        <v>10000</v>
      </c>
      <c r="AA240" s="69">
        <f t="shared" ca="1" si="169"/>
        <v>9491.6209828854735</v>
      </c>
      <c r="AB240" s="69">
        <f t="shared" ca="1" si="157"/>
        <v>-508.3790171145265</v>
      </c>
      <c r="AC240" s="69">
        <f t="shared" ca="1" si="158"/>
        <v>140.93476785345405</v>
      </c>
      <c r="AD240" s="73">
        <f t="shared" si="167"/>
        <v>17.699999999999967</v>
      </c>
      <c r="AE240" s="69">
        <f t="shared" si="171"/>
        <v>0.70000000000000007</v>
      </c>
      <c r="AF240" s="69">
        <f t="shared" si="171"/>
        <v>3.5000000000000004</v>
      </c>
      <c r="AG240" s="78">
        <f t="shared" si="171"/>
        <v>200</v>
      </c>
      <c r="AH240" s="60">
        <f t="shared" si="171"/>
        <v>50</v>
      </c>
      <c r="AI240" s="60">
        <f t="shared" si="171"/>
        <v>175.00000000000003</v>
      </c>
      <c r="AJ240" s="60">
        <f t="shared" si="171"/>
        <v>10175</v>
      </c>
      <c r="AK240" s="60">
        <f t="shared" si="171"/>
        <v>648.37901711452696</v>
      </c>
      <c r="AL240" s="60">
        <f t="shared" si="171"/>
        <v>12.967580342290539</v>
      </c>
      <c r="AM240" s="60">
        <f t="shared" ca="1" si="171"/>
        <v>-767.54796797025324</v>
      </c>
      <c r="AN240" s="60">
        <f t="shared" ca="1" si="171"/>
        <v>-767.54796797025324</v>
      </c>
      <c r="AO240" s="60">
        <f t="shared" ca="1" si="171"/>
        <v>767.54796797025324</v>
      </c>
      <c r="AP240" s="63">
        <f t="shared" si="141"/>
        <v>35</v>
      </c>
      <c r="AQ240" s="62">
        <f t="shared" si="142"/>
        <v>1.7721796803553991</v>
      </c>
      <c r="AR240" s="62">
        <f t="shared" si="143"/>
        <v>88.608984017769956</v>
      </c>
      <c r="AS240" s="62">
        <f t="shared" si="144"/>
        <v>177.21796803553991</v>
      </c>
      <c r="AT240" s="62">
        <f t="shared" si="145"/>
        <v>-88.608984017769956</v>
      </c>
      <c r="AU240" s="62">
        <f t="shared" si="146"/>
        <v>265.82695205330987</v>
      </c>
      <c r="AV240" s="62">
        <f t="shared" si="147"/>
        <v>-354.43593607107982</v>
      </c>
      <c r="AW240" s="63">
        <f t="shared" si="161"/>
        <v>-88.608984017769956</v>
      </c>
      <c r="AX240" s="61" t="str">
        <f t="shared" ca="1" si="149"/>
        <v/>
      </c>
      <c r="AY240" s="69">
        <f t="shared" ca="1" si="162"/>
        <v>9407.452032029747</v>
      </c>
      <c r="AZ240" s="51">
        <f t="shared" si="150"/>
        <v>620.26288812438975</v>
      </c>
      <c r="BA240" s="55">
        <f t="shared" ca="1" si="151"/>
        <v>6.5348467795205673E-2</v>
      </c>
      <c r="BB240" s="55">
        <f t="shared" ca="1" si="163"/>
        <v>-0.17429709141163927</v>
      </c>
      <c r="BC240" s="64">
        <f t="shared" ca="1" si="152"/>
        <v>-596.9880011322964</v>
      </c>
      <c r="BE240" s="52" t="str">
        <f t="shared" ca="1" si="153"/>
        <v/>
      </c>
      <c r="BF240" s="52" t="str">
        <f t="shared" ca="1" si="154"/>
        <v/>
      </c>
      <c r="BG240" s="52">
        <f t="shared" ca="1" si="164"/>
        <v>17.699999999999967</v>
      </c>
      <c r="BH240" s="52">
        <f t="shared" ca="1" si="165"/>
        <v>17.699999999999967</v>
      </c>
    </row>
    <row r="241" spans="19:60">
      <c r="S241" s="68">
        <f t="shared" si="170"/>
        <v>7</v>
      </c>
      <c r="T241" s="69">
        <f t="shared" si="170"/>
        <v>2</v>
      </c>
      <c r="U241" s="70">
        <f t="shared" si="155"/>
        <v>3</v>
      </c>
      <c r="V241" s="68">
        <f t="shared" si="169"/>
        <v>4</v>
      </c>
      <c r="W241" s="70">
        <f t="shared" si="169"/>
        <v>7</v>
      </c>
      <c r="X241" s="71">
        <f t="shared" si="169"/>
        <v>0.42857142857142855</v>
      </c>
      <c r="Y241" s="71">
        <f t="shared" si="169"/>
        <v>0.5</v>
      </c>
      <c r="Z241" s="69">
        <f t="shared" si="169"/>
        <v>10000</v>
      </c>
      <c r="AA241" s="69">
        <f t="shared" ca="1" si="169"/>
        <v>9491.6209828854735</v>
      </c>
      <c r="AB241" s="69">
        <f t="shared" ca="1" si="157"/>
        <v>-508.3790171145265</v>
      </c>
      <c r="AC241" s="69">
        <f t="shared" ca="1" si="158"/>
        <v>140.93476785345405</v>
      </c>
      <c r="AD241" s="73">
        <f t="shared" si="167"/>
        <v>17.599999999999966</v>
      </c>
      <c r="AE241" s="69">
        <f t="shared" si="171"/>
        <v>0.70000000000000007</v>
      </c>
      <c r="AF241" s="69">
        <f t="shared" si="171"/>
        <v>3.5000000000000004</v>
      </c>
      <c r="AG241" s="78">
        <f t="shared" si="171"/>
        <v>200</v>
      </c>
      <c r="AH241" s="60">
        <f t="shared" si="171"/>
        <v>50</v>
      </c>
      <c r="AI241" s="60">
        <f t="shared" si="171"/>
        <v>175.00000000000003</v>
      </c>
      <c r="AJ241" s="60">
        <f t="shared" si="171"/>
        <v>10175</v>
      </c>
      <c r="AK241" s="60">
        <f t="shared" si="171"/>
        <v>648.37901711452696</v>
      </c>
      <c r="AL241" s="60">
        <f t="shared" si="171"/>
        <v>12.967580342290539</v>
      </c>
      <c r="AM241" s="60">
        <f t="shared" ca="1" si="171"/>
        <v>-767.54796797025324</v>
      </c>
      <c r="AN241" s="60">
        <f t="shared" ca="1" si="171"/>
        <v>-767.54796797025324</v>
      </c>
      <c r="AO241" s="60">
        <f t="shared" ca="1" si="171"/>
        <v>767.54796797025324</v>
      </c>
      <c r="AP241" s="63">
        <f t="shared" si="141"/>
        <v>35</v>
      </c>
      <c r="AQ241" s="62">
        <f t="shared" si="142"/>
        <v>1.7765670649028729</v>
      </c>
      <c r="AR241" s="62">
        <f t="shared" si="143"/>
        <v>88.828353245143646</v>
      </c>
      <c r="AS241" s="62">
        <f t="shared" si="144"/>
        <v>177.65670649028729</v>
      </c>
      <c r="AT241" s="62">
        <f t="shared" si="145"/>
        <v>-88.828353245143646</v>
      </c>
      <c r="AU241" s="62">
        <f t="shared" si="146"/>
        <v>266.48505973543092</v>
      </c>
      <c r="AV241" s="62">
        <f t="shared" si="147"/>
        <v>-355.31341298057458</v>
      </c>
      <c r="AW241" s="63">
        <f t="shared" si="161"/>
        <v>-88.82835324514366</v>
      </c>
      <c r="AX241" s="61" t="str">
        <f t="shared" ca="1" si="149"/>
        <v/>
      </c>
      <c r="AY241" s="69">
        <f t="shared" ca="1" si="162"/>
        <v>9407.452032029747</v>
      </c>
      <c r="AZ241" s="51">
        <f t="shared" si="150"/>
        <v>621.79847271600556</v>
      </c>
      <c r="BA241" s="55">
        <f t="shared" ca="1" si="151"/>
        <v>6.5510250971586678E-2</v>
      </c>
      <c r="BB241" s="55">
        <f t="shared" ca="1" si="163"/>
        <v>-0.17472859865326149</v>
      </c>
      <c r="BC241" s="64">
        <f t="shared" ca="1" si="152"/>
        <v>-597.20737035967022</v>
      </c>
      <c r="BE241" s="52" t="str">
        <f t="shared" ca="1" si="153"/>
        <v/>
      </c>
      <c r="BF241" s="52" t="str">
        <f t="shared" ca="1" si="154"/>
        <v/>
      </c>
      <c r="BG241" s="52">
        <f t="shared" ca="1" si="164"/>
        <v>17.599999999999966</v>
      </c>
      <c r="BH241" s="52">
        <f t="shared" ca="1" si="165"/>
        <v>17.599999999999966</v>
      </c>
    </row>
    <row r="242" spans="19:60">
      <c r="S242" s="68">
        <f t="shared" si="170"/>
        <v>7</v>
      </c>
      <c r="T242" s="69">
        <f t="shared" si="170"/>
        <v>2</v>
      </c>
      <c r="U242" s="70">
        <f t="shared" si="155"/>
        <v>3</v>
      </c>
      <c r="V242" s="68">
        <f t="shared" si="169"/>
        <v>4</v>
      </c>
      <c r="W242" s="70">
        <f t="shared" si="169"/>
        <v>7</v>
      </c>
      <c r="X242" s="71">
        <f t="shared" si="169"/>
        <v>0.42857142857142855</v>
      </c>
      <c r="Y242" s="71">
        <f t="shared" si="169"/>
        <v>0.5</v>
      </c>
      <c r="Z242" s="69">
        <f t="shared" si="169"/>
        <v>10000</v>
      </c>
      <c r="AA242" s="69">
        <f t="shared" ca="1" si="169"/>
        <v>9491.6209828854735</v>
      </c>
      <c r="AB242" s="69">
        <f t="shared" ca="1" si="157"/>
        <v>-508.3790171145265</v>
      </c>
      <c r="AC242" s="69">
        <f t="shared" ca="1" si="158"/>
        <v>140.93476785345405</v>
      </c>
      <c r="AD242" s="73">
        <f t="shared" si="167"/>
        <v>17.499999999999964</v>
      </c>
      <c r="AE242" s="69">
        <f t="shared" si="171"/>
        <v>0.70000000000000007</v>
      </c>
      <c r="AF242" s="69">
        <f t="shared" si="171"/>
        <v>3.5000000000000004</v>
      </c>
      <c r="AG242" s="78">
        <f t="shared" si="171"/>
        <v>200</v>
      </c>
      <c r="AH242" s="60">
        <f t="shared" si="171"/>
        <v>50</v>
      </c>
      <c r="AI242" s="60">
        <f t="shared" si="171"/>
        <v>175.00000000000003</v>
      </c>
      <c r="AJ242" s="60">
        <f t="shared" si="171"/>
        <v>10175</v>
      </c>
      <c r="AK242" s="60">
        <f t="shared" si="171"/>
        <v>648.37901711452696</v>
      </c>
      <c r="AL242" s="60">
        <f t="shared" si="171"/>
        <v>12.967580342290539</v>
      </c>
      <c r="AM242" s="60">
        <f t="shared" ca="1" si="171"/>
        <v>-767.54796797025324</v>
      </c>
      <c r="AN242" s="60">
        <f t="shared" ca="1" si="171"/>
        <v>-767.54796797025324</v>
      </c>
      <c r="AO242" s="60">
        <f t="shared" ca="1" si="171"/>
        <v>767.54796797025324</v>
      </c>
      <c r="AP242" s="63">
        <f t="shared" si="141"/>
        <v>35</v>
      </c>
      <c r="AQ242" s="62">
        <f t="shared" si="142"/>
        <v>1.7810045909880323</v>
      </c>
      <c r="AR242" s="62">
        <f t="shared" si="143"/>
        <v>89.050229549401621</v>
      </c>
      <c r="AS242" s="62">
        <f t="shared" si="144"/>
        <v>178.10045909880324</v>
      </c>
      <c r="AT242" s="62">
        <f t="shared" si="145"/>
        <v>-89.050229549401621</v>
      </c>
      <c r="AU242" s="62">
        <f t="shared" si="146"/>
        <v>267.15068864820489</v>
      </c>
      <c r="AV242" s="62">
        <f t="shared" si="147"/>
        <v>-356.20091819760648</v>
      </c>
      <c r="AW242" s="63">
        <f t="shared" si="161"/>
        <v>-89.050229549401593</v>
      </c>
      <c r="AX242" s="61" t="str">
        <f t="shared" ca="1" si="149"/>
        <v/>
      </c>
      <c r="AY242" s="69">
        <f t="shared" ca="1" si="162"/>
        <v>9407.452032029747</v>
      </c>
      <c r="AZ242" s="51">
        <f t="shared" si="150"/>
        <v>623.35160684581138</v>
      </c>
      <c r="BA242" s="55">
        <f t="shared" ca="1" si="151"/>
        <v>6.5673883098554903E-2</v>
      </c>
      <c r="BB242" s="55">
        <f t="shared" ca="1" si="163"/>
        <v>-0.17516503740621645</v>
      </c>
      <c r="BC242" s="64">
        <f t="shared" ca="1" si="152"/>
        <v>-597.4292466639281</v>
      </c>
      <c r="BE242" s="52" t="str">
        <f t="shared" ca="1" si="153"/>
        <v/>
      </c>
      <c r="BF242" s="52" t="str">
        <f t="shared" ca="1" si="154"/>
        <v/>
      </c>
      <c r="BG242" s="52">
        <f t="shared" ca="1" si="164"/>
        <v>17.499999999999964</v>
      </c>
      <c r="BH242" s="52">
        <f t="shared" ca="1" si="165"/>
        <v>17.499999999999964</v>
      </c>
    </row>
    <row r="243" spans="19:60">
      <c r="S243" s="68">
        <f t="shared" si="170"/>
        <v>7</v>
      </c>
      <c r="T243" s="69">
        <f t="shared" si="170"/>
        <v>2</v>
      </c>
      <c r="U243" s="70">
        <f t="shared" si="155"/>
        <v>3</v>
      </c>
      <c r="V243" s="68">
        <f t="shared" si="169"/>
        <v>4</v>
      </c>
      <c r="W243" s="70">
        <f t="shared" si="169"/>
        <v>7</v>
      </c>
      <c r="X243" s="71">
        <f t="shared" si="169"/>
        <v>0.42857142857142855</v>
      </c>
      <c r="Y243" s="71">
        <f t="shared" si="169"/>
        <v>0.5</v>
      </c>
      <c r="Z243" s="69">
        <f t="shared" si="169"/>
        <v>10000</v>
      </c>
      <c r="AA243" s="69">
        <f t="shared" ca="1" si="169"/>
        <v>9491.6209828854735</v>
      </c>
      <c r="AB243" s="69">
        <f t="shared" ca="1" si="157"/>
        <v>-508.3790171145265</v>
      </c>
      <c r="AC243" s="69">
        <f t="shared" ca="1" si="158"/>
        <v>140.93476785345405</v>
      </c>
      <c r="AD243" s="73">
        <f t="shared" si="167"/>
        <v>17.399999999999963</v>
      </c>
      <c r="AE243" s="69">
        <f t="shared" si="171"/>
        <v>0.70000000000000007</v>
      </c>
      <c r="AF243" s="69">
        <f t="shared" si="171"/>
        <v>3.5000000000000004</v>
      </c>
      <c r="AG243" s="78">
        <f t="shared" si="171"/>
        <v>200</v>
      </c>
      <c r="AH243" s="60">
        <f t="shared" si="171"/>
        <v>50</v>
      </c>
      <c r="AI243" s="60">
        <f t="shared" si="171"/>
        <v>175.00000000000003</v>
      </c>
      <c r="AJ243" s="60">
        <f t="shared" si="171"/>
        <v>10175</v>
      </c>
      <c r="AK243" s="60">
        <f t="shared" si="171"/>
        <v>648.37901711452696</v>
      </c>
      <c r="AL243" s="60">
        <f t="shared" si="171"/>
        <v>12.967580342290539</v>
      </c>
      <c r="AM243" s="60">
        <f t="shared" ca="1" si="171"/>
        <v>-767.54796797025324</v>
      </c>
      <c r="AN243" s="60">
        <f t="shared" ca="1" si="171"/>
        <v>-767.54796797025324</v>
      </c>
      <c r="AO243" s="60">
        <f t="shared" ca="1" si="171"/>
        <v>767.54796797025324</v>
      </c>
      <c r="AP243" s="63">
        <f t="shared" si="141"/>
        <v>35</v>
      </c>
      <c r="AQ243" s="62">
        <f t="shared" si="142"/>
        <v>1.7854931231201476</v>
      </c>
      <c r="AR243" s="62">
        <f t="shared" si="143"/>
        <v>89.274656156007381</v>
      </c>
      <c r="AS243" s="62">
        <f t="shared" si="144"/>
        <v>178.54931231201476</v>
      </c>
      <c r="AT243" s="62">
        <f t="shared" si="145"/>
        <v>-89.274656156007381</v>
      </c>
      <c r="AU243" s="62">
        <f t="shared" si="146"/>
        <v>267.82396846802214</v>
      </c>
      <c r="AV243" s="62">
        <f t="shared" si="147"/>
        <v>-357.09862462402953</v>
      </c>
      <c r="AW243" s="63">
        <f t="shared" si="161"/>
        <v>-89.274656156007381</v>
      </c>
      <c r="AX243" s="61" t="str">
        <f t="shared" ca="1" si="149"/>
        <v/>
      </c>
      <c r="AY243" s="69">
        <f t="shared" ca="1" si="162"/>
        <v>9407.452032029747</v>
      </c>
      <c r="AZ243" s="51">
        <f t="shared" si="150"/>
        <v>624.92259309205167</v>
      </c>
      <c r="BA243" s="55">
        <f t="shared" ca="1" si="151"/>
        <v>6.5839396054568733E-2</v>
      </c>
      <c r="BB243" s="55">
        <f t="shared" ca="1" si="163"/>
        <v>-0.17560649269656184</v>
      </c>
      <c r="BC243" s="64">
        <f t="shared" ca="1" si="152"/>
        <v>-597.65367327053389</v>
      </c>
      <c r="BE243" s="52" t="str">
        <f t="shared" ca="1" si="153"/>
        <v/>
      </c>
      <c r="BF243" s="52" t="str">
        <f t="shared" ca="1" si="154"/>
        <v/>
      </c>
      <c r="BG243" s="52">
        <f t="shared" ca="1" si="164"/>
        <v>17.399999999999963</v>
      </c>
      <c r="BH243" s="52">
        <f t="shared" ca="1" si="165"/>
        <v>17.399999999999963</v>
      </c>
    </row>
    <row r="244" spans="19:60">
      <c r="S244" s="68">
        <f t="shared" si="170"/>
        <v>7</v>
      </c>
      <c r="T244" s="69">
        <f t="shared" si="170"/>
        <v>2</v>
      </c>
      <c r="U244" s="70">
        <f t="shared" si="155"/>
        <v>3</v>
      </c>
      <c r="V244" s="68">
        <f t="shared" si="169"/>
        <v>4</v>
      </c>
      <c r="W244" s="70">
        <f t="shared" si="169"/>
        <v>7</v>
      </c>
      <c r="X244" s="71">
        <f t="shared" si="169"/>
        <v>0.42857142857142855</v>
      </c>
      <c r="Y244" s="71">
        <f t="shared" si="169"/>
        <v>0.5</v>
      </c>
      <c r="Z244" s="69">
        <f t="shared" si="169"/>
        <v>10000</v>
      </c>
      <c r="AA244" s="69">
        <f t="shared" ca="1" si="169"/>
        <v>9491.6209828854735</v>
      </c>
      <c r="AB244" s="69">
        <f t="shared" ca="1" si="157"/>
        <v>-508.3790171145265</v>
      </c>
      <c r="AC244" s="69">
        <f t="shared" ca="1" si="158"/>
        <v>140.93476785345405</v>
      </c>
      <c r="AD244" s="73">
        <f t="shared" si="167"/>
        <v>17.299999999999962</v>
      </c>
      <c r="AE244" s="69">
        <f t="shared" si="171"/>
        <v>0.70000000000000007</v>
      </c>
      <c r="AF244" s="69">
        <f t="shared" si="171"/>
        <v>3.5000000000000004</v>
      </c>
      <c r="AG244" s="78">
        <f t="shared" si="171"/>
        <v>200</v>
      </c>
      <c r="AH244" s="60">
        <f t="shared" si="171"/>
        <v>50</v>
      </c>
      <c r="AI244" s="60">
        <f t="shared" si="171"/>
        <v>175.00000000000003</v>
      </c>
      <c r="AJ244" s="60">
        <f t="shared" si="171"/>
        <v>10175</v>
      </c>
      <c r="AK244" s="60">
        <f t="shared" si="171"/>
        <v>648.37901711452696</v>
      </c>
      <c r="AL244" s="60">
        <f t="shared" si="171"/>
        <v>12.967580342290539</v>
      </c>
      <c r="AM244" s="60">
        <f t="shared" ca="1" si="171"/>
        <v>-767.54796797025324</v>
      </c>
      <c r="AN244" s="60">
        <f t="shared" ca="1" si="171"/>
        <v>-767.54796797025324</v>
      </c>
      <c r="AO244" s="60">
        <f t="shared" ca="1" si="171"/>
        <v>767.54796797025324</v>
      </c>
      <c r="AP244" s="63">
        <f t="shared" si="141"/>
        <v>35</v>
      </c>
      <c r="AQ244" s="62">
        <f t="shared" si="142"/>
        <v>1.7900335457971428</v>
      </c>
      <c r="AR244" s="62">
        <f t="shared" si="143"/>
        <v>89.501677289857142</v>
      </c>
      <c r="AS244" s="62">
        <f t="shared" si="144"/>
        <v>179.00335457971428</v>
      </c>
      <c r="AT244" s="62">
        <f t="shared" si="145"/>
        <v>-89.501677289857142</v>
      </c>
      <c r="AU244" s="62">
        <f t="shared" si="146"/>
        <v>268.50503186957144</v>
      </c>
      <c r="AV244" s="62">
        <f t="shared" si="147"/>
        <v>-358.00670915942857</v>
      </c>
      <c r="AW244" s="63">
        <f t="shared" si="161"/>
        <v>-89.501677289857128</v>
      </c>
      <c r="AX244" s="61" t="str">
        <f t="shared" ca="1" si="149"/>
        <v/>
      </c>
      <c r="AY244" s="69">
        <f t="shared" ca="1" si="162"/>
        <v>9407.452032029747</v>
      </c>
      <c r="AZ244" s="51">
        <f t="shared" si="150"/>
        <v>626.51174102899995</v>
      </c>
      <c r="BA244" s="55">
        <f t="shared" ca="1" si="151"/>
        <v>6.6006822455160763E-2</v>
      </c>
      <c r="BB244" s="55">
        <f t="shared" ca="1" si="163"/>
        <v>-0.17605305151627529</v>
      </c>
      <c r="BC244" s="64">
        <f t="shared" ca="1" si="152"/>
        <v>-597.88069440438358</v>
      </c>
      <c r="BE244" s="52" t="str">
        <f t="shared" ca="1" si="153"/>
        <v/>
      </c>
      <c r="BF244" s="52" t="str">
        <f t="shared" ca="1" si="154"/>
        <v/>
      </c>
      <c r="BG244" s="52">
        <f t="shared" ca="1" si="164"/>
        <v>17.299999999999962</v>
      </c>
      <c r="BH244" s="52">
        <f t="shared" ca="1" si="165"/>
        <v>17.299999999999962</v>
      </c>
    </row>
    <row r="245" spans="19:60">
      <c r="S245" s="68">
        <f t="shared" si="170"/>
        <v>7</v>
      </c>
      <c r="T245" s="69">
        <f t="shared" si="170"/>
        <v>2</v>
      </c>
      <c r="U245" s="70">
        <f t="shared" si="155"/>
        <v>3</v>
      </c>
      <c r="V245" s="68">
        <f t="shared" si="169"/>
        <v>4</v>
      </c>
      <c r="W245" s="70">
        <f t="shared" si="169"/>
        <v>7</v>
      </c>
      <c r="X245" s="71">
        <f t="shared" si="169"/>
        <v>0.42857142857142855</v>
      </c>
      <c r="Y245" s="71">
        <f t="shared" si="169"/>
        <v>0.5</v>
      </c>
      <c r="Z245" s="69">
        <f t="shared" si="169"/>
        <v>10000</v>
      </c>
      <c r="AA245" s="69">
        <f t="shared" ca="1" si="169"/>
        <v>9491.6209828854735</v>
      </c>
      <c r="AB245" s="69">
        <f t="shared" ca="1" si="157"/>
        <v>-508.3790171145265</v>
      </c>
      <c r="AC245" s="69">
        <f t="shared" ca="1" si="158"/>
        <v>140.93476785345405</v>
      </c>
      <c r="AD245" s="73">
        <f t="shared" si="167"/>
        <v>17.19999999999996</v>
      </c>
      <c r="AE245" s="69">
        <f t="shared" si="171"/>
        <v>0.70000000000000007</v>
      </c>
      <c r="AF245" s="69">
        <f t="shared" si="171"/>
        <v>3.5000000000000004</v>
      </c>
      <c r="AG245" s="78">
        <f t="shared" si="171"/>
        <v>200</v>
      </c>
      <c r="AH245" s="60">
        <f t="shared" si="171"/>
        <v>50</v>
      </c>
      <c r="AI245" s="60">
        <f t="shared" si="171"/>
        <v>175.00000000000003</v>
      </c>
      <c r="AJ245" s="60">
        <f t="shared" si="171"/>
        <v>10175</v>
      </c>
      <c r="AK245" s="60">
        <f t="shared" si="171"/>
        <v>648.37901711452696</v>
      </c>
      <c r="AL245" s="60">
        <f t="shared" si="171"/>
        <v>12.967580342290539</v>
      </c>
      <c r="AM245" s="60">
        <f t="shared" ca="1" si="171"/>
        <v>-767.54796797025324</v>
      </c>
      <c r="AN245" s="60">
        <f t="shared" ca="1" si="171"/>
        <v>-767.54796797025324</v>
      </c>
      <c r="AO245" s="60">
        <f t="shared" ca="1" si="171"/>
        <v>767.54796797025324</v>
      </c>
      <c r="AP245" s="63">
        <f t="shared" si="141"/>
        <v>35</v>
      </c>
      <c r="AQ245" s="62">
        <f t="shared" si="142"/>
        <v>1.7946267640866611</v>
      </c>
      <c r="AR245" s="62">
        <f t="shared" si="143"/>
        <v>89.731338204333056</v>
      </c>
      <c r="AS245" s="62">
        <f t="shared" si="144"/>
        <v>179.46267640866611</v>
      </c>
      <c r="AT245" s="62">
        <f t="shared" si="145"/>
        <v>-89.731338204333056</v>
      </c>
      <c r="AU245" s="62">
        <f t="shared" si="146"/>
        <v>269.19401461299918</v>
      </c>
      <c r="AV245" s="62">
        <f t="shared" si="147"/>
        <v>-358.92535281733223</v>
      </c>
      <c r="AW245" s="63">
        <f t="shared" si="161"/>
        <v>-89.731338204333042</v>
      </c>
      <c r="AX245" s="61" t="str">
        <f t="shared" ca="1" si="149"/>
        <v/>
      </c>
      <c r="AY245" s="69">
        <f t="shared" ca="1" si="162"/>
        <v>9407.452032029747</v>
      </c>
      <c r="AZ245" s="51">
        <f t="shared" si="150"/>
        <v>628.11936743033141</v>
      </c>
      <c r="BA245" s="55">
        <f t="shared" ca="1" si="151"/>
        <v>6.6176195674364335E-2</v>
      </c>
      <c r="BB245" s="55">
        <f t="shared" ca="1" si="163"/>
        <v>-0.17650480288040402</v>
      </c>
      <c r="BC245" s="64">
        <f t="shared" ca="1" si="152"/>
        <v>-598.11035531885955</v>
      </c>
      <c r="BE245" s="52" t="str">
        <f t="shared" ca="1" si="153"/>
        <v/>
      </c>
      <c r="BF245" s="52" t="str">
        <f t="shared" ca="1" si="154"/>
        <v/>
      </c>
      <c r="BG245" s="52">
        <f t="shared" ca="1" si="164"/>
        <v>17.19999999999996</v>
      </c>
      <c r="BH245" s="52">
        <f t="shared" ca="1" si="165"/>
        <v>17.19999999999996</v>
      </c>
    </row>
    <row r="246" spans="19:60">
      <c r="S246" s="68">
        <f t="shared" si="170"/>
        <v>7</v>
      </c>
      <c r="T246" s="69">
        <f t="shared" si="170"/>
        <v>2</v>
      </c>
      <c r="U246" s="70">
        <f t="shared" si="155"/>
        <v>3</v>
      </c>
      <c r="V246" s="68">
        <f t="shared" si="169"/>
        <v>4</v>
      </c>
      <c r="W246" s="70">
        <f t="shared" si="169"/>
        <v>7</v>
      </c>
      <c r="X246" s="71">
        <f t="shared" si="169"/>
        <v>0.42857142857142855</v>
      </c>
      <c r="Y246" s="71">
        <f t="shared" si="169"/>
        <v>0.5</v>
      </c>
      <c r="Z246" s="69">
        <f t="shared" si="169"/>
        <v>10000</v>
      </c>
      <c r="AA246" s="69">
        <f t="shared" ca="1" si="169"/>
        <v>9491.6209828854735</v>
      </c>
      <c r="AB246" s="69">
        <f t="shared" ca="1" si="157"/>
        <v>-508.3790171145265</v>
      </c>
      <c r="AC246" s="69">
        <f t="shared" ca="1" si="158"/>
        <v>140.93476785345405</v>
      </c>
      <c r="AD246" s="73">
        <f t="shared" si="167"/>
        <v>17.099999999999959</v>
      </c>
      <c r="AE246" s="69">
        <f t="shared" si="171"/>
        <v>0.70000000000000007</v>
      </c>
      <c r="AF246" s="69">
        <f t="shared" si="171"/>
        <v>3.5000000000000004</v>
      </c>
      <c r="AG246" s="78">
        <f t="shared" si="171"/>
        <v>200</v>
      </c>
      <c r="AH246" s="60">
        <f t="shared" si="171"/>
        <v>50</v>
      </c>
      <c r="AI246" s="60">
        <f t="shared" si="171"/>
        <v>175.00000000000003</v>
      </c>
      <c r="AJ246" s="60">
        <f t="shared" si="171"/>
        <v>10175</v>
      </c>
      <c r="AK246" s="60">
        <f t="shared" si="171"/>
        <v>648.37901711452696</v>
      </c>
      <c r="AL246" s="60">
        <f t="shared" si="171"/>
        <v>12.967580342290539</v>
      </c>
      <c r="AM246" s="60">
        <f t="shared" ca="1" si="171"/>
        <v>-767.54796797025324</v>
      </c>
      <c r="AN246" s="60">
        <f t="shared" ca="1" si="171"/>
        <v>-767.54796797025324</v>
      </c>
      <c r="AO246" s="60">
        <f t="shared" ca="1" si="171"/>
        <v>767.54796797025324</v>
      </c>
      <c r="AP246" s="63">
        <f t="shared" si="141"/>
        <v>35</v>
      </c>
      <c r="AQ246" s="62">
        <f t="shared" si="142"/>
        <v>1.7992737042275189</v>
      </c>
      <c r="AR246" s="62">
        <f t="shared" si="143"/>
        <v>89.963685211375946</v>
      </c>
      <c r="AS246" s="62">
        <f t="shared" si="144"/>
        <v>179.92737042275189</v>
      </c>
      <c r="AT246" s="62">
        <f t="shared" si="145"/>
        <v>-89.963685211375946</v>
      </c>
      <c r="AU246" s="62">
        <f t="shared" si="146"/>
        <v>269.89105563412784</v>
      </c>
      <c r="AV246" s="62">
        <f t="shared" si="147"/>
        <v>-359.85474084550378</v>
      </c>
      <c r="AW246" s="63">
        <f t="shared" si="161"/>
        <v>-89.963685211375946</v>
      </c>
      <c r="AX246" s="61" t="str">
        <f t="shared" ca="1" si="149"/>
        <v/>
      </c>
      <c r="AY246" s="69">
        <f t="shared" ca="1" si="162"/>
        <v>9407.452032029747</v>
      </c>
      <c r="AZ246" s="51">
        <f t="shared" si="150"/>
        <v>629.74579647963162</v>
      </c>
      <c r="BA246" s="55">
        <f t="shared" ca="1" si="151"/>
        <v>6.6347549866891911E-2</v>
      </c>
      <c r="BB246" s="55">
        <f t="shared" ca="1" si="163"/>
        <v>-0.17696183788621853</v>
      </c>
      <c r="BC246" s="64">
        <f t="shared" ca="1" si="152"/>
        <v>-598.34270232590245</v>
      </c>
      <c r="BE246" s="52" t="str">
        <f t="shared" ca="1" si="153"/>
        <v/>
      </c>
      <c r="BF246" s="52" t="str">
        <f t="shared" ca="1" si="154"/>
        <v/>
      </c>
      <c r="BG246" s="52">
        <f t="shared" ca="1" si="164"/>
        <v>17.099999999999959</v>
      </c>
      <c r="BH246" s="52">
        <f t="shared" ca="1" si="165"/>
        <v>17.099999999999959</v>
      </c>
    </row>
    <row r="247" spans="19:60">
      <c r="S247" s="68">
        <f t="shared" si="170"/>
        <v>7</v>
      </c>
      <c r="T247" s="69">
        <f t="shared" si="170"/>
        <v>2</v>
      </c>
      <c r="U247" s="70">
        <f t="shared" si="155"/>
        <v>3</v>
      </c>
      <c r="V247" s="68">
        <f t="shared" si="169"/>
        <v>4</v>
      </c>
      <c r="W247" s="70">
        <f t="shared" si="169"/>
        <v>7</v>
      </c>
      <c r="X247" s="71">
        <f t="shared" si="169"/>
        <v>0.42857142857142855</v>
      </c>
      <c r="Y247" s="71">
        <f t="shared" si="169"/>
        <v>0.5</v>
      </c>
      <c r="Z247" s="69">
        <f t="shared" si="169"/>
        <v>10000</v>
      </c>
      <c r="AA247" s="69">
        <f t="shared" ca="1" si="169"/>
        <v>9491.6209828854735</v>
      </c>
      <c r="AB247" s="69">
        <f t="shared" ca="1" si="157"/>
        <v>-508.3790171145265</v>
      </c>
      <c r="AC247" s="69">
        <f t="shared" ca="1" si="158"/>
        <v>140.93476785345405</v>
      </c>
      <c r="AD247" s="73">
        <f t="shared" si="167"/>
        <v>16.999999999999957</v>
      </c>
      <c r="AE247" s="69">
        <f t="shared" si="171"/>
        <v>0.70000000000000007</v>
      </c>
      <c r="AF247" s="69">
        <f t="shared" si="171"/>
        <v>3.5000000000000004</v>
      </c>
      <c r="AG247" s="78">
        <f t="shared" si="171"/>
        <v>200</v>
      </c>
      <c r="AH247" s="60">
        <f t="shared" si="171"/>
        <v>50</v>
      </c>
      <c r="AI247" s="60">
        <f t="shared" si="171"/>
        <v>175.00000000000003</v>
      </c>
      <c r="AJ247" s="60">
        <f t="shared" si="171"/>
        <v>10175</v>
      </c>
      <c r="AK247" s="60">
        <f t="shared" si="171"/>
        <v>648.37901711452696</v>
      </c>
      <c r="AL247" s="60">
        <f t="shared" si="171"/>
        <v>12.967580342290539</v>
      </c>
      <c r="AM247" s="60">
        <f t="shared" ca="1" si="171"/>
        <v>-767.54796797025324</v>
      </c>
      <c r="AN247" s="60">
        <f t="shared" ca="1" si="171"/>
        <v>-767.54796797025324</v>
      </c>
      <c r="AO247" s="60">
        <f t="shared" ca="1" si="171"/>
        <v>767.54796797025324</v>
      </c>
      <c r="AP247" s="63">
        <f t="shared" si="141"/>
        <v>35</v>
      </c>
      <c r="AQ247" s="62">
        <f t="shared" si="142"/>
        <v>1.8039753142523867</v>
      </c>
      <c r="AR247" s="62">
        <f t="shared" si="143"/>
        <v>90.198765712619334</v>
      </c>
      <c r="AS247" s="62">
        <f t="shared" si="144"/>
        <v>180.39753142523867</v>
      </c>
      <c r="AT247" s="62">
        <f t="shared" si="145"/>
        <v>-90.198765712619334</v>
      </c>
      <c r="AU247" s="62">
        <f t="shared" si="146"/>
        <v>270.59629713785802</v>
      </c>
      <c r="AV247" s="62">
        <f t="shared" si="147"/>
        <v>-360.79506285047734</v>
      </c>
      <c r="AW247" s="63">
        <f t="shared" si="161"/>
        <v>-90.19876571261932</v>
      </c>
      <c r="AX247" s="61" t="str">
        <f t="shared" ca="1" si="149"/>
        <v/>
      </c>
      <c r="AY247" s="69">
        <f t="shared" ca="1" si="162"/>
        <v>9407.452032029747</v>
      </c>
      <c r="AZ247" s="51">
        <f t="shared" si="150"/>
        <v>631.39135998833535</v>
      </c>
      <c r="BA247" s="55">
        <f t="shared" ca="1" si="151"/>
        <v>6.65209199910963E-2</v>
      </c>
      <c r="BB247" s="55">
        <f t="shared" ca="1" si="163"/>
        <v>-0.17742424977445428</v>
      </c>
      <c r="BC247" s="64">
        <f t="shared" ca="1" si="152"/>
        <v>-598.57778282714582</v>
      </c>
      <c r="BE247" s="52" t="str">
        <f t="shared" ca="1" si="153"/>
        <v/>
      </c>
      <c r="BF247" s="52" t="str">
        <f t="shared" ca="1" si="154"/>
        <v/>
      </c>
      <c r="BG247" s="52">
        <f t="shared" ca="1" si="164"/>
        <v>16.999999999999957</v>
      </c>
      <c r="BH247" s="52">
        <f t="shared" ca="1" si="165"/>
        <v>16.999999999999957</v>
      </c>
    </row>
    <row r="248" spans="19:60">
      <c r="S248" s="68">
        <f t="shared" si="170"/>
        <v>7</v>
      </c>
      <c r="T248" s="69">
        <f t="shared" si="170"/>
        <v>2</v>
      </c>
      <c r="U248" s="70">
        <f t="shared" si="155"/>
        <v>3</v>
      </c>
      <c r="V248" s="68">
        <f t="shared" si="169"/>
        <v>4</v>
      </c>
      <c r="W248" s="70">
        <f t="shared" si="169"/>
        <v>7</v>
      </c>
      <c r="X248" s="71">
        <f t="shared" si="169"/>
        <v>0.42857142857142855</v>
      </c>
      <c r="Y248" s="71">
        <f t="shared" si="169"/>
        <v>0.5</v>
      </c>
      <c r="Z248" s="69">
        <f t="shared" si="169"/>
        <v>10000</v>
      </c>
      <c r="AA248" s="69">
        <f t="shared" ca="1" si="169"/>
        <v>9491.6209828854735</v>
      </c>
      <c r="AB248" s="69">
        <f t="shared" ca="1" si="157"/>
        <v>-508.3790171145265</v>
      </c>
      <c r="AC248" s="69">
        <f t="shared" ca="1" si="158"/>
        <v>140.93476785345405</v>
      </c>
      <c r="AD248" s="73">
        <f t="shared" si="167"/>
        <v>16.899999999999956</v>
      </c>
      <c r="AE248" s="69">
        <f t="shared" si="171"/>
        <v>0.70000000000000007</v>
      </c>
      <c r="AF248" s="69">
        <f t="shared" si="171"/>
        <v>3.5000000000000004</v>
      </c>
      <c r="AG248" s="78">
        <f t="shared" si="171"/>
        <v>200</v>
      </c>
      <c r="AH248" s="60">
        <f t="shared" si="171"/>
        <v>50</v>
      </c>
      <c r="AI248" s="60">
        <f t="shared" si="171"/>
        <v>175.00000000000003</v>
      </c>
      <c r="AJ248" s="60">
        <f t="shared" si="171"/>
        <v>10175</v>
      </c>
      <c r="AK248" s="60">
        <f t="shared" si="171"/>
        <v>648.37901711452696</v>
      </c>
      <c r="AL248" s="60">
        <f t="shared" si="171"/>
        <v>12.967580342290539</v>
      </c>
      <c r="AM248" s="60">
        <f t="shared" ca="1" si="171"/>
        <v>-767.54796797025324</v>
      </c>
      <c r="AN248" s="60">
        <f t="shared" ca="1" si="171"/>
        <v>-767.54796797025324</v>
      </c>
      <c r="AO248" s="60">
        <f t="shared" ca="1" si="171"/>
        <v>767.54796797025324</v>
      </c>
      <c r="AP248" s="63">
        <f t="shared" si="141"/>
        <v>35</v>
      </c>
      <c r="AQ248" s="62">
        <f t="shared" si="142"/>
        <v>1.8087325646325785</v>
      </c>
      <c r="AR248" s="62">
        <f t="shared" si="143"/>
        <v>90.43662823162893</v>
      </c>
      <c r="AS248" s="62">
        <f t="shared" si="144"/>
        <v>180.87325646325786</v>
      </c>
      <c r="AT248" s="62">
        <f t="shared" si="145"/>
        <v>-90.43662823162893</v>
      </c>
      <c r="AU248" s="62">
        <f t="shared" si="146"/>
        <v>271.30988469488682</v>
      </c>
      <c r="AV248" s="62">
        <f t="shared" si="147"/>
        <v>-361.74651292651572</v>
      </c>
      <c r="AW248" s="63">
        <f t="shared" si="161"/>
        <v>-90.436628231628902</v>
      </c>
      <c r="AX248" s="61" t="str">
        <f t="shared" ca="1" si="149"/>
        <v/>
      </c>
      <c r="AY248" s="69">
        <f t="shared" ca="1" si="162"/>
        <v>9407.452032029747</v>
      </c>
      <c r="AZ248" s="51">
        <f t="shared" si="150"/>
        <v>633.05639762140254</v>
      </c>
      <c r="BA248" s="55">
        <f t="shared" ca="1" si="151"/>
        <v>6.6696341832746892E-2</v>
      </c>
      <c r="BB248" s="55">
        <f t="shared" ca="1" si="163"/>
        <v>-0.17789213399272838</v>
      </c>
      <c r="BC248" s="64">
        <f t="shared" ca="1" si="152"/>
        <v>-598.81564534615541</v>
      </c>
      <c r="BE248" s="52" t="str">
        <f t="shared" ca="1" si="153"/>
        <v/>
      </c>
      <c r="BF248" s="52" t="str">
        <f t="shared" ca="1" si="154"/>
        <v/>
      </c>
      <c r="BG248" s="52">
        <f t="shared" ca="1" si="164"/>
        <v>16.899999999999956</v>
      </c>
      <c r="BH248" s="52">
        <f t="shared" ca="1" si="165"/>
        <v>16.899999999999956</v>
      </c>
    </row>
    <row r="249" spans="19:60">
      <c r="S249" s="68">
        <f t="shared" si="170"/>
        <v>7</v>
      </c>
      <c r="T249" s="69">
        <f t="shared" si="170"/>
        <v>2</v>
      </c>
      <c r="U249" s="70">
        <f t="shared" si="155"/>
        <v>3</v>
      </c>
      <c r="V249" s="68">
        <f t="shared" si="169"/>
        <v>4</v>
      </c>
      <c r="W249" s="70">
        <f t="shared" si="169"/>
        <v>7</v>
      </c>
      <c r="X249" s="71">
        <f t="shared" si="169"/>
        <v>0.42857142857142855</v>
      </c>
      <c r="Y249" s="71">
        <f t="shared" si="169"/>
        <v>0.5</v>
      </c>
      <c r="Z249" s="69">
        <f t="shared" si="169"/>
        <v>10000</v>
      </c>
      <c r="AA249" s="69">
        <f t="shared" ca="1" si="169"/>
        <v>9491.6209828854735</v>
      </c>
      <c r="AB249" s="69">
        <f t="shared" ca="1" si="157"/>
        <v>-508.3790171145265</v>
      </c>
      <c r="AC249" s="69">
        <f t="shared" ca="1" si="158"/>
        <v>140.93476785345405</v>
      </c>
      <c r="AD249" s="73">
        <f t="shared" si="167"/>
        <v>16.799999999999955</v>
      </c>
      <c r="AE249" s="69">
        <f t="shared" si="171"/>
        <v>0.70000000000000007</v>
      </c>
      <c r="AF249" s="69">
        <f t="shared" si="171"/>
        <v>3.5000000000000004</v>
      </c>
      <c r="AG249" s="78">
        <f t="shared" si="171"/>
        <v>200</v>
      </c>
      <c r="AH249" s="60">
        <f t="shared" si="171"/>
        <v>50</v>
      </c>
      <c r="AI249" s="60">
        <f t="shared" si="171"/>
        <v>175.00000000000003</v>
      </c>
      <c r="AJ249" s="60">
        <f t="shared" si="171"/>
        <v>10175</v>
      </c>
      <c r="AK249" s="60">
        <f t="shared" si="171"/>
        <v>648.37901711452696</v>
      </c>
      <c r="AL249" s="60">
        <f t="shared" si="171"/>
        <v>12.967580342290539</v>
      </c>
      <c r="AM249" s="60">
        <f t="shared" ca="1" si="171"/>
        <v>-767.54796797025324</v>
      </c>
      <c r="AN249" s="60">
        <f t="shared" ca="1" si="171"/>
        <v>-767.54796797025324</v>
      </c>
      <c r="AO249" s="60">
        <f t="shared" ca="1" si="171"/>
        <v>767.54796797025324</v>
      </c>
      <c r="AP249" s="63">
        <f t="shared" si="141"/>
        <v>35</v>
      </c>
      <c r="AQ249" s="62">
        <f t="shared" si="142"/>
        <v>1.8135464489458677</v>
      </c>
      <c r="AR249" s="62">
        <f t="shared" si="143"/>
        <v>90.677322447293392</v>
      </c>
      <c r="AS249" s="62">
        <f t="shared" si="144"/>
        <v>181.35464489458678</v>
      </c>
      <c r="AT249" s="62">
        <f t="shared" si="145"/>
        <v>-90.677322447293392</v>
      </c>
      <c r="AU249" s="62">
        <f t="shared" si="146"/>
        <v>272.0319673418802</v>
      </c>
      <c r="AV249" s="62">
        <f t="shared" si="147"/>
        <v>-362.70928978917357</v>
      </c>
      <c r="AW249" s="63">
        <f t="shared" si="161"/>
        <v>-90.677322447293363</v>
      </c>
      <c r="AX249" s="61" t="str">
        <f t="shared" ca="1" si="149"/>
        <v/>
      </c>
      <c r="AY249" s="69">
        <f t="shared" ca="1" si="162"/>
        <v>9407.452032029747</v>
      </c>
      <c r="AZ249" s="51">
        <f t="shared" si="150"/>
        <v>634.74125713105377</v>
      </c>
      <c r="BA249" s="55">
        <f t="shared" ca="1" si="151"/>
        <v>6.687385202965522E-2</v>
      </c>
      <c r="BB249" s="55">
        <f t="shared" ca="1" si="163"/>
        <v>-0.17836558826122004</v>
      </c>
      <c r="BC249" s="64">
        <f t="shared" ca="1" si="152"/>
        <v>-599.05633956181987</v>
      </c>
      <c r="BE249" s="52" t="str">
        <f t="shared" ca="1" si="153"/>
        <v/>
      </c>
      <c r="BF249" s="52" t="str">
        <f t="shared" ca="1" si="154"/>
        <v/>
      </c>
      <c r="BG249" s="52">
        <f t="shared" ca="1" si="164"/>
        <v>16.799999999999955</v>
      </c>
      <c r="BH249" s="52">
        <f t="shared" ca="1" si="165"/>
        <v>16.799999999999955</v>
      </c>
    </row>
    <row r="250" spans="19:60">
      <c r="S250" s="68">
        <f t="shared" si="170"/>
        <v>7</v>
      </c>
      <c r="T250" s="69">
        <f t="shared" si="170"/>
        <v>2</v>
      </c>
      <c r="U250" s="70">
        <f t="shared" si="155"/>
        <v>3</v>
      </c>
      <c r="V250" s="68">
        <f t="shared" ref="V250:AA265" si="172">V249</f>
        <v>4</v>
      </c>
      <c r="W250" s="70">
        <f t="shared" si="172"/>
        <v>7</v>
      </c>
      <c r="X250" s="71">
        <f t="shared" si="172"/>
        <v>0.42857142857142855</v>
      </c>
      <c r="Y250" s="71">
        <f t="shared" si="172"/>
        <v>0.5</v>
      </c>
      <c r="Z250" s="69">
        <f t="shared" si="172"/>
        <v>10000</v>
      </c>
      <c r="AA250" s="69">
        <f t="shared" ca="1" si="172"/>
        <v>9491.6209828854735</v>
      </c>
      <c r="AB250" s="69">
        <f t="shared" ca="1" si="157"/>
        <v>-508.3790171145265</v>
      </c>
      <c r="AC250" s="69">
        <f t="shared" ca="1" si="158"/>
        <v>140.93476785345405</v>
      </c>
      <c r="AD250" s="73">
        <f t="shared" si="167"/>
        <v>16.699999999999953</v>
      </c>
      <c r="AE250" s="69">
        <f t="shared" si="171"/>
        <v>0.70000000000000007</v>
      </c>
      <c r="AF250" s="69">
        <f t="shared" si="171"/>
        <v>3.5000000000000004</v>
      </c>
      <c r="AG250" s="78">
        <f t="shared" si="171"/>
        <v>200</v>
      </c>
      <c r="AH250" s="60">
        <f t="shared" si="171"/>
        <v>50</v>
      </c>
      <c r="AI250" s="60">
        <f t="shared" si="171"/>
        <v>175.00000000000003</v>
      </c>
      <c r="AJ250" s="60">
        <f t="shared" si="171"/>
        <v>10175</v>
      </c>
      <c r="AK250" s="60">
        <f t="shared" si="171"/>
        <v>648.37901711452696</v>
      </c>
      <c r="AL250" s="60">
        <f t="shared" si="171"/>
        <v>12.967580342290539</v>
      </c>
      <c r="AM250" s="60">
        <f t="shared" ca="1" si="171"/>
        <v>-767.54796797025324</v>
      </c>
      <c r="AN250" s="60">
        <f t="shared" ca="1" si="171"/>
        <v>-767.54796797025324</v>
      </c>
      <c r="AO250" s="60">
        <f t="shared" ca="1" si="171"/>
        <v>767.54796797025324</v>
      </c>
      <c r="AP250" s="63">
        <f t="shared" si="141"/>
        <v>35</v>
      </c>
      <c r="AQ250" s="62">
        <f t="shared" si="142"/>
        <v>1.818417984568298</v>
      </c>
      <c r="AR250" s="62">
        <f t="shared" si="143"/>
        <v>90.920899228414896</v>
      </c>
      <c r="AS250" s="62">
        <f t="shared" si="144"/>
        <v>181.84179845682979</v>
      </c>
      <c r="AT250" s="62">
        <f t="shared" si="145"/>
        <v>-90.920899228414896</v>
      </c>
      <c r="AU250" s="62">
        <f t="shared" si="146"/>
        <v>272.76269768524469</v>
      </c>
      <c r="AV250" s="62">
        <f t="shared" si="147"/>
        <v>-363.68359691365958</v>
      </c>
      <c r="AW250" s="63">
        <f t="shared" si="161"/>
        <v>-90.920899228414896</v>
      </c>
      <c r="AX250" s="61" t="str">
        <f t="shared" ca="1" si="149"/>
        <v/>
      </c>
      <c r="AY250" s="69">
        <f t="shared" ca="1" si="162"/>
        <v>9407.452032029747</v>
      </c>
      <c r="AZ250" s="51">
        <f t="shared" si="150"/>
        <v>636.44629459890427</v>
      </c>
      <c r="BA250" s="55">
        <f t="shared" ca="1" si="151"/>
        <v>6.7053488097185185E-2</v>
      </c>
      <c r="BB250" s="55">
        <f t="shared" ca="1" si="163"/>
        <v>-0.17884471264071161</v>
      </c>
      <c r="BC250" s="64">
        <f t="shared" ca="1" si="152"/>
        <v>-599.2999163429414</v>
      </c>
      <c r="BE250" s="52" t="str">
        <f t="shared" ca="1" si="153"/>
        <v/>
      </c>
      <c r="BF250" s="52" t="str">
        <f t="shared" ca="1" si="154"/>
        <v/>
      </c>
      <c r="BG250" s="52">
        <f t="shared" ca="1" si="164"/>
        <v>16.699999999999953</v>
      </c>
      <c r="BH250" s="52">
        <f t="shared" ca="1" si="165"/>
        <v>16.699999999999953</v>
      </c>
    </row>
    <row r="251" spans="19:60">
      <c r="S251" s="68">
        <f t="shared" ref="S251:T266" si="173">S250</f>
        <v>7</v>
      </c>
      <c r="T251" s="69">
        <f t="shared" si="173"/>
        <v>2</v>
      </c>
      <c r="U251" s="70">
        <f t="shared" si="155"/>
        <v>3</v>
      </c>
      <c r="V251" s="68">
        <f t="shared" si="172"/>
        <v>4</v>
      </c>
      <c r="W251" s="70">
        <f t="shared" si="172"/>
        <v>7</v>
      </c>
      <c r="X251" s="71">
        <f t="shared" si="172"/>
        <v>0.42857142857142855</v>
      </c>
      <c r="Y251" s="71">
        <f t="shared" si="172"/>
        <v>0.5</v>
      </c>
      <c r="Z251" s="69">
        <f t="shared" si="172"/>
        <v>10000</v>
      </c>
      <c r="AA251" s="69">
        <f t="shared" ca="1" si="172"/>
        <v>9491.6209828854735</v>
      </c>
      <c r="AB251" s="69">
        <f t="shared" ca="1" si="157"/>
        <v>-508.3790171145265</v>
      </c>
      <c r="AC251" s="69">
        <f t="shared" ca="1" si="158"/>
        <v>140.93476785345405</v>
      </c>
      <c r="AD251" s="73">
        <f t="shared" si="167"/>
        <v>16.599999999999952</v>
      </c>
      <c r="AE251" s="69">
        <f t="shared" ref="AE251:AO266" si="174">AE250</f>
        <v>0.70000000000000007</v>
      </c>
      <c r="AF251" s="69">
        <f t="shared" si="174"/>
        <v>3.5000000000000004</v>
      </c>
      <c r="AG251" s="78">
        <f t="shared" si="174"/>
        <v>200</v>
      </c>
      <c r="AH251" s="60">
        <f t="shared" si="174"/>
        <v>50</v>
      </c>
      <c r="AI251" s="60">
        <f t="shared" si="174"/>
        <v>175.00000000000003</v>
      </c>
      <c r="AJ251" s="60">
        <f t="shared" si="174"/>
        <v>10175</v>
      </c>
      <c r="AK251" s="60">
        <f t="shared" si="174"/>
        <v>648.37901711452696</v>
      </c>
      <c r="AL251" s="60">
        <f t="shared" si="174"/>
        <v>12.967580342290539</v>
      </c>
      <c r="AM251" s="60">
        <f t="shared" ca="1" si="174"/>
        <v>-767.54796797025324</v>
      </c>
      <c r="AN251" s="60">
        <f t="shared" ca="1" si="174"/>
        <v>-767.54796797025324</v>
      </c>
      <c r="AO251" s="60">
        <f t="shared" ca="1" si="174"/>
        <v>767.54796797025324</v>
      </c>
      <c r="AP251" s="63">
        <f t="shared" si="141"/>
        <v>35</v>
      </c>
      <c r="AQ251" s="62">
        <f t="shared" si="142"/>
        <v>1.8233482133909988</v>
      </c>
      <c r="AR251" s="62">
        <f t="shared" si="143"/>
        <v>91.167410669549938</v>
      </c>
      <c r="AS251" s="62">
        <f t="shared" si="144"/>
        <v>182.33482133909988</v>
      </c>
      <c r="AT251" s="62">
        <f t="shared" si="145"/>
        <v>-91.167410669549938</v>
      </c>
      <c r="AU251" s="62">
        <f t="shared" si="146"/>
        <v>273.5022320086498</v>
      </c>
      <c r="AV251" s="62">
        <f t="shared" si="147"/>
        <v>-364.66964267819975</v>
      </c>
      <c r="AW251" s="63">
        <f t="shared" si="161"/>
        <v>-91.167410669549952</v>
      </c>
      <c r="AX251" s="61" t="str">
        <f t="shared" ca="1" si="149"/>
        <v/>
      </c>
      <c r="AY251" s="69">
        <f t="shared" ca="1" si="162"/>
        <v>9407.452032029747</v>
      </c>
      <c r="AZ251" s="51">
        <f t="shared" si="150"/>
        <v>638.17187468684961</v>
      </c>
      <c r="BA251" s="55">
        <f t="shared" ca="1" si="151"/>
        <v>6.7235288454685418E-2</v>
      </c>
      <c r="BB251" s="55">
        <f t="shared" ca="1" si="163"/>
        <v>-0.17932960960308864</v>
      </c>
      <c r="BC251" s="64">
        <f t="shared" ca="1" si="152"/>
        <v>-599.54642778407651</v>
      </c>
      <c r="BE251" s="52" t="str">
        <f t="shared" ca="1" si="153"/>
        <v/>
      </c>
      <c r="BF251" s="52" t="str">
        <f t="shared" ca="1" si="154"/>
        <v/>
      </c>
      <c r="BG251" s="52">
        <f t="shared" ca="1" si="164"/>
        <v>16.599999999999952</v>
      </c>
      <c r="BH251" s="52">
        <f t="shared" ca="1" si="165"/>
        <v>16.599999999999952</v>
      </c>
    </row>
    <row r="252" spans="19:60">
      <c r="S252" s="68">
        <f t="shared" si="173"/>
        <v>7</v>
      </c>
      <c r="T252" s="69">
        <f t="shared" si="173"/>
        <v>2</v>
      </c>
      <c r="U252" s="70">
        <f t="shared" si="155"/>
        <v>3</v>
      </c>
      <c r="V252" s="68">
        <f t="shared" si="172"/>
        <v>4</v>
      </c>
      <c r="W252" s="70">
        <f t="shared" si="172"/>
        <v>7</v>
      </c>
      <c r="X252" s="71">
        <f t="shared" si="172"/>
        <v>0.42857142857142855</v>
      </c>
      <c r="Y252" s="71">
        <f t="shared" si="172"/>
        <v>0.5</v>
      </c>
      <c r="Z252" s="69">
        <f t="shared" si="172"/>
        <v>10000</v>
      </c>
      <c r="AA252" s="69">
        <f t="shared" ca="1" si="172"/>
        <v>9491.6209828854735</v>
      </c>
      <c r="AB252" s="69">
        <f t="shared" ca="1" si="157"/>
        <v>-508.3790171145265</v>
      </c>
      <c r="AC252" s="69">
        <f t="shared" ca="1" si="158"/>
        <v>140.93476785345405</v>
      </c>
      <c r="AD252" s="73">
        <f t="shared" si="167"/>
        <v>16.49999999999995</v>
      </c>
      <c r="AE252" s="69">
        <f t="shared" si="174"/>
        <v>0.70000000000000007</v>
      </c>
      <c r="AF252" s="69">
        <f t="shared" si="174"/>
        <v>3.5000000000000004</v>
      </c>
      <c r="AG252" s="78">
        <f t="shared" si="174"/>
        <v>200</v>
      </c>
      <c r="AH252" s="60">
        <f t="shared" si="174"/>
        <v>50</v>
      </c>
      <c r="AI252" s="60">
        <f t="shared" si="174"/>
        <v>175.00000000000003</v>
      </c>
      <c r="AJ252" s="60">
        <f t="shared" si="174"/>
        <v>10175</v>
      </c>
      <c r="AK252" s="60">
        <f t="shared" si="174"/>
        <v>648.37901711452696</v>
      </c>
      <c r="AL252" s="60">
        <f t="shared" si="174"/>
        <v>12.967580342290539</v>
      </c>
      <c r="AM252" s="60">
        <f t="shared" ca="1" si="174"/>
        <v>-767.54796797025324</v>
      </c>
      <c r="AN252" s="60">
        <f t="shared" ca="1" si="174"/>
        <v>-767.54796797025324</v>
      </c>
      <c r="AO252" s="60">
        <f t="shared" ca="1" si="174"/>
        <v>767.54796797025324</v>
      </c>
      <c r="AP252" s="63">
        <f t="shared" si="141"/>
        <v>35</v>
      </c>
      <c r="AQ252" s="62">
        <f t="shared" si="142"/>
        <v>1.8283382025630655</v>
      </c>
      <c r="AR252" s="62">
        <f t="shared" si="143"/>
        <v>91.416910128153276</v>
      </c>
      <c r="AS252" s="62">
        <f t="shared" si="144"/>
        <v>182.83382025630655</v>
      </c>
      <c r="AT252" s="62">
        <f t="shared" si="145"/>
        <v>-91.416910128153276</v>
      </c>
      <c r="AU252" s="62">
        <f t="shared" si="146"/>
        <v>274.25073038445981</v>
      </c>
      <c r="AV252" s="62">
        <f t="shared" si="147"/>
        <v>-365.6676405126131</v>
      </c>
      <c r="AW252" s="63">
        <f t="shared" si="161"/>
        <v>-91.41691012815329</v>
      </c>
      <c r="AX252" s="61" t="str">
        <f t="shared" ca="1" si="149"/>
        <v/>
      </c>
      <c r="AY252" s="69">
        <f t="shared" ca="1" si="162"/>
        <v>9407.452032029747</v>
      </c>
      <c r="AZ252" s="51">
        <f t="shared" si="150"/>
        <v>639.91837089707292</v>
      </c>
      <c r="BA252" s="55">
        <f t="shared" ca="1" si="151"/>
        <v>6.7419292452882626E-2</v>
      </c>
      <c r="BB252" s="55">
        <f t="shared" ca="1" si="163"/>
        <v>-0.17982038410440351</v>
      </c>
      <c r="BC252" s="64">
        <f t="shared" ca="1" si="152"/>
        <v>-599.7959272426798</v>
      </c>
      <c r="BE252" s="52" t="str">
        <f t="shared" ca="1" si="153"/>
        <v/>
      </c>
      <c r="BF252" s="52" t="str">
        <f t="shared" ca="1" si="154"/>
        <v/>
      </c>
      <c r="BG252" s="52">
        <f t="shared" ca="1" si="164"/>
        <v>16.49999999999995</v>
      </c>
      <c r="BH252" s="52">
        <f t="shared" ca="1" si="165"/>
        <v>16.49999999999995</v>
      </c>
    </row>
    <row r="253" spans="19:60">
      <c r="S253" s="68">
        <f t="shared" si="173"/>
        <v>7</v>
      </c>
      <c r="T253" s="69">
        <f t="shared" si="173"/>
        <v>2</v>
      </c>
      <c r="U253" s="70">
        <f t="shared" si="155"/>
        <v>3</v>
      </c>
      <c r="V253" s="68">
        <f t="shared" si="172"/>
        <v>4</v>
      </c>
      <c r="W253" s="70">
        <f t="shared" si="172"/>
        <v>7</v>
      </c>
      <c r="X253" s="71">
        <f t="shared" si="172"/>
        <v>0.42857142857142855</v>
      </c>
      <c r="Y253" s="71">
        <f t="shared" si="172"/>
        <v>0.5</v>
      </c>
      <c r="Z253" s="69">
        <f t="shared" si="172"/>
        <v>10000</v>
      </c>
      <c r="AA253" s="69">
        <f t="shared" ca="1" si="172"/>
        <v>9491.6209828854735</v>
      </c>
      <c r="AB253" s="69">
        <f t="shared" ca="1" si="157"/>
        <v>-508.3790171145265</v>
      </c>
      <c r="AC253" s="69">
        <f t="shared" ca="1" si="158"/>
        <v>140.93476785345405</v>
      </c>
      <c r="AD253" s="73">
        <f t="shared" si="167"/>
        <v>16.399999999999949</v>
      </c>
      <c r="AE253" s="69">
        <f t="shared" si="174"/>
        <v>0.70000000000000007</v>
      </c>
      <c r="AF253" s="69">
        <f t="shared" si="174"/>
        <v>3.5000000000000004</v>
      </c>
      <c r="AG253" s="78">
        <f t="shared" si="174"/>
        <v>200</v>
      </c>
      <c r="AH253" s="60">
        <f t="shared" si="174"/>
        <v>50</v>
      </c>
      <c r="AI253" s="60">
        <f t="shared" si="174"/>
        <v>175.00000000000003</v>
      </c>
      <c r="AJ253" s="60">
        <f t="shared" si="174"/>
        <v>10175</v>
      </c>
      <c r="AK253" s="60">
        <f t="shared" si="174"/>
        <v>648.37901711452696</v>
      </c>
      <c r="AL253" s="60">
        <f t="shared" si="174"/>
        <v>12.967580342290539</v>
      </c>
      <c r="AM253" s="60">
        <f t="shared" ca="1" si="174"/>
        <v>-767.54796797025324</v>
      </c>
      <c r="AN253" s="60">
        <f t="shared" ca="1" si="174"/>
        <v>-767.54796797025324</v>
      </c>
      <c r="AO253" s="60">
        <f t="shared" ca="1" si="174"/>
        <v>767.54796797025324</v>
      </c>
      <c r="AP253" s="63">
        <f t="shared" si="141"/>
        <v>35</v>
      </c>
      <c r="AQ253" s="62">
        <f t="shared" si="142"/>
        <v>1.8333890452616208</v>
      </c>
      <c r="AR253" s="62">
        <f t="shared" si="143"/>
        <v>91.669452263081041</v>
      </c>
      <c r="AS253" s="62">
        <f t="shared" si="144"/>
        <v>183.33890452616208</v>
      </c>
      <c r="AT253" s="62">
        <f t="shared" si="145"/>
        <v>-91.669452263081041</v>
      </c>
      <c r="AU253" s="62">
        <f t="shared" si="146"/>
        <v>275.00835678924312</v>
      </c>
      <c r="AV253" s="62">
        <f t="shared" si="147"/>
        <v>-366.67780905232416</v>
      </c>
      <c r="AW253" s="63">
        <f t="shared" si="161"/>
        <v>-91.669452263081041</v>
      </c>
      <c r="AX253" s="61" t="str">
        <f t="shared" ca="1" si="149"/>
        <v/>
      </c>
      <c r="AY253" s="69">
        <f t="shared" ca="1" si="162"/>
        <v>9407.452032029747</v>
      </c>
      <c r="AZ253" s="51">
        <f t="shared" si="150"/>
        <v>641.68616584156734</v>
      </c>
      <c r="BA253" s="55">
        <f t="shared" ca="1" si="151"/>
        <v>6.7605540402277356E-2</v>
      </c>
      <c r="BB253" s="55">
        <f t="shared" ca="1" si="163"/>
        <v>-0.18031714366061247</v>
      </c>
      <c r="BC253" s="64">
        <f t="shared" ca="1" si="152"/>
        <v>-600.04846937760749</v>
      </c>
      <c r="BE253" s="52" t="str">
        <f t="shared" ca="1" si="153"/>
        <v/>
      </c>
      <c r="BF253" s="52" t="str">
        <f t="shared" ca="1" si="154"/>
        <v/>
      </c>
      <c r="BG253" s="52">
        <f t="shared" ca="1" si="164"/>
        <v>16.399999999999949</v>
      </c>
      <c r="BH253" s="52">
        <f t="shared" ca="1" si="165"/>
        <v>16.399999999999949</v>
      </c>
    </row>
    <row r="254" spans="19:60">
      <c r="S254" s="68">
        <f t="shared" si="173"/>
        <v>7</v>
      </c>
      <c r="T254" s="69">
        <f t="shared" si="173"/>
        <v>2</v>
      </c>
      <c r="U254" s="70">
        <f t="shared" si="155"/>
        <v>3</v>
      </c>
      <c r="V254" s="68">
        <f t="shared" si="172"/>
        <v>4</v>
      </c>
      <c r="W254" s="70">
        <f t="shared" si="172"/>
        <v>7</v>
      </c>
      <c r="X254" s="71">
        <f t="shared" si="172"/>
        <v>0.42857142857142855</v>
      </c>
      <c r="Y254" s="71">
        <f t="shared" si="172"/>
        <v>0.5</v>
      </c>
      <c r="Z254" s="69">
        <f t="shared" si="172"/>
        <v>10000</v>
      </c>
      <c r="AA254" s="69">
        <f t="shared" ca="1" si="172"/>
        <v>9491.6209828854735</v>
      </c>
      <c r="AB254" s="69">
        <f t="shared" ca="1" si="157"/>
        <v>-508.3790171145265</v>
      </c>
      <c r="AC254" s="69">
        <f t="shared" ca="1" si="158"/>
        <v>140.93476785345405</v>
      </c>
      <c r="AD254" s="73">
        <f t="shared" si="167"/>
        <v>16.299999999999947</v>
      </c>
      <c r="AE254" s="69">
        <f t="shared" si="174"/>
        <v>0.70000000000000007</v>
      </c>
      <c r="AF254" s="69">
        <f t="shared" si="174"/>
        <v>3.5000000000000004</v>
      </c>
      <c r="AG254" s="78">
        <f t="shared" si="174"/>
        <v>200</v>
      </c>
      <c r="AH254" s="60">
        <f t="shared" si="174"/>
        <v>50</v>
      </c>
      <c r="AI254" s="60">
        <f t="shared" si="174"/>
        <v>175.00000000000003</v>
      </c>
      <c r="AJ254" s="60">
        <f t="shared" si="174"/>
        <v>10175</v>
      </c>
      <c r="AK254" s="60">
        <f t="shared" si="174"/>
        <v>648.37901711452696</v>
      </c>
      <c r="AL254" s="60">
        <f t="shared" si="174"/>
        <v>12.967580342290539</v>
      </c>
      <c r="AM254" s="60">
        <f t="shared" ca="1" si="174"/>
        <v>-767.54796797025324</v>
      </c>
      <c r="AN254" s="60">
        <f t="shared" ca="1" si="174"/>
        <v>-767.54796797025324</v>
      </c>
      <c r="AO254" s="60">
        <f t="shared" ca="1" si="174"/>
        <v>767.54796797025324</v>
      </c>
      <c r="AP254" s="63">
        <f t="shared" si="141"/>
        <v>35</v>
      </c>
      <c r="AQ254" s="62">
        <f t="shared" si="142"/>
        <v>1.8385018614902198</v>
      </c>
      <c r="AR254" s="62">
        <f t="shared" si="143"/>
        <v>91.925093074510983</v>
      </c>
      <c r="AS254" s="62">
        <f t="shared" si="144"/>
        <v>183.85018614902197</v>
      </c>
      <c r="AT254" s="62">
        <f t="shared" si="145"/>
        <v>-91.925093074510983</v>
      </c>
      <c r="AU254" s="62">
        <f t="shared" si="146"/>
        <v>275.77527922353295</v>
      </c>
      <c r="AV254" s="62">
        <f t="shared" si="147"/>
        <v>-367.70037229804393</v>
      </c>
      <c r="AW254" s="63">
        <f t="shared" si="161"/>
        <v>-91.925093074510983</v>
      </c>
      <c r="AX254" s="61" t="str">
        <f t="shared" ca="1" si="149"/>
        <v/>
      </c>
      <c r="AY254" s="69">
        <f t="shared" ca="1" si="162"/>
        <v>9407.452032029747</v>
      </c>
      <c r="AZ254" s="51">
        <f t="shared" si="150"/>
        <v>643.47565152157688</v>
      </c>
      <c r="BA254" s="55">
        <f t="shared" ca="1" si="151"/>
        <v>6.7794073602584881E-2</v>
      </c>
      <c r="BB254" s="55">
        <f t="shared" ca="1" si="163"/>
        <v>-0.18081999842610008</v>
      </c>
      <c r="BC254" s="64">
        <f t="shared" ca="1" si="152"/>
        <v>-600.30411018903749</v>
      </c>
      <c r="BE254" s="52" t="str">
        <f t="shared" ca="1" si="153"/>
        <v/>
      </c>
      <c r="BF254" s="52" t="str">
        <f t="shared" ca="1" si="154"/>
        <v/>
      </c>
      <c r="BG254" s="52">
        <f t="shared" ca="1" si="164"/>
        <v>16.299999999999947</v>
      </c>
      <c r="BH254" s="52">
        <f t="shared" ca="1" si="165"/>
        <v>16.299999999999947</v>
      </c>
    </row>
    <row r="255" spans="19:60">
      <c r="S255" s="68">
        <f t="shared" si="173"/>
        <v>7</v>
      </c>
      <c r="T255" s="69">
        <f t="shared" si="173"/>
        <v>2</v>
      </c>
      <c r="U255" s="70">
        <f t="shared" si="155"/>
        <v>3</v>
      </c>
      <c r="V255" s="68">
        <f t="shared" si="172"/>
        <v>4</v>
      </c>
      <c r="W255" s="70">
        <f t="shared" si="172"/>
        <v>7</v>
      </c>
      <c r="X255" s="71">
        <f t="shared" si="172"/>
        <v>0.42857142857142855</v>
      </c>
      <c r="Y255" s="71">
        <f t="shared" si="172"/>
        <v>0.5</v>
      </c>
      <c r="Z255" s="69">
        <f t="shared" si="172"/>
        <v>10000</v>
      </c>
      <c r="AA255" s="69">
        <f t="shared" ca="1" si="172"/>
        <v>9491.6209828854735</v>
      </c>
      <c r="AB255" s="69">
        <f t="shared" ca="1" si="157"/>
        <v>-508.3790171145265</v>
      </c>
      <c r="AC255" s="69">
        <f t="shared" ca="1" si="158"/>
        <v>140.93476785345405</v>
      </c>
      <c r="AD255" s="73">
        <f t="shared" si="167"/>
        <v>16.199999999999946</v>
      </c>
      <c r="AE255" s="69">
        <f t="shared" si="174"/>
        <v>0.70000000000000007</v>
      </c>
      <c r="AF255" s="69">
        <f t="shared" si="174"/>
        <v>3.5000000000000004</v>
      </c>
      <c r="AG255" s="78">
        <f t="shared" si="174"/>
        <v>200</v>
      </c>
      <c r="AH255" s="60">
        <f t="shared" si="174"/>
        <v>50</v>
      </c>
      <c r="AI255" s="60">
        <f t="shared" si="174"/>
        <v>175.00000000000003</v>
      </c>
      <c r="AJ255" s="60">
        <f t="shared" si="174"/>
        <v>10175</v>
      </c>
      <c r="AK255" s="60">
        <f t="shared" si="174"/>
        <v>648.37901711452696</v>
      </c>
      <c r="AL255" s="60">
        <f t="shared" si="174"/>
        <v>12.967580342290539</v>
      </c>
      <c r="AM255" s="60">
        <f t="shared" ca="1" si="174"/>
        <v>-767.54796797025324</v>
      </c>
      <c r="AN255" s="60">
        <f t="shared" ca="1" si="174"/>
        <v>-767.54796797025324</v>
      </c>
      <c r="AO255" s="60">
        <f t="shared" ca="1" si="174"/>
        <v>767.54796797025324</v>
      </c>
      <c r="AP255" s="63">
        <f t="shared" si="141"/>
        <v>35</v>
      </c>
      <c r="AQ255" s="62">
        <f t="shared" si="142"/>
        <v>1.843677798906826</v>
      </c>
      <c r="AR255" s="62">
        <f t="shared" si="143"/>
        <v>92.183889945341306</v>
      </c>
      <c r="AS255" s="62">
        <f t="shared" si="144"/>
        <v>184.36777989068261</v>
      </c>
      <c r="AT255" s="62">
        <f t="shared" si="145"/>
        <v>-92.183889945341306</v>
      </c>
      <c r="AU255" s="62">
        <f t="shared" si="146"/>
        <v>276.5516698360239</v>
      </c>
      <c r="AV255" s="62">
        <f t="shared" si="147"/>
        <v>-368.73555978136523</v>
      </c>
      <c r="AW255" s="63">
        <f t="shared" si="161"/>
        <v>-92.183889945341321</v>
      </c>
      <c r="AX255" s="61" t="str">
        <f t="shared" ca="1" si="149"/>
        <v/>
      </c>
      <c r="AY255" s="69">
        <f t="shared" ca="1" si="162"/>
        <v>9407.452032029747</v>
      </c>
      <c r="AZ255" s="51">
        <f t="shared" si="150"/>
        <v>645.28722961738913</v>
      </c>
      <c r="BA255" s="55">
        <f t="shared" ca="1" si="151"/>
        <v>6.7984934373266595E-2</v>
      </c>
      <c r="BB255" s="55">
        <f t="shared" ca="1" si="163"/>
        <v>-0.18132906127511225</v>
      </c>
      <c r="BC255" s="64">
        <f t="shared" ca="1" si="152"/>
        <v>-600.56290705986783</v>
      </c>
      <c r="BE255" s="52" t="str">
        <f t="shared" ca="1" si="153"/>
        <v/>
      </c>
      <c r="BF255" s="52" t="str">
        <f t="shared" ca="1" si="154"/>
        <v/>
      </c>
      <c r="BG255" s="52">
        <f t="shared" ca="1" si="164"/>
        <v>16.199999999999946</v>
      </c>
      <c r="BH255" s="52">
        <f t="shared" ca="1" si="165"/>
        <v>16.199999999999946</v>
      </c>
    </row>
    <row r="256" spans="19:60">
      <c r="S256" s="68">
        <f t="shared" si="173"/>
        <v>7</v>
      </c>
      <c r="T256" s="69">
        <f t="shared" si="173"/>
        <v>2</v>
      </c>
      <c r="U256" s="70">
        <f t="shared" si="155"/>
        <v>3</v>
      </c>
      <c r="V256" s="68">
        <f t="shared" si="172"/>
        <v>4</v>
      </c>
      <c r="W256" s="70">
        <f t="shared" si="172"/>
        <v>7</v>
      </c>
      <c r="X256" s="71">
        <f t="shared" si="172"/>
        <v>0.42857142857142855</v>
      </c>
      <c r="Y256" s="71">
        <f t="shared" si="172"/>
        <v>0.5</v>
      </c>
      <c r="Z256" s="69">
        <f t="shared" si="172"/>
        <v>10000</v>
      </c>
      <c r="AA256" s="69">
        <f t="shared" ca="1" si="172"/>
        <v>9491.6209828854735</v>
      </c>
      <c r="AB256" s="69">
        <f t="shared" ca="1" si="157"/>
        <v>-508.3790171145265</v>
      </c>
      <c r="AC256" s="69">
        <f t="shared" ca="1" si="158"/>
        <v>140.93476785345405</v>
      </c>
      <c r="AD256" s="73">
        <f t="shared" si="167"/>
        <v>16.099999999999945</v>
      </c>
      <c r="AE256" s="69">
        <f t="shared" si="174"/>
        <v>0.70000000000000007</v>
      </c>
      <c r="AF256" s="69">
        <f t="shared" si="174"/>
        <v>3.5000000000000004</v>
      </c>
      <c r="AG256" s="78">
        <f t="shared" si="174"/>
        <v>200</v>
      </c>
      <c r="AH256" s="60">
        <f t="shared" si="174"/>
        <v>50</v>
      </c>
      <c r="AI256" s="60">
        <f t="shared" si="174"/>
        <v>175.00000000000003</v>
      </c>
      <c r="AJ256" s="60">
        <f t="shared" si="174"/>
        <v>10175</v>
      </c>
      <c r="AK256" s="60">
        <f t="shared" si="174"/>
        <v>648.37901711452696</v>
      </c>
      <c r="AL256" s="60">
        <f t="shared" si="174"/>
        <v>12.967580342290539</v>
      </c>
      <c r="AM256" s="60">
        <f t="shared" ca="1" si="174"/>
        <v>-767.54796797025324</v>
      </c>
      <c r="AN256" s="60">
        <f t="shared" ca="1" si="174"/>
        <v>-767.54796797025324</v>
      </c>
      <c r="AO256" s="60">
        <f t="shared" ca="1" si="174"/>
        <v>767.54796797025324</v>
      </c>
      <c r="AP256" s="63">
        <f t="shared" si="141"/>
        <v>35</v>
      </c>
      <c r="AQ256" s="62">
        <f t="shared" si="142"/>
        <v>1.848918033682645</v>
      </c>
      <c r="AR256" s="62">
        <f t="shared" si="143"/>
        <v>92.445901684132252</v>
      </c>
      <c r="AS256" s="62">
        <f t="shared" si="144"/>
        <v>184.8918033682645</v>
      </c>
      <c r="AT256" s="62">
        <f t="shared" si="145"/>
        <v>-92.445901684132252</v>
      </c>
      <c r="AU256" s="62">
        <f t="shared" si="146"/>
        <v>277.33770505239676</v>
      </c>
      <c r="AV256" s="62">
        <f t="shared" si="147"/>
        <v>-369.78360673652901</v>
      </c>
      <c r="AW256" s="63">
        <f t="shared" si="161"/>
        <v>-92.445901684132252</v>
      </c>
      <c r="AX256" s="61" t="str">
        <f t="shared" ca="1" si="149"/>
        <v/>
      </c>
      <c r="AY256" s="69">
        <f t="shared" ca="1" si="162"/>
        <v>9407.452032029747</v>
      </c>
      <c r="AZ256" s="51">
        <f t="shared" si="150"/>
        <v>647.12131178892582</v>
      </c>
      <c r="BA256" s="55">
        <f t="shared" ca="1" si="151"/>
        <v>6.8178166085199027E-2</v>
      </c>
      <c r="BB256" s="55">
        <f t="shared" ca="1" si="163"/>
        <v>-0.18184444788622392</v>
      </c>
      <c r="BC256" s="64">
        <f t="shared" ca="1" si="152"/>
        <v>-600.8249187986587</v>
      </c>
      <c r="BE256" s="52" t="str">
        <f t="shared" ca="1" si="153"/>
        <v/>
      </c>
      <c r="BF256" s="52" t="str">
        <f t="shared" ca="1" si="154"/>
        <v/>
      </c>
      <c r="BG256" s="52">
        <f t="shared" ca="1" si="164"/>
        <v>16.099999999999945</v>
      </c>
      <c r="BH256" s="52">
        <f t="shared" ca="1" si="165"/>
        <v>16.099999999999945</v>
      </c>
    </row>
    <row r="257" spans="19:60">
      <c r="S257" s="68">
        <f t="shared" si="173"/>
        <v>7</v>
      </c>
      <c r="T257" s="69">
        <f t="shared" si="173"/>
        <v>2</v>
      </c>
      <c r="U257" s="70">
        <f t="shared" si="155"/>
        <v>3</v>
      </c>
      <c r="V257" s="68">
        <f t="shared" si="172"/>
        <v>4</v>
      </c>
      <c r="W257" s="70">
        <f t="shared" si="172"/>
        <v>7</v>
      </c>
      <c r="X257" s="71">
        <f t="shared" si="172"/>
        <v>0.42857142857142855</v>
      </c>
      <c r="Y257" s="71">
        <f t="shared" si="172"/>
        <v>0.5</v>
      </c>
      <c r="Z257" s="69">
        <f t="shared" si="172"/>
        <v>10000</v>
      </c>
      <c r="AA257" s="69">
        <f t="shared" ca="1" si="172"/>
        <v>9491.6209828854735</v>
      </c>
      <c r="AB257" s="69">
        <f t="shared" ca="1" si="157"/>
        <v>-508.3790171145265</v>
      </c>
      <c r="AC257" s="69">
        <f t="shared" ca="1" si="158"/>
        <v>140.93476785345405</v>
      </c>
      <c r="AD257" s="73">
        <f t="shared" si="167"/>
        <v>15.999999999999945</v>
      </c>
      <c r="AE257" s="69">
        <f t="shared" si="174"/>
        <v>0.70000000000000007</v>
      </c>
      <c r="AF257" s="69">
        <f t="shared" si="174"/>
        <v>3.5000000000000004</v>
      </c>
      <c r="AG257" s="78">
        <f t="shared" si="174"/>
        <v>200</v>
      </c>
      <c r="AH257" s="60">
        <f t="shared" si="174"/>
        <v>50</v>
      </c>
      <c r="AI257" s="60">
        <f t="shared" si="174"/>
        <v>175.00000000000003</v>
      </c>
      <c r="AJ257" s="60">
        <f t="shared" si="174"/>
        <v>10175</v>
      </c>
      <c r="AK257" s="60">
        <f t="shared" si="174"/>
        <v>648.37901711452696</v>
      </c>
      <c r="AL257" s="60">
        <f t="shared" si="174"/>
        <v>12.967580342290539</v>
      </c>
      <c r="AM257" s="60">
        <f t="shared" ca="1" si="174"/>
        <v>-767.54796797025324</v>
      </c>
      <c r="AN257" s="60">
        <f t="shared" ca="1" si="174"/>
        <v>-767.54796797025324</v>
      </c>
      <c r="AO257" s="60">
        <f t="shared" ca="1" si="174"/>
        <v>767.54796797025324</v>
      </c>
      <c r="AP257" s="63">
        <f t="shared" si="141"/>
        <v>35</v>
      </c>
      <c r="AQ257" s="62">
        <f t="shared" si="142"/>
        <v>1.8542237713931615</v>
      </c>
      <c r="AR257" s="62">
        <f t="shared" si="143"/>
        <v>92.711188569658077</v>
      </c>
      <c r="AS257" s="62">
        <f t="shared" si="144"/>
        <v>185.42237713931615</v>
      </c>
      <c r="AT257" s="62">
        <f t="shared" si="145"/>
        <v>-92.711188569658077</v>
      </c>
      <c r="AU257" s="62">
        <f t="shared" si="146"/>
        <v>278.13356570897423</v>
      </c>
      <c r="AV257" s="62">
        <f t="shared" si="147"/>
        <v>-370.84475427863231</v>
      </c>
      <c r="AW257" s="63">
        <f t="shared" si="161"/>
        <v>-92.711188569658077</v>
      </c>
      <c r="AX257" s="61" t="str">
        <f t="shared" ca="1" si="149"/>
        <v/>
      </c>
      <c r="AY257" s="69">
        <f t="shared" ca="1" si="162"/>
        <v>9407.452032029747</v>
      </c>
      <c r="AZ257" s="51">
        <f t="shared" si="150"/>
        <v>648.97831998760648</v>
      </c>
      <c r="BA257" s="55">
        <f t="shared" ca="1" si="151"/>
        <v>6.8373813193530586E-2</v>
      </c>
      <c r="BB257" s="55">
        <f t="shared" ca="1" si="163"/>
        <v>-0.18236627682997447</v>
      </c>
      <c r="BC257" s="64">
        <f t="shared" ca="1" si="152"/>
        <v>-601.09020568418464</v>
      </c>
      <c r="BE257" s="52" t="str">
        <f t="shared" ca="1" si="153"/>
        <v/>
      </c>
      <c r="BF257" s="52" t="str">
        <f t="shared" ca="1" si="154"/>
        <v/>
      </c>
      <c r="BG257" s="52">
        <f t="shared" ca="1" si="164"/>
        <v>15.999999999999945</v>
      </c>
      <c r="BH257" s="52">
        <f t="shared" ca="1" si="165"/>
        <v>15.999999999999945</v>
      </c>
    </row>
    <row r="258" spans="19:60">
      <c r="S258" s="68">
        <f t="shared" si="173"/>
        <v>7</v>
      </c>
      <c r="T258" s="69">
        <f t="shared" si="173"/>
        <v>2</v>
      </c>
      <c r="U258" s="70">
        <f t="shared" si="155"/>
        <v>3</v>
      </c>
      <c r="V258" s="68">
        <f t="shared" si="172"/>
        <v>4</v>
      </c>
      <c r="W258" s="70">
        <f t="shared" si="172"/>
        <v>7</v>
      </c>
      <c r="X258" s="71">
        <f t="shared" si="172"/>
        <v>0.42857142857142855</v>
      </c>
      <c r="Y258" s="71">
        <f t="shared" si="172"/>
        <v>0.5</v>
      </c>
      <c r="Z258" s="69">
        <f t="shared" si="172"/>
        <v>10000</v>
      </c>
      <c r="AA258" s="69">
        <f t="shared" ca="1" si="172"/>
        <v>9491.6209828854735</v>
      </c>
      <c r="AB258" s="69">
        <f t="shared" ca="1" si="157"/>
        <v>-508.3790171145265</v>
      </c>
      <c r="AC258" s="69">
        <f t="shared" ca="1" si="158"/>
        <v>140.93476785345405</v>
      </c>
      <c r="AD258" s="73">
        <f t="shared" si="167"/>
        <v>15.899999999999945</v>
      </c>
      <c r="AE258" s="69">
        <f t="shared" si="174"/>
        <v>0.70000000000000007</v>
      </c>
      <c r="AF258" s="69">
        <f t="shared" si="174"/>
        <v>3.5000000000000004</v>
      </c>
      <c r="AG258" s="78">
        <f t="shared" si="174"/>
        <v>200</v>
      </c>
      <c r="AH258" s="60">
        <f t="shared" si="174"/>
        <v>50</v>
      </c>
      <c r="AI258" s="60">
        <f t="shared" si="174"/>
        <v>175.00000000000003</v>
      </c>
      <c r="AJ258" s="60">
        <f t="shared" si="174"/>
        <v>10175</v>
      </c>
      <c r="AK258" s="60">
        <f t="shared" si="174"/>
        <v>648.37901711452696</v>
      </c>
      <c r="AL258" s="60">
        <f t="shared" si="174"/>
        <v>12.967580342290539</v>
      </c>
      <c r="AM258" s="60">
        <f t="shared" ca="1" si="174"/>
        <v>-767.54796797025324</v>
      </c>
      <c r="AN258" s="60">
        <f t="shared" ca="1" si="174"/>
        <v>-767.54796797025324</v>
      </c>
      <c r="AO258" s="60">
        <f t="shared" ca="1" si="174"/>
        <v>767.54796797025324</v>
      </c>
      <c r="AP258" s="63">
        <f t="shared" si="141"/>
        <v>35</v>
      </c>
      <c r="AQ258" s="62">
        <f t="shared" si="142"/>
        <v>1.8595962479428041</v>
      </c>
      <c r="AR258" s="62">
        <f t="shared" si="143"/>
        <v>92.979812397140208</v>
      </c>
      <c r="AS258" s="62">
        <f t="shared" si="144"/>
        <v>185.95962479428042</v>
      </c>
      <c r="AT258" s="62">
        <f t="shared" si="145"/>
        <v>-92.979812397140208</v>
      </c>
      <c r="AU258" s="62">
        <f t="shared" si="146"/>
        <v>278.93943719142061</v>
      </c>
      <c r="AV258" s="62">
        <f t="shared" si="147"/>
        <v>-371.91924958856083</v>
      </c>
      <c r="AW258" s="63">
        <f t="shared" si="161"/>
        <v>-92.979812397140222</v>
      </c>
      <c r="AX258" s="61" t="str">
        <f t="shared" ca="1" si="149"/>
        <v/>
      </c>
      <c r="AY258" s="69">
        <f t="shared" ca="1" si="162"/>
        <v>9407.452032029747</v>
      </c>
      <c r="AZ258" s="51">
        <f t="shared" si="150"/>
        <v>650.85868677998144</v>
      </c>
      <c r="BA258" s="55">
        <f t="shared" ca="1" si="151"/>
        <v>6.8571921271778274E-2</v>
      </c>
      <c r="BB258" s="55">
        <f t="shared" ca="1" si="163"/>
        <v>-0.18289466965980999</v>
      </c>
      <c r="BC258" s="64">
        <f t="shared" ca="1" si="152"/>
        <v>-601.35882951166673</v>
      </c>
      <c r="BE258" s="52" t="str">
        <f t="shared" ca="1" si="153"/>
        <v/>
      </c>
      <c r="BF258" s="52" t="str">
        <f t="shared" ca="1" si="154"/>
        <v/>
      </c>
      <c r="BG258" s="52">
        <f t="shared" ca="1" si="164"/>
        <v>15.899999999999945</v>
      </c>
      <c r="BH258" s="52">
        <f t="shared" ca="1" si="165"/>
        <v>15.899999999999945</v>
      </c>
    </row>
    <row r="259" spans="19:60">
      <c r="S259" s="68">
        <f t="shared" si="173"/>
        <v>7</v>
      </c>
      <c r="T259" s="69">
        <f t="shared" si="173"/>
        <v>2</v>
      </c>
      <c r="U259" s="70">
        <f t="shared" si="155"/>
        <v>3</v>
      </c>
      <c r="V259" s="68">
        <f t="shared" si="172"/>
        <v>4</v>
      </c>
      <c r="W259" s="70">
        <f t="shared" si="172"/>
        <v>7</v>
      </c>
      <c r="X259" s="71">
        <f t="shared" si="172"/>
        <v>0.42857142857142855</v>
      </c>
      <c r="Y259" s="71">
        <f t="shared" si="172"/>
        <v>0.5</v>
      </c>
      <c r="Z259" s="69">
        <f t="shared" si="172"/>
        <v>10000</v>
      </c>
      <c r="AA259" s="69">
        <f t="shared" ca="1" si="172"/>
        <v>9491.6209828854735</v>
      </c>
      <c r="AB259" s="69">
        <f t="shared" ca="1" si="157"/>
        <v>-508.3790171145265</v>
      </c>
      <c r="AC259" s="69">
        <f t="shared" ca="1" si="158"/>
        <v>140.93476785345405</v>
      </c>
      <c r="AD259" s="73">
        <f t="shared" si="167"/>
        <v>15.799999999999946</v>
      </c>
      <c r="AE259" s="69">
        <f t="shared" si="174"/>
        <v>0.70000000000000007</v>
      </c>
      <c r="AF259" s="69">
        <f t="shared" si="174"/>
        <v>3.5000000000000004</v>
      </c>
      <c r="AG259" s="78">
        <f t="shared" si="174"/>
        <v>200</v>
      </c>
      <c r="AH259" s="60">
        <f t="shared" si="174"/>
        <v>50</v>
      </c>
      <c r="AI259" s="60">
        <f t="shared" si="174"/>
        <v>175.00000000000003</v>
      </c>
      <c r="AJ259" s="60">
        <f t="shared" si="174"/>
        <v>10175</v>
      </c>
      <c r="AK259" s="60">
        <f t="shared" si="174"/>
        <v>648.37901711452696</v>
      </c>
      <c r="AL259" s="60">
        <f t="shared" si="174"/>
        <v>12.967580342290539</v>
      </c>
      <c r="AM259" s="60">
        <f t="shared" ca="1" si="174"/>
        <v>-767.54796797025324</v>
      </c>
      <c r="AN259" s="60">
        <f t="shared" ca="1" si="174"/>
        <v>-767.54796797025324</v>
      </c>
      <c r="AO259" s="60">
        <f t="shared" ca="1" si="174"/>
        <v>767.54796797025324</v>
      </c>
      <c r="AP259" s="63">
        <f t="shared" si="141"/>
        <v>35</v>
      </c>
      <c r="AQ259" s="62">
        <f t="shared" si="142"/>
        <v>1.8650367305247206</v>
      </c>
      <c r="AR259" s="62">
        <f t="shared" si="143"/>
        <v>93.251836526236033</v>
      </c>
      <c r="AS259" s="62">
        <f t="shared" si="144"/>
        <v>186.50367305247207</v>
      </c>
      <c r="AT259" s="62">
        <f t="shared" si="145"/>
        <v>-93.251836526236033</v>
      </c>
      <c r="AU259" s="62">
        <f t="shared" si="146"/>
        <v>279.75550957870809</v>
      </c>
      <c r="AV259" s="62">
        <f t="shared" si="147"/>
        <v>-373.00734610494413</v>
      </c>
      <c r="AW259" s="63">
        <f t="shared" si="161"/>
        <v>-93.251836526236048</v>
      </c>
      <c r="AX259" s="61" t="str">
        <f t="shared" ca="1" si="149"/>
        <v/>
      </c>
      <c r="AY259" s="69">
        <f t="shared" ca="1" si="162"/>
        <v>9407.452032029747</v>
      </c>
      <c r="AZ259" s="51">
        <f t="shared" si="150"/>
        <v>652.76285568365222</v>
      </c>
      <c r="BA259" s="55">
        <f t="shared" ca="1" si="151"/>
        <v>6.8772537047218973E-2</v>
      </c>
      <c r="BB259" s="55">
        <f t="shared" ca="1" si="163"/>
        <v>-0.18342975100647885</v>
      </c>
      <c r="BC259" s="64">
        <f t="shared" ca="1" si="152"/>
        <v>-601.63085364076255</v>
      </c>
      <c r="BE259" s="52" t="str">
        <f t="shared" ca="1" si="153"/>
        <v/>
      </c>
      <c r="BF259" s="52" t="str">
        <f t="shared" ca="1" si="154"/>
        <v/>
      </c>
      <c r="BG259" s="52">
        <f t="shared" ca="1" si="164"/>
        <v>15.799999999999946</v>
      </c>
      <c r="BH259" s="52">
        <f t="shared" ca="1" si="165"/>
        <v>15.799999999999946</v>
      </c>
    </row>
    <row r="260" spans="19:60">
      <c r="S260" s="68">
        <f t="shared" si="173"/>
        <v>7</v>
      </c>
      <c r="T260" s="69">
        <f t="shared" si="173"/>
        <v>2</v>
      </c>
      <c r="U260" s="70">
        <f t="shared" si="155"/>
        <v>3</v>
      </c>
      <c r="V260" s="68">
        <f t="shared" si="172"/>
        <v>4</v>
      </c>
      <c r="W260" s="70">
        <f t="shared" si="172"/>
        <v>7</v>
      </c>
      <c r="X260" s="71">
        <f t="shared" si="172"/>
        <v>0.42857142857142855</v>
      </c>
      <c r="Y260" s="71">
        <f t="shared" si="172"/>
        <v>0.5</v>
      </c>
      <c r="Z260" s="69">
        <f t="shared" si="172"/>
        <v>10000</v>
      </c>
      <c r="AA260" s="69">
        <f t="shared" ca="1" si="172"/>
        <v>9491.6209828854735</v>
      </c>
      <c r="AB260" s="69">
        <f t="shared" ca="1" si="157"/>
        <v>-508.3790171145265</v>
      </c>
      <c r="AC260" s="69">
        <f t="shared" ca="1" si="158"/>
        <v>140.93476785345405</v>
      </c>
      <c r="AD260" s="73">
        <f t="shared" si="167"/>
        <v>15.699999999999946</v>
      </c>
      <c r="AE260" s="69">
        <f t="shared" si="174"/>
        <v>0.70000000000000007</v>
      </c>
      <c r="AF260" s="69">
        <f t="shared" si="174"/>
        <v>3.5000000000000004</v>
      </c>
      <c r="AG260" s="78">
        <f t="shared" si="174"/>
        <v>200</v>
      </c>
      <c r="AH260" s="60">
        <f t="shared" si="174"/>
        <v>50</v>
      </c>
      <c r="AI260" s="60">
        <f t="shared" si="174"/>
        <v>175.00000000000003</v>
      </c>
      <c r="AJ260" s="60">
        <f t="shared" si="174"/>
        <v>10175</v>
      </c>
      <c r="AK260" s="60">
        <f t="shared" si="174"/>
        <v>648.37901711452696</v>
      </c>
      <c r="AL260" s="60">
        <f t="shared" si="174"/>
        <v>12.967580342290539</v>
      </c>
      <c r="AM260" s="60">
        <f t="shared" ca="1" si="174"/>
        <v>-767.54796797025324</v>
      </c>
      <c r="AN260" s="60">
        <f t="shared" ca="1" si="174"/>
        <v>-767.54796797025324</v>
      </c>
      <c r="AO260" s="60">
        <f t="shared" ca="1" si="174"/>
        <v>767.54796797025324</v>
      </c>
      <c r="AP260" s="63">
        <f t="shared" si="141"/>
        <v>35</v>
      </c>
      <c r="AQ260" s="62">
        <f t="shared" si="142"/>
        <v>1.8705465186172348</v>
      </c>
      <c r="AR260" s="62">
        <f t="shared" si="143"/>
        <v>93.527325930861736</v>
      </c>
      <c r="AS260" s="62">
        <f t="shared" si="144"/>
        <v>187.05465186172347</v>
      </c>
      <c r="AT260" s="62">
        <f t="shared" si="145"/>
        <v>-93.527325930861736</v>
      </c>
      <c r="AU260" s="62">
        <f t="shared" si="146"/>
        <v>280.58197779258523</v>
      </c>
      <c r="AV260" s="62">
        <f t="shared" si="147"/>
        <v>-374.10930372344694</v>
      </c>
      <c r="AW260" s="63">
        <f t="shared" si="161"/>
        <v>-93.527325930861707</v>
      </c>
      <c r="AX260" s="61" t="str">
        <f t="shared" ca="1" si="149"/>
        <v/>
      </c>
      <c r="AY260" s="69">
        <f t="shared" ca="1" si="162"/>
        <v>9407.452032029747</v>
      </c>
      <c r="AZ260" s="51">
        <f t="shared" si="150"/>
        <v>654.69128151603218</v>
      </c>
      <c r="BA260" s="55">
        <f t="shared" ca="1" si="151"/>
        <v>6.897570843763344E-2</v>
      </c>
      <c r="BB260" s="55">
        <f t="shared" ca="1" si="163"/>
        <v>-0.1839716486760351</v>
      </c>
      <c r="BC260" s="64">
        <f t="shared" ca="1" si="152"/>
        <v>-601.90634304538821</v>
      </c>
      <c r="BE260" s="52" t="str">
        <f t="shared" ca="1" si="153"/>
        <v/>
      </c>
      <c r="BF260" s="52" t="str">
        <f t="shared" ca="1" si="154"/>
        <v/>
      </c>
      <c r="BG260" s="52">
        <f t="shared" ca="1" si="164"/>
        <v>15.699999999999946</v>
      </c>
      <c r="BH260" s="52">
        <f t="shared" ca="1" si="165"/>
        <v>15.699999999999946</v>
      </c>
    </row>
    <row r="261" spans="19:60">
      <c r="S261" s="68">
        <f t="shared" si="173"/>
        <v>7</v>
      </c>
      <c r="T261" s="69">
        <f t="shared" si="173"/>
        <v>2</v>
      </c>
      <c r="U261" s="70">
        <f t="shared" si="155"/>
        <v>3</v>
      </c>
      <c r="V261" s="68">
        <f t="shared" si="172"/>
        <v>4</v>
      </c>
      <c r="W261" s="70">
        <f t="shared" si="172"/>
        <v>7</v>
      </c>
      <c r="X261" s="71">
        <f t="shared" si="172"/>
        <v>0.42857142857142855</v>
      </c>
      <c r="Y261" s="71">
        <f t="shared" si="172"/>
        <v>0.5</v>
      </c>
      <c r="Z261" s="69">
        <f t="shared" si="172"/>
        <v>10000</v>
      </c>
      <c r="AA261" s="69">
        <f t="shared" ca="1" si="172"/>
        <v>9491.6209828854735</v>
      </c>
      <c r="AB261" s="69">
        <f t="shared" ca="1" si="157"/>
        <v>-508.3790171145265</v>
      </c>
      <c r="AC261" s="69">
        <f t="shared" ca="1" si="158"/>
        <v>140.93476785345405</v>
      </c>
      <c r="AD261" s="73">
        <f t="shared" si="167"/>
        <v>15.599999999999946</v>
      </c>
      <c r="AE261" s="69">
        <f t="shared" si="174"/>
        <v>0.70000000000000007</v>
      </c>
      <c r="AF261" s="69">
        <f t="shared" si="174"/>
        <v>3.5000000000000004</v>
      </c>
      <c r="AG261" s="78">
        <f t="shared" si="174"/>
        <v>200</v>
      </c>
      <c r="AH261" s="60">
        <f t="shared" si="174"/>
        <v>50</v>
      </c>
      <c r="AI261" s="60">
        <f t="shared" si="174"/>
        <v>175.00000000000003</v>
      </c>
      <c r="AJ261" s="60">
        <f t="shared" si="174"/>
        <v>10175</v>
      </c>
      <c r="AK261" s="60">
        <f t="shared" si="174"/>
        <v>648.37901711452696</v>
      </c>
      <c r="AL261" s="60">
        <f t="shared" si="174"/>
        <v>12.967580342290539</v>
      </c>
      <c r="AM261" s="60">
        <f t="shared" ca="1" si="174"/>
        <v>-767.54796797025324</v>
      </c>
      <c r="AN261" s="60">
        <f t="shared" ca="1" si="174"/>
        <v>-767.54796797025324</v>
      </c>
      <c r="AO261" s="60">
        <f t="shared" ca="1" si="174"/>
        <v>767.54796797025324</v>
      </c>
      <c r="AP261" s="63">
        <f t="shared" si="141"/>
        <v>35</v>
      </c>
      <c r="AQ261" s="62">
        <f t="shared" si="142"/>
        <v>1.8761269450186271</v>
      </c>
      <c r="AR261" s="62">
        <f t="shared" si="143"/>
        <v>93.806347250931353</v>
      </c>
      <c r="AS261" s="62">
        <f t="shared" si="144"/>
        <v>187.61269450186271</v>
      </c>
      <c r="AT261" s="62">
        <f t="shared" si="145"/>
        <v>-93.806347250931353</v>
      </c>
      <c r="AU261" s="62">
        <f t="shared" si="146"/>
        <v>281.41904175279404</v>
      </c>
      <c r="AV261" s="62">
        <f t="shared" si="147"/>
        <v>-375.22538900372541</v>
      </c>
      <c r="AW261" s="63">
        <f t="shared" si="161"/>
        <v>-93.806347250931367</v>
      </c>
      <c r="AX261" s="61" t="str">
        <f t="shared" ca="1" si="149"/>
        <v/>
      </c>
      <c r="AY261" s="69">
        <f t="shared" ca="1" si="162"/>
        <v>9407.452032029747</v>
      </c>
      <c r="AZ261" s="51">
        <f t="shared" si="150"/>
        <v>656.64443075651945</v>
      </c>
      <c r="BA261" s="55">
        <f t="shared" ca="1" si="151"/>
        <v>6.9181484589463466E-2</v>
      </c>
      <c r="BB261" s="55">
        <f t="shared" ca="1" si="163"/>
        <v>-0.18452049375161148</v>
      </c>
      <c r="BC261" s="64">
        <f t="shared" ca="1" si="152"/>
        <v>-602.18536436545787</v>
      </c>
      <c r="BE261" s="52" t="str">
        <f t="shared" ca="1" si="153"/>
        <v/>
      </c>
      <c r="BF261" s="52" t="str">
        <f t="shared" ca="1" si="154"/>
        <v/>
      </c>
      <c r="BG261" s="52">
        <f t="shared" ca="1" si="164"/>
        <v>15.599999999999946</v>
      </c>
      <c r="BH261" s="52">
        <f t="shared" ca="1" si="165"/>
        <v>15.599999999999946</v>
      </c>
    </row>
    <row r="262" spans="19:60">
      <c r="S262" s="68">
        <f t="shared" si="173"/>
        <v>7</v>
      </c>
      <c r="T262" s="69">
        <f t="shared" si="173"/>
        <v>2</v>
      </c>
      <c r="U262" s="70">
        <f t="shared" si="155"/>
        <v>3</v>
      </c>
      <c r="V262" s="68">
        <f t="shared" si="172"/>
        <v>4</v>
      </c>
      <c r="W262" s="70">
        <f t="shared" si="172"/>
        <v>7</v>
      </c>
      <c r="X262" s="71">
        <f t="shared" si="172"/>
        <v>0.42857142857142855</v>
      </c>
      <c r="Y262" s="71">
        <f t="shared" si="172"/>
        <v>0.5</v>
      </c>
      <c r="Z262" s="69">
        <f t="shared" si="172"/>
        <v>10000</v>
      </c>
      <c r="AA262" s="69">
        <f t="shared" ca="1" si="172"/>
        <v>9491.6209828854735</v>
      </c>
      <c r="AB262" s="69">
        <f t="shared" ca="1" si="157"/>
        <v>-508.3790171145265</v>
      </c>
      <c r="AC262" s="69">
        <f t="shared" ca="1" si="158"/>
        <v>140.93476785345405</v>
      </c>
      <c r="AD262" s="73">
        <f t="shared" si="167"/>
        <v>15.499999999999947</v>
      </c>
      <c r="AE262" s="69">
        <f t="shared" si="174"/>
        <v>0.70000000000000007</v>
      </c>
      <c r="AF262" s="69">
        <f t="shared" si="174"/>
        <v>3.5000000000000004</v>
      </c>
      <c r="AG262" s="78">
        <f t="shared" si="174"/>
        <v>200</v>
      </c>
      <c r="AH262" s="60">
        <f t="shared" si="174"/>
        <v>50</v>
      </c>
      <c r="AI262" s="60">
        <f t="shared" si="174"/>
        <v>175.00000000000003</v>
      </c>
      <c r="AJ262" s="60">
        <f t="shared" si="174"/>
        <v>10175</v>
      </c>
      <c r="AK262" s="60">
        <f t="shared" si="174"/>
        <v>648.37901711452696</v>
      </c>
      <c r="AL262" s="60">
        <f t="shared" si="174"/>
        <v>12.967580342290539</v>
      </c>
      <c r="AM262" s="60">
        <f t="shared" ca="1" si="174"/>
        <v>-767.54796797025324</v>
      </c>
      <c r="AN262" s="60">
        <f t="shared" ca="1" si="174"/>
        <v>-767.54796797025324</v>
      </c>
      <c r="AO262" s="60">
        <f t="shared" ca="1" si="174"/>
        <v>767.54796797025324</v>
      </c>
      <c r="AP262" s="63">
        <f t="shared" si="141"/>
        <v>35</v>
      </c>
      <c r="AQ262" s="62">
        <f t="shared" si="142"/>
        <v>1.8817793769219733</v>
      </c>
      <c r="AR262" s="62">
        <f t="shared" si="143"/>
        <v>94.088968846098666</v>
      </c>
      <c r="AS262" s="62">
        <f t="shared" si="144"/>
        <v>188.17793769219733</v>
      </c>
      <c r="AT262" s="62">
        <f t="shared" si="145"/>
        <v>-94.088968846098666</v>
      </c>
      <c r="AU262" s="62">
        <f t="shared" si="146"/>
        <v>282.26690653829598</v>
      </c>
      <c r="AV262" s="62">
        <f t="shared" si="147"/>
        <v>-376.35587538439466</v>
      </c>
      <c r="AW262" s="63">
        <f t="shared" si="161"/>
        <v>-94.08896884609868</v>
      </c>
      <c r="AX262" s="61" t="str">
        <f t="shared" ca="1" si="149"/>
        <v/>
      </c>
      <c r="AY262" s="69">
        <f t="shared" ca="1" si="162"/>
        <v>9407.452032029747</v>
      </c>
      <c r="AZ262" s="51">
        <f t="shared" si="150"/>
        <v>658.62278192269071</v>
      </c>
      <c r="BA262" s="55">
        <f t="shared" ca="1" si="151"/>
        <v>6.9389915917446157E-2</v>
      </c>
      <c r="BB262" s="55">
        <f t="shared" ca="1" si="163"/>
        <v>-0.18507642069913072</v>
      </c>
      <c r="BC262" s="64">
        <f t="shared" ca="1" si="152"/>
        <v>-602.46798596062513</v>
      </c>
      <c r="BE262" s="52" t="str">
        <f t="shared" ca="1" si="153"/>
        <v/>
      </c>
      <c r="BF262" s="52" t="str">
        <f t="shared" ca="1" si="154"/>
        <v/>
      </c>
      <c r="BG262" s="52">
        <f t="shared" ca="1" si="164"/>
        <v>15.499999999999947</v>
      </c>
      <c r="BH262" s="52">
        <f t="shared" ca="1" si="165"/>
        <v>15.499999999999947</v>
      </c>
    </row>
    <row r="263" spans="19:60">
      <c r="S263" s="68">
        <f t="shared" si="173"/>
        <v>7</v>
      </c>
      <c r="T263" s="69">
        <f t="shared" si="173"/>
        <v>2</v>
      </c>
      <c r="U263" s="70">
        <f t="shared" si="155"/>
        <v>3</v>
      </c>
      <c r="V263" s="68">
        <f t="shared" si="172"/>
        <v>4</v>
      </c>
      <c r="W263" s="70">
        <f t="shared" si="172"/>
        <v>7</v>
      </c>
      <c r="X263" s="71">
        <f t="shared" si="172"/>
        <v>0.42857142857142855</v>
      </c>
      <c r="Y263" s="71">
        <f t="shared" si="172"/>
        <v>0.5</v>
      </c>
      <c r="Z263" s="69">
        <f t="shared" si="172"/>
        <v>10000</v>
      </c>
      <c r="AA263" s="69">
        <f t="shared" ca="1" si="172"/>
        <v>9491.6209828854735</v>
      </c>
      <c r="AB263" s="69">
        <f t="shared" ca="1" si="157"/>
        <v>-508.3790171145265</v>
      </c>
      <c r="AC263" s="69">
        <f t="shared" ca="1" si="158"/>
        <v>140.93476785345405</v>
      </c>
      <c r="AD263" s="73">
        <f t="shared" si="167"/>
        <v>15.399999999999947</v>
      </c>
      <c r="AE263" s="69">
        <f t="shared" si="174"/>
        <v>0.70000000000000007</v>
      </c>
      <c r="AF263" s="69">
        <f t="shared" si="174"/>
        <v>3.5000000000000004</v>
      </c>
      <c r="AG263" s="78">
        <f t="shared" si="174"/>
        <v>200</v>
      </c>
      <c r="AH263" s="60">
        <f t="shared" si="174"/>
        <v>50</v>
      </c>
      <c r="AI263" s="60">
        <f t="shared" si="174"/>
        <v>175.00000000000003</v>
      </c>
      <c r="AJ263" s="60">
        <f t="shared" si="174"/>
        <v>10175</v>
      </c>
      <c r="AK263" s="60">
        <f t="shared" si="174"/>
        <v>648.37901711452696</v>
      </c>
      <c r="AL263" s="60">
        <f t="shared" si="174"/>
        <v>12.967580342290539</v>
      </c>
      <c r="AM263" s="60">
        <f t="shared" ca="1" si="174"/>
        <v>-767.54796797025324</v>
      </c>
      <c r="AN263" s="60">
        <f t="shared" ca="1" si="174"/>
        <v>-767.54796797025324</v>
      </c>
      <c r="AO263" s="60">
        <f t="shared" ca="1" si="174"/>
        <v>767.54796797025324</v>
      </c>
      <c r="AP263" s="63">
        <f t="shared" si="141"/>
        <v>35</v>
      </c>
      <c r="AQ263" s="62">
        <f t="shared" si="142"/>
        <v>1.887505217031856</v>
      </c>
      <c r="AR263" s="62">
        <f t="shared" si="143"/>
        <v>94.375260851592799</v>
      </c>
      <c r="AS263" s="62">
        <f t="shared" si="144"/>
        <v>188.7505217031856</v>
      </c>
      <c r="AT263" s="62">
        <f t="shared" si="145"/>
        <v>-94.375260851592799</v>
      </c>
      <c r="AU263" s="62">
        <f t="shared" si="146"/>
        <v>283.12578255477843</v>
      </c>
      <c r="AV263" s="62">
        <f t="shared" si="147"/>
        <v>-377.5010434063712</v>
      </c>
      <c r="AW263" s="63">
        <f t="shared" si="161"/>
        <v>-94.37526085159277</v>
      </c>
      <c r="AX263" s="61" t="str">
        <f t="shared" ca="1" si="149"/>
        <v/>
      </c>
      <c r="AY263" s="69">
        <f t="shared" ca="1" si="162"/>
        <v>9407.452032029747</v>
      </c>
      <c r="AZ263" s="51">
        <f t="shared" si="150"/>
        <v>660.62682596114962</v>
      </c>
      <c r="BA263" s="55">
        <f t="shared" ca="1" si="151"/>
        <v>6.9601054145792249E-2</v>
      </c>
      <c r="BB263" s="55">
        <f t="shared" ca="1" si="163"/>
        <v>-0.18563956747713709</v>
      </c>
      <c r="BC263" s="64">
        <f t="shared" ca="1" si="152"/>
        <v>-602.75427796611928</v>
      </c>
      <c r="BE263" s="52" t="str">
        <f t="shared" ca="1" si="153"/>
        <v/>
      </c>
      <c r="BF263" s="52" t="str">
        <f t="shared" ca="1" si="154"/>
        <v/>
      </c>
      <c r="BG263" s="52">
        <f t="shared" ca="1" si="164"/>
        <v>15.399999999999947</v>
      </c>
      <c r="BH263" s="52">
        <f t="shared" ca="1" si="165"/>
        <v>15.399999999999947</v>
      </c>
    </row>
    <row r="264" spans="19:60">
      <c r="S264" s="68">
        <f t="shared" si="173"/>
        <v>7</v>
      </c>
      <c r="T264" s="69">
        <f t="shared" si="173"/>
        <v>2</v>
      </c>
      <c r="U264" s="70">
        <f t="shared" si="155"/>
        <v>3</v>
      </c>
      <c r="V264" s="68">
        <f t="shared" si="172"/>
        <v>4</v>
      </c>
      <c r="W264" s="70">
        <f t="shared" si="172"/>
        <v>7</v>
      </c>
      <c r="X264" s="71">
        <f t="shared" si="172"/>
        <v>0.42857142857142855</v>
      </c>
      <c r="Y264" s="71">
        <f t="shared" si="172"/>
        <v>0.5</v>
      </c>
      <c r="Z264" s="69">
        <f t="shared" si="172"/>
        <v>10000</v>
      </c>
      <c r="AA264" s="69">
        <f t="shared" ca="1" si="172"/>
        <v>9491.6209828854735</v>
      </c>
      <c r="AB264" s="69">
        <f t="shared" ca="1" si="157"/>
        <v>-508.3790171145265</v>
      </c>
      <c r="AC264" s="69">
        <f t="shared" ca="1" si="158"/>
        <v>140.93476785345405</v>
      </c>
      <c r="AD264" s="73">
        <f t="shared" si="167"/>
        <v>15.299999999999947</v>
      </c>
      <c r="AE264" s="69">
        <f t="shared" si="174"/>
        <v>0.70000000000000007</v>
      </c>
      <c r="AF264" s="69">
        <f t="shared" si="174"/>
        <v>3.5000000000000004</v>
      </c>
      <c r="AG264" s="78">
        <f t="shared" si="174"/>
        <v>200</v>
      </c>
      <c r="AH264" s="60">
        <f t="shared" si="174"/>
        <v>50</v>
      </c>
      <c r="AI264" s="60">
        <f t="shared" si="174"/>
        <v>175.00000000000003</v>
      </c>
      <c r="AJ264" s="60">
        <f t="shared" si="174"/>
        <v>10175</v>
      </c>
      <c r="AK264" s="60">
        <f t="shared" si="174"/>
        <v>648.37901711452696</v>
      </c>
      <c r="AL264" s="60">
        <f t="shared" si="174"/>
        <v>12.967580342290539</v>
      </c>
      <c r="AM264" s="60">
        <f t="shared" ca="1" si="174"/>
        <v>-767.54796797025324</v>
      </c>
      <c r="AN264" s="60">
        <f t="shared" ca="1" si="174"/>
        <v>-767.54796797025324</v>
      </c>
      <c r="AO264" s="60">
        <f t="shared" ca="1" si="174"/>
        <v>767.54796797025324</v>
      </c>
      <c r="AP264" s="63">
        <f t="shared" si="141"/>
        <v>35</v>
      </c>
      <c r="AQ264" s="62">
        <f t="shared" si="142"/>
        <v>1.8933059047248748</v>
      </c>
      <c r="AR264" s="62">
        <f t="shared" si="143"/>
        <v>94.665295236243736</v>
      </c>
      <c r="AS264" s="62">
        <f t="shared" si="144"/>
        <v>189.33059047248747</v>
      </c>
      <c r="AT264" s="62">
        <f t="shared" si="145"/>
        <v>-94.665295236243736</v>
      </c>
      <c r="AU264" s="62">
        <f t="shared" si="146"/>
        <v>283.99588570873118</v>
      </c>
      <c r="AV264" s="62">
        <f t="shared" si="147"/>
        <v>-378.66118094497494</v>
      </c>
      <c r="AW264" s="63">
        <f t="shared" si="161"/>
        <v>-94.665295236243765</v>
      </c>
      <c r="AX264" s="61" t="str">
        <f t="shared" ca="1" si="149"/>
        <v/>
      </c>
      <c r="AY264" s="69">
        <f t="shared" ca="1" si="162"/>
        <v>9407.452032029747</v>
      </c>
      <c r="AZ264" s="51">
        <f t="shared" si="150"/>
        <v>662.65706665370612</v>
      </c>
      <c r="BA264" s="55">
        <f t="shared" ca="1" si="151"/>
        <v>6.9814952350979453E-2</v>
      </c>
      <c r="BB264" s="55">
        <f t="shared" ca="1" si="163"/>
        <v>-0.18621007565093461</v>
      </c>
      <c r="BC264" s="64">
        <f t="shared" ca="1" si="152"/>
        <v>-603.04431235077027</v>
      </c>
      <c r="BE264" s="52" t="str">
        <f t="shared" ca="1" si="153"/>
        <v/>
      </c>
      <c r="BF264" s="52" t="str">
        <f t="shared" ca="1" si="154"/>
        <v/>
      </c>
      <c r="BG264" s="52">
        <f t="shared" ca="1" si="164"/>
        <v>15.299999999999947</v>
      </c>
      <c r="BH264" s="52">
        <f t="shared" ca="1" si="165"/>
        <v>15.299999999999947</v>
      </c>
    </row>
    <row r="265" spans="19:60">
      <c r="S265" s="68">
        <f t="shared" si="173"/>
        <v>7</v>
      </c>
      <c r="T265" s="69">
        <f t="shared" si="173"/>
        <v>2</v>
      </c>
      <c r="U265" s="70">
        <f t="shared" si="155"/>
        <v>3</v>
      </c>
      <c r="V265" s="68">
        <f t="shared" si="172"/>
        <v>4</v>
      </c>
      <c r="W265" s="70">
        <f t="shared" si="172"/>
        <v>7</v>
      </c>
      <c r="X265" s="71">
        <f t="shared" si="172"/>
        <v>0.42857142857142855</v>
      </c>
      <c r="Y265" s="71">
        <f t="shared" si="172"/>
        <v>0.5</v>
      </c>
      <c r="Z265" s="69">
        <f t="shared" si="172"/>
        <v>10000</v>
      </c>
      <c r="AA265" s="69">
        <f t="shared" ca="1" si="172"/>
        <v>9491.6209828854735</v>
      </c>
      <c r="AB265" s="69">
        <f t="shared" ca="1" si="157"/>
        <v>-508.3790171145265</v>
      </c>
      <c r="AC265" s="69">
        <f t="shared" ca="1" si="158"/>
        <v>140.93476785345405</v>
      </c>
      <c r="AD265" s="73">
        <f t="shared" si="167"/>
        <v>15.199999999999948</v>
      </c>
      <c r="AE265" s="69">
        <f t="shared" si="174"/>
        <v>0.70000000000000007</v>
      </c>
      <c r="AF265" s="69">
        <f t="shared" si="174"/>
        <v>3.5000000000000004</v>
      </c>
      <c r="AG265" s="78">
        <f t="shared" si="174"/>
        <v>200</v>
      </c>
      <c r="AH265" s="60">
        <f t="shared" si="174"/>
        <v>50</v>
      </c>
      <c r="AI265" s="60">
        <f t="shared" si="174"/>
        <v>175.00000000000003</v>
      </c>
      <c r="AJ265" s="60">
        <f t="shared" si="174"/>
        <v>10175</v>
      </c>
      <c r="AK265" s="60">
        <f t="shared" si="174"/>
        <v>648.37901711452696</v>
      </c>
      <c r="AL265" s="60">
        <f t="shared" si="174"/>
        <v>12.967580342290539</v>
      </c>
      <c r="AM265" s="60">
        <f t="shared" ca="1" si="174"/>
        <v>-767.54796797025324</v>
      </c>
      <c r="AN265" s="60">
        <f t="shared" ca="1" si="174"/>
        <v>-767.54796797025324</v>
      </c>
      <c r="AO265" s="60">
        <f t="shared" ca="1" si="174"/>
        <v>767.54796797025324</v>
      </c>
      <c r="AP265" s="63">
        <f t="shared" si="141"/>
        <v>35</v>
      </c>
      <c r="AQ265" s="62">
        <f t="shared" si="142"/>
        <v>1.8991829172559596</v>
      </c>
      <c r="AR265" s="62">
        <f t="shared" si="143"/>
        <v>94.959145862797982</v>
      </c>
      <c r="AS265" s="62">
        <f t="shared" si="144"/>
        <v>189.91829172559596</v>
      </c>
      <c r="AT265" s="62">
        <f t="shared" si="145"/>
        <v>-94.959145862797982</v>
      </c>
      <c r="AU265" s="62">
        <f t="shared" si="146"/>
        <v>284.87743758839395</v>
      </c>
      <c r="AV265" s="62">
        <f t="shared" si="147"/>
        <v>-379.83658345119193</v>
      </c>
      <c r="AW265" s="63">
        <f t="shared" si="161"/>
        <v>-94.959145862797982</v>
      </c>
      <c r="AX265" s="61" t="str">
        <f t="shared" ca="1" si="149"/>
        <v/>
      </c>
      <c r="AY265" s="69">
        <f t="shared" ca="1" si="162"/>
        <v>9407.452032029747</v>
      </c>
      <c r="AZ265" s="51">
        <f t="shared" si="150"/>
        <v>664.71402103958587</v>
      </c>
      <c r="BA265" s="55">
        <f t="shared" ca="1" si="151"/>
        <v>7.0031665006234936E-2</v>
      </c>
      <c r="BB265" s="55">
        <f t="shared" ca="1" si="163"/>
        <v>-0.18678809051122933</v>
      </c>
      <c r="BC265" s="64">
        <f t="shared" ca="1" si="152"/>
        <v>-603.33816297732449</v>
      </c>
      <c r="BE265" s="52" t="str">
        <f t="shared" ca="1" si="153"/>
        <v/>
      </c>
      <c r="BF265" s="52" t="str">
        <f t="shared" ca="1" si="154"/>
        <v/>
      </c>
      <c r="BG265" s="52">
        <f t="shared" ca="1" si="164"/>
        <v>15.199999999999948</v>
      </c>
      <c r="BH265" s="52">
        <f t="shared" ca="1" si="165"/>
        <v>15.199999999999948</v>
      </c>
    </row>
    <row r="266" spans="19:60">
      <c r="S266" s="68">
        <f t="shared" si="173"/>
        <v>7</v>
      </c>
      <c r="T266" s="69">
        <f t="shared" si="173"/>
        <v>2</v>
      </c>
      <c r="U266" s="70">
        <f t="shared" si="155"/>
        <v>3</v>
      </c>
      <c r="V266" s="68">
        <f t="shared" ref="V266:AA281" si="175">V265</f>
        <v>4</v>
      </c>
      <c r="W266" s="70">
        <f t="shared" si="175"/>
        <v>7</v>
      </c>
      <c r="X266" s="71">
        <f t="shared" si="175"/>
        <v>0.42857142857142855</v>
      </c>
      <c r="Y266" s="71">
        <f t="shared" si="175"/>
        <v>0.5</v>
      </c>
      <c r="Z266" s="69">
        <f t="shared" si="175"/>
        <v>10000</v>
      </c>
      <c r="AA266" s="69">
        <f t="shared" ca="1" si="175"/>
        <v>9491.6209828854735</v>
      </c>
      <c r="AB266" s="69">
        <f t="shared" ca="1" si="157"/>
        <v>-508.3790171145265</v>
      </c>
      <c r="AC266" s="69">
        <f t="shared" ca="1" si="158"/>
        <v>140.93476785345405</v>
      </c>
      <c r="AD266" s="73">
        <f t="shared" si="167"/>
        <v>15.099999999999948</v>
      </c>
      <c r="AE266" s="69">
        <f t="shared" si="174"/>
        <v>0.70000000000000007</v>
      </c>
      <c r="AF266" s="69">
        <f t="shared" si="174"/>
        <v>3.5000000000000004</v>
      </c>
      <c r="AG266" s="78">
        <f t="shared" si="174"/>
        <v>200</v>
      </c>
      <c r="AH266" s="60">
        <f t="shared" si="174"/>
        <v>50</v>
      </c>
      <c r="AI266" s="60">
        <f t="shared" si="174"/>
        <v>175.00000000000003</v>
      </c>
      <c r="AJ266" s="60">
        <f t="shared" si="174"/>
        <v>10175</v>
      </c>
      <c r="AK266" s="60">
        <f t="shared" si="174"/>
        <v>648.37901711452696</v>
      </c>
      <c r="AL266" s="60">
        <f t="shared" si="174"/>
        <v>12.967580342290539</v>
      </c>
      <c r="AM266" s="60">
        <f t="shared" ca="1" si="174"/>
        <v>-767.54796797025324</v>
      </c>
      <c r="AN266" s="60">
        <f t="shared" ca="1" si="174"/>
        <v>-767.54796797025324</v>
      </c>
      <c r="AO266" s="60">
        <f t="shared" ca="1" si="174"/>
        <v>767.54796797025324</v>
      </c>
      <c r="AP266" s="63">
        <f t="shared" si="141"/>
        <v>35</v>
      </c>
      <c r="AQ266" s="62">
        <f t="shared" si="142"/>
        <v>1.9051377710126216</v>
      </c>
      <c r="AR266" s="62">
        <f t="shared" si="143"/>
        <v>95.256888550631075</v>
      </c>
      <c r="AS266" s="62">
        <f t="shared" si="144"/>
        <v>190.51377710126215</v>
      </c>
      <c r="AT266" s="62">
        <f t="shared" si="145"/>
        <v>-95.256888550631075</v>
      </c>
      <c r="AU266" s="62">
        <f t="shared" si="146"/>
        <v>285.77066565189324</v>
      </c>
      <c r="AV266" s="62">
        <f t="shared" si="147"/>
        <v>-381.0275542025243</v>
      </c>
      <c r="AW266" s="63">
        <f t="shared" si="161"/>
        <v>-95.256888550631061</v>
      </c>
      <c r="AX266" s="61" t="str">
        <f t="shared" ca="1" si="149"/>
        <v/>
      </c>
      <c r="AY266" s="69">
        <f t="shared" ca="1" si="162"/>
        <v>9407.452032029747</v>
      </c>
      <c r="AZ266" s="51">
        <f t="shared" si="150"/>
        <v>666.79821985441754</v>
      </c>
      <c r="BA266" s="55">
        <f t="shared" ca="1" si="151"/>
        <v>7.0251248027785179E-2</v>
      </c>
      <c r="BB266" s="55">
        <f t="shared" ca="1" si="163"/>
        <v>-0.18737376119748822</v>
      </c>
      <c r="BC266" s="64">
        <f t="shared" ca="1" si="152"/>
        <v>-603.63590566515757</v>
      </c>
      <c r="BE266" s="52" t="str">
        <f t="shared" ca="1" si="153"/>
        <v/>
      </c>
      <c r="BF266" s="52" t="str">
        <f t="shared" ca="1" si="154"/>
        <v/>
      </c>
      <c r="BG266" s="52">
        <f t="shared" ca="1" si="164"/>
        <v>15.099999999999948</v>
      </c>
      <c r="BH266" s="52">
        <f t="shared" ca="1" si="165"/>
        <v>15.099999999999948</v>
      </c>
    </row>
    <row r="267" spans="19:60">
      <c r="S267" s="68">
        <f t="shared" ref="S267:T282" si="176">S266</f>
        <v>7</v>
      </c>
      <c r="T267" s="69">
        <f t="shared" si="176"/>
        <v>2</v>
      </c>
      <c r="U267" s="70">
        <f t="shared" si="155"/>
        <v>3</v>
      </c>
      <c r="V267" s="68">
        <f t="shared" si="175"/>
        <v>4</v>
      </c>
      <c r="W267" s="70">
        <f t="shared" si="175"/>
        <v>7</v>
      </c>
      <c r="X267" s="71">
        <f t="shared" si="175"/>
        <v>0.42857142857142855</v>
      </c>
      <c r="Y267" s="71">
        <f t="shared" si="175"/>
        <v>0.5</v>
      </c>
      <c r="Z267" s="69">
        <f t="shared" si="175"/>
        <v>10000</v>
      </c>
      <c r="AA267" s="69">
        <f t="shared" ca="1" si="175"/>
        <v>9491.6209828854735</v>
      </c>
      <c r="AB267" s="69">
        <f t="shared" ca="1" si="157"/>
        <v>-508.3790171145265</v>
      </c>
      <c r="AC267" s="69">
        <f t="shared" ca="1" si="158"/>
        <v>140.93476785345405</v>
      </c>
      <c r="AD267" s="73">
        <f t="shared" si="167"/>
        <v>14.999999999999948</v>
      </c>
      <c r="AE267" s="69">
        <f t="shared" ref="AE267:AO282" si="177">AE266</f>
        <v>0.70000000000000007</v>
      </c>
      <c r="AF267" s="69">
        <f t="shared" si="177"/>
        <v>3.5000000000000004</v>
      </c>
      <c r="AG267" s="78">
        <f t="shared" si="177"/>
        <v>200</v>
      </c>
      <c r="AH267" s="60">
        <f t="shared" si="177"/>
        <v>50</v>
      </c>
      <c r="AI267" s="60">
        <f t="shared" si="177"/>
        <v>175.00000000000003</v>
      </c>
      <c r="AJ267" s="60">
        <f t="shared" si="177"/>
        <v>10175</v>
      </c>
      <c r="AK267" s="60">
        <f t="shared" si="177"/>
        <v>648.37901711452696</v>
      </c>
      <c r="AL267" s="60">
        <f t="shared" si="177"/>
        <v>12.967580342290539</v>
      </c>
      <c r="AM267" s="60">
        <f t="shared" ca="1" si="177"/>
        <v>-767.54796797025324</v>
      </c>
      <c r="AN267" s="60">
        <f t="shared" ca="1" si="177"/>
        <v>-767.54796797025324</v>
      </c>
      <c r="AO267" s="60">
        <f t="shared" ca="1" si="177"/>
        <v>767.54796797025324</v>
      </c>
      <c r="AP267" s="63">
        <f t="shared" si="141"/>
        <v>35</v>
      </c>
      <c r="AQ267" s="62">
        <f t="shared" si="142"/>
        <v>1.9111720228193723</v>
      </c>
      <c r="AR267" s="62">
        <f t="shared" si="143"/>
        <v>95.558601140968619</v>
      </c>
      <c r="AS267" s="62">
        <f t="shared" si="144"/>
        <v>191.11720228193724</v>
      </c>
      <c r="AT267" s="62">
        <f t="shared" si="145"/>
        <v>-95.558601140968619</v>
      </c>
      <c r="AU267" s="62">
        <f t="shared" si="146"/>
        <v>286.67580342290586</v>
      </c>
      <c r="AV267" s="62">
        <f t="shared" si="147"/>
        <v>-382.23440456387448</v>
      </c>
      <c r="AW267" s="63">
        <f t="shared" si="161"/>
        <v>-95.558601140968619</v>
      </c>
      <c r="AX267" s="61" t="str">
        <f t="shared" ca="1" si="149"/>
        <v/>
      </c>
      <c r="AY267" s="69">
        <f t="shared" ca="1" si="162"/>
        <v>9407.452032029747</v>
      </c>
      <c r="AZ267" s="51">
        <f t="shared" si="150"/>
        <v>668.91020798678028</v>
      </c>
      <c r="BA267" s="55">
        <f t="shared" ca="1" si="151"/>
        <v>7.047375882295609E-2</v>
      </c>
      <c r="BB267" s="55">
        <f t="shared" ca="1" si="163"/>
        <v>-0.18796724082623062</v>
      </c>
      <c r="BC267" s="64">
        <f t="shared" ca="1" si="152"/>
        <v>-603.93761825549518</v>
      </c>
      <c r="BE267" s="52" t="str">
        <f t="shared" ca="1" si="153"/>
        <v/>
      </c>
      <c r="BF267" s="52" t="str">
        <f t="shared" ca="1" si="154"/>
        <v/>
      </c>
      <c r="BG267" s="52">
        <f t="shared" ca="1" si="164"/>
        <v>14.999999999999948</v>
      </c>
      <c r="BH267" s="52">
        <f t="shared" ca="1" si="165"/>
        <v>14.999999999999948</v>
      </c>
    </row>
    <row r="268" spans="19:60">
      <c r="S268" s="68">
        <f t="shared" si="176"/>
        <v>7</v>
      </c>
      <c r="T268" s="69">
        <f t="shared" si="176"/>
        <v>2</v>
      </c>
      <c r="U268" s="70">
        <f t="shared" si="155"/>
        <v>3</v>
      </c>
      <c r="V268" s="68">
        <f t="shared" si="175"/>
        <v>4</v>
      </c>
      <c r="W268" s="70">
        <f t="shared" si="175"/>
        <v>7</v>
      </c>
      <c r="X268" s="71">
        <f t="shared" si="175"/>
        <v>0.42857142857142855</v>
      </c>
      <c r="Y268" s="71">
        <f t="shared" si="175"/>
        <v>0.5</v>
      </c>
      <c r="Z268" s="69">
        <f t="shared" si="175"/>
        <v>10000</v>
      </c>
      <c r="AA268" s="69">
        <f t="shared" ca="1" si="175"/>
        <v>9491.6209828854735</v>
      </c>
      <c r="AB268" s="69">
        <f t="shared" ca="1" si="157"/>
        <v>-508.3790171145265</v>
      </c>
      <c r="AC268" s="69">
        <f t="shared" ca="1" si="158"/>
        <v>140.93476785345405</v>
      </c>
      <c r="AD268" s="73">
        <f t="shared" si="167"/>
        <v>14.899999999999949</v>
      </c>
      <c r="AE268" s="69">
        <f t="shared" si="177"/>
        <v>0.70000000000000007</v>
      </c>
      <c r="AF268" s="69">
        <f t="shared" si="177"/>
        <v>3.5000000000000004</v>
      </c>
      <c r="AG268" s="78">
        <f t="shared" si="177"/>
        <v>200</v>
      </c>
      <c r="AH268" s="60">
        <f t="shared" si="177"/>
        <v>50</v>
      </c>
      <c r="AI268" s="60">
        <f t="shared" si="177"/>
        <v>175.00000000000003</v>
      </c>
      <c r="AJ268" s="60">
        <f t="shared" si="177"/>
        <v>10175</v>
      </c>
      <c r="AK268" s="60">
        <f t="shared" si="177"/>
        <v>648.37901711452696</v>
      </c>
      <c r="AL268" s="60">
        <f t="shared" si="177"/>
        <v>12.967580342290539</v>
      </c>
      <c r="AM268" s="60">
        <f t="shared" ca="1" si="177"/>
        <v>-767.54796797025324</v>
      </c>
      <c r="AN268" s="60">
        <f t="shared" ca="1" si="177"/>
        <v>-767.54796797025324</v>
      </c>
      <c r="AO268" s="60">
        <f t="shared" ca="1" si="177"/>
        <v>767.54796797025324</v>
      </c>
      <c r="AP268" s="63">
        <f t="shared" si="141"/>
        <v>35</v>
      </c>
      <c r="AQ268" s="62">
        <f t="shared" si="142"/>
        <v>1.9172872712946702</v>
      </c>
      <c r="AR268" s="62">
        <f t="shared" si="143"/>
        <v>95.864363564733509</v>
      </c>
      <c r="AS268" s="62">
        <f t="shared" si="144"/>
        <v>191.72872712946702</v>
      </c>
      <c r="AT268" s="62">
        <f t="shared" si="145"/>
        <v>-95.864363564733509</v>
      </c>
      <c r="AU268" s="62">
        <f t="shared" si="146"/>
        <v>287.59309069420055</v>
      </c>
      <c r="AV268" s="62">
        <f t="shared" si="147"/>
        <v>-383.45745425893404</v>
      </c>
      <c r="AW268" s="63">
        <f t="shared" si="161"/>
        <v>-95.86436356473348</v>
      </c>
      <c r="AX268" s="61" t="str">
        <f t="shared" ca="1" si="149"/>
        <v/>
      </c>
      <c r="AY268" s="69">
        <f t="shared" ca="1" si="162"/>
        <v>9407.452032029747</v>
      </c>
      <c r="AZ268" s="51">
        <f t="shared" si="150"/>
        <v>671.05054495313459</v>
      </c>
      <c r="BA268" s="55">
        <f t="shared" ca="1" si="151"/>
        <v>7.0699256340209848E-2</v>
      </c>
      <c r="BB268" s="55">
        <f t="shared" ca="1" si="163"/>
        <v>-0.18856868662448625</v>
      </c>
      <c r="BC268" s="64">
        <f t="shared" ca="1" si="152"/>
        <v>-604.24338067925999</v>
      </c>
      <c r="BE268" s="52" t="str">
        <f t="shared" ca="1" si="153"/>
        <v/>
      </c>
      <c r="BF268" s="52" t="str">
        <f t="shared" ca="1" si="154"/>
        <v/>
      </c>
      <c r="BG268" s="52">
        <f t="shared" ca="1" si="164"/>
        <v>14.899999999999949</v>
      </c>
      <c r="BH268" s="52">
        <f t="shared" ca="1" si="165"/>
        <v>14.899999999999949</v>
      </c>
    </row>
    <row r="269" spans="19:60">
      <c r="S269" s="68">
        <f t="shared" si="176"/>
        <v>7</v>
      </c>
      <c r="T269" s="69">
        <f t="shared" si="176"/>
        <v>2</v>
      </c>
      <c r="U269" s="70">
        <f t="shared" si="155"/>
        <v>3</v>
      </c>
      <c r="V269" s="68">
        <f t="shared" si="175"/>
        <v>4</v>
      </c>
      <c r="W269" s="70">
        <f t="shared" si="175"/>
        <v>7</v>
      </c>
      <c r="X269" s="71">
        <f t="shared" si="175"/>
        <v>0.42857142857142855</v>
      </c>
      <c r="Y269" s="71">
        <f t="shared" si="175"/>
        <v>0.5</v>
      </c>
      <c r="Z269" s="69">
        <f t="shared" si="175"/>
        <v>10000</v>
      </c>
      <c r="AA269" s="69">
        <f t="shared" ca="1" si="175"/>
        <v>9491.6209828854735</v>
      </c>
      <c r="AB269" s="69">
        <f t="shared" ca="1" si="157"/>
        <v>-508.3790171145265</v>
      </c>
      <c r="AC269" s="69">
        <f t="shared" ca="1" si="158"/>
        <v>140.93476785345405</v>
      </c>
      <c r="AD269" s="73">
        <f t="shared" si="167"/>
        <v>14.799999999999949</v>
      </c>
      <c r="AE269" s="69">
        <f t="shared" si="177"/>
        <v>0.70000000000000007</v>
      </c>
      <c r="AF269" s="69">
        <f t="shared" si="177"/>
        <v>3.5000000000000004</v>
      </c>
      <c r="AG269" s="78">
        <f t="shared" si="177"/>
        <v>200</v>
      </c>
      <c r="AH269" s="60">
        <f t="shared" si="177"/>
        <v>50</v>
      </c>
      <c r="AI269" s="60">
        <f t="shared" si="177"/>
        <v>175.00000000000003</v>
      </c>
      <c r="AJ269" s="60">
        <f t="shared" si="177"/>
        <v>10175</v>
      </c>
      <c r="AK269" s="60">
        <f t="shared" si="177"/>
        <v>648.37901711452696</v>
      </c>
      <c r="AL269" s="60">
        <f t="shared" si="177"/>
        <v>12.967580342290539</v>
      </c>
      <c r="AM269" s="60">
        <f t="shared" ca="1" si="177"/>
        <v>-767.54796797025324</v>
      </c>
      <c r="AN269" s="60">
        <f t="shared" ca="1" si="177"/>
        <v>-767.54796797025324</v>
      </c>
      <c r="AO269" s="60">
        <f t="shared" ca="1" si="177"/>
        <v>767.54796797025324</v>
      </c>
      <c r="AP269" s="63">
        <f t="shared" si="141"/>
        <v>35</v>
      </c>
      <c r="AQ269" s="62">
        <f t="shared" si="142"/>
        <v>1.9234851582628774</v>
      </c>
      <c r="AR269" s="62">
        <f t="shared" si="143"/>
        <v>96.174257913143862</v>
      </c>
      <c r="AS269" s="62">
        <f t="shared" si="144"/>
        <v>192.34851582628772</v>
      </c>
      <c r="AT269" s="62">
        <f t="shared" si="145"/>
        <v>-96.174257913143862</v>
      </c>
      <c r="AU269" s="62">
        <f t="shared" si="146"/>
        <v>288.52277373943161</v>
      </c>
      <c r="AV269" s="62">
        <f t="shared" si="147"/>
        <v>-384.69703165257545</v>
      </c>
      <c r="AW269" s="63">
        <f t="shared" si="161"/>
        <v>-96.174257913143833</v>
      </c>
      <c r="AX269" s="61" t="str">
        <f t="shared" ca="1" si="149"/>
        <v/>
      </c>
      <c r="AY269" s="69">
        <f t="shared" ca="1" si="162"/>
        <v>9407.452032029747</v>
      </c>
      <c r="AZ269" s="51">
        <f t="shared" si="150"/>
        <v>673.21980539200706</v>
      </c>
      <c r="BA269" s="55">
        <f t="shared" ca="1" si="151"/>
        <v>7.0927801121210249E-2</v>
      </c>
      <c r="BB269" s="55">
        <f t="shared" ca="1" si="163"/>
        <v>-0.18917826006866431</v>
      </c>
      <c r="BC269" s="64">
        <f t="shared" ca="1" si="152"/>
        <v>-604.55327502767034</v>
      </c>
      <c r="BE269" s="52" t="str">
        <f t="shared" ca="1" si="153"/>
        <v/>
      </c>
      <c r="BF269" s="52" t="str">
        <f t="shared" ca="1" si="154"/>
        <v/>
      </c>
      <c r="BG269" s="52">
        <f t="shared" ca="1" si="164"/>
        <v>14.799999999999949</v>
      </c>
      <c r="BH269" s="52">
        <f t="shared" ca="1" si="165"/>
        <v>14.799999999999949</v>
      </c>
    </row>
    <row r="270" spans="19:60">
      <c r="S270" s="68">
        <f t="shared" si="176"/>
        <v>7</v>
      </c>
      <c r="T270" s="69">
        <f t="shared" si="176"/>
        <v>2</v>
      </c>
      <c r="U270" s="70">
        <f t="shared" si="155"/>
        <v>3</v>
      </c>
      <c r="V270" s="68">
        <f t="shared" si="175"/>
        <v>4</v>
      </c>
      <c r="W270" s="70">
        <f t="shared" si="175"/>
        <v>7</v>
      </c>
      <c r="X270" s="71">
        <f t="shared" si="175"/>
        <v>0.42857142857142855</v>
      </c>
      <c r="Y270" s="71">
        <f t="shared" si="175"/>
        <v>0.5</v>
      </c>
      <c r="Z270" s="69">
        <f t="shared" si="175"/>
        <v>10000</v>
      </c>
      <c r="AA270" s="69">
        <f t="shared" ca="1" si="175"/>
        <v>9491.6209828854735</v>
      </c>
      <c r="AB270" s="69">
        <f t="shared" ca="1" si="157"/>
        <v>-508.3790171145265</v>
      </c>
      <c r="AC270" s="69">
        <f t="shared" ca="1" si="158"/>
        <v>140.93476785345405</v>
      </c>
      <c r="AD270" s="73">
        <f t="shared" si="167"/>
        <v>14.69999999999995</v>
      </c>
      <c r="AE270" s="69">
        <f t="shared" si="177"/>
        <v>0.70000000000000007</v>
      </c>
      <c r="AF270" s="69">
        <f t="shared" si="177"/>
        <v>3.5000000000000004</v>
      </c>
      <c r="AG270" s="78">
        <f t="shared" si="177"/>
        <v>200</v>
      </c>
      <c r="AH270" s="60">
        <f t="shared" si="177"/>
        <v>50</v>
      </c>
      <c r="AI270" s="60">
        <f t="shared" si="177"/>
        <v>175.00000000000003</v>
      </c>
      <c r="AJ270" s="60">
        <f t="shared" si="177"/>
        <v>10175</v>
      </c>
      <c r="AK270" s="60">
        <f t="shared" si="177"/>
        <v>648.37901711452696</v>
      </c>
      <c r="AL270" s="60">
        <f t="shared" si="177"/>
        <v>12.967580342290539</v>
      </c>
      <c r="AM270" s="60">
        <f t="shared" ca="1" si="177"/>
        <v>-767.54796797025324</v>
      </c>
      <c r="AN270" s="60">
        <f t="shared" ca="1" si="177"/>
        <v>-767.54796797025324</v>
      </c>
      <c r="AO270" s="60">
        <f t="shared" ca="1" si="177"/>
        <v>767.54796797025324</v>
      </c>
      <c r="AP270" s="63">
        <f t="shared" si="141"/>
        <v>35</v>
      </c>
      <c r="AQ270" s="62">
        <f t="shared" si="142"/>
        <v>1.9297673702238494</v>
      </c>
      <c r="AR270" s="62">
        <f t="shared" si="143"/>
        <v>96.488368511192462</v>
      </c>
      <c r="AS270" s="62">
        <f t="shared" si="144"/>
        <v>192.97673702238492</v>
      </c>
      <c r="AT270" s="62">
        <f t="shared" si="145"/>
        <v>-96.488368511192462</v>
      </c>
      <c r="AU270" s="62">
        <f t="shared" si="146"/>
        <v>289.4651055335774</v>
      </c>
      <c r="AV270" s="62">
        <f t="shared" si="147"/>
        <v>-385.95347404476985</v>
      </c>
      <c r="AW270" s="63">
        <f t="shared" si="161"/>
        <v>-96.488368511192448</v>
      </c>
      <c r="AX270" s="61" t="str">
        <f t="shared" ca="1" si="149"/>
        <v/>
      </c>
      <c r="AY270" s="69">
        <f t="shared" ca="1" si="162"/>
        <v>9407.452032029747</v>
      </c>
      <c r="AZ270" s="51">
        <f t="shared" si="150"/>
        <v>675.41857957834725</v>
      </c>
      <c r="BA270" s="55">
        <f t="shared" ca="1" si="151"/>
        <v>7.1159455355013404E-2</v>
      </c>
      <c r="BB270" s="55">
        <f t="shared" ca="1" si="163"/>
        <v>-0.18979612702908971</v>
      </c>
      <c r="BC270" s="64">
        <f t="shared" ca="1" si="152"/>
        <v>-604.86738562571895</v>
      </c>
      <c r="BE270" s="52" t="str">
        <f t="shared" ca="1" si="153"/>
        <v/>
      </c>
      <c r="BF270" s="52" t="str">
        <f t="shared" ca="1" si="154"/>
        <v/>
      </c>
      <c r="BG270" s="52">
        <f t="shared" ca="1" si="164"/>
        <v>14.69999999999995</v>
      </c>
      <c r="BH270" s="52">
        <f t="shared" ca="1" si="165"/>
        <v>14.69999999999995</v>
      </c>
    </row>
    <row r="271" spans="19:60">
      <c r="S271" s="68">
        <f t="shared" si="176"/>
        <v>7</v>
      </c>
      <c r="T271" s="69">
        <f t="shared" si="176"/>
        <v>2</v>
      </c>
      <c r="U271" s="70">
        <f t="shared" si="155"/>
        <v>3</v>
      </c>
      <c r="V271" s="68">
        <f t="shared" si="175"/>
        <v>4</v>
      </c>
      <c r="W271" s="70">
        <f t="shared" si="175"/>
        <v>7</v>
      </c>
      <c r="X271" s="71">
        <f t="shared" si="175"/>
        <v>0.42857142857142855</v>
      </c>
      <c r="Y271" s="71">
        <f t="shared" si="175"/>
        <v>0.5</v>
      </c>
      <c r="Z271" s="69">
        <f t="shared" si="175"/>
        <v>10000</v>
      </c>
      <c r="AA271" s="69">
        <f t="shared" ca="1" si="175"/>
        <v>9491.6209828854735</v>
      </c>
      <c r="AB271" s="69">
        <f t="shared" ca="1" si="157"/>
        <v>-508.3790171145265</v>
      </c>
      <c r="AC271" s="69">
        <f t="shared" ca="1" si="158"/>
        <v>140.93476785345405</v>
      </c>
      <c r="AD271" s="73">
        <f t="shared" si="167"/>
        <v>14.59999999999995</v>
      </c>
      <c r="AE271" s="69">
        <f t="shared" si="177"/>
        <v>0.70000000000000007</v>
      </c>
      <c r="AF271" s="69">
        <f t="shared" si="177"/>
        <v>3.5000000000000004</v>
      </c>
      <c r="AG271" s="78">
        <f t="shared" si="177"/>
        <v>200</v>
      </c>
      <c r="AH271" s="60">
        <f t="shared" si="177"/>
        <v>50</v>
      </c>
      <c r="AI271" s="60">
        <f t="shared" si="177"/>
        <v>175.00000000000003</v>
      </c>
      <c r="AJ271" s="60">
        <f t="shared" si="177"/>
        <v>10175</v>
      </c>
      <c r="AK271" s="60">
        <f t="shared" si="177"/>
        <v>648.37901711452696</v>
      </c>
      <c r="AL271" s="60">
        <f t="shared" si="177"/>
        <v>12.967580342290539</v>
      </c>
      <c r="AM271" s="60">
        <f t="shared" ca="1" si="177"/>
        <v>-767.54796797025324</v>
      </c>
      <c r="AN271" s="60">
        <f t="shared" ca="1" si="177"/>
        <v>-767.54796797025324</v>
      </c>
      <c r="AO271" s="60">
        <f t="shared" ca="1" si="177"/>
        <v>767.54796797025324</v>
      </c>
      <c r="AP271" s="63">
        <f t="shared" si="141"/>
        <v>35</v>
      </c>
      <c r="AQ271" s="62">
        <f t="shared" si="142"/>
        <v>1.9361356398829168</v>
      </c>
      <c r="AR271" s="62">
        <f t="shared" si="143"/>
        <v>96.806781994145837</v>
      </c>
      <c r="AS271" s="62">
        <f t="shared" si="144"/>
        <v>193.61356398829167</v>
      </c>
      <c r="AT271" s="62">
        <f t="shared" si="145"/>
        <v>-96.806781994145837</v>
      </c>
      <c r="AU271" s="62">
        <f t="shared" si="146"/>
        <v>290.42034598243754</v>
      </c>
      <c r="AV271" s="62">
        <f t="shared" si="147"/>
        <v>-387.22712797658335</v>
      </c>
      <c r="AW271" s="63">
        <f t="shared" si="161"/>
        <v>-96.806781994145808</v>
      </c>
      <c r="AX271" s="61" t="str">
        <f t="shared" ca="1" si="149"/>
        <v/>
      </c>
      <c r="AY271" s="69">
        <f t="shared" ca="1" si="162"/>
        <v>9407.452032029747</v>
      </c>
      <c r="AZ271" s="51">
        <f t="shared" si="150"/>
        <v>677.64747395902089</v>
      </c>
      <c r="BA271" s="55">
        <f t="shared" ca="1" si="151"/>
        <v>7.1394282934485076E-2</v>
      </c>
      <c r="BB271" s="55">
        <f t="shared" ca="1" si="163"/>
        <v>-0.19042245792047982</v>
      </c>
      <c r="BC271" s="64">
        <f t="shared" ca="1" si="152"/>
        <v>-605.18579910867231</v>
      </c>
      <c r="BE271" s="52" t="str">
        <f t="shared" ca="1" si="153"/>
        <v/>
      </c>
      <c r="BF271" s="52" t="str">
        <f t="shared" ca="1" si="154"/>
        <v/>
      </c>
      <c r="BG271" s="52">
        <f t="shared" ca="1" si="164"/>
        <v>14.59999999999995</v>
      </c>
      <c r="BH271" s="52">
        <f t="shared" ca="1" si="165"/>
        <v>14.59999999999995</v>
      </c>
    </row>
    <row r="272" spans="19:60">
      <c r="S272" s="68">
        <f t="shared" si="176"/>
        <v>7</v>
      </c>
      <c r="T272" s="69">
        <f t="shared" si="176"/>
        <v>2</v>
      </c>
      <c r="U272" s="70">
        <f t="shared" si="155"/>
        <v>3</v>
      </c>
      <c r="V272" s="68">
        <f t="shared" si="175"/>
        <v>4</v>
      </c>
      <c r="W272" s="70">
        <f t="shared" si="175"/>
        <v>7</v>
      </c>
      <c r="X272" s="71">
        <f t="shared" si="175"/>
        <v>0.42857142857142855</v>
      </c>
      <c r="Y272" s="71">
        <f t="shared" si="175"/>
        <v>0.5</v>
      </c>
      <c r="Z272" s="69">
        <f t="shared" si="175"/>
        <v>10000</v>
      </c>
      <c r="AA272" s="69">
        <f t="shared" ca="1" si="175"/>
        <v>9491.6209828854735</v>
      </c>
      <c r="AB272" s="69">
        <f t="shared" ca="1" si="157"/>
        <v>-508.3790171145265</v>
      </c>
      <c r="AC272" s="69">
        <f t="shared" ca="1" si="158"/>
        <v>140.93476785345405</v>
      </c>
      <c r="AD272" s="73">
        <f t="shared" si="167"/>
        <v>14.49999999999995</v>
      </c>
      <c r="AE272" s="69">
        <f t="shared" si="177"/>
        <v>0.70000000000000007</v>
      </c>
      <c r="AF272" s="69">
        <f t="shared" si="177"/>
        <v>3.5000000000000004</v>
      </c>
      <c r="AG272" s="78">
        <f t="shared" si="177"/>
        <v>200</v>
      </c>
      <c r="AH272" s="60">
        <f t="shared" si="177"/>
        <v>50</v>
      </c>
      <c r="AI272" s="60">
        <f t="shared" si="177"/>
        <v>175.00000000000003</v>
      </c>
      <c r="AJ272" s="60">
        <f t="shared" si="177"/>
        <v>10175</v>
      </c>
      <c r="AK272" s="60">
        <f t="shared" si="177"/>
        <v>648.37901711452696</v>
      </c>
      <c r="AL272" s="60">
        <f t="shared" si="177"/>
        <v>12.967580342290539</v>
      </c>
      <c r="AM272" s="60">
        <f t="shared" ca="1" si="177"/>
        <v>-767.54796797025324</v>
      </c>
      <c r="AN272" s="60">
        <f t="shared" ca="1" si="177"/>
        <v>-767.54796797025324</v>
      </c>
      <c r="AO272" s="60">
        <f t="shared" ca="1" si="177"/>
        <v>767.54796797025324</v>
      </c>
      <c r="AP272" s="63">
        <f t="shared" si="141"/>
        <v>35</v>
      </c>
      <c r="AQ272" s="62">
        <f t="shared" si="142"/>
        <v>1.9425917477441783</v>
      </c>
      <c r="AR272" s="62">
        <f t="shared" si="143"/>
        <v>97.129587387208915</v>
      </c>
      <c r="AS272" s="62">
        <f t="shared" si="144"/>
        <v>194.25917477441783</v>
      </c>
      <c r="AT272" s="62">
        <f t="shared" si="145"/>
        <v>-97.129587387208915</v>
      </c>
      <c r="AU272" s="62">
        <f t="shared" si="146"/>
        <v>291.38876216162674</v>
      </c>
      <c r="AV272" s="62">
        <f t="shared" si="147"/>
        <v>-388.51834954883566</v>
      </c>
      <c r="AW272" s="63">
        <f t="shared" si="161"/>
        <v>-97.129587387208915</v>
      </c>
      <c r="AX272" s="61" t="str">
        <f t="shared" ca="1" si="149"/>
        <v/>
      </c>
      <c r="AY272" s="69">
        <f t="shared" ca="1" si="162"/>
        <v>9407.452032029747</v>
      </c>
      <c r="AZ272" s="51">
        <f t="shared" si="150"/>
        <v>679.90711171046246</v>
      </c>
      <c r="BA272" s="55">
        <f t="shared" ca="1" si="151"/>
        <v>7.1632349515052929E-2</v>
      </c>
      <c r="BB272" s="55">
        <f t="shared" ca="1" si="163"/>
        <v>-0.19105742785864779</v>
      </c>
      <c r="BC272" s="64">
        <f t="shared" ca="1" si="152"/>
        <v>-605.50860450173536</v>
      </c>
      <c r="BE272" s="52" t="str">
        <f t="shared" ca="1" si="153"/>
        <v/>
      </c>
      <c r="BF272" s="52" t="str">
        <f t="shared" ca="1" si="154"/>
        <v/>
      </c>
      <c r="BG272" s="52">
        <f t="shared" ca="1" si="164"/>
        <v>14.49999999999995</v>
      </c>
      <c r="BH272" s="52">
        <f t="shared" ca="1" si="165"/>
        <v>14.49999999999995</v>
      </c>
    </row>
    <row r="273" spans="19:60">
      <c r="S273" s="68">
        <f t="shared" si="176"/>
        <v>7</v>
      </c>
      <c r="T273" s="69">
        <f t="shared" si="176"/>
        <v>2</v>
      </c>
      <c r="U273" s="70">
        <f t="shared" si="155"/>
        <v>3</v>
      </c>
      <c r="V273" s="68">
        <f t="shared" si="175"/>
        <v>4</v>
      </c>
      <c r="W273" s="70">
        <f t="shared" si="175"/>
        <v>7</v>
      </c>
      <c r="X273" s="71">
        <f t="shared" si="175"/>
        <v>0.42857142857142855</v>
      </c>
      <c r="Y273" s="71">
        <f t="shared" si="175"/>
        <v>0.5</v>
      </c>
      <c r="Z273" s="69">
        <f t="shared" si="175"/>
        <v>10000</v>
      </c>
      <c r="AA273" s="69">
        <f t="shared" ca="1" si="175"/>
        <v>9491.6209828854735</v>
      </c>
      <c r="AB273" s="69">
        <f t="shared" ca="1" si="157"/>
        <v>-508.3790171145265</v>
      </c>
      <c r="AC273" s="69">
        <f t="shared" ca="1" si="158"/>
        <v>140.93476785345405</v>
      </c>
      <c r="AD273" s="73">
        <f t="shared" si="167"/>
        <v>14.399999999999951</v>
      </c>
      <c r="AE273" s="69">
        <f t="shared" si="177"/>
        <v>0.70000000000000007</v>
      </c>
      <c r="AF273" s="69">
        <f t="shared" si="177"/>
        <v>3.5000000000000004</v>
      </c>
      <c r="AG273" s="78">
        <f t="shared" si="177"/>
        <v>200</v>
      </c>
      <c r="AH273" s="60">
        <f t="shared" si="177"/>
        <v>50</v>
      </c>
      <c r="AI273" s="60">
        <f t="shared" si="177"/>
        <v>175.00000000000003</v>
      </c>
      <c r="AJ273" s="60">
        <f t="shared" si="177"/>
        <v>10175</v>
      </c>
      <c r="AK273" s="60">
        <f t="shared" si="177"/>
        <v>648.37901711452696</v>
      </c>
      <c r="AL273" s="60">
        <f t="shared" si="177"/>
        <v>12.967580342290539</v>
      </c>
      <c r="AM273" s="60">
        <f t="shared" ca="1" si="177"/>
        <v>-767.54796797025324</v>
      </c>
      <c r="AN273" s="60">
        <f t="shared" ca="1" si="177"/>
        <v>-767.54796797025324</v>
      </c>
      <c r="AO273" s="60">
        <f t="shared" ca="1" si="177"/>
        <v>767.54796797025324</v>
      </c>
      <c r="AP273" s="63">
        <f t="shared" si="141"/>
        <v>35</v>
      </c>
      <c r="AQ273" s="62">
        <f t="shared" si="142"/>
        <v>1.9491375237701796</v>
      </c>
      <c r="AR273" s="62">
        <f t="shared" si="143"/>
        <v>97.456876188508971</v>
      </c>
      <c r="AS273" s="62">
        <f t="shared" si="144"/>
        <v>194.91375237701794</v>
      </c>
      <c r="AT273" s="62">
        <f t="shared" si="145"/>
        <v>-97.456876188508971</v>
      </c>
      <c r="AU273" s="62">
        <f t="shared" si="146"/>
        <v>292.37062856552689</v>
      </c>
      <c r="AV273" s="62">
        <f t="shared" si="147"/>
        <v>-389.82750475403589</v>
      </c>
      <c r="AW273" s="63">
        <f t="shared" si="161"/>
        <v>-97.456876188509</v>
      </c>
      <c r="AX273" s="61" t="str">
        <f t="shared" ca="1" si="149"/>
        <v/>
      </c>
      <c r="AY273" s="69">
        <f t="shared" ca="1" si="162"/>
        <v>9407.452032029747</v>
      </c>
      <c r="AZ273" s="51">
        <f t="shared" si="150"/>
        <v>682.19813331956277</v>
      </c>
      <c r="BA273" s="55">
        <f t="shared" ca="1" si="151"/>
        <v>7.1873722575906421E-2</v>
      </c>
      <c r="BB273" s="55">
        <f t="shared" ca="1" si="163"/>
        <v>-0.19170121682373473</v>
      </c>
      <c r="BC273" s="64">
        <f t="shared" ca="1" si="152"/>
        <v>-605.8358933030355</v>
      </c>
      <c r="BE273" s="52" t="str">
        <f t="shared" ca="1" si="153"/>
        <v/>
      </c>
      <c r="BF273" s="52" t="str">
        <f t="shared" ca="1" si="154"/>
        <v/>
      </c>
      <c r="BG273" s="52">
        <f t="shared" ca="1" si="164"/>
        <v>14.399999999999951</v>
      </c>
      <c r="BH273" s="52">
        <f t="shared" ca="1" si="165"/>
        <v>14.399999999999951</v>
      </c>
    </row>
    <row r="274" spans="19:60">
      <c r="S274" s="68">
        <f t="shared" si="176"/>
        <v>7</v>
      </c>
      <c r="T274" s="69">
        <f t="shared" si="176"/>
        <v>2</v>
      </c>
      <c r="U274" s="70">
        <f t="shared" si="155"/>
        <v>3</v>
      </c>
      <c r="V274" s="68">
        <f t="shared" si="175"/>
        <v>4</v>
      </c>
      <c r="W274" s="70">
        <f t="shared" si="175"/>
        <v>7</v>
      </c>
      <c r="X274" s="71">
        <f t="shared" si="175"/>
        <v>0.42857142857142855</v>
      </c>
      <c r="Y274" s="71">
        <f t="shared" si="175"/>
        <v>0.5</v>
      </c>
      <c r="Z274" s="69">
        <f t="shared" si="175"/>
        <v>10000</v>
      </c>
      <c r="AA274" s="69">
        <f t="shared" ca="1" si="175"/>
        <v>9491.6209828854735</v>
      </c>
      <c r="AB274" s="69">
        <f t="shared" ca="1" si="157"/>
        <v>-508.3790171145265</v>
      </c>
      <c r="AC274" s="69">
        <f t="shared" ca="1" si="158"/>
        <v>140.93476785345405</v>
      </c>
      <c r="AD274" s="73">
        <f t="shared" si="167"/>
        <v>14.299999999999951</v>
      </c>
      <c r="AE274" s="69">
        <f t="shared" si="177"/>
        <v>0.70000000000000007</v>
      </c>
      <c r="AF274" s="69">
        <f t="shared" si="177"/>
        <v>3.5000000000000004</v>
      </c>
      <c r="AG274" s="78">
        <f t="shared" si="177"/>
        <v>200</v>
      </c>
      <c r="AH274" s="60">
        <f t="shared" si="177"/>
        <v>50</v>
      </c>
      <c r="AI274" s="60">
        <f t="shared" si="177"/>
        <v>175.00000000000003</v>
      </c>
      <c r="AJ274" s="60">
        <f t="shared" si="177"/>
        <v>10175</v>
      </c>
      <c r="AK274" s="60">
        <f t="shared" si="177"/>
        <v>648.37901711452696</v>
      </c>
      <c r="AL274" s="60">
        <f t="shared" si="177"/>
        <v>12.967580342290539</v>
      </c>
      <c r="AM274" s="60">
        <f t="shared" ca="1" si="177"/>
        <v>-767.54796797025324</v>
      </c>
      <c r="AN274" s="60">
        <f t="shared" ca="1" si="177"/>
        <v>-767.54796797025324</v>
      </c>
      <c r="AO274" s="60">
        <f t="shared" ca="1" si="177"/>
        <v>767.54796797025324</v>
      </c>
      <c r="AP274" s="63">
        <f t="shared" si="141"/>
        <v>35</v>
      </c>
      <c r="AQ274" s="62">
        <f t="shared" si="142"/>
        <v>1.9557748491112297</v>
      </c>
      <c r="AR274" s="62">
        <f t="shared" si="143"/>
        <v>97.78874245556149</v>
      </c>
      <c r="AS274" s="62">
        <f t="shared" si="144"/>
        <v>195.57748491112298</v>
      </c>
      <c r="AT274" s="62">
        <f t="shared" si="145"/>
        <v>-97.78874245556149</v>
      </c>
      <c r="AU274" s="62">
        <f t="shared" si="146"/>
        <v>293.36622736668448</v>
      </c>
      <c r="AV274" s="62">
        <f t="shared" si="147"/>
        <v>-391.15496982224596</v>
      </c>
      <c r="AW274" s="63">
        <f t="shared" si="161"/>
        <v>-97.788742455561476</v>
      </c>
      <c r="AX274" s="61" t="str">
        <f t="shared" ca="1" si="149"/>
        <v/>
      </c>
      <c r="AY274" s="69">
        <f t="shared" ca="1" si="162"/>
        <v>9407.452032029747</v>
      </c>
      <c r="AZ274" s="51">
        <f t="shared" si="150"/>
        <v>684.52119718893039</v>
      </c>
      <c r="BA274" s="55">
        <f t="shared" ca="1" si="151"/>
        <v>7.2118471483764879E-2</v>
      </c>
      <c r="BB274" s="55">
        <f t="shared" ca="1" si="163"/>
        <v>-0.19235400983029133</v>
      </c>
      <c r="BC274" s="64">
        <f t="shared" ca="1" si="152"/>
        <v>-606.16775957008804</v>
      </c>
      <c r="BE274" s="52" t="str">
        <f t="shared" ca="1" si="153"/>
        <v/>
      </c>
      <c r="BF274" s="52" t="str">
        <f t="shared" ca="1" si="154"/>
        <v/>
      </c>
      <c r="BG274" s="52">
        <f t="shared" ca="1" si="164"/>
        <v>14.299999999999951</v>
      </c>
      <c r="BH274" s="52">
        <f t="shared" ca="1" si="165"/>
        <v>14.299999999999951</v>
      </c>
    </row>
    <row r="275" spans="19:60">
      <c r="S275" s="68">
        <f t="shared" si="176"/>
        <v>7</v>
      </c>
      <c r="T275" s="69">
        <f t="shared" si="176"/>
        <v>2</v>
      </c>
      <c r="U275" s="70">
        <f t="shared" si="155"/>
        <v>3</v>
      </c>
      <c r="V275" s="68">
        <f t="shared" si="175"/>
        <v>4</v>
      </c>
      <c r="W275" s="70">
        <f t="shared" si="175"/>
        <v>7</v>
      </c>
      <c r="X275" s="71">
        <f t="shared" si="175"/>
        <v>0.42857142857142855</v>
      </c>
      <c r="Y275" s="71">
        <f t="shared" si="175"/>
        <v>0.5</v>
      </c>
      <c r="Z275" s="69">
        <f t="shared" si="175"/>
        <v>10000</v>
      </c>
      <c r="AA275" s="69">
        <f t="shared" ca="1" si="175"/>
        <v>9491.6209828854735</v>
      </c>
      <c r="AB275" s="69">
        <f t="shared" ca="1" si="157"/>
        <v>-508.3790171145265</v>
      </c>
      <c r="AC275" s="69">
        <f t="shared" ca="1" si="158"/>
        <v>140.93476785345405</v>
      </c>
      <c r="AD275" s="73">
        <f t="shared" si="167"/>
        <v>14.199999999999951</v>
      </c>
      <c r="AE275" s="69">
        <f t="shared" si="177"/>
        <v>0.70000000000000007</v>
      </c>
      <c r="AF275" s="69">
        <f t="shared" si="177"/>
        <v>3.5000000000000004</v>
      </c>
      <c r="AG275" s="78">
        <f t="shared" si="177"/>
        <v>200</v>
      </c>
      <c r="AH275" s="60">
        <f t="shared" si="177"/>
        <v>50</v>
      </c>
      <c r="AI275" s="60">
        <f t="shared" si="177"/>
        <v>175.00000000000003</v>
      </c>
      <c r="AJ275" s="60">
        <f t="shared" si="177"/>
        <v>10175</v>
      </c>
      <c r="AK275" s="60">
        <f t="shared" si="177"/>
        <v>648.37901711452696</v>
      </c>
      <c r="AL275" s="60">
        <f t="shared" si="177"/>
        <v>12.967580342290539</v>
      </c>
      <c r="AM275" s="60">
        <f t="shared" ca="1" si="177"/>
        <v>-767.54796797025324</v>
      </c>
      <c r="AN275" s="60">
        <f t="shared" ca="1" si="177"/>
        <v>-767.54796797025324</v>
      </c>
      <c r="AO275" s="60">
        <f t="shared" ca="1" si="177"/>
        <v>767.54796797025324</v>
      </c>
      <c r="AP275" s="63">
        <f t="shared" si="141"/>
        <v>35</v>
      </c>
      <c r="AQ275" s="62">
        <f t="shared" si="142"/>
        <v>1.9625056579077875</v>
      </c>
      <c r="AR275" s="62">
        <f t="shared" si="143"/>
        <v>98.125282895389375</v>
      </c>
      <c r="AS275" s="62">
        <f t="shared" si="144"/>
        <v>196.25056579077875</v>
      </c>
      <c r="AT275" s="62">
        <f t="shared" si="145"/>
        <v>-98.125282895389375</v>
      </c>
      <c r="AU275" s="62">
        <f t="shared" si="146"/>
        <v>294.37584868616813</v>
      </c>
      <c r="AV275" s="62">
        <f t="shared" si="147"/>
        <v>-392.5011315815575</v>
      </c>
      <c r="AW275" s="63">
        <f t="shared" si="161"/>
        <v>-98.125282895389375</v>
      </c>
      <c r="AX275" s="61" t="str">
        <f t="shared" ca="1" si="149"/>
        <v/>
      </c>
      <c r="AY275" s="69">
        <f t="shared" ca="1" si="162"/>
        <v>9407.452032029747</v>
      </c>
      <c r="AZ275" s="51">
        <f t="shared" si="150"/>
        <v>686.87698026772568</v>
      </c>
      <c r="BA275" s="55">
        <f t="shared" ca="1" si="151"/>
        <v>7.236666755933964E-2</v>
      </c>
      <c r="BB275" s="55">
        <f t="shared" ca="1" si="163"/>
        <v>-0.19301599710454598</v>
      </c>
      <c r="BC275" s="64">
        <f t="shared" ca="1" si="152"/>
        <v>-606.50430000991582</v>
      </c>
      <c r="BE275" s="52" t="str">
        <f t="shared" ca="1" si="153"/>
        <v/>
      </c>
      <c r="BF275" s="52" t="str">
        <f t="shared" ca="1" si="154"/>
        <v/>
      </c>
      <c r="BG275" s="52">
        <f t="shared" ca="1" si="164"/>
        <v>14.199999999999951</v>
      </c>
      <c r="BH275" s="52">
        <f t="shared" ca="1" si="165"/>
        <v>14.199999999999951</v>
      </c>
    </row>
    <row r="276" spans="19:60">
      <c r="S276" s="68">
        <f t="shared" si="176"/>
        <v>7</v>
      </c>
      <c r="T276" s="69">
        <f t="shared" si="176"/>
        <v>2</v>
      </c>
      <c r="U276" s="70">
        <f t="shared" si="155"/>
        <v>3</v>
      </c>
      <c r="V276" s="68">
        <f t="shared" si="175"/>
        <v>4</v>
      </c>
      <c r="W276" s="70">
        <f t="shared" si="175"/>
        <v>7</v>
      </c>
      <c r="X276" s="71">
        <f t="shared" si="175"/>
        <v>0.42857142857142855</v>
      </c>
      <c r="Y276" s="71">
        <f t="shared" si="175"/>
        <v>0.5</v>
      </c>
      <c r="Z276" s="69">
        <f t="shared" si="175"/>
        <v>10000</v>
      </c>
      <c r="AA276" s="69">
        <f t="shared" ca="1" si="175"/>
        <v>9491.6209828854735</v>
      </c>
      <c r="AB276" s="69">
        <f t="shared" ca="1" si="157"/>
        <v>-508.3790171145265</v>
      </c>
      <c r="AC276" s="69">
        <f t="shared" ca="1" si="158"/>
        <v>140.93476785345405</v>
      </c>
      <c r="AD276" s="73">
        <f t="shared" si="167"/>
        <v>14.099999999999952</v>
      </c>
      <c r="AE276" s="69">
        <f t="shared" si="177"/>
        <v>0.70000000000000007</v>
      </c>
      <c r="AF276" s="69">
        <f t="shared" si="177"/>
        <v>3.5000000000000004</v>
      </c>
      <c r="AG276" s="78">
        <f t="shared" si="177"/>
        <v>200</v>
      </c>
      <c r="AH276" s="60">
        <f t="shared" si="177"/>
        <v>50</v>
      </c>
      <c r="AI276" s="60">
        <f t="shared" si="177"/>
        <v>175.00000000000003</v>
      </c>
      <c r="AJ276" s="60">
        <f t="shared" si="177"/>
        <v>10175</v>
      </c>
      <c r="AK276" s="60">
        <f t="shared" si="177"/>
        <v>648.37901711452696</v>
      </c>
      <c r="AL276" s="60">
        <f t="shared" si="177"/>
        <v>12.967580342290539</v>
      </c>
      <c r="AM276" s="60">
        <f t="shared" ca="1" si="177"/>
        <v>-767.54796797025324</v>
      </c>
      <c r="AN276" s="60">
        <f t="shared" ca="1" si="177"/>
        <v>-767.54796797025324</v>
      </c>
      <c r="AO276" s="60">
        <f t="shared" ca="1" si="177"/>
        <v>767.54796797025324</v>
      </c>
      <c r="AP276" s="63">
        <f t="shared" si="141"/>
        <v>35</v>
      </c>
      <c r="AQ276" s="62">
        <f t="shared" si="142"/>
        <v>1.9693319391695452</v>
      </c>
      <c r="AR276" s="62">
        <f t="shared" si="143"/>
        <v>98.466596958477254</v>
      </c>
      <c r="AS276" s="62">
        <f t="shared" si="144"/>
        <v>196.93319391695451</v>
      </c>
      <c r="AT276" s="62">
        <f t="shared" si="145"/>
        <v>-98.466596958477254</v>
      </c>
      <c r="AU276" s="62">
        <f t="shared" si="146"/>
        <v>295.39979087543179</v>
      </c>
      <c r="AV276" s="62">
        <f t="shared" si="147"/>
        <v>-393.86638783390902</v>
      </c>
      <c r="AW276" s="63">
        <f t="shared" si="161"/>
        <v>-98.466596958477226</v>
      </c>
      <c r="AX276" s="61" t="str">
        <f t="shared" ca="1" si="149"/>
        <v/>
      </c>
      <c r="AY276" s="69">
        <f t="shared" ca="1" si="162"/>
        <v>9407.452032029747</v>
      </c>
      <c r="AZ276" s="51">
        <f t="shared" si="150"/>
        <v>689.26617870934081</v>
      </c>
      <c r="BA276" s="55">
        <f t="shared" ca="1" si="151"/>
        <v>7.2618384146624693E-2</v>
      </c>
      <c r="BB276" s="55">
        <f t="shared" ca="1" si="163"/>
        <v>-0.19368737426921553</v>
      </c>
      <c r="BC276" s="64">
        <f t="shared" ca="1" si="152"/>
        <v>-606.84561407300373</v>
      </c>
      <c r="BE276" s="52" t="str">
        <f t="shared" ca="1" si="153"/>
        <v/>
      </c>
      <c r="BF276" s="52" t="str">
        <f t="shared" ca="1" si="154"/>
        <v/>
      </c>
      <c r="BG276" s="52">
        <f t="shared" ca="1" si="164"/>
        <v>14.099999999999952</v>
      </c>
      <c r="BH276" s="52">
        <f t="shared" ca="1" si="165"/>
        <v>14.099999999999952</v>
      </c>
    </row>
    <row r="277" spans="19:60">
      <c r="S277" s="68">
        <f t="shared" si="176"/>
        <v>7</v>
      </c>
      <c r="T277" s="69">
        <f t="shared" si="176"/>
        <v>2</v>
      </c>
      <c r="U277" s="70">
        <f t="shared" si="155"/>
        <v>3</v>
      </c>
      <c r="V277" s="68">
        <f t="shared" si="175"/>
        <v>4</v>
      </c>
      <c r="W277" s="70">
        <f t="shared" si="175"/>
        <v>7</v>
      </c>
      <c r="X277" s="71">
        <f t="shared" si="175"/>
        <v>0.42857142857142855</v>
      </c>
      <c r="Y277" s="71">
        <f t="shared" si="175"/>
        <v>0.5</v>
      </c>
      <c r="Z277" s="69">
        <f t="shared" si="175"/>
        <v>10000</v>
      </c>
      <c r="AA277" s="69">
        <f t="shared" ca="1" si="175"/>
        <v>9491.6209828854735</v>
      </c>
      <c r="AB277" s="69">
        <f t="shared" ca="1" si="157"/>
        <v>-508.3790171145265</v>
      </c>
      <c r="AC277" s="69">
        <f t="shared" ca="1" si="158"/>
        <v>140.93476785345405</v>
      </c>
      <c r="AD277" s="73">
        <f t="shared" si="167"/>
        <v>13.999999999999952</v>
      </c>
      <c r="AE277" s="69">
        <f t="shared" si="177"/>
        <v>0.70000000000000007</v>
      </c>
      <c r="AF277" s="69">
        <f t="shared" si="177"/>
        <v>3.5000000000000004</v>
      </c>
      <c r="AG277" s="78">
        <f t="shared" si="177"/>
        <v>200</v>
      </c>
      <c r="AH277" s="60">
        <f t="shared" si="177"/>
        <v>50</v>
      </c>
      <c r="AI277" s="60">
        <f t="shared" si="177"/>
        <v>175.00000000000003</v>
      </c>
      <c r="AJ277" s="60">
        <f t="shared" si="177"/>
        <v>10175</v>
      </c>
      <c r="AK277" s="60">
        <f t="shared" si="177"/>
        <v>648.37901711452696</v>
      </c>
      <c r="AL277" s="60">
        <f t="shared" si="177"/>
        <v>12.967580342290539</v>
      </c>
      <c r="AM277" s="60">
        <f t="shared" ca="1" si="177"/>
        <v>-767.54796797025324</v>
      </c>
      <c r="AN277" s="60">
        <f t="shared" ca="1" si="177"/>
        <v>-767.54796797025324</v>
      </c>
      <c r="AO277" s="60">
        <f t="shared" ca="1" si="177"/>
        <v>767.54796797025324</v>
      </c>
      <c r="AP277" s="63">
        <f t="shared" si="141"/>
        <v>35</v>
      </c>
      <c r="AQ277" s="62">
        <f t="shared" si="142"/>
        <v>1.9762557387350417</v>
      </c>
      <c r="AR277" s="62">
        <f t="shared" si="143"/>
        <v>98.81278693675209</v>
      </c>
      <c r="AS277" s="62">
        <f t="shared" si="144"/>
        <v>197.62557387350418</v>
      </c>
      <c r="AT277" s="62">
        <f t="shared" si="145"/>
        <v>-98.81278693675209</v>
      </c>
      <c r="AU277" s="62">
        <f t="shared" si="146"/>
        <v>296.43836081025626</v>
      </c>
      <c r="AV277" s="62">
        <f t="shared" si="147"/>
        <v>-395.25114774700836</v>
      </c>
      <c r="AW277" s="63">
        <f t="shared" si="161"/>
        <v>-98.812786936752104</v>
      </c>
      <c r="AX277" s="61" t="str">
        <f t="shared" ca="1" si="149"/>
        <v/>
      </c>
      <c r="AY277" s="69">
        <f t="shared" ca="1" si="162"/>
        <v>9407.452032029747</v>
      </c>
      <c r="AZ277" s="51">
        <f t="shared" si="150"/>
        <v>691.68950855726462</v>
      </c>
      <c r="BA277" s="55">
        <f t="shared" ca="1" si="151"/>
        <v>7.2873696685156669E-2</v>
      </c>
      <c r="BB277" s="55">
        <f t="shared" ca="1" si="163"/>
        <v>-0.19436834253623764</v>
      </c>
      <c r="BC277" s="64">
        <f t="shared" ca="1" si="152"/>
        <v>-607.19180405127861</v>
      </c>
      <c r="BE277" s="52" t="str">
        <f t="shared" ca="1" si="153"/>
        <v/>
      </c>
      <c r="BF277" s="52" t="str">
        <f t="shared" ca="1" si="154"/>
        <v/>
      </c>
      <c r="BG277" s="52">
        <f t="shared" ca="1" si="164"/>
        <v>13.999999999999952</v>
      </c>
      <c r="BH277" s="52">
        <f t="shared" ca="1" si="165"/>
        <v>13.999999999999952</v>
      </c>
    </row>
    <row r="278" spans="19:60">
      <c r="S278" s="68">
        <f t="shared" si="176"/>
        <v>7</v>
      </c>
      <c r="T278" s="69">
        <f t="shared" si="176"/>
        <v>2</v>
      </c>
      <c r="U278" s="70">
        <f t="shared" si="155"/>
        <v>3</v>
      </c>
      <c r="V278" s="68">
        <f t="shared" si="175"/>
        <v>4</v>
      </c>
      <c r="W278" s="70">
        <f t="shared" si="175"/>
        <v>7</v>
      </c>
      <c r="X278" s="71">
        <f t="shared" si="175"/>
        <v>0.42857142857142855</v>
      </c>
      <c r="Y278" s="71">
        <f t="shared" si="175"/>
        <v>0.5</v>
      </c>
      <c r="Z278" s="69">
        <f t="shared" si="175"/>
        <v>10000</v>
      </c>
      <c r="AA278" s="69">
        <f t="shared" ca="1" si="175"/>
        <v>9491.6209828854735</v>
      </c>
      <c r="AB278" s="69">
        <f t="shared" ca="1" si="157"/>
        <v>-508.3790171145265</v>
      </c>
      <c r="AC278" s="69">
        <f t="shared" ca="1" si="158"/>
        <v>140.93476785345405</v>
      </c>
      <c r="AD278" s="73">
        <f t="shared" si="167"/>
        <v>13.899999999999952</v>
      </c>
      <c r="AE278" s="69">
        <f t="shared" si="177"/>
        <v>0.70000000000000007</v>
      </c>
      <c r="AF278" s="69">
        <f t="shared" si="177"/>
        <v>3.5000000000000004</v>
      </c>
      <c r="AG278" s="78">
        <f t="shared" si="177"/>
        <v>200</v>
      </c>
      <c r="AH278" s="60">
        <f t="shared" si="177"/>
        <v>50</v>
      </c>
      <c r="AI278" s="60">
        <f t="shared" si="177"/>
        <v>175.00000000000003</v>
      </c>
      <c r="AJ278" s="60">
        <f t="shared" si="177"/>
        <v>10175</v>
      </c>
      <c r="AK278" s="60">
        <f t="shared" si="177"/>
        <v>648.37901711452696</v>
      </c>
      <c r="AL278" s="60">
        <f t="shared" si="177"/>
        <v>12.967580342290539</v>
      </c>
      <c r="AM278" s="60">
        <f t="shared" ca="1" si="177"/>
        <v>-767.54796797025324</v>
      </c>
      <c r="AN278" s="60">
        <f t="shared" ca="1" si="177"/>
        <v>-767.54796797025324</v>
      </c>
      <c r="AO278" s="60">
        <f t="shared" ca="1" si="177"/>
        <v>767.54796797025324</v>
      </c>
      <c r="AP278" s="63">
        <f t="shared" si="141"/>
        <v>35</v>
      </c>
      <c r="AQ278" s="62">
        <f t="shared" si="142"/>
        <v>1.9832791613158696</v>
      </c>
      <c r="AR278" s="62">
        <f t="shared" si="143"/>
        <v>99.16395806579348</v>
      </c>
      <c r="AS278" s="62">
        <f t="shared" si="144"/>
        <v>198.32791613158696</v>
      </c>
      <c r="AT278" s="62">
        <f t="shared" si="145"/>
        <v>-99.16395806579348</v>
      </c>
      <c r="AU278" s="62">
        <f t="shared" si="146"/>
        <v>297.49187419738041</v>
      </c>
      <c r="AV278" s="62">
        <f t="shared" si="147"/>
        <v>-396.65583226317392</v>
      </c>
      <c r="AW278" s="63">
        <f t="shared" si="161"/>
        <v>-99.163958065793508</v>
      </c>
      <c r="AX278" s="61" t="str">
        <f t="shared" ca="1" si="149"/>
        <v/>
      </c>
      <c r="AY278" s="69">
        <f t="shared" ca="1" si="162"/>
        <v>9407.452032029747</v>
      </c>
      <c r="AZ278" s="51">
        <f t="shared" si="150"/>
        <v>694.14770646055433</v>
      </c>
      <c r="BA278" s="55">
        <f t="shared" ca="1" si="151"/>
        <v>7.3132682785394143E-2</v>
      </c>
      <c r="BB278" s="55">
        <f t="shared" ca="1" si="163"/>
        <v>-0.19505910890782116</v>
      </c>
      <c r="BC278" s="64">
        <f t="shared" ca="1" si="152"/>
        <v>-607.54297518032001</v>
      </c>
      <c r="BE278" s="52" t="str">
        <f t="shared" ca="1" si="153"/>
        <v/>
      </c>
      <c r="BF278" s="52" t="str">
        <f t="shared" ca="1" si="154"/>
        <v/>
      </c>
      <c r="BG278" s="52">
        <f t="shared" ca="1" si="164"/>
        <v>13.899999999999952</v>
      </c>
      <c r="BH278" s="52">
        <f t="shared" ca="1" si="165"/>
        <v>13.899999999999952</v>
      </c>
    </row>
    <row r="279" spans="19:60">
      <c r="S279" s="68">
        <f t="shared" si="176"/>
        <v>7</v>
      </c>
      <c r="T279" s="69">
        <f t="shared" si="176"/>
        <v>2</v>
      </c>
      <c r="U279" s="70">
        <f t="shared" si="155"/>
        <v>3</v>
      </c>
      <c r="V279" s="68">
        <f t="shared" si="175"/>
        <v>4</v>
      </c>
      <c r="W279" s="70">
        <f t="shared" si="175"/>
        <v>7</v>
      </c>
      <c r="X279" s="71">
        <f t="shared" si="175"/>
        <v>0.42857142857142855</v>
      </c>
      <c r="Y279" s="71">
        <f t="shared" si="175"/>
        <v>0.5</v>
      </c>
      <c r="Z279" s="69">
        <f t="shared" si="175"/>
        <v>10000</v>
      </c>
      <c r="AA279" s="69">
        <f t="shared" ca="1" si="175"/>
        <v>9491.6209828854735</v>
      </c>
      <c r="AB279" s="69">
        <f t="shared" ca="1" si="157"/>
        <v>-508.3790171145265</v>
      </c>
      <c r="AC279" s="69">
        <f t="shared" ca="1" si="158"/>
        <v>140.93476785345405</v>
      </c>
      <c r="AD279" s="73">
        <f t="shared" si="167"/>
        <v>13.799999999999953</v>
      </c>
      <c r="AE279" s="69">
        <f t="shared" si="177"/>
        <v>0.70000000000000007</v>
      </c>
      <c r="AF279" s="69">
        <f t="shared" si="177"/>
        <v>3.5000000000000004</v>
      </c>
      <c r="AG279" s="78">
        <f t="shared" si="177"/>
        <v>200</v>
      </c>
      <c r="AH279" s="60">
        <f t="shared" si="177"/>
        <v>50</v>
      </c>
      <c r="AI279" s="60">
        <f t="shared" si="177"/>
        <v>175.00000000000003</v>
      </c>
      <c r="AJ279" s="60">
        <f t="shared" si="177"/>
        <v>10175</v>
      </c>
      <c r="AK279" s="60">
        <f t="shared" si="177"/>
        <v>648.37901711452696</v>
      </c>
      <c r="AL279" s="60">
        <f t="shared" si="177"/>
        <v>12.967580342290539</v>
      </c>
      <c r="AM279" s="60">
        <f t="shared" ca="1" si="177"/>
        <v>-767.54796797025324</v>
      </c>
      <c r="AN279" s="60">
        <f t="shared" ca="1" si="177"/>
        <v>-767.54796797025324</v>
      </c>
      <c r="AO279" s="60">
        <f t="shared" ca="1" si="177"/>
        <v>767.54796797025324</v>
      </c>
      <c r="AP279" s="63">
        <f t="shared" si="141"/>
        <v>35</v>
      </c>
      <c r="AQ279" s="62">
        <f t="shared" si="142"/>
        <v>1.9904043726297527</v>
      </c>
      <c r="AR279" s="62">
        <f t="shared" si="143"/>
        <v>99.520218631487637</v>
      </c>
      <c r="AS279" s="62">
        <f t="shared" si="144"/>
        <v>199.04043726297527</v>
      </c>
      <c r="AT279" s="62">
        <f t="shared" si="145"/>
        <v>-99.520218631487637</v>
      </c>
      <c r="AU279" s="62">
        <f t="shared" si="146"/>
        <v>298.56065589446291</v>
      </c>
      <c r="AV279" s="62">
        <f t="shared" si="147"/>
        <v>-398.08087452595055</v>
      </c>
      <c r="AW279" s="63">
        <f t="shared" si="161"/>
        <v>-99.520218631487637</v>
      </c>
      <c r="AX279" s="61" t="str">
        <f t="shared" ca="1" si="149"/>
        <v/>
      </c>
      <c r="AY279" s="69">
        <f t="shared" ca="1" si="162"/>
        <v>9407.452032029747</v>
      </c>
      <c r="AZ279" s="51">
        <f t="shared" si="150"/>
        <v>696.64153042041346</v>
      </c>
      <c r="BA279" s="55">
        <f t="shared" ca="1" si="151"/>
        <v>7.3395422307374197E-2</v>
      </c>
      <c r="BB279" s="55">
        <f t="shared" ca="1" si="163"/>
        <v>-0.19575988638623915</v>
      </c>
      <c r="BC279" s="64">
        <f t="shared" ca="1" si="152"/>
        <v>-607.89923574601414</v>
      </c>
      <c r="BE279" s="52" t="str">
        <f t="shared" ca="1" si="153"/>
        <v/>
      </c>
      <c r="BF279" s="52" t="str">
        <f t="shared" ca="1" si="154"/>
        <v/>
      </c>
      <c r="BG279" s="52">
        <f t="shared" ca="1" si="164"/>
        <v>13.799999999999953</v>
      </c>
      <c r="BH279" s="52">
        <f t="shared" ca="1" si="165"/>
        <v>13.799999999999953</v>
      </c>
    </row>
    <row r="280" spans="19:60">
      <c r="S280" s="68">
        <f t="shared" si="176"/>
        <v>7</v>
      </c>
      <c r="T280" s="69">
        <f t="shared" si="176"/>
        <v>2</v>
      </c>
      <c r="U280" s="70">
        <f t="shared" si="155"/>
        <v>3</v>
      </c>
      <c r="V280" s="68">
        <f t="shared" si="175"/>
        <v>4</v>
      </c>
      <c r="W280" s="70">
        <f t="shared" si="175"/>
        <v>7</v>
      </c>
      <c r="X280" s="71">
        <f t="shared" si="175"/>
        <v>0.42857142857142855</v>
      </c>
      <c r="Y280" s="71">
        <f t="shared" si="175"/>
        <v>0.5</v>
      </c>
      <c r="Z280" s="69">
        <f t="shared" si="175"/>
        <v>10000</v>
      </c>
      <c r="AA280" s="69">
        <f t="shared" ca="1" si="175"/>
        <v>9491.6209828854735</v>
      </c>
      <c r="AB280" s="69">
        <f t="shared" ca="1" si="157"/>
        <v>-508.3790171145265</v>
      </c>
      <c r="AC280" s="69">
        <f t="shared" ca="1" si="158"/>
        <v>140.93476785345405</v>
      </c>
      <c r="AD280" s="73">
        <f t="shared" si="167"/>
        <v>13.699999999999953</v>
      </c>
      <c r="AE280" s="69">
        <f t="shared" si="177"/>
        <v>0.70000000000000007</v>
      </c>
      <c r="AF280" s="69">
        <f t="shared" si="177"/>
        <v>3.5000000000000004</v>
      </c>
      <c r="AG280" s="78">
        <f t="shared" si="177"/>
        <v>200</v>
      </c>
      <c r="AH280" s="60">
        <f t="shared" si="177"/>
        <v>50</v>
      </c>
      <c r="AI280" s="60">
        <f t="shared" si="177"/>
        <v>175.00000000000003</v>
      </c>
      <c r="AJ280" s="60">
        <f t="shared" si="177"/>
        <v>10175</v>
      </c>
      <c r="AK280" s="60">
        <f t="shared" si="177"/>
        <v>648.37901711452696</v>
      </c>
      <c r="AL280" s="60">
        <f t="shared" si="177"/>
        <v>12.967580342290539</v>
      </c>
      <c r="AM280" s="60">
        <f t="shared" ca="1" si="177"/>
        <v>-767.54796797025324</v>
      </c>
      <c r="AN280" s="60">
        <f t="shared" ca="1" si="177"/>
        <v>-767.54796797025324</v>
      </c>
      <c r="AO280" s="60">
        <f t="shared" ca="1" si="177"/>
        <v>767.54796797025324</v>
      </c>
      <c r="AP280" s="63">
        <f t="shared" si="141"/>
        <v>35</v>
      </c>
      <c r="AQ280" s="62">
        <f t="shared" si="142"/>
        <v>1.9976336016270499</v>
      </c>
      <c r="AR280" s="62">
        <f t="shared" si="143"/>
        <v>99.881680081352499</v>
      </c>
      <c r="AS280" s="62">
        <f t="shared" si="144"/>
        <v>199.763360162705</v>
      </c>
      <c r="AT280" s="62">
        <f t="shared" si="145"/>
        <v>-99.881680081352499</v>
      </c>
      <c r="AU280" s="62">
        <f t="shared" si="146"/>
        <v>299.6450402440575</v>
      </c>
      <c r="AV280" s="62">
        <f t="shared" si="147"/>
        <v>-399.52672032541</v>
      </c>
      <c r="AW280" s="63">
        <f t="shared" si="161"/>
        <v>-99.881680081352499</v>
      </c>
      <c r="AX280" s="61" t="str">
        <f t="shared" ca="1" si="149"/>
        <v/>
      </c>
      <c r="AY280" s="69">
        <f t="shared" ca="1" si="162"/>
        <v>9407.452032029747</v>
      </c>
      <c r="AZ280" s="51">
        <f t="shared" si="150"/>
        <v>699.17176056946755</v>
      </c>
      <c r="BA280" s="55">
        <f t="shared" ca="1" si="151"/>
        <v>7.3661997442813806E-2</v>
      </c>
      <c r="BB280" s="55">
        <f t="shared" ca="1" si="163"/>
        <v>-0.19647089419280925</v>
      </c>
      <c r="BC280" s="64">
        <f t="shared" ca="1" si="152"/>
        <v>-608.26069719587895</v>
      </c>
      <c r="BE280" s="52" t="str">
        <f t="shared" ca="1" si="153"/>
        <v/>
      </c>
      <c r="BF280" s="52" t="str">
        <f t="shared" ca="1" si="154"/>
        <v/>
      </c>
      <c r="BG280" s="52">
        <f t="shared" ca="1" si="164"/>
        <v>13.699999999999953</v>
      </c>
      <c r="BH280" s="52">
        <f t="shared" ca="1" si="165"/>
        <v>13.699999999999953</v>
      </c>
    </row>
    <row r="281" spans="19:60">
      <c r="S281" s="68">
        <f t="shared" si="176"/>
        <v>7</v>
      </c>
      <c r="T281" s="69">
        <f t="shared" si="176"/>
        <v>2</v>
      </c>
      <c r="U281" s="70">
        <f t="shared" si="155"/>
        <v>3</v>
      </c>
      <c r="V281" s="68">
        <f t="shared" si="175"/>
        <v>4</v>
      </c>
      <c r="W281" s="70">
        <f t="shared" si="175"/>
        <v>7</v>
      </c>
      <c r="X281" s="71">
        <f t="shared" si="175"/>
        <v>0.42857142857142855</v>
      </c>
      <c r="Y281" s="71">
        <f t="shared" si="175"/>
        <v>0.5</v>
      </c>
      <c r="Z281" s="69">
        <f t="shared" si="175"/>
        <v>10000</v>
      </c>
      <c r="AA281" s="69">
        <f t="shared" ca="1" si="175"/>
        <v>9491.6209828854735</v>
      </c>
      <c r="AB281" s="69">
        <f t="shared" ca="1" si="157"/>
        <v>-508.3790171145265</v>
      </c>
      <c r="AC281" s="69">
        <f t="shared" ca="1" si="158"/>
        <v>140.93476785345405</v>
      </c>
      <c r="AD281" s="73">
        <f t="shared" si="167"/>
        <v>13.599999999999953</v>
      </c>
      <c r="AE281" s="69">
        <f t="shared" si="177"/>
        <v>0.70000000000000007</v>
      </c>
      <c r="AF281" s="69">
        <f t="shared" si="177"/>
        <v>3.5000000000000004</v>
      </c>
      <c r="AG281" s="78">
        <f t="shared" si="177"/>
        <v>200</v>
      </c>
      <c r="AH281" s="60">
        <f t="shared" si="177"/>
        <v>50</v>
      </c>
      <c r="AI281" s="60">
        <f t="shared" si="177"/>
        <v>175.00000000000003</v>
      </c>
      <c r="AJ281" s="60">
        <f t="shared" si="177"/>
        <v>10175</v>
      </c>
      <c r="AK281" s="60">
        <f t="shared" si="177"/>
        <v>648.37901711452696</v>
      </c>
      <c r="AL281" s="60">
        <f t="shared" si="177"/>
        <v>12.967580342290539</v>
      </c>
      <c r="AM281" s="60">
        <f t="shared" ca="1" si="177"/>
        <v>-767.54796797025324</v>
      </c>
      <c r="AN281" s="60">
        <f t="shared" ca="1" si="177"/>
        <v>-767.54796797025324</v>
      </c>
      <c r="AO281" s="60">
        <f t="shared" ca="1" si="177"/>
        <v>767.54796797025324</v>
      </c>
      <c r="AP281" s="63">
        <f t="shared" ref="AP281:AP344" si="178">AE281*AH281</f>
        <v>35</v>
      </c>
      <c r="AQ281" s="62">
        <f t="shared" ref="AQ281:AQ344" si="179">IF(AL281=0,1,(1+(AL281+AE281)/(AD281*(T281-1))))</f>
        <v>2.0049691428154839</v>
      </c>
      <c r="AR281" s="62">
        <f t="shared" ref="AR281:AR344" si="180">IF(AQ281&lt;=0,AH281,AQ281*AH281)</f>
        <v>100.24845714077419</v>
      </c>
      <c r="AS281" s="62">
        <f t="shared" ref="AS281:AS344" si="181">(T281*AR281)</f>
        <v>200.49691428154838</v>
      </c>
      <c r="AT281" s="62">
        <f t="shared" ref="AT281:AT344" si="182">-AR281</f>
        <v>-100.24845714077419</v>
      </c>
      <c r="AU281" s="62">
        <f t="shared" ref="AU281:AU344" si="183">(AS281+AT281)*U281</f>
        <v>300.74537142232259</v>
      </c>
      <c r="AV281" s="62">
        <f t="shared" ref="AV281:AV344" si="184">AT281*V281</f>
        <v>-400.99382856309677</v>
      </c>
      <c r="AW281" s="63">
        <f t="shared" si="161"/>
        <v>-100.24845714077418</v>
      </c>
      <c r="AX281" s="61" t="str">
        <f t="shared" ref="AX281:AX344" ca="1" si="185">IF(AY281+AW281&gt;AJ281,"VINTO","")</f>
        <v/>
      </c>
      <c r="AY281" s="69">
        <f t="shared" ca="1" si="162"/>
        <v>9407.452032029747</v>
      </c>
      <c r="AZ281" s="51">
        <f t="shared" ref="AZ281:AZ344" si="186">AR281*W281</f>
        <v>701.7391999854193</v>
      </c>
      <c r="BA281" s="55">
        <f t="shared" ref="BA281:BA344" ca="1" si="187">IFERROR(AZ281/AA281,0)</f>
        <v>7.3932492800833374E-2</v>
      </c>
      <c r="BB281" s="55">
        <f t="shared" ca="1" si="163"/>
        <v>-0.19719235799653476</v>
      </c>
      <c r="BC281" s="64">
        <f t="shared" ref="BC281:BC344" ca="1" si="188">AW281+AB281</f>
        <v>-608.62747425530074</v>
      </c>
      <c r="BE281" s="52" t="str">
        <f t="shared" ref="BE281:BE344" ca="1" si="189">IF(((AR281-AC281)/AC281)&gt;=BE$4,AD281,"")</f>
        <v/>
      </c>
      <c r="BF281" s="52" t="str">
        <f t="shared" ref="BF281:BF344" ca="1" si="190">IF(AX281="","",AD281)</f>
        <v/>
      </c>
      <c r="BG281" s="52">
        <f t="shared" ca="1" si="164"/>
        <v>13.599999999999953</v>
      </c>
      <c r="BH281" s="52">
        <f t="shared" ca="1" si="165"/>
        <v>13.599999999999953</v>
      </c>
    </row>
    <row r="282" spans="19:60">
      <c r="S282" s="68">
        <f t="shared" si="176"/>
        <v>7</v>
      </c>
      <c r="T282" s="69">
        <f t="shared" si="176"/>
        <v>2</v>
      </c>
      <c r="U282" s="70">
        <f t="shared" ref="U282:U345" si="191">ROUND((1/T282)*S282,0)-1</f>
        <v>3</v>
      </c>
      <c r="V282" s="68">
        <f t="shared" ref="V282:AA297" si="192">V281</f>
        <v>4</v>
      </c>
      <c r="W282" s="70">
        <f t="shared" si="192"/>
        <v>7</v>
      </c>
      <c r="X282" s="71">
        <f t="shared" si="192"/>
        <v>0.42857142857142855</v>
      </c>
      <c r="Y282" s="71">
        <f t="shared" si="192"/>
        <v>0.5</v>
      </c>
      <c r="Z282" s="69">
        <f t="shared" si="192"/>
        <v>10000</v>
      </c>
      <c r="AA282" s="69">
        <f t="shared" ca="1" si="192"/>
        <v>9491.6209828854735</v>
      </c>
      <c r="AB282" s="69">
        <f t="shared" ref="AB282:AB345" ca="1" si="193">AA282-Z282</f>
        <v>-508.3790171145265</v>
      </c>
      <c r="AC282" s="69">
        <f t="shared" ref="AC282:AC345" ca="1" si="194">AC281</f>
        <v>140.93476785345405</v>
      </c>
      <c r="AD282" s="73">
        <f t="shared" si="167"/>
        <v>13.499999999999954</v>
      </c>
      <c r="AE282" s="69">
        <f t="shared" si="177"/>
        <v>0.70000000000000007</v>
      </c>
      <c r="AF282" s="69">
        <f t="shared" si="177"/>
        <v>3.5000000000000004</v>
      </c>
      <c r="AG282" s="78">
        <f t="shared" si="177"/>
        <v>200</v>
      </c>
      <c r="AH282" s="60">
        <f t="shared" si="177"/>
        <v>50</v>
      </c>
      <c r="AI282" s="60">
        <f t="shared" si="177"/>
        <v>175.00000000000003</v>
      </c>
      <c r="AJ282" s="60">
        <f t="shared" si="177"/>
        <v>10175</v>
      </c>
      <c r="AK282" s="60">
        <f t="shared" si="177"/>
        <v>648.37901711452696</v>
      </c>
      <c r="AL282" s="60">
        <f t="shared" si="177"/>
        <v>12.967580342290539</v>
      </c>
      <c r="AM282" s="60">
        <f t="shared" ca="1" si="177"/>
        <v>-767.54796797025324</v>
      </c>
      <c r="AN282" s="60">
        <f t="shared" ca="1" si="177"/>
        <v>-767.54796797025324</v>
      </c>
      <c r="AO282" s="60">
        <f t="shared" ca="1" si="177"/>
        <v>767.54796797025324</v>
      </c>
      <c r="AP282" s="63">
        <f t="shared" si="178"/>
        <v>35</v>
      </c>
      <c r="AQ282" s="62">
        <f t="shared" si="179"/>
        <v>2.0124133586881916</v>
      </c>
      <c r="AR282" s="62">
        <f t="shared" si="180"/>
        <v>100.62066793440958</v>
      </c>
      <c r="AS282" s="62">
        <f t="shared" si="181"/>
        <v>201.24133586881916</v>
      </c>
      <c r="AT282" s="62">
        <f t="shared" si="182"/>
        <v>-100.62066793440958</v>
      </c>
      <c r="AU282" s="62">
        <f t="shared" si="183"/>
        <v>301.86200380322873</v>
      </c>
      <c r="AV282" s="62">
        <f t="shared" si="184"/>
        <v>-402.48267173763833</v>
      </c>
      <c r="AW282" s="63">
        <f t="shared" ref="AW282:AW345" si="195">SUM(AU282:AV282)</f>
        <v>-100.6206679344096</v>
      </c>
      <c r="AX282" s="61" t="str">
        <f t="shared" ca="1" si="185"/>
        <v/>
      </c>
      <c r="AY282" s="69">
        <f t="shared" ref="AY282:AY345" ca="1" si="196">AY281</f>
        <v>9407.452032029747</v>
      </c>
      <c r="AZ282" s="51">
        <f t="shared" si="186"/>
        <v>704.34467554086712</v>
      </c>
      <c r="BA282" s="55">
        <f t="shared" ca="1" si="187"/>
        <v>7.4206995497490338E-2</v>
      </c>
      <c r="BB282" s="55">
        <f t="shared" ref="BB282:BB345" ca="1" si="197">IFERROR(AW282/ABS(AB282),0)</f>
        <v>-0.19792451015290821</v>
      </c>
      <c r="BC282" s="64">
        <f t="shared" ca="1" si="188"/>
        <v>-608.99968504893604</v>
      </c>
      <c r="BE282" s="52" t="str">
        <f t="shared" ca="1" si="189"/>
        <v/>
      </c>
      <c r="BF282" s="52" t="str">
        <f t="shared" ca="1" si="190"/>
        <v/>
      </c>
      <c r="BG282" s="52">
        <f t="shared" ref="BG282:BG345" ca="1" si="198">IF(BA282&lt;=BG$213,AD282,"")</f>
        <v>13.499999999999954</v>
      </c>
      <c r="BH282" s="52">
        <f t="shared" ref="BH282:BH345" ca="1" si="199">IF(BB282&gt;=BH$213,AD282,"")</f>
        <v>13.499999999999954</v>
      </c>
    </row>
    <row r="283" spans="19:60">
      <c r="S283" s="68">
        <f t="shared" ref="S283:T298" si="200">S282</f>
        <v>7</v>
      </c>
      <c r="T283" s="69">
        <f t="shared" si="200"/>
        <v>2</v>
      </c>
      <c r="U283" s="70">
        <f t="shared" si="191"/>
        <v>3</v>
      </c>
      <c r="V283" s="68">
        <f t="shared" si="192"/>
        <v>4</v>
      </c>
      <c r="W283" s="70">
        <f t="shared" si="192"/>
        <v>7</v>
      </c>
      <c r="X283" s="71">
        <f t="shared" si="192"/>
        <v>0.42857142857142855</v>
      </c>
      <c r="Y283" s="71">
        <f t="shared" si="192"/>
        <v>0.5</v>
      </c>
      <c r="Z283" s="69">
        <f t="shared" si="192"/>
        <v>10000</v>
      </c>
      <c r="AA283" s="69">
        <f t="shared" ca="1" si="192"/>
        <v>9491.6209828854735</v>
      </c>
      <c r="AB283" s="69">
        <f t="shared" ca="1" si="193"/>
        <v>-508.3790171145265</v>
      </c>
      <c r="AC283" s="69">
        <f t="shared" ca="1" si="194"/>
        <v>140.93476785345405</v>
      </c>
      <c r="AD283" s="73">
        <f t="shared" ref="AD283:AD346" si="201">AD282-0.1</f>
        <v>13.399999999999954</v>
      </c>
      <c r="AE283" s="69">
        <f t="shared" ref="AE283:AO298" si="202">AE282</f>
        <v>0.70000000000000007</v>
      </c>
      <c r="AF283" s="69">
        <f t="shared" si="202"/>
        <v>3.5000000000000004</v>
      </c>
      <c r="AG283" s="78">
        <f t="shared" si="202"/>
        <v>200</v>
      </c>
      <c r="AH283" s="60">
        <f t="shared" si="202"/>
        <v>50</v>
      </c>
      <c r="AI283" s="60">
        <f t="shared" si="202"/>
        <v>175.00000000000003</v>
      </c>
      <c r="AJ283" s="60">
        <f t="shared" si="202"/>
        <v>10175</v>
      </c>
      <c r="AK283" s="60">
        <f t="shared" si="202"/>
        <v>648.37901711452696</v>
      </c>
      <c r="AL283" s="60">
        <f t="shared" si="202"/>
        <v>12.967580342290539</v>
      </c>
      <c r="AM283" s="60">
        <f t="shared" ca="1" si="202"/>
        <v>-767.54796797025324</v>
      </c>
      <c r="AN283" s="60">
        <f t="shared" ca="1" si="202"/>
        <v>-767.54796797025324</v>
      </c>
      <c r="AO283" s="60">
        <f t="shared" ca="1" si="202"/>
        <v>767.54796797025324</v>
      </c>
      <c r="AP283" s="63">
        <f t="shared" si="178"/>
        <v>35</v>
      </c>
      <c r="AQ283" s="62">
        <f t="shared" si="179"/>
        <v>2.0199686822604912</v>
      </c>
      <c r="AR283" s="62">
        <f t="shared" si="180"/>
        <v>100.99843411302456</v>
      </c>
      <c r="AS283" s="62">
        <f t="shared" si="181"/>
        <v>201.99686822604912</v>
      </c>
      <c r="AT283" s="62">
        <f t="shared" si="182"/>
        <v>-100.99843411302456</v>
      </c>
      <c r="AU283" s="62">
        <f t="shared" si="183"/>
        <v>302.99530233907365</v>
      </c>
      <c r="AV283" s="62">
        <f t="shared" si="184"/>
        <v>-403.99373645209823</v>
      </c>
      <c r="AW283" s="63">
        <f t="shared" si="195"/>
        <v>-100.99843411302459</v>
      </c>
      <c r="AX283" s="61" t="str">
        <f t="shared" ca="1" si="185"/>
        <v/>
      </c>
      <c r="AY283" s="69">
        <f t="shared" ca="1" si="196"/>
        <v>9407.452032029747</v>
      </c>
      <c r="AZ283" s="51">
        <f t="shared" si="186"/>
        <v>706.98903879117188</v>
      </c>
      <c r="BA283" s="55">
        <f t="shared" ca="1" si="187"/>
        <v>7.4485595249321218E-2</v>
      </c>
      <c r="BB283" s="55">
        <f t="shared" ca="1" si="197"/>
        <v>-0.19866758995340653</v>
      </c>
      <c r="BC283" s="64">
        <f t="shared" ca="1" si="188"/>
        <v>-609.37745122755109</v>
      </c>
      <c r="BE283" s="52" t="str">
        <f t="shared" ca="1" si="189"/>
        <v/>
      </c>
      <c r="BF283" s="52" t="str">
        <f t="shared" ca="1" si="190"/>
        <v/>
      </c>
      <c r="BG283" s="52">
        <f t="shared" ca="1" si="198"/>
        <v>13.399999999999954</v>
      </c>
      <c r="BH283" s="52">
        <f t="shared" ca="1" si="199"/>
        <v>13.399999999999954</v>
      </c>
    </row>
    <row r="284" spans="19:60">
      <c r="S284" s="68">
        <f t="shared" si="200"/>
        <v>7</v>
      </c>
      <c r="T284" s="69">
        <f t="shared" si="200"/>
        <v>2</v>
      </c>
      <c r="U284" s="70">
        <f t="shared" si="191"/>
        <v>3</v>
      </c>
      <c r="V284" s="68">
        <f t="shared" si="192"/>
        <v>4</v>
      </c>
      <c r="W284" s="70">
        <f t="shared" si="192"/>
        <v>7</v>
      </c>
      <c r="X284" s="71">
        <f t="shared" si="192"/>
        <v>0.42857142857142855</v>
      </c>
      <c r="Y284" s="71">
        <f t="shared" si="192"/>
        <v>0.5</v>
      </c>
      <c r="Z284" s="69">
        <f t="shared" si="192"/>
        <v>10000</v>
      </c>
      <c r="AA284" s="69">
        <f t="shared" ca="1" si="192"/>
        <v>9491.6209828854735</v>
      </c>
      <c r="AB284" s="69">
        <f t="shared" ca="1" si="193"/>
        <v>-508.3790171145265</v>
      </c>
      <c r="AC284" s="69">
        <f t="shared" ca="1" si="194"/>
        <v>140.93476785345405</v>
      </c>
      <c r="AD284" s="73">
        <f t="shared" si="201"/>
        <v>13.299999999999955</v>
      </c>
      <c r="AE284" s="69">
        <f t="shared" si="202"/>
        <v>0.70000000000000007</v>
      </c>
      <c r="AF284" s="69">
        <f t="shared" si="202"/>
        <v>3.5000000000000004</v>
      </c>
      <c r="AG284" s="78">
        <f t="shared" si="202"/>
        <v>200</v>
      </c>
      <c r="AH284" s="60">
        <f t="shared" si="202"/>
        <v>50</v>
      </c>
      <c r="AI284" s="60">
        <f t="shared" si="202"/>
        <v>175.00000000000003</v>
      </c>
      <c r="AJ284" s="60">
        <f t="shared" si="202"/>
        <v>10175</v>
      </c>
      <c r="AK284" s="60">
        <f t="shared" si="202"/>
        <v>648.37901711452696</v>
      </c>
      <c r="AL284" s="60">
        <f t="shared" si="202"/>
        <v>12.967580342290539</v>
      </c>
      <c r="AM284" s="60">
        <f t="shared" ca="1" si="202"/>
        <v>-767.54796797025324</v>
      </c>
      <c r="AN284" s="60">
        <f t="shared" ca="1" si="202"/>
        <v>-767.54796797025324</v>
      </c>
      <c r="AO284" s="60">
        <f t="shared" ca="1" si="202"/>
        <v>767.54796797025324</v>
      </c>
      <c r="AP284" s="63">
        <f t="shared" si="178"/>
        <v>35</v>
      </c>
      <c r="AQ284" s="62">
        <f t="shared" si="179"/>
        <v>2.0276376197210966</v>
      </c>
      <c r="AR284" s="62">
        <f t="shared" si="180"/>
        <v>101.38188098605482</v>
      </c>
      <c r="AS284" s="62">
        <f t="shared" si="181"/>
        <v>202.76376197210965</v>
      </c>
      <c r="AT284" s="62">
        <f t="shared" si="182"/>
        <v>-101.38188098605482</v>
      </c>
      <c r="AU284" s="62">
        <f t="shared" si="183"/>
        <v>304.14564295816444</v>
      </c>
      <c r="AV284" s="62">
        <f t="shared" si="184"/>
        <v>-405.5275239442193</v>
      </c>
      <c r="AW284" s="63">
        <f t="shared" si="195"/>
        <v>-101.38188098605485</v>
      </c>
      <c r="AX284" s="61" t="str">
        <f t="shared" ca="1" si="185"/>
        <v/>
      </c>
      <c r="AY284" s="69">
        <f t="shared" ca="1" si="196"/>
        <v>9407.452032029747</v>
      </c>
      <c r="AZ284" s="51">
        <f t="shared" si="186"/>
        <v>709.67316690238374</v>
      </c>
      <c r="BA284" s="55">
        <f t="shared" ca="1" si="187"/>
        <v>7.4768384471104482E-2</v>
      </c>
      <c r="BB284" s="55">
        <f t="shared" ca="1" si="197"/>
        <v>-0.19942184388624318</v>
      </c>
      <c r="BC284" s="64">
        <f t="shared" ca="1" si="188"/>
        <v>-609.76089810058136</v>
      </c>
      <c r="BE284" s="52" t="str">
        <f t="shared" ca="1" si="189"/>
        <v/>
      </c>
      <c r="BF284" s="52" t="str">
        <f t="shared" ca="1" si="190"/>
        <v/>
      </c>
      <c r="BG284" s="52">
        <f t="shared" ca="1" si="198"/>
        <v>13.299999999999955</v>
      </c>
      <c r="BH284" s="52">
        <f t="shared" ca="1" si="199"/>
        <v>13.299999999999955</v>
      </c>
    </row>
    <row r="285" spans="19:60">
      <c r="S285" s="68">
        <f t="shared" si="200"/>
        <v>7</v>
      </c>
      <c r="T285" s="69">
        <f t="shared" si="200"/>
        <v>2</v>
      </c>
      <c r="U285" s="70">
        <f t="shared" si="191"/>
        <v>3</v>
      </c>
      <c r="V285" s="68">
        <f t="shared" si="192"/>
        <v>4</v>
      </c>
      <c r="W285" s="70">
        <f t="shared" si="192"/>
        <v>7</v>
      </c>
      <c r="X285" s="71">
        <f t="shared" si="192"/>
        <v>0.42857142857142855</v>
      </c>
      <c r="Y285" s="71">
        <f t="shared" si="192"/>
        <v>0.5</v>
      </c>
      <c r="Z285" s="69">
        <f t="shared" si="192"/>
        <v>10000</v>
      </c>
      <c r="AA285" s="69">
        <f t="shared" ca="1" si="192"/>
        <v>9491.6209828854735</v>
      </c>
      <c r="AB285" s="69">
        <f t="shared" ca="1" si="193"/>
        <v>-508.3790171145265</v>
      </c>
      <c r="AC285" s="69">
        <f t="shared" ca="1" si="194"/>
        <v>140.93476785345405</v>
      </c>
      <c r="AD285" s="73">
        <f t="shared" si="201"/>
        <v>13.199999999999955</v>
      </c>
      <c r="AE285" s="69">
        <f t="shared" si="202"/>
        <v>0.70000000000000007</v>
      </c>
      <c r="AF285" s="69">
        <f t="shared" si="202"/>
        <v>3.5000000000000004</v>
      </c>
      <c r="AG285" s="78">
        <f t="shared" si="202"/>
        <v>200</v>
      </c>
      <c r="AH285" s="60">
        <f t="shared" si="202"/>
        <v>50</v>
      </c>
      <c r="AI285" s="60">
        <f t="shared" si="202"/>
        <v>175.00000000000003</v>
      </c>
      <c r="AJ285" s="60">
        <f t="shared" si="202"/>
        <v>10175</v>
      </c>
      <c r="AK285" s="60">
        <f t="shared" si="202"/>
        <v>648.37901711452696</v>
      </c>
      <c r="AL285" s="60">
        <f t="shared" si="202"/>
        <v>12.967580342290539</v>
      </c>
      <c r="AM285" s="60">
        <f t="shared" ca="1" si="202"/>
        <v>-767.54796797025324</v>
      </c>
      <c r="AN285" s="60">
        <f t="shared" ca="1" si="202"/>
        <v>-767.54796797025324</v>
      </c>
      <c r="AO285" s="60">
        <f t="shared" ca="1" si="202"/>
        <v>767.54796797025324</v>
      </c>
      <c r="AP285" s="63">
        <f t="shared" si="178"/>
        <v>35</v>
      </c>
      <c r="AQ285" s="62">
        <f t="shared" si="179"/>
        <v>2.0354227532038323</v>
      </c>
      <c r="AR285" s="62">
        <f t="shared" si="180"/>
        <v>101.77113766019161</v>
      </c>
      <c r="AS285" s="62">
        <f t="shared" si="181"/>
        <v>203.54227532038323</v>
      </c>
      <c r="AT285" s="62">
        <f t="shared" si="182"/>
        <v>-101.77113766019161</v>
      </c>
      <c r="AU285" s="62">
        <f t="shared" si="183"/>
        <v>305.31341298057487</v>
      </c>
      <c r="AV285" s="62">
        <f t="shared" si="184"/>
        <v>-407.08455064076645</v>
      </c>
      <c r="AW285" s="63">
        <f t="shared" si="195"/>
        <v>-101.77113766019158</v>
      </c>
      <c r="AX285" s="61" t="str">
        <f t="shared" ca="1" si="185"/>
        <v/>
      </c>
      <c r="AY285" s="69">
        <f t="shared" ca="1" si="196"/>
        <v>9407.452032029747</v>
      </c>
      <c r="AZ285" s="51">
        <f t="shared" si="186"/>
        <v>712.39796362134132</v>
      </c>
      <c r="BA285" s="55">
        <f t="shared" ca="1" si="187"/>
        <v>7.5055458378066292E-2</v>
      </c>
      <c r="BB285" s="55">
        <f t="shared" ca="1" si="197"/>
        <v>-0.20018752590897118</v>
      </c>
      <c r="BC285" s="64">
        <f t="shared" ca="1" si="188"/>
        <v>-610.15015477471809</v>
      </c>
      <c r="BE285" s="52" t="str">
        <f t="shared" ca="1" si="189"/>
        <v/>
      </c>
      <c r="BF285" s="52" t="str">
        <f t="shared" ca="1" si="190"/>
        <v/>
      </c>
      <c r="BG285" s="52">
        <f t="shared" ca="1" si="198"/>
        <v>13.199999999999955</v>
      </c>
      <c r="BH285" s="52" t="str">
        <f t="shared" ca="1" si="199"/>
        <v/>
      </c>
    </row>
    <row r="286" spans="19:60">
      <c r="S286" s="68">
        <f t="shared" si="200"/>
        <v>7</v>
      </c>
      <c r="T286" s="69">
        <f t="shared" si="200"/>
        <v>2</v>
      </c>
      <c r="U286" s="70">
        <f t="shared" si="191"/>
        <v>3</v>
      </c>
      <c r="V286" s="68">
        <f t="shared" si="192"/>
        <v>4</v>
      </c>
      <c r="W286" s="70">
        <f t="shared" si="192"/>
        <v>7</v>
      </c>
      <c r="X286" s="71">
        <f t="shared" si="192"/>
        <v>0.42857142857142855</v>
      </c>
      <c r="Y286" s="71">
        <f t="shared" si="192"/>
        <v>0.5</v>
      </c>
      <c r="Z286" s="69">
        <f t="shared" si="192"/>
        <v>10000</v>
      </c>
      <c r="AA286" s="69">
        <f t="shared" ca="1" si="192"/>
        <v>9491.6209828854735</v>
      </c>
      <c r="AB286" s="69">
        <f t="shared" ca="1" si="193"/>
        <v>-508.3790171145265</v>
      </c>
      <c r="AC286" s="69">
        <f t="shared" ca="1" si="194"/>
        <v>140.93476785345405</v>
      </c>
      <c r="AD286" s="73">
        <f t="shared" si="201"/>
        <v>13.099999999999955</v>
      </c>
      <c r="AE286" s="69">
        <f t="shared" si="202"/>
        <v>0.70000000000000007</v>
      </c>
      <c r="AF286" s="69">
        <f t="shared" si="202"/>
        <v>3.5000000000000004</v>
      </c>
      <c r="AG286" s="78">
        <f t="shared" si="202"/>
        <v>200</v>
      </c>
      <c r="AH286" s="60">
        <f t="shared" si="202"/>
        <v>50</v>
      </c>
      <c r="AI286" s="60">
        <f t="shared" si="202"/>
        <v>175.00000000000003</v>
      </c>
      <c r="AJ286" s="60">
        <f t="shared" si="202"/>
        <v>10175</v>
      </c>
      <c r="AK286" s="60">
        <f t="shared" si="202"/>
        <v>648.37901711452696</v>
      </c>
      <c r="AL286" s="60">
        <f t="shared" si="202"/>
        <v>12.967580342290539</v>
      </c>
      <c r="AM286" s="60">
        <f t="shared" ca="1" si="202"/>
        <v>-767.54796797025324</v>
      </c>
      <c r="AN286" s="60">
        <f t="shared" ca="1" si="202"/>
        <v>-767.54796797025324</v>
      </c>
      <c r="AO286" s="60">
        <f t="shared" ca="1" si="202"/>
        <v>767.54796797025324</v>
      </c>
      <c r="AP286" s="63">
        <f t="shared" si="178"/>
        <v>35</v>
      </c>
      <c r="AQ286" s="62">
        <f t="shared" si="179"/>
        <v>2.0433267436863041</v>
      </c>
      <c r="AR286" s="62">
        <f t="shared" si="180"/>
        <v>102.16633718431521</v>
      </c>
      <c r="AS286" s="62">
        <f t="shared" si="181"/>
        <v>204.33267436863042</v>
      </c>
      <c r="AT286" s="62">
        <f t="shared" si="182"/>
        <v>-102.16633718431521</v>
      </c>
      <c r="AU286" s="62">
        <f t="shared" si="183"/>
        <v>306.4990115529456</v>
      </c>
      <c r="AV286" s="62">
        <f t="shared" si="184"/>
        <v>-408.66534873726084</v>
      </c>
      <c r="AW286" s="63">
        <f t="shared" si="195"/>
        <v>-102.16633718431524</v>
      </c>
      <c r="AX286" s="61" t="str">
        <f t="shared" ca="1" si="185"/>
        <v/>
      </c>
      <c r="AY286" s="69">
        <f t="shared" ca="1" si="196"/>
        <v>9407.452032029747</v>
      </c>
      <c r="AZ286" s="51">
        <f t="shared" si="186"/>
        <v>715.16436029020645</v>
      </c>
      <c r="BA286" s="55">
        <f t="shared" ca="1" si="187"/>
        <v>7.5346915092767947E-2</v>
      </c>
      <c r="BB286" s="55">
        <f t="shared" ca="1" si="197"/>
        <v>-0.20096489773357312</v>
      </c>
      <c r="BC286" s="64">
        <f t="shared" ca="1" si="188"/>
        <v>-610.54535429884174</v>
      </c>
      <c r="BE286" s="52" t="str">
        <f t="shared" ca="1" si="189"/>
        <v/>
      </c>
      <c r="BF286" s="52" t="str">
        <f t="shared" ca="1" si="190"/>
        <v/>
      </c>
      <c r="BG286" s="52">
        <f t="shared" ca="1" si="198"/>
        <v>13.099999999999955</v>
      </c>
      <c r="BH286" s="52" t="str">
        <f t="shared" ca="1" si="199"/>
        <v/>
      </c>
    </row>
    <row r="287" spans="19:60">
      <c r="S287" s="68">
        <f t="shared" si="200"/>
        <v>7</v>
      </c>
      <c r="T287" s="69">
        <f t="shared" si="200"/>
        <v>2</v>
      </c>
      <c r="U287" s="70">
        <f t="shared" si="191"/>
        <v>3</v>
      </c>
      <c r="V287" s="68">
        <f t="shared" si="192"/>
        <v>4</v>
      </c>
      <c r="W287" s="70">
        <f t="shared" si="192"/>
        <v>7</v>
      </c>
      <c r="X287" s="71">
        <f t="shared" si="192"/>
        <v>0.42857142857142855</v>
      </c>
      <c r="Y287" s="71">
        <f t="shared" si="192"/>
        <v>0.5</v>
      </c>
      <c r="Z287" s="69">
        <f t="shared" si="192"/>
        <v>10000</v>
      </c>
      <c r="AA287" s="69">
        <f t="shared" ca="1" si="192"/>
        <v>9491.6209828854735</v>
      </c>
      <c r="AB287" s="69">
        <f t="shared" ca="1" si="193"/>
        <v>-508.3790171145265</v>
      </c>
      <c r="AC287" s="69">
        <f t="shared" ca="1" si="194"/>
        <v>140.93476785345405</v>
      </c>
      <c r="AD287" s="73">
        <f t="shared" si="201"/>
        <v>12.999999999999956</v>
      </c>
      <c r="AE287" s="69">
        <f t="shared" si="202"/>
        <v>0.70000000000000007</v>
      </c>
      <c r="AF287" s="69">
        <f t="shared" si="202"/>
        <v>3.5000000000000004</v>
      </c>
      <c r="AG287" s="78">
        <f t="shared" si="202"/>
        <v>200</v>
      </c>
      <c r="AH287" s="60">
        <f t="shared" si="202"/>
        <v>50</v>
      </c>
      <c r="AI287" s="60">
        <f t="shared" si="202"/>
        <v>175.00000000000003</v>
      </c>
      <c r="AJ287" s="60">
        <f t="shared" si="202"/>
        <v>10175</v>
      </c>
      <c r="AK287" s="60">
        <f t="shared" si="202"/>
        <v>648.37901711452696</v>
      </c>
      <c r="AL287" s="60">
        <f t="shared" si="202"/>
        <v>12.967580342290539</v>
      </c>
      <c r="AM287" s="60">
        <f t="shared" ca="1" si="202"/>
        <v>-767.54796797025324</v>
      </c>
      <c r="AN287" s="60">
        <f t="shared" ca="1" si="202"/>
        <v>-767.54796797025324</v>
      </c>
      <c r="AO287" s="60">
        <f t="shared" ca="1" si="202"/>
        <v>767.54796797025324</v>
      </c>
      <c r="AP287" s="63">
        <f t="shared" si="178"/>
        <v>35</v>
      </c>
      <c r="AQ287" s="62">
        <f t="shared" si="179"/>
        <v>2.0513523340223525</v>
      </c>
      <c r="AR287" s="62">
        <f t="shared" si="180"/>
        <v>102.56761670111763</v>
      </c>
      <c r="AS287" s="62">
        <f t="shared" si="181"/>
        <v>205.13523340223526</v>
      </c>
      <c r="AT287" s="62">
        <f t="shared" si="182"/>
        <v>-102.56761670111763</v>
      </c>
      <c r="AU287" s="62">
        <f t="shared" si="183"/>
        <v>307.70285010335289</v>
      </c>
      <c r="AV287" s="62">
        <f t="shared" si="184"/>
        <v>-410.27046680447052</v>
      </c>
      <c r="AW287" s="63">
        <f t="shared" si="195"/>
        <v>-102.56761670111763</v>
      </c>
      <c r="AX287" s="61" t="str">
        <f t="shared" ca="1" si="185"/>
        <v/>
      </c>
      <c r="AY287" s="69">
        <f t="shared" ca="1" si="196"/>
        <v>9407.452032029747</v>
      </c>
      <c r="AZ287" s="51">
        <f t="shared" si="186"/>
        <v>717.97331690782335</v>
      </c>
      <c r="BA287" s="55">
        <f t="shared" ca="1" si="187"/>
        <v>7.5642855756926558E-2</v>
      </c>
      <c r="BB287" s="55">
        <f t="shared" ca="1" si="197"/>
        <v>-0.20175422912470722</v>
      </c>
      <c r="BC287" s="64">
        <f t="shared" ca="1" si="188"/>
        <v>-610.94663381564419</v>
      </c>
      <c r="BE287" s="52" t="str">
        <f t="shared" ca="1" si="189"/>
        <v/>
      </c>
      <c r="BF287" s="52" t="str">
        <f t="shared" ca="1" si="190"/>
        <v/>
      </c>
      <c r="BG287" s="52">
        <f t="shared" ca="1" si="198"/>
        <v>12.999999999999956</v>
      </c>
      <c r="BH287" s="52" t="str">
        <f t="shared" ca="1" si="199"/>
        <v/>
      </c>
    </row>
    <row r="288" spans="19:60">
      <c r="S288" s="68">
        <f t="shared" si="200"/>
        <v>7</v>
      </c>
      <c r="T288" s="69">
        <f t="shared" si="200"/>
        <v>2</v>
      </c>
      <c r="U288" s="70">
        <f t="shared" si="191"/>
        <v>3</v>
      </c>
      <c r="V288" s="68">
        <f t="shared" si="192"/>
        <v>4</v>
      </c>
      <c r="W288" s="70">
        <f t="shared" si="192"/>
        <v>7</v>
      </c>
      <c r="X288" s="71">
        <f t="shared" si="192"/>
        <v>0.42857142857142855</v>
      </c>
      <c r="Y288" s="71">
        <f t="shared" si="192"/>
        <v>0.5</v>
      </c>
      <c r="Z288" s="69">
        <f t="shared" si="192"/>
        <v>10000</v>
      </c>
      <c r="AA288" s="69">
        <f t="shared" ca="1" si="192"/>
        <v>9491.6209828854735</v>
      </c>
      <c r="AB288" s="69">
        <f t="shared" ca="1" si="193"/>
        <v>-508.3790171145265</v>
      </c>
      <c r="AC288" s="69">
        <f t="shared" ca="1" si="194"/>
        <v>140.93476785345405</v>
      </c>
      <c r="AD288" s="73">
        <f t="shared" si="201"/>
        <v>12.899999999999956</v>
      </c>
      <c r="AE288" s="69">
        <f t="shared" si="202"/>
        <v>0.70000000000000007</v>
      </c>
      <c r="AF288" s="69">
        <f t="shared" si="202"/>
        <v>3.5000000000000004</v>
      </c>
      <c r="AG288" s="78">
        <f t="shared" si="202"/>
        <v>200</v>
      </c>
      <c r="AH288" s="60">
        <f t="shared" si="202"/>
        <v>50</v>
      </c>
      <c r="AI288" s="60">
        <f t="shared" si="202"/>
        <v>175.00000000000003</v>
      </c>
      <c r="AJ288" s="60">
        <f t="shared" si="202"/>
        <v>10175</v>
      </c>
      <c r="AK288" s="60">
        <f t="shared" si="202"/>
        <v>648.37901711452696</v>
      </c>
      <c r="AL288" s="60">
        <f t="shared" si="202"/>
        <v>12.967580342290539</v>
      </c>
      <c r="AM288" s="60">
        <f t="shared" ca="1" si="202"/>
        <v>-767.54796797025324</v>
      </c>
      <c r="AN288" s="60">
        <f t="shared" ca="1" si="202"/>
        <v>-767.54796797025324</v>
      </c>
      <c r="AO288" s="60">
        <f t="shared" ca="1" si="202"/>
        <v>767.54796797025324</v>
      </c>
      <c r="AP288" s="63">
        <f t="shared" si="178"/>
        <v>35</v>
      </c>
      <c r="AQ288" s="62">
        <f t="shared" si="179"/>
        <v>2.0595023521155493</v>
      </c>
      <c r="AR288" s="62">
        <f t="shared" si="180"/>
        <v>102.97511760577747</v>
      </c>
      <c r="AS288" s="62">
        <f t="shared" si="181"/>
        <v>205.95023521155494</v>
      </c>
      <c r="AT288" s="62">
        <f t="shared" si="182"/>
        <v>-102.97511760577747</v>
      </c>
      <c r="AU288" s="62">
        <f t="shared" si="183"/>
        <v>308.9253528173324</v>
      </c>
      <c r="AV288" s="62">
        <f t="shared" si="184"/>
        <v>-411.90047042310988</v>
      </c>
      <c r="AW288" s="63">
        <f t="shared" si="195"/>
        <v>-102.97511760577748</v>
      </c>
      <c r="AX288" s="61" t="str">
        <f t="shared" ca="1" si="185"/>
        <v/>
      </c>
      <c r="AY288" s="69">
        <f t="shared" ca="1" si="196"/>
        <v>9407.452032029747</v>
      </c>
      <c r="AZ288" s="51">
        <f t="shared" si="186"/>
        <v>720.82582324044233</v>
      </c>
      <c r="BA288" s="55">
        <f t="shared" ca="1" si="187"/>
        <v>7.5943384648436488E-2</v>
      </c>
      <c r="BB288" s="55">
        <f t="shared" ca="1" si="197"/>
        <v>-0.20255579821182801</v>
      </c>
      <c r="BC288" s="64">
        <f t="shared" ca="1" si="188"/>
        <v>-611.35413472030405</v>
      </c>
      <c r="BE288" s="52" t="str">
        <f t="shared" ca="1" si="189"/>
        <v/>
      </c>
      <c r="BF288" s="52" t="str">
        <f t="shared" ca="1" si="190"/>
        <v/>
      </c>
      <c r="BG288" s="52">
        <f t="shared" ca="1" si="198"/>
        <v>12.899999999999956</v>
      </c>
      <c r="BH288" s="52" t="str">
        <f t="shared" ca="1" si="199"/>
        <v/>
      </c>
    </row>
    <row r="289" spans="19:60">
      <c r="S289" s="68">
        <f t="shared" si="200"/>
        <v>7</v>
      </c>
      <c r="T289" s="69">
        <f t="shared" si="200"/>
        <v>2</v>
      </c>
      <c r="U289" s="70">
        <f t="shared" si="191"/>
        <v>3</v>
      </c>
      <c r="V289" s="68">
        <f t="shared" si="192"/>
        <v>4</v>
      </c>
      <c r="W289" s="70">
        <f t="shared" si="192"/>
        <v>7</v>
      </c>
      <c r="X289" s="71">
        <f t="shared" si="192"/>
        <v>0.42857142857142855</v>
      </c>
      <c r="Y289" s="71">
        <f t="shared" si="192"/>
        <v>0.5</v>
      </c>
      <c r="Z289" s="69">
        <f t="shared" si="192"/>
        <v>10000</v>
      </c>
      <c r="AA289" s="69">
        <f t="shared" ca="1" si="192"/>
        <v>9491.6209828854735</v>
      </c>
      <c r="AB289" s="69">
        <f t="shared" ca="1" si="193"/>
        <v>-508.3790171145265</v>
      </c>
      <c r="AC289" s="69">
        <f t="shared" ca="1" si="194"/>
        <v>140.93476785345405</v>
      </c>
      <c r="AD289" s="73">
        <f t="shared" si="201"/>
        <v>12.799999999999956</v>
      </c>
      <c r="AE289" s="69">
        <f t="shared" si="202"/>
        <v>0.70000000000000007</v>
      </c>
      <c r="AF289" s="69">
        <f t="shared" si="202"/>
        <v>3.5000000000000004</v>
      </c>
      <c r="AG289" s="78">
        <f t="shared" si="202"/>
        <v>200</v>
      </c>
      <c r="AH289" s="60">
        <f t="shared" si="202"/>
        <v>50</v>
      </c>
      <c r="AI289" s="60">
        <f t="shared" si="202"/>
        <v>175.00000000000003</v>
      </c>
      <c r="AJ289" s="60">
        <f t="shared" si="202"/>
        <v>10175</v>
      </c>
      <c r="AK289" s="60">
        <f t="shared" si="202"/>
        <v>648.37901711452696</v>
      </c>
      <c r="AL289" s="60">
        <f t="shared" si="202"/>
        <v>12.967580342290539</v>
      </c>
      <c r="AM289" s="60">
        <f t="shared" ca="1" si="202"/>
        <v>-767.54796797025324</v>
      </c>
      <c r="AN289" s="60">
        <f t="shared" ca="1" si="202"/>
        <v>-767.54796797025324</v>
      </c>
      <c r="AO289" s="60">
        <f t="shared" ca="1" si="202"/>
        <v>767.54796797025324</v>
      </c>
      <c r="AP289" s="63">
        <f t="shared" si="178"/>
        <v>35</v>
      </c>
      <c r="AQ289" s="62">
        <f t="shared" si="179"/>
        <v>2.067779714241452</v>
      </c>
      <c r="AR289" s="62">
        <f t="shared" si="180"/>
        <v>103.3889857120726</v>
      </c>
      <c r="AS289" s="62">
        <f t="shared" si="181"/>
        <v>206.77797142414519</v>
      </c>
      <c r="AT289" s="62">
        <f t="shared" si="182"/>
        <v>-103.3889857120726</v>
      </c>
      <c r="AU289" s="62">
        <f t="shared" si="183"/>
        <v>310.16695713621777</v>
      </c>
      <c r="AV289" s="62">
        <f t="shared" si="184"/>
        <v>-413.55594284829039</v>
      </c>
      <c r="AW289" s="63">
        <f t="shared" si="195"/>
        <v>-103.38898571207261</v>
      </c>
      <c r="AX289" s="61" t="str">
        <f t="shared" ca="1" si="185"/>
        <v/>
      </c>
      <c r="AY289" s="69">
        <f t="shared" ca="1" si="196"/>
        <v>9407.452032029747</v>
      </c>
      <c r="AZ289" s="51">
        <f t="shared" si="186"/>
        <v>723.72289998450822</v>
      </c>
      <c r="BA289" s="55">
        <f t="shared" ca="1" si="187"/>
        <v>7.6248609303876239E-2</v>
      </c>
      <c r="BB289" s="55">
        <f t="shared" ca="1" si="197"/>
        <v>-0.20336989181593498</v>
      </c>
      <c r="BC289" s="64">
        <f t="shared" ca="1" si="188"/>
        <v>-611.76800282659906</v>
      </c>
      <c r="BE289" s="52" t="str">
        <f t="shared" ca="1" si="189"/>
        <v/>
      </c>
      <c r="BF289" s="52" t="str">
        <f t="shared" ca="1" si="190"/>
        <v/>
      </c>
      <c r="BG289" s="52">
        <f t="shared" ca="1" si="198"/>
        <v>12.799999999999956</v>
      </c>
      <c r="BH289" s="52" t="str">
        <f t="shared" ca="1" si="199"/>
        <v/>
      </c>
    </row>
    <row r="290" spans="19:60">
      <c r="S290" s="68">
        <f t="shared" si="200"/>
        <v>7</v>
      </c>
      <c r="T290" s="69">
        <f t="shared" si="200"/>
        <v>2</v>
      </c>
      <c r="U290" s="70">
        <f t="shared" si="191"/>
        <v>3</v>
      </c>
      <c r="V290" s="68">
        <f t="shared" si="192"/>
        <v>4</v>
      </c>
      <c r="W290" s="70">
        <f t="shared" si="192"/>
        <v>7</v>
      </c>
      <c r="X290" s="71">
        <f t="shared" si="192"/>
        <v>0.42857142857142855</v>
      </c>
      <c r="Y290" s="71">
        <f t="shared" si="192"/>
        <v>0.5</v>
      </c>
      <c r="Z290" s="69">
        <f t="shared" si="192"/>
        <v>10000</v>
      </c>
      <c r="AA290" s="69">
        <f t="shared" ca="1" si="192"/>
        <v>9491.6209828854735</v>
      </c>
      <c r="AB290" s="69">
        <f t="shared" ca="1" si="193"/>
        <v>-508.3790171145265</v>
      </c>
      <c r="AC290" s="69">
        <f t="shared" ca="1" si="194"/>
        <v>140.93476785345405</v>
      </c>
      <c r="AD290" s="73">
        <f t="shared" si="201"/>
        <v>12.699999999999957</v>
      </c>
      <c r="AE290" s="69">
        <f t="shared" si="202"/>
        <v>0.70000000000000007</v>
      </c>
      <c r="AF290" s="69">
        <f t="shared" si="202"/>
        <v>3.5000000000000004</v>
      </c>
      <c r="AG290" s="78">
        <f t="shared" si="202"/>
        <v>200</v>
      </c>
      <c r="AH290" s="60">
        <f t="shared" si="202"/>
        <v>50</v>
      </c>
      <c r="AI290" s="60">
        <f t="shared" si="202"/>
        <v>175.00000000000003</v>
      </c>
      <c r="AJ290" s="60">
        <f t="shared" si="202"/>
        <v>10175</v>
      </c>
      <c r="AK290" s="60">
        <f t="shared" si="202"/>
        <v>648.37901711452696</v>
      </c>
      <c r="AL290" s="60">
        <f t="shared" si="202"/>
        <v>12.967580342290539</v>
      </c>
      <c r="AM290" s="60">
        <f t="shared" ca="1" si="202"/>
        <v>-767.54796797025324</v>
      </c>
      <c r="AN290" s="60">
        <f t="shared" ca="1" si="202"/>
        <v>-767.54796797025324</v>
      </c>
      <c r="AO290" s="60">
        <f t="shared" ca="1" si="202"/>
        <v>767.54796797025324</v>
      </c>
      <c r="AP290" s="63">
        <f t="shared" si="178"/>
        <v>35</v>
      </c>
      <c r="AQ290" s="62">
        <f t="shared" si="179"/>
        <v>2.0761874285268176</v>
      </c>
      <c r="AR290" s="62">
        <f t="shared" si="180"/>
        <v>103.80937142634087</v>
      </c>
      <c r="AS290" s="62">
        <f t="shared" si="181"/>
        <v>207.61874285268175</v>
      </c>
      <c r="AT290" s="62">
        <f t="shared" si="182"/>
        <v>-103.80937142634087</v>
      </c>
      <c r="AU290" s="62">
        <f t="shared" si="183"/>
        <v>311.42811427902262</v>
      </c>
      <c r="AV290" s="62">
        <f t="shared" si="184"/>
        <v>-415.2374857053635</v>
      </c>
      <c r="AW290" s="63">
        <f t="shared" si="195"/>
        <v>-103.80937142634087</v>
      </c>
      <c r="AX290" s="61" t="str">
        <f t="shared" ca="1" si="185"/>
        <v/>
      </c>
      <c r="AY290" s="69">
        <f t="shared" ca="1" si="196"/>
        <v>9407.452032029747</v>
      </c>
      <c r="AZ290" s="51">
        <f t="shared" si="186"/>
        <v>726.66559998438606</v>
      </c>
      <c r="BA290" s="55">
        <f t="shared" ca="1" si="187"/>
        <v>7.6558640646803205E-2</v>
      </c>
      <c r="BB290" s="55">
        <f t="shared" ca="1" si="197"/>
        <v>-0.20419680579176014</v>
      </c>
      <c r="BC290" s="64">
        <f t="shared" ca="1" si="188"/>
        <v>-612.18838854086744</v>
      </c>
      <c r="BE290" s="52" t="str">
        <f t="shared" ca="1" si="189"/>
        <v/>
      </c>
      <c r="BF290" s="52" t="str">
        <f t="shared" ca="1" si="190"/>
        <v/>
      </c>
      <c r="BG290" s="52">
        <f t="shared" ca="1" si="198"/>
        <v>12.699999999999957</v>
      </c>
      <c r="BH290" s="52" t="str">
        <f t="shared" ca="1" si="199"/>
        <v/>
      </c>
    </row>
    <row r="291" spans="19:60">
      <c r="S291" s="68">
        <f t="shared" si="200"/>
        <v>7</v>
      </c>
      <c r="T291" s="69">
        <f t="shared" si="200"/>
        <v>2</v>
      </c>
      <c r="U291" s="70">
        <f t="shared" si="191"/>
        <v>3</v>
      </c>
      <c r="V291" s="68">
        <f t="shared" si="192"/>
        <v>4</v>
      </c>
      <c r="W291" s="70">
        <f t="shared" si="192"/>
        <v>7</v>
      </c>
      <c r="X291" s="71">
        <f t="shared" si="192"/>
        <v>0.42857142857142855</v>
      </c>
      <c r="Y291" s="71">
        <f t="shared" si="192"/>
        <v>0.5</v>
      </c>
      <c r="Z291" s="69">
        <f t="shared" si="192"/>
        <v>10000</v>
      </c>
      <c r="AA291" s="69">
        <f t="shared" ca="1" si="192"/>
        <v>9491.6209828854735</v>
      </c>
      <c r="AB291" s="69">
        <f t="shared" ca="1" si="193"/>
        <v>-508.3790171145265</v>
      </c>
      <c r="AC291" s="69">
        <f t="shared" ca="1" si="194"/>
        <v>140.93476785345405</v>
      </c>
      <c r="AD291" s="73">
        <f t="shared" si="201"/>
        <v>12.599999999999957</v>
      </c>
      <c r="AE291" s="69">
        <f t="shared" si="202"/>
        <v>0.70000000000000007</v>
      </c>
      <c r="AF291" s="69">
        <f t="shared" si="202"/>
        <v>3.5000000000000004</v>
      </c>
      <c r="AG291" s="78">
        <f t="shared" si="202"/>
        <v>200</v>
      </c>
      <c r="AH291" s="60">
        <f t="shared" si="202"/>
        <v>50</v>
      </c>
      <c r="AI291" s="60">
        <f t="shared" si="202"/>
        <v>175.00000000000003</v>
      </c>
      <c r="AJ291" s="60">
        <f t="shared" si="202"/>
        <v>10175</v>
      </c>
      <c r="AK291" s="60">
        <f t="shared" si="202"/>
        <v>648.37901711452696</v>
      </c>
      <c r="AL291" s="60">
        <f t="shared" si="202"/>
        <v>12.967580342290539</v>
      </c>
      <c r="AM291" s="60">
        <f t="shared" ca="1" si="202"/>
        <v>-767.54796797025324</v>
      </c>
      <c r="AN291" s="60">
        <f t="shared" ca="1" si="202"/>
        <v>-767.54796797025324</v>
      </c>
      <c r="AO291" s="60">
        <f t="shared" ca="1" si="202"/>
        <v>767.54796797025324</v>
      </c>
      <c r="AP291" s="63">
        <f t="shared" si="178"/>
        <v>35</v>
      </c>
      <c r="AQ291" s="62">
        <f t="shared" si="179"/>
        <v>2.0847285985944906</v>
      </c>
      <c r="AR291" s="62">
        <f t="shared" si="180"/>
        <v>104.23642992972452</v>
      </c>
      <c r="AS291" s="62">
        <f t="shared" si="181"/>
        <v>208.47285985944904</v>
      </c>
      <c r="AT291" s="62">
        <f t="shared" si="182"/>
        <v>-104.23642992972452</v>
      </c>
      <c r="AU291" s="62">
        <f t="shared" si="183"/>
        <v>312.70928978917357</v>
      </c>
      <c r="AV291" s="62">
        <f t="shared" si="184"/>
        <v>-416.94571971889809</v>
      </c>
      <c r="AW291" s="63">
        <f t="shared" si="195"/>
        <v>-104.23642992972452</v>
      </c>
      <c r="AX291" s="61" t="str">
        <f t="shared" ca="1" si="185"/>
        <v/>
      </c>
      <c r="AY291" s="69">
        <f t="shared" ca="1" si="196"/>
        <v>9407.452032029747</v>
      </c>
      <c r="AZ291" s="51">
        <f t="shared" si="186"/>
        <v>729.65500950807166</v>
      </c>
      <c r="BA291" s="55">
        <f t="shared" ca="1" si="187"/>
        <v>7.6873593122157621E-2</v>
      </c>
      <c r="BB291" s="55">
        <f t="shared" ca="1" si="197"/>
        <v>-0.20503684538624922</v>
      </c>
      <c r="BC291" s="64">
        <f t="shared" ca="1" si="188"/>
        <v>-612.61544704425103</v>
      </c>
      <c r="BE291" s="52" t="str">
        <f t="shared" ca="1" si="189"/>
        <v/>
      </c>
      <c r="BF291" s="52" t="str">
        <f t="shared" ca="1" si="190"/>
        <v/>
      </c>
      <c r="BG291" s="52">
        <f t="shared" ca="1" si="198"/>
        <v>12.599999999999957</v>
      </c>
      <c r="BH291" s="52" t="str">
        <f t="shared" ca="1" si="199"/>
        <v/>
      </c>
    </row>
    <row r="292" spans="19:60">
      <c r="S292" s="68">
        <f t="shared" si="200"/>
        <v>7</v>
      </c>
      <c r="T292" s="69">
        <f t="shared" si="200"/>
        <v>2</v>
      </c>
      <c r="U292" s="70">
        <f t="shared" si="191"/>
        <v>3</v>
      </c>
      <c r="V292" s="68">
        <f t="shared" si="192"/>
        <v>4</v>
      </c>
      <c r="W292" s="70">
        <f t="shared" si="192"/>
        <v>7</v>
      </c>
      <c r="X292" s="71">
        <f t="shared" si="192"/>
        <v>0.42857142857142855</v>
      </c>
      <c r="Y292" s="71">
        <f t="shared" si="192"/>
        <v>0.5</v>
      </c>
      <c r="Z292" s="69">
        <f t="shared" si="192"/>
        <v>10000</v>
      </c>
      <c r="AA292" s="69">
        <f t="shared" ca="1" si="192"/>
        <v>9491.6209828854735</v>
      </c>
      <c r="AB292" s="69">
        <f t="shared" ca="1" si="193"/>
        <v>-508.3790171145265</v>
      </c>
      <c r="AC292" s="69">
        <f t="shared" ca="1" si="194"/>
        <v>140.93476785345405</v>
      </c>
      <c r="AD292" s="73">
        <f t="shared" si="201"/>
        <v>12.499999999999957</v>
      </c>
      <c r="AE292" s="69">
        <f t="shared" si="202"/>
        <v>0.70000000000000007</v>
      </c>
      <c r="AF292" s="69">
        <f t="shared" si="202"/>
        <v>3.5000000000000004</v>
      </c>
      <c r="AG292" s="78">
        <f t="shared" si="202"/>
        <v>200</v>
      </c>
      <c r="AH292" s="60">
        <f t="shared" si="202"/>
        <v>50</v>
      </c>
      <c r="AI292" s="60">
        <f t="shared" si="202"/>
        <v>175.00000000000003</v>
      </c>
      <c r="AJ292" s="60">
        <f t="shared" si="202"/>
        <v>10175</v>
      </c>
      <c r="AK292" s="60">
        <f t="shared" si="202"/>
        <v>648.37901711452696</v>
      </c>
      <c r="AL292" s="60">
        <f t="shared" si="202"/>
        <v>12.967580342290539</v>
      </c>
      <c r="AM292" s="60">
        <f t="shared" ca="1" si="202"/>
        <v>-767.54796797025324</v>
      </c>
      <c r="AN292" s="60">
        <f t="shared" ca="1" si="202"/>
        <v>-767.54796797025324</v>
      </c>
      <c r="AO292" s="60">
        <f t="shared" ca="1" si="202"/>
        <v>767.54796797025324</v>
      </c>
      <c r="AP292" s="63">
        <f t="shared" si="178"/>
        <v>35</v>
      </c>
      <c r="AQ292" s="62">
        <f t="shared" si="179"/>
        <v>2.0934064273832469</v>
      </c>
      <c r="AR292" s="62">
        <f t="shared" si="180"/>
        <v>104.67032136916234</v>
      </c>
      <c r="AS292" s="62">
        <f t="shared" si="181"/>
        <v>209.34064273832468</v>
      </c>
      <c r="AT292" s="62">
        <f t="shared" si="182"/>
        <v>-104.67032136916234</v>
      </c>
      <c r="AU292" s="62">
        <f t="shared" si="183"/>
        <v>314.01096410748698</v>
      </c>
      <c r="AV292" s="62">
        <f t="shared" si="184"/>
        <v>-418.68128547664935</v>
      </c>
      <c r="AW292" s="63">
        <f t="shared" si="195"/>
        <v>-104.67032136916237</v>
      </c>
      <c r="AX292" s="61" t="str">
        <f t="shared" ca="1" si="185"/>
        <v/>
      </c>
      <c r="AY292" s="69">
        <f t="shared" ca="1" si="196"/>
        <v>9407.452032029747</v>
      </c>
      <c r="AZ292" s="51">
        <f t="shared" si="186"/>
        <v>732.69224958413633</v>
      </c>
      <c r="BA292" s="55">
        <f t="shared" ca="1" si="187"/>
        <v>7.7193584837117704E-2</v>
      </c>
      <c r="BB292" s="55">
        <f t="shared" ca="1" si="197"/>
        <v>-0.20589032561425025</v>
      </c>
      <c r="BC292" s="64">
        <f t="shared" ca="1" si="188"/>
        <v>-613.04933848368887</v>
      </c>
      <c r="BE292" s="52" t="str">
        <f t="shared" ca="1" si="189"/>
        <v/>
      </c>
      <c r="BF292" s="52" t="str">
        <f t="shared" ca="1" si="190"/>
        <v/>
      </c>
      <c r="BG292" s="52">
        <f t="shared" ca="1" si="198"/>
        <v>12.499999999999957</v>
      </c>
      <c r="BH292" s="52" t="str">
        <f t="shared" ca="1" si="199"/>
        <v/>
      </c>
    </row>
    <row r="293" spans="19:60">
      <c r="S293" s="68">
        <f t="shared" si="200"/>
        <v>7</v>
      </c>
      <c r="T293" s="69">
        <f t="shared" si="200"/>
        <v>2</v>
      </c>
      <c r="U293" s="70">
        <f t="shared" si="191"/>
        <v>3</v>
      </c>
      <c r="V293" s="68">
        <f t="shared" si="192"/>
        <v>4</v>
      </c>
      <c r="W293" s="70">
        <f t="shared" si="192"/>
        <v>7</v>
      </c>
      <c r="X293" s="71">
        <f t="shared" si="192"/>
        <v>0.42857142857142855</v>
      </c>
      <c r="Y293" s="71">
        <f t="shared" si="192"/>
        <v>0.5</v>
      </c>
      <c r="Z293" s="69">
        <f t="shared" si="192"/>
        <v>10000</v>
      </c>
      <c r="AA293" s="69">
        <f t="shared" ca="1" si="192"/>
        <v>9491.6209828854735</v>
      </c>
      <c r="AB293" s="69">
        <f t="shared" ca="1" si="193"/>
        <v>-508.3790171145265</v>
      </c>
      <c r="AC293" s="69">
        <f t="shared" ca="1" si="194"/>
        <v>140.93476785345405</v>
      </c>
      <c r="AD293" s="73">
        <f t="shared" si="201"/>
        <v>12.399999999999958</v>
      </c>
      <c r="AE293" s="69">
        <f t="shared" si="202"/>
        <v>0.70000000000000007</v>
      </c>
      <c r="AF293" s="69">
        <f t="shared" si="202"/>
        <v>3.5000000000000004</v>
      </c>
      <c r="AG293" s="78">
        <f t="shared" si="202"/>
        <v>200</v>
      </c>
      <c r="AH293" s="60">
        <f t="shared" si="202"/>
        <v>50</v>
      </c>
      <c r="AI293" s="60">
        <f t="shared" si="202"/>
        <v>175.00000000000003</v>
      </c>
      <c r="AJ293" s="60">
        <f t="shared" si="202"/>
        <v>10175</v>
      </c>
      <c r="AK293" s="60">
        <f t="shared" si="202"/>
        <v>648.37901711452696</v>
      </c>
      <c r="AL293" s="60">
        <f t="shared" si="202"/>
        <v>12.967580342290539</v>
      </c>
      <c r="AM293" s="60">
        <f t="shared" ca="1" si="202"/>
        <v>-767.54796797025324</v>
      </c>
      <c r="AN293" s="60">
        <f t="shared" ca="1" si="202"/>
        <v>-767.54796797025324</v>
      </c>
      <c r="AO293" s="60">
        <f t="shared" ca="1" si="202"/>
        <v>767.54796797025324</v>
      </c>
      <c r="AP293" s="63">
        <f t="shared" si="178"/>
        <v>35</v>
      </c>
      <c r="AQ293" s="62">
        <f t="shared" si="179"/>
        <v>2.1022242211524667</v>
      </c>
      <c r="AR293" s="62">
        <f t="shared" si="180"/>
        <v>105.11121105762334</v>
      </c>
      <c r="AS293" s="62">
        <f t="shared" si="181"/>
        <v>210.22242211524667</v>
      </c>
      <c r="AT293" s="62">
        <f t="shared" si="182"/>
        <v>-105.11121105762334</v>
      </c>
      <c r="AU293" s="62">
        <f t="shared" si="183"/>
        <v>315.33363317287001</v>
      </c>
      <c r="AV293" s="62">
        <f t="shared" si="184"/>
        <v>-420.44484423049335</v>
      </c>
      <c r="AW293" s="63">
        <f t="shared" si="195"/>
        <v>-105.11121105762334</v>
      </c>
      <c r="AX293" s="61" t="str">
        <f t="shared" ca="1" si="185"/>
        <v/>
      </c>
      <c r="AY293" s="69">
        <f t="shared" ca="1" si="196"/>
        <v>9407.452032029747</v>
      </c>
      <c r="AZ293" s="51">
        <f t="shared" si="186"/>
        <v>735.77847740336335</v>
      </c>
      <c r="BA293" s="55">
        <f t="shared" ca="1" si="187"/>
        <v>7.7518737708770699E-2</v>
      </c>
      <c r="BB293" s="55">
        <f t="shared" ca="1" si="197"/>
        <v>-0.20675757165238021</v>
      </c>
      <c r="BC293" s="64">
        <f t="shared" ca="1" si="188"/>
        <v>-613.49022817214984</v>
      </c>
      <c r="BE293" s="52" t="str">
        <f t="shared" ca="1" si="189"/>
        <v/>
      </c>
      <c r="BF293" s="52" t="str">
        <f t="shared" ca="1" si="190"/>
        <v/>
      </c>
      <c r="BG293" s="52">
        <f t="shared" ca="1" si="198"/>
        <v>12.399999999999958</v>
      </c>
      <c r="BH293" s="52" t="str">
        <f t="shared" ca="1" si="199"/>
        <v/>
      </c>
    </row>
    <row r="294" spans="19:60">
      <c r="S294" s="68">
        <f t="shared" si="200"/>
        <v>7</v>
      </c>
      <c r="T294" s="69">
        <f t="shared" si="200"/>
        <v>2</v>
      </c>
      <c r="U294" s="70">
        <f t="shared" si="191"/>
        <v>3</v>
      </c>
      <c r="V294" s="68">
        <f t="shared" si="192"/>
        <v>4</v>
      </c>
      <c r="W294" s="70">
        <f t="shared" si="192"/>
        <v>7</v>
      </c>
      <c r="X294" s="71">
        <f t="shared" si="192"/>
        <v>0.42857142857142855</v>
      </c>
      <c r="Y294" s="71">
        <f t="shared" si="192"/>
        <v>0.5</v>
      </c>
      <c r="Z294" s="69">
        <f t="shared" si="192"/>
        <v>10000</v>
      </c>
      <c r="AA294" s="69">
        <f t="shared" ca="1" si="192"/>
        <v>9491.6209828854735</v>
      </c>
      <c r="AB294" s="69">
        <f t="shared" ca="1" si="193"/>
        <v>-508.3790171145265</v>
      </c>
      <c r="AC294" s="69">
        <f t="shared" ca="1" si="194"/>
        <v>140.93476785345405</v>
      </c>
      <c r="AD294" s="73">
        <f t="shared" si="201"/>
        <v>12.299999999999958</v>
      </c>
      <c r="AE294" s="69">
        <f t="shared" si="202"/>
        <v>0.70000000000000007</v>
      </c>
      <c r="AF294" s="69">
        <f t="shared" si="202"/>
        <v>3.5000000000000004</v>
      </c>
      <c r="AG294" s="78">
        <f t="shared" si="202"/>
        <v>200</v>
      </c>
      <c r="AH294" s="60">
        <f t="shared" si="202"/>
        <v>50</v>
      </c>
      <c r="AI294" s="60">
        <f t="shared" si="202"/>
        <v>175.00000000000003</v>
      </c>
      <c r="AJ294" s="60">
        <f t="shared" si="202"/>
        <v>10175</v>
      </c>
      <c r="AK294" s="60">
        <f t="shared" si="202"/>
        <v>648.37901711452696</v>
      </c>
      <c r="AL294" s="60">
        <f t="shared" si="202"/>
        <v>12.967580342290539</v>
      </c>
      <c r="AM294" s="60">
        <f t="shared" ca="1" si="202"/>
        <v>-767.54796797025324</v>
      </c>
      <c r="AN294" s="60">
        <f t="shared" ca="1" si="202"/>
        <v>-767.54796797025324</v>
      </c>
      <c r="AO294" s="60">
        <f t="shared" ca="1" si="202"/>
        <v>767.54796797025324</v>
      </c>
      <c r="AP294" s="63">
        <f t="shared" si="178"/>
        <v>35</v>
      </c>
      <c r="AQ294" s="62">
        <f t="shared" si="179"/>
        <v>2.1111853936821614</v>
      </c>
      <c r="AR294" s="62">
        <f t="shared" si="180"/>
        <v>105.55926968410807</v>
      </c>
      <c r="AS294" s="62">
        <f t="shared" si="181"/>
        <v>211.11853936821615</v>
      </c>
      <c r="AT294" s="62">
        <f t="shared" si="182"/>
        <v>-105.55926968410807</v>
      </c>
      <c r="AU294" s="62">
        <f t="shared" si="183"/>
        <v>316.67780905232422</v>
      </c>
      <c r="AV294" s="62">
        <f t="shared" si="184"/>
        <v>-422.2370787364323</v>
      </c>
      <c r="AW294" s="63">
        <f t="shared" si="195"/>
        <v>-105.55926968410807</v>
      </c>
      <c r="AX294" s="61" t="str">
        <f t="shared" ca="1" si="185"/>
        <v/>
      </c>
      <c r="AY294" s="69">
        <f t="shared" ca="1" si="196"/>
        <v>9407.452032029747</v>
      </c>
      <c r="AZ294" s="51">
        <f t="shared" si="186"/>
        <v>738.91488778875646</v>
      </c>
      <c r="BA294" s="55">
        <f t="shared" ca="1" si="187"/>
        <v>7.7849177618987131E-2</v>
      </c>
      <c r="BB294" s="55">
        <f t="shared" ca="1" si="197"/>
        <v>-0.20763891925210579</v>
      </c>
      <c r="BC294" s="64">
        <f t="shared" ca="1" si="188"/>
        <v>-613.93828679863464</v>
      </c>
      <c r="BE294" s="52" t="str">
        <f t="shared" ca="1" si="189"/>
        <v/>
      </c>
      <c r="BF294" s="52" t="str">
        <f t="shared" ca="1" si="190"/>
        <v/>
      </c>
      <c r="BG294" s="52">
        <f t="shared" ca="1" si="198"/>
        <v>12.299999999999958</v>
      </c>
      <c r="BH294" s="52" t="str">
        <f t="shared" ca="1" si="199"/>
        <v/>
      </c>
    </row>
    <row r="295" spans="19:60">
      <c r="S295" s="68">
        <f t="shared" si="200"/>
        <v>7</v>
      </c>
      <c r="T295" s="69">
        <f t="shared" si="200"/>
        <v>2</v>
      </c>
      <c r="U295" s="70">
        <f t="shared" si="191"/>
        <v>3</v>
      </c>
      <c r="V295" s="68">
        <f t="shared" si="192"/>
        <v>4</v>
      </c>
      <c r="W295" s="70">
        <f t="shared" si="192"/>
        <v>7</v>
      </c>
      <c r="X295" s="71">
        <f t="shared" si="192"/>
        <v>0.42857142857142855</v>
      </c>
      <c r="Y295" s="71">
        <f t="shared" si="192"/>
        <v>0.5</v>
      </c>
      <c r="Z295" s="69">
        <f t="shared" si="192"/>
        <v>10000</v>
      </c>
      <c r="AA295" s="69">
        <f t="shared" ca="1" si="192"/>
        <v>9491.6209828854735</v>
      </c>
      <c r="AB295" s="69">
        <f t="shared" ca="1" si="193"/>
        <v>-508.3790171145265</v>
      </c>
      <c r="AC295" s="69">
        <f t="shared" ca="1" si="194"/>
        <v>140.93476785345405</v>
      </c>
      <c r="AD295" s="73">
        <f t="shared" si="201"/>
        <v>12.199999999999958</v>
      </c>
      <c r="AE295" s="69">
        <f t="shared" si="202"/>
        <v>0.70000000000000007</v>
      </c>
      <c r="AF295" s="69">
        <f t="shared" si="202"/>
        <v>3.5000000000000004</v>
      </c>
      <c r="AG295" s="78">
        <f t="shared" si="202"/>
        <v>200</v>
      </c>
      <c r="AH295" s="60">
        <f t="shared" si="202"/>
        <v>50</v>
      </c>
      <c r="AI295" s="60">
        <f t="shared" si="202"/>
        <v>175.00000000000003</v>
      </c>
      <c r="AJ295" s="60">
        <f t="shared" si="202"/>
        <v>10175</v>
      </c>
      <c r="AK295" s="60">
        <f t="shared" si="202"/>
        <v>648.37901711452696</v>
      </c>
      <c r="AL295" s="60">
        <f t="shared" si="202"/>
        <v>12.967580342290539</v>
      </c>
      <c r="AM295" s="60">
        <f t="shared" ca="1" si="202"/>
        <v>-767.54796797025324</v>
      </c>
      <c r="AN295" s="60">
        <f t="shared" ca="1" si="202"/>
        <v>-767.54796797025324</v>
      </c>
      <c r="AO295" s="60">
        <f t="shared" ca="1" si="202"/>
        <v>767.54796797025324</v>
      </c>
      <c r="AP295" s="63">
        <f t="shared" si="178"/>
        <v>35</v>
      </c>
      <c r="AQ295" s="62">
        <f t="shared" si="179"/>
        <v>2.120293470679556</v>
      </c>
      <c r="AR295" s="62">
        <f t="shared" si="180"/>
        <v>106.0146735339778</v>
      </c>
      <c r="AS295" s="62">
        <f t="shared" si="181"/>
        <v>212.0293470679556</v>
      </c>
      <c r="AT295" s="62">
        <f t="shared" si="182"/>
        <v>-106.0146735339778</v>
      </c>
      <c r="AU295" s="62">
        <f t="shared" si="183"/>
        <v>318.04402060193343</v>
      </c>
      <c r="AV295" s="62">
        <f t="shared" si="184"/>
        <v>-424.0586941359112</v>
      </c>
      <c r="AW295" s="63">
        <f t="shared" si="195"/>
        <v>-106.01467353397777</v>
      </c>
      <c r="AX295" s="61" t="str">
        <f t="shared" ca="1" si="185"/>
        <v/>
      </c>
      <c r="AY295" s="69">
        <f t="shared" ca="1" si="196"/>
        <v>9407.452032029747</v>
      </c>
      <c r="AZ295" s="51">
        <f t="shared" si="186"/>
        <v>742.10271473784462</v>
      </c>
      <c r="BA295" s="55">
        <f t="shared" ca="1" si="187"/>
        <v>7.8185034576912046E-2</v>
      </c>
      <c r="BB295" s="55">
        <f t="shared" ca="1" si="197"/>
        <v>-0.20853471517313826</v>
      </c>
      <c r="BC295" s="64">
        <f t="shared" ca="1" si="188"/>
        <v>-614.39369064850428</v>
      </c>
      <c r="BE295" s="52" t="str">
        <f t="shared" ca="1" si="189"/>
        <v/>
      </c>
      <c r="BF295" s="52" t="str">
        <f t="shared" ca="1" si="190"/>
        <v/>
      </c>
      <c r="BG295" s="52">
        <f t="shared" ca="1" si="198"/>
        <v>12.199999999999958</v>
      </c>
      <c r="BH295" s="52" t="str">
        <f t="shared" ca="1" si="199"/>
        <v/>
      </c>
    </row>
    <row r="296" spans="19:60">
      <c r="S296" s="68">
        <f t="shared" si="200"/>
        <v>7</v>
      </c>
      <c r="T296" s="69">
        <f t="shared" si="200"/>
        <v>2</v>
      </c>
      <c r="U296" s="70">
        <f t="shared" si="191"/>
        <v>3</v>
      </c>
      <c r="V296" s="68">
        <f t="shared" si="192"/>
        <v>4</v>
      </c>
      <c r="W296" s="70">
        <f t="shared" si="192"/>
        <v>7</v>
      </c>
      <c r="X296" s="71">
        <f t="shared" si="192"/>
        <v>0.42857142857142855</v>
      </c>
      <c r="Y296" s="71">
        <f t="shared" si="192"/>
        <v>0.5</v>
      </c>
      <c r="Z296" s="69">
        <f t="shared" si="192"/>
        <v>10000</v>
      </c>
      <c r="AA296" s="69">
        <f t="shared" ca="1" si="192"/>
        <v>9491.6209828854735</v>
      </c>
      <c r="AB296" s="69">
        <f t="shared" ca="1" si="193"/>
        <v>-508.3790171145265</v>
      </c>
      <c r="AC296" s="69">
        <f t="shared" ca="1" si="194"/>
        <v>140.93476785345405</v>
      </c>
      <c r="AD296" s="73">
        <f t="shared" si="201"/>
        <v>12.099999999999959</v>
      </c>
      <c r="AE296" s="69">
        <f t="shared" si="202"/>
        <v>0.70000000000000007</v>
      </c>
      <c r="AF296" s="69">
        <f t="shared" si="202"/>
        <v>3.5000000000000004</v>
      </c>
      <c r="AG296" s="78">
        <f t="shared" si="202"/>
        <v>200</v>
      </c>
      <c r="AH296" s="60">
        <f t="shared" si="202"/>
        <v>50</v>
      </c>
      <c r="AI296" s="60">
        <f t="shared" si="202"/>
        <v>175.00000000000003</v>
      </c>
      <c r="AJ296" s="60">
        <f t="shared" si="202"/>
        <v>10175</v>
      </c>
      <c r="AK296" s="60">
        <f t="shared" si="202"/>
        <v>648.37901711452696</v>
      </c>
      <c r="AL296" s="60">
        <f t="shared" si="202"/>
        <v>12.967580342290539</v>
      </c>
      <c r="AM296" s="60">
        <f t="shared" ca="1" si="202"/>
        <v>-767.54796797025324</v>
      </c>
      <c r="AN296" s="60">
        <f t="shared" ca="1" si="202"/>
        <v>-767.54796797025324</v>
      </c>
      <c r="AO296" s="60">
        <f t="shared" ca="1" si="202"/>
        <v>767.54796797025324</v>
      </c>
      <c r="AP296" s="63">
        <f t="shared" si="178"/>
        <v>35</v>
      </c>
      <c r="AQ296" s="62">
        <f t="shared" si="179"/>
        <v>2.1295520944041808</v>
      </c>
      <c r="AR296" s="62">
        <f t="shared" si="180"/>
        <v>106.47760472020904</v>
      </c>
      <c r="AS296" s="62">
        <f t="shared" si="181"/>
        <v>212.95520944041809</v>
      </c>
      <c r="AT296" s="62">
        <f t="shared" si="182"/>
        <v>-106.47760472020904</v>
      </c>
      <c r="AU296" s="62">
        <f t="shared" si="183"/>
        <v>319.43281416062712</v>
      </c>
      <c r="AV296" s="62">
        <f t="shared" si="184"/>
        <v>-425.91041888083618</v>
      </c>
      <c r="AW296" s="63">
        <f t="shared" si="195"/>
        <v>-106.47760472020906</v>
      </c>
      <c r="AX296" s="61" t="str">
        <f t="shared" ca="1" si="185"/>
        <v/>
      </c>
      <c r="AY296" s="69">
        <f t="shared" ca="1" si="196"/>
        <v>9407.452032029747</v>
      </c>
      <c r="AZ296" s="51">
        <f t="shared" si="186"/>
        <v>745.34323304146335</v>
      </c>
      <c r="BA296" s="55">
        <f t="shared" ca="1" si="187"/>
        <v>7.8526442889513423E-2</v>
      </c>
      <c r="BB296" s="55">
        <f t="shared" ca="1" si="197"/>
        <v>-0.20944531763832028</v>
      </c>
      <c r="BC296" s="64">
        <f t="shared" ca="1" si="188"/>
        <v>-614.85662183473551</v>
      </c>
      <c r="BE296" s="52" t="str">
        <f t="shared" ca="1" si="189"/>
        <v/>
      </c>
      <c r="BF296" s="52" t="str">
        <f t="shared" ca="1" si="190"/>
        <v/>
      </c>
      <c r="BG296" s="52">
        <f t="shared" ca="1" si="198"/>
        <v>12.099999999999959</v>
      </c>
      <c r="BH296" s="52" t="str">
        <f t="shared" ca="1" si="199"/>
        <v/>
      </c>
    </row>
    <row r="297" spans="19:60">
      <c r="S297" s="68">
        <f t="shared" si="200"/>
        <v>7</v>
      </c>
      <c r="T297" s="69">
        <f t="shared" si="200"/>
        <v>2</v>
      </c>
      <c r="U297" s="70">
        <f t="shared" si="191"/>
        <v>3</v>
      </c>
      <c r="V297" s="68">
        <f t="shared" si="192"/>
        <v>4</v>
      </c>
      <c r="W297" s="70">
        <f t="shared" si="192"/>
        <v>7</v>
      </c>
      <c r="X297" s="71">
        <f t="shared" si="192"/>
        <v>0.42857142857142855</v>
      </c>
      <c r="Y297" s="71">
        <f t="shared" si="192"/>
        <v>0.5</v>
      </c>
      <c r="Z297" s="69">
        <f t="shared" si="192"/>
        <v>10000</v>
      </c>
      <c r="AA297" s="69">
        <f t="shared" ca="1" si="192"/>
        <v>9491.6209828854735</v>
      </c>
      <c r="AB297" s="69">
        <f t="shared" ca="1" si="193"/>
        <v>-508.3790171145265</v>
      </c>
      <c r="AC297" s="69">
        <f t="shared" ca="1" si="194"/>
        <v>140.93476785345405</v>
      </c>
      <c r="AD297" s="73">
        <f t="shared" si="201"/>
        <v>11.999999999999959</v>
      </c>
      <c r="AE297" s="69">
        <f t="shared" si="202"/>
        <v>0.70000000000000007</v>
      </c>
      <c r="AF297" s="69">
        <f t="shared" si="202"/>
        <v>3.5000000000000004</v>
      </c>
      <c r="AG297" s="78">
        <f t="shared" si="202"/>
        <v>200</v>
      </c>
      <c r="AH297" s="60">
        <f t="shared" si="202"/>
        <v>50</v>
      </c>
      <c r="AI297" s="60">
        <f t="shared" si="202"/>
        <v>175.00000000000003</v>
      </c>
      <c r="AJ297" s="60">
        <f t="shared" si="202"/>
        <v>10175</v>
      </c>
      <c r="AK297" s="60">
        <f t="shared" si="202"/>
        <v>648.37901711452696</v>
      </c>
      <c r="AL297" s="60">
        <f t="shared" si="202"/>
        <v>12.967580342290539</v>
      </c>
      <c r="AM297" s="60">
        <f t="shared" ca="1" si="202"/>
        <v>-767.54796797025324</v>
      </c>
      <c r="AN297" s="60">
        <f t="shared" ca="1" si="202"/>
        <v>-767.54796797025324</v>
      </c>
      <c r="AO297" s="60">
        <f t="shared" ca="1" si="202"/>
        <v>767.54796797025324</v>
      </c>
      <c r="AP297" s="63">
        <f t="shared" si="178"/>
        <v>35</v>
      </c>
      <c r="AQ297" s="62">
        <f t="shared" si="179"/>
        <v>2.1389650285242157</v>
      </c>
      <c r="AR297" s="62">
        <f t="shared" si="180"/>
        <v>106.94825142621079</v>
      </c>
      <c r="AS297" s="62">
        <f t="shared" si="181"/>
        <v>213.89650285242158</v>
      </c>
      <c r="AT297" s="62">
        <f t="shared" si="182"/>
        <v>-106.94825142621079</v>
      </c>
      <c r="AU297" s="62">
        <f t="shared" si="183"/>
        <v>320.84475427863237</v>
      </c>
      <c r="AV297" s="62">
        <f t="shared" si="184"/>
        <v>-427.79300570484315</v>
      </c>
      <c r="AW297" s="63">
        <f t="shared" si="195"/>
        <v>-106.94825142621079</v>
      </c>
      <c r="AX297" s="61" t="str">
        <f t="shared" ca="1" si="185"/>
        <v/>
      </c>
      <c r="AY297" s="69">
        <f t="shared" ca="1" si="196"/>
        <v>9407.452032029747</v>
      </c>
      <c r="AZ297" s="51">
        <f t="shared" si="186"/>
        <v>748.63775998347546</v>
      </c>
      <c r="BA297" s="55">
        <f t="shared" ca="1" si="187"/>
        <v>7.8873541340658118E-2</v>
      </c>
      <c r="BB297" s="55">
        <f t="shared" ca="1" si="197"/>
        <v>-0.21037109681125513</v>
      </c>
      <c r="BC297" s="64">
        <f t="shared" ca="1" si="188"/>
        <v>-615.32726854073735</v>
      </c>
      <c r="BE297" s="52" t="str">
        <f t="shared" ca="1" si="189"/>
        <v/>
      </c>
      <c r="BF297" s="52" t="str">
        <f t="shared" ca="1" si="190"/>
        <v/>
      </c>
      <c r="BG297" s="52">
        <f t="shared" ca="1" si="198"/>
        <v>11.999999999999959</v>
      </c>
      <c r="BH297" s="52" t="str">
        <f t="shared" ca="1" si="199"/>
        <v/>
      </c>
    </row>
    <row r="298" spans="19:60">
      <c r="S298" s="68">
        <f t="shared" si="200"/>
        <v>7</v>
      </c>
      <c r="T298" s="69">
        <f t="shared" si="200"/>
        <v>2</v>
      </c>
      <c r="U298" s="70">
        <f t="shared" si="191"/>
        <v>3</v>
      </c>
      <c r="V298" s="68">
        <f t="shared" ref="V298:AA313" si="203">V297</f>
        <v>4</v>
      </c>
      <c r="W298" s="70">
        <f t="shared" si="203"/>
        <v>7</v>
      </c>
      <c r="X298" s="71">
        <f t="shared" si="203"/>
        <v>0.42857142857142855</v>
      </c>
      <c r="Y298" s="71">
        <f t="shared" si="203"/>
        <v>0.5</v>
      </c>
      <c r="Z298" s="69">
        <f t="shared" si="203"/>
        <v>10000</v>
      </c>
      <c r="AA298" s="69">
        <f t="shared" ca="1" si="203"/>
        <v>9491.6209828854735</v>
      </c>
      <c r="AB298" s="69">
        <f t="shared" ca="1" si="193"/>
        <v>-508.3790171145265</v>
      </c>
      <c r="AC298" s="69">
        <f t="shared" ca="1" si="194"/>
        <v>140.93476785345405</v>
      </c>
      <c r="AD298" s="73">
        <f t="shared" si="201"/>
        <v>11.899999999999959</v>
      </c>
      <c r="AE298" s="69">
        <f t="shared" si="202"/>
        <v>0.70000000000000007</v>
      </c>
      <c r="AF298" s="69">
        <f t="shared" si="202"/>
        <v>3.5000000000000004</v>
      </c>
      <c r="AG298" s="78">
        <f t="shared" si="202"/>
        <v>200</v>
      </c>
      <c r="AH298" s="60">
        <f t="shared" si="202"/>
        <v>50</v>
      </c>
      <c r="AI298" s="60">
        <f t="shared" si="202"/>
        <v>175.00000000000003</v>
      </c>
      <c r="AJ298" s="60">
        <f t="shared" si="202"/>
        <v>10175</v>
      </c>
      <c r="AK298" s="60">
        <f t="shared" si="202"/>
        <v>648.37901711452696</v>
      </c>
      <c r="AL298" s="60">
        <f t="shared" si="202"/>
        <v>12.967580342290539</v>
      </c>
      <c r="AM298" s="60">
        <f t="shared" ca="1" si="202"/>
        <v>-767.54796797025324</v>
      </c>
      <c r="AN298" s="60">
        <f t="shared" ca="1" si="202"/>
        <v>-767.54796797025324</v>
      </c>
      <c r="AO298" s="60">
        <f t="shared" ca="1" si="202"/>
        <v>767.54796797025324</v>
      </c>
      <c r="AP298" s="63">
        <f t="shared" si="178"/>
        <v>35</v>
      </c>
      <c r="AQ298" s="62">
        <f t="shared" si="179"/>
        <v>2.1485361632176962</v>
      </c>
      <c r="AR298" s="62">
        <f t="shared" si="180"/>
        <v>107.42680816088482</v>
      </c>
      <c r="AS298" s="62">
        <f t="shared" si="181"/>
        <v>214.85361632176964</v>
      </c>
      <c r="AT298" s="62">
        <f t="shared" si="182"/>
        <v>-107.42680816088482</v>
      </c>
      <c r="AU298" s="62">
        <f t="shared" si="183"/>
        <v>322.28042448265444</v>
      </c>
      <c r="AV298" s="62">
        <f t="shared" si="184"/>
        <v>-429.70723264353927</v>
      </c>
      <c r="AW298" s="63">
        <f t="shared" si="195"/>
        <v>-107.42680816088483</v>
      </c>
      <c r="AX298" s="61" t="str">
        <f t="shared" ca="1" si="185"/>
        <v/>
      </c>
      <c r="AY298" s="69">
        <f t="shared" ca="1" si="196"/>
        <v>9407.452032029747</v>
      </c>
      <c r="AZ298" s="51">
        <f t="shared" si="186"/>
        <v>751.98765712619377</v>
      </c>
      <c r="BA298" s="55">
        <f t="shared" ca="1" si="187"/>
        <v>7.9226473379217038E-2</v>
      </c>
      <c r="BB298" s="55">
        <f t="shared" ca="1" si="197"/>
        <v>-0.21131243529802088</v>
      </c>
      <c r="BC298" s="64">
        <f t="shared" ca="1" si="188"/>
        <v>-615.80582527541128</v>
      </c>
      <c r="BE298" s="52" t="str">
        <f t="shared" ca="1" si="189"/>
        <v/>
      </c>
      <c r="BF298" s="52" t="str">
        <f t="shared" ca="1" si="190"/>
        <v/>
      </c>
      <c r="BG298" s="52">
        <f t="shared" ca="1" si="198"/>
        <v>11.899999999999959</v>
      </c>
      <c r="BH298" s="52" t="str">
        <f t="shared" ca="1" si="199"/>
        <v/>
      </c>
    </row>
    <row r="299" spans="19:60">
      <c r="S299" s="68">
        <f t="shared" ref="S299:T314" si="204">S298</f>
        <v>7</v>
      </c>
      <c r="T299" s="69">
        <f t="shared" si="204"/>
        <v>2</v>
      </c>
      <c r="U299" s="70">
        <f t="shared" si="191"/>
        <v>3</v>
      </c>
      <c r="V299" s="68">
        <f t="shared" si="203"/>
        <v>4</v>
      </c>
      <c r="W299" s="70">
        <f t="shared" si="203"/>
        <v>7</v>
      </c>
      <c r="X299" s="71">
        <f t="shared" si="203"/>
        <v>0.42857142857142855</v>
      </c>
      <c r="Y299" s="71">
        <f t="shared" si="203"/>
        <v>0.5</v>
      </c>
      <c r="Z299" s="69">
        <f t="shared" si="203"/>
        <v>10000</v>
      </c>
      <c r="AA299" s="69">
        <f t="shared" ca="1" si="203"/>
        <v>9491.6209828854735</v>
      </c>
      <c r="AB299" s="69">
        <f t="shared" ca="1" si="193"/>
        <v>-508.3790171145265</v>
      </c>
      <c r="AC299" s="69">
        <f t="shared" ca="1" si="194"/>
        <v>140.93476785345405</v>
      </c>
      <c r="AD299" s="73">
        <f t="shared" si="201"/>
        <v>11.79999999999996</v>
      </c>
      <c r="AE299" s="69">
        <f t="shared" ref="AE299:AO314" si="205">AE298</f>
        <v>0.70000000000000007</v>
      </c>
      <c r="AF299" s="69">
        <f t="shared" si="205"/>
        <v>3.5000000000000004</v>
      </c>
      <c r="AG299" s="78">
        <f t="shared" si="205"/>
        <v>200</v>
      </c>
      <c r="AH299" s="60">
        <f t="shared" si="205"/>
        <v>50</v>
      </c>
      <c r="AI299" s="60">
        <f t="shared" si="205"/>
        <v>175.00000000000003</v>
      </c>
      <c r="AJ299" s="60">
        <f t="shared" si="205"/>
        <v>10175</v>
      </c>
      <c r="AK299" s="60">
        <f t="shared" si="205"/>
        <v>648.37901711452696</v>
      </c>
      <c r="AL299" s="60">
        <f t="shared" si="205"/>
        <v>12.967580342290539</v>
      </c>
      <c r="AM299" s="60">
        <f t="shared" ca="1" si="205"/>
        <v>-767.54796797025324</v>
      </c>
      <c r="AN299" s="60">
        <f t="shared" ca="1" si="205"/>
        <v>-767.54796797025324</v>
      </c>
      <c r="AO299" s="60">
        <f t="shared" ca="1" si="205"/>
        <v>767.54796797025324</v>
      </c>
      <c r="AP299" s="63">
        <f t="shared" si="178"/>
        <v>35</v>
      </c>
      <c r="AQ299" s="62">
        <f t="shared" si="179"/>
        <v>2.1582695205331004</v>
      </c>
      <c r="AR299" s="62">
        <f t="shared" si="180"/>
        <v>107.91347602665502</v>
      </c>
      <c r="AS299" s="62">
        <f t="shared" si="181"/>
        <v>215.82695205331004</v>
      </c>
      <c r="AT299" s="62">
        <f t="shared" si="182"/>
        <v>-107.91347602665502</v>
      </c>
      <c r="AU299" s="62">
        <f t="shared" si="183"/>
        <v>323.74042807996506</v>
      </c>
      <c r="AV299" s="62">
        <f t="shared" si="184"/>
        <v>-431.65390410662008</v>
      </c>
      <c r="AW299" s="63">
        <f t="shared" si="195"/>
        <v>-107.91347602665502</v>
      </c>
      <c r="AX299" s="61" t="str">
        <f t="shared" ca="1" si="185"/>
        <v/>
      </c>
      <c r="AY299" s="69">
        <f t="shared" ca="1" si="196"/>
        <v>9407.452032029747</v>
      </c>
      <c r="AZ299" s="51">
        <f t="shared" si="186"/>
        <v>755.39433218658519</v>
      </c>
      <c r="BA299" s="55">
        <f t="shared" ca="1" si="187"/>
        <v>7.9585387316734563E-2</v>
      </c>
      <c r="BB299" s="55">
        <f t="shared" ca="1" si="197"/>
        <v>-0.21226972867439275</v>
      </c>
      <c r="BC299" s="64">
        <f t="shared" ca="1" si="188"/>
        <v>-616.29249314118147</v>
      </c>
      <c r="BE299" s="52" t="str">
        <f t="shared" ca="1" si="189"/>
        <v/>
      </c>
      <c r="BF299" s="52" t="str">
        <f t="shared" ca="1" si="190"/>
        <v/>
      </c>
      <c r="BG299" s="52">
        <f t="shared" ca="1" si="198"/>
        <v>11.79999999999996</v>
      </c>
      <c r="BH299" s="52" t="str">
        <f t="shared" ca="1" si="199"/>
        <v/>
      </c>
    </row>
    <row r="300" spans="19:60">
      <c r="S300" s="68">
        <f t="shared" si="204"/>
        <v>7</v>
      </c>
      <c r="T300" s="69">
        <f t="shared" si="204"/>
        <v>2</v>
      </c>
      <c r="U300" s="70">
        <f t="shared" si="191"/>
        <v>3</v>
      </c>
      <c r="V300" s="68">
        <f t="shared" si="203"/>
        <v>4</v>
      </c>
      <c r="W300" s="70">
        <f t="shared" si="203"/>
        <v>7</v>
      </c>
      <c r="X300" s="71">
        <f t="shared" si="203"/>
        <v>0.42857142857142855</v>
      </c>
      <c r="Y300" s="71">
        <f t="shared" si="203"/>
        <v>0.5</v>
      </c>
      <c r="Z300" s="69">
        <f t="shared" si="203"/>
        <v>10000</v>
      </c>
      <c r="AA300" s="69">
        <f t="shared" ca="1" si="203"/>
        <v>9491.6209828854735</v>
      </c>
      <c r="AB300" s="69">
        <f t="shared" ca="1" si="193"/>
        <v>-508.3790171145265</v>
      </c>
      <c r="AC300" s="69">
        <f t="shared" ca="1" si="194"/>
        <v>140.93476785345405</v>
      </c>
      <c r="AD300" s="73">
        <f t="shared" si="201"/>
        <v>11.69999999999996</v>
      </c>
      <c r="AE300" s="69">
        <f t="shared" si="205"/>
        <v>0.70000000000000007</v>
      </c>
      <c r="AF300" s="69">
        <f t="shared" si="205"/>
        <v>3.5000000000000004</v>
      </c>
      <c r="AG300" s="78">
        <f t="shared" si="205"/>
        <v>200</v>
      </c>
      <c r="AH300" s="60">
        <f t="shared" si="205"/>
        <v>50</v>
      </c>
      <c r="AI300" s="60">
        <f t="shared" si="205"/>
        <v>175.00000000000003</v>
      </c>
      <c r="AJ300" s="60">
        <f t="shared" si="205"/>
        <v>10175</v>
      </c>
      <c r="AK300" s="60">
        <f t="shared" si="205"/>
        <v>648.37901711452696</v>
      </c>
      <c r="AL300" s="60">
        <f t="shared" si="205"/>
        <v>12.967580342290539</v>
      </c>
      <c r="AM300" s="60">
        <f t="shared" ca="1" si="205"/>
        <v>-767.54796797025324</v>
      </c>
      <c r="AN300" s="60">
        <f t="shared" ca="1" si="205"/>
        <v>-767.54796797025324</v>
      </c>
      <c r="AO300" s="60">
        <f t="shared" ca="1" si="205"/>
        <v>767.54796797025324</v>
      </c>
      <c r="AP300" s="63">
        <f t="shared" si="178"/>
        <v>35</v>
      </c>
      <c r="AQ300" s="62">
        <f t="shared" si="179"/>
        <v>2.1681692600248361</v>
      </c>
      <c r="AR300" s="62">
        <f t="shared" si="180"/>
        <v>108.40846300124181</v>
      </c>
      <c r="AS300" s="62">
        <f t="shared" si="181"/>
        <v>216.81692600248363</v>
      </c>
      <c r="AT300" s="62">
        <f t="shared" si="182"/>
        <v>-108.40846300124181</v>
      </c>
      <c r="AU300" s="62">
        <f t="shared" si="183"/>
        <v>325.22538900372547</v>
      </c>
      <c r="AV300" s="62">
        <f t="shared" si="184"/>
        <v>-433.63385200496725</v>
      </c>
      <c r="AW300" s="63">
        <f t="shared" si="195"/>
        <v>-108.40846300124178</v>
      </c>
      <c r="AX300" s="61" t="str">
        <f t="shared" ca="1" si="185"/>
        <v/>
      </c>
      <c r="AY300" s="69">
        <f t="shared" ca="1" si="196"/>
        <v>9407.452032029747</v>
      </c>
      <c r="AZ300" s="51">
        <f t="shared" si="186"/>
        <v>758.85924100869272</v>
      </c>
      <c r="BA300" s="55">
        <f t="shared" ca="1" si="187"/>
        <v>7.99504365352353E-2</v>
      </c>
      <c r="BB300" s="55">
        <f t="shared" ca="1" si="197"/>
        <v>-0.21324338604010434</v>
      </c>
      <c r="BC300" s="64">
        <f t="shared" ca="1" si="188"/>
        <v>-616.78748011576829</v>
      </c>
      <c r="BE300" s="52" t="str">
        <f t="shared" ca="1" si="189"/>
        <v/>
      </c>
      <c r="BF300" s="52" t="str">
        <f t="shared" ca="1" si="190"/>
        <v/>
      </c>
      <c r="BG300" s="52">
        <f t="shared" ca="1" si="198"/>
        <v>11.69999999999996</v>
      </c>
      <c r="BH300" s="52" t="str">
        <f t="shared" ca="1" si="199"/>
        <v/>
      </c>
    </row>
    <row r="301" spans="19:60">
      <c r="S301" s="68">
        <f t="shared" si="204"/>
        <v>7</v>
      </c>
      <c r="T301" s="69">
        <f t="shared" si="204"/>
        <v>2</v>
      </c>
      <c r="U301" s="70">
        <f t="shared" si="191"/>
        <v>3</v>
      </c>
      <c r="V301" s="68">
        <f t="shared" si="203"/>
        <v>4</v>
      </c>
      <c r="W301" s="70">
        <f t="shared" si="203"/>
        <v>7</v>
      </c>
      <c r="X301" s="71">
        <f t="shared" si="203"/>
        <v>0.42857142857142855</v>
      </c>
      <c r="Y301" s="71">
        <f t="shared" si="203"/>
        <v>0.5</v>
      </c>
      <c r="Z301" s="69">
        <f t="shared" si="203"/>
        <v>10000</v>
      </c>
      <c r="AA301" s="69">
        <f t="shared" ca="1" si="203"/>
        <v>9491.6209828854735</v>
      </c>
      <c r="AB301" s="69">
        <f t="shared" ca="1" si="193"/>
        <v>-508.3790171145265</v>
      </c>
      <c r="AC301" s="69">
        <f t="shared" ca="1" si="194"/>
        <v>140.93476785345405</v>
      </c>
      <c r="AD301" s="73">
        <f t="shared" si="201"/>
        <v>11.599999999999961</v>
      </c>
      <c r="AE301" s="69">
        <f t="shared" si="205"/>
        <v>0.70000000000000007</v>
      </c>
      <c r="AF301" s="69">
        <f t="shared" si="205"/>
        <v>3.5000000000000004</v>
      </c>
      <c r="AG301" s="78">
        <f t="shared" si="205"/>
        <v>200</v>
      </c>
      <c r="AH301" s="60">
        <f t="shared" si="205"/>
        <v>50</v>
      </c>
      <c r="AI301" s="60">
        <f t="shared" si="205"/>
        <v>175.00000000000003</v>
      </c>
      <c r="AJ301" s="60">
        <f t="shared" si="205"/>
        <v>10175</v>
      </c>
      <c r="AK301" s="60">
        <f t="shared" si="205"/>
        <v>648.37901711452696</v>
      </c>
      <c r="AL301" s="60">
        <f t="shared" si="205"/>
        <v>12.967580342290539</v>
      </c>
      <c r="AM301" s="60">
        <f t="shared" ca="1" si="205"/>
        <v>-767.54796797025324</v>
      </c>
      <c r="AN301" s="60">
        <f t="shared" ca="1" si="205"/>
        <v>-767.54796797025324</v>
      </c>
      <c r="AO301" s="60">
        <f t="shared" ca="1" si="205"/>
        <v>767.54796797025324</v>
      </c>
      <c r="AP301" s="63">
        <f t="shared" si="178"/>
        <v>35</v>
      </c>
      <c r="AQ301" s="62">
        <f t="shared" si="179"/>
        <v>2.1782396846802228</v>
      </c>
      <c r="AR301" s="62">
        <f t="shared" si="180"/>
        <v>108.91198423401114</v>
      </c>
      <c r="AS301" s="62">
        <f t="shared" si="181"/>
        <v>217.82396846802229</v>
      </c>
      <c r="AT301" s="62">
        <f t="shared" si="182"/>
        <v>-108.91198423401114</v>
      </c>
      <c r="AU301" s="62">
        <f t="shared" si="183"/>
        <v>326.73595270203344</v>
      </c>
      <c r="AV301" s="62">
        <f t="shared" si="184"/>
        <v>-435.64793693604457</v>
      </c>
      <c r="AW301" s="63">
        <f t="shared" si="195"/>
        <v>-108.91198423401113</v>
      </c>
      <c r="AX301" s="61" t="str">
        <f t="shared" ca="1" si="185"/>
        <v/>
      </c>
      <c r="AY301" s="69">
        <f t="shared" ca="1" si="196"/>
        <v>9407.452032029747</v>
      </c>
      <c r="AZ301" s="51">
        <f t="shared" si="186"/>
        <v>762.38388963807802</v>
      </c>
      <c r="BA301" s="55">
        <f t="shared" ca="1" si="187"/>
        <v>8.0321779705779153E-2</v>
      </c>
      <c r="BB301" s="55">
        <f t="shared" ca="1" si="197"/>
        <v>-0.21423383060177653</v>
      </c>
      <c r="BC301" s="64">
        <f t="shared" ca="1" si="188"/>
        <v>-617.29100134853763</v>
      </c>
      <c r="BE301" s="52" t="str">
        <f t="shared" ca="1" si="189"/>
        <v/>
      </c>
      <c r="BF301" s="52" t="str">
        <f t="shared" ca="1" si="190"/>
        <v/>
      </c>
      <c r="BG301" s="52">
        <f t="shared" ca="1" si="198"/>
        <v>11.599999999999961</v>
      </c>
      <c r="BH301" s="52" t="str">
        <f t="shared" ca="1" si="199"/>
        <v/>
      </c>
    </row>
    <row r="302" spans="19:60">
      <c r="S302" s="68">
        <f t="shared" si="204"/>
        <v>7</v>
      </c>
      <c r="T302" s="69">
        <f t="shared" si="204"/>
        <v>2</v>
      </c>
      <c r="U302" s="70">
        <f t="shared" si="191"/>
        <v>3</v>
      </c>
      <c r="V302" s="68">
        <f t="shared" si="203"/>
        <v>4</v>
      </c>
      <c r="W302" s="70">
        <f t="shared" si="203"/>
        <v>7</v>
      </c>
      <c r="X302" s="71">
        <f t="shared" si="203"/>
        <v>0.42857142857142855</v>
      </c>
      <c r="Y302" s="71">
        <f t="shared" si="203"/>
        <v>0.5</v>
      </c>
      <c r="Z302" s="69">
        <f t="shared" si="203"/>
        <v>10000</v>
      </c>
      <c r="AA302" s="69">
        <f t="shared" ca="1" si="203"/>
        <v>9491.6209828854735</v>
      </c>
      <c r="AB302" s="69">
        <f t="shared" ca="1" si="193"/>
        <v>-508.3790171145265</v>
      </c>
      <c r="AC302" s="69">
        <f t="shared" ca="1" si="194"/>
        <v>140.93476785345405</v>
      </c>
      <c r="AD302" s="73">
        <f t="shared" si="201"/>
        <v>11.499999999999961</v>
      </c>
      <c r="AE302" s="69">
        <f t="shared" si="205"/>
        <v>0.70000000000000007</v>
      </c>
      <c r="AF302" s="69">
        <f t="shared" si="205"/>
        <v>3.5000000000000004</v>
      </c>
      <c r="AG302" s="78">
        <f t="shared" si="205"/>
        <v>200</v>
      </c>
      <c r="AH302" s="60">
        <f t="shared" si="205"/>
        <v>50</v>
      </c>
      <c r="AI302" s="60">
        <f t="shared" si="205"/>
        <v>175.00000000000003</v>
      </c>
      <c r="AJ302" s="60">
        <f t="shared" si="205"/>
        <v>10175</v>
      </c>
      <c r="AK302" s="60">
        <f t="shared" si="205"/>
        <v>648.37901711452696</v>
      </c>
      <c r="AL302" s="60">
        <f t="shared" si="205"/>
        <v>12.967580342290539</v>
      </c>
      <c r="AM302" s="60">
        <f t="shared" ca="1" si="205"/>
        <v>-767.54796797025324</v>
      </c>
      <c r="AN302" s="60">
        <f t="shared" ca="1" si="205"/>
        <v>-767.54796797025324</v>
      </c>
      <c r="AO302" s="60">
        <f t="shared" ca="1" si="205"/>
        <v>767.54796797025324</v>
      </c>
      <c r="AP302" s="63">
        <f t="shared" si="178"/>
        <v>35</v>
      </c>
      <c r="AQ302" s="62">
        <f t="shared" si="179"/>
        <v>2.188485247155703</v>
      </c>
      <c r="AR302" s="62">
        <f t="shared" si="180"/>
        <v>109.42426235778515</v>
      </c>
      <c r="AS302" s="62">
        <f t="shared" si="181"/>
        <v>218.84852471557031</v>
      </c>
      <c r="AT302" s="62">
        <f t="shared" si="182"/>
        <v>-109.42426235778515</v>
      </c>
      <c r="AU302" s="62">
        <f t="shared" si="183"/>
        <v>328.27278707335546</v>
      </c>
      <c r="AV302" s="62">
        <f t="shared" si="184"/>
        <v>-437.69704943114061</v>
      </c>
      <c r="AW302" s="63">
        <f t="shared" si="195"/>
        <v>-109.42426235778515</v>
      </c>
      <c r="AX302" s="61" t="str">
        <f t="shared" ca="1" si="185"/>
        <v/>
      </c>
      <c r="AY302" s="69">
        <f t="shared" ca="1" si="196"/>
        <v>9407.452032029747</v>
      </c>
      <c r="AZ302" s="51">
        <f t="shared" si="186"/>
        <v>765.96983650449602</v>
      </c>
      <c r="BA302" s="55">
        <f t="shared" ca="1" si="187"/>
        <v>8.0699581018419411E-2</v>
      </c>
      <c r="BB302" s="55">
        <f t="shared" ca="1" si="197"/>
        <v>-0.21524150028626043</v>
      </c>
      <c r="BC302" s="64">
        <f t="shared" ca="1" si="188"/>
        <v>-617.80327947231171</v>
      </c>
      <c r="BE302" s="52" t="str">
        <f t="shared" ca="1" si="189"/>
        <v/>
      </c>
      <c r="BF302" s="52" t="str">
        <f t="shared" ca="1" si="190"/>
        <v/>
      </c>
      <c r="BG302" s="52">
        <f t="shared" ca="1" si="198"/>
        <v>11.499999999999961</v>
      </c>
      <c r="BH302" s="52" t="str">
        <f t="shared" ca="1" si="199"/>
        <v/>
      </c>
    </row>
    <row r="303" spans="19:60">
      <c r="S303" s="68">
        <f t="shared" si="204"/>
        <v>7</v>
      </c>
      <c r="T303" s="69">
        <f t="shared" si="204"/>
        <v>2</v>
      </c>
      <c r="U303" s="70">
        <f t="shared" si="191"/>
        <v>3</v>
      </c>
      <c r="V303" s="68">
        <f t="shared" si="203"/>
        <v>4</v>
      </c>
      <c r="W303" s="70">
        <f t="shared" si="203"/>
        <v>7</v>
      </c>
      <c r="X303" s="71">
        <f t="shared" si="203"/>
        <v>0.42857142857142855</v>
      </c>
      <c r="Y303" s="71">
        <f t="shared" si="203"/>
        <v>0.5</v>
      </c>
      <c r="Z303" s="69">
        <f t="shared" si="203"/>
        <v>10000</v>
      </c>
      <c r="AA303" s="69">
        <f t="shared" ca="1" si="203"/>
        <v>9491.6209828854735</v>
      </c>
      <c r="AB303" s="69">
        <f t="shared" ca="1" si="193"/>
        <v>-508.3790171145265</v>
      </c>
      <c r="AC303" s="69">
        <f t="shared" ca="1" si="194"/>
        <v>140.93476785345405</v>
      </c>
      <c r="AD303" s="73">
        <f t="shared" si="201"/>
        <v>11.399999999999961</v>
      </c>
      <c r="AE303" s="69">
        <f t="shared" si="205"/>
        <v>0.70000000000000007</v>
      </c>
      <c r="AF303" s="69">
        <f t="shared" si="205"/>
        <v>3.5000000000000004</v>
      </c>
      <c r="AG303" s="78">
        <f t="shared" si="205"/>
        <v>200</v>
      </c>
      <c r="AH303" s="60">
        <f t="shared" si="205"/>
        <v>50</v>
      </c>
      <c r="AI303" s="60">
        <f t="shared" si="205"/>
        <v>175.00000000000003</v>
      </c>
      <c r="AJ303" s="60">
        <f t="shared" si="205"/>
        <v>10175</v>
      </c>
      <c r="AK303" s="60">
        <f t="shared" si="205"/>
        <v>648.37901711452696</v>
      </c>
      <c r="AL303" s="60">
        <f t="shared" si="205"/>
        <v>12.967580342290539</v>
      </c>
      <c r="AM303" s="60">
        <f t="shared" ca="1" si="205"/>
        <v>-767.54796797025324</v>
      </c>
      <c r="AN303" s="60">
        <f t="shared" ca="1" si="205"/>
        <v>-767.54796797025324</v>
      </c>
      <c r="AO303" s="60">
        <f t="shared" ca="1" si="205"/>
        <v>767.54796797025324</v>
      </c>
      <c r="AP303" s="63">
        <f t="shared" si="178"/>
        <v>35</v>
      </c>
      <c r="AQ303" s="62">
        <f t="shared" si="179"/>
        <v>2.1989105563412794</v>
      </c>
      <c r="AR303" s="62">
        <f t="shared" si="180"/>
        <v>109.94552781706398</v>
      </c>
      <c r="AS303" s="62">
        <f t="shared" si="181"/>
        <v>219.89105563412795</v>
      </c>
      <c r="AT303" s="62">
        <f t="shared" si="182"/>
        <v>-109.94552781706398</v>
      </c>
      <c r="AU303" s="62">
        <f t="shared" si="183"/>
        <v>329.83658345119193</v>
      </c>
      <c r="AV303" s="62">
        <f t="shared" si="184"/>
        <v>-439.7821112682559</v>
      </c>
      <c r="AW303" s="63">
        <f t="shared" si="195"/>
        <v>-109.94552781706398</v>
      </c>
      <c r="AX303" s="61" t="str">
        <f t="shared" ca="1" si="185"/>
        <v/>
      </c>
      <c r="AY303" s="69">
        <f t="shared" ca="1" si="196"/>
        <v>9407.452032029747</v>
      </c>
      <c r="AZ303" s="51">
        <f t="shared" si="186"/>
        <v>769.61869471944783</v>
      </c>
      <c r="BA303" s="55">
        <f t="shared" ca="1" si="187"/>
        <v>8.1084010424263914E-2</v>
      </c>
      <c r="BB303" s="55">
        <f t="shared" ca="1" si="197"/>
        <v>-0.21626684838626156</v>
      </c>
      <c r="BC303" s="64">
        <f t="shared" ca="1" si="188"/>
        <v>-618.32454493159048</v>
      </c>
      <c r="BE303" s="52" t="str">
        <f t="shared" ca="1" si="189"/>
        <v/>
      </c>
      <c r="BF303" s="52" t="str">
        <f t="shared" ca="1" si="190"/>
        <v/>
      </c>
      <c r="BG303" s="52">
        <f t="shared" ca="1" si="198"/>
        <v>11.399999999999961</v>
      </c>
      <c r="BH303" s="52" t="str">
        <f t="shared" ca="1" si="199"/>
        <v/>
      </c>
    </row>
    <row r="304" spans="19:60">
      <c r="S304" s="68">
        <f t="shared" si="204"/>
        <v>7</v>
      </c>
      <c r="T304" s="69">
        <f t="shared" si="204"/>
        <v>2</v>
      </c>
      <c r="U304" s="70">
        <f t="shared" si="191"/>
        <v>3</v>
      </c>
      <c r="V304" s="68">
        <f t="shared" si="203"/>
        <v>4</v>
      </c>
      <c r="W304" s="70">
        <f t="shared" si="203"/>
        <v>7</v>
      </c>
      <c r="X304" s="71">
        <f t="shared" si="203"/>
        <v>0.42857142857142855</v>
      </c>
      <c r="Y304" s="71">
        <f t="shared" si="203"/>
        <v>0.5</v>
      </c>
      <c r="Z304" s="69">
        <f t="shared" si="203"/>
        <v>10000</v>
      </c>
      <c r="AA304" s="69">
        <f t="shared" ca="1" si="203"/>
        <v>9491.6209828854735</v>
      </c>
      <c r="AB304" s="69">
        <f t="shared" ca="1" si="193"/>
        <v>-508.3790171145265</v>
      </c>
      <c r="AC304" s="69">
        <f t="shared" ca="1" si="194"/>
        <v>140.93476785345405</v>
      </c>
      <c r="AD304" s="73">
        <f t="shared" si="201"/>
        <v>11.299999999999962</v>
      </c>
      <c r="AE304" s="69">
        <f t="shared" si="205"/>
        <v>0.70000000000000007</v>
      </c>
      <c r="AF304" s="69">
        <f t="shared" si="205"/>
        <v>3.5000000000000004</v>
      </c>
      <c r="AG304" s="78">
        <f t="shared" si="205"/>
        <v>200</v>
      </c>
      <c r="AH304" s="60">
        <f t="shared" si="205"/>
        <v>50</v>
      </c>
      <c r="AI304" s="60">
        <f t="shared" si="205"/>
        <v>175.00000000000003</v>
      </c>
      <c r="AJ304" s="60">
        <f t="shared" si="205"/>
        <v>10175</v>
      </c>
      <c r="AK304" s="60">
        <f t="shared" si="205"/>
        <v>648.37901711452696</v>
      </c>
      <c r="AL304" s="60">
        <f t="shared" si="205"/>
        <v>12.967580342290539</v>
      </c>
      <c r="AM304" s="60">
        <f t="shared" ca="1" si="205"/>
        <v>-767.54796797025324</v>
      </c>
      <c r="AN304" s="60">
        <f t="shared" ca="1" si="205"/>
        <v>-767.54796797025324</v>
      </c>
      <c r="AO304" s="60">
        <f t="shared" ca="1" si="205"/>
        <v>767.54796797025324</v>
      </c>
      <c r="AP304" s="63">
        <f t="shared" si="178"/>
        <v>35</v>
      </c>
      <c r="AQ304" s="62">
        <f t="shared" si="179"/>
        <v>2.2095203842735032</v>
      </c>
      <c r="AR304" s="62">
        <f t="shared" si="180"/>
        <v>110.47601921367516</v>
      </c>
      <c r="AS304" s="62">
        <f t="shared" si="181"/>
        <v>220.95203842735032</v>
      </c>
      <c r="AT304" s="62">
        <f t="shared" si="182"/>
        <v>-110.47601921367516</v>
      </c>
      <c r="AU304" s="62">
        <f t="shared" si="183"/>
        <v>331.42805764102548</v>
      </c>
      <c r="AV304" s="62">
        <f t="shared" si="184"/>
        <v>-441.90407685470063</v>
      </c>
      <c r="AW304" s="63">
        <f t="shared" si="195"/>
        <v>-110.47601921367516</v>
      </c>
      <c r="AX304" s="61" t="str">
        <f t="shared" ca="1" si="185"/>
        <v/>
      </c>
      <c r="AY304" s="69">
        <f t="shared" ca="1" si="196"/>
        <v>9407.452032029747</v>
      </c>
      <c r="AZ304" s="51">
        <f t="shared" si="186"/>
        <v>773.33213449572611</v>
      </c>
      <c r="BA304" s="55">
        <f t="shared" ca="1" si="187"/>
        <v>8.1475243890388835E-2</v>
      </c>
      <c r="BB304" s="55">
        <f t="shared" ca="1" si="197"/>
        <v>-0.21731034424024501</v>
      </c>
      <c r="BC304" s="64">
        <f t="shared" ca="1" si="188"/>
        <v>-618.85503632820166</v>
      </c>
      <c r="BE304" s="52" t="str">
        <f t="shared" ca="1" si="189"/>
        <v/>
      </c>
      <c r="BF304" s="52" t="str">
        <f t="shared" ca="1" si="190"/>
        <v/>
      </c>
      <c r="BG304" s="52">
        <f t="shared" ca="1" si="198"/>
        <v>11.299999999999962</v>
      </c>
      <c r="BH304" s="52" t="str">
        <f t="shared" ca="1" si="199"/>
        <v/>
      </c>
    </row>
    <row r="305" spans="19:60">
      <c r="S305" s="68">
        <f t="shared" si="204"/>
        <v>7</v>
      </c>
      <c r="T305" s="69">
        <f t="shared" si="204"/>
        <v>2</v>
      </c>
      <c r="U305" s="70">
        <f t="shared" si="191"/>
        <v>3</v>
      </c>
      <c r="V305" s="68">
        <f t="shared" si="203"/>
        <v>4</v>
      </c>
      <c r="W305" s="70">
        <f t="shared" si="203"/>
        <v>7</v>
      </c>
      <c r="X305" s="71">
        <f t="shared" si="203"/>
        <v>0.42857142857142855</v>
      </c>
      <c r="Y305" s="71">
        <f t="shared" si="203"/>
        <v>0.5</v>
      </c>
      <c r="Z305" s="69">
        <f t="shared" si="203"/>
        <v>10000</v>
      </c>
      <c r="AA305" s="69">
        <f t="shared" ca="1" si="203"/>
        <v>9491.6209828854735</v>
      </c>
      <c r="AB305" s="69">
        <f t="shared" ca="1" si="193"/>
        <v>-508.3790171145265</v>
      </c>
      <c r="AC305" s="69">
        <f t="shared" ca="1" si="194"/>
        <v>140.93476785345405</v>
      </c>
      <c r="AD305" s="73">
        <f t="shared" si="201"/>
        <v>11.199999999999962</v>
      </c>
      <c r="AE305" s="69">
        <f t="shared" si="205"/>
        <v>0.70000000000000007</v>
      </c>
      <c r="AF305" s="69">
        <f t="shared" si="205"/>
        <v>3.5000000000000004</v>
      </c>
      <c r="AG305" s="78">
        <f t="shared" si="205"/>
        <v>200</v>
      </c>
      <c r="AH305" s="60">
        <f t="shared" si="205"/>
        <v>50</v>
      </c>
      <c r="AI305" s="60">
        <f t="shared" si="205"/>
        <v>175.00000000000003</v>
      </c>
      <c r="AJ305" s="60">
        <f t="shared" si="205"/>
        <v>10175</v>
      </c>
      <c r="AK305" s="60">
        <f t="shared" si="205"/>
        <v>648.37901711452696</v>
      </c>
      <c r="AL305" s="60">
        <f t="shared" si="205"/>
        <v>12.967580342290539</v>
      </c>
      <c r="AM305" s="60">
        <f t="shared" ca="1" si="205"/>
        <v>-767.54796797025324</v>
      </c>
      <c r="AN305" s="60">
        <f t="shared" ca="1" si="205"/>
        <v>-767.54796797025324</v>
      </c>
      <c r="AO305" s="60">
        <f t="shared" ca="1" si="205"/>
        <v>767.54796797025324</v>
      </c>
      <c r="AP305" s="63">
        <f t="shared" si="178"/>
        <v>35</v>
      </c>
      <c r="AQ305" s="62">
        <f t="shared" si="179"/>
        <v>2.2203196734188024</v>
      </c>
      <c r="AR305" s="62">
        <f t="shared" si="180"/>
        <v>111.01598367094012</v>
      </c>
      <c r="AS305" s="62">
        <f t="shared" si="181"/>
        <v>222.03196734188023</v>
      </c>
      <c r="AT305" s="62">
        <f t="shared" si="182"/>
        <v>-111.01598367094012</v>
      </c>
      <c r="AU305" s="62">
        <f t="shared" si="183"/>
        <v>333.04795101282036</v>
      </c>
      <c r="AV305" s="62">
        <f t="shared" si="184"/>
        <v>-444.06393468376046</v>
      </c>
      <c r="AW305" s="63">
        <f t="shared" si="195"/>
        <v>-111.0159836709401</v>
      </c>
      <c r="AX305" s="61" t="str">
        <f t="shared" ca="1" si="185"/>
        <v/>
      </c>
      <c r="AY305" s="69">
        <f t="shared" ca="1" si="196"/>
        <v>9407.452032029747</v>
      </c>
      <c r="AZ305" s="51">
        <f t="shared" si="186"/>
        <v>777.11188569658077</v>
      </c>
      <c r="BA305" s="55">
        <f t="shared" ca="1" si="187"/>
        <v>8.1873463668408836E-2</v>
      </c>
      <c r="BB305" s="55">
        <f t="shared" ca="1" si="197"/>
        <v>-0.21837247394876383</v>
      </c>
      <c r="BC305" s="64">
        <f t="shared" ca="1" si="188"/>
        <v>-619.39500078546666</v>
      </c>
      <c r="BE305" s="52" t="str">
        <f t="shared" ca="1" si="189"/>
        <v/>
      </c>
      <c r="BF305" s="52" t="str">
        <f t="shared" ca="1" si="190"/>
        <v/>
      </c>
      <c r="BG305" s="52">
        <f t="shared" ca="1" si="198"/>
        <v>11.199999999999962</v>
      </c>
      <c r="BH305" s="52" t="str">
        <f t="shared" ca="1" si="199"/>
        <v/>
      </c>
    </row>
    <row r="306" spans="19:60">
      <c r="S306" s="68">
        <f t="shared" si="204"/>
        <v>7</v>
      </c>
      <c r="T306" s="69">
        <f t="shared" si="204"/>
        <v>2</v>
      </c>
      <c r="U306" s="70">
        <f t="shared" si="191"/>
        <v>3</v>
      </c>
      <c r="V306" s="68">
        <f t="shared" si="203"/>
        <v>4</v>
      </c>
      <c r="W306" s="70">
        <f t="shared" si="203"/>
        <v>7</v>
      </c>
      <c r="X306" s="71">
        <f t="shared" si="203"/>
        <v>0.42857142857142855</v>
      </c>
      <c r="Y306" s="71">
        <f t="shared" si="203"/>
        <v>0.5</v>
      </c>
      <c r="Z306" s="69">
        <f t="shared" si="203"/>
        <v>10000</v>
      </c>
      <c r="AA306" s="69">
        <f t="shared" ca="1" si="203"/>
        <v>9491.6209828854735</v>
      </c>
      <c r="AB306" s="69">
        <f t="shared" ca="1" si="193"/>
        <v>-508.3790171145265</v>
      </c>
      <c r="AC306" s="69">
        <f t="shared" ca="1" si="194"/>
        <v>140.93476785345405</v>
      </c>
      <c r="AD306" s="73">
        <f t="shared" si="201"/>
        <v>11.099999999999962</v>
      </c>
      <c r="AE306" s="69">
        <f t="shared" si="205"/>
        <v>0.70000000000000007</v>
      </c>
      <c r="AF306" s="69">
        <f t="shared" si="205"/>
        <v>3.5000000000000004</v>
      </c>
      <c r="AG306" s="78">
        <f t="shared" si="205"/>
        <v>200</v>
      </c>
      <c r="AH306" s="60">
        <f t="shared" si="205"/>
        <v>50</v>
      </c>
      <c r="AI306" s="60">
        <f t="shared" si="205"/>
        <v>175.00000000000003</v>
      </c>
      <c r="AJ306" s="60">
        <f t="shared" si="205"/>
        <v>10175</v>
      </c>
      <c r="AK306" s="60">
        <f t="shared" si="205"/>
        <v>648.37901711452696</v>
      </c>
      <c r="AL306" s="60">
        <f t="shared" si="205"/>
        <v>12.967580342290539</v>
      </c>
      <c r="AM306" s="60">
        <f t="shared" ca="1" si="205"/>
        <v>-767.54796797025324</v>
      </c>
      <c r="AN306" s="60">
        <f t="shared" ca="1" si="205"/>
        <v>-767.54796797025324</v>
      </c>
      <c r="AO306" s="60">
        <f t="shared" ca="1" si="205"/>
        <v>767.54796797025324</v>
      </c>
      <c r="AP306" s="63">
        <f t="shared" si="178"/>
        <v>35</v>
      </c>
      <c r="AQ306" s="62">
        <f t="shared" si="179"/>
        <v>2.2313135443505034</v>
      </c>
      <c r="AR306" s="62">
        <f t="shared" si="180"/>
        <v>111.56567721752518</v>
      </c>
      <c r="AS306" s="62">
        <f t="shared" si="181"/>
        <v>223.13135443505035</v>
      </c>
      <c r="AT306" s="62">
        <f t="shared" si="182"/>
        <v>-111.56567721752518</v>
      </c>
      <c r="AU306" s="62">
        <f t="shared" si="183"/>
        <v>334.69703165257556</v>
      </c>
      <c r="AV306" s="62">
        <f t="shared" si="184"/>
        <v>-446.26270887010071</v>
      </c>
      <c r="AW306" s="63">
        <f t="shared" si="195"/>
        <v>-111.56567721752515</v>
      </c>
      <c r="AX306" s="61" t="str">
        <f t="shared" ca="1" si="185"/>
        <v/>
      </c>
      <c r="AY306" s="69">
        <f t="shared" ca="1" si="196"/>
        <v>9407.452032029747</v>
      </c>
      <c r="AZ306" s="51">
        <f t="shared" si="186"/>
        <v>780.95974052267627</v>
      </c>
      <c r="BA306" s="55">
        <f t="shared" ca="1" si="187"/>
        <v>8.2278858577564354E-2</v>
      </c>
      <c r="BB306" s="55">
        <f t="shared" ca="1" si="197"/>
        <v>-0.21945374112950827</v>
      </c>
      <c r="BC306" s="64">
        <f t="shared" ca="1" si="188"/>
        <v>-619.94469433205165</v>
      </c>
      <c r="BE306" s="52" t="str">
        <f t="shared" ca="1" si="189"/>
        <v/>
      </c>
      <c r="BF306" s="52" t="str">
        <f t="shared" ca="1" si="190"/>
        <v/>
      </c>
      <c r="BG306" s="52">
        <f t="shared" ca="1" si="198"/>
        <v>11.099999999999962</v>
      </c>
      <c r="BH306" s="52" t="str">
        <f t="shared" ca="1" si="199"/>
        <v/>
      </c>
    </row>
    <row r="307" spans="19:60">
      <c r="S307" s="68">
        <f t="shared" si="204"/>
        <v>7</v>
      </c>
      <c r="T307" s="69">
        <f t="shared" si="204"/>
        <v>2</v>
      </c>
      <c r="U307" s="70">
        <f t="shared" si="191"/>
        <v>3</v>
      </c>
      <c r="V307" s="68">
        <f t="shared" si="203"/>
        <v>4</v>
      </c>
      <c r="W307" s="70">
        <f t="shared" si="203"/>
        <v>7</v>
      </c>
      <c r="X307" s="71">
        <f t="shared" si="203"/>
        <v>0.42857142857142855</v>
      </c>
      <c r="Y307" s="71">
        <f t="shared" si="203"/>
        <v>0.5</v>
      </c>
      <c r="Z307" s="69">
        <f t="shared" si="203"/>
        <v>10000</v>
      </c>
      <c r="AA307" s="69">
        <f t="shared" ca="1" si="203"/>
        <v>9491.6209828854735</v>
      </c>
      <c r="AB307" s="69">
        <f t="shared" ca="1" si="193"/>
        <v>-508.3790171145265</v>
      </c>
      <c r="AC307" s="69">
        <f t="shared" ca="1" si="194"/>
        <v>140.93476785345405</v>
      </c>
      <c r="AD307" s="73">
        <f t="shared" si="201"/>
        <v>10.999999999999963</v>
      </c>
      <c r="AE307" s="69">
        <f t="shared" si="205"/>
        <v>0.70000000000000007</v>
      </c>
      <c r="AF307" s="69">
        <f t="shared" si="205"/>
        <v>3.5000000000000004</v>
      </c>
      <c r="AG307" s="78">
        <f t="shared" si="205"/>
        <v>200</v>
      </c>
      <c r="AH307" s="60">
        <f t="shared" si="205"/>
        <v>50</v>
      </c>
      <c r="AI307" s="60">
        <f t="shared" si="205"/>
        <v>175.00000000000003</v>
      </c>
      <c r="AJ307" s="60">
        <f t="shared" si="205"/>
        <v>10175</v>
      </c>
      <c r="AK307" s="60">
        <f t="shared" si="205"/>
        <v>648.37901711452696</v>
      </c>
      <c r="AL307" s="60">
        <f t="shared" si="205"/>
        <v>12.967580342290539</v>
      </c>
      <c r="AM307" s="60">
        <f t="shared" ca="1" si="205"/>
        <v>-767.54796797025324</v>
      </c>
      <c r="AN307" s="60">
        <f t="shared" ca="1" si="205"/>
        <v>-767.54796797025324</v>
      </c>
      <c r="AO307" s="60">
        <f t="shared" ca="1" si="205"/>
        <v>767.54796797025324</v>
      </c>
      <c r="AP307" s="63">
        <f t="shared" si="178"/>
        <v>35</v>
      </c>
      <c r="AQ307" s="62">
        <f t="shared" si="179"/>
        <v>2.2425073038445986</v>
      </c>
      <c r="AR307" s="62">
        <f t="shared" si="180"/>
        <v>112.12536519222994</v>
      </c>
      <c r="AS307" s="62">
        <f t="shared" si="181"/>
        <v>224.25073038445987</v>
      </c>
      <c r="AT307" s="62">
        <f t="shared" si="182"/>
        <v>-112.12536519222994</v>
      </c>
      <c r="AU307" s="62">
        <f t="shared" si="183"/>
        <v>336.37609557668981</v>
      </c>
      <c r="AV307" s="62">
        <f t="shared" si="184"/>
        <v>-448.50146076891974</v>
      </c>
      <c r="AW307" s="63">
        <f t="shared" si="195"/>
        <v>-112.12536519222994</v>
      </c>
      <c r="AX307" s="61" t="str">
        <f t="shared" ca="1" si="185"/>
        <v/>
      </c>
      <c r="AY307" s="69">
        <f t="shared" ca="1" si="196"/>
        <v>9407.452032029747</v>
      </c>
      <c r="AZ307" s="51">
        <f t="shared" si="186"/>
        <v>784.87755634560949</v>
      </c>
      <c r="BA307" s="55">
        <f t="shared" ca="1" si="187"/>
        <v>8.2691624303249944E-2</v>
      </c>
      <c r="BB307" s="55">
        <f t="shared" ca="1" si="197"/>
        <v>-0.22055466771353896</v>
      </c>
      <c r="BC307" s="64">
        <f t="shared" ca="1" si="188"/>
        <v>-620.5043823067565</v>
      </c>
      <c r="BE307" s="52" t="str">
        <f t="shared" ca="1" si="189"/>
        <v/>
      </c>
      <c r="BF307" s="52" t="str">
        <f t="shared" ca="1" si="190"/>
        <v/>
      </c>
      <c r="BG307" s="52">
        <f t="shared" ca="1" si="198"/>
        <v>10.999999999999963</v>
      </c>
      <c r="BH307" s="52" t="str">
        <f t="shared" ca="1" si="199"/>
        <v/>
      </c>
    </row>
    <row r="308" spans="19:60">
      <c r="S308" s="68">
        <f t="shared" si="204"/>
        <v>7</v>
      </c>
      <c r="T308" s="69">
        <f t="shared" si="204"/>
        <v>2</v>
      </c>
      <c r="U308" s="70">
        <f t="shared" si="191"/>
        <v>3</v>
      </c>
      <c r="V308" s="68">
        <f t="shared" si="203"/>
        <v>4</v>
      </c>
      <c r="W308" s="70">
        <f t="shared" si="203"/>
        <v>7</v>
      </c>
      <c r="X308" s="71">
        <f t="shared" si="203"/>
        <v>0.42857142857142855</v>
      </c>
      <c r="Y308" s="71">
        <f t="shared" si="203"/>
        <v>0.5</v>
      </c>
      <c r="Z308" s="69">
        <f t="shared" si="203"/>
        <v>10000</v>
      </c>
      <c r="AA308" s="69">
        <f t="shared" ca="1" si="203"/>
        <v>9491.6209828854735</v>
      </c>
      <c r="AB308" s="69">
        <f t="shared" ca="1" si="193"/>
        <v>-508.3790171145265</v>
      </c>
      <c r="AC308" s="69">
        <f t="shared" ca="1" si="194"/>
        <v>140.93476785345405</v>
      </c>
      <c r="AD308" s="73">
        <f t="shared" si="201"/>
        <v>10.899999999999963</v>
      </c>
      <c r="AE308" s="69">
        <f t="shared" si="205"/>
        <v>0.70000000000000007</v>
      </c>
      <c r="AF308" s="69">
        <f t="shared" si="205"/>
        <v>3.5000000000000004</v>
      </c>
      <c r="AG308" s="78">
        <f t="shared" si="205"/>
        <v>200</v>
      </c>
      <c r="AH308" s="60">
        <f t="shared" si="205"/>
        <v>50</v>
      </c>
      <c r="AI308" s="60">
        <f t="shared" si="205"/>
        <v>175.00000000000003</v>
      </c>
      <c r="AJ308" s="60">
        <f t="shared" si="205"/>
        <v>10175</v>
      </c>
      <c r="AK308" s="60">
        <f t="shared" si="205"/>
        <v>648.37901711452696</v>
      </c>
      <c r="AL308" s="60">
        <f t="shared" si="205"/>
        <v>12.967580342290539</v>
      </c>
      <c r="AM308" s="60">
        <f t="shared" ca="1" si="205"/>
        <v>-767.54796797025324</v>
      </c>
      <c r="AN308" s="60">
        <f t="shared" ca="1" si="205"/>
        <v>-767.54796797025324</v>
      </c>
      <c r="AO308" s="60">
        <f t="shared" ca="1" si="205"/>
        <v>767.54796797025324</v>
      </c>
      <c r="AP308" s="63">
        <f t="shared" si="178"/>
        <v>35</v>
      </c>
      <c r="AQ308" s="62">
        <f t="shared" si="179"/>
        <v>2.2539064534211546</v>
      </c>
      <c r="AR308" s="62">
        <f t="shared" si="180"/>
        <v>112.69532267105772</v>
      </c>
      <c r="AS308" s="62">
        <f t="shared" si="181"/>
        <v>225.39064534211545</v>
      </c>
      <c r="AT308" s="62">
        <f t="shared" si="182"/>
        <v>-112.69532267105772</v>
      </c>
      <c r="AU308" s="62">
        <f t="shared" si="183"/>
        <v>338.08596801317316</v>
      </c>
      <c r="AV308" s="62">
        <f t="shared" si="184"/>
        <v>-450.7812906842309</v>
      </c>
      <c r="AW308" s="63">
        <f t="shared" si="195"/>
        <v>-112.69532267105774</v>
      </c>
      <c r="AX308" s="61" t="str">
        <f t="shared" ca="1" si="185"/>
        <v/>
      </c>
      <c r="AY308" s="69">
        <f t="shared" ca="1" si="196"/>
        <v>9407.452032029747</v>
      </c>
      <c r="AZ308" s="51">
        <f t="shared" si="186"/>
        <v>788.86725869740405</v>
      </c>
      <c r="BA308" s="55">
        <f t="shared" ca="1" si="187"/>
        <v>8.3111963711975642E-2</v>
      </c>
      <c r="BB308" s="55">
        <f t="shared" ca="1" si="197"/>
        <v>-0.22167579478535004</v>
      </c>
      <c r="BC308" s="64">
        <f t="shared" ca="1" si="188"/>
        <v>-621.07433978558424</v>
      </c>
      <c r="BE308" s="52" t="str">
        <f t="shared" ca="1" si="189"/>
        <v/>
      </c>
      <c r="BF308" s="52" t="str">
        <f t="shared" ca="1" si="190"/>
        <v/>
      </c>
      <c r="BG308" s="52">
        <f t="shared" ca="1" si="198"/>
        <v>10.899999999999963</v>
      </c>
      <c r="BH308" s="52" t="str">
        <f t="shared" ca="1" si="199"/>
        <v/>
      </c>
    </row>
    <row r="309" spans="19:60">
      <c r="S309" s="68">
        <f t="shared" si="204"/>
        <v>7</v>
      </c>
      <c r="T309" s="69">
        <f t="shared" si="204"/>
        <v>2</v>
      </c>
      <c r="U309" s="70">
        <f t="shared" si="191"/>
        <v>3</v>
      </c>
      <c r="V309" s="68">
        <f t="shared" si="203"/>
        <v>4</v>
      </c>
      <c r="W309" s="70">
        <f t="shared" si="203"/>
        <v>7</v>
      </c>
      <c r="X309" s="71">
        <f t="shared" si="203"/>
        <v>0.42857142857142855</v>
      </c>
      <c r="Y309" s="71">
        <f t="shared" si="203"/>
        <v>0.5</v>
      </c>
      <c r="Z309" s="69">
        <f t="shared" si="203"/>
        <v>10000</v>
      </c>
      <c r="AA309" s="69">
        <f t="shared" ca="1" si="203"/>
        <v>9491.6209828854735</v>
      </c>
      <c r="AB309" s="69">
        <f t="shared" ca="1" si="193"/>
        <v>-508.3790171145265</v>
      </c>
      <c r="AC309" s="69">
        <f t="shared" ca="1" si="194"/>
        <v>140.93476785345405</v>
      </c>
      <c r="AD309" s="73">
        <f t="shared" si="201"/>
        <v>10.799999999999963</v>
      </c>
      <c r="AE309" s="69">
        <f t="shared" si="205"/>
        <v>0.70000000000000007</v>
      </c>
      <c r="AF309" s="69">
        <f t="shared" si="205"/>
        <v>3.5000000000000004</v>
      </c>
      <c r="AG309" s="78">
        <f t="shared" si="205"/>
        <v>200</v>
      </c>
      <c r="AH309" s="60">
        <f t="shared" si="205"/>
        <v>50</v>
      </c>
      <c r="AI309" s="60">
        <f t="shared" si="205"/>
        <v>175.00000000000003</v>
      </c>
      <c r="AJ309" s="60">
        <f t="shared" si="205"/>
        <v>10175</v>
      </c>
      <c r="AK309" s="60">
        <f t="shared" si="205"/>
        <v>648.37901711452696</v>
      </c>
      <c r="AL309" s="60">
        <f t="shared" si="205"/>
        <v>12.967580342290539</v>
      </c>
      <c r="AM309" s="60">
        <f t="shared" ca="1" si="205"/>
        <v>-767.54796797025324</v>
      </c>
      <c r="AN309" s="60">
        <f t="shared" ca="1" si="205"/>
        <v>-767.54796797025324</v>
      </c>
      <c r="AO309" s="60">
        <f t="shared" ca="1" si="205"/>
        <v>767.54796797025324</v>
      </c>
      <c r="AP309" s="63">
        <f t="shared" si="178"/>
        <v>35</v>
      </c>
      <c r="AQ309" s="62">
        <f t="shared" si="179"/>
        <v>2.2655166983602393</v>
      </c>
      <c r="AR309" s="62">
        <f t="shared" si="180"/>
        <v>113.27583491801197</v>
      </c>
      <c r="AS309" s="62">
        <f t="shared" si="181"/>
        <v>226.55166983602393</v>
      </c>
      <c r="AT309" s="62">
        <f t="shared" si="182"/>
        <v>-113.27583491801197</v>
      </c>
      <c r="AU309" s="62">
        <f t="shared" si="183"/>
        <v>339.82750475403589</v>
      </c>
      <c r="AV309" s="62">
        <f t="shared" si="184"/>
        <v>-453.10333967204787</v>
      </c>
      <c r="AW309" s="63">
        <f t="shared" si="195"/>
        <v>-113.27583491801198</v>
      </c>
      <c r="AX309" s="61" t="str">
        <f t="shared" ca="1" si="185"/>
        <v/>
      </c>
      <c r="AY309" s="69">
        <f t="shared" ca="1" si="196"/>
        <v>9407.452032029747</v>
      </c>
      <c r="AZ309" s="51">
        <f t="shared" si="186"/>
        <v>792.93084442608381</v>
      </c>
      <c r="BA309" s="55">
        <f t="shared" ca="1" si="187"/>
        <v>8.3540087183825912E-2</v>
      </c>
      <c r="BB309" s="55">
        <f t="shared" ca="1" si="197"/>
        <v>-0.22281768346960207</v>
      </c>
      <c r="BC309" s="64">
        <f t="shared" ca="1" si="188"/>
        <v>-621.65485203253843</v>
      </c>
      <c r="BE309" s="52" t="str">
        <f t="shared" ca="1" si="189"/>
        <v/>
      </c>
      <c r="BF309" s="52" t="str">
        <f t="shared" ca="1" si="190"/>
        <v/>
      </c>
      <c r="BG309" s="52">
        <f t="shared" ca="1" si="198"/>
        <v>10.799999999999963</v>
      </c>
      <c r="BH309" s="52" t="str">
        <f t="shared" ca="1" si="199"/>
        <v/>
      </c>
    </row>
    <row r="310" spans="19:60">
      <c r="S310" s="68">
        <f t="shared" si="204"/>
        <v>7</v>
      </c>
      <c r="T310" s="69">
        <f t="shared" si="204"/>
        <v>2</v>
      </c>
      <c r="U310" s="70">
        <f t="shared" si="191"/>
        <v>3</v>
      </c>
      <c r="V310" s="68">
        <f t="shared" si="203"/>
        <v>4</v>
      </c>
      <c r="W310" s="70">
        <f t="shared" si="203"/>
        <v>7</v>
      </c>
      <c r="X310" s="71">
        <f t="shared" si="203"/>
        <v>0.42857142857142855</v>
      </c>
      <c r="Y310" s="71">
        <f t="shared" si="203"/>
        <v>0.5</v>
      </c>
      <c r="Z310" s="69">
        <f t="shared" si="203"/>
        <v>10000</v>
      </c>
      <c r="AA310" s="69">
        <f t="shared" ca="1" si="203"/>
        <v>9491.6209828854735</v>
      </c>
      <c r="AB310" s="69">
        <f t="shared" ca="1" si="193"/>
        <v>-508.3790171145265</v>
      </c>
      <c r="AC310" s="69">
        <f t="shared" ca="1" si="194"/>
        <v>140.93476785345405</v>
      </c>
      <c r="AD310" s="73">
        <f t="shared" si="201"/>
        <v>10.699999999999964</v>
      </c>
      <c r="AE310" s="69">
        <f t="shared" si="205"/>
        <v>0.70000000000000007</v>
      </c>
      <c r="AF310" s="69">
        <f t="shared" si="205"/>
        <v>3.5000000000000004</v>
      </c>
      <c r="AG310" s="78">
        <f t="shared" si="205"/>
        <v>200</v>
      </c>
      <c r="AH310" s="60">
        <f t="shared" si="205"/>
        <v>50</v>
      </c>
      <c r="AI310" s="60">
        <f t="shared" si="205"/>
        <v>175.00000000000003</v>
      </c>
      <c r="AJ310" s="60">
        <f t="shared" si="205"/>
        <v>10175</v>
      </c>
      <c r="AK310" s="60">
        <f t="shared" si="205"/>
        <v>648.37901711452696</v>
      </c>
      <c r="AL310" s="60">
        <f t="shared" si="205"/>
        <v>12.967580342290539</v>
      </c>
      <c r="AM310" s="60">
        <f t="shared" ca="1" si="205"/>
        <v>-767.54796797025324</v>
      </c>
      <c r="AN310" s="60">
        <f t="shared" ca="1" si="205"/>
        <v>-767.54796797025324</v>
      </c>
      <c r="AO310" s="60">
        <f t="shared" ca="1" si="205"/>
        <v>767.54796797025324</v>
      </c>
      <c r="AP310" s="63">
        <f t="shared" si="178"/>
        <v>35</v>
      </c>
      <c r="AQ310" s="62">
        <f t="shared" si="179"/>
        <v>2.2773439572234189</v>
      </c>
      <c r="AR310" s="62">
        <f t="shared" si="180"/>
        <v>113.86719786117095</v>
      </c>
      <c r="AS310" s="62">
        <f t="shared" si="181"/>
        <v>227.7343957223419</v>
      </c>
      <c r="AT310" s="62">
        <f t="shared" si="182"/>
        <v>-113.86719786117095</v>
      </c>
      <c r="AU310" s="62">
        <f t="shared" si="183"/>
        <v>341.60159358351285</v>
      </c>
      <c r="AV310" s="62">
        <f t="shared" si="184"/>
        <v>-455.4687914446838</v>
      </c>
      <c r="AW310" s="63">
        <f t="shared" si="195"/>
        <v>-113.86719786117095</v>
      </c>
      <c r="AX310" s="61" t="str">
        <f t="shared" ca="1" si="185"/>
        <v/>
      </c>
      <c r="AY310" s="69">
        <f t="shared" ca="1" si="196"/>
        <v>9407.452032029747</v>
      </c>
      <c r="AZ310" s="51">
        <f t="shared" si="186"/>
        <v>797.0703850281966</v>
      </c>
      <c r="BA310" s="55">
        <f t="shared" ca="1" si="187"/>
        <v>8.3976212963561198E-2</v>
      </c>
      <c r="BB310" s="55">
        <f t="shared" ca="1" si="197"/>
        <v>-0.22398091586757837</v>
      </c>
      <c r="BC310" s="64">
        <f t="shared" ca="1" si="188"/>
        <v>-622.24621497569751</v>
      </c>
      <c r="BE310" s="52" t="str">
        <f t="shared" ca="1" si="189"/>
        <v/>
      </c>
      <c r="BF310" s="52" t="str">
        <f t="shared" ca="1" si="190"/>
        <v/>
      </c>
      <c r="BG310" s="52">
        <f t="shared" ca="1" si="198"/>
        <v>10.699999999999964</v>
      </c>
      <c r="BH310" s="52" t="str">
        <f t="shared" ca="1" si="199"/>
        <v/>
      </c>
    </row>
    <row r="311" spans="19:60">
      <c r="S311" s="68">
        <f t="shared" si="204"/>
        <v>7</v>
      </c>
      <c r="T311" s="69">
        <f t="shared" si="204"/>
        <v>2</v>
      </c>
      <c r="U311" s="70">
        <f t="shared" si="191"/>
        <v>3</v>
      </c>
      <c r="V311" s="68">
        <f t="shared" si="203"/>
        <v>4</v>
      </c>
      <c r="W311" s="70">
        <f t="shared" si="203"/>
        <v>7</v>
      </c>
      <c r="X311" s="71">
        <f t="shared" si="203"/>
        <v>0.42857142857142855</v>
      </c>
      <c r="Y311" s="71">
        <f t="shared" si="203"/>
        <v>0.5</v>
      </c>
      <c r="Z311" s="69">
        <f t="shared" si="203"/>
        <v>10000</v>
      </c>
      <c r="AA311" s="69">
        <f t="shared" ca="1" si="203"/>
        <v>9491.6209828854735</v>
      </c>
      <c r="AB311" s="69">
        <f t="shared" ca="1" si="193"/>
        <v>-508.3790171145265</v>
      </c>
      <c r="AC311" s="69">
        <f t="shared" ca="1" si="194"/>
        <v>140.93476785345405</v>
      </c>
      <c r="AD311" s="73">
        <f t="shared" si="201"/>
        <v>10.599999999999964</v>
      </c>
      <c r="AE311" s="69">
        <f t="shared" si="205"/>
        <v>0.70000000000000007</v>
      </c>
      <c r="AF311" s="69">
        <f t="shared" si="205"/>
        <v>3.5000000000000004</v>
      </c>
      <c r="AG311" s="78">
        <f t="shared" si="205"/>
        <v>200</v>
      </c>
      <c r="AH311" s="60">
        <f t="shared" si="205"/>
        <v>50</v>
      </c>
      <c r="AI311" s="60">
        <f t="shared" si="205"/>
        <v>175.00000000000003</v>
      </c>
      <c r="AJ311" s="60">
        <f t="shared" si="205"/>
        <v>10175</v>
      </c>
      <c r="AK311" s="60">
        <f t="shared" si="205"/>
        <v>648.37901711452696</v>
      </c>
      <c r="AL311" s="60">
        <f t="shared" si="205"/>
        <v>12.967580342290539</v>
      </c>
      <c r="AM311" s="60">
        <f t="shared" ca="1" si="205"/>
        <v>-767.54796797025324</v>
      </c>
      <c r="AN311" s="60">
        <f t="shared" ca="1" si="205"/>
        <v>-767.54796797025324</v>
      </c>
      <c r="AO311" s="60">
        <f t="shared" ca="1" si="205"/>
        <v>767.54796797025324</v>
      </c>
      <c r="AP311" s="63">
        <f t="shared" si="178"/>
        <v>35</v>
      </c>
      <c r="AQ311" s="62">
        <f t="shared" si="179"/>
        <v>2.2893943719142058</v>
      </c>
      <c r="AR311" s="62">
        <f t="shared" si="180"/>
        <v>114.46971859571029</v>
      </c>
      <c r="AS311" s="62">
        <f t="shared" si="181"/>
        <v>228.93943719142058</v>
      </c>
      <c r="AT311" s="62">
        <f t="shared" si="182"/>
        <v>-114.46971859571029</v>
      </c>
      <c r="AU311" s="62">
        <f t="shared" si="183"/>
        <v>343.40915578713089</v>
      </c>
      <c r="AV311" s="62">
        <f t="shared" si="184"/>
        <v>-457.87887438284116</v>
      </c>
      <c r="AW311" s="63">
        <f t="shared" si="195"/>
        <v>-114.46971859571028</v>
      </c>
      <c r="AX311" s="61" t="str">
        <f t="shared" ca="1" si="185"/>
        <v/>
      </c>
      <c r="AY311" s="69">
        <f t="shared" ca="1" si="196"/>
        <v>9407.452032029747</v>
      </c>
      <c r="AZ311" s="51">
        <f t="shared" si="186"/>
        <v>801.28803016997199</v>
      </c>
      <c r="BA311" s="55">
        <f t="shared" ca="1" si="187"/>
        <v>8.4420567531593396E-2</v>
      </c>
      <c r="BB311" s="55">
        <f t="shared" ca="1" si="197"/>
        <v>-0.22516609604664858</v>
      </c>
      <c r="BC311" s="64">
        <f t="shared" ca="1" si="188"/>
        <v>-622.84873571023672</v>
      </c>
      <c r="BE311" s="52" t="str">
        <f t="shared" ca="1" si="189"/>
        <v/>
      </c>
      <c r="BF311" s="52" t="str">
        <f t="shared" ca="1" si="190"/>
        <v/>
      </c>
      <c r="BG311" s="52">
        <f t="shared" ca="1" si="198"/>
        <v>10.599999999999964</v>
      </c>
      <c r="BH311" s="52" t="str">
        <f t="shared" ca="1" si="199"/>
        <v/>
      </c>
    </row>
    <row r="312" spans="19:60">
      <c r="S312" s="68">
        <f t="shared" si="204"/>
        <v>7</v>
      </c>
      <c r="T312" s="69">
        <f t="shared" si="204"/>
        <v>2</v>
      </c>
      <c r="U312" s="70">
        <f t="shared" si="191"/>
        <v>3</v>
      </c>
      <c r="V312" s="68">
        <f t="shared" si="203"/>
        <v>4</v>
      </c>
      <c r="W312" s="70">
        <f t="shared" si="203"/>
        <v>7</v>
      </c>
      <c r="X312" s="71">
        <f t="shared" si="203"/>
        <v>0.42857142857142855</v>
      </c>
      <c r="Y312" s="71">
        <f t="shared" si="203"/>
        <v>0.5</v>
      </c>
      <c r="Z312" s="69">
        <f t="shared" si="203"/>
        <v>10000</v>
      </c>
      <c r="AA312" s="69">
        <f t="shared" ca="1" si="203"/>
        <v>9491.6209828854735</v>
      </c>
      <c r="AB312" s="69">
        <f t="shared" ca="1" si="193"/>
        <v>-508.3790171145265</v>
      </c>
      <c r="AC312" s="69">
        <f t="shared" ca="1" si="194"/>
        <v>140.93476785345405</v>
      </c>
      <c r="AD312" s="73">
        <f t="shared" si="201"/>
        <v>10.499999999999964</v>
      </c>
      <c r="AE312" s="69">
        <f t="shared" si="205"/>
        <v>0.70000000000000007</v>
      </c>
      <c r="AF312" s="69">
        <f t="shared" si="205"/>
        <v>3.5000000000000004</v>
      </c>
      <c r="AG312" s="78">
        <f t="shared" si="205"/>
        <v>200</v>
      </c>
      <c r="AH312" s="60">
        <f t="shared" si="205"/>
        <v>50</v>
      </c>
      <c r="AI312" s="60">
        <f t="shared" si="205"/>
        <v>175.00000000000003</v>
      </c>
      <c r="AJ312" s="60">
        <f t="shared" si="205"/>
        <v>10175</v>
      </c>
      <c r="AK312" s="60">
        <f t="shared" si="205"/>
        <v>648.37901711452696</v>
      </c>
      <c r="AL312" s="60">
        <f t="shared" si="205"/>
        <v>12.967580342290539</v>
      </c>
      <c r="AM312" s="60">
        <f t="shared" ca="1" si="205"/>
        <v>-767.54796797025324</v>
      </c>
      <c r="AN312" s="60">
        <f t="shared" ca="1" si="205"/>
        <v>-767.54796797025324</v>
      </c>
      <c r="AO312" s="60">
        <f t="shared" ca="1" si="205"/>
        <v>767.54796797025324</v>
      </c>
      <c r="AP312" s="63">
        <f t="shared" si="178"/>
        <v>35</v>
      </c>
      <c r="AQ312" s="62">
        <f t="shared" si="179"/>
        <v>2.3016743183133892</v>
      </c>
      <c r="AR312" s="62">
        <f t="shared" si="180"/>
        <v>115.08371591566946</v>
      </c>
      <c r="AS312" s="62">
        <f t="shared" si="181"/>
        <v>230.16743183133892</v>
      </c>
      <c r="AT312" s="62">
        <f t="shared" si="182"/>
        <v>-115.08371591566946</v>
      </c>
      <c r="AU312" s="62">
        <f t="shared" si="183"/>
        <v>345.25114774700836</v>
      </c>
      <c r="AV312" s="62">
        <f t="shared" si="184"/>
        <v>-460.33486366267783</v>
      </c>
      <c r="AW312" s="63">
        <f t="shared" si="195"/>
        <v>-115.08371591566947</v>
      </c>
      <c r="AX312" s="61" t="str">
        <f t="shared" ca="1" si="185"/>
        <v/>
      </c>
      <c r="AY312" s="69">
        <f t="shared" ca="1" si="196"/>
        <v>9407.452032029747</v>
      </c>
      <c r="AZ312" s="51">
        <f t="shared" si="186"/>
        <v>805.58601140968619</v>
      </c>
      <c r="BA312" s="55">
        <f t="shared" ca="1" si="187"/>
        <v>8.4873385996159567E-2</v>
      </c>
      <c r="BB312" s="55">
        <f t="shared" ca="1" si="197"/>
        <v>-0.22637385108627264</v>
      </c>
      <c r="BC312" s="64">
        <f t="shared" ca="1" si="188"/>
        <v>-623.46273303019598</v>
      </c>
      <c r="BE312" s="52" t="str">
        <f t="shared" ca="1" si="189"/>
        <v/>
      </c>
      <c r="BF312" s="52" t="str">
        <f t="shared" ca="1" si="190"/>
        <v/>
      </c>
      <c r="BG312" s="52">
        <f t="shared" ca="1" si="198"/>
        <v>10.499999999999964</v>
      </c>
      <c r="BH312" s="52" t="str">
        <f t="shared" ca="1" si="199"/>
        <v/>
      </c>
    </row>
    <row r="313" spans="19:60">
      <c r="S313" s="68">
        <f t="shared" si="204"/>
        <v>7</v>
      </c>
      <c r="T313" s="69">
        <f t="shared" si="204"/>
        <v>2</v>
      </c>
      <c r="U313" s="70">
        <f t="shared" si="191"/>
        <v>3</v>
      </c>
      <c r="V313" s="68">
        <f t="shared" si="203"/>
        <v>4</v>
      </c>
      <c r="W313" s="70">
        <f t="shared" si="203"/>
        <v>7</v>
      </c>
      <c r="X313" s="71">
        <f t="shared" si="203"/>
        <v>0.42857142857142855</v>
      </c>
      <c r="Y313" s="71">
        <f t="shared" si="203"/>
        <v>0.5</v>
      </c>
      <c r="Z313" s="69">
        <f t="shared" si="203"/>
        <v>10000</v>
      </c>
      <c r="AA313" s="69">
        <f t="shared" ca="1" si="203"/>
        <v>9491.6209828854735</v>
      </c>
      <c r="AB313" s="69">
        <f t="shared" ca="1" si="193"/>
        <v>-508.3790171145265</v>
      </c>
      <c r="AC313" s="69">
        <f t="shared" ca="1" si="194"/>
        <v>140.93476785345405</v>
      </c>
      <c r="AD313" s="73">
        <f t="shared" si="201"/>
        <v>10.399999999999965</v>
      </c>
      <c r="AE313" s="69">
        <f t="shared" si="205"/>
        <v>0.70000000000000007</v>
      </c>
      <c r="AF313" s="69">
        <f t="shared" si="205"/>
        <v>3.5000000000000004</v>
      </c>
      <c r="AG313" s="78">
        <f t="shared" si="205"/>
        <v>200</v>
      </c>
      <c r="AH313" s="60">
        <f t="shared" si="205"/>
        <v>50</v>
      </c>
      <c r="AI313" s="60">
        <f t="shared" si="205"/>
        <v>175.00000000000003</v>
      </c>
      <c r="AJ313" s="60">
        <f t="shared" si="205"/>
        <v>10175</v>
      </c>
      <c r="AK313" s="60">
        <f t="shared" si="205"/>
        <v>648.37901711452696</v>
      </c>
      <c r="AL313" s="60">
        <f t="shared" si="205"/>
        <v>12.967580342290539</v>
      </c>
      <c r="AM313" s="60">
        <f t="shared" ca="1" si="205"/>
        <v>-767.54796797025324</v>
      </c>
      <c r="AN313" s="60">
        <f t="shared" ca="1" si="205"/>
        <v>-767.54796797025324</v>
      </c>
      <c r="AO313" s="60">
        <f t="shared" ca="1" si="205"/>
        <v>767.54796797025324</v>
      </c>
      <c r="AP313" s="63">
        <f t="shared" si="178"/>
        <v>35</v>
      </c>
      <c r="AQ313" s="62">
        <f t="shared" si="179"/>
        <v>2.3141904175279411</v>
      </c>
      <c r="AR313" s="62">
        <f t="shared" si="180"/>
        <v>115.70952087639705</v>
      </c>
      <c r="AS313" s="62">
        <f t="shared" si="181"/>
        <v>231.4190417527941</v>
      </c>
      <c r="AT313" s="62">
        <f t="shared" si="182"/>
        <v>-115.70952087639705</v>
      </c>
      <c r="AU313" s="62">
        <f t="shared" si="183"/>
        <v>347.12856262919115</v>
      </c>
      <c r="AV313" s="62">
        <f t="shared" si="184"/>
        <v>-462.8380835055882</v>
      </c>
      <c r="AW313" s="63">
        <f t="shared" si="195"/>
        <v>-115.70952087639705</v>
      </c>
      <c r="AX313" s="61" t="str">
        <f t="shared" ca="1" si="185"/>
        <v/>
      </c>
      <c r="AY313" s="69">
        <f t="shared" ca="1" si="196"/>
        <v>9407.452032029747</v>
      </c>
      <c r="AZ313" s="51">
        <f t="shared" si="186"/>
        <v>809.96664613477935</v>
      </c>
      <c r="BA313" s="55">
        <f t="shared" ca="1" si="187"/>
        <v>8.5334912508121211E-2</v>
      </c>
      <c r="BB313" s="55">
        <f t="shared" ca="1" si="197"/>
        <v>-0.22760483218435087</v>
      </c>
      <c r="BC313" s="64">
        <f t="shared" ca="1" si="188"/>
        <v>-624.08853799092356</v>
      </c>
      <c r="BE313" s="52" t="str">
        <f t="shared" ca="1" si="189"/>
        <v/>
      </c>
      <c r="BF313" s="52" t="str">
        <f t="shared" ca="1" si="190"/>
        <v/>
      </c>
      <c r="BG313" s="52">
        <f t="shared" ca="1" si="198"/>
        <v>10.399999999999965</v>
      </c>
      <c r="BH313" s="52" t="str">
        <f t="shared" ca="1" si="199"/>
        <v/>
      </c>
    </row>
    <row r="314" spans="19:60">
      <c r="S314" s="68">
        <f t="shared" si="204"/>
        <v>7</v>
      </c>
      <c r="T314" s="69">
        <f t="shared" si="204"/>
        <v>2</v>
      </c>
      <c r="U314" s="70">
        <f t="shared" si="191"/>
        <v>3</v>
      </c>
      <c r="V314" s="68">
        <f t="shared" ref="V314:AA329" si="206">V313</f>
        <v>4</v>
      </c>
      <c r="W314" s="70">
        <f t="shared" si="206"/>
        <v>7</v>
      </c>
      <c r="X314" s="71">
        <f t="shared" si="206"/>
        <v>0.42857142857142855</v>
      </c>
      <c r="Y314" s="71">
        <f t="shared" si="206"/>
        <v>0.5</v>
      </c>
      <c r="Z314" s="69">
        <f t="shared" si="206"/>
        <v>10000</v>
      </c>
      <c r="AA314" s="69">
        <f t="shared" ca="1" si="206"/>
        <v>9491.6209828854735</v>
      </c>
      <c r="AB314" s="69">
        <f t="shared" ca="1" si="193"/>
        <v>-508.3790171145265</v>
      </c>
      <c r="AC314" s="69">
        <f t="shared" ca="1" si="194"/>
        <v>140.93476785345405</v>
      </c>
      <c r="AD314" s="73">
        <f t="shared" si="201"/>
        <v>10.299999999999965</v>
      </c>
      <c r="AE314" s="69">
        <f t="shared" si="205"/>
        <v>0.70000000000000007</v>
      </c>
      <c r="AF314" s="69">
        <f t="shared" si="205"/>
        <v>3.5000000000000004</v>
      </c>
      <c r="AG314" s="78">
        <f t="shared" si="205"/>
        <v>200</v>
      </c>
      <c r="AH314" s="60">
        <f t="shared" si="205"/>
        <v>50</v>
      </c>
      <c r="AI314" s="60">
        <f t="shared" si="205"/>
        <v>175.00000000000003</v>
      </c>
      <c r="AJ314" s="60">
        <f t="shared" si="205"/>
        <v>10175</v>
      </c>
      <c r="AK314" s="60">
        <f t="shared" si="205"/>
        <v>648.37901711452696</v>
      </c>
      <c r="AL314" s="60">
        <f t="shared" si="205"/>
        <v>12.967580342290539</v>
      </c>
      <c r="AM314" s="60">
        <f t="shared" ca="1" si="205"/>
        <v>-767.54796797025324</v>
      </c>
      <c r="AN314" s="60">
        <f t="shared" ca="1" si="205"/>
        <v>-767.54796797025324</v>
      </c>
      <c r="AO314" s="60">
        <f t="shared" ca="1" si="205"/>
        <v>767.54796797025324</v>
      </c>
      <c r="AP314" s="63">
        <f t="shared" si="178"/>
        <v>35</v>
      </c>
      <c r="AQ314" s="62">
        <f t="shared" si="179"/>
        <v>2.3269495477952025</v>
      </c>
      <c r="AR314" s="62">
        <f t="shared" si="180"/>
        <v>116.34747738976013</v>
      </c>
      <c r="AS314" s="62">
        <f t="shared" si="181"/>
        <v>232.69495477952026</v>
      </c>
      <c r="AT314" s="62">
        <f t="shared" si="182"/>
        <v>-116.34747738976013</v>
      </c>
      <c r="AU314" s="62">
        <f t="shared" si="183"/>
        <v>349.0424321692804</v>
      </c>
      <c r="AV314" s="62">
        <f t="shared" si="184"/>
        <v>-465.38990955904052</v>
      </c>
      <c r="AW314" s="63">
        <f t="shared" si="195"/>
        <v>-116.34747738976012</v>
      </c>
      <c r="AX314" s="61" t="str">
        <f t="shared" ca="1" si="185"/>
        <v/>
      </c>
      <c r="AY314" s="69">
        <f t="shared" ca="1" si="196"/>
        <v>9407.452032029747</v>
      </c>
      <c r="AZ314" s="51">
        <f t="shared" si="186"/>
        <v>814.43234172832092</v>
      </c>
      <c r="BA314" s="55">
        <f t="shared" ca="1" si="187"/>
        <v>8.5805400699926787E-2</v>
      </c>
      <c r="BB314" s="55">
        <f t="shared" ca="1" si="197"/>
        <v>-0.22885971582802289</v>
      </c>
      <c r="BC314" s="64">
        <f t="shared" ca="1" si="188"/>
        <v>-624.72649450428662</v>
      </c>
      <c r="BE314" s="52" t="str">
        <f t="shared" ca="1" si="189"/>
        <v/>
      </c>
      <c r="BF314" s="52" t="str">
        <f t="shared" ca="1" si="190"/>
        <v/>
      </c>
      <c r="BG314" s="52">
        <f t="shared" ca="1" si="198"/>
        <v>10.299999999999965</v>
      </c>
      <c r="BH314" s="52" t="str">
        <f t="shared" ca="1" si="199"/>
        <v/>
      </c>
    </row>
    <row r="315" spans="19:60">
      <c r="S315" s="68">
        <f t="shared" ref="S315:T330" si="207">S314</f>
        <v>7</v>
      </c>
      <c r="T315" s="69">
        <f t="shared" si="207"/>
        <v>2</v>
      </c>
      <c r="U315" s="70">
        <f t="shared" si="191"/>
        <v>3</v>
      </c>
      <c r="V315" s="68">
        <f t="shared" si="206"/>
        <v>4</v>
      </c>
      <c r="W315" s="70">
        <f t="shared" si="206"/>
        <v>7</v>
      </c>
      <c r="X315" s="71">
        <f t="shared" si="206"/>
        <v>0.42857142857142855</v>
      </c>
      <c r="Y315" s="71">
        <f t="shared" si="206"/>
        <v>0.5</v>
      </c>
      <c r="Z315" s="69">
        <f t="shared" si="206"/>
        <v>10000</v>
      </c>
      <c r="AA315" s="69">
        <f t="shared" ca="1" si="206"/>
        <v>9491.6209828854735</v>
      </c>
      <c r="AB315" s="69">
        <f t="shared" ca="1" si="193"/>
        <v>-508.3790171145265</v>
      </c>
      <c r="AC315" s="69">
        <f t="shared" ca="1" si="194"/>
        <v>140.93476785345405</v>
      </c>
      <c r="AD315" s="73">
        <f t="shared" si="201"/>
        <v>10.199999999999966</v>
      </c>
      <c r="AE315" s="69">
        <f t="shared" ref="AE315:AO330" si="208">AE314</f>
        <v>0.70000000000000007</v>
      </c>
      <c r="AF315" s="69">
        <f t="shared" si="208"/>
        <v>3.5000000000000004</v>
      </c>
      <c r="AG315" s="78">
        <f t="shared" si="208"/>
        <v>200</v>
      </c>
      <c r="AH315" s="60">
        <f t="shared" si="208"/>
        <v>50</v>
      </c>
      <c r="AI315" s="60">
        <f t="shared" si="208"/>
        <v>175.00000000000003</v>
      </c>
      <c r="AJ315" s="60">
        <f t="shared" si="208"/>
        <v>10175</v>
      </c>
      <c r="AK315" s="60">
        <f t="shared" si="208"/>
        <v>648.37901711452696</v>
      </c>
      <c r="AL315" s="60">
        <f t="shared" si="208"/>
        <v>12.967580342290539</v>
      </c>
      <c r="AM315" s="60">
        <f t="shared" ca="1" si="208"/>
        <v>-767.54796797025324</v>
      </c>
      <c r="AN315" s="60">
        <f t="shared" ca="1" si="208"/>
        <v>-767.54796797025324</v>
      </c>
      <c r="AO315" s="60">
        <f t="shared" ca="1" si="208"/>
        <v>767.54796797025324</v>
      </c>
      <c r="AP315" s="63">
        <f t="shared" si="178"/>
        <v>35</v>
      </c>
      <c r="AQ315" s="62">
        <f t="shared" si="179"/>
        <v>2.3399588570873124</v>
      </c>
      <c r="AR315" s="62">
        <f t="shared" si="180"/>
        <v>116.99794285436562</v>
      </c>
      <c r="AS315" s="62">
        <f t="shared" si="181"/>
        <v>233.99588570873124</v>
      </c>
      <c r="AT315" s="62">
        <f t="shared" si="182"/>
        <v>-116.99794285436562</v>
      </c>
      <c r="AU315" s="62">
        <f t="shared" si="183"/>
        <v>350.99382856309683</v>
      </c>
      <c r="AV315" s="62">
        <f t="shared" si="184"/>
        <v>-467.99177141746247</v>
      </c>
      <c r="AW315" s="63">
        <f t="shared" si="195"/>
        <v>-116.99794285436565</v>
      </c>
      <c r="AX315" s="61" t="str">
        <f t="shared" ca="1" si="185"/>
        <v/>
      </c>
      <c r="AY315" s="69">
        <f t="shared" ca="1" si="196"/>
        <v>9407.452032029747</v>
      </c>
      <c r="AZ315" s="51">
        <f t="shared" si="186"/>
        <v>818.9855999805593</v>
      </c>
      <c r="BA315" s="55">
        <f t="shared" ca="1" si="187"/>
        <v>8.6285114150395192E-2</v>
      </c>
      <c r="BB315" s="55">
        <f t="shared" ca="1" si="197"/>
        <v>-0.2301392050333356</v>
      </c>
      <c r="BC315" s="64">
        <f t="shared" ca="1" si="188"/>
        <v>-625.37695996889215</v>
      </c>
      <c r="BE315" s="52" t="str">
        <f t="shared" ca="1" si="189"/>
        <v/>
      </c>
      <c r="BF315" s="52" t="str">
        <f t="shared" ca="1" si="190"/>
        <v/>
      </c>
      <c r="BG315" s="52">
        <f t="shared" ca="1" si="198"/>
        <v>10.199999999999966</v>
      </c>
      <c r="BH315" s="52" t="str">
        <f t="shared" ca="1" si="199"/>
        <v/>
      </c>
    </row>
    <row r="316" spans="19:60">
      <c r="S316" s="68">
        <f t="shared" si="207"/>
        <v>7</v>
      </c>
      <c r="T316" s="69">
        <f t="shared" si="207"/>
        <v>2</v>
      </c>
      <c r="U316" s="70">
        <f t="shared" si="191"/>
        <v>3</v>
      </c>
      <c r="V316" s="68">
        <f t="shared" si="206"/>
        <v>4</v>
      </c>
      <c r="W316" s="70">
        <f t="shared" si="206"/>
        <v>7</v>
      </c>
      <c r="X316" s="71">
        <f t="shared" si="206"/>
        <v>0.42857142857142855</v>
      </c>
      <c r="Y316" s="71">
        <f t="shared" si="206"/>
        <v>0.5</v>
      </c>
      <c r="Z316" s="69">
        <f t="shared" si="206"/>
        <v>10000</v>
      </c>
      <c r="AA316" s="69">
        <f t="shared" ca="1" si="206"/>
        <v>9491.6209828854735</v>
      </c>
      <c r="AB316" s="69">
        <f t="shared" ca="1" si="193"/>
        <v>-508.3790171145265</v>
      </c>
      <c r="AC316" s="69">
        <f t="shared" ca="1" si="194"/>
        <v>140.93476785345405</v>
      </c>
      <c r="AD316" s="73">
        <f t="shared" si="201"/>
        <v>10.099999999999966</v>
      </c>
      <c r="AE316" s="69">
        <f t="shared" si="208"/>
        <v>0.70000000000000007</v>
      </c>
      <c r="AF316" s="69">
        <f t="shared" si="208"/>
        <v>3.5000000000000004</v>
      </c>
      <c r="AG316" s="78">
        <f t="shared" si="208"/>
        <v>200</v>
      </c>
      <c r="AH316" s="60">
        <f t="shared" si="208"/>
        <v>50</v>
      </c>
      <c r="AI316" s="60">
        <f t="shared" si="208"/>
        <v>175.00000000000003</v>
      </c>
      <c r="AJ316" s="60">
        <f t="shared" si="208"/>
        <v>10175</v>
      </c>
      <c r="AK316" s="60">
        <f t="shared" si="208"/>
        <v>648.37901711452696</v>
      </c>
      <c r="AL316" s="60">
        <f t="shared" si="208"/>
        <v>12.967580342290539</v>
      </c>
      <c r="AM316" s="60">
        <f t="shared" ca="1" si="208"/>
        <v>-767.54796797025324</v>
      </c>
      <c r="AN316" s="60">
        <f t="shared" ca="1" si="208"/>
        <v>-767.54796797025324</v>
      </c>
      <c r="AO316" s="60">
        <f t="shared" ca="1" si="208"/>
        <v>767.54796797025324</v>
      </c>
      <c r="AP316" s="63">
        <f t="shared" si="178"/>
        <v>35</v>
      </c>
      <c r="AQ316" s="62">
        <f t="shared" si="179"/>
        <v>2.3532257764644142</v>
      </c>
      <c r="AR316" s="62">
        <f t="shared" si="180"/>
        <v>117.66128882322072</v>
      </c>
      <c r="AS316" s="62">
        <f t="shared" si="181"/>
        <v>235.32257764644143</v>
      </c>
      <c r="AT316" s="62">
        <f t="shared" si="182"/>
        <v>-117.66128882322072</v>
      </c>
      <c r="AU316" s="62">
        <f t="shared" si="183"/>
        <v>352.98386646966213</v>
      </c>
      <c r="AV316" s="62">
        <f t="shared" si="184"/>
        <v>-470.64515529288286</v>
      </c>
      <c r="AW316" s="63">
        <f t="shared" si="195"/>
        <v>-117.66128882322073</v>
      </c>
      <c r="AX316" s="61" t="str">
        <f t="shared" ca="1" si="185"/>
        <v/>
      </c>
      <c r="AY316" s="69">
        <f t="shared" ca="1" si="196"/>
        <v>9407.452032029747</v>
      </c>
      <c r="AZ316" s="51">
        <f t="shared" si="186"/>
        <v>823.62902176254499</v>
      </c>
      <c r="BA316" s="55">
        <f t="shared" ca="1" si="187"/>
        <v>8.6774326877110508E-2</v>
      </c>
      <c r="BB316" s="55">
        <f t="shared" ca="1" si="197"/>
        <v>-0.2314440306585554</v>
      </c>
      <c r="BC316" s="64">
        <f t="shared" ca="1" si="188"/>
        <v>-626.04030593774723</v>
      </c>
      <c r="BE316" s="52" t="str">
        <f t="shared" ca="1" si="189"/>
        <v/>
      </c>
      <c r="BF316" s="52" t="str">
        <f t="shared" ca="1" si="190"/>
        <v/>
      </c>
      <c r="BG316" s="52">
        <f t="shared" ca="1" si="198"/>
        <v>10.099999999999966</v>
      </c>
      <c r="BH316" s="52" t="str">
        <f t="shared" ca="1" si="199"/>
        <v/>
      </c>
    </row>
    <row r="317" spans="19:60">
      <c r="S317" s="68">
        <f t="shared" si="207"/>
        <v>7</v>
      </c>
      <c r="T317" s="69">
        <f t="shared" si="207"/>
        <v>2</v>
      </c>
      <c r="U317" s="70">
        <f t="shared" si="191"/>
        <v>3</v>
      </c>
      <c r="V317" s="68">
        <f t="shared" si="206"/>
        <v>4</v>
      </c>
      <c r="W317" s="70">
        <f t="shared" si="206"/>
        <v>7</v>
      </c>
      <c r="X317" s="71">
        <f t="shared" si="206"/>
        <v>0.42857142857142855</v>
      </c>
      <c r="Y317" s="71">
        <f t="shared" si="206"/>
        <v>0.5</v>
      </c>
      <c r="Z317" s="69">
        <f t="shared" si="206"/>
        <v>10000</v>
      </c>
      <c r="AA317" s="69">
        <f t="shared" ca="1" si="206"/>
        <v>9491.6209828854735</v>
      </c>
      <c r="AB317" s="69">
        <f t="shared" ca="1" si="193"/>
        <v>-508.3790171145265</v>
      </c>
      <c r="AC317" s="69">
        <f t="shared" ca="1" si="194"/>
        <v>140.93476785345405</v>
      </c>
      <c r="AD317" s="73">
        <f t="shared" si="201"/>
        <v>9.9999999999999662</v>
      </c>
      <c r="AE317" s="69">
        <f t="shared" si="208"/>
        <v>0.70000000000000007</v>
      </c>
      <c r="AF317" s="69">
        <f t="shared" si="208"/>
        <v>3.5000000000000004</v>
      </c>
      <c r="AG317" s="78">
        <f t="shared" si="208"/>
        <v>200</v>
      </c>
      <c r="AH317" s="60">
        <f t="shared" si="208"/>
        <v>50</v>
      </c>
      <c r="AI317" s="60">
        <f t="shared" si="208"/>
        <v>175.00000000000003</v>
      </c>
      <c r="AJ317" s="60">
        <f t="shared" si="208"/>
        <v>10175</v>
      </c>
      <c r="AK317" s="60">
        <f t="shared" si="208"/>
        <v>648.37901711452696</v>
      </c>
      <c r="AL317" s="60">
        <f t="shared" si="208"/>
        <v>12.967580342290539</v>
      </c>
      <c r="AM317" s="60">
        <f t="shared" ca="1" si="208"/>
        <v>-767.54796797025324</v>
      </c>
      <c r="AN317" s="60">
        <f t="shared" ca="1" si="208"/>
        <v>-767.54796797025324</v>
      </c>
      <c r="AO317" s="60">
        <f t="shared" ca="1" si="208"/>
        <v>767.54796797025324</v>
      </c>
      <c r="AP317" s="63">
        <f t="shared" si="178"/>
        <v>35</v>
      </c>
      <c r="AQ317" s="62">
        <f t="shared" si="179"/>
        <v>2.3667580342290586</v>
      </c>
      <c r="AR317" s="62">
        <f t="shared" si="180"/>
        <v>118.33790171145293</v>
      </c>
      <c r="AS317" s="62">
        <f t="shared" si="181"/>
        <v>236.67580342290586</v>
      </c>
      <c r="AT317" s="62">
        <f t="shared" si="182"/>
        <v>-118.33790171145293</v>
      </c>
      <c r="AU317" s="62">
        <f t="shared" si="183"/>
        <v>355.01370513435882</v>
      </c>
      <c r="AV317" s="62">
        <f t="shared" si="184"/>
        <v>-473.35160684581172</v>
      </c>
      <c r="AW317" s="63">
        <f t="shared" si="195"/>
        <v>-118.3379017114529</v>
      </c>
      <c r="AX317" s="61" t="str">
        <f t="shared" ca="1" si="185"/>
        <v/>
      </c>
      <c r="AY317" s="69">
        <f t="shared" ca="1" si="196"/>
        <v>9407.452032029747</v>
      </c>
      <c r="AZ317" s="51">
        <f t="shared" si="186"/>
        <v>828.36531198017053</v>
      </c>
      <c r="BA317" s="55">
        <f t="shared" ca="1" si="187"/>
        <v>8.7273323858360147E-2</v>
      </c>
      <c r="BB317" s="55">
        <f t="shared" ca="1" si="197"/>
        <v>-0.23277495279627955</v>
      </c>
      <c r="BC317" s="64">
        <f t="shared" ca="1" si="188"/>
        <v>-626.71691882597941</v>
      </c>
      <c r="BE317" s="52" t="str">
        <f t="shared" ca="1" si="189"/>
        <v/>
      </c>
      <c r="BF317" s="52" t="str">
        <f t="shared" ca="1" si="190"/>
        <v/>
      </c>
      <c r="BG317" s="52">
        <f t="shared" ca="1" si="198"/>
        <v>9.9999999999999662</v>
      </c>
      <c r="BH317" s="52" t="str">
        <f t="shared" ca="1" si="199"/>
        <v/>
      </c>
    </row>
    <row r="318" spans="19:60">
      <c r="S318" s="68">
        <f t="shared" si="207"/>
        <v>7</v>
      </c>
      <c r="T318" s="69">
        <f t="shared" si="207"/>
        <v>2</v>
      </c>
      <c r="U318" s="70">
        <f t="shared" si="191"/>
        <v>3</v>
      </c>
      <c r="V318" s="68">
        <f t="shared" si="206"/>
        <v>4</v>
      </c>
      <c r="W318" s="70">
        <f t="shared" si="206"/>
        <v>7</v>
      </c>
      <c r="X318" s="71">
        <f t="shared" si="206"/>
        <v>0.42857142857142855</v>
      </c>
      <c r="Y318" s="71">
        <f t="shared" si="206"/>
        <v>0.5</v>
      </c>
      <c r="Z318" s="69">
        <f t="shared" si="206"/>
        <v>10000</v>
      </c>
      <c r="AA318" s="69">
        <f t="shared" ca="1" si="206"/>
        <v>9491.6209828854735</v>
      </c>
      <c r="AB318" s="69">
        <f t="shared" ca="1" si="193"/>
        <v>-508.3790171145265</v>
      </c>
      <c r="AC318" s="69">
        <f t="shared" ca="1" si="194"/>
        <v>140.93476785345405</v>
      </c>
      <c r="AD318" s="73">
        <f t="shared" si="201"/>
        <v>9.8999999999999666</v>
      </c>
      <c r="AE318" s="69">
        <f t="shared" si="208"/>
        <v>0.70000000000000007</v>
      </c>
      <c r="AF318" s="69">
        <f t="shared" si="208"/>
        <v>3.5000000000000004</v>
      </c>
      <c r="AG318" s="78">
        <f t="shared" si="208"/>
        <v>200</v>
      </c>
      <c r="AH318" s="60">
        <f t="shared" si="208"/>
        <v>50</v>
      </c>
      <c r="AI318" s="60">
        <f t="shared" si="208"/>
        <v>175.00000000000003</v>
      </c>
      <c r="AJ318" s="60">
        <f t="shared" si="208"/>
        <v>10175</v>
      </c>
      <c r="AK318" s="60">
        <f t="shared" si="208"/>
        <v>648.37901711452696</v>
      </c>
      <c r="AL318" s="60">
        <f t="shared" si="208"/>
        <v>12.967580342290539</v>
      </c>
      <c r="AM318" s="60">
        <f t="shared" ca="1" si="208"/>
        <v>-767.54796797025324</v>
      </c>
      <c r="AN318" s="60">
        <f t="shared" ca="1" si="208"/>
        <v>-767.54796797025324</v>
      </c>
      <c r="AO318" s="60">
        <f t="shared" ca="1" si="208"/>
        <v>767.54796797025324</v>
      </c>
      <c r="AP318" s="63">
        <f t="shared" si="178"/>
        <v>35</v>
      </c>
      <c r="AQ318" s="62">
        <f t="shared" si="179"/>
        <v>2.380563670938443</v>
      </c>
      <c r="AR318" s="62">
        <f t="shared" si="180"/>
        <v>119.02818354692215</v>
      </c>
      <c r="AS318" s="62">
        <f t="shared" si="181"/>
        <v>238.0563670938443</v>
      </c>
      <c r="AT318" s="62">
        <f t="shared" si="182"/>
        <v>-119.02818354692215</v>
      </c>
      <c r="AU318" s="62">
        <f t="shared" si="183"/>
        <v>357.08455064076645</v>
      </c>
      <c r="AV318" s="62">
        <f t="shared" si="184"/>
        <v>-476.1127341876886</v>
      </c>
      <c r="AW318" s="63">
        <f t="shared" si="195"/>
        <v>-119.02818354692215</v>
      </c>
      <c r="AX318" s="61" t="str">
        <f t="shared" ca="1" si="185"/>
        <v/>
      </c>
      <c r="AY318" s="69">
        <f t="shared" ca="1" si="196"/>
        <v>9407.452032029747</v>
      </c>
      <c r="AZ318" s="51">
        <f t="shared" si="186"/>
        <v>833.19728482845505</v>
      </c>
      <c r="BA318" s="55">
        <f t="shared" ca="1" si="187"/>
        <v>8.7782401586705722E-2</v>
      </c>
      <c r="BB318" s="55">
        <f t="shared" ca="1" si="197"/>
        <v>-0.23413276224991744</v>
      </c>
      <c r="BC318" s="64">
        <f t="shared" ca="1" si="188"/>
        <v>-627.40720066144866</v>
      </c>
      <c r="BE318" s="52" t="str">
        <f t="shared" ca="1" si="189"/>
        <v/>
      </c>
      <c r="BF318" s="52" t="str">
        <f t="shared" ca="1" si="190"/>
        <v/>
      </c>
      <c r="BG318" s="52">
        <f t="shared" ca="1" si="198"/>
        <v>9.8999999999999666</v>
      </c>
      <c r="BH318" s="52" t="str">
        <f t="shared" ca="1" si="199"/>
        <v/>
      </c>
    </row>
    <row r="319" spans="19:60">
      <c r="S319" s="68">
        <f t="shared" si="207"/>
        <v>7</v>
      </c>
      <c r="T319" s="69">
        <f t="shared" si="207"/>
        <v>2</v>
      </c>
      <c r="U319" s="70">
        <f t="shared" si="191"/>
        <v>3</v>
      </c>
      <c r="V319" s="68">
        <f t="shared" si="206"/>
        <v>4</v>
      </c>
      <c r="W319" s="70">
        <f t="shared" si="206"/>
        <v>7</v>
      </c>
      <c r="X319" s="71">
        <f t="shared" si="206"/>
        <v>0.42857142857142855</v>
      </c>
      <c r="Y319" s="71">
        <f t="shared" si="206"/>
        <v>0.5</v>
      </c>
      <c r="Z319" s="69">
        <f t="shared" si="206"/>
        <v>10000</v>
      </c>
      <c r="AA319" s="69">
        <f t="shared" ca="1" si="206"/>
        <v>9491.6209828854735</v>
      </c>
      <c r="AB319" s="69">
        <f t="shared" ca="1" si="193"/>
        <v>-508.3790171145265</v>
      </c>
      <c r="AC319" s="69">
        <f t="shared" ca="1" si="194"/>
        <v>140.93476785345405</v>
      </c>
      <c r="AD319" s="73">
        <f t="shared" si="201"/>
        <v>9.799999999999967</v>
      </c>
      <c r="AE319" s="69">
        <f t="shared" si="208"/>
        <v>0.70000000000000007</v>
      </c>
      <c r="AF319" s="69">
        <f t="shared" si="208"/>
        <v>3.5000000000000004</v>
      </c>
      <c r="AG319" s="78">
        <f t="shared" si="208"/>
        <v>200</v>
      </c>
      <c r="AH319" s="60">
        <f t="shared" si="208"/>
        <v>50</v>
      </c>
      <c r="AI319" s="60">
        <f t="shared" si="208"/>
        <v>175.00000000000003</v>
      </c>
      <c r="AJ319" s="60">
        <f t="shared" si="208"/>
        <v>10175</v>
      </c>
      <c r="AK319" s="60">
        <f t="shared" si="208"/>
        <v>648.37901711452696</v>
      </c>
      <c r="AL319" s="60">
        <f t="shared" si="208"/>
        <v>12.967580342290539</v>
      </c>
      <c r="AM319" s="60">
        <f t="shared" ca="1" si="208"/>
        <v>-767.54796797025324</v>
      </c>
      <c r="AN319" s="60">
        <f t="shared" ca="1" si="208"/>
        <v>-767.54796797025324</v>
      </c>
      <c r="AO319" s="60">
        <f t="shared" ca="1" si="208"/>
        <v>767.54796797025324</v>
      </c>
      <c r="AP319" s="63">
        <f t="shared" si="178"/>
        <v>35</v>
      </c>
      <c r="AQ319" s="62">
        <f t="shared" si="179"/>
        <v>2.3946510553357738</v>
      </c>
      <c r="AR319" s="62">
        <f t="shared" si="180"/>
        <v>119.73255276678869</v>
      </c>
      <c r="AS319" s="62">
        <f t="shared" si="181"/>
        <v>239.46510553357737</v>
      </c>
      <c r="AT319" s="62">
        <f t="shared" si="182"/>
        <v>-119.73255276678869</v>
      </c>
      <c r="AU319" s="62">
        <f t="shared" si="183"/>
        <v>359.19765830036607</v>
      </c>
      <c r="AV319" s="62">
        <f t="shared" si="184"/>
        <v>-478.93021106715474</v>
      </c>
      <c r="AW319" s="63">
        <f t="shared" si="195"/>
        <v>-119.73255276678867</v>
      </c>
      <c r="AX319" s="61" t="str">
        <f t="shared" ca="1" si="185"/>
        <v/>
      </c>
      <c r="AY319" s="69">
        <f t="shared" ca="1" si="196"/>
        <v>9407.452032029747</v>
      </c>
      <c r="AZ319" s="51">
        <f t="shared" si="186"/>
        <v>838.12786936752082</v>
      </c>
      <c r="BA319" s="55">
        <f t="shared" ca="1" si="187"/>
        <v>8.8301868656446084E-2</v>
      </c>
      <c r="BB319" s="55">
        <f t="shared" ca="1" si="197"/>
        <v>-0.23551828210056827</v>
      </c>
      <c r="BC319" s="64">
        <f t="shared" ca="1" si="188"/>
        <v>-628.11156988131518</v>
      </c>
      <c r="BE319" s="52" t="str">
        <f t="shared" ca="1" si="189"/>
        <v/>
      </c>
      <c r="BF319" s="52" t="str">
        <f t="shared" ca="1" si="190"/>
        <v/>
      </c>
      <c r="BG319" s="52">
        <f t="shared" ca="1" si="198"/>
        <v>9.799999999999967</v>
      </c>
      <c r="BH319" s="52" t="str">
        <f t="shared" ca="1" si="199"/>
        <v/>
      </c>
    </row>
    <row r="320" spans="19:60">
      <c r="S320" s="68">
        <f t="shared" si="207"/>
        <v>7</v>
      </c>
      <c r="T320" s="69">
        <f t="shared" si="207"/>
        <v>2</v>
      </c>
      <c r="U320" s="70">
        <f t="shared" si="191"/>
        <v>3</v>
      </c>
      <c r="V320" s="68">
        <f t="shared" si="206"/>
        <v>4</v>
      </c>
      <c r="W320" s="70">
        <f t="shared" si="206"/>
        <v>7</v>
      </c>
      <c r="X320" s="71">
        <f t="shared" si="206"/>
        <v>0.42857142857142855</v>
      </c>
      <c r="Y320" s="71">
        <f t="shared" si="206"/>
        <v>0.5</v>
      </c>
      <c r="Z320" s="69">
        <f t="shared" si="206"/>
        <v>10000</v>
      </c>
      <c r="AA320" s="69">
        <f t="shared" ca="1" si="206"/>
        <v>9491.6209828854735</v>
      </c>
      <c r="AB320" s="69">
        <f t="shared" ca="1" si="193"/>
        <v>-508.3790171145265</v>
      </c>
      <c r="AC320" s="69">
        <f t="shared" ca="1" si="194"/>
        <v>140.93476785345405</v>
      </c>
      <c r="AD320" s="73">
        <f t="shared" si="201"/>
        <v>9.6999999999999673</v>
      </c>
      <c r="AE320" s="69">
        <f t="shared" si="208"/>
        <v>0.70000000000000007</v>
      </c>
      <c r="AF320" s="69">
        <f t="shared" si="208"/>
        <v>3.5000000000000004</v>
      </c>
      <c r="AG320" s="78">
        <f t="shared" si="208"/>
        <v>200</v>
      </c>
      <c r="AH320" s="60">
        <f t="shared" si="208"/>
        <v>50</v>
      </c>
      <c r="AI320" s="60">
        <f t="shared" si="208"/>
        <v>175.00000000000003</v>
      </c>
      <c r="AJ320" s="60">
        <f t="shared" si="208"/>
        <v>10175</v>
      </c>
      <c r="AK320" s="60">
        <f t="shared" si="208"/>
        <v>648.37901711452696</v>
      </c>
      <c r="AL320" s="60">
        <f t="shared" si="208"/>
        <v>12.967580342290539</v>
      </c>
      <c r="AM320" s="60">
        <f t="shared" ca="1" si="208"/>
        <v>-767.54796797025324</v>
      </c>
      <c r="AN320" s="60">
        <f t="shared" ca="1" si="208"/>
        <v>-767.54796797025324</v>
      </c>
      <c r="AO320" s="60">
        <f t="shared" ca="1" si="208"/>
        <v>767.54796797025324</v>
      </c>
      <c r="AP320" s="63">
        <f t="shared" si="178"/>
        <v>35</v>
      </c>
      <c r="AQ320" s="62">
        <f t="shared" si="179"/>
        <v>2.4090289012670705</v>
      </c>
      <c r="AR320" s="62">
        <f t="shared" si="180"/>
        <v>120.45144506335352</v>
      </c>
      <c r="AS320" s="62">
        <f t="shared" si="181"/>
        <v>240.90289012670704</v>
      </c>
      <c r="AT320" s="62">
        <f t="shared" si="182"/>
        <v>-120.45144506335352</v>
      </c>
      <c r="AU320" s="62">
        <f t="shared" si="183"/>
        <v>361.35433519006057</v>
      </c>
      <c r="AV320" s="62">
        <f t="shared" si="184"/>
        <v>-481.80578025341407</v>
      </c>
      <c r="AW320" s="63">
        <f t="shared" si="195"/>
        <v>-120.4514450633535</v>
      </c>
      <c r="AX320" s="61" t="str">
        <f t="shared" ca="1" si="185"/>
        <v/>
      </c>
      <c r="AY320" s="69">
        <f t="shared" ca="1" si="196"/>
        <v>9407.452032029747</v>
      </c>
      <c r="AZ320" s="51">
        <f t="shared" si="186"/>
        <v>843.16011544347464</v>
      </c>
      <c r="BA320" s="55">
        <f t="shared" ca="1" si="187"/>
        <v>8.8832046387418234E-2</v>
      </c>
      <c r="BB320" s="55">
        <f t="shared" ca="1" si="197"/>
        <v>-0.23693236937082018</v>
      </c>
      <c r="BC320" s="64">
        <f t="shared" ca="1" si="188"/>
        <v>-628.83046217788001</v>
      </c>
      <c r="BE320" s="52" t="str">
        <f t="shared" ca="1" si="189"/>
        <v/>
      </c>
      <c r="BF320" s="52" t="str">
        <f t="shared" ca="1" si="190"/>
        <v/>
      </c>
      <c r="BG320" s="52">
        <f t="shared" ca="1" si="198"/>
        <v>9.6999999999999673</v>
      </c>
      <c r="BH320" s="52" t="str">
        <f t="shared" ca="1" si="199"/>
        <v/>
      </c>
    </row>
    <row r="321" spans="19:60">
      <c r="S321" s="68">
        <f t="shared" si="207"/>
        <v>7</v>
      </c>
      <c r="T321" s="69">
        <f t="shared" si="207"/>
        <v>2</v>
      </c>
      <c r="U321" s="70">
        <f t="shared" si="191"/>
        <v>3</v>
      </c>
      <c r="V321" s="68">
        <f t="shared" si="206"/>
        <v>4</v>
      </c>
      <c r="W321" s="70">
        <f t="shared" si="206"/>
        <v>7</v>
      </c>
      <c r="X321" s="71">
        <f t="shared" si="206"/>
        <v>0.42857142857142855</v>
      </c>
      <c r="Y321" s="71">
        <f t="shared" si="206"/>
        <v>0.5</v>
      </c>
      <c r="Z321" s="69">
        <f t="shared" si="206"/>
        <v>10000</v>
      </c>
      <c r="AA321" s="69">
        <f t="shared" ca="1" si="206"/>
        <v>9491.6209828854735</v>
      </c>
      <c r="AB321" s="69">
        <f t="shared" ca="1" si="193"/>
        <v>-508.3790171145265</v>
      </c>
      <c r="AC321" s="69">
        <f t="shared" ca="1" si="194"/>
        <v>140.93476785345405</v>
      </c>
      <c r="AD321" s="73">
        <f t="shared" si="201"/>
        <v>9.5999999999999677</v>
      </c>
      <c r="AE321" s="69">
        <f t="shared" si="208"/>
        <v>0.70000000000000007</v>
      </c>
      <c r="AF321" s="69">
        <f t="shared" si="208"/>
        <v>3.5000000000000004</v>
      </c>
      <c r="AG321" s="78">
        <f t="shared" si="208"/>
        <v>200</v>
      </c>
      <c r="AH321" s="60">
        <f t="shared" si="208"/>
        <v>50</v>
      </c>
      <c r="AI321" s="60">
        <f t="shared" si="208"/>
        <v>175.00000000000003</v>
      </c>
      <c r="AJ321" s="60">
        <f t="shared" si="208"/>
        <v>10175</v>
      </c>
      <c r="AK321" s="60">
        <f t="shared" si="208"/>
        <v>648.37901711452696</v>
      </c>
      <c r="AL321" s="60">
        <f t="shared" si="208"/>
        <v>12.967580342290539</v>
      </c>
      <c r="AM321" s="60">
        <f t="shared" ca="1" si="208"/>
        <v>-767.54796797025324</v>
      </c>
      <c r="AN321" s="60">
        <f t="shared" ca="1" si="208"/>
        <v>-767.54796797025324</v>
      </c>
      <c r="AO321" s="60">
        <f t="shared" ca="1" si="208"/>
        <v>767.54796797025324</v>
      </c>
      <c r="AP321" s="63">
        <f t="shared" si="178"/>
        <v>35</v>
      </c>
      <c r="AQ321" s="62">
        <f t="shared" si="179"/>
        <v>2.4237062856552694</v>
      </c>
      <c r="AR321" s="62">
        <f t="shared" si="180"/>
        <v>121.18531428276347</v>
      </c>
      <c r="AS321" s="62">
        <f t="shared" si="181"/>
        <v>242.37062856552694</v>
      </c>
      <c r="AT321" s="62">
        <f t="shared" si="182"/>
        <v>-121.18531428276347</v>
      </c>
      <c r="AU321" s="62">
        <f t="shared" si="183"/>
        <v>363.55594284829044</v>
      </c>
      <c r="AV321" s="62">
        <f t="shared" si="184"/>
        <v>-484.74125713105389</v>
      </c>
      <c r="AW321" s="63">
        <f t="shared" si="195"/>
        <v>-121.18531428276344</v>
      </c>
      <c r="AX321" s="61" t="str">
        <f t="shared" ca="1" si="185"/>
        <v/>
      </c>
      <c r="AY321" s="69">
        <f t="shared" ca="1" si="196"/>
        <v>9407.452032029747</v>
      </c>
      <c r="AZ321" s="51">
        <f t="shared" si="186"/>
        <v>848.29719997934433</v>
      </c>
      <c r="BA321" s="55">
        <f t="shared" ca="1" si="187"/>
        <v>8.937326948778565E-2</v>
      </c>
      <c r="BB321" s="55">
        <f t="shared" ca="1" si="197"/>
        <v>-0.23837591679253567</v>
      </c>
      <c r="BC321" s="64">
        <f t="shared" ca="1" si="188"/>
        <v>-629.56433139728995</v>
      </c>
      <c r="BE321" s="52" t="str">
        <f t="shared" ca="1" si="189"/>
        <v/>
      </c>
      <c r="BF321" s="52" t="str">
        <f t="shared" ca="1" si="190"/>
        <v/>
      </c>
      <c r="BG321" s="52">
        <f t="shared" ca="1" si="198"/>
        <v>9.5999999999999677</v>
      </c>
      <c r="BH321" s="52" t="str">
        <f t="shared" ca="1" si="199"/>
        <v/>
      </c>
    </row>
    <row r="322" spans="19:60">
      <c r="S322" s="68">
        <f t="shared" si="207"/>
        <v>7</v>
      </c>
      <c r="T322" s="69">
        <f t="shared" si="207"/>
        <v>2</v>
      </c>
      <c r="U322" s="70">
        <f t="shared" si="191"/>
        <v>3</v>
      </c>
      <c r="V322" s="68">
        <f t="shared" si="206"/>
        <v>4</v>
      </c>
      <c r="W322" s="70">
        <f t="shared" si="206"/>
        <v>7</v>
      </c>
      <c r="X322" s="71">
        <f t="shared" si="206"/>
        <v>0.42857142857142855</v>
      </c>
      <c r="Y322" s="71">
        <f t="shared" si="206"/>
        <v>0.5</v>
      </c>
      <c r="Z322" s="69">
        <f t="shared" si="206"/>
        <v>10000</v>
      </c>
      <c r="AA322" s="69">
        <f t="shared" ca="1" si="206"/>
        <v>9491.6209828854735</v>
      </c>
      <c r="AB322" s="69">
        <f t="shared" ca="1" si="193"/>
        <v>-508.3790171145265</v>
      </c>
      <c r="AC322" s="69">
        <f t="shared" ca="1" si="194"/>
        <v>140.93476785345405</v>
      </c>
      <c r="AD322" s="73">
        <f t="shared" si="201"/>
        <v>9.499999999999968</v>
      </c>
      <c r="AE322" s="69">
        <f t="shared" si="208"/>
        <v>0.70000000000000007</v>
      </c>
      <c r="AF322" s="69">
        <f t="shared" si="208"/>
        <v>3.5000000000000004</v>
      </c>
      <c r="AG322" s="78">
        <f t="shared" si="208"/>
        <v>200</v>
      </c>
      <c r="AH322" s="60">
        <f t="shared" si="208"/>
        <v>50</v>
      </c>
      <c r="AI322" s="60">
        <f t="shared" si="208"/>
        <v>175.00000000000003</v>
      </c>
      <c r="AJ322" s="60">
        <f t="shared" si="208"/>
        <v>10175</v>
      </c>
      <c r="AK322" s="60">
        <f t="shared" si="208"/>
        <v>648.37901711452696</v>
      </c>
      <c r="AL322" s="60">
        <f t="shared" si="208"/>
        <v>12.967580342290539</v>
      </c>
      <c r="AM322" s="60">
        <f t="shared" ca="1" si="208"/>
        <v>-767.54796797025324</v>
      </c>
      <c r="AN322" s="60">
        <f t="shared" ca="1" si="208"/>
        <v>-767.54796797025324</v>
      </c>
      <c r="AO322" s="60">
        <f t="shared" ca="1" si="208"/>
        <v>767.54796797025324</v>
      </c>
      <c r="AP322" s="63">
        <f t="shared" si="178"/>
        <v>35</v>
      </c>
      <c r="AQ322" s="62">
        <f t="shared" si="179"/>
        <v>2.4386926676095353</v>
      </c>
      <c r="AR322" s="62">
        <f t="shared" si="180"/>
        <v>121.93463338047677</v>
      </c>
      <c r="AS322" s="62">
        <f t="shared" si="181"/>
        <v>243.86926676095354</v>
      </c>
      <c r="AT322" s="62">
        <f t="shared" si="182"/>
        <v>-121.93463338047677</v>
      </c>
      <c r="AU322" s="62">
        <f t="shared" si="183"/>
        <v>365.80390014143029</v>
      </c>
      <c r="AV322" s="62">
        <f t="shared" si="184"/>
        <v>-487.73853352190707</v>
      </c>
      <c r="AW322" s="63">
        <f t="shared" si="195"/>
        <v>-121.93463338047678</v>
      </c>
      <c r="AX322" s="61" t="str">
        <f t="shared" ca="1" si="185"/>
        <v/>
      </c>
      <c r="AY322" s="69">
        <f t="shared" ca="1" si="196"/>
        <v>9407.452032029747</v>
      </c>
      <c r="AZ322" s="51">
        <f t="shared" si="186"/>
        <v>853.54243366333742</v>
      </c>
      <c r="BA322" s="55">
        <f t="shared" ca="1" si="187"/>
        <v>8.9925886758687096E-2</v>
      </c>
      <c r="BB322" s="55">
        <f t="shared" ca="1" si="197"/>
        <v>-0.23984985468628736</v>
      </c>
      <c r="BC322" s="64">
        <f t="shared" ca="1" si="188"/>
        <v>-630.31365049500323</v>
      </c>
      <c r="BE322" s="52" t="str">
        <f t="shared" ca="1" si="189"/>
        <v/>
      </c>
      <c r="BF322" s="52" t="str">
        <f t="shared" ca="1" si="190"/>
        <v/>
      </c>
      <c r="BG322" s="52">
        <f t="shared" ca="1" si="198"/>
        <v>9.499999999999968</v>
      </c>
      <c r="BH322" s="52" t="str">
        <f t="shared" ca="1" si="199"/>
        <v/>
      </c>
    </row>
    <row r="323" spans="19:60">
      <c r="S323" s="68">
        <f t="shared" si="207"/>
        <v>7</v>
      </c>
      <c r="T323" s="69">
        <f t="shared" si="207"/>
        <v>2</v>
      </c>
      <c r="U323" s="70">
        <f t="shared" si="191"/>
        <v>3</v>
      </c>
      <c r="V323" s="68">
        <f t="shared" si="206"/>
        <v>4</v>
      </c>
      <c r="W323" s="70">
        <f t="shared" si="206"/>
        <v>7</v>
      </c>
      <c r="X323" s="71">
        <f t="shared" si="206"/>
        <v>0.42857142857142855</v>
      </c>
      <c r="Y323" s="71">
        <f t="shared" si="206"/>
        <v>0.5</v>
      </c>
      <c r="Z323" s="69">
        <f t="shared" si="206"/>
        <v>10000</v>
      </c>
      <c r="AA323" s="69">
        <f t="shared" ca="1" si="206"/>
        <v>9491.6209828854735</v>
      </c>
      <c r="AB323" s="69">
        <f t="shared" ca="1" si="193"/>
        <v>-508.3790171145265</v>
      </c>
      <c r="AC323" s="69">
        <f t="shared" ca="1" si="194"/>
        <v>140.93476785345405</v>
      </c>
      <c r="AD323" s="73">
        <f t="shared" si="201"/>
        <v>9.3999999999999684</v>
      </c>
      <c r="AE323" s="69">
        <f t="shared" si="208"/>
        <v>0.70000000000000007</v>
      </c>
      <c r="AF323" s="69">
        <f t="shared" si="208"/>
        <v>3.5000000000000004</v>
      </c>
      <c r="AG323" s="78">
        <f t="shared" si="208"/>
        <v>200</v>
      </c>
      <c r="AH323" s="60">
        <f t="shared" si="208"/>
        <v>50</v>
      </c>
      <c r="AI323" s="60">
        <f t="shared" si="208"/>
        <v>175.00000000000003</v>
      </c>
      <c r="AJ323" s="60">
        <f t="shared" si="208"/>
        <v>10175</v>
      </c>
      <c r="AK323" s="60">
        <f t="shared" si="208"/>
        <v>648.37901711452696</v>
      </c>
      <c r="AL323" s="60">
        <f t="shared" si="208"/>
        <v>12.967580342290539</v>
      </c>
      <c r="AM323" s="60">
        <f t="shared" ca="1" si="208"/>
        <v>-767.54796797025324</v>
      </c>
      <c r="AN323" s="60">
        <f t="shared" ca="1" si="208"/>
        <v>-767.54796797025324</v>
      </c>
      <c r="AO323" s="60">
        <f t="shared" ca="1" si="208"/>
        <v>767.54796797025324</v>
      </c>
      <c r="AP323" s="63">
        <f t="shared" si="178"/>
        <v>35</v>
      </c>
      <c r="AQ323" s="62">
        <f t="shared" si="179"/>
        <v>2.4539979087543173</v>
      </c>
      <c r="AR323" s="62">
        <f t="shared" si="180"/>
        <v>122.69989543771587</v>
      </c>
      <c r="AS323" s="62">
        <f t="shared" si="181"/>
        <v>245.39979087543173</v>
      </c>
      <c r="AT323" s="62">
        <f t="shared" si="182"/>
        <v>-122.69989543771587</v>
      </c>
      <c r="AU323" s="62">
        <f t="shared" si="183"/>
        <v>368.09968631314757</v>
      </c>
      <c r="AV323" s="62">
        <f t="shared" si="184"/>
        <v>-490.79958175086347</v>
      </c>
      <c r="AW323" s="63">
        <f t="shared" si="195"/>
        <v>-122.6998954377159</v>
      </c>
      <c r="AX323" s="61" t="str">
        <f t="shared" ca="1" si="185"/>
        <v/>
      </c>
      <c r="AY323" s="69">
        <f t="shared" ca="1" si="196"/>
        <v>9407.452032029747</v>
      </c>
      <c r="AZ323" s="51">
        <f t="shared" si="186"/>
        <v>858.89926806401104</v>
      </c>
      <c r="BA323" s="55">
        <f t="shared" ca="1" si="187"/>
        <v>9.0490261843863024E-2</v>
      </c>
      <c r="BB323" s="55">
        <f t="shared" ca="1" si="197"/>
        <v>-0.2413551529607571</v>
      </c>
      <c r="BC323" s="64">
        <f t="shared" ca="1" si="188"/>
        <v>-631.0789125522424</v>
      </c>
      <c r="BE323" s="52" t="str">
        <f t="shared" ca="1" si="189"/>
        <v/>
      </c>
      <c r="BF323" s="52" t="str">
        <f t="shared" ca="1" si="190"/>
        <v/>
      </c>
      <c r="BG323" s="52">
        <f t="shared" ca="1" si="198"/>
        <v>9.3999999999999684</v>
      </c>
      <c r="BH323" s="52" t="str">
        <f t="shared" ca="1" si="199"/>
        <v/>
      </c>
    </row>
    <row r="324" spans="19:60">
      <c r="S324" s="68">
        <f t="shared" si="207"/>
        <v>7</v>
      </c>
      <c r="T324" s="69">
        <f t="shared" si="207"/>
        <v>2</v>
      </c>
      <c r="U324" s="70">
        <f t="shared" si="191"/>
        <v>3</v>
      </c>
      <c r="V324" s="68">
        <f t="shared" si="206"/>
        <v>4</v>
      </c>
      <c r="W324" s="70">
        <f t="shared" si="206"/>
        <v>7</v>
      </c>
      <c r="X324" s="71">
        <f t="shared" si="206"/>
        <v>0.42857142857142855</v>
      </c>
      <c r="Y324" s="71">
        <f t="shared" si="206"/>
        <v>0.5</v>
      </c>
      <c r="Z324" s="69">
        <f t="shared" si="206"/>
        <v>10000</v>
      </c>
      <c r="AA324" s="69">
        <f t="shared" ca="1" si="206"/>
        <v>9491.6209828854735</v>
      </c>
      <c r="AB324" s="69">
        <f t="shared" ca="1" si="193"/>
        <v>-508.3790171145265</v>
      </c>
      <c r="AC324" s="69">
        <f t="shared" ca="1" si="194"/>
        <v>140.93476785345405</v>
      </c>
      <c r="AD324" s="73">
        <f t="shared" si="201"/>
        <v>9.2999999999999687</v>
      </c>
      <c r="AE324" s="69">
        <f t="shared" si="208"/>
        <v>0.70000000000000007</v>
      </c>
      <c r="AF324" s="69">
        <f t="shared" si="208"/>
        <v>3.5000000000000004</v>
      </c>
      <c r="AG324" s="78">
        <f t="shared" si="208"/>
        <v>200</v>
      </c>
      <c r="AH324" s="60">
        <f t="shared" si="208"/>
        <v>50</v>
      </c>
      <c r="AI324" s="60">
        <f t="shared" si="208"/>
        <v>175.00000000000003</v>
      </c>
      <c r="AJ324" s="60">
        <f t="shared" si="208"/>
        <v>10175</v>
      </c>
      <c r="AK324" s="60">
        <f t="shared" si="208"/>
        <v>648.37901711452696</v>
      </c>
      <c r="AL324" s="60">
        <f t="shared" si="208"/>
        <v>12.967580342290539</v>
      </c>
      <c r="AM324" s="60">
        <f t="shared" ca="1" si="208"/>
        <v>-767.54796797025324</v>
      </c>
      <c r="AN324" s="60">
        <f t="shared" ca="1" si="208"/>
        <v>-767.54796797025324</v>
      </c>
      <c r="AO324" s="60">
        <f t="shared" ca="1" si="208"/>
        <v>767.54796797025324</v>
      </c>
      <c r="AP324" s="63">
        <f t="shared" si="178"/>
        <v>35</v>
      </c>
      <c r="AQ324" s="62">
        <f t="shared" si="179"/>
        <v>2.4696322948699554</v>
      </c>
      <c r="AR324" s="62">
        <f t="shared" si="180"/>
        <v>123.48161474349777</v>
      </c>
      <c r="AS324" s="62">
        <f t="shared" si="181"/>
        <v>246.96322948699554</v>
      </c>
      <c r="AT324" s="62">
        <f t="shared" si="182"/>
        <v>-123.48161474349777</v>
      </c>
      <c r="AU324" s="62">
        <f t="shared" si="183"/>
        <v>370.44484423049335</v>
      </c>
      <c r="AV324" s="62">
        <f t="shared" si="184"/>
        <v>-493.92645897399109</v>
      </c>
      <c r="AW324" s="63">
        <f t="shared" si="195"/>
        <v>-123.48161474349774</v>
      </c>
      <c r="AX324" s="61" t="str">
        <f t="shared" ca="1" si="185"/>
        <v/>
      </c>
      <c r="AY324" s="69">
        <f t="shared" ca="1" si="196"/>
        <v>9407.452032029747</v>
      </c>
      <c r="AZ324" s="51">
        <f t="shared" si="186"/>
        <v>864.37130320448443</v>
      </c>
      <c r="BA324" s="55">
        <f t="shared" ca="1" si="187"/>
        <v>9.1066774027644931E-2</v>
      </c>
      <c r="BB324" s="55">
        <f t="shared" ca="1" si="197"/>
        <v>-0.24289282324112932</v>
      </c>
      <c r="BC324" s="64">
        <f t="shared" ca="1" si="188"/>
        <v>-631.86063185802425</v>
      </c>
      <c r="BE324" s="52" t="str">
        <f t="shared" ca="1" si="189"/>
        <v/>
      </c>
      <c r="BF324" s="52" t="str">
        <f t="shared" ca="1" si="190"/>
        <v/>
      </c>
      <c r="BG324" s="52">
        <f t="shared" ca="1" si="198"/>
        <v>9.2999999999999687</v>
      </c>
      <c r="BH324" s="52" t="str">
        <f t="shared" ca="1" si="199"/>
        <v/>
      </c>
    </row>
    <row r="325" spans="19:60">
      <c r="S325" s="68">
        <f t="shared" si="207"/>
        <v>7</v>
      </c>
      <c r="T325" s="69">
        <f t="shared" si="207"/>
        <v>2</v>
      </c>
      <c r="U325" s="70">
        <f t="shared" si="191"/>
        <v>3</v>
      </c>
      <c r="V325" s="68">
        <f t="shared" si="206"/>
        <v>4</v>
      </c>
      <c r="W325" s="70">
        <f t="shared" si="206"/>
        <v>7</v>
      </c>
      <c r="X325" s="71">
        <f t="shared" si="206"/>
        <v>0.42857142857142855</v>
      </c>
      <c r="Y325" s="71">
        <f t="shared" si="206"/>
        <v>0.5</v>
      </c>
      <c r="Z325" s="69">
        <f t="shared" si="206"/>
        <v>10000</v>
      </c>
      <c r="AA325" s="69">
        <f t="shared" ca="1" si="206"/>
        <v>9491.6209828854735</v>
      </c>
      <c r="AB325" s="69">
        <f t="shared" ca="1" si="193"/>
        <v>-508.3790171145265</v>
      </c>
      <c r="AC325" s="69">
        <f t="shared" ca="1" si="194"/>
        <v>140.93476785345405</v>
      </c>
      <c r="AD325" s="73">
        <f t="shared" si="201"/>
        <v>9.1999999999999691</v>
      </c>
      <c r="AE325" s="69">
        <f t="shared" si="208"/>
        <v>0.70000000000000007</v>
      </c>
      <c r="AF325" s="69">
        <f t="shared" si="208"/>
        <v>3.5000000000000004</v>
      </c>
      <c r="AG325" s="78">
        <f t="shared" si="208"/>
        <v>200</v>
      </c>
      <c r="AH325" s="60">
        <f t="shared" si="208"/>
        <v>50</v>
      </c>
      <c r="AI325" s="60">
        <f t="shared" si="208"/>
        <v>175.00000000000003</v>
      </c>
      <c r="AJ325" s="60">
        <f t="shared" si="208"/>
        <v>10175</v>
      </c>
      <c r="AK325" s="60">
        <f t="shared" si="208"/>
        <v>648.37901711452696</v>
      </c>
      <c r="AL325" s="60">
        <f t="shared" si="208"/>
        <v>12.967580342290539</v>
      </c>
      <c r="AM325" s="60">
        <f t="shared" ca="1" si="208"/>
        <v>-767.54796797025324</v>
      </c>
      <c r="AN325" s="60">
        <f t="shared" ca="1" si="208"/>
        <v>-767.54796797025324</v>
      </c>
      <c r="AO325" s="60">
        <f t="shared" ca="1" si="208"/>
        <v>767.54796797025324</v>
      </c>
      <c r="AP325" s="63">
        <f t="shared" si="178"/>
        <v>35</v>
      </c>
      <c r="AQ325" s="62">
        <f t="shared" si="179"/>
        <v>2.485606558944629</v>
      </c>
      <c r="AR325" s="62">
        <f t="shared" si="180"/>
        <v>124.28032794723146</v>
      </c>
      <c r="AS325" s="62">
        <f t="shared" si="181"/>
        <v>248.56065589446291</v>
      </c>
      <c r="AT325" s="62">
        <f t="shared" si="182"/>
        <v>-124.28032794723146</v>
      </c>
      <c r="AU325" s="62">
        <f t="shared" si="183"/>
        <v>372.84098384169437</v>
      </c>
      <c r="AV325" s="62">
        <f t="shared" si="184"/>
        <v>-497.12131178892582</v>
      </c>
      <c r="AW325" s="63">
        <f t="shared" si="195"/>
        <v>-124.28032794723146</v>
      </c>
      <c r="AX325" s="61" t="str">
        <f t="shared" ca="1" si="185"/>
        <v/>
      </c>
      <c r="AY325" s="69">
        <f t="shared" ca="1" si="196"/>
        <v>9407.452032029747</v>
      </c>
      <c r="AZ325" s="51">
        <f t="shared" si="186"/>
        <v>869.96229563062025</v>
      </c>
      <c r="BA325" s="55">
        <f t="shared" ca="1" si="187"/>
        <v>9.1655819084987294E-2</v>
      </c>
      <c r="BB325" s="55">
        <f t="shared" ca="1" si="197"/>
        <v>-0.24446392113629239</v>
      </c>
      <c r="BC325" s="64">
        <f t="shared" ca="1" si="188"/>
        <v>-632.6593450617579</v>
      </c>
      <c r="BE325" s="52" t="str">
        <f t="shared" ca="1" si="189"/>
        <v/>
      </c>
      <c r="BF325" s="52" t="str">
        <f t="shared" ca="1" si="190"/>
        <v/>
      </c>
      <c r="BG325" s="52">
        <f t="shared" ca="1" si="198"/>
        <v>9.1999999999999691</v>
      </c>
      <c r="BH325" s="52" t="str">
        <f t="shared" ca="1" si="199"/>
        <v/>
      </c>
    </row>
    <row r="326" spans="19:60">
      <c r="S326" s="68">
        <f t="shared" si="207"/>
        <v>7</v>
      </c>
      <c r="T326" s="69">
        <f t="shared" si="207"/>
        <v>2</v>
      </c>
      <c r="U326" s="70">
        <f t="shared" si="191"/>
        <v>3</v>
      </c>
      <c r="V326" s="68">
        <f t="shared" si="206"/>
        <v>4</v>
      </c>
      <c r="W326" s="70">
        <f t="shared" si="206"/>
        <v>7</v>
      </c>
      <c r="X326" s="71">
        <f t="shared" si="206"/>
        <v>0.42857142857142855</v>
      </c>
      <c r="Y326" s="71">
        <f t="shared" si="206"/>
        <v>0.5</v>
      </c>
      <c r="Z326" s="69">
        <f t="shared" si="206"/>
        <v>10000</v>
      </c>
      <c r="AA326" s="69">
        <f t="shared" ca="1" si="206"/>
        <v>9491.6209828854735</v>
      </c>
      <c r="AB326" s="69">
        <f t="shared" ca="1" si="193"/>
        <v>-508.3790171145265</v>
      </c>
      <c r="AC326" s="69">
        <f t="shared" ca="1" si="194"/>
        <v>140.93476785345405</v>
      </c>
      <c r="AD326" s="73">
        <f t="shared" si="201"/>
        <v>9.0999999999999694</v>
      </c>
      <c r="AE326" s="69">
        <f t="shared" si="208"/>
        <v>0.70000000000000007</v>
      </c>
      <c r="AF326" s="69">
        <f t="shared" si="208"/>
        <v>3.5000000000000004</v>
      </c>
      <c r="AG326" s="78">
        <f t="shared" si="208"/>
        <v>200</v>
      </c>
      <c r="AH326" s="60">
        <f t="shared" si="208"/>
        <v>50</v>
      </c>
      <c r="AI326" s="60">
        <f t="shared" si="208"/>
        <v>175.00000000000003</v>
      </c>
      <c r="AJ326" s="60">
        <f t="shared" si="208"/>
        <v>10175</v>
      </c>
      <c r="AK326" s="60">
        <f t="shared" si="208"/>
        <v>648.37901711452696</v>
      </c>
      <c r="AL326" s="60">
        <f t="shared" si="208"/>
        <v>12.967580342290539</v>
      </c>
      <c r="AM326" s="60">
        <f t="shared" ca="1" si="208"/>
        <v>-767.54796797025324</v>
      </c>
      <c r="AN326" s="60">
        <f t="shared" ca="1" si="208"/>
        <v>-767.54796797025324</v>
      </c>
      <c r="AO326" s="60">
        <f t="shared" ca="1" si="208"/>
        <v>767.54796797025324</v>
      </c>
      <c r="AP326" s="63">
        <f t="shared" si="178"/>
        <v>35</v>
      </c>
      <c r="AQ326" s="62">
        <f t="shared" si="179"/>
        <v>2.5019319057462179</v>
      </c>
      <c r="AR326" s="62">
        <f t="shared" si="180"/>
        <v>125.09659528731089</v>
      </c>
      <c r="AS326" s="62">
        <f t="shared" si="181"/>
        <v>250.19319057462178</v>
      </c>
      <c r="AT326" s="62">
        <f t="shared" si="182"/>
        <v>-125.09659528731089</v>
      </c>
      <c r="AU326" s="62">
        <f t="shared" si="183"/>
        <v>375.28978586193267</v>
      </c>
      <c r="AV326" s="62">
        <f t="shared" si="184"/>
        <v>-500.38638114924356</v>
      </c>
      <c r="AW326" s="63">
        <f t="shared" si="195"/>
        <v>-125.09659528731089</v>
      </c>
      <c r="AX326" s="61" t="str">
        <f t="shared" ca="1" si="185"/>
        <v/>
      </c>
      <c r="AY326" s="69">
        <f t="shared" ca="1" si="196"/>
        <v>9407.452032029747</v>
      </c>
      <c r="AZ326" s="51">
        <f t="shared" si="186"/>
        <v>875.67616701117618</v>
      </c>
      <c r="BA326" s="55">
        <f t="shared" ca="1" si="187"/>
        <v>9.2257810187545933E-2</v>
      </c>
      <c r="BB326" s="55">
        <f t="shared" ca="1" si="197"/>
        <v>-0.24606954865552488</v>
      </c>
      <c r="BC326" s="64">
        <f t="shared" ca="1" si="188"/>
        <v>-633.47561240183745</v>
      </c>
      <c r="BE326" s="52" t="str">
        <f t="shared" ca="1" si="189"/>
        <v/>
      </c>
      <c r="BF326" s="52" t="str">
        <f t="shared" ca="1" si="190"/>
        <v/>
      </c>
      <c r="BG326" s="52">
        <f t="shared" ca="1" si="198"/>
        <v>9.0999999999999694</v>
      </c>
      <c r="BH326" s="52" t="str">
        <f t="shared" ca="1" si="199"/>
        <v/>
      </c>
    </row>
    <row r="327" spans="19:60">
      <c r="S327" s="68">
        <f t="shared" si="207"/>
        <v>7</v>
      </c>
      <c r="T327" s="69">
        <f t="shared" si="207"/>
        <v>2</v>
      </c>
      <c r="U327" s="70">
        <f t="shared" si="191"/>
        <v>3</v>
      </c>
      <c r="V327" s="68">
        <f t="shared" si="206"/>
        <v>4</v>
      </c>
      <c r="W327" s="70">
        <f t="shared" si="206"/>
        <v>7</v>
      </c>
      <c r="X327" s="71">
        <f t="shared" si="206"/>
        <v>0.42857142857142855</v>
      </c>
      <c r="Y327" s="71">
        <f t="shared" si="206"/>
        <v>0.5</v>
      </c>
      <c r="Z327" s="69">
        <f t="shared" si="206"/>
        <v>10000</v>
      </c>
      <c r="AA327" s="69">
        <f t="shared" ca="1" si="206"/>
        <v>9491.6209828854735</v>
      </c>
      <c r="AB327" s="69">
        <f t="shared" ca="1" si="193"/>
        <v>-508.3790171145265</v>
      </c>
      <c r="AC327" s="69">
        <f t="shared" ca="1" si="194"/>
        <v>140.93476785345405</v>
      </c>
      <c r="AD327" s="73">
        <f t="shared" si="201"/>
        <v>8.9999999999999698</v>
      </c>
      <c r="AE327" s="69">
        <f t="shared" si="208"/>
        <v>0.70000000000000007</v>
      </c>
      <c r="AF327" s="69">
        <f t="shared" si="208"/>
        <v>3.5000000000000004</v>
      </c>
      <c r="AG327" s="78">
        <f t="shared" si="208"/>
        <v>200</v>
      </c>
      <c r="AH327" s="60">
        <f t="shared" si="208"/>
        <v>50</v>
      </c>
      <c r="AI327" s="60">
        <f t="shared" si="208"/>
        <v>175.00000000000003</v>
      </c>
      <c r="AJ327" s="60">
        <f t="shared" si="208"/>
        <v>10175</v>
      </c>
      <c r="AK327" s="60">
        <f t="shared" si="208"/>
        <v>648.37901711452696</v>
      </c>
      <c r="AL327" s="60">
        <f t="shared" si="208"/>
        <v>12.967580342290539</v>
      </c>
      <c r="AM327" s="60">
        <f t="shared" ca="1" si="208"/>
        <v>-767.54796797025324</v>
      </c>
      <c r="AN327" s="60">
        <f t="shared" ca="1" si="208"/>
        <v>-767.54796797025324</v>
      </c>
      <c r="AO327" s="60">
        <f t="shared" ca="1" si="208"/>
        <v>767.54796797025324</v>
      </c>
      <c r="AP327" s="63">
        <f t="shared" si="178"/>
        <v>35</v>
      </c>
      <c r="AQ327" s="62">
        <f t="shared" si="179"/>
        <v>2.518620038032287</v>
      </c>
      <c r="AR327" s="62">
        <f t="shared" si="180"/>
        <v>125.93100190161435</v>
      </c>
      <c r="AS327" s="62">
        <f t="shared" si="181"/>
        <v>251.8620038032287</v>
      </c>
      <c r="AT327" s="62">
        <f t="shared" si="182"/>
        <v>-125.93100190161435</v>
      </c>
      <c r="AU327" s="62">
        <f t="shared" si="183"/>
        <v>377.79300570484304</v>
      </c>
      <c r="AV327" s="62">
        <f t="shared" si="184"/>
        <v>-503.72400760645741</v>
      </c>
      <c r="AW327" s="63">
        <f t="shared" si="195"/>
        <v>-125.93100190161437</v>
      </c>
      <c r="AX327" s="61" t="str">
        <f t="shared" ca="1" si="185"/>
        <v/>
      </c>
      <c r="AY327" s="69">
        <f t="shared" ca="1" si="196"/>
        <v>9407.452032029747</v>
      </c>
      <c r="AZ327" s="51">
        <f t="shared" si="186"/>
        <v>881.5170133113005</v>
      </c>
      <c r="BA327" s="55">
        <f t="shared" ca="1" si="187"/>
        <v>9.2873178870161485E-2</v>
      </c>
      <c r="BB327" s="55">
        <f t="shared" ca="1" si="197"/>
        <v>-0.24771085678629592</v>
      </c>
      <c r="BC327" s="64">
        <f t="shared" ca="1" si="188"/>
        <v>-634.31001901614081</v>
      </c>
      <c r="BE327" s="52" t="str">
        <f t="shared" ca="1" si="189"/>
        <v/>
      </c>
      <c r="BF327" s="52" t="str">
        <f t="shared" ca="1" si="190"/>
        <v/>
      </c>
      <c r="BG327" s="52">
        <f t="shared" ca="1" si="198"/>
        <v>8.9999999999999698</v>
      </c>
      <c r="BH327" s="52" t="str">
        <f t="shared" ca="1" si="199"/>
        <v/>
      </c>
    </row>
    <row r="328" spans="19:60">
      <c r="S328" s="68">
        <f t="shared" si="207"/>
        <v>7</v>
      </c>
      <c r="T328" s="69">
        <f t="shared" si="207"/>
        <v>2</v>
      </c>
      <c r="U328" s="70">
        <f t="shared" si="191"/>
        <v>3</v>
      </c>
      <c r="V328" s="68">
        <f t="shared" si="206"/>
        <v>4</v>
      </c>
      <c r="W328" s="70">
        <f t="shared" si="206"/>
        <v>7</v>
      </c>
      <c r="X328" s="71">
        <f t="shared" si="206"/>
        <v>0.42857142857142855</v>
      </c>
      <c r="Y328" s="71">
        <f t="shared" si="206"/>
        <v>0.5</v>
      </c>
      <c r="Z328" s="69">
        <f t="shared" si="206"/>
        <v>10000</v>
      </c>
      <c r="AA328" s="69">
        <f t="shared" ca="1" si="206"/>
        <v>9491.6209828854735</v>
      </c>
      <c r="AB328" s="69">
        <f t="shared" ca="1" si="193"/>
        <v>-508.3790171145265</v>
      </c>
      <c r="AC328" s="69">
        <f t="shared" ca="1" si="194"/>
        <v>140.93476785345405</v>
      </c>
      <c r="AD328" s="73">
        <f t="shared" si="201"/>
        <v>8.8999999999999702</v>
      </c>
      <c r="AE328" s="69">
        <f t="shared" si="208"/>
        <v>0.70000000000000007</v>
      </c>
      <c r="AF328" s="69">
        <f t="shared" si="208"/>
        <v>3.5000000000000004</v>
      </c>
      <c r="AG328" s="78">
        <f t="shared" si="208"/>
        <v>200</v>
      </c>
      <c r="AH328" s="60">
        <f t="shared" si="208"/>
        <v>50</v>
      </c>
      <c r="AI328" s="60">
        <f t="shared" si="208"/>
        <v>175.00000000000003</v>
      </c>
      <c r="AJ328" s="60">
        <f t="shared" si="208"/>
        <v>10175</v>
      </c>
      <c r="AK328" s="60">
        <f t="shared" si="208"/>
        <v>648.37901711452696</v>
      </c>
      <c r="AL328" s="60">
        <f t="shared" si="208"/>
        <v>12.967580342290539</v>
      </c>
      <c r="AM328" s="60">
        <f t="shared" ca="1" si="208"/>
        <v>-767.54796797025324</v>
      </c>
      <c r="AN328" s="60">
        <f t="shared" ca="1" si="208"/>
        <v>-767.54796797025324</v>
      </c>
      <c r="AO328" s="60">
        <f t="shared" ca="1" si="208"/>
        <v>767.54796797025324</v>
      </c>
      <c r="AP328" s="63">
        <f t="shared" si="178"/>
        <v>35</v>
      </c>
      <c r="AQ328" s="62">
        <f t="shared" si="179"/>
        <v>2.535683184527032</v>
      </c>
      <c r="AR328" s="62">
        <f t="shared" si="180"/>
        <v>126.7841592263516</v>
      </c>
      <c r="AS328" s="62">
        <f t="shared" si="181"/>
        <v>253.56831845270321</v>
      </c>
      <c r="AT328" s="62">
        <f t="shared" si="182"/>
        <v>-126.7841592263516</v>
      </c>
      <c r="AU328" s="62">
        <f t="shared" si="183"/>
        <v>380.3524776790548</v>
      </c>
      <c r="AV328" s="62">
        <f t="shared" si="184"/>
        <v>-507.13663690540642</v>
      </c>
      <c r="AW328" s="63">
        <f t="shared" si="195"/>
        <v>-126.78415922635162</v>
      </c>
      <c r="AX328" s="61" t="str">
        <f t="shared" ca="1" si="185"/>
        <v/>
      </c>
      <c r="AY328" s="69">
        <f t="shared" ca="1" si="196"/>
        <v>9407.452032029747</v>
      </c>
      <c r="AZ328" s="51">
        <f t="shared" si="186"/>
        <v>887.48911458446128</v>
      </c>
      <c r="BA328" s="55">
        <f t="shared" ca="1" si="187"/>
        <v>9.3502376062498727E-2</v>
      </c>
      <c r="BB328" s="55">
        <f t="shared" ca="1" si="197"/>
        <v>-0.24938904824584837</v>
      </c>
      <c r="BC328" s="64">
        <f t="shared" ca="1" si="188"/>
        <v>-635.16317634087818</v>
      </c>
      <c r="BE328" s="52" t="str">
        <f t="shared" ca="1" si="189"/>
        <v/>
      </c>
      <c r="BF328" s="52" t="str">
        <f t="shared" ca="1" si="190"/>
        <v/>
      </c>
      <c r="BG328" s="52">
        <f t="shared" ca="1" si="198"/>
        <v>8.8999999999999702</v>
      </c>
      <c r="BH328" s="52" t="str">
        <f t="shared" ca="1" si="199"/>
        <v/>
      </c>
    </row>
    <row r="329" spans="19:60">
      <c r="S329" s="68">
        <f t="shared" si="207"/>
        <v>7</v>
      </c>
      <c r="T329" s="69">
        <f t="shared" si="207"/>
        <v>2</v>
      </c>
      <c r="U329" s="70">
        <f t="shared" si="191"/>
        <v>3</v>
      </c>
      <c r="V329" s="68">
        <f t="shared" si="206"/>
        <v>4</v>
      </c>
      <c r="W329" s="70">
        <f t="shared" si="206"/>
        <v>7</v>
      </c>
      <c r="X329" s="71">
        <f t="shared" si="206"/>
        <v>0.42857142857142855</v>
      </c>
      <c r="Y329" s="71">
        <f t="shared" si="206"/>
        <v>0.5</v>
      </c>
      <c r="Z329" s="69">
        <f t="shared" si="206"/>
        <v>10000</v>
      </c>
      <c r="AA329" s="69">
        <f t="shared" ca="1" si="206"/>
        <v>9491.6209828854735</v>
      </c>
      <c r="AB329" s="69">
        <f t="shared" ca="1" si="193"/>
        <v>-508.3790171145265</v>
      </c>
      <c r="AC329" s="69">
        <f t="shared" ca="1" si="194"/>
        <v>140.93476785345405</v>
      </c>
      <c r="AD329" s="73">
        <f t="shared" si="201"/>
        <v>8.7999999999999705</v>
      </c>
      <c r="AE329" s="69">
        <f t="shared" si="208"/>
        <v>0.70000000000000007</v>
      </c>
      <c r="AF329" s="69">
        <f t="shared" si="208"/>
        <v>3.5000000000000004</v>
      </c>
      <c r="AG329" s="78">
        <f t="shared" si="208"/>
        <v>200</v>
      </c>
      <c r="AH329" s="60">
        <f t="shared" si="208"/>
        <v>50</v>
      </c>
      <c r="AI329" s="60">
        <f t="shared" si="208"/>
        <v>175.00000000000003</v>
      </c>
      <c r="AJ329" s="60">
        <f t="shared" si="208"/>
        <v>10175</v>
      </c>
      <c r="AK329" s="60">
        <f t="shared" si="208"/>
        <v>648.37901711452696</v>
      </c>
      <c r="AL329" s="60">
        <f t="shared" si="208"/>
        <v>12.967580342290539</v>
      </c>
      <c r="AM329" s="60">
        <f t="shared" ca="1" si="208"/>
        <v>-767.54796797025324</v>
      </c>
      <c r="AN329" s="60">
        <f t="shared" ca="1" si="208"/>
        <v>-767.54796797025324</v>
      </c>
      <c r="AO329" s="60">
        <f t="shared" ca="1" si="208"/>
        <v>767.54796797025324</v>
      </c>
      <c r="AP329" s="63">
        <f t="shared" si="178"/>
        <v>35</v>
      </c>
      <c r="AQ329" s="62">
        <f t="shared" si="179"/>
        <v>2.5531341298057484</v>
      </c>
      <c r="AR329" s="62">
        <f t="shared" si="180"/>
        <v>127.65670649028742</v>
      </c>
      <c r="AS329" s="62">
        <f t="shared" si="181"/>
        <v>255.31341298057484</v>
      </c>
      <c r="AT329" s="62">
        <f t="shared" si="182"/>
        <v>-127.65670649028742</v>
      </c>
      <c r="AU329" s="62">
        <f t="shared" si="183"/>
        <v>382.97011947086224</v>
      </c>
      <c r="AV329" s="62">
        <f t="shared" si="184"/>
        <v>-510.62682596114968</v>
      </c>
      <c r="AW329" s="63">
        <f t="shared" si="195"/>
        <v>-127.65670649028743</v>
      </c>
      <c r="AX329" s="61" t="str">
        <f t="shared" ca="1" si="185"/>
        <v/>
      </c>
      <c r="AY329" s="69">
        <f t="shared" ca="1" si="196"/>
        <v>9407.452032029747</v>
      </c>
      <c r="AZ329" s="51">
        <f t="shared" si="186"/>
        <v>893.59694543201192</v>
      </c>
      <c r="BA329" s="55">
        <f t="shared" ca="1" si="187"/>
        <v>9.4145873191025423E-2</v>
      </c>
      <c r="BB329" s="55">
        <f t="shared" ca="1" si="197"/>
        <v>-0.2511053804203906</v>
      </c>
      <c r="BC329" s="64">
        <f t="shared" ca="1" si="188"/>
        <v>-636.03572360481394</v>
      </c>
      <c r="BE329" s="52" t="str">
        <f t="shared" ca="1" si="189"/>
        <v/>
      </c>
      <c r="BF329" s="52" t="str">
        <f t="shared" ca="1" si="190"/>
        <v/>
      </c>
      <c r="BG329" s="52">
        <f t="shared" ca="1" si="198"/>
        <v>8.7999999999999705</v>
      </c>
      <c r="BH329" s="52" t="str">
        <f t="shared" ca="1" si="199"/>
        <v/>
      </c>
    </row>
    <row r="330" spans="19:60">
      <c r="S330" s="68">
        <f t="shared" si="207"/>
        <v>7</v>
      </c>
      <c r="T330" s="69">
        <f t="shared" si="207"/>
        <v>2</v>
      </c>
      <c r="U330" s="70">
        <f t="shared" si="191"/>
        <v>3</v>
      </c>
      <c r="V330" s="68">
        <f t="shared" ref="V330:AA345" si="209">V329</f>
        <v>4</v>
      </c>
      <c r="W330" s="70">
        <f t="shared" si="209"/>
        <v>7</v>
      </c>
      <c r="X330" s="71">
        <f t="shared" si="209"/>
        <v>0.42857142857142855</v>
      </c>
      <c r="Y330" s="71">
        <f t="shared" si="209"/>
        <v>0.5</v>
      </c>
      <c r="Z330" s="69">
        <f t="shared" si="209"/>
        <v>10000</v>
      </c>
      <c r="AA330" s="69">
        <f t="shared" ca="1" si="209"/>
        <v>9491.6209828854735</v>
      </c>
      <c r="AB330" s="69">
        <f t="shared" ca="1" si="193"/>
        <v>-508.3790171145265</v>
      </c>
      <c r="AC330" s="69">
        <f t="shared" ca="1" si="194"/>
        <v>140.93476785345405</v>
      </c>
      <c r="AD330" s="73">
        <f t="shared" si="201"/>
        <v>8.6999999999999709</v>
      </c>
      <c r="AE330" s="69">
        <f t="shared" si="208"/>
        <v>0.70000000000000007</v>
      </c>
      <c r="AF330" s="69">
        <f t="shared" si="208"/>
        <v>3.5000000000000004</v>
      </c>
      <c r="AG330" s="78">
        <f t="shared" si="208"/>
        <v>200</v>
      </c>
      <c r="AH330" s="60">
        <f t="shared" si="208"/>
        <v>50</v>
      </c>
      <c r="AI330" s="60">
        <f t="shared" si="208"/>
        <v>175.00000000000003</v>
      </c>
      <c r="AJ330" s="60">
        <f t="shared" si="208"/>
        <v>10175</v>
      </c>
      <c r="AK330" s="60">
        <f t="shared" si="208"/>
        <v>648.37901711452696</v>
      </c>
      <c r="AL330" s="60">
        <f t="shared" si="208"/>
        <v>12.967580342290539</v>
      </c>
      <c r="AM330" s="60">
        <f t="shared" ca="1" si="208"/>
        <v>-767.54796797025324</v>
      </c>
      <c r="AN330" s="60">
        <f t="shared" ca="1" si="208"/>
        <v>-767.54796797025324</v>
      </c>
      <c r="AO330" s="60">
        <f t="shared" ca="1" si="208"/>
        <v>767.54796797025324</v>
      </c>
      <c r="AP330" s="63">
        <f t="shared" si="178"/>
        <v>35</v>
      </c>
      <c r="AQ330" s="62">
        <f t="shared" si="179"/>
        <v>2.570986246240297</v>
      </c>
      <c r="AR330" s="62">
        <f t="shared" si="180"/>
        <v>128.54931231201485</v>
      </c>
      <c r="AS330" s="62">
        <f t="shared" si="181"/>
        <v>257.0986246240297</v>
      </c>
      <c r="AT330" s="62">
        <f t="shared" si="182"/>
        <v>-128.54931231201485</v>
      </c>
      <c r="AU330" s="62">
        <f t="shared" si="183"/>
        <v>385.64793693604452</v>
      </c>
      <c r="AV330" s="62">
        <f t="shared" si="184"/>
        <v>-514.19724924805939</v>
      </c>
      <c r="AW330" s="63">
        <f t="shared" si="195"/>
        <v>-128.54931231201488</v>
      </c>
      <c r="AX330" s="61" t="str">
        <f t="shared" ca="1" si="185"/>
        <v/>
      </c>
      <c r="AY330" s="69">
        <f t="shared" ca="1" si="196"/>
        <v>9407.452032029747</v>
      </c>
      <c r="AZ330" s="51">
        <f t="shared" si="186"/>
        <v>899.84518618410391</v>
      </c>
      <c r="BA330" s="55">
        <f t="shared" ca="1" si="187"/>
        <v>9.4804163356989532E-2</v>
      </c>
      <c r="BB330" s="55">
        <f t="shared" ca="1" si="197"/>
        <v>-0.25286116850699125</v>
      </c>
      <c r="BC330" s="64">
        <f t="shared" ca="1" si="188"/>
        <v>-636.92832942654138</v>
      </c>
      <c r="BE330" s="52" t="str">
        <f t="shared" ca="1" si="189"/>
        <v/>
      </c>
      <c r="BF330" s="52" t="str">
        <f t="shared" ca="1" si="190"/>
        <v/>
      </c>
      <c r="BG330" s="52">
        <f t="shared" ca="1" si="198"/>
        <v>8.6999999999999709</v>
      </c>
      <c r="BH330" s="52" t="str">
        <f t="shared" ca="1" si="199"/>
        <v/>
      </c>
    </row>
    <row r="331" spans="19:60">
      <c r="S331" s="68">
        <f t="shared" ref="S331:T346" si="210">S330</f>
        <v>7</v>
      </c>
      <c r="T331" s="69">
        <f t="shared" si="210"/>
        <v>2</v>
      </c>
      <c r="U331" s="70">
        <f t="shared" si="191"/>
        <v>3</v>
      </c>
      <c r="V331" s="68">
        <f t="shared" si="209"/>
        <v>4</v>
      </c>
      <c r="W331" s="70">
        <f t="shared" si="209"/>
        <v>7</v>
      </c>
      <c r="X331" s="71">
        <f t="shared" si="209"/>
        <v>0.42857142857142855</v>
      </c>
      <c r="Y331" s="71">
        <f t="shared" si="209"/>
        <v>0.5</v>
      </c>
      <c r="Z331" s="69">
        <f t="shared" si="209"/>
        <v>10000</v>
      </c>
      <c r="AA331" s="69">
        <f t="shared" ca="1" si="209"/>
        <v>9491.6209828854735</v>
      </c>
      <c r="AB331" s="69">
        <f t="shared" ca="1" si="193"/>
        <v>-508.3790171145265</v>
      </c>
      <c r="AC331" s="69">
        <f t="shared" ca="1" si="194"/>
        <v>140.93476785345405</v>
      </c>
      <c r="AD331" s="73">
        <f t="shared" si="201"/>
        <v>8.5999999999999712</v>
      </c>
      <c r="AE331" s="69">
        <f t="shared" ref="AE331:AO346" si="211">AE330</f>
        <v>0.70000000000000007</v>
      </c>
      <c r="AF331" s="69">
        <f t="shared" si="211"/>
        <v>3.5000000000000004</v>
      </c>
      <c r="AG331" s="78">
        <f t="shared" si="211"/>
        <v>200</v>
      </c>
      <c r="AH331" s="60">
        <f t="shared" si="211"/>
        <v>50</v>
      </c>
      <c r="AI331" s="60">
        <f t="shared" si="211"/>
        <v>175.00000000000003</v>
      </c>
      <c r="AJ331" s="60">
        <f t="shared" si="211"/>
        <v>10175</v>
      </c>
      <c r="AK331" s="60">
        <f t="shared" si="211"/>
        <v>648.37901711452696</v>
      </c>
      <c r="AL331" s="60">
        <f t="shared" si="211"/>
        <v>12.967580342290539</v>
      </c>
      <c r="AM331" s="60">
        <f t="shared" ca="1" si="211"/>
        <v>-767.54796797025324</v>
      </c>
      <c r="AN331" s="60">
        <f t="shared" ca="1" si="211"/>
        <v>-767.54796797025324</v>
      </c>
      <c r="AO331" s="60">
        <f t="shared" ca="1" si="211"/>
        <v>767.54796797025324</v>
      </c>
      <c r="AP331" s="63">
        <f t="shared" si="178"/>
        <v>35</v>
      </c>
      <c r="AQ331" s="62">
        <f t="shared" si="179"/>
        <v>2.589253528173324</v>
      </c>
      <c r="AR331" s="62">
        <f t="shared" si="180"/>
        <v>129.4626764086662</v>
      </c>
      <c r="AS331" s="62">
        <f t="shared" si="181"/>
        <v>258.9253528173324</v>
      </c>
      <c r="AT331" s="62">
        <f t="shared" si="182"/>
        <v>-129.4626764086662</v>
      </c>
      <c r="AU331" s="62">
        <f t="shared" si="183"/>
        <v>388.38802922599859</v>
      </c>
      <c r="AV331" s="62">
        <f t="shared" si="184"/>
        <v>-517.85070563466479</v>
      </c>
      <c r="AW331" s="63">
        <f t="shared" si="195"/>
        <v>-129.4626764086662</v>
      </c>
      <c r="AX331" s="61" t="str">
        <f t="shared" ca="1" si="185"/>
        <v/>
      </c>
      <c r="AY331" s="69">
        <f t="shared" ca="1" si="196"/>
        <v>9407.452032029747</v>
      </c>
      <c r="AZ331" s="51">
        <f t="shared" si="186"/>
        <v>906.23873486066339</v>
      </c>
      <c r="BA331" s="55">
        <f t="shared" ca="1" si="187"/>
        <v>9.5477762596580723E-2</v>
      </c>
      <c r="BB331" s="55">
        <f t="shared" ca="1" si="197"/>
        <v>-0.25465778887467561</v>
      </c>
      <c r="BC331" s="64">
        <f t="shared" ca="1" si="188"/>
        <v>-637.8416935231927</v>
      </c>
      <c r="BE331" s="52" t="str">
        <f t="shared" ca="1" si="189"/>
        <v/>
      </c>
      <c r="BF331" s="52" t="str">
        <f t="shared" ca="1" si="190"/>
        <v/>
      </c>
      <c r="BG331" s="52">
        <f t="shared" ca="1" si="198"/>
        <v>8.5999999999999712</v>
      </c>
      <c r="BH331" s="52" t="str">
        <f t="shared" ca="1" si="199"/>
        <v/>
      </c>
    </row>
    <row r="332" spans="19:60">
      <c r="S332" s="68">
        <f t="shared" si="210"/>
        <v>7</v>
      </c>
      <c r="T332" s="69">
        <f t="shared" si="210"/>
        <v>2</v>
      </c>
      <c r="U332" s="70">
        <f t="shared" si="191"/>
        <v>3</v>
      </c>
      <c r="V332" s="68">
        <f t="shared" si="209"/>
        <v>4</v>
      </c>
      <c r="W332" s="70">
        <f t="shared" si="209"/>
        <v>7</v>
      </c>
      <c r="X332" s="71">
        <f t="shared" si="209"/>
        <v>0.42857142857142855</v>
      </c>
      <c r="Y332" s="71">
        <f t="shared" si="209"/>
        <v>0.5</v>
      </c>
      <c r="Z332" s="69">
        <f t="shared" si="209"/>
        <v>10000</v>
      </c>
      <c r="AA332" s="69">
        <f t="shared" ca="1" si="209"/>
        <v>9491.6209828854735</v>
      </c>
      <c r="AB332" s="69">
        <f t="shared" ca="1" si="193"/>
        <v>-508.3790171145265</v>
      </c>
      <c r="AC332" s="69">
        <f t="shared" ca="1" si="194"/>
        <v>140.93476785345405</v>
      </c>
      <c r="AD332" s="73">
        <f t="shared" si="201"/>
        <v>8.4999999999999716</v>
      </c>
      <c r="AE332" s="69">
        <f t="shared" si="211"/>
        <v>0.70000000000000007</v>
      </c>
      <c r="AF332" s="69">
        <f t="shared" si="211"/>
        <v>3.5000000000000004</v>
      </c>
      <c r="AG332" s="78">
        <f t="shared" si="211"/>
        <v>200</v>
      </c>
      <c r="AH332" s="60">
        <f t="shared" si="211"/>
        <v>50</v>
      </c>
      <c r="AI332" s="60">
        <f t="shared" si="211"/>
        <v>175.00000000000003</v>
      </c>
      <c r="AJ332" s="60">
        <f t="shared" si="211"/>
        <v>10175</v>
      </c>
      <c r="AK332" s="60">
        <f t="shared" si="211"/>
        <v>648.37901711452696</v>
      </c>
      <c r="AL332" s="60">
        <f t="shared" si="211"/>
        <v>12.967580342290539</v>
      </c>
      <c r="AM332" s="60">
        <f t="shared" ca="1" si="211"/>
        <v>-767.54796797025324</v>
      </c>
      <c r="AN332" s="60">
        <f t="shared" ca="1" si="211"/>
        <v>-767.54796797025324</v>
      </c>
      <c r="AO332" s="60">
        <f t="shared" ca="1" si="211"/>
        <v>767.54796797025324</v>
      </c>
      <c r="AP332" s="63">
        <f t="shared" si="178"/>
        <v>35</v>
      </c>
      <c r="AQ332" s="62">
        <f t="shared" si="179"/>
        <v>2.6079506285047747</v>
      </c>
      <c r="AR332" s="62">
        <f t="shared" si="180"/>
        <v>130.39753142523872</v>
      </c>
      <c r="AS332" s="62">
        <f t="shared" si="181"/>
        <v>260.79506285047745</v>
      </c>
      <c r="AT332" s="62">
        <f t="shared" si="182"/>
        <v>-130.39753142523872</v>
      </c>
      <c r="AU332" s="62">
        <f t="shared" si="183"/>
        <v>391.19259427571615</v>
      </c>
      <c r="AV332" s="62">
        <f t="shared" si="184"/>
        <v>-521.5901257009549</v>
      </c>
      <c r="AW332" s="63">
        <f t="shared" si="195"/>
        <v>-130.39753142523875</v>
      </c>
      <c r="AX332" s="61" t="str">
        <f t="shared" ca="1" si="185"/>
        <v/>
      </c>
      <c r="AY332" s="69">
        <f t="shared" ca="1" si="196"/>
        <v>9407.452032029747</v>
      </c>
      <c r="AZ332" s="51">
        <f t="shared" si="186"/>
        <v>912.78271997667105</v>
      </c>
      <c r="BA332" s="55">
        <f t="shared" ca="1" si="187"/>
        <v>9.6167211230044625E-2</v>
      </c>
      <c r="BB332" s="55">
        <f t="shared" ca="1" si="197"/>
        <v>-0.25649668266277614</v>
      </c>
      <c r="BC332" s="64">
        <f t="shared" ca="1" si="188"/>
        <v>-638.77654853976526</v>
      </c>
      <c r="BE332" s="52" t="str">
        <f t="shared" ca="1" si="189"/>
        <v/>
      </c>
      <c r="BF332" s="52" t="str">
        <f t="shared" ca="1" si="190"/>
        <v/>
      </c>
      <c r="BG332" s="52">
        <f t="shared" ca="1" si="198"/>
        <v>8.4999999999999716</v>
      </c>
      <c r="BH332" s="52" t="str">
        <f t="shared" ca="1" si="199"/>
        <v/>
      </c>
    </row>
    <row r="333" spans="19:60">
      <c r="S333" s="68">
        <f t="shared" si="210"/>
        <v>7</v>
      </c>
      <c r="T333" s="69">
        <f t="shared" si="210"/>
        <v>2</v>
      </c>
      <c r="U333" s="70">
        <f t="shared" si="191"/>
        <v>3</v>
      </c>
      <c r="V333" s="68">
        <f t="shared" si="209"/>
        <v>4</v>
      </c>
      <c r="W333" s="70">
        <f t="shared" si="209"/>
        <v>7</v>
      </c>
      <c r="X333" s="71">
        <f t="shared" si="209"/>
        <v>0.42857142857142855</v>
      </c>
      <c r="Y333" s="71">
        <f t="shared" si="209"/>
        <v>0.5</v>
      </c>
      <c r="Z333" s="69">
        <f t="shared" si="209"/>
        <v>10000</v>
      </c>
      <c r="AA333" s="69">
        <f t="shared" ca="1" si="209"/>
        <v>9491.6209828854735</v>
      </c>
      <c r="AB333" s="69">
        <f t="shared" ca="1" si="193"/>
        <v>-508.3790171145265</v>
      </c>
      <c r="AC333" s="69">
        <f t="shared" ca="1" si="194"/>
        <v>140.93476785345405</v>
      </c>
      <c r="AD333" s="73">
        <f t="shared" si="201"/>
        <v>8.3999999999999719</v>
      </c>
      <c r="AE333" s="69">
        <f t="shared" si="211"/>
        <v>0.70000000000000007</v>
      </c>
      <c r="AF333" s="69">
        <f t="shared" si="211"/>
        <v>3.5000000000000004</v>
      </c>
      <c r="AG333" s="78">
        <f t="shared" si="211"/>
        <v>200</v>
      </c>
      <c r="AH333" s="60">
        <f t="shared" si="211"/>
        <v>50</v>
      </c>
      <c r="AI333" s="60">
        <f t="shared" si="211"/>
        <v>175.00000000000003</v>
      </c>
      <c r="AJ333" s="60">
        <f t="shared" si="211"/>
        <v>10175</v>
      </c>
      <c r="AK333" s="60">
        <f t="shared" si="211"/>
        <v>648.37901711452696</v>
      </c>
      <c r="AL333" s="60">
        <f t="shared" si="211"/>
        <v>12.967580342290539</v>
      </c>
      <c r="AM333" s="60">
        <f t="shared" ca="1" si="211"/>
        <v>-767.54796797025324</v>
      </c>
      <c r="AN333" s="60">
        <f t="shared" ca="1" si="211"/>
        <v>-767.54796797025324</v>
      </c>
      <c r="AO333" s="60">
        <f t="shared" ca="1" si="211"/>
        <v>767.54796797025324</v>
      </c>
      <c r="AP333" s="63">
        <f t="shared" si="178"/>
        <v>35</v>
      </c>
      <c r="AQ333" s="62">
        <f t="shared" si="179"/>
        <v>2.6270928978917363</v>
      </c>
      <c r="AR333" s="62">
        <f t="shared" si="180"/>
        <v>131.35464489458681</v>
      </c>
      <c r="AS333" s="62">
        <f t="shared" si="181"/>
        <v>262.70928978917362</v>
      </c>
      <c r="AT333" s="62">
        <f t="shared" si="182"/>
        <v>-131.35464489458681</v>
      </c>
      <c r="AU333" s="62">
        <f t="shared" si="183"/>
        <v>394.06393468376041</v>
      </c>
      <c r="AV333" s="62">
        <f t="shared" si="184"/>
        <v>-525.41857957834725</v>
      </c>
      <c r="AW333" s="63">
        <f t="shared" si="195"/>
        <v>-131.35464489458684</v>
      </c>
      <c r="AX333" s="61" t="str">
        <f t="shared" ca="1" si="185"/>
        <v/>
      </c>
      <c r="AY333" s="69">
        <f t="shared" ca="1" si="196"/>
        <v>9407.452032029747</v>
      </c>
      <c r="AZ333" s="51">
        <f t="shared" si="186"/>
        <v>919.48251426210766</v>
      </c>
      <c r="BA333" s="55">
        <f t="shared" ca="1" si="187"/>
        <v>9.6873075307162437E-2</v>
      </c>
      <c r="BB333" s="55">
        <f t="shared" ca="1" si="197"/>
        <v>-0.25837935963630765</v>
      </c>
      <c r="BC333" s="64">
        <f t="shared" ca="1" si="188"/>
        <v>-639.73366200911335</v>
      </c>
      <c r="BE333" s="52" t="str">
        <f t="shared" ca="1" si="189"/>
        <v/>
      </c>
      <c r="BF333" s="52" t="str">
        <f t="shared" ca="1" si="190"/>
        <v/>
      </c>
      <c r="BG333" s="52">
        <f t="shared" ca="1" si="198"/>
        <v>8.3999999999999719</v>
      </c>
      <c r="BH333" s="52" t="str">
        <f t="shared" ca="1" si="199"/>
        <v/>
      </c>
    </row>
    <row r="334" spans="19:60">
      <c r="S334" s="68">
        <f t="shared" si="210"/>
        <v>7</v>
      </c>
      <c r="T334" s="69">
        <f t="shared" si="210"/>
        <v>2</v>
      </c>
      <c r="U334" s="70">
        <f t="shared" si="191"/>
        <v>3</v>
      </c>
      <c r="V334" s="68">
        <f t="shared" si="209"/>
        <v>4</v>
      </c>
      <c r="W334" s="70">
        <f t="shared" si="209"/>
        <v>7</v>
      </c>
      <c r="X334" s="71">
        <f t="shared" si="209"/>
        <v>0.42857142857142855</v>
      </c>
      <c r="Y334" s="71">
        <f t="shared" si="209"/>
        <v>0.5</v>
      </c>
      <c r="Z334" s="69">
        <f t="shared" si="209"/>
        <v>10000</v>
      </c>
      <c r="AA334" s="69">
        <f t="shared" ca="1" si="209"/>
        <v>9491.6209828854735</v>
      </c>
      <c r="AB334" s="69">
        <f t="shared" ca="1" si="193"/>
        <v>-508.3790171145265</v>
      </c>
      <c r="AC334" s="69">
        <f t="shared" ca="1" si="194"/>
        <v>140.93476785345405</v>
      </c>
      <c r="AD334" s="73">
        <f t="shared" si="201"/>
        <v>8.2999999999999723</v>
      </c>
      <c r="AE334" s="69">
        <f t="shared" si="211"/>
        <v>0.70000000000000007</v>
      </c>
      <c r="AF334" s="69">
        <f t="shared" si="211"/>
        <v>3.5000000000000004</v>
      </c>
      <c r="AG334" s="78">
        <f t="shared" si="211"/>
        <v>200</v>
      </c>
      <c r="AH334" s="60">
        <f t="shared" si="211"/>
        <v>50</v>
      </c>
      <c r="AI334" s="60">
        <f t="shared" si="211"/>
        <v>175.00000000000003</v>
      </c>
      <c r="AJ334" s="60">
        <f t="shared" si="211"/>
        <v>10175</v>
      </c>
      <c r="AK334" s="60">
        <f t="shared" si="211"/>
        <v>648.37901711452696</v>
      </c>
      <c r="AL334" s="60">
        <f t="shared" si="211"/>
        <v>12.967580342290539</v>
      </c>
      <c r="AM334" s="60">
        <f t="shared" ca="1" si="211"/>
        <v>-767.54796797025324</v>
      </c>
      <c r="AN334" s="60">
        <f t="shared" ca="1" si="211"/>
        <v>-767.54796797025324</v>
      </c>
      <c r="AO334" s="60">
        <f t="shared" ca="1" si="211"/>
        <v>767.54796797025324</v>
      </c>
      <c r="AP334" s="63">
        <f t="shared" si="178"/>
        <v>35</v>
      </c>
      <c r="AQ334" s="62">
        <f t="shared" si="179"/>
        <v>2.6466964267819981</v>
      </c>
      <c r="AR334" s="62">
        <f t="shared" si="180"/>
        <v>132.3348213390999</v>
      </c>
      <c r="AS334" s="62">
        <f t="shared" si="181"/>
        <v>264.66964267819981</v>
      </c>
      <c r="AT334" s="62">
        <f t="shared" si="182"/>
        <v>-132.3348213390999</v>
      </c>
      <c r="AU334" s="62">
        <f t="shared" si="183"/>
        <v>397.00446401729971</v>
      </c>
      <c r="AV334" s="62">
        <f t="shared" si="184"/>
        <v>-529.33928535639961</v>
      </c>
      <c r="AW334" s="63">
        <f t="shared" si="195"/>
        <v>-132.3348213390999</v>
      </c>
      <c r="AX334" s="61" t="str">
        <f t="shared" ca="1" si="185"/>
        <v/>
      </c>
      <c r="AY334" s="69">
        <f t="shared" ca="1" si="196"/>
        <v>9407.452032029747</v>
      </c>
      <c r="AZ334" s="51">
        <f t="shared" si="186"/>
        <v>926.34374937369932</v>
      </c>
      <c r="BA334" s="55">
        <f t="shared" ca="1" si="187"/>
        <v>9.7595948157222862E-2</v>
      </c>
      <c r="BB334" s="55">
        <f t="shared" ca="1" si="197"/>
        <v>-0.26030740232004462</v>
      </c>
      <c r="BC334" s="64">
        <f t="shared" ca="1" si="188"/>
        <v>-640.71383845362641</v>
      </c>
      <c r="BE334" s="52" t="str">
        <f t="shared" ca="1" si="189"/>
        <v/>
      </c>
      <c r="BF334" s="52" t="str">
        <f t="shared" ca="1" si="190"/>
        <v/>
      </c>
      <c r="BG334" s="52">
        <f t="shared" ca="1" si="198"/>
        <v>8.2999999999999723</v>
      </c>
      <c r="BH334" s="52" t="str">
        <f t="shared" ca="1" si="199"/>
        <v/>
      </c>
    </row>
    <row r="335" spans="19:60">
      <c r="S335" s="68">
        <f t="shared" si="210"/>
        <v>7</v>
      </c>
      <c r="T335" s="69">
        <f t="shared" si="210"/>
        <v>2</v>
      </c>
      <c r="U335" s="70">
        <f t="shared" si="191"/>
        <v>3</v>
      </c>
      <c r="V335" s="68">
        <f t="shared" si="209"/>
        <v>4</v>
      </c>
      <c r="W335" s="70">
        <f t="shared" si="209"/>
        <v>7</v>
      </c>
      <c r="X335" s="71">
        <f t="shared" si="209"/>
        <v>0.42857142857142855</v>
      </c>
      <c r="Y335" s="71">
        <f t="shared" si="209"/>
        <v>0.5</v>
      </c>
      <c r="Z335" s="69">
        <f t="shared" si="209"/>
        <v>10000</v>
      </c>
      <c r="AA335" s="69">
        <f t="shared" ca="1" si="209"/>
        <v>9491.6209828854735</v>
      </c>
      <c r="AB335" s="69">
        <f t="shared" ca="1" si="193"/>
        <v>-508.3790171145265</v>
      </c>
      <c r="AC335" s="69">
        <f t="shared" ca="1" si="194"/>
        <v>140.93476785345405</v>
      </c>
      <c r="AD335" s="73">
        <f t="shared" si="201"/>
        <v>8.1999999999999726</v>
      </c>
      <c r="AE335" s="69">
        <f t="shared" si="211"/>
        <v>0.70000000000000007</v>
      </c>
      <c r="AF335" s="69">
        <f t="shared" si="211"/>
        <v>3.5000000000000004</v>
      </c>
      <c r="AG335" s="78">
        <f t="shared" si="211"/>
        <v>200</v>
      </c>
      <c r="AH335" s="60">
        <f t="shared" si="211"/>
        <v>50</v>
      </c>
      <c r="AI335" s="60">
        <f t="shared" si="211"/>
        <v>175.00000000000003</v>
      </c>
      <c r="AJ335" s="60">
        <f t="shared" si="211"/>
        <v>10175</v>
      </c>
      <c r="AK335" s="60">
        <f t="shared" si="211"/>
        <v>648.37901711452696</v>
      </c>
      <c r="AL335" s="60">
        <f t="shared" si="211"/>
        <v>12.967580342290539</v>
      </c>
      <c r="AM335" s="60">
        <f t="shared" ca="1" si="211"/>
        <v>-767.54796797025324</v>
      </c>
      <c r="AN335" s="60">
        <f t="shared" ca="1" si="211"/>
        <v>-767.54796797025324</v>
      </c>
      <c r="AO335" s="60">
        <f t="shared" ca="1" si="211"/>
        <v>767.54796797025324</v>
      </c>
      <c r="AP335" s="63">
        <f t="shared" si="178"/>
        <v>35</v>
      </c>
      <c r="AQ335" s="62">
        <f t="shared" si="179"/>
        <v>2.6667780905232421</v>
      </c>
      <c r="AR335" s="62">
        <f t="shared" si="180"/>
        <v>133.33890452616211</v>
      </c>
      <c r="AS335" s="62">
        <f t="shared" si="181"/>
        <v>266.67780905232422</v>
      </c>
      <c r="AT335" s="62">
        <f t="shared" si="182"/>
        <v>-133.33890452616211</v>
      </c>
      <c r="AU335" s="62">
        <f t="shared" si="183"/>
        <v>400.01671357848636</v>
      </c>
      <c r="AV335" s="62">
        <f t="shared" si="184"/>
        <v>-533.35561810464844</v>
      </c>
      <c r="AW335" s="63">
        <f t="shared" si="195"/>
        <v>-133.33890452616208</v>
      </c>
      <c r="AX335" s="61" t="str">
        <f t="shared" ca="1" si="185"/>
        <v/>
      </c>
      <c r="AY335" s="69">
        <f t="shared" ca="1" si="196"/>
        <v>9407.452032029747</v>
      </c>
      <c r="AZ335" s="51">
        <f t="shared" si="186"/>
        <v>933.3723316831348</v>
      </c>
      <c r="BA335" s="55">
        <f t="shared" ca="1" si="187"/>
        <v>9.8336452052406709E-2</v>
      </c>
      <c r="BB335" s="55">
        <f t="shared" ca="1" si="197"/>
        <v>-0.26228247043509229</v>
      </c>
      <c r="BC335" s="64">
        <f t="shared" ca="1" si="188"/>
        <v>-641.71792164068859</v>
      </c>
      <c r="BE335" s="52" t="str">
        <f t="shared" ca="1" si="189"/>
        <v/>
      </c>
      <c r="BF335" s="52" t="str">
        <f t="shared" ca="1" si="190"/>
        <v/>
      </c>
      <c r="BG335" s="52">
        <f t="shared" ca="1" si="198"/>
        <v>8.1999999999999726</v>
      </c>
      <c r="BH335" s="52" t="str">
        <f t="shared" ca="1" si="199"/>
        <v/>
      </c>
    </row>
    <row r="336" spans="19:60">
      <c r="S336" s="68">
        <f t="shared" si="210"/>
        <v>7</v>
      </c>
      <c r="T336" s="69">
        <f t="shared" si="210"/>
        <v>2</v>
      </c>
      <c r="U336" s="70">
        <f t="shared" si="191"/>
        <v>3</v>
      </c>
      <c r="V336" s="68">
        <f t="shared" si="209"/>
        <v>4</v>
      </c>
      <c r="W336" s="70">
        <f t="shared" si="209"/>
        <v>7</v>
      </c>
      <c r="X336" s="71">
        <f t="shared" si="209"/>
        <v>0.42857142857142855</v>
      </c>
      <c r="Y336" s="71">
        <f t="shared" si="209"/>
        <v>0.5</v>
      </c>
      <c r="Z336" s="69">
        <f t="shared" si="209"/>
        <v>10000</v>
      </c>
      <c r="AA336" s="69">
        <f t="shared" ca="1" si="209"/>
        <v>9491.6209828854735</v>
      </c>
      <c r="AB336" s="69">
        <f t="shared" ca="1" si="193"/>
        <v>-508.3790171145265</v>
      </c>
      <c r="AC336" s="69">
        <f t="shared" ca="1" si="194"/>
        <v>140.93476785345405</v>
      </c>
      <c r="AD336" s="73">
        <f t="shared" si="201"/>
        <v>8.099999999999973</v>
      </c>
      <c r="AE336" s="69">
        <f t="shared" si="211"/>
        <v>0.70000000000000007</v>
      </c>
      <c r="AF336" s="69">
        <f t="shared" si="211"/>
        <v>3.5000000000000004</v>
      </c>
      <c r="AG336" s="78">
        <f t="shared" si="211"/>
        <v>200</v>
      </c>
      <c r="AH336" s="60">
        <f t="shared" si="211"/>
        <v>50</v>
      </c>
      <c r="AI336" s="60">
        <f t="shared" si="211"/>
        <v>175.00000000000003</v>
      </c>
      <c r="AJ336" s="60">
        <f t="shared" si="211"/>
        <v>10175</v>
      </c>
      <c r="AK336" s="60">
        <f t="shared" si="211"/>
        <v>648.37901711452696</v>
      </c>
      <c r="AL336" s="60">
        <f t="shared" si="211"/>
        <v>12.967580342290539</v>
      </c>
      <c r="AM336" s="60">
        <f t="shared" ca="1" si="211"/>
        <v>-767.54796797025324</v>
      </c>
      <c r="AN336" s="60">
        <f t="shared" ca="1" si="211"/>
        <v>-767.54796797025324</v>
      </c>
      <c r="AO336" s="60">
        <f t="shared" ca="1" si="211"/>
        <v>767.54796797025324</v>
      </c>
      <c r="AP336" s="63">
        <f t="shared" si="178"/>
        <v>35</v>
      </c>
      <c r="AQ336" s="62">
        <f t="shared" si="179"/>
        <v>2.6873555978136521</v>
      </c>
      <c r="AR336" s="62">
        <f t="shared" si="180"/>
        <v>134.36777989068261</v>
      </c>
      <c r="AS336" s="62">
        <f t="shared" si="181"/>
        <v>268.73555978136523</v>
      </c>
      <c r="AT336" s="62">
        <f t="shared" si="182"/>
        <v>-134.36777989068261</v>
      </c>
      <c r="AU336" s="62">
        <f t="shared" si="183"/>
        <v>403.10333967204781</v>
      </c>
      <c r="AV336" s="62">
        <f t="shared" si="184"/>
        <v>-537.47111956273045</v>
      </c>
      <c r="AW336" s="63">
        <f t="shared" si="195"/>
        <v>-134.36777989068264</v>
      </c>
      <c r="AX336" s="61" t="str">
        <f t="shared" ca="1" si="185"/>
        <v/>
      </c>
      <c r="AY336" s="69">
        <f t="shared" ca="1" si="196"/>
        <v>9407.452032029747</v>
      </c>
      <c r="AZ336" s="51">
        <f t="shared" si="186"/>
        <v>940.57445923477826</v>
      </c>
      <c r="BA336" s="55">
        <f t="shared" ca="1" si="187"/>
        <v>9.9095239994385187E-2</v>
      </c>
      <c r="BB336" s="55">
        <f t="shared" ca="1" si="197"/>
        <v>-0.26430630566409186</v>
      </c>
      <c r="BC336" s="64">
        <f t="shared" ca="1" si="188"/>
        <v>-642.74679700520915</v>
      </c>
      <c r="BE336" s="52" t="str">
        <f t="shared" ca="1" si="189"/>
        <v/>
      </c>
      <c r="BF336" s="52" t="str">
        <f t="shared" ca="1" si="190"/>
        <v/>
      </c>
      <c r="BG336" s="52">
        <f t="shared" ca="1" si="198"/>
        <v>8.099999999999973</v>
      </c>
      <c r="BH336" s="52" t="str">
        <f t="shared" ca="1" si="199"/>
        <v/>
      </c>
    </row>
    <row r="337" spans="19:60">
      <c r="S337" s="68">
        <f t="shared" si="210"/>
        <v>7</v>
      </c>
      <c r="T337" s="69">
        <f t="shared" si="210"/>
        <v>2</v>
      </c>
      <c r="U337" s="70">
        <f t="shared" si="191"/>
        <v>3</v>
      </c>
      <c r="V337" s="68">
        <f t="shared" si="209"/>
        <v>4</v>
      </c>
      <c r="W337" s="70">
        <f t="shared" si="209"/>
        <v>7</v>
      </c>
      <c r="X337" s="71">
        <f t="shared" si="209"/>
        <v>0.42857142857142855</v>
      </c>
      <c r="Y337" s="71">
        <f t="shared" si="209"/>
        <v>0.5</v>
      </c>
      <c r="Z337" s="69">
        <f t="shared" si="209"/>
        <v>10000</v>
      </c>
      <c r="AA337" s="69">
        <f t="shared" ca="1" si="209"/>
        <v>9491.6209828854735</v>
      </c>
      <c r="AB337" s="69">
        <f t="shared" ca="1" si="193"/>
        <v>-508.3790171145265</v>
      </c>
      <c r="AC337" s="69">
        <f t="shared" ca="1" si="194"/>
        <v>140.93476785345405</v>
      </c>
      <c r="AD337" s="73">
        <f t="shared" si="201"/>
        <v>7.9999999999999734</v>
      </c>
      <c r="AE337" s="69">
        <f t="shared" si="211"/>
        <v>0.70000000000000007</v>
      </c>
      <c r="AF337" s="69">
        <f t="shared" si="211"/>
        <v>3.5000000000000004</v>
      </c>
      <c r="AG337" s="78">
        <f t="shared" si="211"/>
        <v>200</v>
      </c>
      <c r="AH337" s="60">
        <f t="shared" si="211"/>
        <v>50</v>
      </c>
      <c r="AI337" s="60">
        <f t="shared" si="211"/>
        <v>175.00000000000003</v>
      </c>
      <c r="AJ337" s="60">
        <f t="shared" si="211"/>
        <v>10175</v>
      </c>
      <c r="AK337" s="60">
        <f t="shared" si="211"/>
        <v>648.37901711452696</v>
      </c>
      <c r="AL337" s="60">
        <f t="shared" si="211"/>
        <v>12.967580342290539</v>
      </c>
      <c r="AM337" s="60">
        <f t="shared" ca="1" si="211"/>
        <v>-767.54796797025324</v>
      </c>
      <c r="AN337" s="60">
        <f t="shared" ca="1" si="211"/>
        <v>-767.54796797025324</v>
      </c>
      <c r="AO337" s="60">
        <f t="shared" ca="1" si="211"/>
        <v>767.54796797025324</v>
      </c>
      <c r="AP337" s="63">
        <f t="shared" si="178"/>
        <v>35</v>
      </c>
      <c r="AQ337" s="62">
        <f t="shared" si="179"/>
        <v>2.708447542786323</v>
      </c>
      <c r="AR337" s="62">
        <f t="shared" si="180"/>
        <v>135.42237713931615</v>
      </c>
      <c r="AS337" s="62">
        <f t="shared" si="181"/>
        <v>270.84475427863231</v>
      </c>
      <c r="AT337" s="62">
        <f t="shared" si="182"/>
        <v>-135.42237713931615</v>
      </c>
      <c r="AU337" s="62">
        <f t="shared" si="183"/>
        <v>406.26713141794846</v>
      </c>
      <c r="AV337" s="62">
        <f t="shared" si="184"/>
        <v>-541.68950855726462</v>
      </c>
      <c r="AW337" s="63">
        <f t="shared" si="195"/>
        <v>-135.42237713931615</v>
      </c>
      <c r="AX337" s="61" t="str">
        <f t="shared" ca="1" si="185"/>
        <v/>
      </c>
      <c r="AY337" s="69">
        <f t="shared" ca="1" si="196"/>
        <v>9407.452032029747</v>
      </c>
      <c r="AZ337" s="51">
        <f t="shared" si="186"/>
        <v>947.95663997521308</v>
      </c>
      <c r="BA337" s="55">
        <f t="shared" ca="1" si="187"/>
        <v>9.9872997634913169E-2</v>
      </c>
      <c r="BB337" s="55">
        <f t="shared" ca="1" si="197"/>
        <v>-0.26638073677381635</v>
      </c>
      <c r="BC337" s="64">
        <f t="shared" ca="1" si="188"/>
        <v>-643.80139425384266</v>
      </c>
      <c r="BE337" s="52" t="str">
        <f t="shared" ca="1" si="189"/>
        <v/>
      </c>
      <c r="BF337" s="52" t="str">
        <f t="shared" ca="1" si="190"/>
        <v/>
      </c>
      <c r="BG337" s="52">
        <f t="shared" ca="1" si="198"/>
        <v>7.9999999999999734</v>
      </c>
      <c r="BH337" s="52" t="str">
        <f t="shared" ca="1" si="199"/>
        <v/>
      </c>
    </row>
    <row r="338" spans="19:60">
      <c r="S338" s="68">
        <f t="shared" si="210"/>
        <v>7</v>
      </c>
      <c r="T338" s="69">
        <f t="shared" si="210"/>
        <v>2</v>
      </c>
      <c r="U338" s="70">
        <f t="shared" si="191"/>
        <v>3</v>
      </c>
      <c r="V338" s="68">
        <f t="shared" si="209"/>
        <v>4</v>
      </c>
      <c r="W338" s="70">
        <f t="shared" si="209"/>
        <v>7</v>
      </c>
      <c r="X338" s="71">
        <f t="shared" si="209"/>
        <v>0.42857142857142855</v>
      </c>
      <c r="Y338" s="71">
        <f t="shared" si="209"/>
        <v>0.5</v>
      </c>
      <c r="Z338" s="69">
        <f t="shared" si="209"/>
        <v>10000</v>
      </c>
      <c r="AA338" s="69">
        <f t="shared" ca="1" si="209"/>
        <v>9491.6209828854735</v>
      </c>
      <c r="AB338" s="69">
        <f t="shared" ca="1" si="193"/>
        <v>-508.3790171145265</v>
      </c>
      <c r="AC338" s="69">
        <f t="shared" ca="1" si="194"/>
        <v>140.93476785345405</v>
      </c>
      <c r="AD338" s="73">
        <f t="shared" si="201"/>
        <v>7.8999999999999737</v>
      </c>
      <c r="AE338" s="69">
        <f t="shared" si="211"/>
        <v>0.70000000000000007</v>
      </c>
      <c r="AF338" s="69">
        <f t="shared" si="211"/>
        <v>3.5000000000000004</v>
      </c>
      <c r="AG338" s="78">
        <f t="shared" si="211"/>
        <v>200</v>
      </c>
      <c r="AH338" s="60">
        <f t="shared" si="211"/>
        <v>50</v>
      </c>
      <c r="AI338" s="60">
        <f t="shared" si="211"/>
        <v>175.00000000000003</v>
      </c>
      <c r="AJ338" s="60">
        <f t="shared" si="211"/>
        <v>10175</v>
      </c>
      <c r="AK338" s="60">
        <f t="shared" si="211"/>
        <v>648.37901711452696</v>
      </c>
      <c r="AL338" s="60">
        <f t="shared" si="211"/>
        <v>12.967580342290539</v>
      </c>
      <c r="AM338" s="60">
        <f t="shared" ca="1" si="211"/>
        <v>-767.54796797025324</v>
      </c>
      <c r="AN338" s="60">
        <f t="shared" ca="1" si="211"/>
        <v>-767.54796797025324</v>
      </c>
      <c r="AO338" s="60">
        <f t="shared" ca="1" si="211"/>
        <v>767.54796797025324</v>
      </c>
      <c r="AP338" s="63">
        <f t="shared" si="178"/>
        <v>35</v>
      </c>
      <c r="AQ338" s="62">
        <f t="shared" si="179"/>
        <v>2.7300734610494413</v>
      </c>
      <c r="AR338" s="62">
        <f t="shared" si="180"/>
        <v>136.50367305247207</v>
      </c>
      <c r="AS338" s="62">
        <f t="shared" si="181"/>
        <v>273.00734610494413</v>
      </c>
      <c r="AT338" s="62">
        <f t="shared" si="182"/>
        <v>-136.50367305247207</v>
      </c>
      <c r="AU338" s="62">
        <f t="shared" si="183"/>
        <v>409.51101915741617</v>
      </c>
      <c r="AV338" s="62">
        <f t="shared" si="184"/>
        <v>-546.01469220988827</v>
      </c>
      <c r="AW338" s="63">
        <f t="shared" si="195"/>
        <v>-136.5036730524721</v>
      </c>
      <c r="AX338" s="61" t="str">
        <f t="shared" ca="1" si="185"/>
        <v/>
      </c>
      <c r="AY338" s="69">
        <f t="shared" ca="1" si="196"/>
        <v>9407.452032029747</v>
      </c>
      <c r="AZ338" s="51">
        <f t="shared" si="186"/>
        <v>955.52571136730444</v>
      </c>
      <c r="BA338" s="55">
        <f t="shared" ca="1" si="187"/>
        <v>0.10067044534228994</v>
      </c>
      <c r="BB338" s="55">
        <f t="shared" ca="1" si="197"/>
        <v>-0.26850768512682505</v>
      </c>
      <c r="BC338" s="64">
        <f t="shared" ca="1" si="188"/>
        <v>-644.8826901669986</v>
      </c>
      <c r="BE338" s="52" t="str">
        <f t="shared" ca="1" si="189"/>
        <v/>
      </c>
      <c r="BF338" s="52" t="str">
        <f t="shared" ca="1" si="190"/>
        <v/>
      </c>
      <c r="BG338" s="52">
        <f t="shared" ca="1" si="198"/>
        <v>7.8999999999999737</v>
      </c>
      <c r="BH338" s="52" t="str">
        <f t="shared" ca="1" si="199"/>
        <v/>
      </c>
    </row>
    <row r="339" spans="19:60">
      <c r="S339" s="68">
        <f t="shared" si="210"/>
        <v>7</v>
      </c>
      <c r="T339" s="69">
        <f t="shared" si="210"/>
        <v>2</v>
      </c>
      <c r="U339" s="70">
        <f t="shared" si="191"/>
        <v>3</v>
      </c>
      <c r="V339" s="68">
        <f t="shared" si="209"/>
        <v>4</v>
      </c>
      <c r="W339" s="70">
        <f t="shared" si="209"/>
        <v>7</v>
      </c>
      <c r="X339" s="71">
        <f t="shared" si="209"/>
        <v>0.42857142857142855</v>
      </c>
      <c r="Y339" s="71">
        <f t="shared" si="209"/>
        <v>0.5</v>
      </c>
      <c r="Z339" s="69">
        <f t="shared" si="209"/>
        <v>10000</v>
      </c>
      <c r="AA339" s="69">
        <f t="shared" ca="1" si="209"/>
        <v>9491.6209828854735</v>
      </c>
      <c r="AB339" s="69">
        <f t="shared" ca="1" si="193"/>
        <v>-508.3790171145265</v>
      </c>
      <c r="AC339" s="69">
        <f t="shared" ca="1" si="194"/>
        <v>140.93476785345405</v>
      </c>
      <c r="AD339" s="73">
        <f t="shared" si="201"/>
        <v>7.7999999999999741</v>
      </c>
      <c r="AE339" s="69">
        <f t="shared" si="211"/>
        <v>0.70000000000000007</v>
      </c>
      <c r="AF339" s="69">
        <f t="shared" si="211"/>
        <v>3.5000000000000004</v>
      </c>
      <c r="AG339" s="78">
        <f t="shared" si="211"/>
        <v>200</v>
      </c>
      <c r="AH339" s="60">
        <f t="shared" si="211"/>
        <v>50</v>
      </c>
      <c r="AI339" s="60">
        <f t="shared" si="211"/>
        <v>175.00000000000003</v>
      </c>
      <c r="AJ339" s="60">
        <f t="shared" si="211"/>
        <v>10175</v>
      </c>
      <c r="AK339" s="60">
        <f t="shared" si="211"/>
        <v>648.37901711452696</v>
      </c>
      <c r="AL339" s="60">
        <f t="shared" si="211"/>
        <v>12.967580342290539</v>
      </c>
      <c r="AM339" s="60">
        <f t="shared" ca="1" si="211"/>
        <v>-767.54796797025324</v>
      </c>
      <c r="AN339" s="60">
        <f t="shared" ca="1" si="211"/>
        <v>-767.54796797025324</v>
      </c>
      <c r="AO339" s="60">
        <f t="shared" ca="1" si="211"/>
        <v>767.54796797025324</v>
      </c>
      <c r="AP339" s="63">
        <f t="shared" si="178"/>
        <v>35</v>
      </c>
      <c r="AQ339" s="62">
        <f t="shared" si="179"/>
        <v>2.7522538900372542</v>
      </c>
      <c r="AR339" s="62">
        <f t="shared" si="180"/>
        <v>137.61269450186271</v>
      </c>
      <c r="AS339" s="62">
        <f t="shared" si="181"/>
        <v>275.22538900372541</v>
      </c>
      <c r="AT339" s="62">
        <f t="shared" si="182"/>
        <v>-137.61269450186271</v>
      </c>
      <c r="AU339" s="62">
        <f t="shared" si="183"/>
        <v>412.83808350558809</v>
      </c>
      <c r="AV339" s="62">
        <f t="shared" si="184"/>
        <v>-550.45077800745082</v>
      </c>
      <c r="AW339" s="63">
        <f t="shared" si="195"/>
        <v>-137.61269450186273</v>
      </c>
      <c r="AX339" s="61" t="str">
        <f t="shared" ca="1" si="185"/>
        <v/>
      </c>
      <c r="AY339" s="69">
        <f t="shared" ca="1" si="196"/>
        <v>9407.452032029747</v>
      </c>
      <c r="AZ339" s="51">
        <f t="shared" si="186"/>
        <v>963.28886151303891</v>
      </c>
      <c r="BA339" s="55">
        <f t="shared" ca="1" si="187"/>
        <v>0.10148834042677893</v>
      </c>
      <c r="BB339" s="55">
        <f t="shared" ca="1" si="197"/>
        <v>-0.2706891706170903</v>
      </c>
      <c r="BC339" s="64">
        <f t="shared" ca="1" si="188"/>
        <v>-645.99171161638924</v>
      </c>
      <c r="BE339" s="52" t="str">
        <f t="shared" ca="1" si="189"/>
        <v/>
      </c>
      <c r="BF339" s="52" t="str">
        <f t="shared" ca="1" si="190"/>
        <v/>
      </c>
      <c r="BG339" s="52">
        <f t="shared" ca="1" si="198"/>
        <v>7.7999999999999741</v>
      </c>
      <c r="BH339" s="52" t="str">
        <f t="shared" ca="1" si="199"/>
        <v/>
      </c>
    </row>
    <row r="340" spans="19:60">
      <c r="S340" s="68">
        <f t="shared" si="210"/>
        <v>7</v>
      </c>
      <c r="T340" s="69">
        <f t="shared" si="210"/>
        <v>2</v>
      </c>
      <c r="U340" s="70">
        <f t="shared" si="191"/>
        <v>3</v>
      </c>
      <c r="V340" s="68">
        <f t="shared" si="209"/>
        <v>4</v>
      </c>
      <c r="W340" s="70">
        <f t="shared" si="209"/>
        <v>7</v>
      </c>
      <c r="X340" s="71">
        <f t="shared" si="209"/>
        <v>0.42857142857142855</v>
      </c>
      <c r="Y340" s="71">
        <f t="shared" si="209"/>
        <v>0.5</v>
      </c>
      <c r="Z340" s="69">
        <f t="shared" si="209"/>
        <v>10000</v>
      </c>
      <c r="AA340" s="69">
        <f t="shared" ca="1" si="209"/>
        <v>9491.6209828854735</v>
      </c>
      <c r="AB340" s="69">
        <f t="shared" ca="1" si="193"/>
        <v>-508.3790171145265</v>
      </c>
      <c r="AC340" s="69">
        <f t="shared" ca="1" si="194"/>
        <v>140.93476785345405</v>
      </c>
      <c r="AD340" s="73">
        <f t="shared" si="201"/>
        <v>7.6999999999999744</v>
      </c>
      <c r="AE340" s="69">
        <f t="shared" si="211"/>
        <v>0.70000000000000007</v>
      </c>
      <c r="AF340" s="69">
        <f t="shared" si="211"/>
        <v>3.5000000000000004</v>
      </c>
      <c r="AG340" s="78">
        <f t="shared" si="211"/>
        <v>200</v>
      </c>
      <c r="AH340" s="60">
        <f t="shared" si="211"/>
        <v>50</v>
      </c>
      <c r="AI340" s="60">
        <f t="shared" si="211"/>
        <v>175.00000000000003</v>
      </c>
      <c r="AJ340" s="60">
        <f t="shared" si="211"/>
        <v>10175</v>
      </c>
      <c r="AK340" s="60">
        <f t="shared" si="211"/>
        <v>648.37901711452696</v>
      </c>
      <c r="AL340" s="60">
        <f t="shared" si="211"/>
        <v>12.967580342290539</v>
      </c>
      <c r="AM340" s="60">
        <f t="shared" ca="1" si="211"/>
        <v>-767.54796797025324</v>
      </c>
      <c r="AN340" s="60">
        <f t="shared" ca="1" si="211"/>
        <v>-767.54796797025324</v>
      </c>
      <c r="AO340" s="60">
        <f t="shared" ca="1" si="211"/>
        <v>767.54796797025324</v>
      </c>
      <c r="AP340" s="63">
        <f t="shared" si="178"/>
        <v>35</v>
      </c>
      <c r="AQ340" s="62">
        <f t="shared" si="179"/>
        <v>2.7750104340637121</v>
      </c>
      <c r="AR340" s="62">
        <f t="shared" si="180"/>
        <v>138.7505217031856</v>
      </c>
      <c r="AS340" s="62">
        <f t="shared" si="181"/>
        <v>277.5010434063712</v>
      </c>
      <c r="AT340" s="62">
        <f t="shared" si="182"/>
        <v>-138.7505217031856</v>
      </c>
      <c r="AU340" s="62">
        <f t="shared" si="183"/>
        <v>416.25156510955679</v>
      </c>
      <c r="AV340" s="62">
        <f t="shared" si="184"/>
        <v>-555.00208681274239</v>
      </c>
      <c r="AW340" s="63">
        <f t="shared" si="195"/>
        <v>-138.7505217031856</v>
      </c>
      <c r="AX340" s="61" t="str">
        <f t="shared" ca="1" si="185"/>
        <v/>
      </c>
      <c r="AY340" s="69">
        <f t="shared" ca="1" si="196"/>
        <v>9407.452032029747</v>
      </c>
      <c r="AZ340" s="51">
        <f t="shared" si="186"/>
        <v>971.25365192229924</v>
      </c>
      <c r="BA340" s="55">
        <f t="shared" ca="1" si="187"/>
        <v>0.10232747953943648</v>
      </c>
      <c r="BB340" s="55">
        <f t="shared" ca="1" si="197"/>
        <v>-0.27292731806814163</v>
      </c>
      <c r="BC340" s="64">
        <f t="shared" ca="1" si="188"/>
        <v>-647.12953881771205</v>
      </c>
      <c r="BE340" s="52" t="str">
        <f t="shared" ca="1" si="189"/>
        <v/>
      </c>
      <c r="BF340" s="52" t="str">
        <f t="shared" ca="1" si="190"/>
        <v/>
      </c>
      <c r="BG340" s="52">
        <f t="shared" ca="1" si="198"/>
        <v>7.6999999999999744</v>
      </c>
      <c r="BH340" s="52" t="str">
        <f t="shared" ca="1" si="199"/>
        <v/>
      </c>
    </row>
    <row r="341" spans="19:60">
      <c r="S341" s="68">
        <f t="shared" si="210"/>
        <v>7</v>
      </c>
      <c r="T341" s="69">
        <f t="shared" si="210"/>
        <v>2</v>
      </c>
      <c r="U341" s="70">
        <f t="shared" si="191"/>
        <v>3</v>
      </c>
      <c r="V341" s="68">
        <f t="shared" si="209"/>
        <v>4</v>
      </c>
      <c r="W341" s="70">
        <f t="shared" si="209"/>
        <v>7</v>
      </c>
      <c r="X341" s="71">
        <f t="shared" si="209"/>
        <v>0.42857142857142855</v>
      </c>
      <c r="Y341" s="71">
        <f t="shared" si="209"/>
        <v>0.5</v>
      </c>
      <c r="Z341" s="69">
        <f t="shared" si="209"/>
        <v>10000</v>
      </c>
      <c r="AA341" s="69">
        <f t="shared" ca="1" si="209"/>
        <v>9491.6209828854735</v>
      </c>
      <c r="AB341" s="69">
        <f t="shared" ca="1" si="193"/>
        <v>-508.3790171145265</v>
      </c>
      <c r="AC341" s="69">
        <f t="shared" ca="1" si="194"/>
        <v>140.93476785345405</v>
      </c>
      <c r="AD341" s="73">
        <f t="shared" si="201"/>
        <v>7.5999999999999748</v>
      </c>
      <c r="AE341" s="69">
        <f t="shared" si="211"/>
        <v>0.70000000000000007</v>
      </c>
      <c r="AF341" s="69">
        <f t="shared" si="211"/>
        <v>3.5000000000000004</v>
      </c>
      <c r="AG341" s="78">
        <f t="shared" si="211"/>
        <v>200</v>
      </c>
      <c r="AH341" s="60">
        <f t="shared" si="211"/>
        <v>50</v>
      </c>
      <c r="AI341" s="60">
        <f t="shared" si="211"/>
        <v>175.00000000000003</v>
      </c>
      <c r="AJ341" s="60">
        <f t="shared" si="211"/>
        <v>10175</v>
      </c>
      <c r="AK341" s="60">
        <f t="shared" si="211"/>
        <v>648.37901711452696</v>
      </c>
      <c r="AL341" s="60">
        <f t="shared" si="211"/>
        <v>12.967580342290539</v>
      </c>
      <c r="AM341" s="60">
        <f t="shared" ca="1" si="211"/>
        <v>-767.54796797025324</v>
      </c>
      <c r="AN341" s="60">
        <f t="shared" ca="1" si="211"/>
        <v>-767.54796797025324</v>
      </c>
      <c r="AO341" s="60">
        <f t="shared" ca="1" si="211"/>
        <v>767.54796797025324</v>
      </c>
      <c r="AP341" s="63">
        <f t="shared" si="178"/>
        <v>35</v>
      </c>
      <c r="AQ341" s="62">
        <f t="shared" si="179"/>
        <v>2.7983658345119187</v>
      </c>
      <c r="AR341" s="62">
        <f t="shared" si="180"/>
        <v>139.91829172559594</v>
      </c>
      <c r="AS341" s="62">
        <f t="shared" si="181"/>
        <v>279.83658345119187</v>
      </c>
      <c r="AT341" s="62">
        <f t="shared" si="182"/>
        <v>-139.91829172559594</v>
      </c>
      <c r="AU341" s="62">
        <f t="shared" si="183"/>
        <v>419.75487517678778</v>
      </c>
      <c r="AV341" s="62">
        <f t="shared" si="184"/>
        <v>-559.67316690238374</v>
      </c>
      <c r="AW341" s="63">
        <f t="shared" si="195"/>
        <v>-139.91829172559596</v>
      </c>
      <c r="AX341" s="61" t="str">
        <f t="shared" ca="1" si="185"/>
        <v/>
      </c>
      <c r="AY341" s="69">
        <f t="shared" ca="1" si="196"/>
        <v>9407.452032029747</v>
      </c>
      <c r="AZ341" s="51">
        <f t="shared" si="186"/>
        <v>979.42804207917152</v>
      </c>
      <c r="BA341" s="55">
        <f t="shared" ca="1" si="187"/>
        <v>0.10318870126032184</v>
      </c>
      <c r="BB341" s="55">
        <f t="shared" ca="1" si="197"/>
        <v>-0.27522436413632601</v>
      </c>
      <c r="BC341" s="64">
        <f t="shared" ca="1" si="188"/>
        <v>-648.29730884012247</v>
      </c>
      <c r="BE341" s="52" t="str">
        <f t="shared" ca="1" si="189"/>
        <v/>
      </c>
      <c r="BF341" s="52" t="str">
        <f t="shared" ca="1" si="190"/>
        <v/>
      </c>
      <c r="BG341" s="52">
        <f t="shared" ca="1" si="198"/>
        <v>7.5999999999999748</v>
      </c>
      <c r="BH341" s="52" t="str">
        <f t="shared" ca="1" si="199"/>
        <v/>
      </c>
    </row>
    <row r="342" spans="19:60">
      <c r="S342" s="68">
        <f t="shared" si="210"/>
        <v>7</v>
      </c>
      <c r="T342" s="69">
        <f t="shared" si="210"/>
        <v>2</v>
      </c>
      <c r="U342" s="70">
        <f t="shared" si="191"/>
        <v>3</v>
      </c>
      <c r="V342" s="68">
        <f t="shared" si="209"/>
        <v>4</v>
      </c>
      <c r="W342" s="70">
        <f t="shared" si="209"/>
        <v>7</v>
      </c>
      <c r="X342" s="71">
        <f t="shared" si="209"/>
        <v>0.42857142857142855</v>
      </c>
      <c r="Y342" s="71">
        <f t="shared" si="209"/>
        <v>0.5</v>
      </c>
      <c r="Z342" s="69">
        <f t="shared" si="209"/>
        <v>10000</v>
      </c>
      <c r="AA342" s="69">
        <f t="shared" ca="1" si="209"/>
        <v>9491.6209828854735</v>
      </c>
      <c r="AB342" s="69">
        <f t="shared" ca="1" si="193"/>
        <v>-508.3790171145265</v>
      </c>
      <c r="AC342" s="69">
        <f t="shared" ca="1" si="194"/>
        <v>140.93476785345405</v>
      </c>
      <c r="AD342" s="73">
        <f t="shared" si="201"/>
        <v>7.4999999999999751</v>
      </c>
      <c r="AE342" s="69">
        <f t="shared" si="211"/>
        <v>0.70000000000000007</v>
      </c>
      <c r="AF342" s="69">
        <f t="shared" si="211"/>
        <v>3.5000000000000004</v>
      </c>
      <c r="AG342" s="78">
        <f t="shared" si="211"/>
        <v>200</v>
      </c>
      <c r="AH342" s="60">
        <f t="shared" si="211"/>
        <v>50</v>
      </c>
      <c r="AI342" s="60">
        <f t="shared" si="211"/>
        <v>175.00000000000003</v>
      </c>
      <c r="AJ342" s="60">
        <f t="shared" si="211"/>
        <v>10175</v>
      </c>
      <c r="AK342" s="60">
        <f t="shared" si="211"/>
        <v>648.37901711452696</v>
      </c>
      <c r="AL342" s="60">
        <f t="shared" si="211"/>
        <v>12.967580342290539</v>
      </c>
      <c r="AM342" s="60">
        <f t="shared" ca="1" si="211"/>
        <v>-767.54796797025324</v>
      </c>
      <c r="AN342" s="60">
        <f t="shared" ca="1" si="211"/>
        <v>-767.54796797025324</v>
      </c>
      <c r="AO342" s="60">
        <f t="shared" ca="1" si="211"/>
        <v>767.54796797025324</v>
      </c>
      <c r="AP342" s="63">
        <f t="shared" si="178"/>
        <v>35</v>
      </c>
      <c r="AQ342" s="62">
        <f t="shared" si="179"/>
        <v>2.8223440456387445</v>
      </c>
      <c r="AR342" s="62">
        <f t="shared" si="180"/>
        <v>141.11720228193724</v>
      </c>
      <c r="AS342" s="62">
        <f t="shared" si="181"/>
        <v>282.23440456387448</v>
      </c>
      <c r="AT342" s="62">
        <f t="shared" si="182"/>
        <v>-141.11720228193724</v>
      </c>
      <c r="AU342" s="62">
        <f t="shared" si="183"/>
        <v>423.35160684581172</v>
      </c>
      <c r="AV342" s="62">
        <f t="shared" si="184"/>
        <v>-564.46880912774895</v>
      </c>
      <c r="AW342" s="63">
        <f t="shared" si="195"/>
        <v>-141.11720228193724</v>
      </c>
      <c r="AX342" s="61" t="str">
        <f t="shared" ca="1" si="185"/>
        <v/>
      </c>
      <c r="AY342" s="69">
        <f t="shared" ca="1" si="196"/>
        <v>9407.452032029747</v>
      </c>
      <c r="AZ342" s="51">
        <f t="shared" si="186"/>
        <v>987.82041597356067</v>
      </c>
      <c r="BA342" s="55">
        <f t="shared" ca="1" si="187"/>
        <v>0.10407288889376418</v>
      </c>
      <c r="BB342" s="55">
        <f t="shared" ca="1" si="197"/>
        <v>-0.27758266476632859</v>
      </c>
      <c r="BC342" s="64">
        <f t="shared" ca="1" si="188"/>
        <v>-649.49621939646374</v>
      </c>
      <c r="BE342" s="52" t="str">
        <f t="shared" ca="1" si="189"/>
        <v/>
      </c>
      <c r="BF342" s="52" t="str">
        <f t="shared" ca="1" si="190"/>
        <v/>
      </c>
      <c r="BG342" s="52">
        <f t="shared" ca="1" si="198"/>
        <v>7.4999999999999751</v>
      </c>
      <c r="BH342" s="52" t="str">
        <f t="shared" ca="1" si="199"/>
        <v/>
      </c>
    </row>
    <row r="343" spans="19:60">
      <c r="S343" s="68">
        <f t="shared" si="210"/>
        <v>7</v>
      </c>
      <c r="T343" s="69">
        <f t="shared" si="210"/>
        <v>2</v>
      </c>
      <c r="U343" s="70">
        <f t="shared" si="191"/>
        <v>3</v>
      </c>
      <c r="V343" s="68">
        <f t="shared" si="209"/>
        <v>4</v>
      </c>
      <c r="W343" s="70">
        <f t="shared" si="209"/>
        <v>7</v>
      </c>
      <c r="X343" s="71">
        <f t="shared" si="209"/>
        <v>0.42857142857142855</v>
      </c>
      <c r="Y343" s="71">
        <f t="shared" si="209"/>
        <v>0.5</v>
      </c>
      <c r="Z343" s="69">
        <f t="shared" si="209"/>
        <v>10000</v>
      </c>
      <c r="AA343" s="69">
        <f t="shared" ca="1" si="209"/>
        <v>9491.6209828854735</v>
      </c>
      <c r="AB343" s="69">
        <f t="shared" ca="1" si="193"/>
        <v>-508.3790171145265</v>
      </c>
      <c r="AC343" s="69">
        <f t="shared" ca="1" si="194"/>
        <v>140.93476785345405</v>
      </c>
      <c r="AD343" s="73">
        <f t="shared" si="201"/>
        <v>7.3999999999999755</v>
      </c>
      <c r="AE343" s="69">
        <f t="shared" si="211"/>
        <v>0.70000000000000007</v>
      </c>
      <c r="AF343" s="69">
        <f t="shared" si="211"/>
        <v>3.5000000000000004</v>
      </c>
      <c r="AG343" s="78">
        <f t="shared" si="211"/>
        <v>200</v>
      </c>
      <c r="AH343" s="60">
        <f t="shared" si="211"/>
        <v>50</v>
      </c>
      <c r="AI343" s="60">
        <f t="shared" si="211"/>
        <v>175.00000000000003</v>
      </c>
      <c r="AJ343" s="60">
        <f t="shared" si="211"/>
        <v>10175</v>
      </c>
      <c r="AK343" s="60">
        <f t="shared" si="211"/>
        <v>648.37901711452696</v>
      </c>
      <c r="AL343" s="60">
        <f t="shared" si="211"/>
        <v>12.967580342290539</v>
      </c>
      <c r="AM343" s="60">
        <f t="shared" ca="1" si="211"/>
        <v>-767.54796797025324</v>
      </c>
      <c r="AN343" s="60">
        <f t="shared" ca="1" si="211"/>
        <v>-767.54796797025324</v>
      </c>
      <c r="AO343" s="60">
        <f t="shared" ca="1" si="211"/>
        <v>767.54796797025324</v>
      </c>
      <c r="AP343" s="63">
        <f t="shared" si="178"/>
        <v>35</v>
      </c>
      <c r="AQ343" s="62">
        <f t="shared" si="179"/>
        <v>2.8469703165257547</v>
      </c>
      <c r="AR343" s="62">
        <f t="shared" si="180"/>
        <v>142.34851582628772</v>
      </c>
      <c r="AS343" s="62">
        <f t="shared" si="181"/>
        <v>284.69703165257545</v>
      </c>
      <c r="AT343" s="62">
        <f t="shared" si="182"/>
        <v>-142.34851582628772</v>
      </c>
      <c r="AU343" s="62">
        <f t="shared" si="183"/>
        <v>427.04554747886317</v>
      </c>
      <c r="AV343" s="62">
        <f t="shared" si="184"/>
        <v>-569.39406330515089</v>
      </c>
      <c r="AW343" s="63">
        <f t="shared" si="195"/>
        <v>-142.34851582628772</v>
      </c>
      <c r="AX343" s="61" t="str">
        <f t="shared" ca="1" si="185"/>
        <v/>
      </c>
      <c r="AY343" s="69">
        <f t="shared" ca="1" si="196"/>
        <v>9407.452032029747</v>
      </c>
      <c r="AZ343" s="51">
        <f t="shared" si="186"/>
        <v>996.43961078401412</v>
      </c>
      <c r="BA343" s="55">
        <f t="shared" ca="1" si="187"/>
        <v>0.10498097349027251</v>
      </c>
      <c r="BB343" s="55">
        <f t="shared" ca="1" si="197"/>
        <v>-0.28000470325119609</v>
      </c>
      <c r="BC343" s="64">
        <f t="shared" ca="1" si="188"/>
        <v>-650.72753294081417</v>
      </c>
      <c r="BE343" s="52" t="str">
        <f t="shared" ca="1" si="189"/>
        <v/>
      </c>
      <c r="BF343" s="52" t="str">
        <f t="shared" ca="1" si="190"/>
        <v/>
      </c>
      <c r="BG343" s="52">
        <f t="shared" ca="1" si="198"/>
        <v>7.3999999999999755</v>
      </c>
      <c r="BH343" s="52" t="str">
        <f t="shared" ca="1" si="199"/>
        <v/>
      </c>
    </row>
    <row r="344" spans="19:60">
      <c r="S344" s="68">
        <f t="shared" si="210"/>
        <v>7</v>
      </c>
      <c r="T344" s="69">
        <f t="shared" si="210"/>
        <v>2</v>
      </c>
      <c r="U344" s="70">
        <f t="shared" si="191"/>
        <v>3</v>
      </c>
      <c r="V344" s="68">
        <f t="shared" si="209"/>
        <v>4</v>
      </c>
      <c r="W344" s="70">
        <f t="shared" si="209"/>
        <v>7</v>
      </c>
      <c r="X344" s="71">
        <f t="shared" si="209"/>
        <v>0.42857142857142855</v>
      </c>
      <c r="Y344" s="71">
        <f t="shared" si="209"/>
        <v>0.5</v>
      </c>
      <c r="Z344" s="69">
        <f t="shared" si="209"/>
        <v>10000</v>
      </c>
      <c r="AA344" s="69">
        <f t="shared" ca="1" si="209"/>
        <v>9491.6209828854735</v>
      </c>
      <c r="AB344" s="69">
        <f t="shared" ca="1" si="193"/>
        <v>-508.3790171145265</v>
      </c>
      <c r="AC344" s="69">
        <f t="shared" ca="1" si="194"/>
        <v>140.93476785345405</v>
      </c>
      <c r="AD344" s="73">
        <f t="shared" si="201"/>
        <v>7.2999999999999758</v>
      </c>
      <c r="AE344" s="69">
        <f t="shared" si="211"/>
        <v>0.70000000000000007</v>
      </c>
      <c r="AF344" s="69">
        <f t="shared" si="211"/>
        <v>3.5000000000000004</v>
      </c>
      <c r="AG344" s="78">
        <f t="shared" si="211"/>
        <v>200</v>
      </c>
      <c r="AH344" s="60">
        <f t="shared" si="211"/>
        <v>50</v>
      </c>
      <c r="AI344" s="60">
        <f t="shared" si="211"/>
        <v>175.00000000000003</v>
      </c>
      <c r="AJ344" s="60">
        <f t="shared" si="211"/>
        <v>10175</v>
      </c>
      <c r="AK344" s="60">
        <f t="shared" si="211"/>
        <v>648.37901711452696</v>
      </c>
      <c r="AL344" s="60">
        <f t="shared" si="211"/>
        <v>12.967580342290539</v>
      </c>
      <c r="AM344" s="60">
        <f t="shared" ca="1" si="211"/>
        <v>-767.54796797025324</v>
      </c>
      <c r="AN344" s="60">
        <f t="shared" ca="1" si="211"/>
        <v>-767.54796797025324</v>
      </c>
      <c r="AO344" s="60">
        <f t="shared" ca="1" si="211"/>
        <v>767.54796797025324</v>
      </c>
      <c r="AP344" s="63">
        <f t="shared" si="178"/>
        <v>35</v>
      </c>
      <c r="AQ344" s="62">
        <f t="shared" si="179"/>
        <v>2.8722712797658332</v>
      </c>
      <c r="AR344" s="62">
        <f t="shared" si="180"/>
        <v>143.61356398829167</v>
      </c>
      <c r="AS344" s="62">
        <f t="shared" si="181"/>
        <v>287.22712797658335</v>
      </c>
      <c r="AT344" s="62">
        <f t="shared" si="182"/>
        <v>-143.61356398829167</v>
      </c>
      <c r="AU344" s="62">
        <f t="shared" si="183"/>
        <v>430.84069196487502</v>
      </c>
      <c r="AV344" s="62">
        <f t="shared" si="184"/>
        <v>-574.45425595316669</v>
      </c>
      <c r="AW344" s="63">
        <f t="shared" si="195"/>
        <v>-143.61356398829167</v>
      </c>
      <c r="AX344" s="61" t="str">
        <f t="shared" ca="1" si="185"/>
        <v/>
      </c>
      <c r="AY344" s="69">
        <f t="shared" ca="1" si="196"/>
        <v>9407.452032029747</v>
      </c>
      <c r="AZ344" s="51">
        <f t="shared" si="186"/>
        <v>1005.2949479180418</v>
      </c>
      <c r="BA344" s="55">
        <f t="shared" ca="1" si="187"/>
        <v>0.10591393711682216</v>
      </c>
      <c r="BB344" s="55">
        <f t="shared" ca="1" si="197"/>
        <v>-0.2824930989548271</v>
      </c>
      <c r="BC344" s="64">
        <f t="shared" ca="1" si="188"/>
        <v>-651.99258110281812</v>
      </c>
      <c r="BE344" s="52" t="str">
        <f t="shared" ca="1" si="189"/>
        <v/>
      </c>
      <c r="BF344" s="52" t="str">
        <f t="shared" ca="1" si="190"/>
        <v/>
      </c>
      <c r="BG344" s="52">
        <f t="shared" ca="1" si="198"/>
        <v>7.2999999999999758</v>
      </c>
      <c r="BH344" s="52" t="str">
        <f t="shared" ca="1" si="199"/>
        <v/>
      </c>
    </row>
    <row r="345" spans="19:60">
      <c r="S345" s="68">
        <f t="shared" si="210"/>
        <v>7</v>
      </c>
      <c r="T345" s="69">
        <f t="shared" si="210"/>
        <v>2</v>
      </c>
      <c r="U345" s="70">
        <f t="shared" si="191"/>
        <v>3</v>
      </c>
      <c r="V345" s="68">
        <f t="shared" si="209"/>
        <v>4</v>
      </c>
      <c r="W345" s="70">
        <f t="shared" si="209"/>
        <v>7</v>
      </c>
      <c r="X345" s="71">
        <f t="shared" si="209"/>
        <v>0.42857142857142855</v>
      </c>
      <c r="Y345" s="71">
        <f t="shared" si="209"/>
        <v>0.5</v>
      </c>
      <c r="Z345" s="69">
        <f t="shared" si="209"/>
        <v>10000</v>
      </c>
      <c r="AA345" s="69">
        <f t="shared" ca="1" si="209"/>
        <v>9491.6209828854735</v>
      </c>
      <c r="AB345" s="69">
        <f t="shared" ca="1" si="193"/>
        <v>-508.3790171145265</v>
      </c>
      <c r="AC345" s="69">
        <f t="shared" ca="1" si="194"/>
        <v>140.93476785345405</v>
      </c>
      <c r="AD345" s="73">
        <f t="shared" si="201"/>
        <v>7.1999999999999762</v>
      </c>
      <c r="AE345" s="69">
        <f t="shared" si="211"/>
        <v>0.70000000000000007</v>
      </c>
      <c r="AF345" s="69">
        <f t="shared" si="211"/>
        <v>3.5000000000000004</v>
      </c>
      <c r="AG345" s="78">
        <f t="shared" si="211"/>
        <v>200</v>
      </c>
      <c r="AH345" s="60">
        <f t="shared" si="211"/>
        <v>50</v>
      </c>
      <c r="AI345" s="60">
        <f t="shared" si="211"/>
        <v>175.00000000000003</v>
      </c>
      <c r="AJ345" s="60">
        <f t="shared" si="211"/>
        <v>10175</v>
      </c>
      <c r="AK345" s="60">
        <f t="shared" si="211"/>
        <v>648.37901711452696</v>
      </c>
      <c r="AL345" s="60">
        <f t="shared" si="211"/>
        <v>12.967580342290539</v>
      </c>
      <c r="AM345" s="60">
        <f t="shared" ca="1" si="211"/>
        <v>-767.54796797025324</v>
      </c>
      <c r="AN345" s="60">
        <f t="shared" ca="1" si="211"/>
        <v>-767.54796797025324</v>
      </c>
      <c r="AO345" s="60">
        <f t="shared" ca="1" si="211"/>
        <v>767.54796797025324</v>
      </c>
      <c r="AP345" s="63">
        <f t="shared" ref="AP345:AP408" si="212">AE345*AH345</f>
        <v>35</v>
      </c>
      <c r="AQ345" s="62">
        <f t="shared" ref="AQ345:AQ408" si="213">IF(AL345=0,1,(1+(AL345+AE345)/(AD345*(T345-1))))</f>
        <v>2.8982750475403587</v>
      </c>
      <c r="AR345" s="62">
        <f t="shared" ref="AR345:AR408" si="214">IF(AQ345&lt;=0,AH345,AQ345*AH345)</f>
        <v>144.91375237701794</v>
      </c>
      <c r="AS345" s="62">
        <f t="shared" ref="AS345:AS408" si="215">(T345*AR345)</f>
        <v>289.82750475403589</v>
      </c>
      <c r="AT345" s="62">
        <f t="shared" ref="AT345:AT408" si="216">-AR345</f>
        <v>-144.91375237701794</v>
      </c>
      <c r="AU345" s="62">
        <f t="shared" ref="AU345:AU408" si="217">(AS345+AT345)*U345</f>
        <v>434.74125713105383</v>
      </c>
      <c r="AV345" s="62">
        <f t="shared" ref="AV345:AV408" si="218">AT345*V345</f>
        <v>-579.65500950807177</v>
      </c>
      <c r="AW345" s="63">
        <f t="shared" si="195"/>
        <v>-144.91375237701794</v>
      </c>
      <c r="AX345" s="61" t="str">
        <f t="shared" ref="AX345:AX408" ca="1" si="219">IF(AY345+AW345&gt;AJ345,"VINTO","")</f>
        <v/>
      </c>
      <c r="AY345" s="69">
        <f t="shared" ca="1" si="196"/>
        <v>9407.452032029747</v>
      </c>
      <c r="AZ345" s="51">
        <f t="shared" ref="AZ345:AZ408" si="220">AR345*W345</f>
        <v>1014.3962666391255</v>
      </c>
      <c r="BA345" s="55">
        <f t="shared" ref="BA345:BA408" ca="1" si="221">IFERROR(AZ345/AA345,0)</f>
        <v>0.10687281639966484</v>
      </c>
      <c r="BB345" s="55">
        <f t="shared" ca="1" si="197"/>
        <v>-0.28505061676133675</v>
      </c>
      <c r="BC345" s="64">
        <f t="shared" ref="BC345:BC408" ca="1" si="222">AW345+AB345</f>
        <v>-653.2927694915445</v>
      </c>
      <c r="BE345" s="52" t="str">
        <f t="shared" ref="BE345:BE408" ca="1" si="223">IF(((AR345-AC345)/AC345)&gt;=BE$4,AD345,"")</f>
        <v/>
      </c>
      <c r="BF345" s="52" t="str">
        <f t="shared" ref="BF345:BF408" ca="1" si="224">IF(AX345="","",AD345)</f>
        <v/>
      </c>
      <c r="BG345" s="52">
        <f t="shared" ca="1" si="198"/>
        <v>7.1999999999999762</v>
      </c>
      <c r="BH345" s="52" t="str">
        <f t="shared" ca="1" si="199"/>
        <v/>
      </c>
    </row>
    <row r="346" spans="19:60">
      <c r="S346" s="68">
        <f t="shared" si="210"/>
        <v>7</v>
      </c>
      <c r="T346" s="69">
        <f t="shared" si="210"/>
        <v>2</v>
      </c>
      <c r="U346" s="70">
        <f t="shared" ref="U346:U409" si="225">ROUND((1/T346)*S346,0)-1</f>
        <v>3</v>
      </c>
      <c r="V346" s="68">
        <f t="shared" ref="V346:AA361" si="226">V345</f>
        <v>4</v>
      </c>
      <c r="W346" s="70">
        <f t="shared" si="226"/>
        <v>7</v>
      </c>
      <c r="X346" s="71">
        <f t="shared" si="226"/>
        <v>0.42857142857142855</v>
      </c>
      <c r="Y346" s="71">
        <f t="shared" si="226"/>
        <v>0.5</v>
      </c>
      <c r="Z346" s="69">
        <f t="shared" si="226"/>
        <v>10000</v>
      </c>
      <c r="AA346" s="69">
        <f t="shared" ca="1" si="226"/>
        <v>9491.6209828854735</v>
      </c>
      <c r="AB346" s="69">
        <f t="shared" ref="AB346:AB409" ca="1" si="227">AA346-Z346</f>
        <v>-508.3790171145265</v>
      </c>
      <c r="AC346" s="69">
        <f t="shared" ref="AC346:AC409" ca="1" si="228">AC345</f>
        <v>140.93476785345405</v>
      </c>
      <c r="AD346" s="73">
        <f t="shared" si="201"/>
        <v>7.0999999999999766</v>
      </c>
      <c r="AE346" s="69">
        <f t="shared" si="211"/>
        <v>0.70000000000000007</v>
      </c>
      <c r="AF346" s="69">
        <f t="shared" si="211"/>
        <v>3.5000000000000004</v>
      </c>
      <c r="AG346" s="78">
        <f t="shared" si="211"/>
        <v>200</v>
      </c>
      <c r="AH346" s="60">
        <f t="shared" si="211"/>
        <v>50</v>
      </c>
      <c r="AI346" s="60">
        <f t="shared" si="211"/>
        <v>175.00000000000003</v>
      </c>
      <c r="AJ346" s="60">
        <f t="shared" si="211"/>
        <v>10175</v>
      </c>
      <c r="AK346" s="60">
        <f t="shared" si="211"/>
        <v>648.37901711452696</v>
      </c>
      <c r="AL346" s="60">
        <f t="shared" si="211"/>
        <v>12.967580342290539</v>
      </c>
      <c r="AM346" s="60">
        <f t="shared" ca="1" si="211"/>
        <v>-767.54796797025324</v>
      </c>
      <c r="AN346" s="60">
        <f t="shared" ca="1" si="211"/>
        <v>-767.54796797025324</v>
      </c>
      <c r="AO346" s="60">
        <f t="shared" ca="1" si="211"/>
        <v>767.54796797025324</v>
      </c>
      <c r="AP346" s="63">
        <f t="shared" si="212"/>
        <v>35</v>
      </c>
      <c r="AQ346" s="62">
        <f t="shared" si="213"/>
        <v>2.9250113158155751</v>
      </c>
      <c r="AR346" s="62">
        <f t="shared" si="214"/>
        <v>146.25056579077875</v>
      </c>
      <c r="AS346" s="62">
        <f t="shared" si="215"/>
        <v>292.5011315815575</v>
      </c>
      <c r="AT346" s="62">
        <f t="shared" si="216"/>
        <v>-146.25056579077875</v>
      </c>
      <c r="AU346" s="62">
        <f t="shared" si="217"/>
        <v>438.75169737233625</v>
      </c>
      <c r="AV346" s="62">
        <f t="shared" si="218"/>
        <v>-585.002263163115</v>
      </c>
      <c r="AW346" s="63">
        <f t="shared" ref="AW346:AW409" si="229">SUM(AU346:AV346)</f>
        <v>-146.25056579077875</v>
      </c>
      <c r="AX346" s="61" t="str">
        <f t="shared" ca="1" si="219"/>
        <v/>
      </c>
      <c r="AY346" s="69">
        <f t="shared" ref="AY346:AY409" ca="1" si="230">AY345</f>
        <v>9407.452032029747</v>
      </c>
      <c r="AZ346" s="51">
        <f t="shared" si="220"/>
        <v>1023.7539605354513</v>
      </c>
      <c r="BA346" s="55">
        <f t="shared" ca="1" si="221"/>
        <v>0.10785870636653128</v>
      </c>
      <c r="BB346" s="55">
        <f t="shared" ref="BB346:BB409" ca="1" si="231">IFERROR(AW346/ABS(AB346),0)</f>
        <v>-0.28768017732295931</v>
      </c>
      <c r="BC346" s="64">
        <f t="shared" ca="1" si="222"/>
        <v>-654.62958290530526</v>
      </c>
      <c r="BE346" s="52" t="str">
        <f t="shared" ca="1" si="223"/>
        <v/>
      </c>
      <c r="BF346" s="52" t="str">
        <f t="shared" ca="1" si="224"/>
        <v/>
      </c>
      <c r="BG346" s="52">
        <f t="shared" ref="BG346:BG409" ca="1" si="232">IF(BA346&lt;=BG$213,AD346,"")</f>
        <v>7.0999999999999766</v>
      </c>
      <c r="BH346" s="52" t="str">
        <f t="shared" ref="BH346:BH409" ca="1" si="233">IF(BB346&gt;=BH$213,AD346,"")</f>
        <v/>
      </c>
    </row>
    <row r="347" spans="19:60">
      <c r="S347" s="68">
        <f t="shared" ref="S347:T362" si="234">S346</f>
        <v>7</v>
      </c>
      <c r="T347" s="69">
        <f t="shared" si="234"/>
        <v>2</v>
      </c>
      <c r="U347" s="70">
        <f t="shared" si="225"/>
        <v>3</v>
      </c>
      <c r="V347" s="68">
        <f t="shared" si="226"/>
        <v>4</v>
      </c>
      <c r="W347" s="70">
        <f t="shared" si="226"/>
        <v>7</v>
      </c>
      <c r="X347" s="71">
        <f t="shared" si="226"/>
        <v>0.42857142857142855</v>
      </c>
      <c r="Y347" s="71">
        <f t="shared" si="226"/>
        <v>0.5</v>
      </c>
      <c r="Z347" s="69">
        <f t="shared" si="226"/>
        <v>10000</v>
      </c>
      <c r="AA347" s="69">
        <f t="shared" ca="1" si="226"/>
        <v>9491.6209828854735</v>
      </c>
      <c r="AB347" s="69">
        <f t="shared" ca="1" si="227"/>
        <v>-508.3790171145265</v>
      </c>
      <c r="AC347" s="69">
        <f t="shared" ca="1" si="228"/>
        <v>140.93476785345405</v>
      </c>
      <c r="AD347" s="73">
        <f t="shared" ref="AD347:AD410" si="235">AD346-0.1</f>
        <v>6.9999999999999769</v>
      </c>
      <c r="AE347" s="69">
        <f t="shared" ref="AE347:AO362" si="236">AE346</f>
        <v>0.70000000000000007</v>
      </c>
      <c r="AF347" s="69">
        <f t="shared" si="236"/>
        <v>3.5000000000000004</v>
      </c>
      <c r="AG347" s="78">
        <f t="shared" si="236"/>
        <v>200</v>
      </c>
      <c r="AH347" s="60">
        <f t="shared" si="236"/>
        <v>50</v>
      </c>
      <c r="AI347" s="60">
        <f t="shared" si="236"/>
        <v>175.00000000000003</v>
      </c>
      <c r="AJ347" s="60">
        <f t="shared" si="236"/>
        <v>10175</v>
      </c>
      <c r="AK347" s="60">
        <f t="shared" si="236"/>
        <v>648.37901711452696</v>
      </c>
      <c r="AL347" s="60">
        <f t="shared" si="236"/>
        <v>12.967580342290539</v>
      </c>
      <c r="AM347" s="60">
        <f t="shared" ca="1" si="236"/>
        <v>-767.54796797025324</v>
      </c>
      <c r="AN347" s="60">
        <f t="shared" ca="1" si="236"/>
        <v>-767.54796797025324</v>
      </c>
      <c r="AO347" s="60">
        <f t="shared" ca="1" si="236"/>
        <v>767.54796797025324</v>
      </c>
      <c r="AP347" s="63">
        <f t="shared" si="212"/>
        <v>35</v>
      </c>
      <c r="AQ347" s="62">
        <f t="shared" si="213"/>
        <v>2.9525114774700834</v>
      </c>
      <c r="AR347" s="62">
        <f t="shared" si="214"/>
        <v>147.62557387350418</v>
      </c>
      <c r="AS347" s="62">
        <f t="shared" si="215"/>
        <v>295.25114774700836</v>
      </c>
      <c r="AT347" s="62">
        <f t="shared" si="216"/>
        <v>-147.62557387350418</v>
      </c>
      <c r="AU347" s="62">
        <f t="shared" si="217"/>
        <v>442.87672162051251</v>
      </c>
      <c r="AV347" s="62">
        <f t="shared" si="218"/>
        <v>-590.50229549401672</v>
      </c>
      <c r="AW347" s="63">
        <f t="shared" si="229"/>
        <v>-147.62557387350421</v>
      </c>
      <c r="AX347" s="61" t="str">
        <f t="shared" ca="1" si="219"/>
        <v/>
      </c>
      <c r="AY347" s="69">
        <f t="shared" ca="1" si="230"/>
        <v>9407.452032029747</v>
      </c>
      <c r="AZ347" s="51">
        <f t="shared" si="220"/>
        <v>1033.3790171145292</v>
      </c>
      <c r="BA347" s="55">
        <f t="shared" ca="1" si="221"/>
        <v>0.10887276461816534</v>
      </c>
      <c r="BB347" s="55">
        <f t="shared" ca="1" si="231"/>
        <v>-0.29038486818634263</v>
      </c>
      <c r="BC347" s="64">
        <f t="shared" ca="1" si="222"/>
        <v>-656.00459098803071</v>
      </c>
      <c r="BE347" s="52" t="str">
        <f t="shared" ca="1" si="223"/>
        <v/>
      </c>
      <c r="BF347" s="52" t="str">
        <f t="shared" ca="1" si="224"/>
        <v/>
      </c>
      <c r="BG347" s="52">
        <f t="shared" ca="1" si="232"/>
        <v>6.9999999999999769</v>
      </c>
      <c r="BH347" s="52" t="str">
        <f t="shared" ca="1" si="233"/>
        <v/>
      </c>
    </row>
    <row r="348" spans="19:60">
      <c r="S348" s="68">
        <f t="shared" si="234"/>
        <v>7</v>
      </c>
      <c r="T348" s="69">
        <f t="shared" si="234"/>
        <v>2</v>
      </c>
      <c r="U348" s="70">
        <f t="shared" si="225"/>
        <v>3</v>
      </c>
      <c r="V348" s="68">
        <f t="shared" si="226"/>
        <v>4</v>
      </c>
      <c r="W348" s="70">
        <f t="shared" si="226"/>
        <v>7</v>
      </c>
      <c r="X348" s="71">
        <f t="shared" si="226"/>
        <v>0.42857142857142855</v>
      </c>
      <c r="Y348" s="71">
        <f t="shared" si="226"/>
        <v>0.5</v>
      </c>
      <c r="Z348" s="69">
        <f t="shared" si="226"/>
        <v>10000</v>
      </c>
      <c r="AA348" s="69">
        <f t="shared" ca="1" si="226"/>
        <v>9491.6209828854735</v>
      </c>
      <c r="AB348" s="69">
        <f t="shared" ca="1" si="227"/>
        <v>-508.3790171145265</v>
      </c>
      <c r="AC348" s="69">
        <f t="shared" ca="1" si="228"/>
        <v>140.93476785345405</v>
      </c>
      <c r="AD348" s="73">
        <f t="shared" si="235"/>
        <v>6.8999999999999773</v>
      </c>
      <c r="AE348" s="69">
        <f t="shared" si="236"/>
        <v>0.70000000000000007</v>
      </c>
      <c r="AF348" s="69">
        <f t="shared" si="236"/>
        <v>3.5000000000000004</v>
      </c>
      <c r="AG348" s="78">
        <f t="shared" si="236"/>
        <v>200</v>
      </c>
      <c r="AH348" s="60">
        <f t="shared" si="236"/>
        <v>50</v>
      </c>
      <c r="AI348" s="60">
        <f t="shared" si="236"/>
        <v>175.00000000000003</v>
      </c>
      <c r="AJ348" s="60">
        <f t="shared" si="236"/>
        <v>10175</v>
      </c>
      <c r="AK348" s="60">
        <f t="shared" si="236"/>
        <v>648.37901711452696</v>
      </c>
      <c r="AL348" s="60">
        <f t="shared" si="236"/>
        <v>12.967580342290539</v>
      </c>
      <c r="AM348" s="60">
        <f t="shared" ca="1" si="236"/>
        <v>-767.54796797025324</v>
      </c>
      <c r="AN348" s="60">
        <f t="shared" ca="1" si="236"/>
        <v>-767.54796797025324</v>
      </c>
      <c r="AO348" s="60">
        <f t="shared" ca="1" si="236"/>
        <v>767.54796797025324</v>
      </c>
      <c r="AP348" s="63">
        <f t="shared" si="212"/>
        <v>35</v>
      </c>
      <c r="AQ348" s="62">
        <f t="shared" si="213"/>
        <v>2.9808087452595049</v>
      </c>
      <c r="AR348" s="62">
        <f t="shared" si="214"/>
        <v>149.04043726297525</v>
      </c>
      <c r="AS348" s="62">
        <f t="shared" si="215"/>
        <v>298.08087452595049</v>
      </c>
      <c r="AT348" s="62">
        <f t="shared" si="216"/>
        <v>-149.04043726297525</v>
      </c>
      <c r="AU348" s="62">
        <f t="shared" si="217"/>
        <v>447.12131178892571</v>
      </c>
      <c r="AV348" s="62">
        <f t="shared" si="218"/>
        <v>-596.16174905190098</v>
      </c>
      <c r="AW348" s="63">
        <f t="shared" si="229"/>
        <v>-149.04043726297527</v>
      </c>
      <c r="AX348" s="61" t="str">
        <f t="shared" ca="1" si="219"/>
        <v/>
      </c>
      <c r="AY348" s="69">
        <f t="shared" ca="1" si="230"/>
        <v>9407.452032029747</v>
      </c>
      <c r="AZ348" s="51">
        <f t="shared" si="220"/>
        <v>1043.2830608408267</v>
      </c>
      <c r="BA348" s="55">
        <f t="shared" ca="1" si="221"/>
        <v>0.10991621586260036</v>
      </c>
      <c r="BB348" s="55">
        <f t="shared" ca="1" si="231"/>
        <v>-0.29316795588634564</v>
      </c>
      <c r="BC348" s="64">
        <f t="shared" ca="1" si="222"/>
        <v>-657.41945437750178</v>
      </c>
      <c r="BE348" s="52" t="str">
        <f t="shared" ca="1" si="223"/>
        <v/>
      </c>
      <c r="BF348" s="52" t="str">
        <f t="shared" ca="1" si="224"/>
        <v/>
      </c>
      <c r="BG348" s="52">
        <f t="shared" ca="1" si="232"/>
        <v>6.8999999999999773</v>
      </c>
      <c r="BH348" s="52" t="str">
        <f t="shared" ca="1" si="233"/>
        <v/>
      </c>
    </row>
    <row r="349" spans="19:60">
      <c r="S349" s="68">
        <f t="shared" si="234"/>
        <v>7</v>
      </c>
      <c r="T349" s="69">
        <f t="shared" si="234"/>
        <v>2</v>
      </c>
      <c r="U349" s="70">
        <f t="shared" si="225"/>
        <v>3</v>
      </c>
      <c r="V349" s="68">
        <f t="shared" si="226"/>
        <v>4</v>
      </c>
      <c r="W349" s="70">
        <f t="shared" si="226"/>
        <v>7</v>
      </c>
      <c r="X349" s="71">
        <f t="shared" si="226"/>
        <v>0.42857142857142855</v>
      </c>
      <c r="Y349" s="71">
        <f t="shared" si="226"/>
        <v>0.5</v>
      </c>
      <c r="Z349" s="69">
        <f t="shared" si="226"/>
        <v>10000</v>
      </c>
      <c r="AA349" s="69">
        <f t="shared" ca="1" si="226"/>
        <v>9491.6209828854735</v>
      </c>
      <c r="AB349" s="69">
        <f t="shared" ca="1" si="227"/>
        <v>-508.3790171145265</v>
      </c>
      <c r="AC349" s="69">
        <f t="shared" ca="1" si="228"/>
        <v>140.93476785345405</v>
      </c>
      <c r="AD349" s="73">
        <f t="shared" si="235"/>
        <v>6.7999999999999776</v>
      </c>
      <c r="AE349" s="69">
        <f t="shared" si="236"/>
        <v>0.70000000000000007</v>
      </c>
      <c r="AF349" s="69">
        <f t="shared" si="236"/>
        <v>3.5000000000000004</v>
      </c>
      <c r="AG349" s="78">
        <f t="shared" si="236"/>
        <v>200</v>
      </c>
      <c r="AH349" s="60">
        <f t="shared" si="236"/>
        <v>50</v>
      </c>
      <c r="AI349" s="60">
        <f t="shared" si="236"/>
        <v>175.00000000000003</v>
      </c>
      <c r="AJ349" s="60">
        <f t="shared" si="236"/>
        <v>10175</v>
      </c>
      <c r="AK349" s="60">
        <f t="shared" si="236"/>
        <v>648.37901711452696</v>
      </c>
      <c r="AL349" s="60">
        <f t="shared" si="236"/>
        <v>12.967580342290539</v>
      </c>
      <c r="AM349" s="60">
        <f t="shared" ca="1" si="236"/>
        <v>-767.54796797025324</v>
      </c>
      <c r="AN349" s="60">
        <f t="shared" ca="1" si="236"/>
        <v>-767.54796797025324</v>
      </c>
      <c r="AO349" s="60">
        <f t="shared" ca="1" si="236"/>
        <v>767.54796797025324</v>
      </c>
      <c r="AP349" s="63">
        <f t="shared" si="212"/>
        <v>35</v>
      </c>
      <c r="AQ349" s="62">
        <f t="shared" si="213"/>
        <v>3.0099382856309682</v>
      </c>
      <c r="AR349" s="62">
        <f t="shared" si="214"/>
        <v>150.49691428154841</v>
      </c>
      <c r="AS349" s="62">
        <f t="shared" si="215"/>
        <v>300.99382856309683</v>
      </c>
      <c r="AT349" s="62">
        <f t="shared" si="216"/>
        <v>-150.49691428154841</v>
      </c>
      <c r="AU349" s="62">
        <f t="shared" si="217"/>
        <v>451.49074284464524</v>
      </c>
      <c r="AV349" s="62">
        <f t="shared" si="218"/>
        <v>-601.98765712619365</v>
      </c>
      <c r="AW349" s="63">
        <f t="shared" si="229"/>
        <v>-150.49691428154841</v>
      </c>
      <c r="AX349" s="61" t="str">
        <f t="shared" ca="1" si="219"/>
        <v/>
      </c>
      <c r="AY349" s="69">
        <f t="shared" ca="1" si="230"/>
        <v>9407.452032029747</v>
      </c>
      <c r="AZ349" s="51">
        <f t="shared" si="220"/>
        <v>1053.4783999708388</v>
      </c>
      <c r="BA349" s="55">
        <f t="shared" ca="1" si="221"/>
        <v>0.11099035684951877</v>
      </c>
      <c r="BB349" s="55">
        <f t="shared" ca="1" si="231"/>
        <v>-0.29603289910693698</v>
      </c>
      <c r="BC349" s="64">
        <f t="shared" ca="1" si="222"/>
        <v>-658.87593139607498</v>
      </c>
      <c r="BE349" s="52" t="str">
        <f t="shared" ca="1" si="223"/>
        <v/>
      </c>
      <c r="BF349" s="52" t="str">
        <f t="shared" ca="1" si="224"/>
        <v/>
      </c>
      <c r="BG349" s="52">
        <f t="shared" ca="1" si="232"/>
        <v>6.7999999999999776</v>
      </c>
      <c r="BH349" s="52" t="str">
        <f t="shared" ca="1" si="233"/>
        <v/>
      </c>
    </row>
    <row r="350" spans="19:60">
      <c r="S350" s="68">
        <f t="shared" si="234"/>
        <v>7</v>
      </c>
      <c r="T350" s="69">
        <f t="shared" si="234"/>
        <v>2</v>
      </c>
      <c r="U350" s="70">
        <f t="shared" si="225"/>
        <v>3</v>
      </c>
      <c r="V350" s="68">
        <f t="shared" si="226"/>
        <v>4</v>
      </c>
      <c r="W350" s="70">
        <f t="shared" si="226"/>
        <v>7</v>
      </c>
      <c r="X350" s="71">
        <f t="shared" si="226"/>
        <v>0.42857142857142855</v>
      </c>
      <c r="Y350" s="71">
        <f t="shared" si="226"/>
        <v>0.5</v>
      </c>
      <c r="Z350" s="69">
        <f t="shared" si="226"/>
        <v>10000</v>
      </c>
      <c r="AA350" s="69">
        <f t="shared" ca="1" si="226"/>
        <v>9491.6209828854735</v>
      </c>
      <c r="AB350" s="69">
        <f t="shared" ca="1" si="227"/>
        <v>-508.3790171145265</v>
      </c>
      <c r="AC350" s="69">
        <f t="shared" ca="1" si="228"/>
        <v>140.93476785345405</v>
      </c>
      <c r="AD350" s="73">
        <f t="shared" si="235"/>
        <v>6.699999999999978</v>
      </c>
      <c r="AE350" s="69">
        <f t="shared" si="236"/>
        <v>0.70000000000000007</v>
      </c>
      <c r="AF350" s="69">
        <f t="shared" si="236"/>
        <v>3.5000000000000004</v>
      </c>
      <c r="AG350" s="78">
        <f t="shared" si="236"/>
        <v>200</v>
      </c>
      <c r="AH350" s="60">
        <f t="shared" si="236"/>
        <v>50</v>
      </c>
      <c r="AI350" s="60">
        <f t="shared" si="236"/>
        <v>175.00000000000003</v>
      </c>
      <c r="AJ350" s="60">
        <f t="shared" si="236"/>
        <v>10175</v>
      </c>
      <c r="AK350" s="60">
        <f t="shared" si="236"/>
        <v>648.37901711452696</v>
      </c>
      <c r="AL350" s="60">
        <f t="shared" si="236"/>
        <v>12.967580342290539</v>
      </c>
      <c r="AM350" s="60">
        <f t="shared" ca="1" si="236"/>
        <v>-767.54796797025324</v>
      </c>
      <c r="AN350" s="60">
        <f t="shared" ca="1" si="236"/>
        <v>-767.54796797025324</v>
      </c>
      <c r="AO350" s="60">
        <f t="shared" ca="1" si="236"/>
        <v>767.54796797025324</v>
      </c>
      <c r="AP350" s="63">
        <f t="shared" si="212"/>
        <v>35</v>
      </c>
      <c r="AQ350" s="62">
        <f t="shared" si="213"/>
        <v>3.0399373645209824</v>
      </c>
      <c r="AR350" s="62">
        <f t="shared" si="214"/>
        <v>151.99686822604912</v>
      </c>
      <c r="AS350" s="62">
        <f t="shared" si="215"/>
        <v>303.99373645209823</v>
      </c>
      <c r="AT350" s="62">
        <f t="shared" si="216"/>
        <v>-151.99686822604912</v>
      </c>
      <c r="AU350" s="62">
        <f t="shared" si="217"/>
        <v>455.99060467814735</v>
      </c>
      <c r="AV350" s="62">
        <f t="shared" si="218"/>
        <v>-607.98747290419647</v>
      </c>
      <c r="AW350" s="63">
        <f t="shared" si="229"/>
        <v>-151.99686822604912</v>
      </c>
      <c r="AX350" s="61" t="str">
        <f t="shared" ca="1" si="219"/>
        <v/>
      </c>
      <c r="AY350" s="69">
        <f t="shared" ca="1" si="230"/>
        <v>9407.452032029747</v>
      </c>
      <c r="AZ350" s="51">
        <f t="shared" si="220"/>
        <v>1063.9780775823438</v>
      </c>
      <c r="BA350" s="55">
        <f t="shared" ca="1" si="221"/>
        <v>0.11209656174649445</v>
      </c>
      <c r="BB350" s="55">
        <f t="shared" ca="1" si="231"/>
        <v>-0.29898336302068029</v>
      </c>
      <c r="BC350" s="64">
        <f t="shared" ca="1" si="222"/>
        <v>-660.37588534057568</v>
      </c>
      <c r="BE350" s="52" t="str">
        <f t="shared" ca="1" si="223"/>
        <v/>
      </c>
      <c r="BF350" s="52" t="str">
        <f t="shared" ca="1" si="224"/>
        <v/>
      </c>
      <c r="BG350" s="52">
        <f t="shared" ca="1" si="232"/>
        <v>6.699999999999978</v>
      </c>
      <c r="BH350" s="52" t="str">
        <f t="shared" ca="1" si="233"/>
        <v/>
      </c>
    </row>
    <row r="351" spans="19:60">
      <c r="S351" s="68">
        <f t="shared" si="234"/>
        <v>7</v>
      </c>
      <c r="T351" s="69">
        <f t="shared" si="234"/>
        <v>2</v>
      </c>
      <c r="U351" s="70">
        <f t="shared" si="225"/>
        <v>3</v>
      </c>
      <c r="V351" s="68">
        <f t="shared" si="226"/>
        <v>4</v>
      </c>
      <c r="W351" s="70">
        <f t="shared" si="226"/>
        <v>7</v>
      </c>
      <c r="X351" s="71">
        <f t="shared" si="226"/>
        <v>0.42857142857142855</v>
      </c>
      <c r="Y351" s="71">
        <f t="shared" si="226"/>
        <v>0.5</v>
      </c>
      <c r="Z351" s="69">
        <f t="shared" si="226"/>
        <v>10000</v>
      </c>
      <c r="AA351" s="69">
        <f t="shared" ca="1" si="226"/>
        <v>9491.6209828854735</v>
      </c>
      <c r="AB351" s="69">
        <f t="shared" ca="1" si="227"/>
        <v>-508.3790171145265</v>
      </c>
      <c r="AC351" s="69">
        <f t="shared" ca="1" si="228"/>
        <v>140.93476785345405</v>
      </c>
      <c r="AD351" s="73">
        <f t="shared" si="235"/>
        <v>6.5999999999999783</v>
      </c>
      <c r="AE351" s="69">
        <f t="shared" si="236"/>
        <v>0.70000000000000007</v>
      </c>
      <c r="AF351" s="69">
        <f t="shared" si="236"/>
        <v>3.5000000000000004</v>
      </c>
      <c r="AG351" s="78">
        <f t="shared" si="236"/>
        <v>200</v>
      </c>
      <c r="AH351" s="60">
        <f t="shared" si="236"/>
        <v>50</v>
      </c>
      <c r="AI351" s="60">
        <f t="shared" si="236"/>
        <v>175.00000000000003</v>
      </c>
      <c r="AJ351" s="60">
        <f t="shared" si="236"/>
        <v>10175</v>
      </c>
      <c r="AK351" s="60">
        <f t="shared" si="236"/>
        <v>648.37901711452696</v>
      </c>
      <c r="AL351" s="60">
        <f t="shared" si="236"/>
        <v>12.967580342290539</v>
      </c>
      <c r="AM351" s="60">
        <f t="shared" ca="1" si="236"/>
        <v>-767.54796797025324</v>
      </c>
      <c r="AN351" s="60">
        <f t="shared" ca="1" si="236"/>
        <v>-767.54796797025324</v>
      </c>
      <c r="AO351" s="60">
        <f t="shared" ca="1" si="236"/>
        <v>767.54796797025324</v>
      </c>
      <c r="AP351" s="63">
        <f t="shared" si="212"/>
        <v>35</v>
      </c>
      <c r="AQ351" s="62">
        <f t="shared" si="213"/>
        <v>3.0708455064076641</v>
      </c>
      <c r="AR351" s="62">
        <f t="shared" si="214"/>
        <v>153.5422753203832</v>
      </c>
      <c r="AS351" s="62">
        <f t="shared" si="215"/>
        <v>307.08455064076639</v>
      </c>
      <c r="AT351" s="62">
        <f t="shared" si="216"/>
        <v>-153.5422753203832</v>
      </c>
      <c r="AU351" s="62">
        <f t="shared" si="217"/>
        <v>460.62682596114962</v>
      </c>
      <c r="AV351" s="62">
        <f t="shared" si="218"/>
        <v>-614.16910128153279</v>
      </c>
      <c r="AW351" s="63">
        <f t="shared" si="229"/>
        <v>-153.54227532038317</v>
      </c>
      <c r="AX351" s="61" t="str">
        <f t="shared" ca="1" si="219"/>
        <v/>
      </c>
      <c r="AY351" s="69">
        <f t="shared" ca="1" si="230"/>
        <v>9407.452032029747</v>
      </c>
      <c r="AZ351" s="51">
        <f t="shared" si="220"/>
        <v>1074.7959272426824</v>
      </c>
      <c r="BA351" s="55">
        <f t="shared" ca="1" si="221"/>
        <v>0.11323628800398455</v>
      </c>
      <c r="BB351" s="55">
        <f t="shared" ca="1" si="231"/>
        <v>-0.30202323493180977</v>
      </c>
      <c r="BC351" s="64">
        <f t="shared" ca="1" si="222"/>
        <v>-661.92129243490967</v>
      </c>
      <c r="BE351" s="52" t="str">
        <f t="shared" ca="1" si="223"/>
        <v/>
      </c>
      <c r="BF351" s="52" t="str">
        <f t="shared" ca="1" si="224"/>
        <v/>
      </c>
      <c r="BG351" s="52">
        <f t="shared" ca="1" si="232"/>
        <v>6.5999999999999783</v>
      </c>
      <c r="BH351" s="52" t="str">
        <f t="shared" ca="1" si="233"/>
        <v/>
      </c>
    </row>
    <row r="352" spans="19:60">
      <c r="S352" s="68">
        <f t="shared" si="234"/>
        <v>7</v>
      </c>
      <c r="T352" s="69">
        <f t="shared" si="234"/>
        <v>2</v>
      </c>
      <c r="U352" s="70">
        <f t="shared" si="225"/>
        <v>3</v>
      </c>
      <c r="V352" s="68">
        <f t="shared" si="226"/>
        <v>4</v>
      </c>
      <c r="W352" s="70">
        <f t="shared" si="226"/>
        <v>7</v>
      </c>
      <c r="X352" s="71">
        <f t="shared" si="226"/>
        <v>0.42857142857142855</v>
      </c>
      <c r="Y352" s="71">
        <f t="shared" si="226"/>
        <v>0.5</v>
      </c>
      <c r="Z352" s="69">
        <f t="shared" si="226"/>
        <v>10000</v>
      </c>
      <c r="AA352" s="69">
        <f t="shared" ca="1" si="226"/>
        <v>9491.6209828854735</v>
      </c>
      <c r="AB352" s="69">
        <f t="shared" ca="1" si="227"/>
        <v>-508.3790171145265</v>
      </c>
      <c r="AC352" s="69">
        <f t="shared" ca="1" si="228"/>
        <v>140.93476785345405</v>
      </c>
      <c r="AD352" s="73">
        <f t="shared" si="235"/>
        <v>6.4999999999999787</v>
      </c>
      <c r="AE352" s="69">
        <f t="shared" si="236"/>
        <v>0.70000000000000007</v>
      </c>
      <c r="AF352" s="69">
        <f t="shared" si="236"/>
        <v>3.5000000000000004</v>
      </c>
      <c r="AG352" s="78">
        <f t="shared" si="236"/>
        <v>200</v>
      </c>
      <c r="AH352" s="60">
        <f t="shared" si="236"/>
        <v>50</v>
      </c>
      <c r="AI352" s="60">
        <f t="shared" si="236"/>
        <v>175.00000000000003</v>
      </c>
      <c r="AJ352" s="60">
        <f t="shared" si="236"/>
        <v>10175</v>
      </c>
      <c r="AK352" s="60">
        <f t="shared" si="236"/>
        <v>648.37901711452696</v>
      </c>
      <c r="AL352" s="60">
        <f t="shared" si="236"/>
        <v>12.967580342290539</v>
      </c>
      <c r="AM352" s="60">
        <f t="shared" ca="1" si="236"/>
        <v>-767.54796797025324</v>
      </c>
      <c r="AN352" s="60">
        <f t="shared" ca="1" si="236"/>
        <v>-767.54796797025324</v>
      </c>
      <c r="AO352" s="60">
        <f t="shared" ca="1" si="236"/>
        <v>767.54796797025324</v>
      </c>
      <c r="AP352" s="63">
        <f t="shared" si="212"/>
        <v>35</v>
      </c>
      <c r="AQ352" s="62">
        <f t="shared" si="213"/>
        <v>3.102704668044705</v>
      </c>
      <c r="AR352" s="62">
        <f t="shared" si="214"/>
        <v>155.13523340223526</v>
      </c>
      <c r="AS352" s="62">
        <f t="shared" si="215"/>
        <v>310.27046680447052</v>
      </c>
      <c r="AT352" s="62">
        <f t="shared" si="216"/>
        <v>-155.13523340223526</v>
      </c>
      <c r="AU352" s="62">
        <f t="shared" si="217"/>
        <v>465.40570020670577</v>
      </c>
      <c r="AV352" s="62">
        <f t="shared" si="218"/>
        <v>-620.54093360894103</v>
      </c>
      <c r="AW352" s="63">
        <f t="shared" si="229"/>
        <v>-155.13523340223526</v>
      </c>
      <c r="AX352" s="61" t="str">
        <f t="shared" ca="1" si="219"/>
        <v/>
      </c>
      <c r="AY352" s="69">
        <f t="shared" ca="1" si="230"/>
        <v>9407.452032029747</v>
      </c>
      <c r="AZ352" s="51">
        <f t="shared" si="220"/>
        <v>1085.9466338156467</v>
      </c>
      <c r="BA352" s="55">
        <f t="shared" ca="1" si="221"/>
        <v>0.11441108276170511</v>
      </c>
      <c r="BB352" s="55">
        <f t="shared" ca="1" si="231"/>
        <v>-0.3051566413632818</v>
      </c>
      <c r="BC352" s="64">
        <f t="shared" ca="1" si="222"/>
        <v>-663.51425051676176</v>
      </c>
      <c r="BE352" s="52" t="str">
        <f t="shared" ca="1" si="223"/>
        <v/>
      </c>
      <c r="BF352" s="52" t="str">
        <f t="shared" ca="1" si="224"/>
        <v/>
      </c>
      <c r="BG352" s="52">
        <f t="shared" ca="1" si="232"/>
        <v>6.4999999999999787</v>
      </c>
      <c r="BH352" s="52" t="str">
        <f t="shared" ca="1" si="233"/>
        <v/>
      </c>
    </row>
    <row r="353" spans="19:60">
      <c r="S353" s="68">
        <f t="shared" si="234"/>
        <v>7</v>
      </c>
      <c r="T353" s="69">
        <f t="shared" si="234"/>
        <v>2</v>
      </c>
      <c r="U353" s="70">
        <f t="shared" si="225"/>
        <v>3</v>
      </c>
      <c r="V353" s="68">
        <f t="shared" si="226"/>
        <v>4</v>
      </c>
      <c r="W353" s="70">
        <f t="shared" si="226"/>
        <v>7</v>
      </c>
      <c r="X353" s="71">
        <f t="shared" si="226"/>
        <v>0.42857142857142855</v>
      </c>
      <c r="Y353" s="71">
        <f t="shared" si="226"/>
        <v>0.5</v>
      </c>
      <c r="Z353" s="69">
        <f t="shared" si="226"/>
        <v>10000</v>
      </c>
      <c r="AA353" s="69">
        <f t="shared" ca="1" si="226"/>
        <v>9491.6209828854735</v>
      </c>
      <c r="AB353" s="69">
        <f t="shared" ca="1" si="227"/>
        <v>-508.3790171145265</v>
      </c>
      <c r="AC353" s="69">
        <f t="shared" ca="1" si="228"/>
        <v>140.93476785345405</v>
      </c>
      <c r="AD353" s="73">
        <f t="shared" si="235"/>
        <v>6.399999999999979</v>
      </c>
      <c r="AE353" s="69">
        <f t="shared" si="236"/>
        <v>0.70000000000000007</v>
      </c>
      <c r="AF353" s="69">
        <f t="shared" si="236"/>
        <v>3.5000000000000004</v>
      </c>
      <c r="AG353" s="78">
        <f t="shared" si="236"/>
        <v>200</v>
      </c>
      <c r="AH353" s="60">
        <f t="shared" si="236"/>
        <v>50</v>
      </c>
      <c r="AI353" s="60">
        <f t="shared" si="236"/>
        <v>175.00000000000003</v>
      </c>
      <c r="AJ353" s="60">
        <f t="shared" si="236"/>
        <v>10175</v>
      </c>
      <c r="AK353" s="60">
        <f t="shared" si="236"/>
        <v>648.37901711452696</v>
      </c>
      <c r="AL353" s="60">
        <f t="shared" si="236"/>
        <v>12.967580342290539</v>
      </c>
      <c r="AM353" s="60">
        <f t="shared" ca="1" si="236"/>
        <v>-767.54796797025324</v>
      </c>
      <c r="AN353" s="60">
        <f t="shared" ca="1" si="236"/>
        <v>-767.54796797025324</v>
      </c>
      <c r="AO353" s="60">
        <f t="shared" ca="1" si="236"/>
        <v>767.54796797025324</v>
      </c>
      <c r="AP353" s="63">
        <f t="shared" si="212"/>
        <v>35</v>
      </c>
      <c r="AQ353" s="62">
        <f t="shared" si="213"/>
        <v>3.1355594284829036</v>
      </c>
      <c r="AR353" s="62">
        <f t="shared" si="214"/>
        <v>156.77797142414519</v>
      </c>
      <c r="AS353" s="62">
        <f t="shared" si="215"/>
        <v>313.55594284829039</v>
      </c>
      <c r="AT353" s="62">
        <f t="shared" si="216"/>
        <v>-156.77797142414519</v>
      </c>
      <c r="AU353" s="62">
        <f t="shared" si="217"/>
        <v>470.33391427243555</v>
      </c>
      <c r="AV353" s="62">
        <f t="shared" si="218"/>
        <v>-627.11188569658077</v>
      </c>
      <c r="AW353" s="63">
        <f t="shared" si="229"/>
        <v>-156.77797142414522</v>
      </c>
      <c r="AX353" s="61" t="str">
        <f t="shared" ca="1" si="219"/>
        <v/>
      </c>
      <c r="AY353" s="69">
        <f t="shared" ca="1" si="230"/>
        <v>9407.452032029747</v>
      </c>
      <c r="AZ353" s="51">
        <f t="shared" si="220"/>
        <v>1097.4457999690164</v>
      </c>
      <c r="BA353" s="55">
        <f t="shared" ca="1" si="221"/>
        <v>0.11562258985560446</v>
      </c>
      <c r="BB353" s="55">
        <f t="shared" ca="1" si="231"/>
        <v>-0.30838796674573732</v>
      </c>
      <c r="BC353" s="64">
        <f t="shared" ca="1" si="222"/>
        <v>-665.15698853867173</v>
      </c>
      <c r="BE353" s="52" t="str">
        <f t="shared" ca="1" si="223"/>
        <v/>
      </c>
      <c r="BF353" s="52" t="str">
        <f t="shared" ca="1" si="224"/>
        <v/>
      </c>
      <c r="BG353" s="52">
        <f t="shared" ca="1" si="232"/>
        <v>6.399999999999979</v>
      </c>
      <c r="BH353" s="52" t="str">
        <f t="shared" ca="1" si="233"/>
        <v/>
      </c>
    </row>
    <row r="354" spans="19:60">
      <c r="S354" s="68">
        <f t="shared" si="234"/>
        <v>7</v>
      </c>
      <c r="T354" s="69">
        <f t="shared" si="234"/>
        <v>2</v>
      </c>
      <c r="U354" s="70">
        <f t="shared" si="225"/>
        <v>3</v>
      </c>
      <c r="V354" s="68">
        <f t="shared" si="226"/>
        <v>4</v>
      </c>
      <c r="W354" s="70">
        <f t="shared" si="226"/>
        <v>7</v>
      </c>
      <c r="X354" s="71">
        <f t="shared" si="226"/>
        <v>0.42857142857142855</v>
      </c>
      <c r="Y354" s="71">
        <f t="shared" si="226"/>
        <v>0.5</v>
      </c>
      <c r="Z354" s="69">
        <f t="shared" si="226"/>
        <v>10000</v>
      </c>
      <c r="AA354" s="69">
        <f t="shared" ca="1" si="226"/>
        <v>9491.6209828854735</v>
      </c>
      <c r="AB354" s="69">
        <f t="shared" ca="1" si="227"/>
        <v>-508.3790171145265</v>
      </c>
      <c r="AC354" s="69">
        <f t="shared" ca="1" si="228"/>
        <v>140.93476785345405</v>
      </c>
      <c r="AD354" s="73">
        <f t="shared" si="235"/>
        <v>6.2999999999999794</v>
      </c>
      <c r="AE354" s="69">
        <f t="shared" si="236"/>
        <v>0.70000000000000007</v>
      </c>
      <c r="AF354" s="69">
        <f t="shared" si="236"/>
        <v>3.5000000000000004</v>
      </c>
      <c r="AG354" s="78">
        <f t="shared" si="236"/>
        <v>200</v>
      </c>
      <c r="AH354" s="60">
        <f t="shared" si="236"/>
        <v>50</v>
      </c>
      <c r="AI354" s="60">
        <f t="shared" si="236"/>
        <v>175.00000000000003</v>
      </c>
      <c r="AJ354" s="60">
        <f t="shared" si="236"/>
        <v>10175</v>
      </c>
      <c r="AK354" s="60">
        <f t="shared" si="236"/>
        <v>648.37901711452696</v>
      </c>
      <c r="AL354" s="60">
        <f t="shared" si="236"/>
        <v>12.967580342290539</v>
      </c>
      <c r="AM354" s="60">
        <f t="shared" ca="1" si="236"/>
        <v>-767.54796797025324</v>
      </c>
      <c r="AN354" s="60">
        <f t="shared" ca="1" si="236"/>
        <v>-767.54796797025324</v>
      </c>
      <c r="AO354" s="60">
        <f t="shared" ca="1" si="236"/>
        <v>767.54796797025324</v>
      </c>
      <c r="AP354" s="63">
        <f t="shared" si="212"/>
        <v>35</v>
      </c>
      <c r="AQ354" s="62">
        <f t="shared" si="213"/>
        <v>3.1694571971889816</v>
      </c>
      <c r="AR354" s="62">
        <f t="shared" si="214"/>
        <v>158.47285985944907</v>
      </c>
      <c r="AS354" s="62">
        <f t="shared" si="215"/>
        <v>316.94571971889815</v>
      </c>
      <c r="AT354" s="62">
        <f t="shared" si="216"/>
        <v>-158.47285985944907</v>
      </c>
      <c r="AU354" s="62">
        <f t="shared" si="217"/>
        <v>475.41857957834725</v>
      </c>
      <c r="AV354" s="62">
        <f t="shared" si="218"/>
        <v>-633.89143943779629</v>
      </c>
      <c r="AW354" s="63">
        <f t="shared" si="229"/>
        <v>-158.47285985944904</v>
      </c>
      <c r="AX354" s="61" t="str">
        <f t="shared" ca="1" si="219"/>
        <v/>
      </c>
      <c r="AY354" s="69">
        <f t="shared" ca="1" si="230"/>
        <v>9407.452032029747</v>
      </c>
      <c r="AZ354" s="51">
        <f t="shared" si="220"/>
        <v>1109.3100190161435</v>
      </c>
      <c r="BA354" s="55">
        <f t="shared" ca="1" si="221"/>
        <v>0.11687255749216725</v>
      </c>
      <c r="BB354" s="55">
        <f t="shared" ca="1" si="231"/>
        <v>-0.31172187388636585</v>
      </c>
      <c r="BC354" s="64">
        <f t="shared" ca="1" si="222"/>
        <v>-666.85187697397555</v>
      </c>
      <c r="BE354" s="52" t="str">
        <f t="shared" ca="1" si="223"/>
        <v/>
      </c>
      <c r="BF354" s="52" t="str">
        <f t="shared" ca="1" si="224"/>
        <v/>
      </c>
      <c r="BG354" s="52">
        <f t="shared" ca="1" si="232"/>
        <v>6.2999999999999794</v>
      </c>
      <c r="BH354" s="52" t="str">
        <f t="shared" ca="1" si="233"/>
        <v/>
      </c>
    </row>
    <row r="355" spans="19:60">
      <c r="S355" s="68">
        <f t="shared" si="234"/>
        <v>7</v>
      </c>
      <c r="T355" s="69">
        <f t="shared" si="234"/>
        <v>2</v>
      </c>
      <c r="U355" s="70">
        <f t="shared" si="225"/>
        <v>3</v>
      </c>
      <c r="V355" s="68">
        <f t="shared" si="226"/>
        <v>4</v>
      </c>
      <c r="W355" s="70">
        <f t="shared" si="226"/>
        <v>7</v>
      </c>
      <c r="X355" s="71">
        <f t="shared" si="226"/>
        <v>0.42857142857142855</v>
      </c>
      <c r="Y355" s="71">
        <f t="shared" si="226"/>
        <v>0.5</v>
      </c>
      <c r="Z355" s="69">
        <f t="shared" si="226"/>
        <v>10000</v>
      </c>
      <c r="AA355" s="69">
        <f t="shared" ca="1" si="226"/>
        <v>9491.6209828854735</v>
      </c>
      <c r="AB355" s="69">
        <f t="shared" ca="1" si="227"/>
        <v>-508.3790171145265</v>
      </c>
      <c r="AC355" s="69">
        <f t="shared" ca="1" si="228"/>
        <v>140.93476785345405</v>
      </c>
      <c r="AD355" s="73">
        <f t="shared" si="235"/>
        <v>6.1999999999999797</v>
      </c>
      <c r="AE355" s="69">
        <f t="shared" si="236"/>
        <v>0.70000000000000007</v>
      </c>
      <c r="AF355" s="69">
        <f t="shared" si="236"/>
        <v>3.5000000000000004</v>
      </c>
      <c r="AG355" s="78">
        <f t="shared" si="236"/>
        <v>200</v>
      </c>
      <c r="AH355" s="60">
        <f t="shared" si="236"/>
        <v>50</v>
      </c>
      <c r="AI355" s="60">
        <f t="shared" si="236"/>
        <v>175.00000000000003</v>
      </c>
      <c r="AJ355" s="60">
        <f t="shared" si="236"/>
        <v>10175</v>
      </c>
      <c r="AK355" s="60">
        <f t="shared" si="236"/>
        <v>648.37901711452696</v>
      </c>
      <c r="AL355" s="60">
        <f t="shared" si="236"/>
        <v>12.967580342290539</v>
      </c>
      <c r="AM355" s="60">
        <f t="shared" ca="1" si="236"/>
        <v>-767.54796797025324</v>
      </c>
      <c r="AN355" s="60">
        <f t="shared" ca="1" si="236"/>
        <v>-767.54796797025324</v>
      </c>
      <c r="AO355" s="60">
        <f t="shared" ca="1" si="236"/>
        <v>767.54796797025324</v>
      </c>
      <c r="AP355" s="63">
        <f t="shared" si="212"/>
        <v>35</v>
      </c>
      <c r="AQ355" s="62">
        <f t="shared" si="213"/>
        <v>3.2044484423049329</v>
      </c>
      <c r="AR355" s="62">
        <f t="shared" si="214"/>
        <v>160.22242211524664</v>
      </c>
      <c r="AS355" s="62">
        <f t="shared" si="215"/>
        <v>320.44484423049329</v>
      </c>
      <c r="AT355" s="62">
        <f t="shared" si="216"/>
        <v>-160.22242211524664</v>
      </c>
      <c r="AU355" s="62">
        <f t="shared" si="217"/>
        <v>480.6672663457399</v>
      </c>
      <c r="AV355" s="62">
        <f t="shared" si="218"/>
        <v>-640.88968846098658</v>
      </c>
      <c r="AW355" s="63">
        <f t="shared" si="229"/>
        <v>-160.22242211524667</v>
      </c>
      <c r="AX355" s="61" t="str">
        <f t="shared" ca="1" si="219"/>
        <v/>
      </c>
      <c r="AY355" s="69">
        <f t="shared" ca="1" si="230"/>
        <v>9407.452032029747</v>
      </c>
      <c r="AZ355" s="51">
        <f t="shared" si="220"/>
        <v>1121.5569548067265</v>
      </c>
      <c r="BA355" s="55">
        <f t="shared" ca="1" si="221"/>
        <v>0.11816284666539337</v>
      </c>
      <c r="BB355" s="55">
        <f t="shared" ca="1" si="231"/>
        <v>-0.31516332641862776</v>
      </c>
      <c r="BC355" s="64">
        <f t="shared" ca="1" si="222"/>
        <v>-668.60143922977318</v>
      </c>
      <c r="BE355" s="52" t="str">
        <f t="shared" ca="1" si="223"/>
        <v/>
      </c>
      <c r="BF355" s="52" t="str">
        <f t="shared" ca="1" si="224"/>
        <v/>
      </c>
      <c r="BG355" s="52">
        <f t="shared" ca="1" si="232"/>
        <v>6.1999999999999797</v>
      </c>
      <c r="BH355" s="52" t="str">
        <f t="shared" ca="1" si="233"/>
        <v/>
      </c>
    </row>
    <row r="356" spans="19:60">
      <c r="S356" s="68">
        <f t="shared" si="234"/>
        <v>7</v>
      </c>
      <c r="T356" s="69">
        <f t="shared" si="234"/>
        <v>2</v>
      </c>
      <c r="U356" s="70">
        <f t="shared" si="225"/>
        <v>3</v>
      </c>
      <c r="V356" s="68">
        <f t="shared" si="226"/>
        <v>4</v>
      </c>
      <c r="W356" s="70">
        <f t="shared" si="226"/>
        <v>7</v>
      </c>
      <c r="X356" s="71">
        <f t="shared" si="226"/>
        <v>0.42857142857142855</v>
      </c>
      <c r="Y356" s="71">
        <f t="shared" si="226"/>
        <v>0.5</v>
      </c>
      <c r="Z356" s="69">
        <f t="shared" si="226"/>
        <v>10000</v>
      </c>
      <c r="AA356" s="69">
        <f t="shared" ca="1" si="226"/>
        <v>9491.6209828854735</v>
      </c>
      <c r="AB356" s="69">
        <f t="shared" ca="1" si="227"/>
        <v>-508.3790171145265</v>
      </c>
      <c r="AC356" s="69">
        <f t="shared" ca="1" si="228"/>
        <v>140.93476785345405</v>
      </c>
      <c r="AD356" s="73">
        <f t="shared" si="235"/>
        <v>6.0999999999999801</v>
      </c>
      <c r="AE356" s="69">
        <f t="shared" si="236"/>
        <v>0.70000000000000007</v>
      </c>
      <c r="AF356" s="69">
        <f t="shared" si="236"/>
        <v>3.5000000000000004</v>
      </c>
      <c r="AG356" s="78">
        <f t="shared" si="236"/>
        <v>200</v>
      </c>
      <c r="AH356" s="60">
        <f t="shared" si="236"/>
        <v>50</v>
      </c>
      <c r="AI356" s="60">
        <f t="shared" si="236"/>
        <v>175.00000000000003</v>
      </c>
      <c r="AJ356" s="60">
        <f t="shared" si="236"/>
        <v>10175</v>
      </c>
      <c r="AK356" s="60">
        <f t="shared" si="236"/>
        <v>648.37901711452696</v>
      </c>
      <c r="AL356" s="60">
        <f t="shared" si="236"/>
        <v>12.967580342290539</v>
      </c>
      <c r="AM356" s="60">
        <f t="shared" ca="1" si="236"/>
        <v>-767.54796797025324</v>
      </c>
      <c r="AN356" s="60">
        <f t="shared" ca="1" si="236"/>
        <v>-767.54796797025324</v>
      </c>
      <c r="AO356" s="60">
        <f t="shared" ca="1" si="236"/>
        <v>767.54796797025324</v>
      </c>
      <c r="AP356" s="63">
        <f t="shared" si="212"/>
        <v>35</v>
      </c>
      <c r="AQ356" s="62">
        <f t="shared" si="213"/>
        <v>3.240586941359112</v>
      </c>
      <c r="AR356" s="62">
        <f t="shared" si="214"/>
        <v>162.0293470679556</v>
      </c>
      <c r="AS356" s="62">
        <f t="shared" si="215"/>
        <v>324.0586941359112</v>
      </c>
      <c r="AT356" s="62">
        <f t="shared" si="216"/>
        <v>-162.0293470679556</v>
      </c>
      <c r="AU356" s="62">
        <f t="shared" si="217"/>
        <v>486.08804120386679</v>
      </c>
      <c r="AV356" s="62">
        <f t="shared" si="218"/>
        <v>-648.11738827182239</v>
      </c>
      <c r="AW356" s="63">
        <f t="shared" si="229"/>
        <v>-162.0293470679556</v>
      </c>
      <c r="AX356" s="61" t="str">
        <f t="shared" ca="1" si="219"/>
        <v/>
      </c>
      <c r="AY356" s="69">
        <f t="shared" ca="1" si="230"/>
        <v>9407.452032029747</v>
      </c>
      <c r="AZ356" s="51">
        <f t="shared" si="220"/>
        <v>1134.2054294756892</v>
      </c>
      <c r="BA356" s="55">
        <f t="shared" ca="1" si="221"/>
        <v>0.11949544040167608</v>
      </c>
      <c r="BB356" s="55">
        <f t="shared" ca="1" si="231"/>
        <v>-0.31871761346014399</v>
      </c>
      <c r="BC356" s="64">
        <f t="shared" ca="1" si="222"/>
        <v>-670.40836418248205</v>
      </c>
      <c r="BE356" s="52" t="str">
        <f t="shared" ca="1" si="223"/>
        <v/>
      </c>
      <c r="BF356" s="52" t="str">
        <f t="shared" ca="1" si="224"/>
        <v/>
      </c>
      <c r="BG356" s="52">
        <f t="shared" ca="1" si="232"/>
        <v>6.0999999999999801</v>
      </c>
      <c r="BH356" s="52" t="str">
        <f t="shared" ca="1" si="233"/>
        <v/>
      </c>
    </row>
    <row r="357" spans="19:60">
      <c r="S357" s="68">
        <f t="shared" si="234"/>
        <v>7</v>
      </c>
      <c r="T357" s="69">
        <f t="shared" si="234"/>
        <v>2</v>
      </c>
      <c r="U357" s="70">
        <f t="shared" si="225"/>
        <v>3</v>
      </c>
      <c r="V357" s="68">
        <f t="shared" si="226"/>
        <v>4</v>
      </c>
      <c r="W357" s="70">
        <f t="shared" si="226"/>
        <v>7</v>
      </c>
      <c r="X357" s="71">
        <f t="shared" si="226"/>
        <v>0.42857142857142855</v>
      </c>
      <c r="Y357" s="71">
        <f t="shared" si="226"/>
        <v>0.5</v>
      </c>
      <c r="Z357" s="69">
        <f t="shared" si="226"/>
        <v>10000</v>
      </c>
      <c r="AA357" s="69">
        <f t="shared" ca="1" si="226"/>
        <v>9491.6209828854735</v>
      </c>
      <c r="AB357" s="69">
        <f t="shared" ca="1" si="227"/>
        <v>-508.3790171145265</v>
      </c>
      <c r="AC357" s="69">
        <f t="shared" ca="1" si="228"/>
        <v>140.93476785345405</v>
      </c>
      <c r="AD357" s="73">
        <f t="shared" si="235"/>
        <v>5.9999999999999805</v>
      </c>
      <c r="AE357" s="69">
        <f t="shared" si="236"/>
        <v>0.70000000000000007</v>
      </c>
      <c r="AF357" s="69">
        <f t="shared" si="236"/>
        <v>3.5000000000000004</v>
      </c>
      <c r="AG357" s="78">
        <f t="shared" si="236"/>
        <v>200</v>
      </c>
      <c r="AH357" s="60">
        <f t="shared" si="236"/>
        <v>50</v>
      </c>
      <c r="AI357" s="60">
        <f t="shared" si="236"/>
        <v>175.00000000000003</v>
      </c>
      <c r="AJ357" s="60">
        <f t="shared" si="236"/>
        <v>10175</v>
      </c>
      <c r="AK357" s="60">
        <f t="shared" si="236"/>
        <v>648.37901711452696</v>
      </c>
      <c r="AL357" s="60">
        <f t="shared" si="236"/>
        <v>12.967580342290539</v>
      </c>
      <c r="AM357" s="60">
        <f t="shared" ca="1" si="236"/>
        <v>-767.54796797025324</v>
      </c>
      <c r="AN357" s="60">
        <f t="shared" ca="1" si="236"/>
        <v>-767.54796797025324</v>
      </c>
      <c r="AO357" s="60">
        <f t="shared" ca="1" si="236"/>
        <v>767.54796797025324</v>
      </c>
      <c r="AP357" s="63">
        <f t="shared" si="212"/>
        <v>35</v>
      </c>
      <c r="AQ357" s="62">
        <f t="shared" si="213"/>
        <v>3.2779300570484304</v>
      </c>
      <c r="AR357" s="62">
        <f t="shared" si="214"/>
        <v>163.89650285242152</v>
      </c>
      <c r="AS357" s="62">
        <f t="shared" si="215"/>
        <v>327.79300570484304</v>
      </c>
      <c r="AT357" s="62">
        <f t="shared" si="216"/>
        <v>-163.89650285242152</v>
      </c>
      <c r="AU357" s="62">
        <f t="shared" si="217"/>
        <v>491.68950855726456</v>
      </c>
      <c r="AV357" s="62">
        <f t="shared" si="218"/>
        <v>-655.58601140968608</v>
      </c>
      <c r="AW357" s="63">
        <f t="shared" si="229"/>
        <v>-163.89650285242152</v>
      </c>
      <c r="AX357" s="61" t="str">
        <f t="shared" ca="1" si="219"/>
        <v/>
      </c>
      <c r="AY357" s="69">
        <f t="shared" ca="1" si="230"/>
        <v>9407.452032029747</v>
      </c>
      <c r="AZ357" s="51">
        <f t="shared" si="220"/>
        <v>1147.2755199669507</v>
      </c>
      <c r="BA357" s="55">
        <f t="shared" ca="1" si="221"/>
        <v>0.12087245392916821</v>
      </c>
      <c r="BB357" s="55">
        <f t="shared" ca="1" si="231"/>
        <v>-0.32239037673637755</v>
      </c>
      <c r="BC357" s="64">
        <f t="shared" ca="1" si="222"/>
        <v>-672.27551996694797</v>
      </c>
      <c r="BE357" s="52" t="str">
        <f t="shared" ca="1" si="223"/>
        <v/>
      </c>
      <c r="BF357" s="52" t="str">
        <f t="shared" ca="1" si="224"/>
        <v/>
      </c>
      <c r="BG357" s="52">
        <f t="shared" ca="1" si="232"/>
        <v>5.9999999999999805</v>
      </c>
      <c r="BH357" s="52" t="str">
        <f t="shared" ca="1" si="233"/>
        <v/>
      </c>
    </row>
    <row r="358" spans="19:60">
      <c r="S358" s="68">
        <f t="shared" si="234"/>
        <v>7</v>
      </c>
      <c r="T358" s="69">
        <f t="shared" si="234"/>
        <v>2</v>
      </c>
      <c r="U358" s="70">
        <f t="shared" si="225"/>
        <v>3</v>
      </c>
      <c r="V358" s="68">
        <f t="shared" si="226"/>
        <v>4</v>
      </c>
      <c r="W358" s="70">
        <f t="shared" si="226"/>
        <v>7</v>
      </c>
      <c r="X358" s="71">
        <f t="shared" si="226"/>
        <v>0.42857142857142855</v>
      </c>
      <c r="Y358" s="71">
        <f t="shared" si="226"/>
        <v>0.5</v>
      </c>
      <c r="Z358" s="69">
        <f t="shared" si="226"/>
        <v>10000</v>
      </c>
      <c r="AA358" s="69">
        <f t="shared" ca="1" si="226"/>
        <v>9491.6209828854735</v>
      </c>
      <c r="AB358" s="69">
        <f t="shared" ca="1" si="227"/>
        <v>-508.3790171145265</v>
      </c>
      <c r="AC358" s="69">
        <f t="shared" ca="1" si="228"/>
        <v>140.93476785345405</v>
      </c>
      <c r="AD358" s="73">
        <f t="shared" si="235"/>
        <v>5.8999999999999808</v>
      </c>
      <c r="AE358" s="69">
        <f t="shared" si="236"/>
        <v>0.70000000000000007</v>
      </c>
      <c r="AF358" s="69">
        <f t="shared" si="236"/>
        <v>3.5000000000000004</v>
      </c>
      <c r="AG358" s="78">
        <f t="shared" si="236"/>
        <v>200</v>
      </c>
      <c r="AH358" s="60">
        <f t="shared" si="236"/>
        <v>50</v>
      </c>
      <c r="AI358" s="60">
        <f t="shared" si="236"/>
        <v>175.00000000000003</v>
      </c>
      <c r="AJ358" s="60">
        <f t="shared" si="236"/>
        <v>10175</v>
      </c>
      <c r="AK358" s="60">
        <f t="shared" si="236"/>
        <v>648.37901711452696</v>
      </c>
      <c r="AL358" s="60">
        <f t="shared" si="236"/>
        <v>12.967580342290539</v>
      </c>
      <c r="AM358" s="60">
        <f t="shared" ca="1" si="236"/>
        <v>-767.54796797025324</v>
      </c>
      <c r="AN358" s="60">
        <f t="shared" ca="1" si="236"/>
        <v>-767.54796797025324</v>
      </c>
      <c r="AO358" s="60">
        <f t="shared" ca="1" si="236"/>
        <v>767.54796797025324</v>
      </c>
      <c r="AP358" s="63">
        <f t="shared" si="212"/>
        <v>35</v>
      </c>
      <c r="AQ358" s="62">
        <f t="shared" si="213"/>
        <v>3.3165390410662003</v>
      </c>
      <c r="AR358" s="62">
        <f t="shared" si="214"/>
        <v>165.82695205331001</v>
      </c>
      <c r="AS358" s="62">
        <f t="shared" si="215"/>
        <v>331.65390410662002</v>
      </c>
      <c r="AT358" s="62">
        <f t="shared" si="216"/>
        <v>-165.82695205331001</v>
      </c>
      <c r="AU358" s="62">
        <f t="shared" si="217"/>
        <v>497.48085615993</v>
      </c>
      <c r="AV358" s="62">
        <f t="shared" si="218"/>
        <v>-663.30780821324004</v>
      </c>
      <c r="AW358" s="63">
        <f t="shared" si="229"/>
        <v>-165.82695205331004</v>
      </c>
      <c r="AX358" s="61" t="str">
        <f t="shared" ca="1" si="219"/>
        <v/>
      </c>
      <c r="AY358" s="69">
        <f t="shared" ca="1" si="230"/>
        <v>9407.452032029747</v>
      </c>
      <c r="AZ358" s="51">
        <f t="shared" si="220"/>
        <v>1160.7886643731701</v>
      </c>
      <c r="BA358" s="55">
        <f t="shared" ca="1" si="221"/>
        <v>0.12229614588132109</v>
      </c>
      <c r="BB358" s="55">
        <f t="shared" ca="1" si="231"/>
        <v>-0.32618764046265292</v>
      </c>
      <c r="BC358" s="64">
        <f t="shared" ca="1" si="222"/>
        <v>-674.20596916783654</v>
      </c>
      <c r="BE358" s="52" t="str">
        <f t="shared" ca="1" si="223"/>
        <v/>
      </c>
      <c r="BF358" s="52" t="str">
        <f t="shared" ca="1" si="224"/>
        <v/>
      </c>
      <c r="BG358" s="52">
        <f t="shared" ca="1" si="232"/>
        <v>5.8999999999999808</v>
      </c>
      <c r="BH358" s="52" t="str">
        <f t="shared" ca="1" si="233"/>
        <v/>
      </c>
    </row>
    <row r="359" spans="19:60">
      <c r="S359" s="68">
        <f t="shared" si="234"/>
        <v>7</v>
      </c>
      <c r="T359" s="69">
        <f t="shared" si="234"/>
        <v>2</v>
      </c>
      <c r="U359" s="70">
        <f t="shared" si="225"/>
        <v>3</v>
      </c>
      <c r="V359" s="68">
        <f t="shared" si="226"/>
        <v>4</v>
      </c>
      <c r="W359" s="70">
        <f t="shared" si="226"/>
        <v>7</v>
      </c>
      <c r="X359" s="71">
        <f t="shared" si="226"/>
        <v>0.42857142857142855</v>
      </c>
      <c r="Y359" s="71">
        <f t="shared" si="226"/>
        <v>0.5</v>
      </c>
      <c r="Z359" s="69">
        <f t="shared" si="226"/>
        <v>10000</v>
      </c>
      <c r="AA359" s="69">
        <f t="shared" ca="1" si="226"/>
        <v>9491.6209828854735</v>
      </c>
      <c r="AB359" s="69">
        <f t="shared" ca="1" si="227"/>
        <v>-508.3790171145265</v>
      </c>
      <c r="AC359" s="69">
        <f t="shared" ca="1" si="228"/>
        <v>140.93476785345405</v>
      </c>
      <c r="AD359" s="73">
        <f t="shared" si="235"/>
        <v>5.7999999999999812</v>
      </c>
      <c r="AE359" s="69">
        <f t="shared" si="236"/>
        <v>0.70000000000000007</v>
      </c>
      <c r="AF359" s="69">
        <f t="shared" si="236"/>
        <v>3.5000000000000004</v>
      </c>
      <c r="AG359" s="78">
        <f t="shared" si="236"/>
        <v>200</v>
      </c>
      <c r="AH359" s="60">
        <f t="shared" si="236"/>
        <v>50</v>
      </c>
      <c r="AI359" s="60">
        <f t="shared" si="236"/>
        <v>175.00000000000003</v>
      </c>
      <c r="AJ359" s="60">
        <f t="shared" si="236"/>
        <v>10175</v>
      </c>
      <c r="AK359" s="60">
        <f t="shared" si="236"/>
        <v>648.37901711452696</v>
      </c>
      <c r="AL359" s="60">
        <f t="shared" si="236"/>
        <v>12.967580342290539</v>
      </c>
      <c r="AM359" s="60">
        <f t="shared" ca="1" si="236"/>
        <v>-767.54796797025324</v>
      </c>
      <c r="AN359" s="60">
        <f t="shared" ca="1" si="236"/>
        <v>-767.54796797025324</v>
      </c>
      <c r="AO359" s="60">
        <f t="shared" ca="1" si="236"/>
        <v>767.54796797025324</v>
      </c>
      <c r="AP359" s="63">
        <f t="shared" si="212"/>
        <v>35</v>
      </c>
      <c r="AQ359" s="62">
        <f t="shared" si="213"/>
        <v>3.3564793693604451</v>
      </c>
      <c r="AR359" s="62">
        <f t="shared" si="214"/>
        <v>167.82396846802226</v>
      </c>
      <c r="AS359" s="62">
        <f t="shared" si="215"/>
        <v>335.64793693604452</v>
      </c>
      <c r="AT359" s="62">
        <f t="shared" si="216"/>
        <v>-167.82396846802226</v>
      </c>
      <c r="AU359" s="62">
        <f t="shared" si="217"/>
        <v>503.47190540406677</v>
      </c>
      <c r="AV359" s="62">
        <f t="shared" si="218"/>
        <v>-671.29587387208903</v>
      </c>
      <c r="AW359" s="63">
        <f t="shared" si="229"/>
        <v>-167.82396846802226</v>
      </c>
      <c r="AX359" s="61" t="str">
        <f t="shared" ca="1" si="219"/>
        <v/>
      </c>
      <c r="AY359" s="69">
        <f t="shared" ca="1" si="230"/>
        <v>9407.452032029747</v>
      </c>
      <c r="AZ359" s="51">
        <f t="shared" si="220"/>
        <v>1174.7677792761558</v>
      </c>
      <c r="BA359" s="55">
        <f t="shared" ca="1" si="221"/>
        <v>0.12376893065941028</v>
      </c>
      <c r="BB359" s="55">
        <f t="shared" ca="1" si="231"/>
        <v>-0.33011584431742047</v>
      </c>
      <c r="BC359" s="64">
        <f t="shared" ca="1" si="222"/>
        <v>-676.20298558254876</v>
      </c>
      <c r="BE359" s="52" t="str">
        <f t="shared" ca="1" si="223"/>
        <v/>
      </c>
      <c r="BF359" s="52" t="str">
        <f t="shared" ca="1" si="224"/>
        <v/>
      </c>
      <c r="BG359" s="52">
        <f t="shared" ca="1" si="232"/>
        <v>5.7999999999999812</v>
      </c>
      <c r="BH359" s="52" t="str">
        <f t="shared" ca="1" si="233"/>
        <v/>
      </c>
    </row>
    <row r="360" spans="19:60">
      <c r="S360" s="68">
        <f t="shared" si="234"/>
        <v>7</v>
      </c>
      <c r="T360" s="69">
        <f t="shared" si="234"/>
        <v>2</v>
      </c>
      <c r="U360" s="70">
        <f t="shared" si="225"/>
        <v>3</v>
      </c>
      <c r="V360" s="68">
        <f t="shared" si="226"/>
        <v>4</v>
      </c>
      <c r="W360" s="70">
        <f t="shared" si="226"/>
        <v>7</v>
      </c>
      <c r="X360" s="71">
        <f t="shared" si="226"/>
        <v>0.42857142857142855</v>
      </c>
      <c r="Y360" s="71">
        <f t="shared" si="226"/>
        <v>0.5</v>
      </c>
      <c r="Z360" s="69">
        <f t="shared" si="226"/>
        <v>10000</v>
      </c>
      <c r="AA360" s="69">
        <f t="shared" ca="1" si="226"/>
        <v>9491.6209828854735</v>
      </c>
      <c r="AB360" s="69">
        <f t="shared" ca="1" si="227"/>
        <v>-508.3790171145265</v>
      </c>
      <c r="AC360" s="69">
        <f t="shared" ca="1" si="228"/>
        <v>140.93476785345405</v>
      </c>
      <c r="AD360" s="73">
        <f t="shared" si="235"/>
        <v>5.6999999999999815</v>
      </c>
      <c r="AE360" s="69">
        <f t="shared" si="236"/>
        <v>0.70000000000000007</v>
      </c>
      <c r="AF360" s="69">
        <f t="shared" si="236"/>
        <v>3.5000000000000004</v>
      </c>
      <c r="AG360" s="78">
        <f t="shared" si="236"/>
        <v>200</v>
      </c>
      <c r="AH360" s="60">
        <f t="shared" si="236"/>
        <v>50</v>
      </c>
      <c r="AI360" s="60">
        <f t="shared" si="236"/>
        <v>175.00000000000003</v>
      </c>
      <c r="AJ360" s="60">
        <f t="shared" si="236"/>
        <v>10175</v>
      </c>
      <c r="AK360" s="60">
        <f t="shared" si="236"/>
        <v>648.37901711452696</v>
      </c>
      <c r="AL360" s="60">
        <f t="shared" si="236"/>
        <v>12.967580342290539</v>
      </c>
      <c r="AM360" s="60">
        <f t="shared" ca="1" si="236"/>
        <v>-767.54796797025324</v>
      </c>
      <c r="AN360" s="60">
        <f t="shared" ca="1" si="236"/>
        <v>-767.54796797025324</v>
      </c>
      <c r="AO360" s="60">
        <f t="shared" ca="1" si="236"/>
        <v>767.54796797025324</v>
      </c>
      <c r="AP360" s="63">
        <f t="shared" si="212"/>
        <v>35</v>
      </c>
      <c r="AQ360" s="62">
        <f t="shared" si="213"/>
        <v>3.3978211126825584</v>
      </c>
      <c r="AR360" s="62">
        <f t="shared" si="214"/>
        <v>169.89105563412792</v>
      </c>
      <c r="AS360" s="62">
        <f t="shared" si="215"/>
        <v>339.78211126825585</v>
      </c>
      <c r="AT360" s="62">
        <f t="shared" si="216"/>
        <v>-169.89105563412792</v>
      </c>
      <c r="AU360" s="62">
        <f t="shared" si="217"/>
        <v>509.67316690238374</v>
      </c>
      <c r="AV360" s="62">
        <f t="shared" si="218"/>
        <v>-679.56422253651169</v>
      </c>
      <c r="AW360" s="63">
        <f t="shared" si="229"/>
        <v>-169.89105563412795</v>
      </c>
      <c r="AX360" s="61" t="str">
        <f t="shared" ca="1" si="219"/>
        <v/>
      </c>
      <c r="AY360" s="69">
        <f t="shared" ca="1" si="230"/>
        <v>9407.452032029747</v>
      </c>
      <c r="AZ360" s="51">
        <f t="shared" si="220"/>
        <v>1189.2373894388954</v>
      </c>
      <c r="BA360" s="55">
        <f t="shared" ca="1" si="221"/>
        <v>0.1252933920963798</v>
      </c>
      <c r="BB360" s="55">
        <f t="shared" ca="1" si="231"/>
        <v>-0.33418187988639048</v>
      </c>
      <c r="BC360" s="64">
        <f t="shared" ca="1" si="222"/>
        <v>-678.27007274865446</v>
      </c>
      <c r="BE360" s="52" t="str">
        <f t="shared" ca="1" si="223"/>
        <v/>
      </c>
      <c r="BF360" s="52" t="str">
        <f t="shared" ca="1" si="224"/>
        <v/>
      </c>
      <c r="BG360" s="52">
        <f t="shared" ca="1" si="232"/>
        <v>5.6999999999999815</v>
      </c>
      <c r="BH360" s="52" t="str">
        <f t="shared" ca="1" si="233"/>
        <v/>
      </c>
    </row>
    <row r="361" spans="19:60">
      <c r="S361" s="68">
        <f t="shared" si="234"/>
        <v>7</v>
      </c>
      <c r="T361" s="69">
        <f t="shared" si="234"/>
        <v>2</v>
      </c>
      <c r="U361" s="70">
        <f t="shared" si="225"/>
        <v>3</v>
      </c>
      <c r="V361" s="68">
        <f t="shared" si="226"/>
        <v>4</v>
      </c>
      <c r="W361" s="70">
        <f t="shared" si="226"/>
        <v>7</v>
      </c>
      <c r="X361" s="71">
        <f t="shared" si="226"/>
        <v>0.42857142857142855</v>
      </c>
      <c r="Y361" s="71">
        <f t="shared" si="226"/>
        <v>0.5</v>
      </c>
      <c r="Z361" s="69">
        <f t="shared" si="226"/>
        <v>10000</v>
      </c>
      <c r="AA361" s="69">
        <f t="shared" ca="1" si="226"/>
        <v>9491.6209828854735</v>
      </c>
      <c r="AB361" s="69">
        <f t="shared" ca="1" si="227"/>
        <v>-508.3790171145265</v>
      </c>
      <c r="AC361" s="69">
        <f t="shared" ca="1" si="228"/>
        <v>140.93476785345405</v>
      </c>
      <c r="AD361" s="73">
        <f t="shared" si="235"/>
        <v>5.5999999999999819</v>
      </c>
      <c r="AE361" s="69">
        <f t="shared" si="236"/>
        <v>0.70000000000000007</v>
      </c>
      <c r="AF361" s="69">
        <f t="shared" si="236"/>
        <v>3.5000000000000004</v>
      </c>
      <c r="AG361" s="78">
        <f t="shared" si="236"/>
        <v>200</v>
      </c>
      <c r="AH361" s="60">
        <f t="shared" si="236"/>
        <v>50</v>
      </c>
      <c r="AI361" s="60">
        <f t="shared" si="236"/>
        <v>175.00000000000003</v>
      </c>
      <c r="AJ361" s="60">
        <f t="shared" si="236"/>
        <v>10175</v>
      </c>
      <c r="AK361" s="60">
        <f t="shared" si="236"/>
        <v>648.37901711452696</v>
      </c>
      <c r="AL361" s="60">
        <f t="shared" si="236"/>
        <v>12.967580342290539</v>
      </c>
      <c r="AM361" s="60">
        <f t="shared" ca="1" si="236"/>
        <v>-767.54796797025324</v>
      </c>
      <c r="AN361" s="60">
        <f t="shared" ca="1" si="236"/>
        <v>-767.54796797025324</v>
      </c>
      <c r="AO361" s="60">
        <f t="shared" ca="1" si="236"/>
        <v>767.54796797025324</v>
      </c>
      <c r="AP361" s="63">
        <f t="shared" si="212"/>
        <v>35</v>
      </c>
      <c r="AQ361" s="62">
        <f t="shared" si="213"/>
        <v>3.440639346837604</v>
      </c>
      <c r="AR361" s="62">
        <f t="shared" si="214"/>
        <v>172.0319673418802</v>
      </c>
      <c r="AS361" s="62">
        <f t="shared" si="215"/>
        <v>344.06393468376041</v>
      </c>
      <c r="AT361" s="62">
        <f t="shared" si="216"/>
        <v>-172.0319673418802</v>
      </c>
      <c r="AU361" s="62">
        <f t="shared" si="217"/>
        <v>516.09590202564061</v>
      </c>
      <c r="AV361" s="62">
        <f t="shared" si="218"/>
        <v>-688.12786936752082</v>
      </c>
      <c r="AW361" s="63">
        <f t="shared" si="229"/>
        <v>-172.0319673418802</v>
      </c>
      <c r="AX361" s="61" t="str">
        <f t="shared" ca="1" si="219"/>
        <v/>
      </c>
      <c r="AY361" s="69">
        <f t="shared" ca="1" si="230"/>
        <v>9407.452032029747</v>
      </c>
      <c r="AZ361" s="51">
        <f t="shared" si="220"/>
        <v>1204.2237713931613</v>
      </c>
      <c r="BA361" s="55">
        <f t="shared" ca="1" si="221"/>
        <v>0.12687229858466964</v>
      </c>
      <c r="BB361" s="55">
        <f t="shared" ca="1" si="231"/>
        <v>-0.33839313101139501</v>
      </c>
      <c r="BC361" s="64">
        <f t="shared" ca="1" si="222"/>
        <v>-680.41098445640671</v>
      </c>
      <c r="BE361" s="52" t="str">
        <f t="shared" ca="1" si="223"/>
        <v/>
      </c>
      <c r="BF361" s="52" t="str">
        <f t="shared" ca="1" si="224"/>
        <v/>
      </c>
      <c r="BG361" s="52">
        <f t="shared" ca="1" si="232"/>
        <v>5.5999999999999819</v>
      </c>
      <c r="BH361" s="52" t="str">
        <f t="shared" ca="1" si="233"/>
        <v/>
      </c>
    </row>
    <row r="362" spans="19:60">
      <c r="S362" s="68">
        <f t="shared" si="234"/>
        <v>7</v>
      </c>
      <c r="T362" s="69">
        <f t="shared" si="234"/>
        <v>2</v>
      </c>
      <c r="U362" s="70">
        <f t="shared" si="225"/>
        <v>3</v>
      </c>
      <c r="V362" s="68">
        <f t="shared" ref="V362:AA377" si="237">V361</f>
        <v>4</v>
      </c>
      <c r="W362" s="70">
        <f t="shared" si="237"/>
        <v>7</v>
      </c>
      <c r="X362" s="71">
        <f t="shared" si="237"/>
        <v>0.42857142857142855</v>
      </c>
      <c r="Y362" s="71">
        <f t="shared" si="237"/>
        <v>0.5</v>
      </c>
      <c r="Z362" s="69">
        <f t="shared" si="237"/>
        <v>10000</v>
      </c>
      <c r="AA362" s="69">
        <f t="shared" ca="1" si="237"/>
        <v>9491.6209828854735</v>
      </c>
      <c r="AB362" s="69">
        <f t="shared" ca="1" si="227"/>
        <v>-508.3790171145265</v>
      </c>
      <c r="AC362" s="69">
        <f t="shared" ca="1" si="228"/>
        <v>140.93476785345405</v>
      </c>
      <c r="AD362" s="73">
        <f t="shared" si="235"/>
        <v>5.4999999999999822</v>
      </c>
      <c r="AE362" s="69">
        <f t="shared" si="236"/>
        <v>0.70000000000000007</v>
      </c>
      <c r="AF362" s="69">
        <f t="shared" si="236"/>
        <v>3.5000000000000004</v>
      </c>
      <c r="AG362" s="78">
        <f t="shared" si="236"/>
        <v>200</v>
      </c>
      <c r="AH362" s="60">
        <f t="shared" si="236"/>
        <v>50</v>
      </c>
      <c r="AI362" s="60">
        <f t="shared" si="236"/>
        <v>175.00000000000003</v>
      </c>
      <c r="AJ362" s="60">
        <f t="shared" si="236"/>
        <v>10175</v>
      </c>
      <c r="AK362" s="60">
        <f t="shared" si="236"/>
        <v>648.37901711452696</v>
      </c>
      <c r="AL362" s="60">
        <f t="shared" si="236"/>
        <v>12.967580342290539</v>
      </c>
      <c r="AM362" s="60">
        <f t="shared" ca="1" si="236"/>
        <v>-767.54796797025324</v>
      </c>
      <c r="AN362" s="60">
        <f t="shared" ca="1" si="236"/>
        <v>-767.54796797025324</v>
      </c>
      <c r="AO362" s="60">
        <f t="shared" ca="1" si="236"/>
        <v>767.54796797025324</v>
      </c>
      <c r="AP362" s="63">
        <f t="shared" si="212"/>
        <v>35</v>
      </c>
      <c r="AQ362" s="62">
        <f t="shared" si="213"/>
        <v>3.4850146076891968</v>
      </c>
      <c r="AR362" s="62">
        <f t="shared" si="214"/>
        <v>174.25073038445984</v>
      </c>
      <c r="AS362" s="62">
        <f t="shared" si="215"/>
        <v>348.50146076891969</v>
      </c>
      <c r="AT362" s="62">
        <f t="shared" si="216"/>
        <v>-174.25073038445984</v>
      </c>
      <c r="AU362" s="62">
        <f t="shared" si="217"/>
        <v>522.7521911533795</v>
      </c>
      <c r="AV362" s="62">
        <f t="shared" si="218"/>
        <v>-697.00292153783937</v>
      </c>
      <c r="AW362" s="63">
        <f t="shared" si="229"/>
        <v>-174.25073038445987</v>
      </c>
      <c r="AX362" s="61" t="str">
        <f t="shared" ca="1" si="219"/>
        <v/>
      </c>
      <c r="AY362" s="69">
        <f t="shared" ca="1" si="230"/>
        <v>9407.452032029747</v>
      </c>
      <c r="AZ362" s="51">
        <f t="shared" si="220"/>
        <v>1219.755112691219</v>
      </c>
      <c r="BA362" s="55">
        <f t="shared" ca="1" si="221"/>
        <v>0.12850861985435186</v>
      </c>
      <c r="BB362" s="55">
        <f t="shared" ca="1" si="231"/>
        <v>-0.34275751854094533</v>
      </c>
      <c r="BC362" s="64">
        <f t="shared" ca="1" si="222"/>
        <v>-682.62974749898638</v>
      </c>
      <c r="BE362" s="52" t="str">
        <f t="shared" ca="1" si="223"/>
        <v/>
      </c>
      <c r="BF362" s="52" t="str">
        <f t="shared" ca="1" si="224"/>
        <v/>
      </c>
      <c r="BG362" s="52">
        <f t="shared" ca="1" si="232"/>
        <v>5.4999999999999822</v>
      </c>
      <c r="BH362" s="52" t="str">
        <f t="shared" ca="1" si="233"/>
        <v/>
      </c>
    </row>
    <row r="363" spans="19:60">
      <c r="S363" s="68">
        <f t="shared" ref="S363:T378" si="238">S362</f>
        <v>7</v>
      </c>
      <c r="T363" s="69">
        <f t="shared" si="238"/>
        <v>2</v>
      </c>
      <c r="U363" s="70">
        <f t="shared" si="225"/>
        <v>3</v>
      </c>
      <c r="V363" s="68">
        <f t="shared" si="237"/>
        <v>4</v>
      </c>
      <c r="W363" s="70">
        <f t="shared" si="237"/>
        <v>7</v>
      </c>
      <c r="X363" s="71">
        <f t="shared" si="237"/>
        <v>0.42857142857142855</v>
      </c>
      <c r="Y363" s="71">
        <f t="shared" si="237"/>
        <v>0.5</v>
      </c>
      <c r="Z363" s="69">
        <f t="shared" si="237"/>
        <v>10000</v>
      </c>
      <c r="AA363" s="69">
        <f t="shared" ca="1" si="237"/>
        <v>9491.6209828854735</v>
      </c>
      <c r="AB363" s="69">
        <f t="shared" ca="1" si="227"/>
        <v>-508.3790171145265</v>
      </c>
      <c r="AC363" s="69">
        <f t="shared" ca="1" si="228"/>
        <v>140.93476785345405</v>
      </c>
      <c r="AD363" s="73">
        <f t="shared" si="235"/>
        <v>5.3999999999999826</v>
      </c>
      <c r="AE363" s="69">
        <f t="shared" ref="AE363:AO378" si="239">AE362</f>
        <v>0.70000000000000007</v>
      </c>
      <c r="AF363" s="69">
        <f t="shared" si="239"/>
        <v>3.5000000000000004</v>
      </c>
      <c r="AG363" s="78">
        <f t="shared" si="239"/>
        <v>200</v>
      </c>
      <c r="AH363" s="60">
        <f t="shared" si="239"/>
        <v>50</v>
      </c>
      <c r="AI363" s="60">
        <f t="shared" si="239"/>
        <v>175.00000000000003</v>
      </c>
      <c r="AJ363" s="60">
        <f t="shared" si="239"/>
        <v>10175</v>
      </c>
      <c r="AK363" s="60">
        <f t="shared" si="239"/>
        <v>648.37901711452696</v>
      </c>
      <c r="AL363" s="60">
        <f t="shared" si="239"/>
        <v>12.967580342290539</v>
      </c>
      <c r="AM363" s="60">
        <f t="shared" ca="1" si="239"/>
        <v>-767.54796797025324</v>
      </c>
      <c r="AN363" s="60">
        <f t="shared" ca="1" si="239"/>
        <v>-767.54796797025324</v>
      </c>
      <c r="AO363" s="60">
        <f t="shared" ca="1" si="239"/>
        <v>767.54796797025324</v>
      </c>
      <c r="AP363" s="63">
        <f t="shared" si="212"/>
        <v>35</v>
      </c>
      <c r="AQ363" s="62">
        <f t="shared" si="213"/>
        <v>3.5310333967204781</v>
      </c>
      <c r="AR363" s="62">
        <f t="shared" si="214"/>
        <v>176.5516698360239</v>
      </c>
      <c r="AS363" s="62">
        <f t="shared" si="215"/>
        <v>353.10333967204781</v>
      </c>
      <c r="AT363" s="62">
        <f t="shared" si="216"/>
        <v>-176.5516698360239</v>
      </c>
      <c r="AU363" s="62">
        <f t="shared" si="217"/>
        <v>529.65500950807177</v>
      </c>
      <c r="AV363" s="62">
        <f t="shared" si="218"/>
        <v>-706.20667934409562</v>
      </c>
      <c r="AW363" s="63">
        <f t="shared" si="229"/>
        <v>-176.55166983602385</v>
      </c>
      <c r="AX363" s="61" t="str">
        <f t="shared" ca="1" si="219"/>
        <v/>
      </c>
      <c r="AY363" s="69">
        <f t="shared" ca="1" si="230"/>
        <v>9407.452032029747</v>
      </c>
      <c r="AZ363" s="51">
        <f t="shared" si="220"/>
        <v>1235.8616888521674</v>
      </c>
      <c r="BA363" s="55">
        <f t="shared" ca="1" si="221"/>
        <v>0.13020554561550379</v>
      </c>
      <c r="BB363" s="55">
        <f t="shared" ca="1" si="231"/>
        <v>-0.34728355005307127</v>
      </c>
      <c r="BC363" s="64">
        <f t="shared" ca="1" si="222"/>
        <v>-684.93068695055035</v>
      </c>
      <c r="BE363" s="52" t="str">
        <f t="shared" ca="1" si="223"/>
        <v/>
      </c>
      <c r="BF363" s="52" t="str">
        <f t="shared" ca="1" si="224"/>
        <v/>
      </c>
      <c r="BG363" s="52">
        <f t="shared" ca="1" si="232"/>
        <v>5.3999999999999826</v>
      </c>
      <c r="BH363" s="52" t="str">
        <f t="shared" ca="1" si="233"/>
        <v/>
      </c>
    </row>
    <row r="364" spans="19:60">
      <c r="S364" s="68">
        <f t="shared" si="238"/>
        <v>7</v>
      </c>
      <c r="T364" s="69">
        <f t="shared" si="238"/>
        <v>2</v>
      </c>
      <c r="U364" s="70">
        <f t="shared" si="225"/>
        <v>3</v>
      </c>
      <c r="V364" s="68">
        <f t="shared" si="237"/>
        <v>4</v>
      </c>
      <c r="W364" s="70">
        <f t="shared" si="237"/>
        <v>7</v>
      </c>
      <c r="X364" s="71">
        <f t="shared" si="237"/>
        <v>0.42857142857142855</v>
      </c>
      <c r="Y364" s="71">
        <f t="shared" si="237"/>
        <v>0.5</v>
      </c>
      <c r="Z364" s="69">
        <f t="shared" si="237"/>
        <v>10000</v>
      </c>
      <c r="AA364" s="69">
        <f t="shared" ca="1" si="237"/>
        <v>9491.6209828854735</v>
      </c>
      <c r="AB364" s="69">
        <f t="shared" ca="1" si="227"/>
        <v>-508.3790171145265</v>
      </c>
      <c r="AC364" s="69">
        <f t="shared" ca="1" si="228"/>
        <v>140.93476785345405</v>
      </c>
      <c r="AD364" s="73">
        <f t="shared" si="235"/>
        <v>5.2999999999999829</v>
      </c>
      <c r="AE364" s="69">
        <f t="shared" si="239"/>
        <v>0.70000000000000007</v>
      </c>
      <c r="AF364" s="69">
        <f t="shared" si="239"/>
        <v>3.5000000000000004</v>
      </c>
      <c r="AG364" s="78">
        <f t="shared" si="239"/>
        <v>200</v>
      </c>
      <c r="AH364" s="60">
        <f t="shared" si="239"/>
        <v>50</v>
      </c>
      <c r="AI364" s="60">
        <f t="shared" si="239"/>
        <v>175.00000000000003</v>
      </c>
      <c r="AJ364" s="60">
        <f t="shared" si="239"/>
        <v>10175</v>
      </c>
      <c r="AK364" s="60">
        <f t="shared" si="239"/>
        <v>648.37901711452696</v>
      </c>
      <c r="AL364" s="60">
        <f t="shared" si="239"/>
        <v>12.967580342290539</v>
      </c>
      <c r="AM364" s="60">
        <f t="shared" ca="1" si="239"/>
        <v>-767.54796797025324</v>
      </c>
      <c r="AN364" s="60">
        <f t="shared" ca="1" si="239"/>
        <v>-767.54796797025324</v>
      </c>
      <c r="AO364" s="60">
        <f t="shared" ca="1" si="239"/>
        <v>767.54796797025324</v>
      </c>
      <c r="AP364" s="63">
        <f t="shared" si="212"/>
        <v>35</v>
      </c>
      <c r="AQ364" s="62">
        <f t="shared" si="213"/>
        <v>3.5787887438284116</v>
      </c>
      <c r="AR364" s="62">
        <f t="shared" si="214"/>
        <v>178.93943719142058</v>
      </c>
      <c r="AS364" s="62">
        <f t="shared" si="215"/>
        <v>357.87887438284116</v>
      </c>
      <c r="AT364" s="62">
        <f t="shared" si="216"/>
        <v>-178.93943719142058</v>
      </c>
      <c r="AU364" s="62">
        <f t="shared" si="217"/>
        <v>536.81831157426177</v>
      </c>
      <c r="AV364" s="62">
        <f t="shared" si="218"/>
        <v>-715.75774876568232</v>
      </c>
      <c r="AW364" s="63">
        <f t="shared" si="229"/>
        <v>-178.93943719142055</v>
      </c>
      <c r="AX364" s="61" t="str">
        <f t="shared" ca="1" si="219"/>
        <v/>
      </c>
      <c r="AY364" s="69">
        <f t="shared" ca="1" si="230"/>
        <v>9407.452032029747</v>
      </c>
      <c r="AZ364" s="51">
        <f t="shared" si="220"/>
        <v>1252.576060339944</v>
      </c>
      <c r="BA364" s="55">
        <f t="shared" ca="1" si="221"/>
        <v>0.13196650631103879</v>
      </c>
      <c r="BB364" s="55">
        <f t="shared" ca="1" si="231"/>
        <v>-0.35198037520716452</v>
      </c>
      <c r="BC364" s="64">
        <f t="shared" ca="1" si="222"/>
        <v>-687.31845430594706</v>
      </c>
      <c r="BE364" s="52" t="str">
        <f t="shared" ca="1" si="223"/>
        <v/>
      </c>
      <c r="BF364" s="52" t="str">
        <f t="shared" ca="1" si="224"/>
        <v/>
      </c>
      <c r="BG364" s="52">
        <f t="shared" ca="1" si="232"/>
        <v>5.2999999999999829</v>
      </c>
      <c r="BH364" s="52" t="str">
        <f t="shared" ca="1" si="233"/>
        <v/>
      </c>
    </row>
    <row r="365" spans="19:60">
      <c r="S365" s="68">
        <f t="shared" si="238"/>
        <v>7</v>
      </c>
      <c r="T365" s="69">
        <f t="shared" si="238"/>
        <v>2</v>
      </c>
      <c r="U365" s="70">
        <f t="shared" si="225"/>
        <v>3</v>
      </c>
      <c r="V365" s="68">
        <f t="shared" si="237"/>
        <v>4</v>
      </c>
      <c r="W365" s="70">
        <f t="shared" si="237"/>
        <v>7</v>
      </c>
      <c r="X365" s="71">
        <f t="shared" si="237"/>
        <v>0.42857142857142855</v>
      </c>
      <c r="Y365" s="71">
        <f t="shared" si="237"/>
        <v>0.5</v>
      </c>
      <c r="Z365" s="69">
        <f t="shared" si="237"/>
        <v>10000</v>
      </c>
      <c r="AA365" s="69">
        <f t="shared" ca="1" si="237"/>
        <v>9491.6209828854735</v>
      </c>
      <c r="AB365" s="69">
        <f t="shared" ca="1" si="227"/>
        <v>-508.3790171145265</v>
      </c>
      <c r="AC365" s="69">
        <f t="shared" ca="1" si="228"/>
        <v>140.93476785345405</v>
      </c>
      <c r="AD365" s="73">
        <f t="shared" si="235"/>
        <v>5.1999999999999833</v>
      </c>
      <c r="AE365" s="69">
        <f t="shared" si="239"/>
        <v>0.70000000000000007</v>
      </c>
      <c r="AF365" s="69">
        <f t="shared" si="239"/>
        <v>3.5000000000000004</v>
      </c>
      <c r="AG365" s="78">
        <f t="shared" si="239"/>
        <v>200</v>
      </c>
      <c r="AH365" s="60">
        <f t="shared" si="239"/>
        <v>50</v>
      </c>
      <c r="AI365" s="60">
        <f t="shared" si="239"/>
        <v>175.00000000000003</v>
      </c>
      <c r="AJ365" s="60">
        <f t="shared" si="239"/>
        <v>10175</v>
      </c>
      <c r="AK365" s="60">
        <f t="shared" si="239"/>
        <v>648.37901711452696</v>
      </c>
      <c r="AL365" s="60">
        <f t="shared" si="239"/>
        <v>12.967580342290539</v>
      </c>
      <c r="AM365" s="60">
        <f t="shared" ca="1" si="239"/>
        <v>-767.54796797025324</v>
      </c>
      <c r="AN365" s="60">
        <f t="shared" ca="1" si="239"/>
        <v>-767.54796797025324</v>
      </c>
      <c r="AO365" s="60">
        <f t="shared" ca="1" si="239"/>
        <v>767.54796797025324</v>
      </c>
      <c r="AP365" s="63">
        <f t="shared" si="212"/>
        <v>35</v>
      </c>
      <c r="AQ365" s="62">
        <f t="shared" si="213"/>
        <v>3.6283808350558813</v>
      </c>
      <c r="AR365" s="62">
        <f t="shared" si="214"/>
        <v>181.41904175279407</v>
      </c>
      <c r="AS365" s="62">
        <f t="shared" si="215"/>
        <v>362.83808350558814</v>
      </c>
      <c r="AT365" s="62">
        <f t="shared" si="216"/>
        <v>-181.41904175279407</v>
      </c>
      <c r="AU365" s="62">
        <f t="shared" si="217"/>
        <v>544.25712525838219</v>
      </c>
      <c r="AV365" s="62">
        <f t="shared" si="218"/>
        <v>-725.67616701117629</v>
      </c>
      <c r="AW365" s="63">
        <f t="shared" si="229"/>
        <v>-181.4190417527941</v>
      </c>
      <c r="AX365" s="61" t="str">
        <f t="shared" ca="1" si="219"/>
        <v/>
      </c>
      <c r="AY365" s="69">
        <f t="shared" ca="1" si="230"/>
        <v>9407.452032029747</v>
      </c>
      <c r="AZ365" s="51">
        <f t="shared" si="220"/>
        <v>1269.9332922695585</v>
      </c>
      <c r="BA365" s="55">
        <f t="shared" ca="1" si="221"/>
        <v>0.13379519626409439</v>
      </c>
      <c r="BB365" s="55">
        <f t="shared" ca="1" si="231"/>
        <v>-0.35685784748256916</v>
      </c>
      <c r="BC365" s="64">
        <f t="shared" ca="1" si="222"/>
        <v>-689.79805886732061</v>
      </c>
      <c r="BE365" s="52" t="str">
        <f t="shared" ca="1" si="223"/>
        <v/>
      </c>
      <c r="BF365" s="52" t="str">
        <f t="shared" ca="1" si="224"/>
        <v/>
      </c>
      <c r="BG365" s="52">
        <f t="shared" ca="1" si="232"/>
        <v>5.1999999999999833</v>
      </c>
      <c r="BH365" s="52" t="str">
        <f t="shared" ca="1" si="233"/>
        <v/>
      </c>
    </row>
    <row r="366" spans="19:60">
      <c r="S366" s="68">
        <f t="shared" si="238"/>
        <v>7</v>
      </c>
      <c r="T366" s="69">
        <f t="shared" si="238"/>
        <v>2</v>
      </c>
      <c r="U366" s="70">
        <f t="shared" si="225"/>
        <v>3</v>
      </c>
      <c r="V366" s="68">
        <f t="shared" si="237"/>
        <v>4</v>
      </c>
      <c r="W366" s="70">
        <f t="shared" si="237"/>
        <v>7</v>
      </c>
      <c r="X366" s="71">
        <f t="shared" si="237"/>
        <v>0.42857142857142855</v>
      </c>
      <c r="Y366" s="71">
        <f t="shared" si="237"/>
        <v>0.5</v>
      </c>
      <c r="Z366" s="69">
        <f t="shared" si="237"/>
        <v>10000</v>
      </c>
      <c r="AA366" s="69">
        <f t="shared" ca="1" si="237"/>
        <v>9491.6209828854735</v>
      </c>
      <c r="AB366" s="69">
        <f t="shared" ca="1" si="227"/>
        <v>-508.3790171145265</v>
      </c>
      <c r="AC366" s="69">
        <f t="shared" ca="1" si="228"/>
        <v>140.93476785345405</v>
      </c>
      <c r="AD366" s="73">
        <f t="shared" si="235"/>
        <v>5.0999999999999837</v>
      </c>
      <c r="AE366" s="69">
        <f t="shared" si="239"/>
        <v>0.70000000000000007</v>
      </c>
      <c r="AF366" s="69">
        <f t="shared" si="239"/>
        <v>3.5000000000000004</v>
      </c>
      <c r="AG366" s="78">
        <f t="shared" si="239"/>
        <v>200</v>
      </c>
      <c r="AH366" s="60">
        <f t="shared" si="239"/>
        <v>50</v>
      </c>
      <c r="AI366" s="60">
        <f t="shared" si="239"/>
        <v>175.00000000000003</v>
      </c>
      <c r="AJ366" s="60">
        <f t="shared" si="239"/>
        <v>10175</v>
      </c>
      <c r="AK366" s="60">
        <f t="shared" si="239"/>
        <v>648.37901711452696</v>
      </c>
      <c r="AL366" s="60">
        <f t="shared" si="239"/>
        <v>12.967580342290539</v>
      </c>
      <c r="AM366" s="60">
        <f t="shared" ca="1" si="239"/>
        <v>-767.54796797025324</v>
      </c>
      <c r="AN366" s="60">
        <f t="shared" ca="1" si="239"/>
        <v>-767.54796797025324</v>
      </c>
      <c r="AO366" s="60">
        <f t="shared" ca="1" si="239"/>
        <v>767.54796797025324</v>
      </c>
      <c r="AP366" s="63">
        <f t="shared" si="212"/>
        <v>35</v>
      </c>
      <c r="AQ366" s="62">
        <f t="shared" si="213"/>
        <v>3.679917714174624</v>
      </c>
      <c r="AR366" s="62">
        <f t="shared" si="214"/>
        <v>183.99588570873121</v>
      </c>
      <c r="AS366" s="62">
        <f t="shared" si="215"/>
        <v>367.99177141746242</v>
      </c>
      <c r="AT366" s="62">
        <f t="shared" si="216"/>
        <v>-183.99588570873121</v>
      </c>
      <c r="AU366" s="62">
        <f t="shared" si="217"/>
        <v>551.98765712619365</v>
      </c>
      <c r="AV366" s="62">
        <f t="shared" si="218"/>
        <v>-735.98354283492483</v>
      </c>
      <c r="AW366" s="63">
        <f t="shared" si="229"/>
        <v>-183.99588570873118</v>
      </c>
      <c r="AX366" s="61" t="str">
        <f t="shared" ca="1" si="219"/>
        <v/>
      </c>
      <c r="AY366" s="69">
        <f t="shared" ca="1" si="230"/>
        <v>9407.452032029747</v>
      </c>
      <c r="AZ366" s="51">
        <f t="shared" si="220"/>
        <v>1287.9711999611184</v>
      </c>
      <c r="BA366" s="55">
        <f t="shared" ca="1" si="221"/>
        <v>0.13569559954864235</v>
      </c>
      <c r="BB366" s="55">
        <f t="shared" ca="1" si="231"/>
        <v>-0.36192659318053838</v>
      </c>
      <c r="BC366" s="64">
        <f t="shared" ca="1" si="222"/>
        <v>-692.37490282325768</v>
      </c>
      <c r="BE366" s="52">
        <f t="shared" ca="1" si="223"/>
        <v>5.0999999999999837</v>
      </c>
      <c r="BF366" s="52" t="str">
        <f t="shared" ca="1" si="224"/>
        <v/>
      </c>
      <c r="BG366" s="52">
        <f t="shared" ca="1" si="232"/>
        <v>5.0999999999999837</v>
      </c>
      <c r="BH366" s="52" t="str">
        <f t="shared" ca="1" si="233"/>
        <v/>
      </c>
    </row>
    <row r="367" spans="19:60">
      <c r="S367" s="68">
        <f t="shared" si="238"/>
        <v>7</v>
      </c>
      <c r="T367" s="69">
        <f t="shared" si="238"/>
        <v>2</v>
      </c>
      <c r="U367" s="70">
        <f t="shared" si="225"/>
        <v>3</v>
      </c>
      <c r="V367" s="68">
        <f t="shared" si="237"/>
        <v>4</v>
      </c>
      <c r="W367" s="70">
        <f t="shared" si="237"/>
        <v>7</v>
      </c>
      <c r="X367" s="71">
        <f t="shared" si="237"/>
        <v>0.42857142857142855</v>
      </c>
      <c r="Y367" s="71">
        <f t="shared" si="237"/>
        <v>0.5</v>
      </c>
      <c r="Z367" s="69">
        <f t="shared" si="237"/>
        <v>10000</v>
      </c>
      <c r="AA367" s="69">
        <f t="shared" ca="1" si="237"/>
        <v>9491.6209828854735</v>
      </c>
      <c r="AB367" s="69">
        <f t="shared" ca="1" si="227"/>
        <v>-508.3790171145265</v>
      </c>
      <c r="AC367" s="69">
        <f t="shared" ca="1" si="228"/>
        <v>140.93476785345405</v>
      </c>
      <c r="AD367" s="73">
        <f t="shared" si="235"/>
        <v>4.999999999999984</v>
      </c>
      <c r="AE367" s="69">
        <f t="shared" si="239"/>
        <v>0.70000000000000007</v>
      </c>
      <c r="AF367" s="69">
        <f t="shared" si="239"/>
        <v>3.5000000000000004</v>
      </c>
      <c r="AG367" s="78">
        <f t="shared" si="239"/>
        <v>200</v>
      </c>
      <c r="AH367" s="60">
        <f t="shared" si="239"/>
        <v>50</v>
      </c>
      <c r="AI367" s="60">
        <f t="shared" si="239"/>
        <v>175.00000000000003</v>
      </c>
      <c r="AJ367" s="60">
        <f t="shared" si="239"/>
        <v>10175</v>
      </c>
      <c r="AK367" s="60">
        <f t="shared" si="239"/>
        <v>648.37901711452696</v>
      </c>
      <c r="AL367" s="60">
        <f t="shared" si="239"/>
        <v>12.967580342290539</v>
      </c>
      <c r="AM367" s="60">
        <f t="shared" ca="1" si="239"/>
        <v>-767.54796797025324</v>
      </c>
      <c r="AN367" s="60">
        <f t="shared" ca="1" si="239"/>
        <v>-767.54796797025324</v>
      </c>
      <c r="AO367" s="60">
        <f t="shared" ca="1" si="239"/>
        <v>767.54796797025324</v>
      </c>
      <c r="AP367" s="63">
        <f t="shared" si="212"/>
        <v>35</v>
      </c>
      <c r="AQ367" s="62">
        <f t="shared" si="213"/>
        <v>3.7335160684581163</v>
      </c>
      <c r="AR367" s="62">
        <f t="shared" si="214"/>
        <v>186.67580342290583</v>
      </c>
      <c r="AS367" s="62">
        <f t="shared" si="215"/>
        <v>373.35160684581166</v>
      </c>
      <c r="AT367" s="62">
        <f t="shared" si="216"/>
        <v>-186.67580342290583</v>
      </c>
      <c r="AU367" s="62">
        <f t="shared" si="217"/>
        <v>560.02741026871752</v>
      </c>
      <c r="AV367" s="62">
        <f t="shared" si="218"/>
        <v>-746.70321369162332</v>
      </c>
      <c r="AW367" s="63">
        <f t="shared" si="229"/>
        <v>-186.6758034229058</v>
      </c>
      <c r="AX367" s="61" t="str">
        <f t="shared" ca="1" si="219"/>
        <v/>
      </c>
      <c r="AY367" s="69">
        <f t="shared" ca="1" si="230"/>
        <v>9407.452032029747</v>
      </c>
      <c r="AZ367" s="51">
        <f t="shared" si="220"/>
        <v>1306.7306239603408</v>
      </c>
      <c r="BA367" s="55">
        <f t="shared" ca="1" si="221"/>
        <v>0.13767201896457226</v>
      </c>
      <c r="BB367" s="55">
        <f t="shared" ca="1" si="231"/>
        <v>-0.36719808870642645</v>
      </c>
      <c r="BC367" s="64">
        <f t="shared" ca="1" si="222"/>
        <v>-695.05482053743231</v>
      </c>
      <c r="BE367" s="52">
        <f t="shared" ca="1" si="223"/>
        <v>4.999999999999984</v>
      </c>
      <c r="BF367" s="52" t="str">
        <f t="shared" ca="1" si="224"/>
        <v/>
      </c>
      <c r="BG367" s="52">
        <f t="shared" ca="1" si="232"/>
        <v>4.999999999999984</v>
      </c>
      <c r="BH367" s="52" t="str">
        <f t="shared" ca="1" si="233"/>
        <v/>
      </c>
    </row>
    <row r="368" spans="19:60">
      <c r="S368" s="68">
        <f t="shared" si="238"/>
        <v>7</v>
      </c>
      <c r="T368" s="69">
        <f t="shared" si="238"/>
        <v>2</v>
      </c>
      <c r="U368" s="70">
        <f t="shared" si="225"/>
        <v>3</v>
      </c>
      <c r="V368" s="68">
        <f t="shared" si="237"/>
        <v>4</v>
      </c>
      <c r="W368" s="70">
        <f t="shared" si="237"/>
        <v>7</v>
      </c>
      <c r="X368" s="71">
        <f t="shared" si="237"/>
        <v>0.42857142857142855</v>
      </c>
      <c r="Y368" s="71">
        <f t="shared" si="237"/>
        <v>0.5</v>
      </c>
      <c r="Z368" s="69">
        <f t="shared" si="237"/>
        <v>10000</v>
      </c>
      <c r="AA368" s="69">
        <f t="shared" ca="1" si="237"/>
        <v>9491.6209828854735</v>
      </c>
      <c r="AB368" s="69">
        <f t="shared" ca="1" si="227"/>
        <v>-508.3790171145265</v>
      </c>
      <c r="AC368" s="69">
        <f t="shared" ca="1" si="228"/>
        <v>140.93476785345405</v>
      </c>
      <c r="AD368" s="73">
        <f t="shared" si="235"/>
        <v>4.8999999999999844</v>
      </c>
      <c r="AE368" s="69">
        <f t="shared" si="239"/>
        <v>0.70000000000000007</v>
      </c>
      <c r="AF368" s="69">
        <f t="shared" si="239"/>
        <v>3.5000000000000004</v>
      </c>
      <c r="AG368" s="78">
        <f t="shared" si="239"/>
        <v>200</v>
      </c>
      <c r="AH368" s="60">
        <f t="shared" si="239"/>
        <v>50</v>
      </c>
      <c r="AI368" s="60">
        <f t="shared" si="239"/>
        <v>175.00000000000003</v>
      </c>
      <c r="AJ368" s="60">
        <f t="shared" si="239"/>
        <v>10175</v>
      </c>
      <c r="AK368" s="60">
        <f t="shared" si="239"/>
        <v>648.37901711452696</v>
      </c>
      <c r="AL368" s="60">
        <f t="shared" si="239"/>
        <v>12.967580342290539</v>
      </c>
      <c r="AM368" s="60">
        <f t="shared" ca="1" si="239"/>
        <v>-767.54796797025324</v>
      </c>
      <c r="AN368" s="60">
        <f t="shared" ca="1" si="239"/>
        <v>-767.54796797025324</v>
      </c>
      <c r="AO368" s="60">
        <f t="shared" ca="1" si="239"/>
        <v>767.54796797025324</v>
      </c>
      <c r="AP368" s="63">
        <f t="shared" si="212"/>
        <v>35</v>
      </c>
      <c r="AQ368" s="62">
        <f t="shared" si="213"/>
        <v>3.7893021106715472</v>
      </c>
      <c r="AR368" s="62">
        <f t="shared" si="214"/>
        <v>189.46510553357737</v>
      </c>
      <c r="AS368" s="62">
        <f t="shared" si="215"/>
        <v>378.93021106715474</v>
      </c>
      <c r="AT368" s="62">
        <f t="shared" si="216"/>
        <v>-189.46510553357737</v>
      </c>
      <c r="AU368" s="62">
        <f t="shared" si="217"/>
        <v>568.39531660073214</v>
      </c>
      <c r="AV368" s="62">
        <f t="shared" si="218"/>
        <v>-757.86042213430949</v>
      </c>
      <c r="AW368" s="63">
        <f t="shared" si="229"/>
        <v>-189.46510553357734</v>
      </c>
      <c r="AX368" s="61" t="str">
        <f t="shared" ca="1" si="219"/>
        <v/>
      </c>
      <c r="AY368" s="69">
        <f t="shared" ca="1" si="230"/>
        <v>9407.452032029747</v>
      </c>
      <c r="AZ368" s="51">
        <f t="shared" si="220"/>
        <v>1326.2557387350416</v>
      </c>
      <c r="BA368" s="55">
        <f t="shared" ca="1" si="221"/>
        <v>0.13972910856074416</v>
      </c>
      <c r="BB368" s="55">
        <f t="shared" ca="1" si="231"/>
        <v>-0.37268474731500389</v>
      </c>
      <c r="BC368" s="64">
        <f t="shared" ca="1" si="222"/>
        <v>-697.84412264810385</v>
      </c>
      <c r="BE368" s="52">
        <f t="shared" ca="1" si="223"/>
        <v>4.8999999999999844</v>
      </c>
      <c r="BF368" s="52" t="str">
        <f t="shared" ca="1" si="224"/>
        <v/>
      </c>
      <c r="BG368" s="52">
        <f t="shared" ca="1" si="232"/>
        <v>4.8999999999999844</v>
      </c>
      <c r="BH368" s="52" t="str">
        <f t="shared" ca="1" si="233"/>
        <v/>
      </c>
    </row>
    <row r="369" spans="19:60">
      <c r="S369" s="68">
        <f t="shared" si="238"/>
        <v>7</v>
      </c>
      <c r="T369" s="69">
        <f t="shared" si="238"/>
        <v>2</v>
      </c>
      <c r="U369" s="70">
        <f t="shared" si="225"/>
        <v>3</v>
      </c>
      <c r="V369" s="68">
        <f t="shared" si="237"/>
        <v>4</v>
      </c>
      <c r="W369" s="70">
        <f t="shared" si="237"/>
        <v>7</v>
      </c>
      <c r="X369" s="71">
        <f t="shared" si="237"/>
        <v>0.42857142857142855</v>
      </c>
      <c r="Y369" s="71">
        <f t="shared" si="237"/>
        <v>0.5</v>
      </c>
      <c r="Z369" s="69">
        <f t="shared" si="237"/>
        <v>10000</v>
      </c>
      <c r="AA369" s="69">
        <f t="shared" ca="1" si="237"/>
        <v>9491.6209828854735</v>
      </c>
      <c r="AB369" s="69">
        <f t="shared" ca="1" si="227"/>
        <v>-508.3790171145265</v>
      </c>
      <c r="AC369" s="69">
        <f t="shared" ca="1" si="228"/>
        <v>140.93476785345405</v>
      </c>
      <c r="AD369" s="73">
        <f t="shared" si="235"/>
        <v>4.7999999999999847</v>
      </c>
      <c r="AE369" s="69">
        <f t="shared" si="239"/>
        <v>0.70000000000000007</v>
      </c>
      <c r="AF369" s="69">
        <f t="shared" si="239"/>
        <v>3.5000000000000004</v>
      </c>
      <c r="AG369" s="78">
        <f t="shared" si="239"/>
        <v>200</v>
      </c>
      <c r="AH369" s="60">
        <f t="shared" si="239"/>
        <v>50</v>
      </c>
      <c r="AI369" s="60">
        <f t="shared" si="239"/>
        <v>175.00000000000003</v>
      </c>
      <c r="AJ369" s="60">
        <f t="shared" si="239"/>
        <v>10175</v>
      </c>
      <c r="AK369" s="60">
        <f t="shared" si="239"/>
        <v>648.37901711452696</v>
      </c>
      <c r="AL369" s="60">
        <f t="shared" si="239"/>
        <v>12.967580342290539</v>
      </c>
      <c r="AM369" s="60">
        <f t="shared" ca="1" si="239"/>
        <v>-767.54796797025324</v>
      </c>
      <c r="AN369" s="60">
        <f t="shared" ca="1" si="239"/>
        <v>-767.54796797025324</v>
      </c>
      <c r="AO369" s="60">
        <f t="shared" ca="1" si="239"/>
        <v>767.54796797025324</v>
      </c>
      <c r="AP369" s="63">
        <f t="shared" si="212"/>
        <v>35</v>
      </c>
      <c r="AQ369" s="62">
        <f t="shared" si="213"/>
        <v>3.8474125713105378</v>
      </c>
      <c r="AR369" s="62">
        <f t="shared" si="214"/>
        <v>192.37062856552689</v>
      </c>
      <c r="AS369" s="62">
        <f t="shared" si="215"/>
        <v>384.74125713105377</v>
      </c>
      <c r="AT369" s="62">
        <f t="shared" si="216"/>
        <v>-192.37062856552689</v>
      </c>
      <c r="AU369" s="62">
        <f t="shared" si="217"/>
        <v>577.11188569658066</v>
      </c>
      <c r="AV369" s="62">
        <f t="shared" si="218"/>
        <v>-769.48251426210754</v>
      </c>
      <c r="AW369" s="63">
        <f t="shared" si="229"/>
        <v>-192.37062856552689</v>
      </c>
      <c r="AX369" s="61" t="str">
        <f t="shared" ca="1" si="219"/>
        <v/>
      </c>
      <c r="AY369" s="69">
        <f t="shared" ca="1" si="230"/>
        <v>9407.452032029747</v>
      </c>
      <c r="AZ369" s="51">
        <f t="shared" si="220"/>
        <v>1346.5943999586882</v>
      </c>
      <c r="BA369" s="55">
        <f t="shared" ca="1" si="221"/>
        <v>0.14187191022342324</v>
      </c>
      <c r="BB369" s="55">
        <f t="shared" ca="1" si="231"/>
        <v>-0.37840001669893875</v>
      </c>
      <c r="BC369" s="64">
        <f t="shared" ca="1" si="222"/>
        <v>-700.74964568005339</v>
      </c>
      <c r="BE369" s="52">
        <f t="shared" ca="1" si="223"/>
        <v>4.7999999999999847</v>
      </c>
      <c r="BF369" s="52" t="str">
        <f t="shared" ca="1" si="224"/>
        <v/>
      </c>
      <c r="BG369" s="52">
        <f t="shared" ca="1" si="232"/>
        <v>4.7999999999999847</v>
      </c>
      <c r="BH369" s="52" t="str">
        <f t="shared" ca="1" si="233"/>
        <v/>
      </c>
    </row>
    <row r="370" spans="19:60">
      <c r="S370" s="68">
        <f t="shared" si="238"/>
        <v>7</v>
      </c>
      <c r="T370" s="69">
        <f t="shared" si="238"/>
        <v>2</v>
      </c>
      <c r="U370" s="70">
        <f t="shared" si="225"/>
        <v>3</v>
      </c>
      <c r="V370" s="68">
        <f t="shared" si="237"/>
        <v>4</v>
      </c>
      <c r="W370" s="70">
        <f t="shared" si="237"/>
        <v>7</v>
      </c>
      <c r="X370" s="71">
        <f t="shared" si="237"/>
        <v>0.42857142857142855</v>
      </c>
      <c r="Y370" s="71">
        <f t="shared" si="237"/>
        <v>0.5</v>
      </c>
      <c r="Z370" s="69">
        <f t="shared" si="237"/>
        <v>10000</v>
      </c>
      <c r="AA370" s="69">
        <f t="shared" ca="1" si="237"/>
        <v>9491.6209828854735</v>
      </c>
      <c r="AB370" s="69">
        <f t="shared" ca="1" si="227"/>
        <v>-508.3790171145265</v>
      </c>
      <c r="AC370" s="69">
        <f t="shared" ca="1" si="228"/>
        <v>140.93476785345405</v>
      </c>
      <c r="AD370" s="73">
        <f t="shared" si="235"/>
        <v>4.6999999999999851</v>
      </c>
      <c r="AE370" s="69">
        <f t="shared" si="239"/>
        <v>0.70000000000000007</v>
      </c>
      <c r="AF370" s="69">
        <f t="shared" si="239"/>
        <v>3.5000000000000004</v>
      </c>
      <c r="AG370" s="78">
        <f t="shared" si="239"/>
        <v>200</v>
      </c>
      <c r="AH370" s="60">
        <f t="shared" si="239"/>
        <v>50</v>
      </c>
      <c r="AI370" s="60">
        <f t="shared" si="239"/>
        <v>175.00000000000003</v>
      </c>
      <c r="AJ370" s="60">
        <f t="shared" si="239"/>
        <v>10175</v>
      </c>
      <c r="AK370" s="60">
        <f t="shared" si="239"/>
        <v>648.37901711452696</v>
      </c>
      <c r="AL370" s="60">
        <f t="shared" si="239"/>
        <v>12.967580342290539</v>
      </c>
      <c r="AM370" s="60">
        <f t="shared" ca="1" si="239"/>
        <v>-767.54796797025324</v>
      </c>
      <c r="AN370" s="60">
        <f t="shared" ca="1" si="239"/>
        <v>-767.54796797025324</v>
      </c>
      <c r="AO370" s="60">
        <f t="shared" ca="1" si="239"/>
        <v>767.54796797025324</v>
      </c>
      <c r="AP370" s="63">
        <f t="shared" si="212"/>
        <v>35</v>
      </c>
      <c r="AQ370" s="62">
        <f t="shared" si="213"/>
        <v>3.9079958175086342</v>
      </c>
      <c r="AR370" s="62">
        <f t="shared" si="214"/>
        <v>195.39979087543171</v>
      </c>
      <c r="AS370" s="62">
        <f t="shared" si="215"/>
        <v>390.79958175086341</v>
      </c>
      <c r="AT370" s="62">
        <f t="shared" si="216"/>
        <v>-195.39979087543171</v>
      </c>
      <c r="AU370" s="62">
        <f t="shared" si="217"/>
        <v>586.19937262629514</v>
      </c>
      <c r="AV370" s="62">
        <f t="shared" si="218"/>
        <v>-781.59916350172682</v>
      </c>
      <c r="AW370" s="63">
        <f t="shared" si="229"/>
        <v>-195.39979087543168</v>
      </c>
      <c r="AX370" s="61" t="str">
        <f t="shared" ca="1" si="219"/>
        <v/>
      </c>
      <c r="AY370" s="69">
        <f t="shared" ca="1" si="230"/>
        <v>9407.452032029747</v>
      </c>
      <c r="AZ370" s="51">
        <f t="shared" si="220"/>
        <v>1367.7985361280219</v>
      </c>
      <c r="BA370" s="55">
        <f t="shared" ca="1" si="221"/>
        <v>0.14410589493557802</v>
      </c>
      <c r="BB370" s="55">
        <f t="shared" ca="1" si="231"/>
        <v>-0.38435848903538133</v>
      </c>
      <c r="BC370" s="64">
        <f t="shared" ca="1" si="222"/>
        <v>-703.77880798995818</v>
      </c>
      <c r="BE370" s="52">
        <f t="shared" ca="1" si="223"/>
        <v>4.6999999999999851</v>
      </c>
      <c r="BF370" s="52" t="str">
        <f t="shared" ca="1" si="224"/>
        <v/>
      </c>
      <c r="BG370" s="52">
        <f t="shared" ca="1" si="232"/>
        <v>4.6999999999999851</v>
      </c>
      <c r="BH370" s="52" t="str">
        <f t="shared" ca="1" si="233"/>
        <v/>
      </c>
    </row>
    <row r="371" spans="19:60">
      <c r="S371" s="68">
        <f t="shared" si="238"/>
        <v>7</v>
      </c>
      <c r="T371" s="69">
        <f t="shared" si="238"/>
        <v>2</v>
      </c>
      <c r="U371" s="70">
        <f t="shared" si="225"/>
        <v>3</v>
      </c>
      <c r="V371" s="68">
        <f t="shared" si="237"/>
        <v>4</v>
      </c>
      <c r="W371" s="70">
        <f t="shared" si="237"/>
        <v>7</v>
      </c>
      <c r="X371" s="71">
        <f t="shared" si="237"/>
        <v>0.42857142857142855</v>
      </c>
      <c r="Y371" s="71">
        <f t="shared" si="237"/>
        <v>0.5</v>
      </c>
      <c r="Z371" s="69">
        <f t="shared" si="237"/>
        <v>10000</v>
      </c>
      <c r="AA371" s="69">
        <f t="shared" ca="1" si="237"/>
        <v>9491.6209828854735</v>
      </c>
      <c r="AB371" s="69">
        <f t="shared" ca="1" si="227"/>
        <v>-508.3790171145265</v>
      </c>
      <c r="AC371" s="69">
        <f t="shared" ca="1" si="228"/>
        <v>140.93476785345405</v>
      </c>
      <c r="AD371" s="73">
        <f t="shared" si="235"/>
        <v>4.5999999999999854</v>
      </c>
      <c r="AE371" s="69">
        <f t="shared" si="239"/>
        <v>0.70000000000000007</v>
      </c>
      <c r="AF371" s="69">
        <f t="shared" si="239"/>
        <v>3.5000000000000004</v>
      </c>
      <c r="AG371" s="78">
        <f t="shared" si="239"/>
        <v>200</v>
      </c>
      <c r="AH371" s="60">
        <f t="shared" si="239"/>
        <v>50</v>
      </c>
      <c r="AI371" s="60">
        <f t="shared" si="239"/>
        <v>175.00000000000003</v>
      </c>
      <c r="AJ371" s="60">
        <f t="shared" si="239"/>
        <v>10175</v>
      </c>
      <c r="AK371" s="60">
        <f t="shared" si="239"/>
        <v>648.37901711452696</v>
      </c>
      <c r="AL371" s="60">
        <f t="shared" si="239"/>
        <v>12.967580342290539</v>
      </c>
      <c r="AM371" s="60">
        <f t="shared" ca="1" si="239"/>
        <v>-767.54796797025324</v>
      </c>
      <c r="AN371" s="60">
        <f t="shared" ca="1" si="239"/>
        <v>-767.54796797025324</v>
      </c>
      <c r="AO371" s="60">
        <f t="shared" ca="1" si="239"/>
        <v>767.54796797025324</v>
      </c>
      <c r="AP371" s="63">
        <f t="shared" si="212"/>
        <v>35</v>
      </c>
      <c r="AQ371" s="62">
        <f t="shared" si="213"/>
        <v>3.9712131178892567</v>
      </c>
      <c r="AR371" s="62">
        <f t="shared" si="214"/>
        <v>198.56065589446283</v>
      </c>
      <c r="AS371" s="62">
        <f t="shared" si="215"/>
        <v>397.12131178892565</v>
      </c>
      <c r="AT371" s="62">
        <f t="shared" si="216"/>
        <v>-198.56065589446283</v>
      </c>
      <c r="AU371" s="62">
        <f t="shared" si="217"/>
        <v>595.68196768338851</v>
      </c>
      <c r="AV371" s="62">
        <f t="shared" si="218"/>
        <v>-794.2426235778513</v>
      </c>
      <c r="AW371" s="63">
        <f t="shared" si="229"/>
        <v>-198.5606558944628</v>
      </c>
      <c r="AX371" s="61" t="str">
        <f t="shared" ca="1" si="219"/>
        <v/>
      </c>
      <c r="AY371" s="69">
        <f t="shared" ca="1" si="230"/>
        <v>9407.452032029747</v>
      </c>
      <c r="AZ371" s="51">
        <f t="shared" si="220"/>
        <v>1389.9245912612398</v>
      </c>
      <c r="BA371" s="55">
        <f t="shared" ca="1" si="221"/>
        <v>0.1464370094178265</v>
      </c>
      <c r="BB371" s="55">
        <f t="shared" ca="1" si="231"/>
        <v>-0.39057602538645197</v>
      </c>
      <c r="BC371" s="64">
        <f t="shared" ca="1" si="222"/>
        <v>-706.9396730089893</v>
      </c>
      <c r="BE371" s="52">
        <f t="shared" ca="1" si="223"/>
        <v>4.5999999999999854</v>
      </c>
      <c r="BF371" s="52" t="str">
        <f t="shared" ca="1" si="224"/>
        <v/>
      </c>
      <c r="BG371" s="52">
        <f t="shared" ca="1" si="232"/>
        <v>4.5999999999999854</v>
      </c>
      <c r="BH371" s="52" t="str">
        <f t="shared" ca="1" si="233"/>
        <v/>
      </c>
    </row>
    <row r="372" spans="19:60">
      <c r="S372" s="68">
        <f t="shared" si="238"/>
        <v>7</v>
      </c>
      <c r="T372" s="69">
        <f t="shared" si="238"/>
        <v>2</v>
      </c>
      <c r="U372" s="70">
        <f t="shared" si="225"/>
        <v>3</v>
      </c>
      <c r="V372" s="68">
        <f t="shared" si="237"/>
        <v>4</v>
      </c>
      <c r="W372" s="70">
        <f t="shared" si="237"/>
        <v>7</v>
      </c>
      <c r="X372" s="71">
        <f t="shared" si="237"/>
        <v>0.42857142857142855</v>
      </c>
      <c r="Y372" s="71">
        <f t="shared" si="237"/>
        <v>0.5</v>
      </c>
      <c r="Z372" s="69">
        <f t="shared" si="237"/>
        <v>10000</v>
      </c>
      <c r="AA372" s="69">
        <f t="shared" ca="1" si="237"/>
        <v>9491.6209828854735</v>
      </c>
      <c r="AB372" s="69">
        <f t="shared" ca="1" si="227"/>
        <v>-508.3790171145265</v>
      </c>
      <c r="AC372" s="69">
        <f t="shared" ca="1" si="228"/>
        <v>140.93476785345405</v>
      </c>
      <c r="AD372" s="73">
        <f t="shared" si="235"/>
        <v>4.4999999999999858</v>
      </c>
      <c r="AE372" s="69">
        <f t="shared" si="239"/>
        <v>0.70000000000000007</v>
      </c>
      <c r="AF372" s="69">
        <f t="shared" si="239"/>
        <v>3.5000000000000004</v>
      </c>
      <c r="AG372" s="78">
        <f t="shared" si="239"/>
        <v>200</v>
      </c>
      <c r="AH372" s="60">
        <f t="shared" si="239"/>
        <v>50</v>
      </c>
      <c r="AI372" s="60">
        <f t="shared" si="239"/>
        <v>175.00000000000003</v>
      </c>
      <c r="AJ372" s="60">
        <f t="shared" si="239"/>
        <v>10175</v>
      </c>
      <c r="AK372" s="60">
        <f t="shared" si="239"/>
        <v>648.37901711452696</v>
      </c>
      <c r="AL372" s="60">
        <f t="shared" si="239"/>
        <v>12.967580342290539</v>
      </c>
      <c r="AM372" s="60">
        <f t="shared" ca="1" si="239"/>
        <v>-767.54796797025324</v>
      </c>
      <c r="AN372" s="60">
        <f t="shared" ca="1" si="239"/>
        <v>-767.54796797025324</v>
      </c>
      <c r="AO372" s="60">
        <f t="shared" ca="1" si="239"/>
        <v>767.54796797025324</v>
      </c>
      <c r="AP372" s="63">
        <f t="shared" si="212"/>
        <v>35</v>
      </c>
      <c r="AQ372" s="62">
        <f t="shared" si="213"/>
        <v>4.0372400760645739</v>
      </c>
      <c r="AR372" s="62">
        <f t="shared" si="214"/>
        <v>201.8620038032287</v>
      </c>
      <c r="AS372" s="62">
        <f t="shared" si="215"/>
        <v>403.72400760645741</v>
      </c>
      <c r="AT372" s="62">
        <f t="shared" si="216"/>
        <v>-201.8620038032287</v>
      </c>
      <c r="AU372" s="62">
        <f t="shared" si="217"/>
        <v>605.58601140968608</v>
      </c>
      <c r="AV372" s="62">
        <f t="shared" si="218"/>
        <v>-807.44801521291481</v>
      </c>
      <c r="AW372" s="63">
        <f t="shared" si="229"/>
        <v>-201.86200380322873</v>
      </c>
      <c r="AX372" s="61" t="str">
        <f t="shared" ca="1" si="219"/>
        <v/>
      </c>
      <c r="AY372" s="69">
        <f t="shared" ca="1" si="230"/>
        <v>9407.452032029747</v>
      </c>
      <c r="AZ372" s="51">
        <f t="shared" si="220"/>
        <v>1413.034026622601</v>
      </c>
      <c r="BA372" s="55">
        <f t="shared" ca="1" si="221"/>
        <v>0.14887172898817497</v>
      </c>
      <c r="BB372" s="55">
        <f t="shared" ca="1" si="231"/>
        <v>-0.39706989668645926</v>
      </c>
      <c r="BC372" s="64">
        <f t="shared" ca="1" si="222"/>
        <v>-710.24102091775524</v>
      </c>
      <c r="BE372" s="52">
        <f t="shared" ca="1" si="223"/>
        <v>4.4999999999999858</v>
      </c>
      <c r="BF372" s="52" t="str">
        <f t="shared" ca="1" si="224"/>
        <v/>
      </c>
      <c r="BG372" s="52">
        <f t="shared" ca="1" si="232"/>
        <v>4.4999999999999858</v>
      </c>
      <c r="BH372" s="52" t="str">
        <f t="shared" ca="1" si="233"/>
        <v/>
      </c>
    </row>
    <row r="373" spans="19:60">
      <c r="S373" s="68">
        <f t="shared" si="238"/>
        <v>7</v>
      </c>
      <c r="T373" s="69">
        <f t="shared" si="238"/>
        <v>2</v>
      </c>
      <c r="U373" s="70">
        <f t="shared" si="225"/>
        <v>3</v>
      </c>
      <c r="V373" s="68">
        <f t="shared" si="237"/>
        <v>4</v>
      </c>
      <c r="W373" s="70">
        <f t="shared" si="237"/>
        <v>7</v>
      </c>
      <c r="X373" s="71">
        <f t="shared" si="237"/>
        <v>0.42857142857142855</v>
      </c>
      <c r="Y373" s="71">
        <f t="shared" si="237"/>
        <v>0.5</v>
      </c>
      <c r="Z373" s="69">
        <f t="shared" si="237"/>
        <v>10000</v>
      </c>
      <c r="AA373" s="69">
        <f t="shared" ca="1" si="237"/>
        <v>9491.6209828854735</v>
      </c>
      <c r="AB373" s="69">
        <f t="shared" ca="1" si="227"/>
        <v>-508.3790171145265</v>
      </c>
      <c r="AC373" s="69">
        <f t="shared" ca="1" si="228"/>
        <v>140.93476785345405</v>
      </c>
      <c r="AD373" s="73">
        <f t="shared" si="235"/>
        <v>4.3999999999999861</v>
      </c>
      <c r="AE373" s="69">
        <f t="shared" si="239"/>
        <v>0.70000000000000007</v>
      </c>
      <c r="AF373" s="69">
        <f t="shared" si="239"/>
        <v>3.5000000000000004</v>
      </c>
      <c r="AG373" s="78">
        <f t="shared" si="239"/>
        <v>200</v>
      </c>
      <c r="AH373" s="60">
        <f t="shared" si="239"/>
        <v>50</v>
      </c>
      <c r="AI373" s="60">
        <f t="shared" si="239"/>
        <v>175.00000000000003</v>
      </c>
      <c r="AJ373" s="60">
        <f t="shared" si="239"/>
        <v>10175</v>
      </c>
      <c r="AK373" s="60">
        <f t="shared" si="239"/>
        <v>648.37901711452696</v>
      </c>
      <c r="AL373" s="60">
        <f t="shared" si="239"/>
        <v>12.967580342290539</v>
      </c>
      <c r="AM373" s="60">
        <f t="shared" ca="1" si="239"/>
        <v>-767.54796797025324</v>
      </c>
      <c r="AN373" s="60">
        <f t="shared" ca="1" si="239"/>
        <v>-767.54796797025324</v>
      </c>
      <c r="AO373" s="60">
        <f t="shared" ca="1" si="239"/>
        <v>767.54796797025324</v>
      </c>
      <c r="AP373" s="63">
        <f t="shared" si="212"/>
        <v>35</v>
      </c>
      <c r="AQ373" s="62">
        <f t="shared" si="213"/>
        <v>4.1062682596114959</v>
      </c>
      <c r="AR373" s="62">
        <f t="shared" si="214"/>
        <v>205.31341298057478</v>
      </c>
      <c r="AS373" s="62">
        <f t="shared" si="215"/>
        <v>410.62682596114956</v>
      </c>
      <c r="AT373" s="62">
        <f t="shared" si="216"/>
        <v>-205.31341298057478</v>
      </c>
      <c r="AU373" s="62">
        <f t="shared" si="217"/>
        <v>615.94023894172437</v>
      </c>
      <c r="AV373" s="62">
        <f t="shared" si="218"/>
        <v>-821.25365192229913</v>
      </c>
      <c r="AW373" s="63">
        <f t="shared" si="229"/>
        <v>-205.31341298057475</v>
      </c>
      <c r="AX373" s="61" t="str">
        <f t="shared" ca="1" si="219"/>
        <v/>
      </c>
      <c r="AY373" s="69">
        <f t="shared" ca="1" si="230"/>
        <v>9407.452032029747</v>
      </c>
      <c r="AZ373" s="51">
        <f t="shared" si="220"/>
        <v>1437.1938908640234</v>
      </c>
      <c r="BA373" s="55">
        <f t="shared" ca="1" si="221"/>
        <v>0.15141711762990281</v>
      </c>
      <c r="BB373" s="55">
        <f t="shared" ca="1" si="231"/>
        <v>-0.40385894395464833</v>
      </c>
      <c r="BC373" s="64">
        <f t="shared" ca="1" si="222"/>
        <v>-713.69243009510126</v>
      </c>
      <c r="BE373" s="52">
        <f t="shared" ca="1" si="223"/>
        <v>4.3999999999999861</v>
      </c>
      <c r="BF373" s="52" t="str">
        <f t="shared" ca="1" si="224"/>
        <v/>
      </c>
      <c r="BG373" s="52">
        <f t="shared" ca="1" si="232"/>
        <v>4.3999999999999861</v>
      </c>
      <c r="BH373" s="52" t="str">
        <f t="shared" ca="1" si="233"/>
        <v/>
      </c>
    </row>
    <row r="374" spans="19:60">
      <c r="S374" s="68">
        <f t="shared" si="238"/>
        <v>7</v>
      </c>
      <c r="T374" s="69">
        <f t="shared" si="238"/>
        <v>2</v>
      </c>
      <c r="U374" s="70">
        <f t="shared" si="225"/>
        <v>3</v>
      </c>
      <c r="V374" s="68">
        <f t="shared" si="237"/>
        <v>4</v>
      </c>
      <c r="W374" s="70">
        <f t="shared" si="237"/>
        <v>7</v>
      </c>
      <c r="X374" s="71">
        <f t="shared" si="237"/>
        <v>0.42857142857142855</v>
      </c>
      <c r="Y374" s="71">
        <f t="shared" si="237"/>
        <v>0.5</v>
      </c>
      <c r="Z374" s="69">
        <f t="shared" si="237"/>
        <v>10000</v>
      </c>
      <c r="AA374" s="69">
        <f t="shared" ca="1" si="237"/>
        <v>9491.6209828854735</v>
      </c>
      <c r="AB374" s="69">
        <f t="shared" ca="1" si="227"/>
        <v>-508.3790171145265</v>
      </c>
      <c r="AC374" s="69">
        <f t="shared" ca="1" si="228"/>
        <v>140.93476785345405</v>
      </c>
      <c r="AD374" s="73">
        <f t="shared" si="235"/>
        <v>4.2999999999999865</v>
      </c>
      <c r="AE374" s="69">
        <f t="shared" si="239"/>
        <v>0.70000000000000007</v>
      </c>
      <c r="AF374" s="69">
        <f t="shared" si="239"/>
        <v>3.5000000000000004</v>
      </c>
      <c r="AG374" s="78">
        <f t="shared" si="239"/>
        <v>200</v>
      </c>
      <c r="AH374" s="60">
        <f t="shared" si="239"/>
        <v>50</v>
      </c>
      <c r="AI374" s="60">
        <f t="shared" si="239"/>
        <v>175.00000000000003</v>
      </c>
      <c r="AJ374" s="60">
        <f t="shared" si="239"/>
        <v>10175</v>
      </c>
      <c r="AK374" s="60">
        <f t="shared" si="239"/>
        <v>648.37901711452696</v>
      </c>
      <c r="AL374" s="60">
        <f t="shared" si="239"/>
        <v>12.967580342290539</v>
      </c>
      <c r="AM374" s="60">
        <f t="shared" ca="1" si="239"/>
        <v>-767.54796797025324</v>
      </c>
      <c r="AN374" s="60">
        <f t="shared" ca="1" si="239"/>
        <v>-767.54796797025324</v>
      </c>
      <c r="AO374" s="60">
        <f t="shared" ca="1" si="239"/>
        <v>767.54796797025324</v>
      </c>
      <c r="AP374" s="63">
        <f t="shared" si="212"/>
        <v>35</v>
      </c>
      <c r="AQ374" s="62">
        <f t="shared" si="213"/>
        <v>4.1785070563466462</v>
      </c>
      <c r="AR374" s="62">
        <f t="shared" si="214"/>
        <v>208.92535281733231</v>
      </c>
      <c r="AS374" s="62">
        <f t="shared" si="215"/>
        <v>417.85070563466462</v>
      </c>
      <c r="AT374" s="62">
        <f t="shared" si="216"/>
        <v>-208.92535281733231</v>
      </c>
      <c r="AU374" s="62">
        <f t="shared" si="217"/>
        <v>626.77605845199696</v>
      </c>
      <c r="AV374" s="62">
        <f t="shared" si="218"/>
        <v>-835.70141126932924</v>
      </c>
      <c r="AW374" s="63">
        <f t="shared" si="229"/>
        <v>-208.92535281733228</v>
      </c>
      <c r="AX374" s="61" t="str">
        <f t="shared" ca="1" si="219"/>
        <v/>
      </c>
      <c r="AY374" s="69">
        <f t="shared" ca="1" si="230"/>
        <v>9407.452032029747</v>
      </c>
      <c r="AZ374" s="51">
        <f t="shared" si="220"/>
        <v>1462.4774697213261</v>
      </c>
      <c r="BA374" s="55">
        <f t="shared" ca="1" si="221"/>
        <v>0.15408089644101336</v>
      </c>
      <c r="BB374" s="55">
        <f t="shared" ca="1" si="231"/>
        <v>-0.4109637608632184</v>
      </c>
      <c r="BC374" s="64">
        <f t="shared" ca="1" si="222"/>
        <v>-717.30436993185879</v>
      </c>
      <c r="BE374" s="52">
        <f t="shared" ca="1" si="223"/>
        <v>4.2999999999999865</v>
      </c>
      <c r="BF374" s="52" t="str">
        <f t="shared" ca="1" si="224"/>
        <v/>
      </c>
      <c r="BG374" s="52">
        <f t="shared" ca="1" si="232"/>
        <v>4.2999999999999865</v>
      </c>
      <c r="BH374" s="52" t="str">
        <f t="shared" ca="1" si="233"/>
        <v/>
      </c>
    </row>
    <row r="375" spans="19:60">
      <c r="S375" s="68">
        <f t="shared" si="238"/>
        <v>7</v>
      </c>
      <c r="T375" s="69">
        <f t="shared" si="238"/>
        <v>2</v>
      </c>
      <c r="U375" s="70">
        <f t="shared" si="225"/>
        <v>3</v>
      </c>
      <c r="V375" s="68">
        <f t="shared" si="237"/>
        <v>4</v>
      </c>
      <c r="W375" s="70">
        <f t="shared" si="237"/>
        <v>7</v>
      </c>
      <c r="X375" s="71">
        <f t="shared" si="237"/>
        <v>0.42857142857142855</v>
      </c>
      <c r="Y375" s="71">
        <f t="shared" si="237"/>
        <v>0.5</v>
      </c>
      <c r="Z375" s="69">
        <f t="shared" si="237"/>
        <v>10000</v>
      </c>
      <c r="AA375" s="69">
        <f t="shared" ca="1" si="237"/>
        <v>9491.6209828854735</v>
      </c>
      <c r="AB375" s="69">
        <f t="shared" ca="1" si="227"/>
        <v>-508.3790171145265</v>
      </c>
      <c r="AC375" s="69">
        <f t="shared" ca="1" si="228"/>
        <v>140.93476785345405</v>
      </c>
      <c r="AD375" s="73">
        <f t="shared" si="235"/>
        <v>4.1999999999999869</v>
      </c>
      <c r="AE375" s="69">
        <f t="shared" si="239"/>
        <v>0.70000000000000007</v>
      </c>
      <c r="AF375" s="69">
        <f t="shared" si="239"/>
        <v>3.5000000000000004</v>
      </c>
      <c r="AG375" s="78">
        <f t="shared" si="239"/>
        <v>200</v>
      </c>
      <c r="AH375" s="60">
        <f t="shared" si="239"/>
        <v>50</v>
      </c>
      <c r="AI375" s="60">
        <f t="shared" si="239"/>
        <v>175.00000000000003</v>
      </c>
      <c r="AJ375" s="60">
        <f t="shared" si="239"/>
        <v>10175</v>
      </c>
      <c r="AK375" s="60">
        <f t="shared" si="239"/>
        <v>648.37901711452696</v>
      </c>
      <c r="AL375" s="60">
        <f t="shared" si="239"/>
        <v>12.967580342290539</v>
      </c>
      <c r="AM375" s="60">
        <f t="shared" ca="1" si="239"/>
        <v>-767.54796797025324</v>
      </c>
      <c r="AN375" s="60">
        <f t="shared" ca="1" si="239"/>
        <v>-767.54796797025324</v>
      </c>
      <c r="AO375" s="60">
        <f t="shared" ca="1" si="239"/>
        <v>767.54796797025324</v>
      </c>
      <c r="AP375" s="63">
        <f t="shared" si="212"/>
        <v>35</v>
      </c>
      <c r="AQ375" s="62">
        <f t="shared" si="213"/>
        <v>4.2541857957834717</v>
      </c>
      <c r="AR375" s="62">
        <f t="shared" si="214"/>
        <v>212.7092897891736</v>
      </c>
      <c r="AS375" s="62">
        <f t="shared" si="215"/>
        <v>425.41857957834719</v>
      </c>
      <c r="AT375" s="62">
        <f t="shared" si="216"/>
        <v>-212.7092897891736</v>
      </c>
      <c r="AU375" s="62">
        <f t="shared" si="217"/>
        <v>638.12786936752082</v>
      </c>
      <c r="AV375" s="62">
        <f t="shared" si="218"/>
        <v>-850.83715915669438</v>
      </c>
      <c r="AW375" s="63">
        <f t="shared" si="229"/>
        <v>-212.70928978917357</v>
      </c>
      <c r="AX375" s="61" t="str">
        <f t="shared" ca="1" si="219"/>
        <v/>
      </c>
      <c r="AY375" s="69">
        <f t="shared" ca="1" si="230"/>
        <v>9407.452032029747</v>
      </c>
      <c r="AZ375" s="51">
        <f t="shared" si="220"/>
        <v>1488.9650285242151</v>
      </c>
      <c r="BA375" s="55">
        <f t="shared" ca="1" si="221"/>
        <v>0.15687152186217684</v>
      </c>
      <c r="BB375" s="55">
        <f t="shared" ca="1" si="231"/>
        <v>-0.41840690238648243</v>
      </c>
      <c r="BC375" s="64">
        <f t="shared" ca="1" si="222"/>
        <v>-721.08830690370007</v>
      </c>
      <c r="BE375" s="52">
        <f t="shared" ca="1" si="223"/>
        <v>4.1999999999999869</v>
      </c>
      <c r="BF375" s="52" t="str">
        <f t="shared" ca="1" si="224"/>
        <v/>
      </c>
      <c r="BG375" s="52">
        <f t="shared" ca="1" si="232"/>
        <v>4.1999999999999869</v>
      </c>
      <c r="BH375" s="52" t="str">
        <f t="shared" ca="1" si="233"/>
        <v/>
      </c>
    </row>
    <row r="376" spans="19:60">
      <c r="S376" s="68">
        <f t="shared" si="238"/>
        <v>7</v>
      </c>
      <c r="T376" s="69">
        <f t="shared" si="238"/>
        <v>2</v>
      </c>
      <c r="U376" s="70">
        <f t="shared" si="225"/>
        <v>3</v>
      </c>
      <c r="V376" s="68">
        <f t="shared" si="237"/>
        <v>4</v>
      </c>
      <c r="W376" s="70">
        <f t="shared" si="237"/>
        <v>7</v>
      </c>
      <c r="X376" s="71">
        <f t="shared" si="237"/>
        <v>0.42857142857142855</v>
      </c>
      <c r="Y376" s="71">
        <f t="shared" si="237"/>
        <v>0.5</v>
      </c>
      <c r="Z376" s="69">
        <f t="shared" si="237"/>
        <v>10000</v>
      </c>
      <c r="AA376" s="69">
        <f t="shared" ca="1" si="237"/>
        <v>9491.6209828854735</v>
      </c>
      <c r="AB376" s="69">
        <f t="shared" ca="1" si="227"/>
        <v>-508.3790171145265</v>
      </c>
      <c r="AC376" s="69">
        <f t="shared" ca="1" si="228"/>
        <v>140.93476785345405</v>
      </c>
      <c r="AD376" s="73">
        <f t="shared" si="235"/>
        <v>4.0999999999999872</v>
      </c>
      <c r="AE376" s="69">
        <f t="shared" si="239"/>
        <v>0.70000000000000007</v>
      </c>
      <c r="AF376" s="69">
        <f t="shared" si="239"/>
        <v>3.5000000000000004</v>
      </c>
      <c r="AG376" s="78">
        <f t="shared" si="239"/>
        <v>200</v>
      </c>
      <c r="AH376" s="60">
        <f t="shared" si="239"/>
        <v>50</v>
      </c>
      <c r="AI376" s="60">
        <f t="shared" si="239"/>
        <v>175.00000000000003</v>
      </c>
      <c r="AJ376" s="60">
        <f t="shared" si="239"/>
        <v>10175</v>
      </c>
      <c r="AK376" s="60">
        <f t="shared" si="239"/>
        <v>648.37901711452696</v>
      </c>
      <c r="AL376" s="60">
        <f t="shared" si="239"/>
        <v>12.967580342290539</v>
      </c>
      <c r="AM376" s="60">
        <f t="shared" ca="1" si="239"/>
        <v>-767.54796797025324</v>
      </c>
      <c r="AN376" s="60">
        <f t="shared" ca="1" si="239"/>
        <v>-767.54796797025324</v>
      </c>
      <c r="AO376" s="60">
        <f t="shared" ca="1" si="239"/>
        <v>767.54796797025324</v>
      </c>
      <c r="AP376" s="63">
        <f t="shared" si="212"/>
        <v>35</v>
      </c>
      <c r="AQ376" s="62">
        <f t="shared" si="213"/>
        <v>4.3335561810464833</v>
      </c>
      <c r="AR376" s="62">
        <f t="shared" si="214"/>
        <v>216.67780905232416</v>
      </c>
      <c r="AS376" s="62">
        <f t="shared" si="215"/>
        <v>433.35561810464833</v>
      </c>
      <c r="AT376" s="62">
        <f t="shared" si="216"/>
        <v>-216.67780905232416</v>
      </c>
      <c r="AU376" s="62">
        <f t="shared" si="217"/>
        <v>650.03342715697249</v>
      </c>
      <c r="AV376" s="62">
        <f t="shared" si="218"/>
        <v>-866.71123620929666</v>
      </c>
      <c r="AW376" s="63">
        <f t="shared" si="229"/>
        <v>-216.67780905232416</v>
      </c>
      <c r="AX376" s="61" t="str">
        <f t="shared" ca="1" si="219"/>
        <v/>
      </c>
      <c r="AY376" s="69">
        <f t="shared" ca="1" si="230"/>
        <v>9407.452032029747</v>
      </c>
      <c r="AZ376" s="51">
        <f t="shared" si="220"/>
        <v>1516.7446633662692</v>
      </c>
      <c r="BA376" s="55">
        <f t="shared" ca="1" si="221"/>
        <v>0.15979827535266536</v>
      </c>
      <c r="BB376" s="55">
        <f t="shared" ca="1" si="231"/>
        <v>-0.42621312398405198</v>
      </c>
      <c r="BC376" s="64">
        <f t="shared" ca="1" si="222"/>
        <v>-725.05682616685067</v>
      </c>
      <c r="BE376" s="52">
        <f t="shared" ca="1" si="223"/>
        <v>4.0999999999999872</v>
      </c>
      <c r="BF376" s="52" t="str">
        <f t="shared" ca="1" si="224"/>
        <v/>
      </c>
      <c r="BG376" s="52">
        <f t="shared" ca="1" si="232"/>
        <v>4.0999999999999872</v>
      </c>
      <c r="BH376" s="52" t="str">
        <f t="shared" ca="1" si="233"/>
        <v/>
      </c>
    </row>
    <row r="377" spans="19:60">
      <c r="S377" s="68">
        <f t="shared" si="238"/>
        <v>7</v>
      </c>
      <c r="T377" s="69">
        <f t="shared" si="238"/>
        <v>2</v>
      </c>
      <c r="U377" s="70">
        <f t="shared" si="225"/>
        <v>3</v>
      </c>
      <c r="V377" s="68">
        <f t="shared" si="237"/>
        <v>4</v>
      </c>
      <c r="W377" s="70">
        <f t="shared" si="237"/>
        <v>7</v>
      </c>
      <c r="X377" s="71">
        <f t="shared" si="237"/>
        <v>0.42857142857142855</v>
      </c>
      <c r="Y377" s="71">
        <f t="shared" si="237"/>
        <v>0.5</v>
      </c>
      <c r="Z377" s="69">
        <f t="shared" si="237"/>
        <v>10000</v>
      </c>
      <c r="AA377" s="69">
        <f t="shared" ca="1" si="237"/>
        <v>9491.6209828854735</v>
      </c>
      <c r="AB377" s="69">
        <f t="shared" ca="1" si="227"/>
        <v>-508.3790171145265</v>
      </c>
      <c r="AC377" s="69">
        <f t="shared" ca="1" si="228"/>
        <v>140.93476785345405</v>
      </c>
      <c r="AD377" s="73">
        <f t="shared" si="235"/>
        <v>3.9999999999999871</v>
      </c>
      <c r="AE377" s="69">
        <f t="shared" si="239"/>
        <v>0.70000000000000007</v>
      </c>
      <c r="AF377" s="69">
        <f t="shared" si="239"/>
        <v>3.5000000000000004</v>
      </c>
      <c r="AG377" s="78">
        <f t="shared" si="239"/>
        <v>200</v>
      </c>
      <c r="AH377" s="60">
        <f t="shared" si="239"/>
        <v>50</v>
      </c>
      <c r="AI377" s="60">
        <f t="shared" si="239"/>
        <v>175.00000000000003</v>
      </c>
      <c r="AJ377" s="60">
        <f t="shared" si="239"/>
        <v>10175</v>
      </c>
      <c r="AK377" s="60">
        <f t="shared" si="239"/>
        <v>648.37901711452696</v>
      </c>
      <c r="AL377" s="60">
        <f t="shared" si="239"/>
        <v>12.967580342290539</v>
      </c>
      <c r="AM377" s="60">
        <f t="shared" ca="1" si="239"/>
        <v>-767.54796797025324</v>
      </c>
      <c r="AN377" s="60">
        <f t="shared" ca="1" si="239"/>
        <v>-767.54796797025324</v>
      </c>
      <c r="AO377" s="60">
        <f t="shared" ca="1" si="239"/>
        <v>767.54796797025324</v>
      </c>
      <c r="AP377" s="63">
        <f t="shared" si="212"/>
        <v>35</v>
      </c>
      <c r="AQ377" s="62">
        <f t="shared" si="213"/>
        <v>4.4168950855726461</v>
      </c>
      <c r="AR377" s="62">
        <f t="shared" si="214"/>
        <v>220.84475427863231</v>
      </c>
      <c r="AS377" s="62">
        <f t="shared" si="215"/>
        <v>441.68950855726462</v>
      </c>
      <c r="AT377" s="62">
        <f t="shared" si="216"/>
        <v>-220.84475427863231</v>
      </c>
      <c r="AU377" s="62">
        <f t="shared" si="217"/>
        <v>662.53426283589693</v>
      </c>
      <c r="AV377" s="62">
        <f t="shared" si="218"/>
        <v>-883.37901711452923</v>
      </c>
      <c r="AW377" s="63">
        <f t="shared" si="229"/>
        <v>-220.84475427863231</v>
      </c>
      <c r="AX377" s="61" t="str">
        <f t="shared" ca="1" si="219"/>
        <v/>
      </c>
      <c r="AY377" s="69">
        <f t="shared" ca="1" si="230"/>
        <v>9407.452032029747</v>
      </c>
      <c r="AZ377" s="51">
        <f t="shared" si="220"/>
        <v>1545.9132799504262</v>
      </c>
      <c r="BA377" s="55">
        <f t="shared" ca="1" si="221"/>
        <v>0.16287136651767833</v>
      </c>
      <c r="BB377" s="55">
        <f t="shared" ca="1" si="231"/>
        <v>-0.43440965666150005</v>
      </c>
      <c r="BC377" s="64">
        <f t="shared" ca="1" si="222"/>
        <v>-729.22377139315881</v>
      </c>
      <c r="BE377" s="52">
        <f t="shared" ca="1" si="223"/>
        <v>3.9999999999999871</v>
      </c>
      <c r="BF377" s="52" t="str">
        <f t="shared" ca="1" si="224"/>
        <v/>
      </c>
      <c r="BG377" s="52">
        <f t="shared" ca="1" si="232"/>
        <v>3.9999999999999871</v>
      </c>
      <c r="BH377" s="52" t="str">
        <f t="shared" ca="1" si="233"/>
        <v/>
      </c>
    </row>
    <row r="378" spans="19:60">
      <c r="S378" s="68">
        <f t="shared" si="238"/>
        <v>7</v>
      </c>
      <c r="T378" s="69">
        <f t="shared" si="238"/>
        <v>2</v>
      </c>
      <c r="U378" s="70">
        <f t="shared" si="225"/>
        <v>3</v>
      </c>
      <c r="V378" s="68">
        <f t="shared" ref="V378:AA393" si="240">V377</f>
        <v>4</v>
      </c>
      <c r="W378" s="70">
        <f t="shared" si="240"/>
        <v>7</v>
      </c>
      <c r="X378" s="71">
        <f t="shared" si="240"/>
        <v>0.42857142857142855</v>
      </c>
      <c r="Y378" s="71">
        <f t="shared" si="240"/>
        <v>0.5</v>
      </c>
      <c r="Z378" s="69">
        <f t="shared" si="240"/>
        <v>10000</v>
      </c>
      <c r="AA378" s="69">
        <f t="shared" ca="1" si="240"/>
        <v>9491.6209828854735</v>
      </c>
      <c r="AB378" s="69">
        <f t="shared" ca="1" si="227"/>
        <v>-508.3790171145265</v>
      </c>
      <c r="AC378" s="69">
        <f t="shared" ca="1" si="228"/>
        <v>140.93476785345405</v>
      </c>
      <c r="AD378" s="73">
        <f t="shared" si="235"/>
        <v>3.899999999999987</v>
      </c>
      <c r="AE378" s="69">
        <f t="shared" si="239"/>
        <v>0.70000000000000007</v>
      </c>
      <c r="AF378" s="69">
        <f t="shared" si="239"/>
        <v>3.5000000000000004</v>
      </c>
      <c r="AG378" s="78">
        <f t="shared" si="239"/>
        <v>200</v>
      </c>
      <c r="AH378" s="60">
        <f t="shared" si="239"/>
        <v>50</v>
      </c>
      <c r="AI378" s="60">
        <f t="shared" si="239"/>
        <v>175.00000000000003</v>
      </c>
      <c r="AJ378" s="60">
        <f t="shared" si="239"/>
        <v>10175</v>
      </c>
      <c r="AK378" s="60">
        <f t="shared" si="239"/>
        <v>648.37901711452696</v>
      </c>
      <c r="AL378" s="60">
        <f t="shared" si="239"/>
        <v>12.967580342290539</v>
      </c>
      <c r="AM378" s="60">
        <f t="shared" ca="1" si="239"/>
        <v>-767.54796797025324</v>
      </c>
      <c r="AN378" s="60">
        <f t="shared" ca="1" si="239"/>
        <v>-767.54796797025324</v>
      </c>
      <c r="AO378" s="60">
        <f t="shared" ca="1" si="239"/>
        <v>767.54796797025324</v>
      </c>
      <c r="AP378" s="63">
        <f t="shared" si="212"/>
        <v>35</v>
      </c>
      <c r="AQ378" s="62">
        <f t="shared" si="213"/>
        <v>4.5045077800745084</v>
      </c>
      <c r="AR378" s="62">
        <f t="shared" si="214"/>
        <v>225.22538900372541</v>
      </c>
      <c r="AS378" s="62">
        <f t="shared" si="215"/>
        <v>450.45077800745082</v>
      </c>
      <c r="AT378" s="62">
        <f t="shared" si="216"/>
        <v>-225.22538900372541</v>
      </c>
      <c r="AU378" s="62">
        <f t="shared" si="217"/>
        <v>675.67616701117618</v>
      </c>
      <c r="AV378" s="62">
        <f t="shared" si="218"/>
        <v>-900.90155601490164</v>
      </c>
      <c r="AW378" s="63">
        <f t="shared" si="229"/>
        <v>-225.22538900372547</v>
      </c>
      <c r="AX378" s="61" t="str">
        <f t="shared" ca="1" si="219"/>
        <v/>
      </c>
      <c r="AY378" s="69">
        <f t="shared" ca="1" si="230"/>
        <v>9407.452032029747</v>
      </c>
      <c r="AZ378" s="51">
        <f t="shared" si="220"/>
        <v>1576.5777230260778</v>
      </c>
      <c r="BA378" s="55">
        <f t="shared" ca="1" si="221"/>
        <v>0.16610205210140985</v>
      </c>
      <c r="BB378" s="55">
        <f t="shared" ca="1" si="231"/>
        <v>-0.44302652434804796</v>
      </c>
      <c r="BC378" s="64">
        <f t="shared" ca="1" si="222"/>
        <v>-733.60440611825197</v>
      </c>
      <c r="BE378" s="52">
        <f t="shared" ca="1" si="223"/>
        <v>3.899999999999987</v>
      </c>
      <c r="BF378" s="52" t="str">
        <f t="shared" ca="1" si="224"/>
        <v/>
      </c>
      <c r="BG378" s="52">
        <f t="shared" ca="1" si="232"/>
        <v>3.899999999999987</v>
      </c>
      <c r="BH378" s="52" t="str">
        <f t="shared" ca="1" si="233"/>
        <v/>
      </c>
    </row>
    <row r="379" spans="19:60">
      <c r="S379" s="68">
        <f t="shared" ref="S379:T394" si="241">S378</f>
        <v>7</v>
      </c>
      <c r="T379" s="69">
        <f t="shared" si="241"/>
        <v>2</v>
      </c>
      <c r="U379" s="70">
        <f t="shared" si="225"/>
        <v>3</v>
      </c>
      <c r="V379" s="68">
        <f t="shared" si="240"/>
        <v>4</v>
      </c>
      <c r="W379" s="70">
        <f t="shared" si="240"/>
        <v>7</v>
      </c>
      <c r="X379" s="71">
        <f t="shared" si="240"/>
        <v>0.42857142857142855</v>
      </c>
      <c r="Y379" s="71">
        <f t="shared" si="240"/>
        <v>0.5</v>
      </c>
      <c r="Z379" s="69">
        <f t="shared" si="240"/>
        <v>10000</v>
      </c>
      <c r="AA379" s="69">
        <f t="shared" ca="1" si="240"/>
        <v>9491.6209828854735</v>
      </c>
      <c r="AB379" s="69">
        <f t="shared" ca="1" si="227"/>
        <v>-508.3790171145265</v>
      </c>
      <c r="AC379" s="69">
        <f t="shared" ca="1" si="228"/>
        <v>140.93476785345405</v>
      </c>
      <c r="AD379" s="73">
        <f t="shared" si="235"/>
        <v>3.7999999999999869</v>
      </c>
      <c r="AE379" s="69">
        <f t="shared" ref="AE379:AO394" si="242">AE378</f>
        <v>0.70000000000000007</v>
      </c>
      <c r="AF379" s="69">
        <f t="shared" si="242"/>
        <v>3.5000000000000004</v>
      </c>
      <c r="AG379" s="78">
        <f t="shared" si="242"/>
        <v>200</v>
      </c>
      <c r="AH379" s="60">
        <f t="shared" si="242"/>
        <v>50</v>
      </c>
      <c r="AI379" s="60">
        <f t="shared" si="242"/>
        <v>175.00000000000003</v>
      </c>
      <c r="AJ379" s="60">
        <f t="shared" si="242"/>
        <v>10175</v>
      </c>
      <c r="AK379" s="60">
        <f t="shared" si="242"/>
        <v>648.37901711452696</v>
      </c>
      <c r="AL379" s="60">
        <f t="shared" si="242"/>
        <v>12.967580342290539</v>
      </c>
      <c r="AM379" s="60">
        <f t="shared" ca="1" si="242"/>
        <v>-767.54796797025324</v>
      </c>
      <c r="AN379" s="60">
        <f t="shared" ca="1" si="242"/>
        <v>-767.54796797025324</v>
      </c>
      <c r="AO379" s="60">
        <f t="shared" ca="1" si="242"/>
        <v>767.54796797025324</v>
      </c>
      <c r="AP379" s="63">
        <f t="shared" si="212"/>
        <v>35</v>
      </c>
      <c r="AQ379" s="62">
        <f t="shared" si="213"/>
        <v>4.5967316690238382</v>
      </c>
      <c r="AR379" s="62">
        <f t="shared" si="214"/>
        <v>229.8365834511919</v>
      </c>
      <c r="AS379" s="62">
        <f t="shared" si="215"/>
        <v>459.6731669023838</v>
      </c>
      <c r="AT379" s="62">
        <f t="shared" si="216"/>
        <v>-229.8365834511919</v>
      </c>
      <c r="AU379" s="62">
        <f t="shared" si="217"/>
        <v>689.50975035357567</v>
      </c>
      <c r="AV379" s="62">
        <f t="shared" si="218"/>
        <v>-919.3463338047676</v>
      </c>
      <c r="AW379" s="63">
        <f t="shared" si="229"/>
        <v>-229.83658345119193</v>
      </c>
      <c r="AX379" s="61" t="str">
        <f t="shared" ca="1" si="219"/>
        <v/>
      </c>
      <c r="AY379" s="69">
        <f t="shared" ca="1" si="230"/>
        <v>9407.452032029747</v>
      </c>
      <c r="AZ379" s="51">
        <f t="shared" si="220"/>
        <v>1608.8560841583433</v>
      </c>
      <c r="BA379" s="55">
        <f t="shared" ca="1" si="221"/>
        <v>0.16950277376849571</v>
      </c>
      <c r="BB379" s="55">
        <f t="shared" ca="1" si="231"/>
        <v>-0.45209691138651942</v>
      </c>
      <c r="BC379" s="64">
        <f t="shared" ca="1" si="222"/>
        <v>-738.21560056571843</v>
      </c>
      <c r="BE379" s="52">
        <f t="shared" ca="1" si="223"/>
        <v>3.7999999999999869</v>
      </c>
      <c r="BF379" s="52" t="str">
        <f t="shared" ca="1" si="224"/>
        <v/>
      </c>
      <c r="BG379" s="52">
        <f t="shared" ca="1" si="232"/>
        <v>3.7999999999999869</v>
      </c>
      <c r="BH379" s="52" t="str">
        <f t="shared" ca="1" si="233"/>
        <v/>
      </c>
    </row>
    <row r="380" spans="19:60">
      <c r="S380" s="68">
        <f t="shared" si="241"/>
        <v>7</v>
      </c>
      <c r="T380" s="69">
        <f t="shared" si="241"/>
        <v>2</v>
      </c>
      <c r="U380" s="70">
        <f t="shared" si="225"/>
        <v>3</v>
      </c>
      <c r="V380" s="68">
        <f t="shared" si="240"/>
        <v>4</v>
      </c>
      <c r="W380" s="70">
        <f t="shared" si="240"/>
        <v>7</v>
      </c>
      <c r="X380" s="71">
        <f t="shared" si="240"/>
        <v>0.42857142857142855</v>
      </c>
      <c r="Y380" s="71">
        <f t="shared" si="240"/>
        <v>0.5</v>
      </c>
      <c r="Z380" s="69">
        <f t="shared" si="240"/>
        <v>10000</v>
      </c>
      <c r="AA380" s="69">
        <f t="shared" ca="1" si="240"/>
        <v>9491.6209828854735</v>
      </c>
      <c r="AB380" s="69">
        <f t="shared" ca="1" si="227"/>
        <v>-508.3790171145265</v>
      </c>
      <c r="AC380" s="69">
        <f t="shared" ca="1" si="228"/>
        <v>140.93476785345405</v>
      </c>
      <c r="AD380" s="73">
        <f t="shared" si="235"/>
        <v>3.6999999999999869</v>
      </c>
      <c r="AE380" s="69">
        <f t="shared" si="242"/>
        <v>0.70000000000000007</v>
      </c>
      <c r="AF380" s="69">
        <f t="shared" si="242"/>
        <v>3.5000000000000004</v>
      </c>
      <c r="AG380" s="78">
        <f t="shared" si="242"/>
        <v>200</v>
      </c>
      <c r="AH380" s="60">
        <f t="shared" si="242"/>
        <v>50</v>
      </c>
      <c r="AI380" s="60">
        <f t="shared" si="242"/>
        <v>175.00000000000003</v>
      </c>
      <c r="AJ380" s="60">
        <f t="shared" si="242"/>
        <v>10175</v>
      </c>
      <c r="AK380" s="60">
        <f t="shared" si="242"/>
        <v>648.37901711452696</v>
      </c>
      <c r="AL380" s="60">
        <f t="shared" si="242"/>
        <v>12.967580342290539</v>
      </c>
      <c r="AM380" s="60">
        <f t="shared" ca="1" si="242"/>
        <v>-767.54796797025324</v>
      </c>
      <c r="AN380" s="60">
        <f t="shared" ca="1" si="242"/>
        <v>-767.54796797025324</v>
      </c>
      <c r="AO380" s="60">
        <f t="shared" ca="1" si="242"/>
        <v>767.54796797025324</v>
      </c>
      <c r="AP380" s="63">
        <f t="shared" si="212"/>
        <v>35</v>
      </c>
      <c r="AQ380" s="62">
        <f t="shared" si="213"/>
        <v>4.6939406330515094</v>
      </c>
      <c r="AR380" s="62">
        <f t="shared" si="214"/>
        <v>234.69703165257548</v>
      </c>
      <c r="AS380" s="62">
        <f t="shared" si="215"/>
        <v>469.39406330515095</v>
      </c>
      <c r="AT380" s="62">
        <f t="shared" si="216"/>
        <v>-234.69703165257548</v>
      </c>
      <c r="AU380" s="62">
        <f t="shared" si="217"/>
        <v>704.09109495772645</v>
      </c>
      <c r="AV380" s="62">
        <f t="shared" si="218"/>
        <v>-938.7881266103019</v>
      </c>
      <c r="AW380" s="63">
        <f t="shared" si="229"/>
        <v>-234.69703165257545</v>
      </c>
      <c r="AX380" s="61" t="str">
        <f t="shared" ca="1" si="219"/>
        <v/>
      </c>
      <c r="AY380" s="69">
        <f t="shared" ca="1" si="230"/>
        <v>9407.452032029747</v>
      </c>
      <c r="AZ380" s="51">
        <f t="shared" si="220"/>
        <v>1642.8792215680282</v>
      </c>
      <c r="BA380" s="55">
        <f t="shared" ca="1" si="221"/>
        <v>0.17308731822839699</v>
      </c>
      <c r="BB380" s="55">
        <f t="shared" ca="1" si="231"/>
        <v>-0.46165758961625952</v>
      </c>
      <c r="BC380" s="64">
        <f t="shared" ca="1" si="222"/>
        <v>-743.07604876710195</v>
      </c>
      <c r="BE380" s="52">
        <f t="shared" ca="1" si="223"/>
        <v>3.6999999999999869</v>
      </c>
      <c r="BF380" s="52" t="str">
        <f t="shared" ca="1" si="224"/>
        <v/>
      </c>
      <c r="BG380" s="52">
        <f t="shared" ca="1" si="232"/>
        <v>3.6999999999999869</v>
      </c>
      <c r="BH380" s="52" t="str">
        <f t="shared" ca="1" si="233"/>
        <v/>
      </c>
    </row>
    <row r="381" spans="19:60">
      <c r="S381" s="68">
        <f t="shared" si="241"/>
        <v>7</v>
      </c>
      <c r="T381" s="69">
        <f t="shared" si="241"/>
        <v>2</v>
      </c>
      <c r="U381" s="70">
        <f t="shared" si="225"/>
        <v>3</v>
      </c>
      <c r="V381" s="68">
        <f t="shared" si="240"/>
        <v>4</v>
      </c>
      <c r="W381" s="70">
        <f t="shared" si="240"/>
        <v>7</v>
      </c>
      <c r="X381" s="71">
        <f t="shared" si="240"/>
        <v>0.42857142857142855</v>
      </c>
      <c r="Y381" s="71">
        <f t="shared" si="240"/>
        <v>0.5</v>
      </c>
      <c r="Z381" s="69">
        <f t="shared" si="240"/>
        <v>10000</v>
      </c>
      <c r="AA381" s="69">
        <f t="shared" ca="1" si="240"/>
        <v>9491.6209828854735</v>
      </c>
      <c r="AB381" s="69">
        <f t="shared" ca="1" si="227"/>
        <v>-508.3790171145265</v>
      </c>
      <c r="AC381" s="69">
        <f t="shared" ca="1" si="228"/>
        <v>140.93476785345405</v>
      </c>
      <c r="AD381" s="73">
        <f t="shared" si="235"/>
        <v>3.5999999999999868</v>
      </c>
      <c r="AE381" s="69">
        <f t="shared" si="242"/>
        <v>0.70000000000000007</v>
      </c>
      <c r="AF381" s="69">
        <f t="shared" si="242"/>
        <v>3.5000000000000004</v>
      </c>
      <c r="AG381" s="78">
        <f t="shared" si="242"/>
        <v>200</v>
      </c>
      <c r="AH381" s="60">
        <f t="shared" si="242"/>
        <v>50</v>
      </c>
      <c r="AI381" s="60">
        <f t="shared" si="242"/>
        <v>175.00000000000003</v>
      </c>
      <c r="AJ381" s="60">
        <f t="shared" si="242"/>
        <v>10175</v>
      </c>
      <c r="AK381" s="60">
        <f t="shared" si="242"/>
        <v>648.37901711452696</v>
      </c>
      <c r="AL381" s="60">
        <f t="shared" si="242"/>
        <v>12.967580342290539</v>
      </c>
      <c r="AM381" s="60">
        <f t="shared" ca="1" si="242"/>
        <v>-767.54796797025324</v>
      </c>
      <c r="AN381" s="60">
        <f t="shared" ca="1" si="242"/>
        <v>-767.54796797025324</v>
      </c>
      <c r="AO381" s="60">
        <f t="shared" ca="1" si="242"/>
        <v>767.54796797025324</v>
      </c>
      <c r="AP381" s="63">
        <f t="shared" si="212"/>
        <v>35</v>
      </c>
      <c r="AQ381" s="62">
        <f t="shared" si="213"/>
        <v>4.7965500950807192</v>
      </c>
      <c r="AR381" s="62">
        <f t="shared" si="214"/>
        <v>239.82750475403597</v>
      </c>
      <c r="AS381" s="62">
        <f t="shared" si="215"/>
        <v>479.65500950807194</v>
      </c>
      <c r="AT381" s="62">
        <f t="shared" si="216"/>
        <v>-239.82750475403597</v>
      </c>
      <c r="AU381" s="62">
        <f t="shared" si="217"/>
        <v>719.48251426210788</v>
      </c>
      <c r="AV381" s="62">
        <f t="shared" si="218"/>
        <v>-959.31001901614388</v>
      </c>
      <c r="AW381" s="63">
        <f t="shared" si="229"/>
        <v>-239.827504754036</v>
      </c>
      <c r="AX381" s="61" t="str">
        <f t="shared" ca="1" si="219"/>
        <v/>
      </c>
      <c r="AY381" s="69">
        <f t="shared" ca="1" si="230"/>
        <v>9407.452032029747</v>
      </c>
      <c r="AZ381" s="51">
        <f t="shared" si="220"/>
        <v>1678.7925332782518</v>
      </c>
      <c r="BA381" s="55">
        <f t="shared" ca="1" si="221"/>
        <v>0.17687100404718176</v>
      </c>
      <c r="BB381" s="55">
        <f t="shared" ca="1" si="231"/>
        <v>-0.47174941663654107</v>
      </c>
      <c r="BC381" s="64">
        <f t="shared" ca="1" si="222"/>
        <v>-748.2065218685625</v>
      </c>
      <c r="BE381" s="52">
        <f t="shared" ca="1" si="223"/>
        <v>3.5999999999999868</v>
      </c>
      <c r="BF381" s="52" t="str">
        <f t="shared" ca="1" si="224"/>
        <v/>
      </c>
      <c r="BG381" s="52">
        <f t="shared" ca="1" si="232"/>
        <v>3.5999999999999868</v>
      </c>
      <c r="BH381" s="52" t="str">
        <f t="shared" ca="1" si="233"/>
        <v/>
      </c>
    </row>
    <row r="382" spans="19:60">
      <c r="S382" s="68">
        <f t="shared" si="241"/>
        <v>7</v>
      </c>
      <c r="T382" s="69">
        <f t="shared" si="241"/>
        <v>2</v>
      </c>
      <c r="U382" s="70">
        <f t="shared" si="225"/>
        <v>3</v>
      </c>
      <c r="V382" s="68">
        <f t="shared" si="240"/>
        <v>4</v>
      </c>
      <c r="W382" s="70">
        <f t="shared" si="240"/>
        <v>7</v>
      </c>
      <c r="X382" s="71">
        <f t="shared" si="240"/>
        <v>0.42857142857142855</v>
      </c>
      <c r="Y382" s="71">
        <f t="shared" si="240"/>
        <v>0.5</v>
      </c>
      <c r="Z382" s="69">
        <f t="shared" si="240"/>
        <v>10000</v>
      </c>
      <c r="AA382" s="69">
        <f t="shared" ca="1" si="240"/>
        <v>9491.6209828854735</v>
      </c>
      <c r="AB382" s="69">
        <f t="shared" ca="1" si="227"/>
        <v>-508.3790171145265</v>
      </c>
      <c r="AC382" s="69">
        <f t="shared" ca="1" si="228"/>
        <v>140.93476785345405</v>
      </c>
      <c r="AD382" s="73">
        <f t="shared" si="235"/>
        <v>3.4999999999999867</v>
      </c>
      <c r="AE382" s="69">
        <f t="shared" si="242"/>
        <v>0.70000000000000007</v>
      </c>
      <c r="AF382" s="69">
        <f t="shared" si="242"/>
        <v>3.5000000000000004</v>
      </c>
      <c r="AG382" s="78">
        <f t="shared" si="242"/>
        <v>200</v>
      </c>
      <c r="AH382" s="60">
        <f t="shared" si="242"/>
        <v>50</v>
      </c>
      <c r="AI382" s="60">
        <f t="shared" si="242"/>
        <v>175.00000000000003</v>
      </c>
      <c r="AJ382" s="60">
        <f t="shared" si="242"/>
        <v>10175</v>
      </c>
      <c r="AK382" s="60">
        <f t="shared" si="242"/>
        <v>648.37901711452696</v>
      </c>
      <c r="AL382" s="60">
        <f t="shared" si="242"/>
        <v>12.967580342290539</v>
      </c>
      <c r="AM382" s="60">
        <f t="shared" ca="1" si="242"/>
        <v>-767.54796797025324</v>
      </c>
      <c r="AN382" s="60">
        <f t="shared" ca="1" si="242"/>
        <v>-767.54796797025324</v>
      </c>
      <c r="AO382" s="60">
        <f t="shared" ca="1" si="242"/>
        <v>767.54796797025324</v>
      </c>
      <c r="AP382" s="63">
        <f t="shared" si="212"/>
        <v>35</v>
      </c>
      <c r="AQ382" s="62">
        <f t="shared" si="213"/>
        <v>4.9050229549401685</v>
      </c>
      <c r="AR382" s="62">
        <f t="shared" si="214"/>
        <v>245.25114774700842</v>
      </c>
      <c r="AS382" s="62">
        <f t="shared" si="215"/>
        <v>490.50229549401683</v>
      </c>
      <c r="AT382" s="62">
        <f t="shared" si="216"/>
        <v>-245.25114774700842</v>
      </c>
      <c r="AU382" s="62">
        <f t="shared" si="217"/>
        <v>735.75344324102525</v>
      </c>
      <c r="AV382" s="62">
        <f t="shared" si="218"/>
        <v>-981.00459098803367</v>
      </c>
      <c r="AW382" s="63">
        <f t="shared" si="229"/>
        <v>-245.25114774700842</v>
      </c>
      <c r="AX382" s="61" t="str">
        <f t="shared" ca="1" si="219"/>
        <v/>
      </c>
      <c r="AY382" s="69">
        <f t="shared" ca="1" si="230"/>
        <v>9407.452032029747</v>
      </c>
      <c r="AZ382" s="51">
        <f t="shared" si="220"/>
        <v>1716.7580342290589</v>
      </c>
      <c r="BA382" s="55">
        <f t="shared" ca="1" si="221"/>
        <v>0.1808709004841827</v>
      </c>
      <c r="BB382" s="55">
        <f t="shared" ca="1" si="231"/>
        <v>-0.48241791948655266</v>
      </c>
      <c r="BC382" s="64">
        <f t="shared" ca="1" si="222"/>
        <v>-753.63016486153492</v>
      </c>
      <c r="BE382" s="52">
        <f t="shared" ca="1" si="223"/>
        <v>3.4999999999999867</v>
      </c>
      <c r="BF382" s="52" t="str">
        <f t="shared" ca="1" si="224"/>
        <v/>
      </c>
      <c r="BG382" s="52">
        <f t="shared" ca="1" si="232"/>
        <v>3.4999999999999867</v>
      </c>
      <c r="BH382" s="52" t="str">
        <f t="shared" ca="1" si="233"/>
        <v/>
      </c>
    </row>
    <row r="383" spans="19:60">
      <c r="S383" s="68">
        <f t="shared" si="241"/>
        <v>7</v>
      </c>
      <c r="T383" s="69">
        <f t="shared" si="241"/>
        <v>2</v>
      </c>
      <c r="U383" s="70">
        <f t="shared" si="225"/>
        <v>3</v>
      </c>
      <c r="V383" s="68">
        <f t="shared" si="240"/>
        <v>4</v>
      </c>
      <c r="W383" s="70">
        <f t="shared" si="240"/>
        <v>7</v>
      </c>
      <c r="X383" s="71">
        <f t="shared" si="240"/>
        <v>0.42857142857142855</v>
      </c>
      <c r="Y383" s="71">
        <f t="shared" si="240"/>
        <v>0.5</v>
      </c>
      <c r="Z383" s="69">
        <f t="shared" si="240"/>
        <v>10000</v>
      </c>
      <c r="AA383" s="69">
        <f t="shared" ca="1" si="240"/>
        <v>9491.6209828854735</v>
      </c>
      <c r="AB383" s="69">
        <f t="shared" ca="1" si="227"/>
        <v>-508.3790171145265</v>
      </c>
      <c r="AC383" s="69">
        <f t="shared" ca="1" si="228"/>
        <v>140.93476785345405</v>
      </c>
      <c r="AD383" s="73">
        <f t="shared" si="235"/>
        <v>3.3999999999999866</v>
      </c>
      <c r="AE383" s="69">
        <f t="shared" si="242"/>
        <v>0.70000000000000007</v>
      </c>
      <c r="AF383" s="69">
        <f t="shared" si="242"/>
        <v>3.5000000000000004</v>
      </c>
      <c r="AG383" s="78">
        <f t="shared" si="242"/>
        <v>200</v>
      </c>
      <c r="AH383" s="60">
        <f t="shared" si="242"/>
        <v>50</v>
      </c>
      <c r="AI383" s="60">
        <f t="shared" si="242"/>
        <v>175.00000000000003</v>
      </c>
      <c r="AJ383" s="60">
        <f t="shared" si="242"/>
        <v>10175</v>
      </c>
      <c r="AK383" s="60">
        <f t="shared" si="242"/>
        <v>648.37901711452696</v>
      </c>
      <c r="AL383" s="60">
        <f t="shared" si="242"/>
        <v>12.967580342290539</v>
      </c>
      <c r="AM383" s="60">
        <f t="shared" ca="1" si="242"/>
        <v>-767.54796797025324</v>
      </c>
      <c r="AN383" s="60">
        <f t="shared" ca="1" si="242"/>
        <v>-767.54796797025324</v>
      </c>
      <c r="AO383" s="60">
        <f t="shared" ca="1" si="242"/>
        <v>767.54796797025324</v>
      </c>
      <c r="AP383" s="63">
        <f t="shared" si="212"/>
        <v>35</v>
      </c>
      <c r="AQ383" s="62">
        <f t="shared" si="213"/>
        <v>5.0198765712619391</v>
      </c>
      <c r="AR383" s="62">
        <f t="shared" si="214"/>
        <v>250.99382856309694</v>
      </c>
      <c r="AS383" s="62">
        <f t="shared" si="215"/>
        <v>501.98765712619388</v>
      </c>
      <c r="AT383" s="62">
        <f t="shared" si="216"/>
        <v>-250.99382856309694</v>
      </c>
      <c r="AU383" s="62">
        <f t="shared" si="217"/>
        <v>752.98148568929082</v>
      </c>
      <c r="AV383" s="62">
        <f t="shared" si="218"/>
        <v>-1003.9753142523878</v>
      </c>
      <c r="AW383" s="63">
        <f t="shared" si="229"/>
        <v>-250.99382856309694</v>
      </c>
      <c r="AX383" s="61" t="str">
        <f t="shared" ca="1" si="219"/>
        <v/>
      </c>
      <c r="AY383" s="69">
        <f t="shared" ca="1" si="230"/>
        <v>9407.452032029747</v>
      </c>
      <c r="AZ383" s="51">
        <f t="shared" si="220"/>
        <v>1756.9567999416786</v>
      </c>
      <c r="BA383" s="55">
        <f t="shared" ca="1" si="221"/>
        <v>0.18510608494688963</v>
      </c>
      <c r="BB383" s="55">
        <f t="shared" ca="1" si="231"/>
        <v>-0.49371398132774152</v>
      </c>
      <c r="BC383" s="64">
        <f t="shared" ca="1" si="222"/>
        <v>-759.37284567762345</v>
      </c>
      <c r="BE383" s="52">
        <f t="shared" ca="1" si="223"/>
        <v>3.3999999999999866</v>
      </c>
      <c r="BF383" s="52" t="str">
        <f t="shared" ca="1" si="224"/>
        <v/>
      </c>
      <c r="BG383" s="52">
        <f t="shared" ca="1" si="232"/>
        <v>3.3999999999999866</v>
      </c>
      <c r="BH383" s="52" t="str">
        <f t="shared" ca="1" si="233"/>
        <v/>
      </c>
    </row>
    <row r="384" spans="19:60">
      <c r="S384" s="68">
        <f t="shared" si="241"/>
        <v>7</v>
      </c>
      <c r="T384" s="69">
        <f t="shared" si="241"/>
        <v>2</v>
      </c>
      <c r="U384" s="70">
        <f t="shared" si="225"/>
        <v>3</v>
      </c>
      <c r="V384" s="68">
        <f t="shared" si="240"/>
        <v>4</v>
      </c>
      <c r="W384" s="70">
        <f t="shared" si="240"/>
        <v>7</v>
      </c>
      <c r="X384" s="71">
        <f t="shared" si="240"/>
        <v>0.42857142857142855</v>
      </c>
      <c r="Y384" s="71">
        <f t="shared" si="240"/>
        <v>0.5</v>
      </c>
      <c r="Z384" s="69">
        <f t="shared" si="240"/>
        <v>10000</v>
      </c>
      <c r="AA384" s="69">
        <f t="shared" ca="1" si="240"/>
        <v>9491.6209828854735</v>
      </c>
      <c r="AB384" s="69">
        <f t="shared" ca="1" si="227"/>
        <v>-508.3790171145265</v>
      </c>
      <c r="AC384" s="69">
        <f t="shared" ca="1" si="228"/>
        <v>140.93476785345405</v>
      </c>
      <c r="AD384" s="73">
        <f t="shared" si="235"/>
        <v>3.2999999999999865</v>
      </c>
      <c r="AE384" s="69">
        <f t="shared" si="242"/>
        <v>0.70000000000000007</v>
      </c>
      <c r="AF384" s="69">
        <f t="shared" si="242"/>
        <v>3.5000000000000004</v>
      </c>
      <c r="AG384" s="78">
        <f t="shared" si="242"/>
        <v>200</v>
      </c>
      <c r="AH384" s="60">
        <f t="shared" si="242"/>
        <v>50</v>
      </c>
      <c r="AI384" s="60">
        <f t="shared" si="242"/>
        <v>175.00000000000003</v>
      </c>
      <c r="AJ384" s="60">
        <f t="shared" si="242"/>
        <v>10175</v>
      </c>
      <c r="AK384" s="60">
        <f t="shared" si="242"/>
        <v>648.37901711452696</v>
      </c>
      <c r="AL384" s="60">
        <f t="shared" si="242"/>
        <v>12.967580342290539</v>
      </c>
      <c r="AM384" s="60">
        <f t="shared" ca="1" si="242"/>
        <v>-767.54796797025324</v>
      </c>
      <c r="AN384" s="60">
        <f t="shared" ca="1" si="242"/>
        <v>-767.54796797025324</v>
      </c>
      <c r="AO384" s="60">
        <f t="shared" ca="1" si="242"/>
        <v>767.54796797025324</v>
      </c>
      <c r="AP384" s="63">
        <f t="shared" si="212"/>
        <v>35</v>
      </c>
      <c r="AQ384" s="62">
        <f t="shared" si="213"/>
        <v>5.1416910128153317</v>
      </c>
      <c r="AR384" s="62">
        <f t="shared" si="214"/>
        <v>257.08455064076657</v>
      </c>
      <c r="AS384" s="62">
        <f t="shared" si="215"/>
        <v>514.16910128153313</v>
      </c>
      <c r="AT384" s="62">
        <f t="shared" si="216"/>
        <v>-257.08455064076657</v>
      </c>
      <c r="AU384" s="62">
        <f t="shared" si="217"/>
        <v>771.2536519222997</v>
      </c>
      <c r="AV384" s="62">
        <f t="shared" si="218"/>
        <v>-1028.3382025630663</v>
      </c>
      <c r="AW384" s="63">
        <f t="shared" si="229"/>
        <v>-257.08455064076657</v>
      </c>
      <c r="AX384" s="61" t="str">
        <f t="shared" ca="1" si="219"/>
        <v/>
      </c>
      <c r="AY384" s="69">
        <f t="shared" ca="1" si="230"/>
        <v>9407.452032029747</v>
      </c>
      <c r="AZ384" s="51">
        <f t="shared" si="220"/>
        <v>1799.591854485366</v>
      </c>
      <c r="BA384" s="55">
        <f t="shared" ca="1" si="221"/>
        <v>0.18959794725582121</v>
      </c>
      <c r="BB384" s="55">
        <f t="shared" ca="1" si="231"/>
        <v>-0.50569465297748728</v>
      </c>
      <c r="BC384" s="64">
        <f t="shared" ca="1" si="222"/>
        <v>-765.46356775529307</v>
      </c>
      <c r="BE384" s="52">
        <f t="shared" ca="1" si="223"/>
        <v>3.2999999999999865</v>
      </c>
      <c r="BF384" s="52" t="str">
        <f t="shared" ca="1" si="224"/>
        <v/>
      </c>
      <c r="BG384" s="52">
        <f t="shared" ca="1" si="232"/>
        <v>3.2999999999999865</v>
      </c>
      <c r="BH384" s="52" t="str">
        <f t="shared" ca="1" si="233"/>
        <v/>
      </c>
    </row>
    <row r="385" spans="19:60">
      <c r="S385" s="68">
        <f t="shared" si="241"/>
        <v>7</v>
      </c>
      <c r="T385" s="69">
        <f t="shared" si="241"/>
        <v>2</v>
      </c>
      <c r="U385" s="70">
        <f t="shared" si="225"/>
        <v>3</v>
      </c>
      <c r="V385" s="68">
        <f t="shared" si="240"/>
        <v>4</v>
      </c>
      <c r="W385" s="70">
        <f t="shared" si="240"/>
        <v>7</v>
      </c>
      <c r="X385" s="71">
        <f t="shared" si="240"/>
        <v>0.42857142857142855</v>
      </c>
      <c r="Y385" s="71">
        <f t="shared" si="240"/>
        <v>0.5</v>
      </c>
      <c r="Z385" s="69">
        <f t="shared" si="240"/>
        <v>10000</v>
      </c>
      <c r="AA385" s="69">
        <f t="shared" ca="1" si="240"/>
        <v>9491.6209828854735</v>
      </c>
      <c r="AB385" s="69">
        <f t="shared" ca="1" si="227"/>
        <v>-508.3790171145265</v>
      </c>
      <c r="AC385" s="69">
        <f t="shared" ca="1" si="228"/>
        <v>140.93476785345405</v>
      </c>
      <c r="AD385" s="73">
        <f t="shared" si="235"/>
        <v>3.1999999999999864</v>
      </c>
      <c r="AE385" s="69">
        <f t="shared" si="242"/>
        <v>0.70000000000000007</v>
      </c>
      <c r="AF385" s="69">
        <f t="shared" si="242"/>
        <v>3.5000000000000004</v>
      </c>
      <c r="AG385" s="78">
        <f t="shared" si="242"/>
        <v>200</v>
      </c>
      <c r="AH385" s="60">
        <f t="shared" si="242"/>
        <v>50</v>
      </c>
      <c r="AI385" s="60">
        <f t="shared" si="242"/>
        <v>175.00000000000003</v>
      </c>
      <c r="AJ385" s="60">
        <f t="shared" si="242"/>
        <v>10175</v>
      </c>
      <c r="AK385" s="60">
        <f t="shared" si="242"/>
        <v>648.37901711452696</v>
      </c>
      <c r="AL385" s="60">
        <f t="shared" si="242"/>
        <v>12.967580342290539</v>
      </c>
      <c r="AM385" s="60">
        <f t="shared" ca="1" si="242"/>
        <v>-767.54796797025324</v>
      </c>
      <c r="AN385" s="60">
        <f t="shared" ca="1" si="242"/>
        <v>-767.54796797025324</v>
      </c>
      <c r="AO385" s="60">
        <f t="shared" ca="1" si="242"/>
        <v>767.54796797025324</v>
      </c>
      <c r="AP385" s="63">
        <f t="shared" si="212"/>
        <v>35</v>
      </c>
      <c r="AQ385" s="62">
        <f t="shared" si="213"/>
        <v>5.2711188569658116</v>
      </c>
      <c r="AR385" s="62">
        <f t="shared" si="214"/>
        <v>263.55594284829056</v>
      </c>
      <c r="AS385" s="62">
        <f t="shared" si="215"/>
        <v>527.11188569658111</v>
      </c>
      <c r="AT385" s="62">
        <f t="shared" si="216"/>
        <v>-263.55594284829056</v>
      </c>
      <c r="AU385" s="62">
        <f t="shared" si="217"/>
        <v>790.66782854487167</v>
      </c>
      <c r="AV385" s="62">
        <f t="shared" si="218"/>
        <v>-1054.2237713931622</v>
      </c>
      <c r="AW385" s="63">
        <f t="shared" si="229"/>
        <v>-263.55594284829056</v>
      </c>
      <c r="AX385" s="61" t="str">
        <f t="shared" ca="1" si="219"/>
        <v/>
      </c>
      <c r="AY385" s="69">
        <f t="shared" ca="1" si="230"/>
        <v>9407.452032029747</v>
      </c>
      <c r="AZ385" s="51">
        <f t="shared" si="220"/>
        <v>1844.8915999380338</v>
      </c>
      <c r="BA385" s="55">
        <f t="shared" ca="1" si="221"/>
        <v>0.19437055095906103</v>
      </c>
      <c r="BB385" s="55">
        <f t="shared" ca="1" si="231"/>
        <v>-0.51842411660534227</v>
      </c>
      <c r="BC385" s="64">
        <f t="shared" ca="1" si="222"/>
        <v>-771.93495996281706</v>
      </c>
      <c r="BE385" s="52">
        <f t="shared" ca="1" si="223"/>
        <v>3.1999999999999864</v>
      </c>
      <c r="BF385" s="52" t="str">
        <f t="shared" ca="1" si="224"/>
        <v/>
      </c>
      <c r="BG385" s="52">
        <f t="shared" ca="1" si="232"/>
        <v>3.1999999999999864</v>
      </c>
      <c r="BH385" s="52" t="str">
        <f t="shared" ca="1" si="233"/>
        <v/>
      </c>
    </row>
    <row r="386" spans="19:60">
      <c r="S386" s="68">
        <f t="shared" si="241"/>
        <v>7</v>
      </c>
      <c r="T386" s="69">
        <f t="shared" si="241"/>
        <v>2</v>
      </c>
      <c r="U386" s="70">
        <f t="shared" si="225"/>
        <v>3</v>
      </c>
      <c r="V386" s="68">
        <f t="shared" si="240"/>
        <v>4</v>
      </c>
      <c r="W386" s="70">
        <f t="shared" si="240"/>
        <v>7</v>
      </c>
      <c r="X386" s="71">
        <f t="shared" si="240"/>
        <v>0.42857142857142855</v>
      </c>
      <c r="Y386" s="71">
        <f t="shared" si="240"/>
        <v>0.5</v>
      </c>
      <c r="Z386" s="69">
        <f t="shared" si="240"/>
        <v>10000</v>
      </c>
      <c r="AA386" s="69">
        <f t="shared" ca="1" si="240"/>
        <v>9491.6209828854735</v>
      </c>
      <c r="AB386" s="69">
        <f t="shared" ca="1" si="227"/>
        <v>-508.3790171145265</v>
      </c>
      <c r="AC386" s="69">
        <f t="shared" ca="1" si="228"/>
        <v>140.93476785345405</v>
      </c>
      <c r="AD386" s="73">
        <f t="shared" si="235"/>
        <v>3.0999999999999863</v>
      </c>
      <c r="AE386" s="69">
        <f t="shared" si="242"/>
        <v>0.70000000000000007</v>
      </c>
      <c r="AF386" s="69">
        <f t="shared" si="242"/>
        <v>3.5000000000000004</v>
      </c>
      <c r="AG386" s="78">
        <f t="shared" si="242"/>
        <v>200</v>
      </c>
      <c r="AH386" s="60">
        <f t="shared" si="242"/>
        <v>50</v>
      </c>
      <c r="AI386" s="60">
        <f t="shared" si="242"/>
        <v>175.00000000000003</v>
      </c>
      <c r="AJ386" s="60">
        <f t="shared" si="242"/>
        <v>10175</v>
      </c>
      <c r="AK386" s="60">
        <f t="shared" si="242"/>
        <v>648.37901711452696</v>
      </c>
      <c r="AL386" s="60">
        <f t="shared" si="242"/>
        <v>12.967580342290539</v>
      </c>
      <c r="AM386" s="60">
        <f t="shared" ca="1" si="242"/>
        <v>-767.54796797025324</v>
      </c>
      <c r="AN386" s="60">
        <f t="shared" ca="1" si="242"/>
        <v>-767.54796797025324</v>
      </c>
      <c r="AO386" s="60">
        <f t="shared" ca="1" si="242"/>
        <v>767.54796797025324</v>
      </c>
      <c r="AP386" s="63">
        <f t="shared" si="212"/>
        <v>35</v>
      </c>
      <c r="AQ386" s="62">
        <f t="shared" si="213"/>
        <v>5.4088968846098702</v>
      </c>
      <c r="AR386" s="62">
        <f t="shared" si="214"/>
        <v>270.44484423049352</v>
      </c>
      <c r="AS386" s="62">
        <f t="shared" si="215"/>
        <v>540.88968846098703</v>
      </c>
      <c r="AT386" s="62">
        <f t="shared" si="216"/>
        <v>-270.44484423049352</v>
      </c>
      <c r="AU386" s="62">
        <f t="shared" si="217"/>
        <v>811.33453269148049</v>
      </c>
      <c r="AV386" s="62">
        <f t="shared" si="218"/>
        <v>-1081.7793769219741</v>
      </c>
      <c r="AW386" s="63">
        <f t="shared" si="229"/>
        <v>-270.44484423049357</v>
      </c>
      <c r="AX386" s="61" t="str">
        <f t="shared" ca="1" si="219"/>
        <v/>
      </c>
      <c r="AY386" s="69">
        <f t="shared" ca="1" si="230"/>
        <v>9407.452032029747</v>
      </c>
      <c r="AZ386" s="51">
        <f t="shared" si="220"/>
        <v>1893.1139096134546</v>
      </c>
      <c r="BA386" s="55">
        <f t="shared" ca="1" si="221"/>
        <v>0.1994510645786389</v>
      </c>
      <c r="BB386" s="55">
        <f t="shared" ca="1" si="231"/>
        <v>-0.53197483595112338</v>
      </c>
      <c r="BC386" s="64">
        <f t="shared" ca="1" si="222"/>
        <v>-778.82386134502008</v>
      </c>
      <c r="BE386" s="52">
        <f t="shared" ca="1" si="223"/>
        <v>3.0999999999999863</v>
      </c>
      <c r="BF386" s="52" t="str">
        <f t="shared" ca="1" si="224"/>
        <v/>
      </c>
      <c r="BG386" s="52">
        <f t="shared" ca="1" si="232"/>
        <v>3.0999999999999863</v>
      </c>
      <c r="BH386" s="52" t="str">
        <f t="shared" ca="1" si="233"/>
        <v/>
      </c>
    </row>
    <row r="387" spans="19:60">
      <c r="S387" s="68">
        <f t="shared" si="241"/>
        <v>7</v>
      </c>
      <c r="T387" s="69">
        <f t="shared" si="241"/>
        <v>2</v>
      </c>
      <c r="U387" s="70">
        <f t="shared" si="225"/>
        <v>3</v>
      </c>
      <c r="V387" s="68">
        <f t="shared" si="240"/>
        <v>4</v>
      </c>
      <c r="W387" s="70">
        <f t="shared" si="240"/>
        <v>7</v>
      </c>
      <c r="X387" s="71">
        <f t="shared" si="240"/>
        <v>0.42857142857142855</v>
      </c>
      <c r="Y387" s="71">
        <f t="shared" si="240"/>
        <v>0.5</v>
      </c>
      <c r="Z387" s="69">
        <f t="shared" si="240"/>
        <v>10000</v>
      </c>
      <c r="AA387" s="69">
        <f t="shared" ca="1" si="240"/>
        <v>9491.6209828854735</v>
      </c>
      <c r="AB387" s="69">
        <f t="shared" ca="1" si="227"/>
        <v>-508.3790171145265</v>
      </c>
      <c r="AC387" s="69">
        <f t="shared" ca="1" si="228"/>
        <v>140.93476785345405</v>
      </c>
      <c r="AD387" s="73">
        <f t="shared" si="235"/>
        <v>2.9999999999999862</v>
      </c>
      <c r="AE387" s="69">
        <f t="shared" si="242"/>
        <v>0.70000000000000007</v>
      </c>
      <c r="AF387" s="69">
        <f t="shared" si="242"/>
        <v>3.5000000000000004</v>
      </c>
      <c r="AG387" s="78">
        <f t="shared" si="242"/>
        <v>200</v>
      </c>
      <c r="AH387" s="60">
        <f t="shared" si="242"/>
        <v>50</v>
      </c>
      <c r="AI387" s="60">
        <f t="shared" si="242"/>
        <v>175.00000000000003</v>
      </c>
      <c r="AJ387" s="60">
        <f t="shared" si="242"/>
        <v>10175</v>
      </c>
      <c r="AK387" s="60">
        <f t="shared" si="242"/>
        <v>648.37901711452696</v>
      </c>
      <c r="AL387" s="60">
        <f t="shared" si="242"/>
        <v>12.967580342290539</v>
      </c>
      <c r="AM387" s="60">
        <f t="shared" ca="1" si="242"/>
        <v>-767.54796797025324</v>
      </c>
      <c r="AN387" s="60">
        <f t="shared" ca="1" si="242"/>
        <v>-767.54796797025324</v>
      </c>
      <c r="AO387" s="60">
        <f t="shared" ca="1" si="242"/>
        <v>767.54796797025324</v>
      </c>
      <c r="AP387" s="63">
        <f t="shared" si="212"/>
        <v>35</v>
      </c>
      <c r="AQ387" s="62">
        <f t="shared" si="213"/>
        <v>5.5558601140968671</v>
      </c>
      <c r="AR387" s="62">
        <f t="shared" si="214"/>
        <v>277.79300570484338</v>
      </c>
      <c r="AS387" s="62">
        <f t="shared" si="215"/>
        <v>555.58601140968676</v>
      </c>
      <c r="AT387" s="62">
        <f t="shared" si="216"/>
        <v>-277.79300570484338</v>
      </c>
      <c r="AU387" s="62">
        <f t="shared" si="217"/>
        <v>833.37901711453014</v>
      </c>
      <c r="AV387" s="62">
        <f t="shared" si="218"/>
        <v>-1111.1720228193735</v>
      </c>
      <c r="AW387" s="63">
        <f t="shared" si="229"/>
        <v>-277.79300570484338</v>
      </c>
      <c r="AX387" s="61" t="str">
        <f t="shared" ca="1" si="219"/>
        <v/>
      </c>
      <c r="AY387" s="69">
        <f t="shared" ca="1" si="230"/>
        <v>9407.452032029747</v>
      </c>
      <c r="AZ387" s="51">
        <f t="shared" si="220"/>
        <v>1944.5510399339037</v>
      </c>
      <c r="BA387" s="55">
        <f t="shared" ca="1" si="221"/>
        <v>0.20487027910618866</v>
      </c>
      <c r="BB387" s="55">
        <f t="shared" ca="1" si="231"/>
        <v>-0.54642893658662306</v>
      </c>
      <c r="BC387" s="64">
        <f t="shared" ca="1" si="222"/>
        <v>-786.17202281936989</v>
      </c>
      <c r="BE387" s="52">
        <f t="shared" ca="1" si="223"/>
        <v>2.9999999999999862</v>
      </c>
      <c r="BF387" s="52" t="str">
        <f t="shared" ca="1" si="224"/>
        <v/>
      </c>
      <c r="BG387" s="52">
        <f t="shared" ca="1" si="232"/>
        <v>2.9999999999999862</v>
      </c>
      <c r="BH387" s="52" t="str">
        <f t="shared" ca="1" si="233"/>
        <v/>
      </c>
    </row>
    <row r="388" spans="19:60">
      <c r="S388" s="68">
        <f t="shared" si="241"/>
        <v>7</v>
      </c>
      <c r="T388" s="69">
        <f t="shared" si="241"/>
        <v>2</v>
      </c>
      <c r="U388" s="70">
        <f t="shared" si="225"/>
        <v>3</v>
      </c>
      <c r="V388" s="68">
        <f t="shared" si="240"/>
        <v>4</v>
      </c>
      <c r="W388" s="70">
        <f t="shared" si="240"/>
        <v>7</v>
      </c>
      <c r="X388" s="71">
        <f t="shared" si="240"/>
        <v>0.42857142857142855</v>
      </c>
      <c r="Y388" s="71">
        <f t="shared" si="240"/>
        <v>0.5</v>
      </c>
      <c r="Z388" s="69">
        <f t="shared" si="240"/>
        <v>10000</v>
      </c>
      <c r="AA388" s="69">
        <f t="shared" ca="1" si="240"/>
        <v>9491.6209828854735</v>
      </c>
      <c r="AB388" s="69">
        <f t="shared" ca="1" si="227"/>
        <v>-508.3790171145265</v>
      </c>
      <c r="AC388" s="69">
        <f t="shared" ca="1" si="228"/>
        <v>140.93476785345405</v>
      </c>
      <c r="AD388" s="73">
        <f t="shared" si="235"/>
        <v>2.8999999999999861</v>
      </c>
      <c r="AE388" s="69">
        <f t="shared" si="242"/>
        <v>0.70000000000000007</v>
      </c>
      <c r="AF388" s="69">
        <f t="shared" si="242"/>
        <v>3.5000000000000004</v>
      </c>
      <c r="AG388" s="78">
        <f t="shared" si="242"/>
        <v>200</v>
      </c>
      <c r="AH388" s="60">
        <f t="shared" si="242"/>
        <v>50</v>
      </c>
      <c r="AI388" s="60">
        <f t="shared" si="242"/>
        <v>175.00000000000003</v>
      </c>
      <c r="AJ388" s="60">
        <f t="shared" si="242"/>
        <v>10175</v>
      </c>
      <c r="AK388" s="60">
        <f t="shared" si="242"/>
        <v>648.37901711452696</v>
      </c>
      <c r="AL388" s="60">
        <f t="shared" si="242"/>
        <v>12.967580342290539</v>
      </c>
      <c r="AM388" s="60">
        <f t="shared" ca="1" si="242"/>
        <v>-767.54796797025324</v>
      </c>
      <c r="AN388" s="60">
        <f t="shared" ca="1" si="242"/>
        <v>-767.54796797025324</v>
      </c>
      <c r="AO388" s="60">
        <f t="shared" ca="1" si="242"/>
        <v>767.54796797025324</v>
      </c>
      <c r="AP388" s="63">
        <f t="shared" si="212"/>
        <v>35</v>
      </c>
      <c r="AQ388" s="62">
        <f t="shared" si="213"/>
        <v>5.7129587387208973</v>
      </c>
      <c r="AR388" s="62">
        <f t="shared" si="214"/>
        <v>285.64793693604486</v>
      </c>
      <c r="AS388" s="62">
        <f t="shared" si="215"/>
        <v>571.29587387208971</v>
      </c>
      <c r="AT388" s="62">
        <f t="shared" si="216"/>
        <v>-285.64793693604486</v>
      </c>
      <c r="AU388" s="62">
        <f t="shared" si="217"/>
        <v>856.94381080813457</v>
      </c>
      <c r="AV388" s="62">
        <f t="shared" si="218"/>
        <v>-1142.5917477441794</v>
      </c>
      <c r="AW388" s="63">
        <f t="shared" si="229"/>
        <v>-285.64793693604486</v>
      </c>
      <c r="AX388" s="61" t="str">
        <f t="shared" ca="1" si="219"/>
        <v/>
      </c>
      <c r="AY388" s="69">
        <f t="shared" ca="1" si="230"/>
        <v>9407.452032029747</v>
      </c>
      <c r="AZ388" s="51">
        <f t="shared" si="220"/>
        <v>1999.5355585523139</v>
      </c>
      <c r="BA388" s="55">
        <f t="shared" ca="1" si="221"/>
        <v>0.2106632325666728</v>
      </c>
      <c r="BB388" s="55">
        <f t="shared" ca="1" si="231"/>
        <v>-0.5618798717487089</v>
      </c>
      <c r="BC388" s="64">
        <f t="shared" ca="1" si="222"/>
        <v>-794.02695405057136</v>
      </c>
      <c r="BE388" s="52">
        <f t="shared" ca="1" si="223"/>
        <v>2.8999999999999861</v>
      </c>
      <c r="BF388" s="52" t="str">
        <f t="shared" ca="1" si="224"/>
        <v/>
      </c>
      <c r="BG388" s="52">
        <f t="shared" ca="1" si="232"/>
        <v>2.8999999999999861</v>
      </c>
      <c r="BH388" s="52" t="str">
        <f t="shared" ca="1" si="233"/>
        <v/>
      </c>
    </row>
    <row r="389" spans="19:60">
      <c r="S389" s="68">
        <f t="shared" si="241"/>
        <v>7</v>
      </c>
      <c r="T389" s="69">
        <f t="shared" si="241"/>
        <v>2</v>
      </c>
      <c r="U389" s="70">
        <f t="shared" si="225"/>
        <v>3</v>
      </c>
      <c r="V389" s="68">
        <f t="shared" si="240"/>
        <v>4</v>
      </c>
      <c r="W389" s="70">
        <f t="shared" si="240"/>
        <v>7</v>
      </c>
      <c r="X389" s="71">
        <f t="shared" si="240"/>
        <v>0.42857142857142855</v>
      </c>
      <c r="Y389" s="71">
        <f t="shared" si="240"/>
        <v>0.5</v>
      </c>
      <c r="Z389" s="69">
        <f t="shared" si="240"/>
        <v>10000</v>
      </c>
      <c r="AA389" s="69">
        <f t="shared" ca="1" si="240"/>
        <v>9491.6209828854735</v>
      </c>
      <c r="AB389" s="69">
        <f t="shared" ca="1" si="227"/>
        <v>-508.3790171145265</v>
      </c>
      <c r="AC389" s="69">
        <f t="shared" ca="1" si="228"/>
        <v>140.93476785345405</v>
      </c>
      <c r="AD389" s="73">
        <f t="shared" si="235"/>
        <v>2.7999999999999861</v>
      </c>
      <c r="AE389" s="69">
        <f t="shared" si="242"/>
        <v>0.70000000000000007</v>
      </c>
      <c r="AF389" s="69">
        <f t="shared" si="242"/>
        <v>3.5000000000000004</v>
      </c>
      <c r="AG389" s="78">
        <f t="shared" si="242"/>
        <v>200</v>
      </c>
      <c r="AH389" s="60">
        <f t="shared" si="242"/>
        <v>50</v>
      </c>
      <c r="AI389" s="60">
        <f t="shared" si="242"/>
        <v>175.00000000000003</v>
      </c>
      <c r="AJ389" s="60">
        <f t="shared" si="242"/>
        <v>10175</v>
      </c>
      <c r="AK389" s="60">
        <f t="shared" si="242"/>
        <v>648.37901711452696</v>
      </c>
      <c r="AL389" s="60">
        <f t="shared" si="242"/>
        <v>12.967580342290539</v>
      </c>
      <c r="AM389" s="60">
        <f t="shared" ca="1" si="242"/>
        <v>-767.54796797025324</v>
      </c>
      <c r="AN389" s="60">
        <f t="shared" ca="1" si="242"/>
        <v>-767.54796797025324</v>
      </c>
      <c r="AO389" s="60">
        <f t="shared" ca="1" si="242"/>
        <v>767.54796797025324</v>
      </c>
      <c r="AP389" s="63">
        <f t="shared" si="212"/>
        <v>35</v>
      </c>
      <c r="AQ389" s="62">
        <f t="shared" si="213"/>
        <v>5.8812786936752168</v>
      </c>
      <c r="AR389" s="62">
        <f t="shared" si="214"/>
        <v>294.06393468376086</v>
      </c>
      <c r="AS389" s="62">
        <f t="shared" si="215"/>
        <v>588.12786936752173</v>
      </c>
      <c r="AT389" s="62">
        <f t="shared" si="216"/>
        <v>-294.06393468376086</v>
      </c>
      <c r="AU389" s="62">
        <f t="shared" si="217"/>
        <v>882.19180405128259</v>
      </c>
      <c r="AV389" s="62">
        <f t="shared" si="218"/>
        <v>-1176.2557387350435</v>
      </c>
      <c r="AW389" s="63">
        <f t="shared" si="229"/>
        <v>-294.06393468376086</v>
      </c>
      <c r="AX389" s="61" t="str">
        <f t="shared" ca="1" si="219"/>
        <v/>
      </c>
      <c r="AY389" s="69">
        <f t="shared" ca="1" si="230"/>
        <v>9407.452032029747</v>
      </c>
      <c r="AZ389" s="51">
        <f t="shared" si="220"/>
        <v>2058.4475427863263</v>
      </c>
      <c r="BA389" s="55">
        <f t="shared" ca="1" si="221"/>
        <v>0.21686996841719167</v>
      </c>
      <c r="BB389" s="55">
        <f t="shared" ca="1" si="231"/>
        <v>-0.57843444513665832</v>
      </c>
      <c r="BC389" s="64">
        <f t="shared" ca="1" si="222"/>
        <v>-802.44295179828737</v>
      </c>
      <c r="BE389" s="52">
        <f t="shared" ca="1" si="223"/>
        <v>2.7999999999999861</v>
      </c>
      <c r="BF389" s="52" t="str">
        <f t="shared" ca="1" si="224"/>
        <v/>
      </c>
      <c r="BG389" s="52">
        <f t="shared" ca="1" si="232"/>
        <v>2.7999999999999861</v>
      </c>
      <c r="BH389" s="52" t="str">
        <f t="shared" ca="1" si="233"/>
        <v/>
      </c>
    </row>
    <row r="390" spans="19:60">
      <c r="S390" s="68">
        <f t="shared" si="241"/>
        <v>7</v>
      </c>
      <c r="T390" s="69">
        <f t="shared" si="241"/>
        <v>2</v>
      </c>
      <c r="U390" s="70">
        <f t="shared" si="225"/>
        <v>3</v>
      </c>
      <c r="V390" s="68">
        <f t="shared" si="240"/>
        <v>4</v>
      </c>
      <c r="W390" s="70">
        <f t="shared" si="240"/>
        <v>7</v>
      </c>
      <c r="X390" s="71">
        <f t="shared" si="240"/>
        <v>0.42857142857142855</v>
      </c>
      <c r="Y390" s="71">
        <f t="shared" si="240"/>
        <v>0.5</v>
      </c>
      <c r="Z390" s="69">
        <f t="shared" si="240"/>
        <v>10000</v>
      </c>
      <c r="AA390" s="69">
        <f t="shared" ca="1" si="240"/>
        <v>9491.6209828854735</v>
      </c>
      <c r="AB390" s="69">
        <f t="shared" ca="1" si="227"/>
        <v>-508.3790171145265</v>
      </c>
      <c r="AC390" s="69">
        <f t="shared" ca="1" si="228"/>
        <v>140.93476785345405</v>
      </c>
      <c r="AD390" s="73">
        <f t="shared" si="235"/>
        <v>2.699999999999986</v>
      </c>
      <c r="AE390" s="69">
        <f t="shared" si="242"/>
        <v>0.70000000000000007</v>
      </c>
      <c r="AF390" s="69">
        <f t="shared" si="242"/>
        <v>3.5000000000000004</v>
      </c>
      <c r="AG390" s="78">
        <f t="shared" si="242"/>
        <v>200</v>
      </c>
      <c r="AH390" s="60">
        <f t="shared" si="242"/>
        <v>50</v>
      </c>
      <c r="AI390" s="60">
        <f t="shared" si="242"/>
        <v>175.00000000000003</v>
      </c>
      <c r="AJ390" s="60">
        <f t="shared" si="242"/>
        <v>10175</v>
      </c>
      <c r="AK390" s="60">
        <f t="shared" si="242"/>
        <v>648.37901711452696</v>
      </c>
      <c r="AL390" s="60">
        <f t="shared" si="242"/>
        <v>12.967580342290539</v>
      </c>
      <c r="AM390" s="60">
        <f t="shared" ca="1" si="242"/>
        <v>-767.54796797025324</v>
      </c>
      <c r="AN390" s="60">
        <f t="shared" ca="1" si="242"/>
        <v>-767.54796797025324</v>
      </c>
      <c r="AO390" s="60">
        <f t="shared" ca="1" si="242"/>
        <v>767.54796797025324</v>
      </c>
      <c r="AP390" s="63">
        <f t="shared" si="212"/>
        <v>35</v>
      </c>
      <c r="AQ390" s="62">
        <f t="shared" si="213"/>
        <v>6.062066793440966</v>
      </c>
      <c r="AR390" s="62">
        <f t="shared" si="214"/>
        <v>303.10333967204832</v>
      </c>
      <c r="AS390" s="62">
        <f t="shared" si="215"/>
        <v>606.20667934409664</v>
      </c>
      <c r="AT390" s="62">
        <f t="shared" si="216"/>
        <v>-303.10333967204832</v>
      </c>
      <c r="AU390" s="62">
        <f t="shared" si="217"/>
        <v>909.31001901614491</v>
      </c>
      <c r="AV390" s="62">
        <f t="shared" si="218"/>
        <v>-1212.4133586881933</v>
      </c>
      <c r="AW390" s="63">
        <f t="shared" si="229"/>
        <v>-303.10333967204838</v>
      </c>
      <c r="AX390" s="61" t="str">
        <f t="shared" ca="1" si="219"/>
        <v/>
      </c>
      <c r="AY390" s="69">
        <f t="shared" ca="1" si="230"/>
        <v>9407.452032029747</v>
      </c>
      <c r="AZ390" s="51">
        <f t="shared" si="220"/>
        <v>2121.7233777043384</v>
      </c>
      <c r="BA390" s="55">
        <f t="shared" ca="1" si="221"/>
        <v>0.22353646247885994</v>
      </c>
      <c r="BB390" s="55">
        <f t="shared" ca="1" si="231"/>
        <v>-0.59621528322001127</v>
      </c>
      <c r="BC390" s="64">
        <f t="shared" ca="1" si="222"/>
        <v>-811.48235678657488</v>
      </c>
      <c r="BE390" s="52">
        <f t="shared" ca="1" si="223"/>
        <v>2.699999999999986</v>
      </c>
      <c r="BF390" s="52" t="str">
        <f t="shared" ca="1" si="224"/>
        <v/>
      </c>
      <c r="BG390" s="52">
        <f t="shared" ca="1" si="232"/>
        <v>2.699999999999986</v>
      </c>
      <c r="BH390" s="52" t="str">
        <f t="shared" ca="1" si="233"/>
        <v/>
      </c>
    </row>
    <row r="391" spans="19:60">
      <c r="S391" s="68">
        <f t="shared" si="241"/>
        <v>7</v>
      </c>
      <c r="T391" s="69">
        <f t="shared" si="241"/>
        <v>2</v>
      </c>
      <c r="U391" s="70">
        <f t="shared" si="225"/>
        <v>3</v>
      </c>
      <c r="V391" s="68">
        <f t="shared" si="240"/>
        <v>4</v>
      </c>
      <c r="W391" s="70">
        <f t="shared" si="240"/>
        <v>7</v>
      </c>
      <c r="X391" s="71">
        <f t="shared" si="240"/>
        <v>0.42857142857142855</v>
      </c>
      <c r="Y391" s="71">
        <f t="shared" si="240"/>
        <v>0.5</v>
      </c>
      <c r="Z391" s="69">
        <f t="shared" si="240"/>
        <v>10000</v>
      </c>
      <c r="AA391" s="69">
        <f t="shared" ca="1" si="240"/>
        <v>9491.6209828854735</v>
      </c>
      <c r="AB391" s="69">
        <f t="shared" ca="1" si="227"/>
        <v>-508.3790171145265</v>
      </c>
      <c r="AC391" s="69">
        <f t="shared" ca="1" si="228"/>
        <v>140.93476785345405</v>
      </c>
      <c r="AD391" s="73">
        <f t="shared" si="235"/>
        <v>2.5999999999999859</v>
      </c>
      <c r="AE391" s="69">
        <f t="shared" si="242"/>
        <v>0.70000000000000007</v>
      </c>
      <c r="AF391" s="69">
        <f t="shared" si="242"/>
        <v>3.5000000000000004</v>
      </c>
      <c r="AG391" s="78">
        <f t="shared" si="242"/>
        <v>200</v>
      </c>
      <c r="AH391" s="60">
        <f t="shared" si="242"/>
        <v>50</v>
      </c>
      <c r="AI391" s="60">
        <f t="shared" si="242"/>
        <v>175.00000000000003</v>
      </c>
      <c r="AJ391" s="60">
        <f t="shared" si="242"/>
        <v>10175</v>
      </c>
      <c r="AK391" s="60">
        <f t="shared" si="242"/>
        <v>648.37901711452696</v>
      </c>
      <c r="AL391" s="60">
        <f t="shared" si="242"/>
        <v>12.967580342290539</v>
      </c>
      <c r="AM391" s="60">
        <f t="shared" ca="1" si="242"/>
        <v>-767.54796797025324</v>
      </c>
      <c r="AN391" s="60">
        <f t="shared" ca="1" si="242"/>
        <v>-767.54796797025324</v>
      </c>
      <c r="AO391" s="60">
        <f t="shared" ca="1" si="242"/>
        <v>767.54796797025324</v>
      </c>
      <c r="AP391" s="63">
        <f t="shared" si="212"/>
        <v>35</v>
      </c>
      <c r="AQ391" s="62">
        <f t="shared" si="213"/>
        <v>6.2567616701117741</v>
      </c>
      <c r="AR391" s="62">
        <f t="shared" si="214"/>
        <v>312.83808350558871</v>
      </c>
      <c r="AS391" s="62">
        <f t="shared" si="215"/>
        <v>625.67616701117743</v>
      </c>
      <c r="AT391" s="62">
        <f t="shared" si="216"/>
        <v>-312.83808350558871</v>
      </c>
      <c r="AU391" s="62">
        <f t="shared" si="217"/>
        <v>938.5142505167662</v>
      </c>
      <c r="AV391" s="62">
        <f t="shared" si="218"/>
        <v>-1251.3523340223549</v>
      </c>
      <c r="AW391" s="63">
        <f t="shared" si="229"/>
        <v>-312.83808350558866</v>
      </c>
      <c r="AX391" s="61" t="str">
        <f t="shared" ca="1" si="219"/>
        <v/>
      </c>
      <c r="AY391" s="69">
        <f t="shared" ca="1" si="230"/>
        <v>9407.452032029747</v>
      </c>
      <c r="AZ391" s="51">
        <f t="shared" si="220"/>
        <v>2189.866584539121</v>
      </c>
      <c r="BA391" s="55">
        <f t="shared" ca="1" si="221"/>
        <v>0.23071576377604122</v>
      </c>
      <c r="BB391" s="55">
        <f t="shared" ca="1" si="231"/>
        <v>-0.6153638780790065</v>
      </c>
      <c r="BC391" s="64">
        <f t="shared" ca="1" si="222"/>
        <v>-821.21710062011516</v>
      </c>
      <c r="BE391" s="52">
        <f t="shared" ca="1" si="223"/>
        <v>2.5999999999999859</v>
      </c>
      <c r="BF391" s="52" t="str">
        <f t="shared" ca="1" si="224"/>
        <v/>
      </c>
      <c r="BG391" s="52">
        <f t="shared" ca="1" si="232"/>
        <v>2.5999999999999859</v>
      </c>
      <c r="BH391" s="52" t="str">
        <f t="shared" ca="1" si="233"/>
        <v/>
      </c>
    </row>
    <row r="392" spans="19:60">
      <c r="S392" s="68">
        <f t="shared" si="241"/>
        <v>7</v>
      </c>
      <c r="T392" s="69">
        <f t="shared" si="241"/>
        <v>2</v>
      </c>
      <c r="U392" s="70">
        <f t="shared" si="225"/>
        <v>3</v>
      </c>
      <c r="V392" s="68">
        <f t="shared" si="240"/>
        <v>4</v>
      </c>
      <c r="W392" s="70">
        <f t="shared" si="240"/>
        <v>7</v>
      </c>
      <c r="X392" s="71">
        <f t="shared" si="240"/>
        <v>0.42857142857142855</v>
      </c>
      <c r="Y392" s="71">
        <f t="shared" si="240"/>
        <v>0.5</v>
      </c>
      <c r="Z392" s="69">
        <f t="shared" si="240"/>
        <v>10000</v>
      </c>
      <c r="AA392" s="69">
        <f t="shared" ca="1" si="240"/>
        <v>9491.6209828854735</v>
      </c>
      <c r="AB392" s="69">
        <f t="shared" ca="1" si="227"/>
        <v>-508.3790171145265</v>
      </c>
      <c r="AC392" s="69">
        <f t="shared" ca="1" si="228"/>
        <v>140.93476785345405</v>
      </c>
      <c r="AD392" s="73">
        <f t="shared" si="235"/>
        <v>2.4999999999999858</v>
      </c>
      <c r="AE392" s="69">
        <f t="shared" si="242"/>
        <v>0.70000000000000007</v>
      </c>
      <c r="AF392" s="69">
        <f t="shared" si="242"/>
        <v>3.5000000000000004</v>
      </c>
      <c r="AG392" s="78">
        <f t="shared" si="242"/>
        <v>200</v>
      </c>
      <c r="AH392" s="60">
        <f t="shared" si="242"/>
        <v>50</v>
      </c>
      <c r="AI392" s="60">
        <f t="shared" si="242"/>
        <v>175.00000000000003</v>
      </c>
      <c r="AJ392" s="60">
        <f t="shared" si="242"/>
        <v>10175</v>
      </c>
      <c r="AK392" s="60">
        <f t="shared" si="242"/>
        <v>648.37901711452696</v>
      </c>
      <c r="AL392" s="60">
        <f t="shared" si="242"/>
        <v>12.967580342290539</v>
      </c>
      <c r="AM392" s="60">
        <f t="shared" ca="1" si="242"/>
        <v>-767.54796797025324</v>
      </c>
      <c r="AN392" s="60">
        <f t="shared" ca="1" si="242"/>
        <v>-767.54796797025324</v>
      </c>
      <c r="AO392" s="60">
        <f t="shared" ca="1" si="242"/>
        <v>767.54796797025324</v>
      </c>
      <c r="AP392" s="63">
        <f t="shared" si="212"/>
        <v>35</v>
      </c>
      <c r="AQ392" s="62">
        <f t="shared" si="213"/>
        <v>6.467032136916246</v>
      </c>
      <c r="AR392" s="62">
        <f t="shared" si="214"/>
        <v>323.35160684581228</v>
      </c>
      <c r="AS392" s="62">
        <f t="shared" si="215"/>
        <v>646.70321369162457</v>
      </c>
      <c r="AT392" s="62">
        <f t="shared" si="216"/>
        <v>-323.35160684581228</v>
      </c>
      <c r="AU392" s="62">
        <f t="shared" si="217"/>
        <v>970.05482053743685</v>
      </c>
      <c r="AV392" s="62">
        <f t="shared" si="218"/>
        <v>-1293.4064273832491</v>
      </c>
      <c r="AW392" s="63">
        <f t="shared" si="229"/>
        <v>-323.35160684581228</v>
      </c>
      <c r="AX392" s="61" t="str">
        <f t="shared" ca="1" si="219"/>
        <v/>
      </c>
      <c r="AY392" s="69">
        <f t="shared" ca="1" si="230"/>
        <v>9407.452032029747</v>
      </c>
      <c r="AZ392" s="51">
        <f t="shared" si="220"/>
        <v>2263.4612479206862</v>
      </c>
      <c r="BA392" s="55">
        <f t="shared" ca="1" si="221"/>
        <v>0.23846940917699697</v>
      </c>
      <c r="BB392" s="55">
        <f t="shared" ca="1" si="231"/>
        <v>-0.63604436052672164</v>
      </c>
      <c r="BC392" s="64">
        <f t="shared" ca="1" si="222"/>
        <v>-831.73062396033879</v>
      </c>
      <c r="BE392" s="52">
        <f t="shared" ca="1" si="223"/>
        <v>2.4999999999999858</v>
      </c>
      <c r="BF392" s="52" t="str">
        <f t="shared" ca="1" si="224"/>
        <v/>
      </c>
      <c r="BG392" s="52">
        <f t="shared" ca="1" si="232"/>
        <v>2.4999999999999858</v>
      </c>
      <c r="BH392" s="52" t="str">
        <f t="shared" ca="1" si="233"/>
        <v/>
      </c>
    </row>
    <row r="393" spans="19:60">
      <c r="S393" s="68">
        <f t="shared" si="241"/>
        <v>7</v>
      </c>
      <c r="T393" s="69">
        <f t="shared" si="241"/>
        <v>2</v>
      </c>
      <c r="U393" s="70">
        <f t="shared" si="225"/>
        <v>3</v>
      </c>
      <c r="V393" s="68">
        <f t="shared" si="240"/>
        <v>4</v>
      </c>
      <c r="W393" s="70">
        <f t="shared" si="240"/>
        <v>7</v>
      </c>
      <c r="X393" s="71">
        <f t="shared" si="240"/>
        <v>0.42857142857142855</v>
      </c>
      <c r="Y393" s="71">
        <f t="shared" si="240"/>
        <v>0.5</v>
      </c>
      <c r="Z393" s="69">
        <f t="shared" si="240"/>
        <v>10000</v>
      </c>
      <c r="AA393" s="69">
        <f t="shared" ca="1" si="240"/>
        <v>9491.6209828854735</v>
      </c>
      <c r="AB393" s="69">
        <f t="shared" ca="1" si="227"/>
        <v>-508.3790171145265</v>
      </c>
      <c r="AC393" s="69">
        <f t="shared" ca="1" si="228"/>
        <v>140.93476785345405</v>
      </c>
      <c r="AD393" s="73">
        <f t="shared" si="235"/>
        <v>2.3999999999999857</v>
      </c>
      <c r="AE393" s="69">
        <f t="shared" si="242"/>
        <v>0.70000000000000007</v>
      </c>
      <c r="AF393" s="69">
        <f t="shared" si="242"/>
        <v>3.5000000000000004</v>
      </c>
      <c r="AG393" s="78">
        <f t="shared" si="242"/>
        <v>200</v>
      </c>
      <c r="AH393" s="60">
        <f t="shared" si="242"/>
        <v>50</v>
      </c>
      <c r="AI393" s="60">
        <f t="shared" si="242"/>
        <v>175.00000000000003</v>
      </c>
      <c r="AJ393" s="60">
        <f t="shared" si="242"/>
        <v>10175</v>
      </c>
      <c r="AK393" s="60">
        <f t="shared" si="242"/>
        <v>648.37901711452696</v>
      </c>
      <c r="AL393" s="60">
        <f t="shared" si="242"/>
        <v>12.967580342290539</v>
      </c>
      <c r="AM393" s="60">
        <f t="shared" ca="1" si="242"/>
        <v>-767.54796797025324</v>
      </c>
      <c r="AN393" s="60">
        <f t="shared" ca="1" si="242"/>
        <v>-767.54796797025324</v>
      </c>
      <c r="AO393" s="60">
        <f t="shared" ca="1" si="242"/>
        <v>767.54796797025324</v>
      </c>
      <c r="AP393" s="63">
        <f t="shared" si="212"/>
        <v>35</v>
      </c>
      <c r="AQ393" s="62">
        <f t="shared" si="213"/>
        <v>6.6948251426210916</v>
      </c>
      <c r="AR393" s="62">
        <f t="shared" si="214"/>
        <v>334.74125713105457</v>
      </c>
      <c r="AS393" s="62">
        <f t="shared" si="215"/>
        <v>669.48251426210913</v>
      </c>
      <c r="AT393" s="62">
        <f t="shared" si="216"/>
        <v>-334.74125713105457</v>
      </c>
      <c r="AU393" s="62">
        <f t="shared" si="217"/>
        <v>1004.2237713931637</v>
      </c>
      <c r="AV393" s="62">
        <f t="shared" si="218"/>
        <v>-1338.9650285242183</v>
      </c>
      <c r="AW393" s="63">
        <f t="shared" si="229"/>
        <v>-334.74125713105457</v>
      </c>
      <c r="AX393" s="61" t="str">
        <f t="shared" ca="1" si="219"/>
        <v/>
      </c>
      <c r="AY393" s="69">
        <f t="shared" ca="1" si="230"/>
        <v>9407.452032029747</v>
      </c>
      <c r="AZ393" s="51">
        <f t="shared" si="220"/>
        <v>2343.1887999173819</v>
      </c>
      <c r="BA393" s="55">
        <f t="shared" ca="1" si="221"/>
        <v>0.24686919169469906</v>
      </c>
      <c r="BB393" s="55">
        <f t="shared" ca="1" si="231"/>
        <v>-0.65844821651174634</v>
      </c>
      <c r="BC393" s="64">
        <f t="shared" ca="1" si="222"/>
        <v>-843.12027424558107</v>
      </c>
      <c r="BE393" s="52">
        <f t="shared" ca="1" si="223"/>
        <v>2.3999999999999857</v>
      </c>
      <c r="BF393" s="52" t="str">
        <f t="shared" ca="1" si="224"/>
        <v/>
      </c>
      <c r="BG393" s="52">
        <f t="shared" ca="1" si="232"/>
        <v>2.3999999999999857</v>
      </c>
      <c r="BH393" s="52" t="str">
        <f t="shared" ca="1" si="233"/>
        <v/>
      </c>
    </row>
    <row r="394" spans="19:60">
      <c r="S394" s="68">
        <f t="shared" si="241"/>
        <v>7</v>
      </c>
      <c r="T394" s="69">
        <f t="shared" si="241"/>
        <v>2</v>
      </c>
      <c r="U394" s="70">
        <f t="shared" si="225"/>
        <v>3</v>
      </c>
      <c r="V394" s="68">
        <f t="shared" ref="V394:AA409" si="243">V393</f>
        <v>4</v>
      </c>
      <c r="W394" s="70">
        <f t="shared" si="243"/>
        <v>7</v>
      </c>
      <c r="X394" s="71">
        <f t="shared" si="243"/>
        <v>0.42857142857142855</v>
      </c>
      <c r="Y394" s="71">
        <f t="shared" si="243"/>
        <v>0.5</v>
      </c>
      <c r="Z394" s="69">
        <f t="shared" si="243"/>
        <v>10000</v>
      </c>
      <c r="AA394" s="69">
        <f t="shared" ca="1" si="243"/>
        <v>9491.6209828854735</v>
      </c>
      <c r="AB394" s="69">
        <f t="shared" ca="1" si="227"/>
        <v>-508.3790171145265</v>
      </c>
      <c r="AC394" s="69">
        <f t="shared" ca="1" si="228"/>
        <v>140.93476785345405</v>
      </c>
      <c r="AD394" s="73">
        <f t="shared" si="235"/>
        <v>2.2999999999999856</v>
      </c>
      <c r="AE394" s="69">
        <f t="shared" si="242"/>
        <v>0.70000000000000007</v>
      </c>
      <c r="AF394" s="69">
        <f t="shared" si="242"/>
        <v>3.5000000000000004</v>
      </c>
      <c r="AG394" s="78">
        <f t="shared" si="242"/>
        <v>200</v>
      </c>
      <c r="AH394" s="60">
        <f t="shared" si="242"/>
        <v>50</v>
      </c>
      <c r="AI394" s="60">
        <f t="shared" si="242"/>
        <v>175.00000000000003</v>
      </c>
      <c r="AJ394" s="60">
        <f t="shared" si="242"/>
        <v>10175</v>
      </c>
      <c r="AK394" s="60">
        <f t="shared" si="242"/>
        <v>648.37901711452696</v>
      </c>
      <c r="AL394" s="60">
        <f t="shared" si="242"/>
        <v>12.967580342290539</v>
      </c>
      <c r="AM394" s="60">
        <f t="shared" ca="1" si="242"/>
        <v>-767.54796797025324</v>
      </c>
      <c r="AN394" s="60">
        <f t="shared" ca="1" si="242"/>
        <v>-767.54796797025324</v>
      </c>
      <c r="AO394" s="60">
        <f t="shared" ca="1" si="242"/>
        <v>767.54796797025324</v>
      </c>
      <c r="AP394" s="63">
        <f t="shared" si="212"/>
        <v>35</v>
      </c>
      <c r="AQ394" s="62">
        <f t="shared" si="213"/>
        <v>6.942426235778532</v>
      </c>
      <c r="AR394" s="62">
        <f t="shared" si="214"/>
        <v>347.12131178892662</v>
      </c>
      <c r="AS394" s="62">
        <f t="shared" si="215"/>
        <v>694.24262357785324</v>
      </c>
      <c r="AT394" s="62">
        <f t="shared" si="216"/>
        <v>-347.12131178892662</v>
      </c>
      <c r="AU394" s="62">
        <f t="shared" si="217"/>
        <v>1041.36393536678</v>
      </c>
      <c r="AV394" s="62">
        <f t="shared" si="218"/>
        <v>-1388.4852471557065</v>
      </c>
      <c r="AW394" s="63">
        <f t="shared" si="229"/>
        <v>-347.1213117889265</v>
      </c>
      <c r="AX394" s="61" t="str">
        <f t="shared" ca="1" si="219"/>
        <v/>
      </c>
      <c r="AY394" s="69">
        <f t="shared" ca="1" si="230"/>
        <v>9407.452032029747</v>
      </c>
      <c r="AZ394" s="51">
        <f t="shared" si="220"/>
        <v>2429.8491825224864</v>
      </c>
      <c r="BA394" s="55">
        <f t="shared" ca="1" si="221"/>
        <v>0.25599939008350575</v>
      </c>
      <c r="BB394" s="55">
        <f t="shared" ca="1" si="231"/>
        <v>-0.68280023388677302</v>
      </c>
      <c r="BC394" s="64">
        <f t="shared" ca="1" si="222"/>
        <v>-855.50032890345301</v>
      </c>
      <c r="BE394" s="52">
        <f t="shared" ca="1" si="223"/>
        <v>2.2999999999999856</v>
      </c>
      <c r="BF394" s="52" t="str">
        <f t="shared" ca="1" si="224"/>
        <v/>
      </c>
      <c r="BG394" s="52" t="str">
        <f t="shared" ca="1" si="232"/>
        <v/>
      </c>
      <c r="BH394" s="52" t="str">
        <f t="shared" ca="1" si="233"/>
        <v/>
      </c>
    </row>
    <row r="395" spans="19:60">
      <c r="S395" s="68">
        <f t="shared" ref="S395:T410" si="244">S394</f>
        <v>7</v>
      </c>
      <c r="T395" s="69">
        <f t="shared" si="244"/>
        <v>2</v>
      </c>
      <c r="U395" s="70">
        <f t="shared" si="225"/>
        <v>3</v>
      </c>
      <c r="V395" s="68">
        <f t="shared" si="243"/>
        <v>4</v>
      </c>
      <c r="W395" s="70">
        <f t="shared" si="243"/>
        <v>7</v>
      </c>
      <c r="X395" s="71">
        <f t="shared" si="243"/>
        <v>0.42857142857142855</v>
      </c>
      <c r="Y395" s="71">
        <f t="shared" si="243"/>
        <v>0.5</v>
      </c>
      <c r="Z395" s="69">
        <f t="shared" si="243"/>
        <v>10000</v>
      </c>
      <c r="AA395" s="69">
        <f t="shared" ca="1" si="243"/>
        <v>9491.6209828854735</v>
      </c>
      <c r="AB395" s="69">
        <f t="shared" ca="1" si="227"/>
        <v>-508.3790171145265</v>
      </c>
      <c r="AC395" s="69">
        <f t="shared" ca="1" si="228"/>
        <v>140.93476785345405</v>
      </c>
      <c r="AD395" s="73">
        <f t="shared" si="235"/>
        <v>2.1999999999999855</v>
      </c>
      <c r="AE395" s="69">
        <f t="shared" ref="AE395:AO410" si="245">AE394</f>
        <v>0.70000000000000007</v>
      </c>
      <c r="AF395" s="69">
        <f t="shared" si="245"/>
        <v>3.5000000000000004</v>
      </c>
      <c r="AG395" s="78">
        <f t="shared" si="245"/>
        <v>200</v>
      </c>
      <c r="AH395" s="60">
        <f t="shared" si="245"/>
        <v>50</v>
      </c>
      <c r="AI395" s="60">
        <f t="shared" si="245"/>
        <v>175.00000000000003</v>
      </c>
      <c r="AJ395" s="60">
        <f t="shared" si="245"/>
        <v>10175</v>
      </c>
      <c r="AK395" s="60">
        <f t="shared" si="245"/>
        <v>648.37901711452696</v>
      </c>
      <c r="AL395" s="60">
        <f t="shared" si="245"/>
        <v>12.967580342290539</v>
      </c>
      <c r="AM395" s="60">
        <f t="shared" ca="1" si="245"/>
        <v>-767.54796797025324</v>
      </c>
      <c r="AN395" s="60">
        <f t="shared" ca="1" si="245"/>
        <v>-767.54796797025324</v>
      </c>
      <c r="AO395" s="60">
        <f t="shared" ca="1" si="245"/>
        <v>767.54796797025324</v>
      </c>
      <c r="AP395" s="63">
        <f t="shared" si="212"/>
        <v>35</v>
      </c>
      <c r="AQ395" s="62">
        <f t="shared" si="213"/>
        <v>7.2125365192230131</v>
      </c>
      <c r="AR395" s="62">
        <f t="shared" si="214"/>
        <v>360.62682596115064</v>
      </c>
      <c r="AS395" s="62">
        <f t="shared" si="215"/>
        <v>721.25365192230129</v>
      </c>
      <c r="AT395" s="62">
        <f t="shared" si="216"/>
        <v>-360.62682596115064</v>
      </c>
      <c r="AU395" s="62">
        <f t="shared" si="217"/>
        <v>1081.8804778834519</v>
      </c>
      <c r="AV395" s="62">
        <f t="shared" si="218"/>
        <v>-1442.5073038446026</v>
      </c>
      <c r="AW395" s="63">
        <f t="shared" si="229"/>
        <v>-360.62682596115064</v>
      </c>
      <c r="AX395" s="61" t="str">
        <f t="shared" ca="1" si="219"/>
        <v/>
      </c>
      <c r="AY395" s="69">
        <f t="shared" ca="1" si="230"/>
        <v>9407.452032029747</v>
      </c>
      <c r="AZ395" s="51">
        <f t="shared" si="220"/>
        <v>2524.3877817280545</v>
      </c>
      <c r="BA395" s="55">
        <f t="shared" ca="1" si="221"/>
        <v>0.26595960650765843</v>
      </c>
      <c r="BB395" s="55">
        <f t="shared" ca="1" si="231"/>
        <v>-0.70936607102316618</v>
      </c>
      <c r="BC395" s="64">
        <f t="shared" ca="1" si="222"/>
        <v>-869.00584307567715</v>
      </c>
      <c r="BE395" s="52">
        <f t="shared" ca="1" si="223"/>
        <v>2.1999999999999855</v>
      </c>
      <c r="BF395" s="52" t="str">
        <f t="shared" ca="1" si="224"/>
        <v/>
      </c>
      <c r="BG395" s="52" t="str">
        <f t="shared" ca="1" si="232"/>
        <v/>
      </c>
      <c r="BH395" s="52" t="str">
        <f t="shared" ca="1" si="233"/>
        <v/>
      </c>
    </row>
    <row r="396" spans="19:60">
      <c r="S396" s="68">
        <f t="shared" si="244"/>
        <v>7</v>
      </c>
      <c r="T396" s="69">
        <f t="shared" si="244"/>
        <v>2</v>
      </c>
      <c r="U396" s="70">
        <f t="shared" si="225"/>
        <v>3</v>
      </c>
      <c r="V396" s="68">
        <f t="shared" si="243"/>
        <v>4</v>
      </c>
      <c r="W396" s="70">
        <f t="shared" si="243"/>
        <v>7</v>
      </c>
      <c r="X396" s="71">
        <f t="shared" si="243"/>
        <v>0.42857142857142855</v>
      </c>
      <c r="Y396" s="71">
        <f t="shared" si="243"/>
        <v>0.5</v>
      </c>
      <c r="Z396" s="69">
        <f t="shared" si="243"/>
        <v>10000</v>
      </c>
      <c r="AA396" s="69">
        <f t="shared" ca="1" si="243"/>
        <v>9491.6209828854735</v>
      </c>
      <c r="AB396" s="69">
        <f t="shared" ca="1" si="227"/>
        <v>-508.3790171145265</v>
      </c>
      <c r="AC396" s="69">
        <f t="shared" ca="1" si="228"/>
        <v>140.93476785345405</v>
      </c>
      <c r="AD396" s="73">
        <f t="shared" si="235"/>
        <v>2.0999999999999854</v>
      </c>
      <c r="AE396" s="69">
        <f t="shared" si="245"/>
        <v>0.70000000000000007</v>
      </c>
      <c r="AF396" s="69">
        <f t="shared" si="245"/>
        <v>3.5000000000000004</v>
      </c>
      <c r="AG396" s="78">
        <f t="shared" si="245"/>
        <v>200</v>
      </c>
      <c r="AH396" s="60">
        <f t="shared" si="245"/>
        <v>50</v>
      </c>
      <c r="AI396" s="60">
        <f t="shared" si="245"/>
        <v>175.00000000000003</v>
      </c>
      <c r="AJ396" s="60">
        <f t="shared" si="245"/>
        <v>10175</v>
      </c>
      <c r="AK396" s="60">
        <f t="shared" si="245"/>
        <v>648.37901711452696</v>
      </c>
      <c r="AL396" s="60">
        <f t="shared" si="245"/>
        <v>12.967580342290539</v>
      </c>
      <c r="AM396" s="60">
        <f t="shared" ca="1" si="245"/>
        <v>-767.54796797025324</v>
      </c>
      <c r="AN396" s="60">
        <f t="shared" ca="1" si="245"/>
        <v>-767.54796797025324</v>
      </c>
      <c r="AO396" s="60">
        <f t="shared" ca="1" si="245"/>
        <v>767.54796797025324</v>
      </c>
      <c r="AP396" s="63">
        <f t="shared" si="212"/>
        <v>35</v>
      </c>
      <c r="AQ396" s="62">
        <f t="shared" si="213"/>
        <v>7.5083715915669682</v>
      </c>
      <c r="AR396" s="62">
        <f t="shared" si="214"/>
        <v>375.41857957834839</v>
      </c>
      <c r="AS396" s="62">
        <f t="shared" si="215"/>
        <v>750.83715915669677</v>
      </c>
      <c r="AT396" s="62">
        <f t="shared" si="216"/>
        <v>-375.41857957834839</v>
      </c>
      <c r="AU396" s="62">
        <f t="shared" si="217"/>
        <v>1126.2557387350453</v>
      </c>
      <c r="AV396" s="62">
        <f t="shared" si="218"/>
        <v>-1501.6743183133935</v>
      </c>
      <c r="AW396" s="63">
        <f t="shared" si="229"/>
        <v>-375.41857957834827</v>
      </c>
      <c r="AX396" s="61" t="str">
        <f t="shared" ca="1" si="219"/>
        <v/>
      </c>
      <c r="AY396" s="69">
        <f t="shared" ca="1" si="230"/>
        <v>9407.452032029747</v>
      </c>
      <c r="AZ396" s="51">
        <f t="shared" si="220"/>
        <v>2627.9300570484388</v>
      </c>
      <c r="BA396" s="55">
        <f t="shared" ca="1" si="221"/>
        <v>0.2768684149722066</v>
      </c>
      <c r="BB396" s="55">
        <f t="shared" ca="1" si="231"/>
        <v>-0.73846198788683448</v>
      </c>
      <c r="BC396" s="64">
        <f t="shared" ca="1" si="222"/>
        <v>-883.79759669287478</v>
      </c>
      <c r="BE396" s="52">
        <f t="shared" ca="1" si="223"/>
        <v>2.0999999999999854</v>
      </c>
      <c r="BF396" s="52" t="str">
        <f t="shared" ca="1" si="224"/>
        <v/>
      </c>
      <c r="BG396" s="52" t="str">
        <f t="shared" ca="1" si="232"/>
        <v/>
      </c>
      <c r="BH396" s="52" t="str">
        <f t="shared" ca="1" si="233"/>
        <v/>
      </c>
    </row>
    <row r="397" spans="19:60">
      <c r="S397" s="68">
        <f t="shared" si="244"/>
        <v>7</v>
      </c>
      <c r="T397" s="69">
        <f t="shared" si="244"/>
        <v>2</v>
      </c>
      <c r="U397" s="70">
        <f t="shared" si="225"/>
        <v>3</v>
      </c>
      <c r="V397" s="68">
        <f t="shared" si="243"/>
        <v>4</v>
      </c>
      <c r="W397" s="70">
        <f t="shared" si="243"/>
        <v>7</v>
      </c>
      <c r="X397" s="71">
        <f t="shared" si="243"/>
        <v>0.42857142857142855</v>
      </c>
      <c r="Y397" s="71">
        <f t="shared" si="243"/>
        <v>0.5</v>
      </c>
      <c r="Z397" s="69">
        <f t="shared" si="243"/>
        <v>10000</v>
      </c>
      <c r="AA397" s="69">
        <f t="shared" ca="1" si="243"/>
        <v>9491.6209828854735</v>
      </c>
      <c r="AB397" s="69">
        <f t="shared" ca="1" si="227"/>
        <v>-508.3790171145265</v>
      </c>
      <c r="AC397" s="69">
        <f t="shared" ca="1" si="228"/>
        <v>140.93476785345405</v>
      </c>
      <c r="AD397" s="73">
        <f t="shared" si="235"/>
        <v>1.9999999999999853</v>
      </c>
      <c r="AE397" s="69">
        <f t="shared" si="245"/>
        <v>0.70000000000000007</v>
      </c>
      <c r="AF397" s="69">
        <f t="shared" si="245"/>
        <v>3.5000000000000004</v>
      </c>
      <c r="AG397" s="78">
        <f t="shared" si="245"/>
        <v>200</v>
      </c>
      <c r="AH397" s="60">
        <f t="shared" si="245"/>
        <v>50</v>
      </c>
      <c r="AI397" s="60">
        <f t="shared" si="245"/>
        <v>175.00000000000003</v>
      </c>
      <c r="AJ397" s="60">
        <f t="shared" si="245"/>
        <v>10175</v>
      </c>
      <c r="AK397" s="60">
        <f t="shared" si="245"/>
        <v>648.37901711452696</v>
      </c>
      <c r="AL397" s="60">
        <f t="shared" si="245"/>
        <v>12.967580342290539</v>
      </c>
      <c r="AM397" s="60">
        <f t="shared" ca="1" si="245"/>
        <v>-767.54796797025324</v>
      </c>
      <c r="AN397" s="60">
        <f t="shared" ca="1" si="245"/>
        <v>-767.54796797025324</v>
      </c>
      <c r="AO397" s="60">
        <f t="shared" ca="1" si="245"/>
        <v>767.54796797025324</v>
      </c>
      <c r="AP397" s="63">
        <f t="shared" si="212"/>
        <v>35</v>
      </c>
      <c r="AQ397" s="62">
        <f t="shared" si="213"/>
        <v>7.8337901711453188</v>
      </c>
      <c r="AR397" s="62">
        <f t="shared" si="214"/>
        <v>391.68950855726592</v>
      </c>
      <c r="AS397" s="62">
        <f t="shared" si="215"/>
        <v>783.37901711453185</v>
      </c>
      <c r="AT397" s="62">
        <f t="shared" si="216"/>
        <v>-391.68950855726592</v>
      </c>
      <c r="AU397" s="62">
        <f t="shared" si="217"/>
        <v>1175.0685256717977</v>
      </c>
      <c r="AV397" s="62">
        <f t="shared" si="218"/>
        <v>-1566.7580342290637</v>
      </c>
      <c r="AW397" s="63">
        <f t="shared" si="229"/>
        <v>-391.68950855726598</v>
      </c>
      <c r="AX397" s="61" t="str">
        <f t="shared" ca="1" si="219"/>
        <v/>
      </c>
      <c r="AY397" s="69">
        <f t="shared" ca="1" si="230"/>
        <v>9407.452032029747</v>
      </c>
      <c r="AZ397" s="51">
        <f t="shared" si="220"/>
        <v>2741.8265599008614</v>
      </c>
      <c r="BA397" s="55">
        <f t="shared" ca="1" si="221"/>
        <v>0.28886810428320958</v>
      </c>
      <c r="BB397" s="55">
        <f t="shared" ca="1" si="231"/>
        <v>-0.77046749643687007</v>
      </c>
      <c r="BC397" s="64">
        <f t="shared" ca="1" si="222"/>
        <v>-900.06852567179249</v>
      </c>
      <c r="BE397" s="52">
        <f t="shared" ca="1" si="223"/>
        <v>1.9999999999999853</v>
      </c>
      <c r="BF397" s="52" t="str">
        <f t="shared" ca="1" si="224"/>
        <v/>
      </c>
      <c r="BG397" s="52" t="str">
        <f t="shared" ca="1" si="232"/>
        <v/>
      </c>
      <c r="BH397" s="52" t="str">
        <f t="shared" ca="1" si="233"/>
        <v/>
      </c>
    </row>
    <row r="398" spans="19:60">
      <c r="S398" s="68">
        <f t="shared" si="244"/>
        <v>7</v>
      </c>
      <c r="T398" s="69">
        <f t="shared" si="244"/>
        <v>2</v>
      </c>
      <c r="U398" s="70">
        <f t="shared" si="225"/>
        <v>3</v>
      </c>
      <c r="V398" s="68">
        <f t="shared" si="243"/>
        <v>4</v>
      </c>
      <c r="W398" s="70">
        <f t="shared" si="243"/>
        <v>7</v>
      </c>
      <c r="X398" s="71">
        <f t="shared" si="243"/>
        <v>0.42857142857142855</v>
      </c>
      <c r="Y398" s="71">
        <f t="shared" si="243"/>
        <v>0.5</v>
      </c>
      <c r="Z398" s="69">
        <f t="shared" si="243"/>
        <v>10000</v>
      </c>
      <c r="AA398" s="69">
        <f t="shared" ca="1" si="243"/>
        <v>9491.6209828854735</v>
      </c>
      <c r="AB398" s="69">
        <f t="shared" ca="1" si="227"/>
        <v>-508.3790171145265</v>
      </c>
      <c r="AC398" s="69">
        <f t="shared" ca="1" si="228"/>
        <v>140.93476785345405</v>
      </c>
      <c r="AD398" s="73">
        <f t="shared" si="235"/>
        <v>1.8999999999999853</v>
      </c>
      <c r="AE398" s="69">
        <f t="shared" si="245"/>
        <v>0.70000000000000007</v>
      </c>
      <c r="AF398" s="69">
        <f t="shared" si="245"/>
        <v>3.5000000000000004</v>
      </c>
      <c r="AG398" s="78">
        <f t="shared" si="245"/>
        <v>200</v>
      </c>
      <c r="AH398" s="60">
        <f t="shared" si="245"/>
        <v>50</v>
      </c>
      <c r="AI398" s="60">
        <f t="shared" si="245"/>
        <v>175.00000000000003</v>
      </c>
      <c r="AJ398" s="60">
        <f t="shared" si="245"/>
        <v>10175</v>
      </c>
      <c r="AK398" s="60">
        <f t="shared" si="245"/>
        <v>648.37901711452696</v>
      </c>
      <c r="AL398" s="60">
        <f t="shared" si="245"/>
        <v>12.967580342290539</v>
      </c>
      <c r="AM398" s="60">
        <f t="shared" ca="1" si="245"/>
        <v>-767.54796797025324</v>
      </c>
      <c r="AN398" s="60">
        <f t="shared" ca="1" si="245"/>
        <v>-767.54796797025324</v>
      </c>
      <c r="AO398" s="60">
        <f t="shared" ca="1" si="245"/>
        <v>767.54796797025324</v>
      </c>
      <c r="AP398" s="63">
        <f t="shared" si="212"/>
        <v>35</v>
      </c>
      <c r="AQ398" s="62">
        <f t="shared" si="213"/>
        <v>8.1934633380477067</v>
      </c>
      <c r="AR398" s="62">
        <f t="shared" si="214"/>
        <v>409.67316690238533</v>
      </c>
      <c r="AS398" s="62">
        <f t="shared" si="215"/>
        <v>819.34633380477067</v>
      </c>
      <c r="AT398" s="62">
        <f t="shared" si="216"/>
        <v>-409.67316690238533</v>
      </c>
      <c r="AU398" s="62">
        <f t="shared" si="217"/>
        <v>1229.0195007071561</v>
      </c>
      <c r="AV398" s="62">
        <f t="shared" si="218"/>
        <v>-1638.6926676095413</v>
      </c>
      <c r="AW398" s="63">
        <f t="shared" si="229"/>
        <v>-409.67316690238522</v>
      </c>
      <c r="AX398" s="61" t="str">
        <f t="shared" ca="1" si="219"/>
        <v/>
      </c>
      <c r="AY398" s="69">
        <f t="shared" ca="1" si="230"/>
        <v>9407.452032029747</v>
      </c>
      <c r="AZ398" s="51">
        <f t="shared" si="220"/>
        <v>2867.7121683166974</v>
      </c>
      <c r="BA398" s="55">
        <f t="shared" ca="1" si="221"/>
        <v>0.30213091878484455</v>
      </c>
      <c r="BB398" s="55">
        <f t="shared" ca="1" si="231"/>
        <v>-0.80584200588690891</v>
      </c>
      <c r="BC398" s="64">
        <f t="shared" ca="1" si="222"/>
        <v>-918.05218401691172</v>
      </c>
      <c r="BE398" s="52">
        <f t="shared" ca="1" si="223"/>
        <v>1.8999999999999853</v>
      </c>
      <c r="BF398" s="52" t="str">
        <f t="shared" ca="1" si="224"/>
        <v/>
      </c>
      <c r="BG398" s="52" t="str">
        <f t="shared" ca="1" si="232"/>
        <v/>
      </c>
      <c r="BH398" s="52" t="str">
        <f t="shared" ca="1" si="233"/>
        <v/>
      </c>
    </row>
    <row r="399" spans="19:60">
      <c r="S399" s="68">
        <f t="shared" si="244"/>
        <v>7</v>
      </c>
      <c r="T399" s="69">
        <f t="shared" si="244"/>
        <v>2</v>
      </c>
      <c r="U399" s="70">
        <f t="shared" si="225"/>
        <v>3</v>
      </c>
      <c r="V399" s="68">
        <f t="shared" si="243"/>
        <v>4</v>
      </c>
      <c r="W399" s="70">
        <f t="shared" si="243"/>
        <v>7</v>
      </c>
      <c r="X399" s="71">
        <f t="shared" si="243"/>
        <v>0.42857142857142855</v>
      </c>
      <c r="Y399" s="71">
        <f t="shared" si="243"/>
        <v>0.5</v>
      </c>
      <c r="Z399" s="69">
        <f t="shared" si="243"/>
        <v>10000</v>
      </c>
      <c r="AA399" s="69">
        <f t="shared" ca="1" si="243"/>
        <v>9491.6209828854735</v>
      </c>
      <c r="AB399" s="69">
        <f t="shared" ca="1" si="227"/>
        <v>-508.3790171145265</v>
      </c>
      <c r="AC399" s="69">
        <f t="shared" ca="1" si="228"/>
        <v>140.93476785345405</v>
      </c>
      <c r="AD399" s="73">
        <f t="shared" si="235"/>
        <v>1.7999999999999852</v>
      </c>
      <c r="AE399" s="69">
        <f t="shared" si="245"/>
        <v>0.70000000000000007</v>
      </c>
      <c r="AF399" s="69">
        <f t="shared" si="245"/>
        <v>3.5000000000000004</v>
      </c>
      <c r="AG399" s="78">
        <f t="shared" si="245"/>
        <v>200</v>
      </c>
      <c r="AH399" s="60">
        <f t="shared" si="245"/>
        <v>50</v>
      </c>
      <c r="AI399" s="60">
        <f t="shared" si="245"/>
        <v>175.00000000000003</v>
      </c>
      <c r="AJ399" s="60">
        <f t="shared" si="245"/>
        <v>10175</v>
      </c>
      <c r="AK399" s="60">
        <f t="shared" si="245"/>
        <v>648.37901711452696</v>
      </c>
      <c r="AL399" s="60">
        <f t="shared" si="245"/>
        <v>12.967580342290539</v>
      </c>
      <c r="AM399" s="60">
        <f t="shared" ca="1" si="245"/>
        <v>-767.54796797025324</v>
      </c>
      <c r="AN399" s="60">
        <f t="shared" ca="1" si="245"/>
        <v>-767.54796797025324</v>
      </c>
      <c r="AO399" s="60">
        <f t="shared" ca="1" si="245"/>
        <v>767.54796797025324</v>
      </c>
      <c r="AP399" s="63">
        <f t="shared" si="212"/>
        <v>35</v>
      </c>
      <c r="AQ399" s="62">
        <f t="shared" si="213"/>
        <v>8.5931001901614721</v>
      </c>
      <c r="AR399" s="62">
        <f t="shared" si="214"/>
        <v>429.65500950807359</v>
      </c>
      <c r="AS399" s="62">
        <f t="shared" si="215"/>
        <v>859.31001901614718</v>
      </c>
      <c r="AT399" s="62">
        <f t="shared" si="216"/>
        <v>-429.65500950807359</v>
      </c>
      <c r="AU399" s="62">
        <f t="shared" si="217"/>
        <v>1288.9650285242208</v>
      </c>
      <c r="AV399" s="62">
        <f t="shared" si="218"/>
        <v>-1718.6200380322944</v>
      </c>
      <c r="AW399" s="63">
        <f t="shared" si="229"/>
        <v>-429.65500950807359</v>
      </c>
      <c r="AX399" s="61" t="str">
        <f t="shared" ca="1" si="219"/>
        <v/>
      </c>
      <c r="AY399" s="69">
        <f t="shared" ca="1" si="230"/>
        <v>9407.452032029747</v>
      </c>
      <c r="AZ399" s="51">
        <f t="shared" si="220"/>
        <v>3007.5850665565149</v>
      </c>
      <c r="BA399" s="55">
        <f t="shared" ca="1" si="221"/>
        <v>0.3168673793422167</v>
      </c>
      <c r="BB399" s="55">
        <f t="shared" ca="1" si="231"/>
        <v>-0.84514701638695255</v>
      </c>
      <c r="BC399" s="64">
        <f t="shared" ca="1" si="222"/>
        <v>-938.03402662260009</v>
      </c>
      <c r="BE399" s="52">
        <f t="shared" ca="1" si="223"/>
        <v>1.7999999999999852</v>
      </c>
      <c r="BF399" s="52" t="str">
        <f t="shared" ca="1" si="224"/>
        <v/>
      </c>
      <c r="BG399" s="52" t="str">
        <f t="shared" ca="1" si="232"/>
        <v/>
      </c>
      <c r="BH399" s="52" t="str">
        <f t="shared" ca="1" si="233"/>
        <v/>
      </c>
    </row>
    <row r="400" spans="19:60">
      <c r="S400" s="68">
        <f t="shared" si="244"/>
        <v>7</v>
      </c>
      <c r="T400" s="69">
        <f t="shared" si="244"/>
        <v>2</v>
      </c>
      <c r="U400" s="70">
        <f t="shared" si="225"/>
        <v>3</v>
      </c>
      <c r="V400" s="68">
        <f t="shared" si="243"/>
        <v>4</v>
      </c>
      <c r="W400" s="70">
        <f t="shared" si="243"/>
        <v>7</v>
      </c>
      <c r="X400" s="71">
        <f t="shared" si="243"/>
        <v>0.42857142857142855</v>
      </c>
      <c r="Y400" s="71">
        <f t="shared" si="243"/>
        <v>0.5</v>
      </c>
      <c r="Z400" s="69">
        <f t="shared" si="243"/>
        <v>10000</v>
      </c>
      <c r="AA400" s="69">
        <f t="shared" ca="1" si="243"/>
        <v>9491.6209828854735</v>
      </c>
      <c r="AB400" s="69">
        <f t="shared" ca="1" si="227"/>
        <v>-508.3790171145265</v>
      </c>
      <c r="AC400" s="69">
        <f t="shared" ca="1" si="228"/>
        <v>140.93476785345405</v>
      </c>
      <c r="AD400" s="73">
        <f t="shared" si="235"/>
        <v>1.6999999999999851</v>
      </c>
      <c r="AE400" s="69">
        <f t="shared" si="245"/>
        <v>0.70000000000000007</v>
      </c>
      <c r="AF400" s="69">
        <f t="shared" si="245"/>
        <v>3.5000000000000004</v>
      </c>
      <c r="AG400" s="78">
        <f t="shared" si="245"/>
        <v>200</v>
      </c>
      <c r="AH400" s="60">
        <f t="shared" si="245"/>
        <v>50</v>
      </c>
      <c r="AI400" s="60">
        <f t="shared" si="245"/>
        <v>175.00000000000003</v>
      </c>
      <c r="AJ400" s="60">
        <f t="shared" si="245"/>
        <v>10175</v>
      </c>
      <c r="AK400" s="60">
        <f t="shared" si="245"/>
        <v>648.37901711452696</v>
      </c>
      <c r="AL400" s="60">
        <f t="shared" si="245"/>
        <v>12.967580342290539</v>
      </c>
      <c r="AM400" s="60">
        <f t="shared" ca="1" si="245"/>
        <v>-767.54796797025324</v>
      </c>
      <c r="AN400" s="60">
        <f t="shared" ca="1" si="245"/>
        <v>-767.54796797025324</v>
      </c>
      <c r="AO400" s="60">
        <f t="shared" ca="1" si="245"/>
        <v>767.54796797025324</v>
      </c>
      <c r="AP400" s="63">
        <f t="shared" si="212"/>
        <v>35</v>
      </c>
      <c r="AQ400" s="62">
        <f t="shared" si="213"/>
        <v>9.0397531425239173</v>
      </c>
      <c r="AR400" s="62">
        <f t="shared" si="214"/>
        <v>451.98765712619587</v>
      </c>
      <c r="AS400" s="62">
        <f t="shared" si="215"/>
        <v>903.97531425239174</v>
      </c>
      <c r="AT400" s="62">
        <f t="shared" si="216"/>
        <v>-451.98765712619587</v>
      </c>
      <c r="AU400" s="62">
        <f t="shared" si="217"/>
        <v>1355.9629713785876</v>
      </c>
      <c r="AV400" s="62">
        <f t="shared" si="218"/>
        <v>-1807.9506285047835</v>
      </c>
      <c r="AW400" s="63">
        <f t="shared" si="229"/>
        <v>-451.98765712619593</v>
      </c>
      <c r="AX400" s="61" t="str">
        <f t="shared" ca="1" si="219"/>
        <v/>
      </c>
      <c r="AY400" s="69">
        <f t="shared" ca="1" si="230"/>
        <v>9407.452032029747</v>
      </c>
      <c r="AZ400" s="51">
        <f t="shared" si="220"/>
        <v>3163.9135998833713</v>
      </c>
      <c r="BA400" s="55">
        <f t="shared" ca="1" si="221"/>
        <v>0.33333754114163278</v>
      </c>
      <c r="BB400" s="55">
        <f t="shared" ca="1" si="231"/>
        <v>-0.88907614576935445</v>
      </c>
      <c r="BC400" s="64">
        <f t="shared" ca="1" si="222"/>
        <v>-960.36667424072243</v>
      </c>
      <c r="BE400" s="52">
        <f t="shared" ca="1" si="223"/>
        <v>1.6999999999999851</v>
      </c>
      <c r="BF400" s="52" t="str">
        <f t="shared" ca="1" si="224"/>
        <v/>
      </c>
      <c r="BG400" s="52" t="str">
        <f t="shared" ca="1" si="232"/>
        <v/>
      </c>
      <c r="BH400" s="52" t="str">
        <f t="shared" ca="1" si="233"/>
        <v/>
      </c>
    </row>
    <row r="401" spans="19:60">
      <c r="S401" s="68">
        <f t="shared" si="244"/>
        <v>7</v>
      </c>
      <c r="T401" s="69">
        <f t="shared" si="244"/>
        <v>2</v>
      </c>
      <c r="U401" s="70">
        <f t="shared" si="225"/>
        <v>3</v>
      </c>
      <c r="V401" s="68">
        <f t="shared" si="243"/>
        <v>4</v>
      </c>
      <c r="W401" s="70">
        <f t="shared" si="243"/>
        <v>7</v>
      </c>
      <c r="X401" s="71">
        <f t="shared" si="243"/>
        <v>0.42857142857142855</v>
      </c>
      <c r="Y401" s="71">
        <f t="shared" si="243"/>
        <v>0.5</v>
      </c>
      <c r="Z401" s="69">
        <f t="shared" si="243"/>
        <v>10000</v>
      </c>
      <c r="AA401" s="69">
        <f t="shared" ca="1" si="243"/>
        <v>9491.6209828854735</v>
      </c>
      <c r="AB401" s="69">
        <f t="shared" ca="1" si="227"/>
        <v>-508.3790171145265</v>
      </c>
      <c r="AC401" s="69">
        <f t="shared" ca="1" si="228"/>
        <v>140.93476785345405</v>
      </c>
      <c r="AD401" s="73">
        <f t="shared" si="235"/>
        <v>1.599999999999985</v>
      </c>
      <c r="AE401" s="69">
        <f t="shared" si="245"/>
        <v>0.70000000000000007</v>
      </c>
      <c r="AF401" s="69">
        <f t="shared" si="245"/>
        <v>3.5000000000000004</v>
      </c>
      <c r="AG401" s="78">
        <f t="shared" si="245"/>
        <v>200</v>
      </c>
      <c r="AH401" s="60">
        <f t="shared" si="245"/>
        <v>50</v>
      </c>
      <c r="AI401" s="60">
        <f t="shared" si="245"/>
        <v>175.00000000000003</v>
      </c>
      <c r="AJ401" s="60">
        <f t="shared" si="245"/>
        <v>10175</v>
      </c>
      <c r="AK401" s="60">
        <f t="shared" si="245"/>
        <v>648.37901711452696</v>
      </c>
      <c r="AL401" s="60">
        <f t="shared" si="245"/>
        <v>12.967580342290539</v>
      </c>
      <c r="AM401" s="60">
        <f t="shared" ca="1" si="245"/>
        <v>-767.54796797025324</v>
      </c>
      <c r="AN401" s="60">
        <f t="shared" ca="1" si="245"/>
        <v>-767.54796797025324</v>
      </c>
      <c r="AO401" s="60">
        <f t="shared" ca="1" si="245"/>
        <v>767.54796797025324</v>
      </c>
      <c r="AP401" s="63">
        <f t="shared" si="212"/>
        <v>35</v>
      </c>
      <c r="AQ401" s="62">
        <f t="shared" si="213"/>
        <v>9.5422377139316659</v>
      </c>
      <c r="AR401" s="62">
        <f t="shared" si="214"/>
        <v>477.11188569658327</v>
      </c>
      <c r="AS401" s="62">
        <f t="shared" si="215"/>
        <v>954.22377139316654</v>
      </c>
      <c r="AT401" s="62">
        <f t="shared" si="216"/>
        <v>-477.11188569658327</v>
      </c>
      <c r="AU401" s="62">
        <f t="shared" si="217"/>
        <v>1431.3356570897499</v>
      </c>
      <c r="AV401" s="62">
        <f t="shared" si="218"/>
        <v>-1908.4475427863331</v>
      </c>
      <c r="AW401" s="63">
        <f t="shared" si="229"/>
        <v>-477.11188569658316</v>
      </c>
      <c r="AX401" s="61" t="str">
        <f t="shared" ca="1" si="219"/>
        <v/>
      </c>
      <c r="AY401" s="69">
        <f t="shared" ca="1" si="230"/>
        <v>9407.452032029747</v>
      </c>
      <c r="AZ401" s="51">
        <f t="shared" si="220"/>
        <v>3339.783199876083</v>
      </c>
      <c r="BA401" s="55">
        <f t="shared" ca="1" si="221"/>
        <v>0.35186647316597569</v>
      </c>
      <c r="BB401" s="55">
        <f t="shared" ca="1" si="231"/>
        <v>-0.93849641632455583</v>
      </c>
      <c r="BC401" s="64">
        <f t="shared" ca="1" si="222"/>
        <v>-985.49090281110966</v>
      </c>
      <c r="BE401" s="52">
        <f t="shared" ca="1" si="223"/>
        <v>1.599999999999985</v>
      </c>
      <c r="BF401" s="52" t="str">
        <f t="shared" ca="1" si="224"/>
        <v/>
      </c>
      <c r="BG401" s="52" t="str">
        <f t="shared" ca="1" si="232"/>
        <v/>
      </c>
      <c r="BH401" s="52" t="str">
        <f t="shared" ca="1" si="233"/>
        <v/>
      </c>
    </row>
    <row r="402" spans="19:60">
      <c r="S402" s="68">
        <f t="shared" si="244"/>
        <v>7</v>
      </c>
      <c r="T402" s="69">
        <f t="shared" si="244"/>
        <v>2</v>
      </c>
      <c r="U402" s="70">
        <f t="shared" si="225"/>
        <v>3</v>
      </c>
      <c r="V402" s="68">
        <f t="shared" si="243"/>
        <v>4</v>
      </c>
      <c r="W402" s="70">
        <f t="shared" si="243"/>
        <v>7</v>
      </c>
      <c r="X402" s="71">
        <f t="shared" si="243"/>
        <v>0.42857142857142855</v>
      </c>
      <c r="Y402" s="71">
        <f t="shared" si="243"/>
        <v>0.5</v>
      </c>
      <c r="Z402" s="69">
        <f t="shared" si="243"/>
        <v>10000</v>
      </c>
      <c r="AA402" s="69">
        <f t="shared" ca="1" si="243"/>
        <v>9491.6209828854735</v>
      </c>
      <c r="AB402" s="69">
        <f t="shared" ca="1" si="227"/>
        <v>-508.3790171145265</v>
      </c>
      <c r="AC402" s="69">
        <f t="shared" ca="1" si="228"/>
        <v>140.93476785345405</v>
      </c>
      <c r="AD402" s="73">
        <f t="shared" si="235"/>
        <v>1.4999999999999849</v>
      </c>
      <c r="AE402" s="69">
        <f t="shared" si="245"/>
        <v>0.70000000000000007</v>
      </c>
      <c r="AF402" s="69">
        <f t="shared" si="245"/>
        <v>3.5000000000000004</v>
      </c>
      <c r="AG402" s="78">
        <f t="shared" si="245"/>
        <v>200</v>
      </c>
      <c r="AH402" s="60">
        <f t="shared" si="245"/>
        <v>50</v>
      </c>
      <c r="AI402" s="60">
        <f t="shared" si="245"/>
        <v>175.00000000000003</v>
      </c>
      <c r="AJ402" s="60">
        <f t="shared" si="245"/>
        <v>10175</v>
      </c>
      <c r="AK402" s="60">
        <f t="shared" si="245"/>
        <v>648.37901711452696</v>
      </c>
      <c r="AL402" s="60">
        <f t="shared" si="245"/>
        <v>12.967580342290539</v>
      </c>
      <c r="AM402" s="60">
        <f t="shared" ca="1" si="245"/>
        <v>-767.54796797025324</v>
      </c>
      <c r="AN402" s="60">
        <f t="shared" ca="1" si="245"/>
        <v>-767.54796797025324</v>
      </c>
      <c r="AO402" s="60">
        <f t="shared" ca="1" si="245"/>
        <v>767.54796797025324</v>
      </c>
      <c r="AP402" s="63">
        <f t="shared" si="212"/>
        <v>35</v>
      </c>
      <c r="AQ402" s="62">
        <f t="shared" si="213"/>
        <v>10.111720228193784</v>
      </c>
      <c r="AR402" s="62">
        <f t="shared" si="214"/>
        <v>505.58601140968921</v>
      </c>
      <c r="AS402" s="62">
        <f t="shared" si="215"/>
        <v>1011.1720228193784</v>
      </c>
      <c r="AT402" s="62">
        <f t="shared" si="216"/>
        <v>-505.58601140968921</v>
      </c>
      <c r="AU402" s="62">
        <f t="shared" si="217"/>
        <v>1516.7580342290676</v>
      </c>
      <c r="AV402" s="62">
        <f t="shared" si="218"/>
        <v>-2022.3440456387568</v>
      </c>
      <c r="AW402" s="63">
        <f t="shared" si="229"/>
        <v>-505.58601140968926</v>
      </c>
      <c r="AX402" s="61" t="str">
        <f t="shared" ca="1" si="219"/>
        <v/>
      </c>
      <c r="AY402" s="69">
        <f t="shared" ca="1" si="230"/>
        <v>9407.452032029747</v>
      </c>
      <c r="AZ402" s="51">
        <f t="shared" si="220"/>
        <v>3539.1020798678246</v>
      </c>
      <c r="BA402" s="55">
        <f t="shared" ca="1" si="221"/>
        <v>0.37286592946023112</v>
      </c>
      <c r="BB402" s="55">
        <f t="shared" ca="1" si="231"/>
        <v>-0.99450605628711852</v>
      </c>
      <c r="BC402" s="64">
        <f t="shared" ca="1" si="222"/>
        <v>-1013.9650285242158</v>
      </c>
      <c r="BE402" s="52">
        <f t="shared" ca="1" si="223"/>
        <v>1.4999999999999849</v>
      </c>
      <c r="BF402" s="52" t="str">
        <f t="shared" ca="1" si="224"/>
        <v/>
      </c>
      <c r="BG402" s="52" t="str">
        <f t="shared" ca="1" si="232"/>
        <v/>
      </c>
      <c r="BH402" s="52" t="str">
        <f t="shared" ca="1" si="233"/>
        <v/>
      </c>
    </row>
    <row r="403" spans="19:60">
      <c r="S403" s="68">
        <f t="shared" si="244"/>
        <v>7</v>
      </c>
      <c r="T403" s="69">
        <f t="shared" si="244"/>
        <v>2</v>
      </c>
      <c r="U403" s="70">
        <f t="shared" si="225"/>
        <v>3</v>
      </c>
      <c r="V403" s="68">
        <f t="shared" si="243"/>
        <v>4</v>
      </c>
      <c r="W403" s="70">
        <f t="shared" si="243"/>
        <v>7</v>
      </c>
      <c r="X403" s="71">
        <f t="shared" si="243"/>
        <v>0.42857142857142855</v>
      </c>
      <c r="Y403" s="71">
        <f t="shared" si="243"/>
        <v>0.5</v>
      </c>
      <c r="Z403" s="69">
        <f t="shared" si="243"/>
        <v>10000</v>
      </c>
      <c r="AA403" s="69">
        <f t="shared" ca="1" si="243"/>
        <v>9491.6209828854735</v>
      </c>
      <c r="AB403" s="69">
        <f t="shared" ca="1" si="227"/>
        <v>-508.3790171145265</v>
      </c>
      <c r="AC403" s="69">
        <f t="shared" ca="1" si="228"/>
        <v>140.93476785345405</v>
      </c>
      <c r="AD403" s="73">
        <f t="shared" si="235"/>
        <v>1.3999999999999848</v>
      </c>
      <c r="AE403" s="69">
        <f t="shared" si="245"/>
        <v>0.70000000000000007</v>
      </c>
      <c r="AF403" s="69">
        <f t="shared" si="245"/>
        <v>3.5000000000000004</v>
      </c>
      <c r="AG403" s="78">
        <f t="shared" si="245"/>
        <v>200</v>
      </c>
      <c r="AH403" s="60">
        <f t="shared" si="245"/>
        <v>50</v>
      </c>
      <c r="AI403" s="60">
        <f t="shared" si="245"/>
        <v>175.00000000000003</v>
      </c>
      <c r="AJ403" s="60">
        <f t="shared" si="245"/>
        <v>10175</v>
      </c>
      <c r="AK403" s="60">
        <f t="shared" si="245"/>
        <v>648.37901711452696</v>
      </c>
      <c r="AL403" s="60">
        <f t="shared" si="245"/>
        <v>12.967580342290539</v>
      </c>
      <c r="AM403" s="60">
        <f t="shared" ca="1" si="245"/>
        <v>-767.54796797025324</v>
      </c>
      <c r="AN403" s="60">
        <f t="shared" ca="1" si="245"/>
        <v>-767.54796797025324</v>
      </c>
      <c r="AO403" s="60">
        <f t="shared" ca="1" si="245"/>
        <v>767.54796797025324</v>
      </c>
      <c r="AP403" s="63">
        <f t="shared" si="212"/>
        <v>35</v>
      </c>
      <c r="AQ403" s="62">
        <f t="shared" si="213"/>
        <v>10.762557387350491</v>
      </c>
      <c r="AR403" s="62">
        <f t="shared" si="214"/>
        <v>538.12786936752457</v>
      </c>
      <c r="AS403" s="62">
        <f t="shared" si="215"/>
        <v>1076.2557387350491</v>
      </c>
      <c r="AT403" s="62">
        <f t="shared" si="216"/>
        <v>-538.12786936752457</v>
      </c>
      <c r="AU403" s="62">
        <f t="shared" si="217"/>
        <v>1614.3836081025738</v>
      </c>
      <c r="AV403" s="62">
        <f t="shared" si="218"/>
        <v>-2152.5114774700983</v>
      </c>
      <c r="AW403" s="63">
        <f t="shared" si="229"/>
        <v>-538.12786936752445</v>
      </c>
      <c r="AX403" s="61" t="str">
        <f t="shared" ca="1" si="219"/>
        <v/>
      </c>
      <c r="AY403" s="69">
        <f t="shared" ca="1" si="230"/>
        <v>9407.452032029747</v>
      </c>
      <c r="AZ403" s="51">
        <f t="shared" si="220"/>
        <v>3766.8950855726721</v>
      </c>
      <c r="BA403" s="55">
        <f t="shared" ca="1" si="221"/>
        <v>0.39686530808223736</v>
      </c>
      <c r="BB403" s="55">
        <f t="shared" ca="1" si="231"/>
        <v>-1.0585170733871894</v>
      </c>
      <c r="BC403" s="64">
        <f t="shared" ca="1" si="222"/>
        <v>-1046.506886482051</v>
      </c>
      <c r="BE403" s="52">
        <f t="shared" ca="1" si="223"/>
        <v>1.3999999999999848</v>
      </c>
      <c r="BF403" s="52" t="str">
        <f t="shared" ca="1" si="224"/>
        <v/>
      </c>
      <c r="BG403" s="52" t="str">
        <f t="shared" ca="1" si="232"/>
        <v/>
      </c>
      <c r="BH403" s="52" t="str">
        <f t="shared" ca="1" si="233"/>
        <v/>
      </c>
    </row>
    <row r="404" spans="19:60">
      <c r="S404" s="68">
        <f t="shared" si="244"/>
        <v>7</v>
      </c>
      <c r="T404" s="69">
        <f t="shared" si="244"/>
        <v>2</v>
      </c>
      <c r="U404" s="70">
        <f t="shared" si="225"/>
        <v>3</v>
      </c>
      <c r="V404" s="68">
        <f t="shared" si="243"/>
        <v>4</v>
      </c>
      <c r="W404" s="70">
        <f t="shared" si="243"/>
        <v>7</v>
      </c>
      <c r="X404" s="71">
        <f t="shared" si="243"/>
        <v>0.42857142857142855</v>
      </c>
      <c r="Y404" s="71">
        <f t="shared" si="243"/>
        <v>0.5</v>
      </c>
      <c r="Z404" s="69">
        <f t="shared" si="243"/>
        <v>10000</v>
      </c>
      <c r="AA404" s="69">
        <f t="shared" ca="1" si="243"/>
        <v>9491.6209828854735</v>
      </c>
      <c r="AB404" s="69">
        <f t="shared" ca="1" si="227"/>
        <v>-508.3790171145265</v>
      </c>
      <c r="AC404" s="69">
        <f t="shared" ca="1" si="228"/>
        <v>140.93476785345405</v>
      </c>
      <c r="AD404" s="73">
        <f t="shared" si="235"/>
        <v>1.2999999999999847</v>
      </c>
      <c r="AE404" s="69">
        <f t="shared" si="245"/>
        <v>0.70000000000000007</v>
      </c>
      <c r="AF404" s="69">
        <f t="shared" si="245"/>
        <v>3.5000000000000004</v>
      </c>
      <c r="AG404" s="78">
        <f t="shared" si="245"/>
        <v>200</v>
      </c>
      <c r="AH404" s="60">
        <f t="shared" si="245"/>
        <v>50</v>
      </c>
      <c r="AI404" s="60">
        <f t="shared" si="245"/>
        <v>175.00000000000003</v>
      </c>
      <c r="AJ404" s="60">
        <f t="shared" si="245"/>
        <v>10175</v>
      </c>
      <c r="AK404" s="60">
        <f t="shared" si="245"/>
        <v>648.37901711452696</v>
      </c>
      <c r="AL404" s="60">
        <f t="shared" si="245"/>
        <v>12.967580342290539</v>
      </c>
      <c r="AM404" s="60">
        <f t="shared" ca="1" si="245"/>
        <v>-767.54796797025324</v>
      </c>
      <c r="AN404" s="60">
        <f t="shared" ca="1" si="245"/>
        <v>-767.54796797025324</v>
      </c>
      <c r="AO404" s="60">
        <f t="shared" ca="1" si="245"/>
        <v>767.54796797025324</v>
      </c>
      <c r="AP404" s="63">
        <f t="shared" si="212"/>
        <v>35</v>
      </c>
      <c r="AQ404" s="62">
        <f t="shared" si="213"/>
        <v>11.513523340223614</v>
      </c>
      <c r="AR404" s="62">
        <f t="shared" si="214"/>
        <v>575.67616701118072</v>
      </c>
      <c r="AS404" s="62">
        <f t="shared" si="215"/>
        <v>1151.3523340223614</v>
      </c>
      <c r="AT404" s="62">
        <f t="shared" si="216"/>
        <v>-575.67616701118072</v>
      </c>
      <c r="AU404" s="62">
        <f t="shared" si="217"/>
        <v>1727.0285010335422</v>
      </c>
      <c r="AV404" s="62">
        <f t="shared" si="218"/>
        <v>-2302.7046680447229</v>
      </c>
      <c r="AW404" s="63">
        <f t="shared" si="229"/>
        <v>-575.67616701118072</v>
      </c>
      <c r="AX404" s="61" t="str">
        <f t="shared" ca="1" si="219"/>
        <v/>
      </c>
      <c r="AY404" s="69">
        <f t="shared" ca="1" si="230"/>
        <v>9407.452032029747</v>
      </c>
      <c r="AZ404" s="51">
        <f t="shared" si="220"/>
        <v>4029.7331690782648</v>
      </c>
      <c r="BA404" s="55">
        <f t="shared" ca="1" si="221"/>
        <v>0.4245568987999368</v>
      </c>
      <c r="BB404" s="55">
        <f t="shared" ca="1" si="231"/>
        <v>-1.1323759392718871</v>
      </c>
      <c r="BC404" s="64">
        <f t="shared" ca="1" si="222"/>
        <v>-1084.0551841257072</v>
      </c>
      <c r="BE404" s="52">
        <f t="shared" ca="1" si="223"/>
        <v>1.2999999999999847</v>
      </c>
      <c r="BF404" s="52" t="str">
        <f t="shared" ca="1" si="224"/>
        <v/>
      </c>
      <c r="BG404" s="52" t="str">
        <f t="shared" ca="1" si="232"/>
        <v/>
      </c>
      <c r="BH404" s="52" t="str">
        <f t="shared" ca="1" si="233"/>
        <v/>
      </c>
    </row>
    <row r="405" spans="19:60">
      <c r="S405" s="68">
        <f t="shared" si="244"/>
        <v>7</v>
      </c>
      <c r="T405" s="69">
        <f t="shared" si="244"/>
        <v>2</v>
      </c>
      <c r="U405" s="70">
        <f t="shared" si="225"/>
        <v>3</v>
      </c>
      <c r="V405" s="68">
        <f t="shared" si="243"/>
        <v>4</v>
      </c>
      <c r="W405" s="70">
        <f t="shared" si="243"/>
        <v>7</v>
      </c>
      <c r="X405" s="71">
        <f t="shared" si="243"/>
        <v>0.42857142857142855</v>
      </c>
      <c r="Y405" s="71">
        <f t="shared" si="243"/>
        <v>0.5</v>
      </c>
      <c r="Z405" s="69">
        <f t="shared" si="243"/>
        <v>10000</v>
      </c>
      <c r="AA405" s="69">
        <f t="shared" ca="1" si="243"/>
        <v>9491.6209828854735</v>
      </c>
      <c r="AB405" s="69">
        <f t="shared" ca="1" si="227"/>
        <v>-508.3790171145265</v>
      </c>
      <c r="AC405" s="69">
        <f t="shared" ca="1" si="228"/>
        <v>140.93476785345405</v>
      </c>
      <c r="AD405" s="73">
        <f t="shared" si="235"/>
        <v>1.1999999999999846</v>
      </c>
      <c r="AE405" s="69">
        <f t="shared" si="245"/>
        <v>0.70000000000000007</v>
      </c>
      <c r="AF405" s="69">
        <f t="shared" si="245"/>
        <v>3.5000000000000004</v>
      </c>
      <c r="AG405" s="78">
        <f t="shared" si="245"/>
        <v>200</v>
      </c>
      <c r="AH405" s="60">
        <f t="shared" si="245"/>
        <v>50</v>
      </c>
      <c r="AI405" s="60">
        <f t="shared" si="245"/>
        <v>175.00000000000003</v>
      </c>
      <c r="AJ405" s="60">
        <f t="shared" si="245"/>
        <v>10175</v>
      </c>
      <c r="AK405" s="60">
        <f t="shared" si="245"/>
        <v>648.37901711452696</v>
      </c>
      <c r="AL405" s="60">
        <f t="shared" si="245"/>
        <v>12.967580342290539</v>
      </c>
      <c r="AM405" s="60">
        <f t="shared" ca="1" si="245"/>
        <v>-767.54796797025324</v>
      </c>
      <c r="AN405" s="60">
        <f t="shared" ca="1" si="245"/>
        <v>-767.54796797025324</v>
      </c>
      <c r="AO405" s="60">
        <f t="shared" ca="1" si="245"/>
        <v>767.54796797025324</v>
      </c>
      <c r="AP405" s="63">
        <f t="shared" si="212"/>
        <v>35</v>
      </c>
      <c r="AQ405" s="62">
        <f t="shared" si="213"/>
        <v>12.389650285242261</v>
      </c>
      <c r="AR405" s="62">
        <f t="shared" si="214"/>
        <v>619.48251426211311</v>
      </c>
      <c r="AS405" s="62">
        <f t="shared" si="215"/>
        <v>1238.9650285242262</v>
      </c>
      <c r="AT405" s="62">
        <f t="shared" si="216"/>
        <v>-619.48251426211311</v>
      </c>
      <c r="AU405" s="62">
        <f t="shared" si="217"/>
        <v>1858.4475427863395</v>
      </c>
      <c r="AV405" s="62">
        <f t="shared" si="218"/>
        <v>-2477.9300570484525</v>
      </c>
      <c r="AW405" s="63">
        <f t="shared" si="229"/>
        <v>-619.482514262113</v>
      </c>
      <c r="AX405" s="61" t="str">
        <f t="shared" ca="1" si="219"/>
        <v/>
      </c>
      <c r="AY405" s="69">
        <f t="shared" ca="1" si="230"/>
        <v>9407.452032029747</v>
      </c>
      <c r="AZ405" s="51">
        <f t="shared" si="220"/>
        <v>4336.3775998347919</v>
      </c>
      <c r="BA405" s="55">
        <f t="shared" ca="1" si="221"/>
        <v>0.45686375463725309</v>
      </c>
      <c r="BB405" s="55">
        <f t="shared" ca="1" si="231"/>
        <v>-1.2185446161373676</v>
      </c>
      <c r="BC405" s="64">
        <f t="shared" ca="1" si="222"/>
        <v>-1127.8615313766395</v>
      </c>
      <c r="BE405" s="52">
        <f t="shared" ca="1" si="223"/>
        <v>1.1999999999999846</v>
      </c>
      <c r="BF405" s="52" t="str">
        <f t="shared" ca="1" si="224"/>
        <v/>
      </c>
      <c r="BG405" s="52" t="str">
        <f t="shared" ca="1" si="232"/>
        <v/>
      </c>
      <c r="BH405" s="52" t="str">
        <f t="shared" ca="1" si="233"/>
        <v/>
      </c>
    </row>
    <row r="406" spans="19:60">
      <c r="S406" s="68">
        <f t="shared" si="244"/>
        <v>7</v>
      </c>
      <c r="T406" s="69">
        <f t="shared" si="244"/>
        <v>2</v>
      </c>
      <c r="U406" s="70">
        <f t="shared" si="225"/>
        <v>3</v>
      </c>
      <c r="V406" s="68">
        <f t="shared" si="243"/>
        <v>4</v>
      </c>
      <c r="W406" s="70">
        <f t="shared" si="243"/>
        <v>7</v>
      </c>
      <c r="X406" s="71">
        <f t="shared" si="243"/>
        <v>0.42857142857142855</v>
      </c>
      <c r="Y406" s="71">
        <f t="shared" si="243"/>
        <v>0.5</v>
      </c>
      <c r="Z406" s="69">
        <f t="shared" si="243"/>
        <v>10000</v>
      </c>
      <c r="AA406" s="69">
        <f t="shared" ca="1" si="243"/>
        <v>9491.6209828854735</v>
      </c>
      <c r="AB406" s="69">
        <f t="shared" ca="1" si="227"/>
        <v>-508.3790171145265</v>
      </c>
      <c r="AC406" s="69">
        <f t="shared" ca="1" si="228"/>
        <v>140.93476785345405</v>
      </c>
      <c r="AD406" s="73">
        <f t="shared" si="235"/>
        <v>1.0999999999999845</v>
      </c>
      <c r="AE406" s="69">
        <f t="shared" si="245"/>
        <v>0.70000000000000007</v>
      </c>
      <c r="AF406" s="69">
        <f t="shared" si="245"/>
        <v>3.5000000000000004</v>
      </c>
      <c r="AG406" s="78">
        <f t="shared" si="245"/>
        <v>200</v>
      </c>
      <c r="AH406" s="60">
        <f t="shared" si="245"/>
        <v>50</v>
      </c>
      <c r="AI406" s="60">
        <f t="shared" si="245"/>
        <v>175.00000000000003</v>
      </c>
      <c r="AJ406" s="60">
        <f t="shared" si="245"/>
        <v>10175</v>
      </c>
      <c r="AK406" s="60">
        <f t="shared" si="245"/>
        <v>648.37901711452696</v>
      </c>
      <c r="AL406" s="60">
        <f t="shared" si="245"/>
        <v>12.967580342290539</v>
      </c>
      <c r="AM406" s="60">
        <f t="shared" ca="1" si="245"/>
        <v>-767.54796797025324</v>
      </c>
      <c r="AN406" s="60">
        <f t="shared" ca="1" si="245"/>
        <v>-767.54796797025324</v>
      </c>
      <c r="AO406" s="60">
        <f t="shared" ca="1" si="245"/>
        <v>767.54796797025324</v>
      </c>
      <c r="AP406" s="63">
        <f t="shared" si="212"/>
        <v>35</v>
      </c>
      <c r="AQ406" s="62">
        <f t="shared" si="213"/>
        <v>13.425073038446119</v>
      </c>
      <c r="AR406" s="62">
        <f t="shared" si="214"/>
        <v>671.25365192230595</v>
      </c>
      <c r="AS406" s="62">
        <f t="shared" si="215"/>
        <v>1342.5073038446119</v>
      </c>
      <c r="AT406" s="62">
        <f t="shared" si="216"/>
        <v>-671.25365192230595</v>
      </c>
      <c r="AU406" s="62">
        <f t="shared" si="217"/>
        <v>2013.760955766918</v>
      </c>
      <c r="AV406" s="62">
        <f t="shared" si="218"/>
        <v>-2685.0146076892238</v>
      </c>
      <c r="AW406" s="63">
        <f t="shared" si="229"/>
        <v>-671.25365192230583</v>
      </c>
      <c r="AX406" s="61" t="str">
        <f t="shared" ca="1" si="219"/>
        <v/>
      </c>
      <c r="AY406" s="69">
        <f t="shared" ca="1" si="230"/>
        <v>9407.452032029747</v>
      </c>
      <c r="AZ406" s="51">
        <f t="shared" si="220"/>
        <v>4698.7755634561418</v>
      </c>
      <c r="BA406" s="55">
        <f t="shared" ca="1" si="221"/>
        <v>0.49504458426317227</v>
      </c>
      <c r="BB406" s="55">
        <f t="shared" ca="1" si="231"/>
        <v>-1.3203803251602086</v>
      </c>
      <c r="BC406" s="64">
        <f t="shared" ca="1" si="222"/>
        <v>-1179.6326690368323</v>
      </c>
      <c r="BE406" s="52">
        <f t="shared" ca="1" si="223"/>
        <v>1.0999999999999845</v>
      </c>
      <c r="BF406" s="52" t="str">
        <f t="shared" ca="1" si="224"/>
        <v/>
      </c>
      <c r="BG406" s="52" t="str">
        <f t="shared" ca="1" si="232"/>
        <v/>
      </c>
      <c r="BH406" s="52" t="str">
        <f t="shared" ca="1" si="233"/>
        <v/>
      </c>
    </row>
    <row r="407" spans="19:60">
      <c r="S407" s="68">
        <f t="shared" si="244"/>
        <v>7</v>
      </c>
      <c r="T407" s="69">
        <f t="shared" si="244"/>
        <v>2</v>
      </c>
      <c r="U407" s="70">
        <f t="shared" si="225"/>
        <v>3</v>
      </c>
      <c r="V407" s="68">
        <f t="shared" si="243"/>
        <v>4</v>
      </c>
      <c r="W407" s="70">
        <f t="shared" si="243"/>
        <v>7</v>
      </c>
      <c r="X407" s="71">
        <f t="shared" si="243"/>
        <v>0.42857142857142855</v>
      </c>
      <c r="Y407" s="71">
        <f t="shared" si="243"/>
        <v>0.5</v>
      </c>
      <c r="Z407" s="69">
        <f t="shared" si="243"/>
        <v>10000</v>
      </c>
      <c r="AA407" s="69">
        <f t="shared" ca="1" si="243"/>
        <v>9491.6209828854735</v>
      </c>
      <c r="AB407" s="69">
        <f t="shared" ca="1" si="227"/>
        <v>-508.3790171145265</v>
      </c>
      <c r="AC407" s="69">
        <f t="shared" ca="1" si="228"/>
        <v>140.93476785345405</v>
      </c>
      <c r="AD407" s="73">
        <f t="shared" si="235"/>
        <v>0.99999999999998457</v>
      </c>
      <c r="AE407" s="69">
        <f t="shared" si="245"/>
        <v>0.70000000000000007</v>
      </c>
      <c r="AF407" s="69">
        <f t="shared" si="245"/>
        <v>3.5000000000000004</v>
      </c>
      <c r="AG407" s="78">
        <f t="shared" si="245"/>
        <v>200</v>
      </c>
      <c r="AH407" s="60">
        <f t="shared" si="245"/>
        <v>50</v>
      </c>
      <c r="AI407" s="60">
        <f t="shared" si="245"/>
        <v>175.00000000000003</v>
      </c>
      <c r="AJ407" s="60">
        <f t="shared" si="245"/>
        <v>10175</v>
      </c>
      <c r="AK407" s="60">
        <f t="shared" si="245"/>
        <v>648.37901711452696</v>
      </c>
      <c r="AL407" s="60">
        <f t="shared" si="245"/>
        <v>12.967580342290539</v>
      </c>
      <c r="AM407" s="60">
        <f t="shared" ca="1" si="245"/>
        <v>-767.54796797025324</v>
      </c>
      <c r="AN407" s="60">
        <f t="shared" ca="1" si="245"/>
        <v>-767.54796797025324</v>
      </c>
      <c r="AO407" s="60">
        <f t="shared" ca="1" si="245"/>
        <v>767.54796797025324</v>
      </c>
      <c r="AP407" s="63">
        <f t="shared" si="212"/>
        <v>35</v>
      </c>
      <c r="AQ407" s="62">
        <f t="shared" si="213"/>
        <v>14.66758034229075</v>
      </c>
      <c r="AR407" s="62">
        <f t="shared" si="214"/>
        <v>733.37901711453753</v>
      </c>
      <c r="AS407" s="62">
        <f t="shared" si="215"/>
        <v>1466.7580342290751</v>
      </c>
      <c r="AT407" s="62">
        <f t="shared" si="216"/>
        <v>-733.37901711453753</v>
      </c>
      <c r="AU407" s="62">
        <f t="shared" si="217"/>
        <v>2200.1370513436127</v>
      </c>
      <c r="AV407" s="62">
        <f t="shared" si="218"/>
        <v>-2933.5160684581501</v>
      </c>
      <c r="AW407" s="63">
        <f t="shared" si="229"/>
        <v>-733.37901711453742</v>
      </c>
      <c r="AX407" s="61" t="str">
        <f t="shared" ca="1" si="219"/>
        <v/>
      </c>
      <c r="AY407" s="69">
        <f t="shared" ca="1" si="230"/>
        <v>9407.452032029747</v>
      </c>
      <c r="AZ407" s="51">
        <f t="shared" si="220"/>
        <v>5133.6531198017628</v>
      </c>
      <c r="BA407" s="55">
        <f t="shared" ca="1" si="221"/>
        <v>0.54086157981427541</v>
      </c>
      <c r="BB407" s="55">
        <f t="shared" ca="1" si="231"/>
        <v>-1.4425831759876184</v>
      </c>
      <c r="BC407" s="64">
        <f t="shared" ca="1" si="222"/>
        <v>-1241.7580342290639</v>
      </c>
      <c r="BE407" s="52">
        <f t="shared" ca="1" si="223"/>
        <v>0.99999999999998457</v>
      </c>
      <c r="BF407" s="52" t="str">
        <f t="shared" ca="1" si="224"/>
        <v/>
      </c>
      <c r="BG407" s="52" t="str">
        <f t="shared" ca="1" si="232"/>
        <v/>
      </c>
      <c r="BH407" s="52" t="str">
        <f t="shared" ca="1" si="233"/>
        <v/>
      </c>
    </row>
    <row r="408" spans="19:60">
      <c r="S408" s="68">
        <f t="shared" si="244"/>
        <v>7</v>
      </c>
      <c r="T408" s="69">
        <f t="shared" si="244"/>
        <v>2</v>
      </c>
      <c r="U408" s="70">
        <f t="shared" si="225"/>
        <v>3</v>
      </c>
      <c r="V408" s="68">
        <f t="shared" si="243"/>
        <v>4</v>
      </c>
      <c r="W408" s="70">
        <f t="shared" si="243"/>
        <v>7</v>
      </c>
      <c r="X408" s="71">
        <f t="shared" si="243"/>
        <v>0.42857142857142855</v>
      </c>
      <c r="Y408" s="71">
        <f t="shared" si="243"/>
        <v>0.5</v>
      </c>
      <c r="Z408" s="69">
        <f t="shared" si="243"/>
        <v>10000</v>
      </c>
      <c r="AA408" s="69">
        <f t="shared" ca="1" si="243"/>
        <v>9491.6209828854735</v>
      </c>
      <c r="AB408" s="69">
        <f t="shared" ca="1" si="227"/>
        <v>-508.3790171145265</v>
      </c>
      <c r="AC408" s="69">
        <f t="shared" ca="1" si="228"/>
        <v>140.93476785345405</v>
      </c>
      <c r="AD408" s="73">
        <f t="shared" si="235"/>
        <v>0.89999999999998459</v>
      </c>
      <c r="AE408" s="69">
        <f t="shared" si="245"/>
        <v>0.70000000000000007</v>
      </c>
      <c r="AF408" s="69">
        <f t="shared" si="245"/>
        <v>3.5000000000000004</v>
      </c>
      <c r="AG408" s="78">
        <f t="shared" si="245"/>
        <v>200</v>
      </c>
      <c r="AH408" s="60">
        <f t="shared" si="245"/>
        <v>50</v>
      </c>
      <c r="AI408" s="60">
        <f t="shared" si="245"/>
        <v>175.00000000000003</v>
      </c>
      <c r="AJ408" s="60">
        <f t="shared" si="245"/>
        <v>10175</v>
      </c>
      <c r="AK408" s="60">
        <f t="shared" si="245"/>
        <v>648.37901711452696</v>
      </c>
      <c r="AL408" s="60">
        <f t="shared" si="245"/>
        <v>12.967580342290539</v>
      </c>
      <c r="AM408" s="60">
        <f t="shared" ca="1" si="245"/>
        <v>-767.54796797025324</v>
      </c>
      <c r="AN408" s="60">
        <f t="shared" ca="1" si="245"/>
        <v>-767.54796797025324</v>
      </c>
      <c r="AO408" s="60">
        <f t="shared" ca="1" si="245"/>
        <v>767.54796797025324</v>
      </c>
      <c r="AP408" s="63">
        <f t="shared" si="212"/>
        <v>35</v>
      </c>
      <c r="AQ408" s="62">
        <f t="shared" si="213"/>
        <v>16.186200380323079</v>
      </c>
      <c r="AR408" s="62">
        <f t="shared" si="214"/>
        <v>809.310019016154</v>
      </c>
      <c r="AS408" s="62">
        <f t="shared" si="215"/>
        <v>1618.620038032308</v>
      </c>
      <c r="AT408" s="62">
        <f t="shared" si="216"/>
        <v>-809.310019016154</v>
      </c>
      <c r="AU408" s="62">
        <f t="shared" si="217"/>
        <v>2427.930057048462</v>
      </c>
      <c r="AV408" s="62">
        <f t="shared" si="218"/>
        <v>-3237.240076064616</v>
      </c>
      <c r="AW408" s="63">
        <f t="shared" si="229"/>
        <v>-809.310019016154</v>
      </c>
      <c r="AX408" s="61" t="str">
        <f t="shared" ca="1" si="219"/>
        <v/>
      </c>
      <c r="AY408" s="69">
        <f t="shared" ca="1" si="230"/>
        <v>9407.452032029747</v>
      </c>
      <c r="AZ408" s="51">
        <f t="shared" si="220"/>
        <v>5665.170133113078</v>
      </c>
      <c r="BA408" s="55">
        <f t="shared" ca="1" si="221"/>
        <v>0.59686012993229043</v>
      </c>
      <c r="BB408" s="55">
        <f t="shared" ca="1" si="231"/>
        <v>-1.5919422158877861</v>
      </c>
      <c r="BC408" s="64">
        <f t="shared" ca="1" si="222"/>
        <v>-1317.6890361306805</v>
      </c>
      <c r="BE408" s="52">
        <f t="shared" ca="1" si="223"/>
        <v>0.89999999999998459</v>
      </c>
      <c r="BF408" s="52" t="str">
        <f t="shared" ca="1" si="224"/>
        <v/>
      </c>
      <c r="BG408" s="52" t="str">
        <f t="shared" ca="1" si="232"/>
        <v/>
      </c>
      <c r="BH408" s="52" t="str">
        <f t="shared" ca="1" si="233"/>
        <v/>
      </c>
    </row>
    <row r="409" spans="19:60">
      <c r="S409" s="68">
        <f t="shared" si="244"/>
        <v>7</v>
      </c>
      <c r="T409" s="69">
        <f t="shared" si="244"/>
        <v>2</v>
      </c>
      <c r="U409" s="70">
        <f t="shared" si="225"/>
        <v>3</v>
      </c>
      <c r="V409" s="68">
        <f t="shared" si="243"/>
        <v>4</v>
      </c>
      <c r="W409" s="70">
        <f t="shared" si="243"/>
        <v>7</v>
      </c>
      <c r="X409" s="71">
        <f t="shared" si="243"/>
        <v>0.42857142857142855</v>
      </c>
      <c r="Y409" s="71">
        <f t="shared" si="243"/>
        <v>0.5</v>
      </c>
      <c r="Z409" s="69">
        <f t="shared" si="243"/>
        <v>10000</v>
      </c>
      <c r="AA409" s="69">
        <f t="shared" ca="1" si="243"/>
        <v>9491.6209828854735</v>
      </c>
      <c r="AB409" s="69">
        <f t="shared" ca="1" si="227"/>
        <v>-508.3790171145265</v>
      </c>
      <c r="AC409" s="69">
        <f t="shared" ca="1" si="228"/>
        <v>140.93476785345405</v>
      </c>
      <c r="AD409" s="73">
        <f t="shared" si="235"/>
        <v>0.79999999999998461</v>
      </c>
      <c r="AE409" s="69">
        <f t="shared" si="245"/>
        <v>0.70000000000000007</v>
      </c>
      <c r="AF409" s="69">
        <f t="shared" si="245"/>
        <v>3.5000000000000004</v>
      </c>
      <c r="AG409" s="78">
        <f t="shared" si="245"/>
        <v>200</v>
      </c>
      <c r="AH409" s="60">
        <f t="shared" si="245"/>
        <v>50</v>
      </c>
      <c r="AI409" s="60">
        <f t="shared" si="245"/>
        <v>175.00000000000003</v>
      </c>
      <c r="AJ409" s="60">
        <f t="shared" si="245"/>
        <v>10175</v>
      </c>
      <c r="AK409" s="60">
        <f t="shared" si="245"/>
        <v>648.37901711452696</v>
      </c>
      <c r="AL409" s="60">
        <f t="shared" si="245"/>
        <v>12.967580342290539</v>
      </c>
      <c r="AM409" s="60">
        <f t="shared" ca="1" si="245"/>
        <v>-767.54796797025324</v>
      </c>
      <c r="AN409" s="60">
        <f t="shared" ca="1" si="245"/>
        <v>-767.54796797025324</v>
      </c>
      <c r="AO409" s="60">
        <f t="shared" ca="1" si="245"/>
        <v>767.54796797025324</v>
      </c>
      <c r="AP409" s="63">
        <f t="shared" ref="AP409:AP416" si="246">AE409*AH409</f>
        <v>35</v>
      </c>
      <c r="AQ409" s="62">
        <f t="shared" ref="AQ409:AQ416" si="247">IF(AL409=0,1,(1+(AL409+AE409)/(AD409*(T409-1))))</f>
        <v>18.084475427863502</v>
      </c>
      <c r="AR409" s="62">
        <f t="shared" ref="AR409:AR416" si="248">IF(AQ409&lt;=0,AH409,AQ409*AH409)</f>
        <v>904.22377139317507</v>
      </c>
      <c r="AS409" s="62">
        <f t="shared" ref="AS409:AS416" si="249">(T409*AR409)</f>
        <v>1808.4475427863501</v>
      </c>
      <c r="AT409" s="62">
        <f t="shared" ref="AT409:AT416" si="250">-AR409</f>
        <v>-904.22377139317507</v>
      </c>
      <c r="AU409" s="62">
        <f t="shared" ref="AU409:AU416" si="251">(AS409+AT409)*U409</f>
        <v>2712.6713141795253</v>
      </c>
      <c r="AV409" s="62">
        <f t="shared" ref="AV409:AV416" si="252">AT409*V409</f>
        <v>-3616.8950855727003</v>
      </c>
      <c r="AW409" s="63">
        <f t="shared" si="229"/>
        <v>-904.22377139317496</v>
      </c>
      <c r="AX409" s="61" t="str">
        <f t="shared" ref="AX409:AX416" ca="1" si="253">IF(AY409+AW409&gt;AJ409,"VINTO","")</f>
        <v/>
      </c>
      <c r="AY409" s="69">
        <f t="shared" ca="1" si="230"/>
        <v>9407.452032029747</v>
      </c>
      <c r="AZ409" s="51">
        <f t="shared" ref="AZ409:AZ416" si="254">AR409*W409</f>
        <v>6329.5663997522252</v>
      </c>
      <c r="BA409" s="55">
        <f t="shared" ref="BA409:BA416" ca="1" si="255">IFERROR(AZ409/AA409,0)</f>
        <v>0.66685831757980951</v>
      </c>
      <c r="BB409" s="55">
        <f t="shared" ca="1" si="231"/>
        <v>-1.7786410157629959</v>
      </c>
      <c r="BC409" s="64">
        <f t="shared" ref="BC409:BC416" ca="1" si="256">AW409+AB409</f>
        <v>-1412.6027885077015</v>
      </c>
      <c r="BE409" s="52">
        <f t="shared" ref="BE409:BE416" ca="1" si="257">IF(((AR409-AC409)/AC409)&gt;=BE$4,AD409,"")</f>
        <v>0.79999999999998461</v>
      </c>
      <c r="BF409" s="52" t="str">
        <f t="shared" ref="BF409:BF416" ca="1" si="258">IF(AX409="","",AD409)</f>
        <v/>
      </c>
      <c r="BG409" s="52" t="str">
        <f t="shared" ca="1" si="232"/>
        <v/>
      </c>
      <c r="BH409" s="52" t="str">
        <f t="shared" ca="1" si="233"/>
        <v/>
      </c>
    </row>
    <row r="410" spans="19:60">
      <c r="S410" s="68">
        <f t="shared" si="244"/>
        <v>7</v>
      </c>
      <c r="T410" s="69">
        <f t="shared" si="244"/>
        <v>2</v>
      </c>
      <c r="U410" s="70">
        <f t="shared" ref="U410:U416" si="259">ROUND((1/T410)*S410,0)-1</f>
        <v>3</v>
      </c>
      <c r="V410" s="68">
        <f t="shared" ref="V410:AA416" si="260">V409</f>
        <v>4</v>
      </c>
      <c r="W410" s="70">
        <f t="shared" si="260"/>
        <v>7</v>
      </c>
      <c r="X410" s="71">
        <f t="shared" si="260"/>
        <v>0.42857142857142855</v>
      </c>
      <c r="Y410" s="71">
        <f t="shared" si="260"/>
        <v>0.5</v>
      </c>
      <c r="Z410" s="69">
        <f t="shared" si="260"/>
        <v>10000</v>
      </c>
      <c r="AA410" s="69">
        <f t="shared" ca="1" si="260"/>
        <v>9491.6209828854735</v>
      </c>
      <c r="AB410" s="69">
        <f t="shared" ref="AB410:AB416" ca="1" si="261">AA410-Z410</f>
        <v>-508.3790171145265</v>
      </c>
      <c r="AC410" s="69">
        <f t="shared" ref="AC410:AC416" ca="1" si="262">AC409</f>
        <v>140.93476785345405</v>
      </c>
      <c r="AD410" s="73">
        <f t="shared" si="235"/>
        <v>0.69999999999998463</v>
      </c>
      <c r="AE410" s="69">
        <f t="shared" si="245"/>
        <v>0.70000000000000007</v>
      </c>
      <c r="AF410" s="69">
        <f t="shared" si="245"/>
        <v>3.5000000000000004</v>
      </c>
      <c r="AG410" s="78">
        <f t="shared" si="245"/>
        <v>200</v>
      </c>
      <c r="AH410" s="60">
        <f t="shared" si="245"/>
        <v>50</v>
      </c>
      <c r="AI410" s="60">
        <f t="shared" si="245"/>
        <v>175.00000000000003</v>
      </c>
      <c r="AJ410" s="60">
        <f t="shared" si="245"/>
        <v>10175</v>
      </c>
      <c r="AK410" s="60">
        <f t="shared" si="245"/>
        <v>648.37901711452696</v>
      </c>
      <c r="AL410" s="60">
        <f t="shared" si="245"/>
        <v>12.967580342290539</v>
      </c>
      <c r="AM410" s="60">
        <f t="shared" ca="1" si="245"/>
        <v>-767.54796797025324</v>
      </c>
      <c r="AN410" s="60">
        <f t="shared" ca="1" si="245"/>
        <v>-767.54796797025324</v>
      </c>
      <c r="AO410" s="60">
        <f t="shared" ca="1" si="245"/>
        <v>767.54796797025324</v>
      </c>
      <c r="AP410" s="63">
        <f t="shared" si="246"/>
        <v>35</v>
      </c>
      <c r="AQ410" s="62">
        <f t="shared" si="247"/>
        <v>20.525114774701198</v>
      </c>
      <c r="AR410" s="62">
        <f t="shared" si="248"/>
        <v>1026.2557387350598</v>
      </c>
      <c r="AS410" s="62">
        <f t="shared" si="249"/>
        <v>2052.5114774701196</v>
      </c>
      <c r="AT410" s="62">
        <f t="shared" si="250"/>
        <v>-1026.2557387350598</v>
      </c>
      <c r="AU410" s="62">
        <f t="shared" si="251"/>
        <v>3078.7672162051795</v>
      </c>
      <c r="AV410" s="62">
        <f t="shared" si="252"/>
        <v>-4105.0229549402393</v>
      </c>
      <c r="AW410" s="63">
        <f t="shared" ref="AW410:AW416" si="263">SUM(AU410:AV410)</f>
        <v>-1026.2557387350598</v>
      </c>
      <c r="AX410" s="61" t="str">
        <f t="shared" ca="1" si="253"/>
        <v/>
      </c>
      <c r="AY410" s="69">
        <f t="shared" ref="AY410:AY416" ca="1" si="264">AY409</f>
        <v>9407.452032029747</v>
      </c>
      <c r="AZ410" s="51">
        <f t="shared" si="254"/>
        <v>7183.7901711454188</v>
      </c>
      <c r="BA410" s="55">
        <f t="shared" ca="1" si="255"/>
        <v>0.75685598741233462</v>
      </c>
      <c r="BB410" s="55">
        <f t="shared" ref="BB410:BB416" ca="1" si="265">IFERROR(AW410/ABS(AB410),0)</f>
        <v>-2.0186823298882675</v>
      </c>
      <c r="BC410" s="64">
        <f t="shared" ca="1" si="256"/>
        <v>-1534.6347558495863</v>
      </c>
      <c r="BE410" s="52">
        <f t="shared" ca="1" si="257"/>
        <v>0.69999999999998463</v>
      </c>
      <c r="BF410" s="52" t="str">
        <f t="shared" ca="1" si="258"/>
        <v/>
      </c>
      <c r="BG410" s="52" t="str">
        <f t="shared" ref="BG410:BG416" ca="1" si="266">IF(BA410&lt;=BG$213,AD410,"")</f>
        <v/>
      </c>
      <c r="BH410" s="52" t="str">
        <f t="shared" ref="BH410:BH416" ca="1" si="267">IF(BB410&gt;=BH$213,AD410,"")</f>
        <v/>
      </c>
    </row>
    <row r="411" spans="19:60">
      <c r="S411" s="68">
        <f t="shared" ref="S411:T416" si="268">S410</f>
        <v>7</v>
      </c>
      <c r="T411" s="69">
        <f t="shared" si="268"/>
        <v>2</v>
      </c>
      <c r="U411" s="70">
        <f t="shared" si="259"/>
        <v>3</v>
      </c>
      <c r="V411" s="68">
        <f t="shared" si="260"/>
        <v>4</v>
      </c>
      <c r="W411" s="70">
        <f t="shared" si="260"/>
        <v>7</v>
      </c>
      <c r="X411" s="71">
        <f t="shared" si="260"/>
        <v>0.42857142857142855</v>
      </c>
      <c r="Y411" s="71">
        <f t="shared" si="260"/>
        <v>0.5</v>
      </c>
      <c r="Z411" s="69">
        <f t="shared" si="260"/>
        <v>10000</v>
      </c>
      <c r="AA411" s="69">
        <f t="shared" ca="1" si="260"/>
        <v>9491.6209828854735</v>
      </c>
      <c r="AB411" s="69">
        <f t="shared" ca="1" si="261"/>
        <v>-508.3790171145265</v>
      </c>
      <c r="AC411" s="69">
        <f t="shared" ca="1" si="262"/>
        <v>140.93476785345405</v>
      </c>
      <c r="AD411" s="73">
        <f t="shared" ref="AD411:AD416" si="269">AD410-0.1</f>
        <v>0.59999999999998466</v>
      </c>
      <c r="AE411" s="69">
        <f t="shared" ref="AE411:AO416" si="270">AE410</f>
        <v>0.70000000000000007</v>
      </c>
      <c r="AF411" s="69">
        <f t="shared" si="270"/>
        <v>3.5000000000000004</v>
      </c>
      <c r="AG411" s="78">
        <f t="shared" si="270"/>
        <v>200</v>
      </c>
      <c r="AH411" s="60">
        <f t="shared" si="270"/>
        <v>50</v>
      </c>
      <c r="AI411" s="60">
        <f t="shared" si="270"/>
        <v>175.00000000000003</v>
      </c>
      <c r="AJ411" s="60">
        <f t="shared" si="270"/>
        <v>10175</v>
      </c>
      <c r="AK411" s="60">
        <f t="shared" si="270"/>
        <v>648.37901711452696</v>
      </c>
      <c r="AL411" s="60">
        <f t="shared" si="270"/>
        <v>12.967580342290539</v>
      </c>
      <c r="AM411" s="60">
        <f t="shared" ca="1" si="270"/>
        <v>-767.54796797025324</v>
      </c>
      <c r="AN411" s="60">
        <f t="shared" ca="1" si="270"/>
        <v>-767.54796797025324</v>
      </c>
      <c r="AO411" s="60">
        <f t="shared" ca="1" si="270"/>
        <v>767.54796797025324</v>
      </c>
      <c r="AP411" s="63">
        <f t="shared" si="246"/>
        <v>35</v>
      </c>
      <c r="AQ411" s="62">
        <f t="shared" si="247"/>
        <v>23.779300570484814</v>
      </c>
      <c r="AR411" s="62">
        <f t="shared" si="248"/>
        <v>1188.9650285242408</v>
      </c>
      <c r="AS411" s="62">
        <f t="shared" si="249"/>
        <v>2377.9300570484816</v>
      </c>
      <c r="AT411" s="62">
        <f t="shared" si="250"/>
        <v>-1188.9650285242408</v>
      </c>
      <c r="AU411" s="62">
        <f t="shared" si="251"/>
        <v>3566.8950855727226</v>
      </c>
      <c r="AV411" s="62">
        <f t="shared" si="252"/>
        <v>-4755.8601140969631</v>
      </c>
      <c r="AW411" s="63">
        <f t="shared" si="263"/>
        <v>-1188.9650285242406</v>
      </c>
      <c r="AX411" s="61" t="str">
        <f t="shared" ca="1" si="253"/>
        <v/>
      </c>
      <c r="AY411" s="69">
        <f t="shared" ca="1" si="264"/>
        <v>9407.452032029747</v>
      </c>
      <c r="AZ411" s="51">
        <f t="shared" si="254"/>
        <v>8322.7551996696857</v>
      </c>
      <c r="BA411" s="55">
        <f t="shared" ca="1" si="255"/>
        <v>0.87685288052236887</v>
      </c>
      <c r="BB411" s="55">
        <f t="shared" ca="1" si="265"/>
        <v>-2.3387374153886316</v>
      </c>
      <c r="BC411" s="64">
        <f t="shared" ca="1" si="256"/>
        <v>-1697.3440456387671</v>
      </c>
      <c r="BE411" s="52">
        <f t="shared" ca="1" si="257"/>
        <v>0.59999999999998466</v>
      </c>
      <c r="BF411" s="52" t="str">
        <f t="shared" ca="1" si="258"/>
        <v/>
      </c>
      <c r="BG411" s="52" t="str">
        <f t="shared" ca="1" si="266"/>
        <v/>
      </c>
      <c r="BH411" s="52" t="str">
        <f t="shared" ca="1" si="267"/>
        <v/>
      </c>
    </row>
    <row r="412" spans="19:60">
      <c r="S412" s="68">
        <f t="shared" si="268"/>
        <v>7</v>
      </c>
      <c r="T412" s="69">
        <f t="shared" si="268"/>
        <v>2</v>
      </c>
      <c r="U412" s="70">
        <f t="shared" si="259"/>
        <v>3</v>
      </c>
      <c r="V412" s="68">
        <f t="shared" si="260"/>
        <v>4</v>
      </c>
      <c r="W412" s="70">
        <f t="shared" si="260"/>
        <v>7</v>
      </c>
      <c r="X412" s="71">
        <f t="shared" si="260"/>
        <v>0.42857142857142855</v>
      </c>
      <c r="Y412" s="71">
        <f t="shared" si="260"/>
        <v>0.5</v>
      </c>
      <c r="Z412" s="69">
        <f t="shared" si="260"/>
        <v>10000</v>
      </c>
      <c r="AA412" s="69">
        <f t="shared" ca="1" si="260"/>
        <v>9491.6209828854735</v>
      </c>
      <c r="AB412" s="69">
        <f t="shared" ca="1" si="261"/>
        <v>-508.3790171145265</v>
      </c>
      <c r="AC412" s="69">
        <f t="shared" ca="1" si="262"/>
        <v>140.93476785345405</v>
      </c>
      <c r="AD412" s="73">
        <f t="shared" si="269"/>
        <v>0.49999999999998468</v>
      </c>
      <c r="AE412" s="69">
        <f t="shared" si="270"/>
        <v>0.70000000000000007</v>
      </c>
      <c r="AF412" s="69">
        <f t="shared" si="270"/>
        <v>3.5000000000000004</v>
      </c>
      <c r="AG412" s="78">
        <f t="shared" si="270"/>
        <v>200</v>
      </c>
      <c r="AH412" s="60">
        <f t="shared" si="270"/>
        <v>50</v>
      </c>
      <c r="AI412" s="60">
        <f t="shared" si="270"/>
        <v>175.00000000000003</v>
      </c>
      <c r="AJ412" s="60">
        <f t="shared" si="270"/>
        <v>10175</v>
      </c>
      <c r="AK412" s="60">
        <f t="shared" si="270"/>
        <v>648.37901711452696</v>
      </c>
      <c r="AL412" s="60">
        <f t="shared" si="270"/>
        <v>12.967580342290539</v>
      </c>
      <c r="AM412" s="60">
        <f t="shared" ca="1" si="270"/>
        <v>-767.54796797025324</v>
      </c>
      <c r="AN412" s="60">
        <f t="shared" ca="1" si="270"/>
        <v>-767.54796797025324</v>
      </c>
      <c r="AO412" s="60">
        <f t="shared" ca="1" si="270"/>
        <v>767.54796797025324</v>
      </c>
      <c r="AP412" s="63">
        <f t="shared" si="246"/>
        <v>35</v>
      </c>
      <c r="AQ412" s="62">
        <f t="shared" si="247"/>
        <v>28.335160684581915</v>
      </c>
      <c r="AR412" s="62">
        <f t="shared" si="248"/>
        <v>1416.7580342290958</v>
      </c>
      <c r="AS412" s="62">
        <f t="shared" si="249"/>
        <v>2833.5160684581915</v>
      </c>
      <c r="AT412" s="62">
        <f t="shared" si="250"/>
        <v>-1416.7580342290958</v>
      </c>
      <c r="AU412" s="62">
        <f t="shared" si="251"/>
        <v>4250.2741026872873</v>
      </c>
      <c r="AV412" s="62">
        <f t="shared" si="252"/>
        <v>-5667.032136916383</v>
      </c>
      <c r="AW412" s="63">
        <f t="shared" si="263"/>
        <v>-1416.7580342290958</v>
      </c>
      <c r="AX412" s="61" t="str">
        <f t="shared" ca="1" si="253"/>
        <v/>
      </c>
      <c r="AY412" s="69">
        <f t="shared" ca="1" si="264"/>
        <v>9407.452032029747</v>
      </c>
      <c r="AZ412" s="51">
        <f t="shared" si="254"/>
        <v>9917.3062396036694</v>
      </c>
      <c r="BA412" s="55">
        <f t="shared" ca="1" si="255"/>
        <v>1.0448485308764179</v>
      </c>
      <c r="BB412" s="55">
        <f t="shared" ca="1" si="265"/>
        <v>-2.7868145350891451</v>
      </c>
      <c r="BC412" s="64">
        <f t="shared" ca="1" si="256"/>
        <v>-1925.1370513436223</v>
      </c>
      <c r="BE412" s="52">
        <f t="shared" ca="1" si="257"/>
        <v>0.49999999999998468</v>
      </c>
      <c r="BF412" s="52" t="str">
        <f t="shared" ca="1" si="258"/>
        <v/>
      </c>
      <c r="BG412" s="52" t="str">
        <f t="shared" ca="1" si="266"/>
        <v/>
      </c>
      <c r="BH412" s="52" t="str">
        <f t="shared" ca="1" si="267"/>
        <v/>
      </c>
    </row>
    <row r="413" spans="19:60">
      <c r="S413" s="68">
        <f t="shared" si="268"/>
        <v>7</v>
      </c>
      <c r="T413" s="69">
        <f t="shared" si="268"/>
        <v>2</v>
      </c>
      <c r="U413" s="70">
        <f t="shared" si="259"/>
        <v>3</v>
      </c>
      <c r="V413" s="68">
        <f t="shared" si="260"/>
        <v>4</v>
      </c>
      <c r="W413" s="70">
        <f t="shared" si="260"/>
        <v>7</v>
      </c>
      <c r="X413" s="71">
        <f t="shared" si="260"/>
        <v>0.42857142857142855</v>
      </c>
      <c r="Y413" s="71">
        <f t="shared" si="260"/>
        <v>0.5</v>
      </c>
      <c r="Z413" s="69">
        <f t="shared" si="260"/>
        <v>10000</v>
      </c>
      <c r="AA413" s="69">
        <f t="shared" ca="1" si="260"/>
        <v>9491.6209828854735</v>
      </c>
      <c r="AB413" s="69">
        <f t="shared" ca="1" si="261"/>
        <v>-508.3790171145265</v>
      </c>
      <c r="AC413" s="69">
        <f t="shared" ca="1" si="262"/>
        <v>140.93476785345405</v>
      </c>
      <c r="AD413" s="73">
        <f t="shared" si="269"/>
        <v>0.3999999999999847</v>
      </c>
      <c r="AE413" s="69">
        <f t="shared" si="270"/>
        <v>0.70000000000000007</v>
      </c>
      <c r="AF413" s="69">
        <f t="shared" si="270"/>
        <v>3.5000000000000004</v>
      </c>
      <c r="AG413" s="78">
        <f t="shared" si="270"/>
        <v>200</v>
      </c>
      <c r="AH413" s="60">
        <f t="shared" si="270"/>
        <v>50</v>
      </c>
      <c r="AI413" s="60">
        <f t="shared" si="270"/>
        <v>175.00000000000003</v>
      </c>
      <c r="AJ413" s="60">
        <f t="shared" si="270"/>
        <v>10175</v>
      </c>
      <c r="AK413" s="60">
        <f t="shared" si="270"/>
        <v>648.37901711452696</v>
      </c>
      <c r="AL413" s="60">
        <f t="shared" si="270"/>
        <v>12.967580342290539</v>
      </c>
      <c r="AM413" s="60">
        <f t="shared" ca="1" si="270"/>
        <v>-767.54796797025324</v>
      </c>
      <c r="AN413" s="60">
        <f t="shared" ca="1" si="270"/>
        <v>-767.54796797025324</v>
      </c>
      <c r="AO413" s="60">
        <f t="shared" ca="1" si="270"/>
        <v>767.54796797025324</v>
      </c>
      <c r="AP413" s="63">
        <f t="shared" si="246"/>
        <v>35</v>
      </c>
      <c r="AQ413" s="62">
        <f t="shared" si="247"/>
        <v>35.168950855727651</v>
      </c>
      <c r="AR413" s="62">
        <f t="shared" si="248"/>
        <v>1758.4475427863827</v>
      </c>
      <c r="AS413" s="62">
        <f t="shared" si="249"/>
        <v>3516.8950855727653</v>
      </c>
      <c r="AT413" s="62">
        <f t="shared" si="250"/>
        <v>-1758.4475427863827</v>
      </c>
      <c r="AU413" s="62">
        <f t="shared" si="251"/>
        <v>5275.342628359148</v>
      </c>
      <c r="AV413" s="62">
        <f t="shared" si="252"/>
        <v>-7033.7901711455306</v>
      </c>
      <c r="AW413" s="63">
        <f t="shared" si="263"/>
        <v>-1758.4475427863827</v>
      </c>
      <c r="AX413" s="61" t="str">
        <f t="shared" ca="1" si="253"/>
        <v/>
      </c>
      <c r="AY413" s="69">
        <f t="shared" ca="1" si="264"/>
        <v>9407.452032029747</v>
      </c>
      <c r="AZ413" s="51">
        <f t="shared" si="254"/>
        <v>12309.132799504678</v>
      </c>
      <c r="BA413" s="55">
        <f t="shared" ca="1" si="255"/>
        <v>1.296842006407495</v>
      </c>
      <c r="BB413" s="55">
        <f t="shared" ca="1" si="265"/>
        <v>-3.4589302146399237</v>
      </c>
      <c r="BC413" s="64">
        <f t="shared" ca="1" si="256"/>
        <v>-2266.8265599009092</v>
      </c>
      <c r="BE413" s="52">
        <f t="shared" ca="1" si="257"/>
        <v>0.3999999999999847</v>
      </c>
      <c r="BF413" s="52" t="str">
        <f t="shared" ca="1" si="258"/>
        <v/>
      </c>
      <c r="BG413" s="52" t="str">
        <f t="shared" ca="1" si="266"/>
        <v/>
      </c>
      <c r="BH413" s="52" t="str">
        <f t="shared" ca="1" si="267"/>
        <v/>
      </c>
    </row>
    <row r="414" spans="19:60">
      <c r="S414" s="68">
        <f t="shared" si="268"/>
        <v>7</v>
      </c>
      <c r="T414" s="69">
        <f t="shared" si="268"/>
        <v>2</v>
      </c>
      <c r="U414" s="70">
        <f t="shared" si="259"/>
        <v>3</v>
      </c>
      <c r="V414" s="68">
        <f t="shared" si="260"/>
        <v>4</v>
      </c>
      <c r="W414" s="70">
        <f t="shared" si="260"/>
        <v>7</v>
      </c>
      <c r="X414" s="71">
        <f t="shared" si="260"/>
        <v>0.42857142857142855</v>
      </c>
      <c r="Y414" s="71">
        <f t="shared" si="260"/>
        <v>0.5</v>
      </c>
      <c r="Z414" s="69">
        <f t="shared" si="260"/>
        <v>10000</v>
      </c>
      <c r="AA414" s="69">
        <f t="shared" ca="1" si="260"/>
        <v>9491.6209828854735</v>
      </c>
      <c r="AB414" s="69">
        <f t="shared" ca="1" si="261"/>
        <v>-508.3790171145265</v>
      </c>
      <c r="AC414" s="69">
        <f t="shared" ca="1" si="262"/>
        <v>140.93476785345405</v>
      </c>
      <c r="AD414" s="73">
        <f t="shared" si="269"/>
        <v>0.29999999999998472</v>
      </c>
      <c r="AE414" s="69">
        <f t="shared" si="270"/>
        <v>0.70000000000000007</v>
      </c>
      <c r="AF414" s="69">
        <f t="shared" si="270"/>
        <v>3.5000000000000004</v>
      </c>
      <c r="AG414" s="78">
        <f t="shared" si="270"/>
        <v>200</v>
      </c>
      <c r="AH414" s="60">
        <f t="shared" si="270"/>
        <v>50</v>
      </c>
      <c r="AI414" s="60">
        <f t="shared" si="270"/>
        <v>175.00000000000003</v>
      </c>
      <c r="AJ414" s="60">
        <f t="shared" si="270"/>
        <v>10175</v>
      </c>
      <c r="AK414" s="60">
        <f t="shared" si="270"/>
        <v>648.37901711452696</v>
      </c>
      <c r="AL414" s="60">
        <f t="shared" si="270"/>
        <v>12.967580342290539</v>
      </c>
      <c r="AM414" s="60">
        <f t="shared" ca="1" si="270"/>
        <v>-767.54796797025324</v>
      </c>
      <c r="AN414" s="60">
        <f t="shared" ca="1" si="270"/>
        <v>-767.54796797025324</v>
      </c>
      <c r="AO414" s="60">
        <f t="shared" ca="1" si="270"/>
        <v>767.54796797025324</v>
      </c>
      <c r="AP414" s="63">
        <f t="shared" si="246"/>
        <v>35</v>
      </c>
      <c r="AQ414" s="62">
        <f t="shared" si="247"/>
        <v>46.558601140970779</v>
      </c>
      <c r="AR414" s="62">
        <f t="shared" si="248"/>
        <v>2327.9300570485389</v>
      </c>
      <c r="AS414" s="62">
        <f t="shared" si="249"/>
        <v>4655.8601140970777</v>
      </c>
      <c r="AT414" s="62">
        <f t="shared" si="250"/>
        <v>-2327.9300570485389</v>
      </c>
      <c r="AU414" s="62">
        <f t="shared" si="251"/>
        <v>6983.7901711456161</v>
      </c>
      <c r="AV414" s="62">
        <f t="shared" si="252"/>
        <v>-9311.7202281941554</v>
      </c>
      <c r="AW414" s="63">
        <f t="shared" si="263"/>
        <v>-2327.9300570485393</v>
      </c>
      <c r="AX414" s="61" t="str">
        <f t="shared" ca="1" si="253"/>
        <v/>
      </c>
      <c r="AY414" s="69">
        <f t="shared" ca="1" si="264"/>
        <v>9407.452032029747</v>
      </c>
      <c r="AZ414" s="51">
        <f t="shared" si="254"/>
        <v>16295.510399339772</v>
      </c>
      <c r="BA414" s="55">
        <f t="shared" ca="1" si="255"/>
        <v>1.716831132292632</v>
      </c>
      <c r="BB414" s="55">
        <f t="shared" ca="1" si="265"/>
        <v>-4.5791230138912447</v>
      </c>
      <c r="BC414" s="64">
        <f t="shared" ca="1" si="256"/>
        <v>-2836.3090741630658</v>
      </c>
      <c r="BE414" s="52">
        <f t="shared" ca="1" si="257"/>
        <v>0.29999999999998472</v>
      </c>
      <c r="BF414" s="52" t="str">
        <f t="shared" ca="1" si="258"/>
        <v/>
      </c>
      <c r="BG414" s="52" t="str">
        <f t="shared" ca="1" si="266"/>
        <v/>
      </c>
      <c r="BH414" s="52" t="str">
        <f t="shared" ca="1" si="267"/>
        <v/>
      </c>
    </row>
    <row r="415" spans="19:60">
      <c r="S415" s="68">
        <f t="shared" si="268"/>
        <v>7</v>
      </c>
      <c r="T415" s="69">
        <f t="shared" si="268"/>
        <v>2</v>
      </c>
      <c r="U415" s="70">
        <f t="shared" si="259"/>
        <v>3</v>
      </c>
      <c r="V415" s="68">
        <f t="shared" si="260"/>
        <v>4</v>
      </c>
      <c r="W415" s="70">
        <f t="shared" si="260"/>
        <v>7</v>
      </c>
      <c r="X415" s="71">
        <f t="shared" si="260"/>
        <v>0.42857142857142855</v>
      </c>
      <c r="Y415" s="71">
        <f t="shared" si="260"/>
        <v>0.5</v>
      </c>
      <c r="Z415" s="69">
        <f t="shared" si="260"/>
        <v>10000</v>
      </c>
      <c r="AA415" s="69">
        <f t="shared" ca="1" si="260"/>
        <v>9491.6209828854735</v>
      </c>
      <c r="AB415" s="69">
        <f t="shared" ca="1" si="261"/>
        <v>-508.3790171145265</v>
      </c>
      <c r="AC415" s="69">
        <f t="shared" ca="1" si="262"/>
        <v>140.93476785345405</v>
      </c>
      <c r="AD415" s="73">
        <f t="shared" si="269"/>
        <v>0.19999999999998472</v>
      </c>
      <c r="AE415" s="69">
        <f t="shared" si="270"/>
        <v>0.70000000000000007</v>
      </c>
      <c r="AF415" s="69">
        <f t="shared" si="270"/>
        <v>3.5000000000000004</v>
      </c>
      <c r="AG415" s="78">
        <f t="shared" si="270"/>
        <v>200</v>
      </c>
      <c r="AH415" s="60">
        <f t="shared" si="270"/>
        <v>50</v>
      </c>
      <c r="AI415" s="60">
        <f t="shared" si="270"/>
        <v>175.00000000000003</v>
      </c>
      <c r="AJ415" s="60">
        <f t="shared" si="270"/>
        <v>10175</v>
      </c>
      <c r="AK415" s="60">
        <f t="shared" si="270"/>
        <v>648.37901711452696</v>
      </c>
      <c r="AL415" s="60">
        <f t="shared" si="270"/>
        <v>12.967580342290539</v>
      </c>
      <c r="AM415" s="60">
        <f t="shared" ca="1" si="270"/>
        <v>-767.54796797025324</v>
      </c>
      <c r="AN415" s="60">
        <f t="shared" ca="1" si="270"/>
        <v>-767.54796797025324</v>
      </c>
      <c r="AO415" s="60">
        <f t="shared" ca="1" si="270"/>
        <v>767.54796797025324</v>
      </c>
      <c r="AP415" s="63">
        <f t="shared" si="246"/>
        <v>35</v>
      </c>
      <c r="AQ415" s="62">
        <f t="shared" si="247"/>
        <v>69.337901711457917</v>
      </c>
      <c r="AR415" s="62">
        <f t="shared" si="248"/>
        <v>3466.8950855728958</v>
      </c>
      <c r="AS415" s="62">
        <f t="shared" si="249"/>
        <v>6933.7901711457916</v>
      </c>
      <c r="AT415" s="62">
        <f t="shared" si="250"/>
        <v>-3466.8950855728958</v>
      </c>
      <c r="AU415" s="62">
        <f t="shared" si="251"/>
        <v>10400.685256718687</v>
      </c>
      <c r="AV415" s="62">
        <f t="shared" si="252"/>
        <v>-13867.580342291583</v>
      </c>
      <c r="AW415" s="63">
        <f t="shared" si="263"/>
        <v>-3466.8950855728963</v>
      </c>
      <c r="AX415" s="61" t="str">
        <f t="shared" ca="1" si="253"/>
        <v/>
      </c>
      <c r="AY415" s="69">
        <f t="shared" ca="1" si="264"/>
        <v>9407.452032029747</v>
      </c>
      <c r="AZ415" s="51">
        <f t="shared" si="254"/>
        <v>24268.265599010272</v>
      </c>
      <c r="BA415" s="55">
        <f t="shared" ca="1" si="255"/>
        <v>2.5568093840629387</v>
      </c>
      <c r="BB415" s="55">
        <f t="shared" ca="1" si="265"/>
        <v>-6.8195086123939728</v>
      </c>
      <c r="BC415" s="64">
        <f t="shared" ca="1" si="256"/>
        <v>-3975.2741026874228</v>
      </c>
      <c r="BE415" s="52">
        <f t="shared" ca="1" si="257"/>
        <v>0.19999999999998472</v>
      </c>
      <c r="BF415" s="52" t="str">
        <f t="shared" ca="1" si="258"/>
        <v/>
      </c>
      <c r="BG415" s="52" t="str">
        <f t="shared" ca="1" si="266"/>
        <v/>
      </c>
      <c r="BH415" s="52" t="str">
        <f t="shared" ca="1" si="267"/>
        <v/>
      </c>
    </row>
    <row r="416" spans="19:60">
      <c r="S416" s="68">
        <f t="shared" si="268"/>
        <v>7</v>
      </c>
      <c r="T416" s="69">
        <f t="shared" si="268"/>
        <v>2</v>
      </c>
      <c r="U416" s="70">
        <f t="shared" si="259"/>
        <v>3</v>
      </c>
      <c r="V416" s="68">
        <f t="shared" si="260"/>
        <v>4</v>
      </c>
      <c r="W416" s="70">
        <f t="shared" si="260"/>
        <v>7</v>
      </c>
      <c r="X416" s="71">
        <f t="shared" si="260"/>
        <v>0.42857142857142855</v>
      </c>
      <c r="Y416" s="71">
        <f t="shared" si="260"/>
        <v>0.5</v>
      </c>
      <c r="Z416" s="69">
        <f t="shared" si="260"/>
        <v>10000</v>
      </c>
      <c r="AA416" s="69">
        <f t="shared" ca="1" si="260"/>
        <v>9491.6209828854735</v>
      </c>
      <c r="AB416" s="69">
        <f t="shared" ca="1" si="261"/>
        <v>-508.3790171145265</v>
      </c>
      <c r="AC416" s="69">
        <f t="shared" ca="1" si="262"/>
        <v>140.93476785345405</v>
      </c>
      <c r="AD416" s="73">
        <f t="shared" si="269"/>
        <v>9.9999999999984712E-2</v>
      </c>
      <c r="AE416" s="69">
        <f t="shared" si="270"/>
        <v>0.70000000000000007</v>
      </c>
      <c r="AF416" s="69">
        <f t="shared" si="270"/>
        <v>3.5000000000000004</v>
      </c>
      <c r="AG416" s="78">
        <f t="shared" si="270"/>
        <v>200</v>
      </c>
      <c r="AH416" s="60">
        <f t="shared" si="270"/>
        <v>50</v>
      </c>
      <c r="AI416" s="60">
        <f t="shared" si="270"/>
        <v>175.00000000000003</v>
      </c>
      <c r="AJ416" s="60">
        <f t="shared" si="270"/>
        <v>10175</v>
      </c>
      <c r="AK416" s="60">
        <f t="shared" si="270"/>
        <v>648.37901711452696</v>
      </c>
      <c r="AL416" s="60">
        <f t="shared" si="270"/>
        <v>12.967580342290539</v>
      </c>
      <c r="AM416" s="60">
        <f t="shared" ca="1" si="270"/>
        <v>-767.54796797025324</v>
      </c>
      <c r="AN416" s="60">
        <f t="shared" ca="1" si="270"/>
        <v>-767.54796797025324</v>
      </c>
      <c r="AO416" s="60">
        <f t="shared" ca="1" si="270"/>
        <v>767.54796797025324</v>
      </c>
      <c r="AP416" s="63">
        <f t="shared" si="246"/>
        <v>35</v>
      </c>
      <c r="AQ416" s="62">
        <f t="shared" si="247"/>
        <v>137.67580342292626</v>
      </c>
      <c r="AR416" s="62">
        <f t="shared" si="248"/>
        <v>6883.7901711463128</v>
      </c>
      <c r="AS416" s="62">
        <f t="shared" si="249"/>
        <v>13767.580342292626</v>
      </c>
      <c r="AT416" s="62">
        <f t="shared" si="250"/>
        <v>-6883.7901711463128</v>
      </c>
      <c r="AU416" s="62">
        <f t="shared" si="251"/>
        <v>20651.370513438938</v>
      </c>
      <c r="AV416" s="62">
        <f t="shared" si="252"/>
        <v>-27535.160684585251</v>
      </c>
      <c r="AW416" s="63">
        <f t="shared" si="263"/>
        <v>-6883.7901711463128</v>
      </c>
      <c r="AX416" s="61" t="str">
        <f t="shared" ca="1" si="253"/>
        <v/>
      </c>
      <c r="AY416" s="69">
        <f t="shared" ca="1" si="264"/>
        <v>9407.452032029747</v>
      </c>
      <c r="AZ416" s="51">
        <f t="shared" si="254"/>
        <v>48186.53119802419</v>
      </c>
      <c r="BA416" s="55">
        <f t="shared" ca="1" si="255"/>
        <v>5.0767441393741137</v>
      </c>
      <c r="BB416" s="55">
        <f t="shared" ca="1" si="265"/>
        <v>-13.540665407902836</v>
      </c>
      <c r="BC416" s="64">
        <f t="shared" ca="1" si="256"/>
        <v>-7392.1691882608393</v>
      </c>
      <c r="BE416" s="52">
        <f t="shared" ca="1" si="257"/>
        <v>9.9999999999984712E-2</v>
      </c>
      <c r="BF416" s="52" t="str">
        <f t="shared" ca="1" si="258"/>
        <v/>
      </c>
      <c r="BG416" s="52" t="str">
        <f t="shared" ca="1" si="266"/>
        <v/>
      </c>
      <c r="BH416" s="52" t="str">
        <f t="shared" ca="1" si="267"/>
        <v/>
      </c>
    </row>
  </sheetData>
  <conditionalFormatting sqref="F8:F13 E8:E27">
    <cfRule type="cellIs" dxfId="329" priority="70" operator="equal">
      <formula>"LOSS"</formula>
    </cfRule>
    <cfRule type="cellIs" dxfId="328" priority="71" operator="equal">
      <formula>"WIN"</formula>
    </cfRule>
  </conditionalFormatting>
  <conditionalFormatting sqref="M8:M28 H4">
    <cfRule type="cellIs" dxfId="327" priority="68" operator="lessThan">
      <formula>0</formula>
    </cfRule>
    <cfRule type="cellIs" dxfId="326" priority="69" operator="greaterThan">
      <formula>0</formula>
    </cfRule>
  </conditionalFormatting>
  <conditionalFormatting sqref="BC8:BC207 AV208:AZ212 AW8:AW207 BC217:BC416 AW217:AW416">
    <cfRule type="cellIs" dxfId="325" priority="36" operator="lessThan">
      <formula>0</formula>
    </cfRule>
    <cfRule type="cellIs" dxfId="324" priority="37" operator="greaterThan">
      <formula>0</formula>
    </cfRule>
  </conditionalFormatting>
  <conditionalFormatting sqref="BC9:BC207 S6 S8:AX207">
    <cfRule type="expression" dxfId="323" priority="35">
      <formula>$Y6=1</formula>
    </cfRule>
  </conditionalFormatting>
  <conditionalFormatting sqref="S208:BA212 BB208:BB210 BC208:BD212">
    <cfRule type="expression" dxfId="322" priority="34">
      <formula>$X208=1</formula>
    </cfRule>
  </conditionalFormatting>
  <conditionalFormatting sqref="BD9:BD207 S6 BB8:BB207 S8:AX207">
    <cfRule type="expression" dxfId="321" priority="33">
      <formula>$Y6=1</formula>
    </cfRule>
  </conditionalFormatting>
  <conditionalFormatting sqref="S8:AU207 BC8:BC207 S6 AW8:AX207">
    <cfRule type="expression" dxfId="320" priority="32">
      <formula>$X6=1</formula>
    </cfRule>
  </conditionalFormatting>
  <conditionalFormatting sqref="S208:AZ212 BB208:BB210 BC208:BC212">
    <cfRule type="expression" dxfId="319" priority="31">
      <formula>$W208=1</formula>
    </cfRule>
  </conditionalFormatting>
  <conditionalFormatting sqref="BA208:BA212">
    <cfRule type="expression" dxfId="318" priority="30">
      <formula>$W208=1</formula>
    </cfRule>
  </conditionalFormatting>
  <conditionalFormatting sqref="BB9:BB207">
    <cfRule type="expression" dxfId="317" priority="29">
      <formula>$X9=1</formula>
    </cfRule>
  </conditionalFormatting>
  <conditionalFormatting sqref="BC218:BC416 S215 S217:AX416">
    <cfRule type="expression" dxfId="316" priority="28">
      <formula>$Y215=1</formula>
    </cfRule>
  </conditionalFormatting>
  <conditionalFormatting sqref="BD218:BD416 S215 BB217:BB416 S217:AX416">
    <cfRule type="expression" dxfId="315" priority="27">
      <formula>$Y215=1</formula>
    </cfRule>
  </conditionalFormatting>
  <conditionalFormatting sqref="BC217:BC416 S215 AW217:AX416 S217:AU416">
    <cfRule type="expression" dxfId="314" priority="26">
      <formula>$X215=1</formula>
    </cfRule>
  </conditionalFormatting>
  <conditionalFormatting sqref="BB218:BB416">
    <cfRule type="expression" dxfId="313" priority="25">
      <formula>$X218=1</formula>
    </cfRule>
  </conditionalFormatting>
  <conditionalFormatting sqref="AY208:AZ212">
    <cfRule type="cellIs" dxfId="312" priority="23" operator="lessThan">
      <formula>0</formula>
    </cfRule>
    <cfRule type="cellIs" dxfId="311" priority="24" operator="greaterThan">
      <formula>0</formula>
    </cfRule>
  </conditionalFormatting>
  <conditionalFormatting sqref="BC208:BD212 AD208:BA212">
    <cfRule type="expression" dxfId="310" priority="22">
      <formula>$X208=1</formula>
    </cfRule>
  </conditionalFormatting>
  <conditionalFormatting sqref="BB208:BB212">
    <cfRule type="expression" dxfId="309" priority="21">
      <formula>$X208=1</formula>
    </cfRule>
  </conditionalFormatting>
  <conditionalFormatting sqref="BD9:BD207 AD8:AY207 BB8:BB207">
    <cfRule type="expression" dxfId="308" priority="20">
      <formula>$Y8=1</formula>
    </cfRule>
  </conditionalFormatting>
  <conditionalFormatting sqref="BC8:BC207 AV208:AY212 AW8:AW207">
    <cfRule type="cellIs" dxfId="307" priority="18" operator="lessThan">
      <formula>0</formula>
    </cfRule>
    <cfRule type="cellIs" dxfId="306" priority="19" operator="greaterThan">
      <formula>0</formula>
    </cfRule>
  </conditionalFormatting>
  <conditionalFormatting sqref="AW8:AY207 BC8:BC207 AD8:AU207">
    <cfRule type="expression" dxfId="305" priority="17">
      <formula>$X8=1</formula>
    </cfRule>
  </conditionalFormatting>
  <conditionalFormatting sqref="BB208:BC212 AD208:AZ212">
    <cfRule type="expression" dxfId="304" priority="16">
      <formula>$W208=1</formula>
    </cfRule>
  </conditionalFormatting>
  <conditionalFormatting sqref="BA208:BA212">
    <cfRule type="expression" dxfId="303" priority="15">
      <formula>$W208=1</formula>
    </cfRule>
  </conditionalFormatting>
  <conditionalFormatting sqref="BB9:BB207">
    <cfRule type="expression" dxfId="302" priority="14">
      <formula>$X9=1</formula>
    </cfRule>
  </conditionalFormatting>
  <conditionalFormatting sqref="BC8:BC207 AV208:AZ212 AW8:AW207 BC217:BC416 AW217:AW416">
    <cfRule type="cellIs" dxfId="301" priority="12" operator="lessThan">
      <formula>0</formula>
    </cfRule>
    <cfRule type="cellIs" dxfId="300" priority="13" operator="greaterThan">
      <formula>0</formula>
    </cfRule>
  </conditionalFormatting>
  <conditionalFormatting sqref="BC9:BC207 AD8:AX207">
    <cfRule type="expression" dxfId="299" priority="11">
      <formula>$Y8=1</formula>
    </cfRule>
  </conditionalFormatting>
  <conditionalFormatting sqref="AD208:BA212 BB208:BB210 BC208:BD212">
    <cfRule type="expression" dxfId="298" priority="10">
      <formula>$X208=1</formula>
    </cfRule>
  </conditionalFormatting>
  <conditionalFormatting sqref="BD9:BD207 BB8:BB207 AD8:AX207">
    <cfRule type="expression" dxfId="297" priority="9">
      <formula>$Y8=1</formula>
    </cfRule>
  </conditionalFormatting>
  <conditionalFormatting sqref="AD8:AU207 BC8:BC207 AW8:AX207">
    <cfRule type="expression" dxfId="296" priority="8">
      <formula>$X8=1</formula>
    </cfRule>
  </conditionalFormatting>
  <conditionalFormatting sqref="AD208:AZ212 BB208:BB210 BC208:BC212">
    <cfRule type="expression" dxfId="295" priority="7">
      <formula>$W208=1</formula>
    </cfRule>
  </conditionalFormatting>
  <conditionalFormatting sqref="BA208:BA212">
    <cfRule type="expression" dxfId="294" priority="6">
      <formula>$W208=1</formula>
    </cfRule>
  </conditionalFormatting>
  <conditionalFormatting sqref="BB9:BB207">
    <cfRule type="expression" dxfId="293" priority="5">
      <formula>$X9=1</formula>
    </cfRule>
  </conditionalFormatting>
  <conditionalFormatting sqref="BC218:BC416 AD217:AX416">
    <cfRule type="expression" dxfId="292" priority="4">
      <formula>$Y217=1</formula>
    </cfRule>
  </conditionalFormatting>
  <conditionalFormatting sqref="BD218:BD416 BB217:BB416 AD217:AX416">
    <cfRule type="expression" dxfId="291" priority="3">
      <formula>$Y217=1</formula>
    </cfRule>
  </conditionalFormatting>
  <conditionalFormatting sqref="BC217:BC416 AW217:AX416 AD217:AU416">
    <cfRule type="expression" dxfId="290" priority="2">
      <formula>$X217=1</formula>
    </cfRule>
  </conditionalFormatting>
  <conditionalFormatting sqref="BB218:BB416">
    <cfRule type="expression" dxfId="289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416"/>
  <sheetViews>
    <sheetView topLeftCell="Q1" workbookViewId="0">
      <selection activeCell="AD1" sqref="AD1"/>
    </sheetView>
  </sheetViews>
  <sheetFormatPr defaultRowHeight="15"/>
  <cols>
    <col min="3" max="3" width="17.7109375" customWidth="1"/>
    <col min="5" max="5" width="9.7109375" customWidth="1"/>
    <col min="6" max="6" width="8.42578125" customWidth="1"/>
    <col min="7" max="7" width="9.42578125" customWidth="1"/>
    <col min="8" max="8" width="9.5703125" customWidth="1"/>
    <col min="9" max="9" width="11.28515625" customWidth="1"/>
    <col min="10" max="10" width="11" customWidth="1"/>
    <col min="11" max="11" width="10.85546875" customWidth="1"/>
    <col min="12" max="12" width="11" customWidth="1"/>
    <col min="13" max="13" width="10.5703125" customWidth="1"/>
    <col min="14" max="14" width="9.5703125" customWidth="1"/>
    <col min="15" max="15" width="10" customWidth="1"/>
    <col min="16" max="16" width="18.1406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154</v>
      </c>
      <c r="S2" s="80" t="s">
        <v>152</v>
      </c>
      <c r="BC2" s="4" t="s">
        <v>106</v>
      </c>
    </row>
    <row r="3" spans="1:60">
      <c r="B3" s="14" t="s">
        <v>17</v>
      </c>
      <c r="C3" s="13">
        <f>COUNTIF((E8:E27),"WIN")</f>
        <v>4</v>
      </c>
      <c r="D3" s="13">
        <f>COUNT(F8:F28)</f>
        <v>7</v>
      </c>
      <c r="E3" s="13">
        <f>D3+'5°TRANCE'!E3</f>
        <v>42</v>
      </c>
      <c r="F3" s="13">
        <f>C3+'5°TRANCE'!F3</f>
        <v>16</v>
      </c>
      <c r="G3" s="10">
        <f>'1°TRANCE'!G3</f>
        <v>10000</v>
      </c>
      <c r="H3" s="6">
        <f>'5°TRANCE'!H3+'6°TRANCE'!M28</f>
        <v>9282.5690518609536</v>
      </c>
      <c r="I3" s="10">
        <f>2/20*D3</f>
        <v>0.70000000000000007</v>
      </c>
      <c r="J3" s="10">
        <f>I3+'5°TRANCE'!J3</f>
        <v>4.2</v>
      </c>
      <c r="K3" s="6">
        <f>'5°TRANCE'!P28</f>
        <v>1080.6814358531979</v>
      </c>
      <c r="L3" s="10"/>
      <c r="M3" s="17">
        <v>8.07</v>
      </c>
      <c r="N3" s="10">
        <f>G3/'1°TRANCE'!Q3</f>
        <v>50</v>
      </c>
      <c r="P3" s="81" t="s">
        <v>155</v>
      </c>
      <c r="Q3" s="54">
        <f ca="1">BC3</f>
        <v>8.69</v>
      </c>
      <c r="W3" s="44" t="s">
        <v>115</v>
      </c>
      <c r="X3" s="1">
        <f>'1°TRANCE'!Q3</f>
        <v>200</v>
      </c>
      <c r="BC3" s="2">
        <f ca="1">ROUND(AVERAGE(BE6:BH6),2)</f>
        <v>8.69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19</v>
      </c>
      <c r="C4" s="13">
        <f>COUNTIF((E8:E27),"LOSS")</f>
        <v>3</v>
      </c>
      <c r="D4" s="13"/>
      <c r="E4" s="13"/>
      <c r="F4" s="13">
        <f>C4+'5°TRANCE'!F4</f>
        <v>26</v>
      </c>
      <c r="G4" s="10"/>
      <c r="H4" s="6">
        <f>H3-'1°TRANCE'!G3</f>
        <v>-717.43094813904645</v>
      </c>
      <c r="I4" s="10">
        <f>J3*N3</f>
        <v>210</v>
      </c>
      <c r="J4" s="10">
        <f>G3+I4</f>
        <v>10210</v>
      </c>
      <c r="K4" s="10">
        <f>K3/'1°TRANCE'!H8</f>
        <v>21.613628717063957</v>
      </c>
      <c r="L4" s="10"/>
      <c r="M4" s="11" t="s">
        <v>25</v>
      </c>
      <c r="N4" s="10"/>
      <c r="P4" s="81" t="s">
        <v>156</v>
      </c>
      <c r="Q4" s="54">
        <f ca="1">BC212</f>
        <v>7.44</v>
      </c>
      <c r="T4" s="44" t="s">
        <v>132</v>
      </c>
      <c r="U4" s="1">
        <v>6</v>
      </c>
      <c r="W4" s="44" t="s">
        <v>124</v>
      </c>
      <c r="X4" s="54">
        <f ca="1">INDIRECT(CONCATENATE("'",U5,"'!H8"))</f>
        <v>132.43413957955693</v>
      </c>
      <c r="BE4" s="82">
        <v>0.3</v>
      </c>
      <c r="BG4" s="82">
        <v>0.25</v>
      </c>
      <c r="BH4" s="82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106</v>
      </c>
      <c r="Q5" s="2">
        <f ca="1">ROUND(AVERAGE(Q3:Q4),2)</f>
        <v>8.07</v>
      </c>
      <c r="T5" s="44" t="s">
        <v>133</v>
      </c>
      <c r="U5" s="77" t="str">
        <f>CONCATENATE(U4-1,"°TRANCE")</f>
        <v>5°TRANCE</v>
      </c>
      <c r="W5" s="44" t="s">
        <v>136</v>
      </c>
      <c r="X5" s="54">
        <f ca="1">INDIRECT(CONCATENATE("'",U5,"'!H3"))</f>
        <v>9094.3185641468026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9.0999999999999694</v>
      </c>
      <c r="BF6" s="52">
        <f ca="1">MAX(BF8:BF207)</f>
        <v>5.0999999999999837</v>
      </c>
      <c r="BG6" s="52">
        <f ca="1">AVERAGE(MAX(BG8:BG207),MIN(BG8:BG207))</f>
        <v>12.049999999999994</v>
      </c>
      <c r="BH6" s="52">
        <f ca="1">MAX(BH8:BH207)</f>
        <v>8.4999999999999716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3.7650097542830179</v>
      </c>
      <c r="H8" s="27">
        <f>IF(F8="","",G8*$N$3)</f>
        <v>188.25048771415089</v>
      </c>
      <c r="I8" s="27">
        <f>IF(E8="WIN",(F8*H8),-H8)</f>
        <v>376.50097542830179</v>
      </c>
      <c r="J8" s="27">
        <f>-H8</f>
        <v>-188.25048771415089</v>
      </c>
      <c r="K8" s="27">
        <f>IF(F8&lt;&gt;"",($I$3/$D$3),"")</f>
        <v>0.1</v>
      </c>
      <c r="L8" s="27">
        <f>IF(I8&lt;0,J8,(I8+J8))</f>
        <v>188.25048771415089</v>
      </c>
      <c r="M8" s="27">
        <f>IF(F8&lt;&gt;"",L8,"")</f>
        <v>188.25048771415089</v>
      </c>
      <c r="N8" s="6"/>
      <c r="O8" s="2"/>
      <c r="P8" s="2"/>
      <c r="Q8" s="54">
        <f ca="1">Q5</f>
        <v>8.07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9094.3185641468026</v>
      </c>
      <c r="AB8" s="69">
        <f ca="1">AA8-Z8</f>
        <v>-905.6814358531974</v>
      </c>
      <c r="AC8" s="69">
        <f ca="1">X$4</f>
        <v>132.43413957955693</v>
      </c>
      <c r="AD8" s="79">
        <v>20</v>
      </c>
      <c r="AE8" s="69">
        <f>2/20*W8</f>
        <v>0.70000000000000007</v>
      </c>
      <c r="AF8" s="69">
        <f>J$3</f>
        <v>4.2</v>
      </c>
      <c r="AG8" s="72">
        <f>X$3</f>
        <v>200</v>
      </c>
      <c r="AH8" s="60">
        <f>Z8/AG8</f>
        <v>50</v>
      </c>
      <c r="AI8" s="60">
        <f>AF8*AH8</f>
        <v>210</v>
      </c>
      <c r="AJ8" s="60">
        <f>Z8+AI8</f>
        <v>10210</v>
      </c>
      <c r="AK8" s="60">
        <f>K$3</f>
        <v>1080.6814358531979</v>
      </c>
      <c r="AL8" s="60">
        <f>AK8/AH8</f>
        <v>21.613628717063957</v>
      </c>
      <c r="AM8" s="60">
        <f ca="1">IF(AY8&gt;AJ8,"VINTO",AW8-AP8-AK8)</f>
        <v>-798.32922047521822</v>
      </c>
      <c r="AN8" s="60">
        <f t="shared" ref="AN8" ca="1" si="1">AM8</f>
        <v>-798.32922047521822</v>
      </c>
      <c r="AO8" s="60">
        <f t="shared" ref="AO8" ca="1" si="2">IFERROR(-AN8,"")</f>
        <v>798.32922047521822</v>
      </c>
      <c r="AP8" s="63">
        <f t="shared" ref="AP8:AP71" si="3">AE8*AH8</f>
        <v>35</v>
      </c>
      <c r="AQ8" s="62">
        <f t="shared" ref="AQ8:AQ71" si="4">IF(AL8=0,1,(1+(AL8+AE8)/(AD8*(T8-1))))</f>
        <v>2.1156814358531979</v>
      </c>
      <c r="AR8" s="62">
        <f t="shared" ref="AR8:AR71" si="5">IF(AQ8&lt;=0,AH8,AQ8*AH8)</f>
        <v>105.7840717926599</v>
      </c>
      <c r="AS8" s="62">
        <f t="shared" ref="AS8:AS71" si="6">(T8*AR8)</f>
        <v>211.5681435853198</v>
      </c>
      <c r="AT8" s="62">
        <f t="shared" ref="AT8:AT71" si="7">-AR8</f>
        <v>-105.7840717926599</v>
      </c>
      <c r="AU8" s="62">
        <f t="shared" ref="AU8:AU71" si="8">(AS8+AT8)*U8</f>
        <v>528.92035896329946</v>
      </c>
      <c r="AV8" s="62">
        <f t="shared" ref="AV8:AV71" si="9">AT8*V8</f>
        <v>-211.5681435853198</v>
      </c>
      <c r="AW8" s="63">
        <f t="shared" ref="AW8" si="10">SUM(AU8:AV8)</f>
        <v>317.35221537797963</v>
      </c>
      <c r="AX8" s="61" t="str">
        <f t="shared" ref="AX8:AX71" ca="1" si="11">IF(AY8+AW8&gt;AJ8,"VINTO","")</f>
        <v/>
      </c>
      <c r="AY8" s="69">
        <f ca="1">AA8+AW8</f>
        <v>9411.6707795247821</v>
      </c>
      <c r="AZ8" s="51">
        <f t="shared" ref="AZ8:AZ71" si="12">AR8*W8</f>
        <v>740.48850254861929</v>
      </c>
      <c r="BA8" s="55">
        <f t="shared" ref="BA8:BA71" ca="1" si="13">IFERROR(AZ8/AA8,0)</f>
        <v>8.1423198156693272E-2</v>
      </c>
      <c r="BB8" s="55">
        <f ca="1">IFERROR(AW8/ABS(AB8),0)</f>
        <v>0.35040159024460726</v>
      </c>
      <c r="BC8" s="64">
        <f t="shared" ref="BC8:BC71" ca="1" si="14">AW8+AB8</f>
        <v>-588.32922047521777</v>
      </c>
      <c r="BE8" s="52" t="str">
        <f t="shared" ref="BE8:BE71" ca="1" si="15">IF(((AR8-AC8)/AC8)&gt;=BE$4,AD8,"")</f>
        <v/>
      </c>
      <c r="BF8" s="52" t="str">
        <f t="shared" ref="BF8:BF71" ca="1" si="16">IF(AX8="","",AD8)</f>
        <v/>
      </c>
      <c r="BG8" s="52">
        <f t="shared" ref="BG8:BG71" ca="1" si="17">IF(BA8&lt;=BG$4,AD8,"")</f>
        <v>20</v>
      </c>
      <c r="BH8" s="52" t="str">
        <f t="shared" ref="BH8:BH71" ca="1" si="18">IF(BB8&gt;=BH$4,AD8,"")</f>
        <v/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3.7650097542830179</v>
      </c>
      <c r="H9" s="27">
        <f t="shared" ref="H9:H27" si="20">IF(F9="","",G9*$N$3)</f>
        <v>188.25048771415089</v>
      </c>
      <c r="I9" s="27">
        <f t="shared" ref="I9:I27" si="21">IF(E9="WIN",(F9*H9),-H9)</f>
        <v>376.50097542830179</v>
      </c>
      <c r="J9" s="27">
        <f t="shared" ref="J9:J27" si="22">-H9</f>
        <v>-188.25048771415089</v>
      </c>
      <c r="K9" s="27">
        <f t="shared" ref="K9:K27" si="23">IF(F9&lt;&gt;"",($I$3/$D$3),"")</f>
        <v>0.1</v>
      </c>
      <c r="L9" s="27">
        <f t="shared" ref="L9:L27" si="24">IF(I9&lt;0,J9,(I9+J9))</f>
        <v>188.25048771415089</v>
      </c>
      <c r="M9" s="27">
        <f t="shared" ref="M9:M27" si="25">IF(F9&lt;&gt;"",L9,"")</f>
        <v>188.25048771415089</v>
      </c>
      <c r="N9" s="6"/>
      <c r="O9" s="2"/>
      <c r="P9" s="2"/>
      <c r="Q9" s="1">
        <f ca="1">Q8</f>
        <v>8.07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9094.3185641468026</v>
      </c>
      <c r="AB9" s="69">
        <f t="shared" ref="AB9:AB72" ca="1" si="27">AA9-Z9</f>
        <v>-905.6814358531974</v>
      </c>
      <c r="AC9" s="69">
        <f t="shared" ref="AC9:AC40" ca="1" si="28">AC8</f>
        <v>132.43413957955693</v>
      </c>
      <c r="AD9" s="73">
        <f>AD8-0.1</f>
        <v>19.899999999999999</v>
      </c>
      <c r="AE9" s="69">
        <f>AE8</f>
        <v>0.70000000000000007</v>
      </c>
      <c r="AF9" s="69">
        <f>AF8</f>
        <v>4.2</v>
      </c>
      <c r="AG9" s="78">
        <f>AG8</f>
        <v>200</v>
      </c>
      <c r="AH9" s="60">
        <f>AH8</f>
        <v>50</v>
      </c>
      <c r="AI9" s="60">
        <f>AI8</f>
        <v>210</v>
      </c>
      <c r="AJ9" s="60">
        <f t="shared" ref="AJ9:AO24" si="29">AJ8</f>
        <v>10210</v>
      </c>
      <c r="AK9" s="60">
        <f t="shared" si="29"/>
        <v>1080.6814358531979</v>
      </c>
      <c r="AL9" s="60">
        <f>AL8</f>
        <v>21.613628717063957</v>
      </c>
      <c r="AM9" s="60">
        <f t="shared" ca="1" si="29"/>
        <v>-798.32922047521822</v>
      </c>
      <c r="AN9" s="60">
        <f t="shared" ca="1" si="29"/>
        <v>-798.32922047521822</v>
      </c>
      <c r="AO9" s="60">
        <f t="shared" ca="1" si="29"/>
        <v>798.32922047521822</v>
      </c>
      <c r="AP9" s="63">
        <f t="shared" si="3"/>
        <v>35</v>
      </c>
      <c r="AQ9" s="62">
        <f t="shared" si="4"/>
        <v>2.1212878752293447</v>
      </c>
      <c r="AR9" s="62">
        <f t="shared" si="5"/>
        <v>106.06439376146723</v>
      </c>
      <c r="AS9" s="62">
        <f t="shared" si="6"/>
        <v>212.12878752293446</v>
      </c>
      <c r="AT9" s="62">
        <f t="shared" si="7"/>
        <v>-106.06439376146723</v>
      </c>
      <c r="AU9" s="62">
        <f t="shared" si="8"/>
        <v>530.32196880733613</v>
      </c>
      <c r="AV9" s="62">
        <f t="shared" si="9"/>
        <v>-212.12878752293446</v>
      </c>
      <c r="AW9" s="63">
        <f t="shared" ref="AW9:AW72" si="30">SUM(AU9:AV9)</f>
        <v>318.1931812844017</v>
      </c>
      <c r="AX9" s="61" t="str">
        <f t="shared" ca="1" si="11"/>
        <v/>
      </c>
      <c r="AY9" s="69">
        <f t="shared" ref="AY9:AY72" ca="1" si="31">AY8</f>
        <v>9411.6707795247821</v>
      </c>
      <c r="AZ9" s="51">
        <f t="shared" si="12"/>
        <v>742.45075633027056</v>
      </c>
      <c r="BA9" s="55">
        <f t="shared" ca="1" si="13"/>
        <v>8.1638965150977724E-2</v>
      </c>
      <c r="BB9" s="55">
        <f t="shared" ref="BB9:BB72" ca="1" si="32">IFERROR(AW9/ABS(AB9),0)</f>
        <v>0.3513301351756733</v>
      </c>
      <c r="BC9" s="64">
        <f t="shared" ca="1" si="14"/>
        <v>-587.4882545687957</v>
      </c>
      <c r="BE9" s="52" t="str">
        <f t="shared" ca="1" si="15"/>
        <v/>
      </c>
      <c r="BF9" s="52" t="str">
        <f t="shared" ca="1" si="16"/>
        <v/>
      </c>
      <c r="BG9" s="52">
        <f t="shared" ca="1" si="17"/>
        <v>19.899999999999999</v>
      </c>
      <c r="BH9" s="52" t="str">
        <f t="shared" ca="1" si="18"/>
        <v/>
      </c>
    </row>
    <row r="10" spans="1:60">
      <c r="B10" s="10">
        <v>3</v>
      </c>
      <c r="C10" s="34"/>
      <c r="D10" s="34"/>
      <c r="E10" s="35" t="s">
        <v>49</v>
      </c>
      <c r="F10" s="35">
        <v>2</v>
      </c>
      <c r="G10" s="6">
        <f t="shared" si="19"/>
        <v>3.7650097542830179</v>
      </c>
      <c r="H10" s="27">
        <f t="shared" si="20"/>
        <v>188.25048771415089</v>
      </c>
      <c r="I10" s="27">
        <f t="shared" si="21"/>
        <v>376.50097542830179</v>
      </c>
      <c r="J10" s="27">
        <f t="shared" si="22"/>
        <v>-188.25048771415089</v>
      </c>
      <c r="K10" s="27">
        <f t="shared" si="23"/>
        <v>0.1</v>
      </c>
      <c r="L10" s="27">
        <f t="shared" si="24"/>
        <v>188.25048771415089</v>
      </c>
      <c r="M10" s="27">
        <f t="shared" si="25"/>
        <v>188.25048771415089</v>
      </c>
      <c r="N10" s="6"/>
      <c r="O10" s="2"/>
      <c r="P10" s="2"/>
      <c r="Q10" s="1">
        <f t="shared" ref="Q10:Q28" ca="1" si="33">Q9</f>
        <v>8.07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9094.3185641468026</v>
      </c>
      <c r="AB10" s="69">
        <f t="shared" ca="1" si="27"/>
        <v>-905.6814358531974</v>
      </c>
      <c r="AC10" s="69">
        <f t="shared" ca="1" si="28"/>
        <v>132.43413957955693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4.2</v>
      </c>
      <c r="AG10" s="78">
        <f t="shared" si="36"/>
        <v>200</v>
      </c>
      <c r="AH10" s="60">
        <f t="shared" si="36"/>
        <v>50</v>
      </c>
      <c r="AI10" s="60">
        <f t="shared" si="36"/>
        <v>210</v>
      </c>
      <c r="AJ10" s="60">
        <f t="shared" si="29"/>
        <v>10210</v>
      </c>
      <c r="AK10" s="60">
        <f t="shared" si="29"/>
        <v>1080.6814358531979</v>
      </c>
      <c r="AL10" s="60">
        <f t="shared" si="29"/>
        <v>21.613628717063957</v>
      </c>
      <c r="AM10" s="60">
        <f t="shared" ca="1" si="29"/>
        <v>-798.32922047521822</v>
      </c>
      <c r="AN10" s="60">
        <f t="shared" ca="1" si="29"/>
        <v>-798.32922047521822</v>
      </c>
      <c r="AO10" s="60">
        <f t="shared" ca="1" si="29"/>
        <v>798.32922047521822</v>
      </c>
      <c r="AP10" s="63">
        <f t="shared" si="3"/>
        <v>35</v>
      </c>
      <c r="AQ10" s="62">
        <f t="shared" si="4"/>
        <v>2.1269509453062607</v>
      </c>
      <c r="AR10" s="62">
        <f t="shared" si="5"/>
        <v>106.34754726531304</v>
      </c>
      <c r="AS10" s="62">
        <f t="shared" si="6"/>
        <v>212.69509453062608</v>
      </c>
      <c r="AT10" s="62">
        <f t="shared" si="7"/>
        <v>-106.34754726531304</v>
      </c>
      <c r="AU10" s="62">
        <f t="shared" si="8"/>
        <v>531.73773632656525</v>
      </c>
      <c r="AV10" s="62">
        <f t="shared" si="9"/>
        <v>-212.69509453062608</v>
      </c>
      <c r="AW10" s="63">
        <f t="shared" si="30"/>
        <v>319.04264179593918</v>
      </c>
      <c r="AX10" s="61" t="str">
        <f t="shared" ca="1" si="11"/>
        <v/>
      </c>
      <c r="AY10" s="69">
        <f t="shared" ca="1" si="31"/>
        <v>9411.6707795247821</v>
      </c>
      <c r="AZ10" s="51">
        <f t="shared" si="12"/>
        <v>744.43283085719122</v>
      </c>
      <c r="BA10" s="55">
        <f t="shared" ca="1" si="13"/>
        <v>8.1856911609850924E-2</v>
      </c>
      <c r="BB10" s="55">
        <f t="shared" ca="1" si="32"/>
        <v>0.35226805934846722</v>
      </c>
      <c r="BC10" s="64">
        <f t="shared" ca="1" si="14"/>
        <v>-586.63879405725822</v>
      </c>
      <c r="BE10" s="52" t="str">
        <f t="shared" ca="1" si="15"/>
        <v/>
      </c>
      <c r="BF10" s="52" t="str">
        <f t="shared" ca="1" si="16"/>
        <v/>
      </c>
      <c r="BG10" s="52">
        <f t="shared" ca="1" si="17"/>
        <v>19.799999999999997</v>
      </c>
      <c r="BH10" s="52" t="str">
        <f t="shared" ca="1" si="18"/>
        <v/>
      </c>
    </row>
    <row r="11" spans="1:60">
      <c r="B11" s="10">
        <v>4</v>
      </c>
      <c r="C11" s="34"/>
      <c r="D11" s="34"/>
      <c r="E11" s="35" t="s">
        <v>49</v>
      </c>
      <c r="F11" s="35">
        <v>2</v>
      </c>
      <c r="G11" s="6">
        <f t="shared" si="19"/>
        <v>3.7650097542830179</v>
      </c>
      <c r="H11" s="27">
        <f t="shared" si="20"/>
        <v>188.25048771415089</v>
      </c>
      <c r="I11" s="27">
        <f t="shared" si="21"/>
        <v>376.50097542830179</v>
      </c>
      <c r="J11" s="27">
        <f t="shared" si="22"/>
        <v>-188.25048771415089</v>
      </c>
      <c r="K11" s="27">
        <f t="shared" si="23"/>
        <v>0.1</v>
      </c>
      <c r="L11" s="27">
        <f t="shared" si="24"/>
        <v>188.25048771415089</v>
      </c>
      <c r="M11" s="27">
        <f t="shared" si="25"/>
        <v>188.25048771415089</v>
      </c>
      <c r="N11" s="6"/>
      <c r="O11" s="2"/>
      <c r="P11" s="2"/>
      <c r="Q11" s="1">
        <f t="shared" ca="1" si="33"/>
        <v>8.07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9094.3185641468026</v>
      </c>
      <c r="AB11" s="69">
        <f t="shared" ca="1" si="27"/>
        <v>-905.6814358531974</v>
      </c>
      <c r="AC11" s="69">
        <f t="shared" ca="1" si="28"/>
        <v>132.43413957955693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4.2</v>
      </c>
      <c r="AG11" s="78">
        <f t="shared" si="36"/>
        <v>200</v>
      </c>
      <c r="AH11" s="60">
        <f t="shared" si="36"/>
        <v>50</v>
      </c>
      <c r="AI11" s="60">
        <f t="shared" si="36"/>
        <v>210</v>
      </c>
      <c r="AJ11" s="60">
        <f t="shared" si="29"/>
        <v>10210</v>
      </c>
      <c r="AK11" s="60">
        <f t="shared" si="29"/>
        <v>1080.6814358531979</v>
      </c>
      <c r="AL11" s="60">
        <f t="shared" si="29"/>
        <v>21.613628717063957</v>
      </c>
      <c r="AM11" s="60">
        <f t="shared" ca="1" si="29"/>
        <v>-798.32922047521822</v>
      </c>
      <c r="AN11" s="60">
        <f t="shared" ca="1" si="29"/>
        <v>-798.32922047521822</v>
      </c>
      <c r="AO11" s="60">
        <f t="shared" ca="1" si="29"/>
        <v>798.32922047521822</v>
      </c>
      <c r="AP11" s="63">
        <f t="shared" si="3"/>
        <v>35</v>
      </c>
      <c r="AQ11" s="62">
        <f t="shared" si="4"/>
        <v>2.1326715084804042</v>
      </c>
      <c r="AR11" s="62">
        <f t="shared" si="5"/>
        <v>106.63357542402021</v>
      </c>
      <c r="AS11" s="62">
        <f t="shared" si="6"/>
        <v>213.26715084804042</v>
      </c>
      <c r="AT11" s="62">
        <f t="shared" si="7"/>
        <v>-106.63357542402021</v>
      </c>
      <c r="AU11" s="62">
        <f t="shared" si="8"/>
        <v>533.16787712010102</v>
      </c>
      <c r="AV11" s="62">
        <f t="shared" si="9"/>
        <v>-213.26715084804042</v>
      </c>
      <c r="AW11" s="63">
        <f t="shared" si="30"/>
        <v>319.90072627206064</v>
      </c>
      <c r="AX11" s="61" t="str">
        <f t="shared" ca="1" si="11"/>
        <v/>
      </c>
      <c r="AY11" s="69">
        <f t="shared" ca="1" si="31"/>
        <v>9411.6707795247821</v>
      </c>
      <c r="AZ11" s="51">
        <f t="shared" si="12"/>
        <v>746.43502796814141</v>
      </c>
      <c r="BA11" s="55">
        <f t="shared" ca="1" si="13"/>
        <v>8.207707072312892E-2</v>
      </c>
      <c r="BB11" s="55">
        <f t="shared" ca="1" si="32"/>
        <v>0.35321550559408132</v>
      </c>
      <c r="BC11" s="64">
        <f t="shared" ca="1" si="14"/>
        <v>-585.78070958113676</v>
      </c>
      <c r="BE11" s="52" t="str">
        <f t="shared" ca="1" si="15"/>
        <v/>
      </c>
      <c r="BF11" s="52" t="str">
        <f t="shared" ca="1" si="16"/>
        <v/>
      </c>
      <c r="BG11" s="52">
        <f t="shared" ca="1" si="17"/>
        <v>19.699999999999996</v>
      </c>
      <c r="BH11" s="52" t="str">
        <f t="shared" ca="1" si="18"/>
        <v/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19"/>
        <v>3.7650097542830179</v>
      </c>
      <c r="H12" s="27">
        <f t="shared" si="20"/>
        <v>188.25048771415089</v>
      </c>
      <c r="I12" s="27">
        <f t="shared" si="21"/>
        <v>-188.25048771415089</v>
      </c>
      <c r="J12" s="27">
        <f t="shared" si="22"/>
        <v>-188.25048771415089</v>
      </c>
      <c r="K12" s="27">
        <f t="shared" si="23"/>
        <v>0.1</v>
      </c>
      <c r="L12" s="27">
        <f t="shared" si="24"/>
        <v>-188.25048771415089</v>
      </c>
      <c r="M12" s="27">
        <f t="shared" si="25"/>
        <v>-188.25048771415089</v>
      </c>
      <c r="N12" s="6"/>
      <c r="O12" s="2"/>
      <c r="P12" s="2"/>
      <c r="Q12" s="1">
        <f t="shared" ca="1" si="33"/>
        <v>8.07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9094.3185641468026</v>
      </c>
      <c r="AB12" s="69">
        <f t="shared" ca="1" si="27"/>
        <v>-905.6814358531974</v>
      </c>
      <c r="AC12" s="69">
        <f t="shared" ca="1" si="28"/>
        <v>132.43413957955693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4.2</v>
      </c>
      <c r="AG12" s="78">
        <f t="shared" si="36"/>
        <v>200</v>
      </c>
      <c r="AH12" s="60">
        <f t="shared" si="36"/>
        <v>50</v>
      </c>
      <c r="AI12" s="60">
        <f t="shared" si="36"/>
        <v>210</v>
      </c>
      <c r="AJ12" s="60">
        <f t="shared" si="29"/>
        <v>10210</v>
      </c>
      <c r="AK12" s="60">
        <f t="shared" si="29"/>
        <v>1080.6814358531979</v>
      </c>
      <c r="AL12" s="60">
        <f t="shared" si="29"/>
        <v>21.613628717063957</v>
      </c>
      <c r="AM12" s="60">
        <f t="shared" ca="1" si="29"/>
        <v>-798.32922047521822</v>
      </c>
      <c r="AN12" s="60">
        <f t="shared" ca="1" si="29"/>
        <v>-798.32922047521822</v>
      </c>
      <c r="AO12" s="60">
        <f t="shared" ca="1" si="29"/>
        <v>798.32922047521822</v>
      </c>
      <c r="AP12" s="63">
        <f t="shared" si="3"/>
        <v>35</v>
      </c>
      <c r="AQ12" s="62">
        <f t="shared" si="4"/>
        <v>2.1384504447481616</v>
      </c>
      <c r="AR12" s="62">
        <f t="shared" si="5"/>
        <v>106.92252223740807</v>
      </c>
      <c r="AS12" s="62">
        <f t="shared" si="6"/>
        <v>213.84504447481615</v>
      </c>
      <c r="AT12" s="62">
        <f t="shared" si="7"/>
        <v>-106.92252223740807</v>
      </c>
      <c r="AU12" s="62">
        <f t="shared" si="8"/>
        <v>534.61261118704033</v>
      </c>
      <c r="AV12" s="62">
        <f t="shared" si="9"/>
        <v>-213.84504447481615</v>
      </c>
      <c r="AW12" s="63">
        <f t="shared" si="30"/>
        <v>320.76756671222415</v>
      </c>
      <c r="AX12" s="61" t="str">
        <f t="shared" ca="1" si="11"/>
        <v/>
      </c>
      <c r="AY12" s="69">
        <f t="shared" ca="1" si="31"/>
        <v>9411.6707795247821</v>
      </c>
      <c r="AZ12" s="51">
        <f t="shared" si="12"/>
        <v>748.45765566185651</v>
      </c>
      <c r="BA12" s="55">
        <f t="shared" ca="1" si="13"/>
        <v>8.2299476357970996E-2</v>
      </c>
      <c r="BB12" s="55">
        <f t="shared" ca="1" si="32"/>
        <v>0.35417261965852814</v>
      </c>
      <c r="BC12" s="64">
        <f t="shared" ca="1" si="14"/>
        <v>-584.91386914097325</v>
      </c>
      <c r="BE12" s="52" t="str">
        <f t="shared" ca="1" si="15"/>
        <v/>
      </c>
      <c r="BF12" s="52" t="str">
        <f t="shared" ca="1" si="16"/>
        <v/>
      </c>
      <c r="BG12" s="52">
        <f t="shared" ca="1" si="17"/>
        <v>19.599999999999994</v>
      </c>
      <c r="BH12" s="52" t="str">
        <f t="shared" ca="1" si="18"/>
        <v/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3.7650097542830179</v>
      </c>
      <c r="H13" s="27">
        <f t="shared" si="20"/>
        <v>188.25048771415089</v>
      </c>
      <c r="I13" s="27">
        <f t="shared" si="21"/>
        <v>-188.25048771415089</v>
      </c>
      <c r="J13" s="27">
        <f t="shared" si="22"/>
        <v>-188.25048771415089</v>
      </c>
      <c r="K13" s="27">
        <f t="shared" si="23"/>
        <v>0.1</v>
      </c>
      <c r="L13" s="27">
        <f t="shared" si="24"/>
        <v>-188.25048771415089</v>
      </c>
      <c r="M13" s="27">
        <f t="shared" si="25"/>
        <v>-188.25048771415089</v>
      </c>
      <c r="N13" s="6"/>
      <c r="O13" s="2"/>
      <c r="P13" s="2"/>
      <c r="Q13" s="1">
        <f t="shared" ca="1" si="33"/>
        <v>8.07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9094.3185641468026</v>
      </c>
      <c r="AB13" s="69">
        <f t="shared" ca="1" si="27"/>
        <v>-905.6814358531974</v>
      </c>
      <c r="AC13" s="69">
        <f t="shared" ca="1" si="28"/>
        <v>132.43413957955693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4.2</v>
      </c>
      <c r="AG13" s="78">
        <f t="shared" si="36"/>
        <v>200</v>
      </c>
      <c r="AH13" s="60">
        <f t="shared" si="36"/>
        <v>50</v>
      </c>
      <c r="AI13" s="60">
        <f t="shared" si="36"/>
        <v>210</v>
      </c>
      <c r="AJ13" s="60">
        <f t="shared" si="29"/>
        <v>10210</v>
      </c>
      <c r="AK13" s="60">
        <f t="shared" si="29"/>
        <v>1080.6814358531979</v>
      </c>
      <c r="AL13" s="60">
        <f t="shared" si="29"/>
        <v>21.613628717063957</v>
      </c>
      <c r="AM13" s="60">
        <f t="shared" ca="1" si="29"/>
        <v>-798.32922047521822</v>
      </c>
      <c r="AN13" s="60">
        <f t="shared" ca="1" si="29"/>
        <v>-798.32922047521822</v>
      </c>
      <c r="AO13" s="60">
        <f t="shared" ca="1" si="29"/>
        <v>798.32922047521822</v>
      </c>
      <c r="AP13" s="63">
        <f t="shared" si="3"/>
        <v>35</v>
      </c>
      <c r="AQ13" s="62">
        <f t="shared" si="4"/>
        <v>2.1442886521571261</v>
      </c>
      <c r="AR13" s="62">
        <f t="shared" si="5"/>
        <v>107.21443260785631</v>
      </c>
      <c r="AS13" s="62">
        <f t="shared" si="6"/>
        <v>214.42886521571262</v>
      </c>
      <c r="AT13" s="62">
        <f t="shared" si="7"/>
        <v>-107.21443260785631</v>
      </c>
      <c r="AU13" s="62">
        <f t="shared" si="8"/>
        <v>536.07216303928158</v>
      </c>
      <c r="AV13" s="62">
        <f t="shared" si="9"/>
        <v>-214.42886521571262</v>
      </c>
      <c r="AW13" s="63">
        <f t="shared" si="30"/>
        <v>321.64329782356896</v>
      </c>
      <c r="AX13" s="61" t="str">
        <f t="shared" ca="1" si="11"/>
        <v/>
      </c>
      <c r="AY13" s="69">
        <f t="shared" ca="1" si="31"/>
        <v>9411.6707795247821</v>
      </c>
      <c r="AZ13" s="51">
        <f t="shared" si="12"/>
        <v>750.50102825499414</v>
      </c>
      <c r="BA13" s="55">
        <f t="shared" ca="1" si="13"/>
        <v>8.2524163076247325E-2</v>
      </c>
      <c r="BB13" s="55">
        <f t="shared" ca="1" si="32"/>
        <v>0.35513955027748229</v>
      </c>
      <c r="BC13" s="64">
        <f t="shared" ca="1" si="14"/>
        <v>-584.0381380296285</v>
      </c>
      <c r="BE13" s="52" t="str">
        <f t="shared" ca="1" si="15"/>
        <v/>
      </c>
      <c r="BF13" s="52" t="str">
        <f t="shared" ca="1" si="16"/>
        <v/>
      </c>
      <c r="BG13" s="52">
        <f t="shared" ca="1" si="17"/>
        <v>19.499999999999993</v>
      </c>
      <c r="BH13" s="52" t="str">
        <f t="shared" ca="1" si="18"/>
        <v/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3.7650097542830179</v>
      </c>
      <c r="H14" s="27">
        <f t="shared" si="20"/>
        <v>188.25048771415089</v>
      </c>
      <c r="I14" s="27">
        <f t="shared" si="21"/>
        <v>-188.25048771415089</v>
      </c>
      <c r="J14" s="27">
        <f t="shared" si="22"/>
        <v>-188.25048771415089</v>
      </c>
      <c r="K14" s="27">
        <f t="shared" si="23"/>
        <v>0.1</v>
      </c>
      <c r="L14" s="27">
        <f t="shared" si="24"/>
        <v>-188.25048771415089</v>
      </c>
      <c r="M14" s="27">
        <f t="shared" si="25"/>
        <v>-188.25048771415089</v>
      </c>
      <c r="N14" s="6"/>
      <c r="O14" s="2"/>
      <c r="P14" s="2"/>
      <c r="Q14" s="1">
        <f t="shared" ca="1" si="33"/>
        <v>8.07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9094.3185641468026</v>
      </c>
      <c r="AB14" s="69">
        <f t="shared" ca="1" si="27"/>
        <v>-905.6814358531974</v>
      </c>
      <c r="AC14" s="69">
        <f t="shared" ca="1" si="28"/>
        <v>132.43413957955693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4.2</v>
      </c>
      <c r="AG14" s="78">
        <f t="shared" si="36"/>
        <v>200</v>
      </c>
      <c r="AH14" s="60">
        <f t="shared" si="36"/>
        <v>50</v>
      </c>
      <c r="AI14" s="60">
        <f t="shared" si="36"/>
        <v>210</v>
      </c>
      <c r="AJ14" s="60">
        <f t="shared" si="29"/>
        <v>10210</v>
      </c>
      <c r="AK14" s="60">
        <f t="shared" si="29"/>
        <v>1080.6814358531979</v>
      </c>
      <c r="AL14" s="60">
        <f t="shared" si="29"/>
        <v>21.613628717063957</v>
      </c>
      <c r="AM14" s="60">
        <f t="shared" ca="1" si="29"/>
        <v>-798.32922047521822</v>
      </c>
      <c r="AN14" s="60">
        <f t="shared" ca="1" si="29"/>
        <v>-798.32922047521822</v>
      </c>
      <c r="AO14" s="60">
        <f t="shared" ca="1" si="29"/>
        <v>798.32922047521822</v>
      </c>
      <c r="AP14" s="63">
        <f t="shared" si="3"/>
        <v>35</v>
      </c>
      <c r="AQ14" s="62">
        <f t="shared" si="4"/>
        <v>2.1501870472713387</v>
      </c>
      <c r="AR14" s="62">
        <f t="shared" si="5"/>
        <v>107.50935236356693</v>
      </c>
      <c r="AS14" s="62">
        <f t="shared" si="6"/>
        <v>215.01870472713387</v>
      </c>
      <c r="AT14" s="62">
        <f t="shared" si="7"/>
        <v>-107.50935236356693</v>
      </c>
      <c r="AU14" s="62">
        <f t="shared" si="8"/>
        <v>537.54676181783464</v>
      </c>
      <c r="AV14" s="62">
        <f t="shared" si="9"/>
        <v>-215.01870472713387</v>
      </c>
      <c r="AW14" s="63">
        <f t="shared" si="30"/>
        <v>322.52805709070077</v>
      </c>
      <c r="AX14" s="61" t="str">
        <f t="shared" ca="1" si="11"/>
        <v/>
      </c>
      <c r="AY14" s="69">
        <f t="shared" ca="1" si="31"/>
        <v>9411.6707795247821</v>
      </c>
      <c r="AZ14" s="51">
        <f t="shared" si="12"/>
        <v>752.56546654496856</v>
      </c>
      <c r="BA14" s="55">
        <f t="shared" ca="1" si="13"/>
        <v>8.2751166152444058E-2</v>
      </c>
      <c r="BB14" s="55">
        <f t="shared" ca="1" si="32"/>
        <v>0.3561164492533328</v>
      </c>
      <c r="BC14" s="64">
        <f t="shared" ca="1" si="14"/>
        <v>-583.15337876249669</v>
      </c>
      <c r="BE14" s="52" t="str">
        <f t="shared" ca="1" si="15"/>
        <v/>
      </c>
      <c r="BF14" s="52" t="str">
        <f t="shared" ca="1" si="16"/>
        <v/>
      </c>
      <c r="BG14" s="52">
        <f t="shared" ca="1" si="17"/>
        <v>19.399999999999991</v>
      </c>
      <c r="BH14" s="52" t="str">
        <f t="shared" ca="1" si="18"/>
        <v/>
      </c>
    </row>
    <row r="15" spans="1:60">
      <c r="B15" s="10">
        <v>8</v>
      </c>
      <c r="C15" s="34"/>
      <c r="D15" s="34"/>
      <c r="E15" s="35"/>
      <c r="F15" s="35"/>
      <c r="G15" s="6">
        <f t="shared" si="19"/>
        <v>-1.7650097542830179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2"/>
      <c r="P15" s="2"/>
      <c r="Q15" s="1">
        <f t="shared" ca="1" si="33"/>
        <v>8.07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9094.3185641468026</v>
      </c>
      <c r="AB15" s="69">
        <f t="shared" ca="1" si="27"/>
        <v>-905.6814358531974</v>
      </c>
      <c r="AC15" s="69">
        <f t="shared" ca="1" si="28"/>
        <v>132.43413957955693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4.2</v>
      </c>
      <c r="AG15" s="78">
        <f t="shared" si="36"/>
        <v>200</v>
      </c>
      <c r="AH15" s="60">
        <f t="shared" si="36"/>
        <v>50</v>
      </c>
      <c r="AI15" s="60">
        <f t="shared" si="36"/>
        <v>210</v>
      </c>
      <c r="AJ15" s="60">
        <f t="shared" si="29"/>
        <v>10210</v>
      </c>
      <c r="AK15" s="60">
        <f t="shared" si="29"/>
        <v>1080.6814358531979</v>
      </c>
      <c r="AL15" s="60">
        <f t="shared" si="29"/>
        <v>21.613628717063957</v>
      </c>
      <c r="AM15" s="60">
        <f t="shared" ca="1" si="29"/>
        <v>-798.32922047521822</v>
      </c>
      <c r="AN15" s="60">
        <f t="shared" ca="1" si="29"/>
        <v>-798.32922047521822</v>
      </c>
      <c r="AO15" s="60">
        <f t="shared" ca="1" si="29"/>
        <v>798.32922047521822</v>
      </c>
      <c r="AP15" s="63">
        <f t="shared" si="3"/>
        <v>35</v>
      </c>
      <c r="AQ15" s="62">
        <f t="shared" si="4"/>
        <v>2.1561465656509826</v>
      </c>
      <c r="AR15" s="62">
        <f t="shared" si="5"/>
        <v>107.80732828254914</v>
      </c>
      <c r="AS15" s="62">
        <f t="shared" si="6"/>
        <v>215.61465656509827</v>
      </c>
      <c r="AT15" s="62">
        <f t="shared" si="7"/>
        <v>-107.80732828254914</v>
      </c>
      <c r="AU15" s="62">
        <f t="shared" si="8"/>
        <v>539.03664141274567</v>
      </c>
      <c r="AV15" s="62">
        <f t="shared" si="9"/>
        <v>-215.61465656509827</v>
      </c>
      <c r="AW15" s="63">
        <f t="shared" si="30"/>
        <v>323.42198484764742</v>
      </c>
      <c r="AX15" s="61" t="str">
        <f t="shared" ca="1" si="11"/>
        <v/>
      </c>
      <c r="AY15" s="69">
        <f t="shared" ca="1" si="31"/>
        <v>9411.6707795247821</v>
      </c>
      <c r="AZ15" s="51">
        <f t="shared" si="12"/>
        <v>754.65129797784391</v>
      </c>
      <c r="BA15" s="55">
        <f t="shared" ca="1" si="13"/>
        <v>8.2980521592124656E-2</v>
      </c>
      <c r="BB15" s="55">
        <f t="shared" ca="1" si="32"/>
        <v>0.35710347153463257</v>
      </c>
      <c r="BC15" s="64">
        <f t="shared" ca="1" si="14"/>
        <v>-582.25945100554998</v>
      </c>
      <c r="BE15" s="52" t="str">
        <f t="shared" ca="1" si="15"/>
        <v/>
      </c>
      <c r="BF15" s="52" t="str">
        <f t="shared" ca="1" si="16"/>
        <v/>
      </c>
      <c r="BG15" s="52">
        <f t="shared" ca="1" si="17"/>
        <v>19.29999999999999</v>
      </c>
      <c r="BH15" s="52" t="str">
        <f t="shared" ca="1" si="18"/>
        <v/>
      </c>
    </row>
    <row r="16" spans="1:60">
      <c r="B16" s="10">
        <v>9</v>
      </c>
      <c r="C16" s="34"/>
      <c r="D16" s="34"/>
      <c r="E16" s="35"/>
      <c r="F16" s="35"/>
      <c r="G16" s="6">
        <f t="shared" si="19"/>
        <v>-1.7650097542830179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2"/>
      <c r="P16" s="2"/>
      <c r="Q16" s="1">
        <f t="shared" ca="1" si="33"/>
        <v>8.07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9094.3185641468026</v>
      </c>
      <c r="AB16" s="69">
        <f t="shared" ca="1" si="27"/>
        <v>-905.6814358531974</v>
      </c>
      <c r="AC16" s="69">
        <f t="shared" ca="1" si="28"/>
        <v>132.43413957955693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4.2</v>
      </c>
      <c r="AG16" s="78">
        <f t="shared" si="36"/>
        <v>200</v>
      </c>
      <c r="AH16" s="60">
        <f t="shared" si="36"/>
        <v>50</v>
      </c>
      <c r="AI16" s="60">
        <f t="shared" si="36"/>
        <v>210</v>
      </c>
      <c r="AJ16" s="60">
        <f t="shared" si="29"/>
        <v>10210</v>
      </c>
      <c r="AK16" s="60">
        <f t="shared" si="29"/>
        <v>1080.6814358531979</v>
      </c>
      <c r="AL16" s="60">
        <f t="shared" si="29"/>
        <v>21.613628717063957</v>
      </c>
      <c r="AM16" s="60">
        <f t="shared" ca="1" si="29"/>
        <v>-798.32922047521822</v>
      </c>
      <c r="AN16" s="60">
        <f t="shared" ca="1" si="29"/>
        <v>-798.32922047521822</v>
      </c>
      <c r="AO16" s="60">
        <f t="shared" ca="1" si="29"/>
        <v>798.32922047521822</v>
      </c>
      <c r="AP16" s="63">
        <f t="shared" si="3"/>
        <v>35</v>
      </c>
      <c r="AQ16" s="62">
        <f t="shared" si="4"/>
        <v>2.1621681623470819</v>
      </c>
      <c r="AR16" s="62">
        <f t="shared" si="5"/>
        <v>108.10840811735409</v>
      </c>
      <c r="AS16" s="62">
        <f t="shared" si="6"/>
        <v>216.21681623470818</v>
      </c>
      <c r="AT16" s="62">
        <f t="shared" si="7"/>
        <v>-108.10840811735409</v>
      </c>
      <c r="AU16" s="62">
        <f t="shared" si="8"/>
        <v>540.54204058677044</v>
      </c>
      <c r="AV16" s="62">
        <f t="shared" si="9"/>
        <v>-216.21681623470818</v>
      </c>
      <c r="AW16" s="63">
        <f t="shared" si="30"/>
        <v>324.32522435206226</v>
      </c>
      <c r="AX16" s="61" t="str">
        <f t="shared" ca="1" si="11"/>
        <v/>
      </c>
      <c r="AY16" s="69">
        <f t="shared" ca="1" si="31"/>
        <v>9411.6707795247821</v>
      </c>
      <c r="AZ16" s="51">
        <f t="shared" si="12"/>
        <v>756.75885682147862</v>
      </c>
      <c r="BA16" s="55">
        <f t="shared" ca="1" si="13"/>
        <v>8.3212266150968633E-2</v>
      </c>
      <c r="BB16" s="55">
        <f t="shared" ca="1" si="32"/>
        <v>0.35810077529802919</v>
      </c>
      <c r="BC16" s="64">
        <f t="shared" ca="1" si="14"/>
        <v>-581.35621150113514</v>
      </c>
      <c r="BE16" s="52" t="str">
        <f t="shared" ca="1" si="15"/>
        <v/>
      </c>
      <c r="BF16" s="52" t="str">
        <f t="shared" ca="1" si="16"/>
        <v/>
      </c>
      <c r="BG16" s="52">
        <f t="shared" ca="1" si="17"/>
        <v>19.199999999999989</v>
      </c>
      <c r="BH16" s="52" t="str">
        <f t="shared" ca="1" si="18"/>
        <v/>
      </c>
    </row>
    <row r="17" spans="2:60">
      <c r="B17" s="10">
        <v>10</v>
      </c>
      <c r="C17" s="34"/>
      <c r="D17" s="34"/>
      <c r="E17" s="35"/>
      <c r="F17" s="35"/>
      <c r="G17" s="6">
        <f t="shared" si="19"/>
        <v>-1.7650097542830179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2"/>
      <c r="P17" s="2"/>
      <c r="Q17" s="1">
        <f t="shared" ca="1" si="33"/>
        <v>8.07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9094.3185641468026</v>
      </c>
      <c r="AB17" s="69">
        <f t="shared" ca="1" si="27"/>
        <v>-905.6814358531974</v>
      </c>
      <c r="AC17" s="69">
        <f t="shared" ca="1" si="28"/>
        <v>132.43413957955693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4.2</v>
      </c>
      <c r="AG17" s="78">
        <f t="shared" si="36"/>
        <v>200</v>
      </c>
      <c r="AH17" s="60">
        <f t="shared" si="36"/>
        <v>50</v>
      </c>
      <c r="AI17" s="60">
        <f t="shared" si="36"/>
        <v>210</v>
      </c>
      <c r="AJ17" s="60">
        <f t="shared" si="29"/>
        <v>10210</v>
      </c>
      <c r="AK17" s="60">
        <f t="shared" si="29"/>
        <v>1080.6814358531979</v>
      </c>
      <c r="AL17" s="60">
        <f t="shared" si="29"/>
        <v>21.613628717063957</v>
      </c>
      <c r="AM17" s="60">
        <f t="shared" ca="1" si="29"/>
        <v>-798.32922047521822</v>
      </c>
      <c r="AN17" s="60">
        <f t="shared" ca="1" si="29"/>
        <v>-798.32922047521822</v>
      </c>
      <c r="AO17" s="60">
        <f t="shared" ca="1" si="29"/>
        <v>798.32922047521822</v>
      </c>
      <c r="AP17" s="63">
        <f t="shared" si="3"/>
        <v>35</v>
      </c>
      <c r="AQ17" s="62">
        <f t="shared" si="4"/>
        <v>2.1682528124117262</v>
      </c>
      <c r="AR17" s="62">
        <f t="shared" si="5"/>
        <v>108.4126406205863</v>
      </c>
      <c r="AS17" s="62">
        <f t="shared" si="6"/>
        <v>216.8252812411726</v>
      </c>
      <c r="AT17" s="62">
        <f t="shared" si="7"/>
        <v>-108.4126406205863</v>
      </c>
      <c r="AU17" s="62">
        <f t="shared" si="8"/>
        <v>542.06320310293154</v>
      </c>
      <c r="AV17" s="62">
        <f t="shared" si="9"/>
        <v>-216.8252812411726</v>
      </c>
      <c r="AW17" s="63">
        <f t="shared" si="30"/>
        <v>325.23792186175893</v>
      </c>
      <c r="AX17" s="61" t="str">
        <f t="shared" ca="1" si="11"/>
        <v/>
      </c>
      <c r="AY17" s="69">
        <f t="shared" ca="1" si="31"/>
        <v>9411.6707795247821</v>
      </c>
      <c r="AZ17" s="51">
        <f t="shared" si="12"/>
        <v>758.88848434410409</v>
      </c>
      <c r="BA17" s="55">
        <f t="shared" ca="1" si="13"/>
        <v>8.3446437354407807E-2</v>
      </c>
      <c r="BB17" s="55">
        <f t="shared" ca="1" si="32"/>
        <v>0.35910852203277027</v>
      </c>
      <c r="BC17" s="64">
        <f t="shared" ca="1" si="14"/>
        <v>-580.44351399143852</v>
      </c>
      <c r="BE17" s="52" t="str">
        <f t="shared" ca="1" si="15"/>
        <v/>
      </c>
      <c r="BF17" s="52" t="str">
        <f t="shared" ca="1" si="16"/>
        <v/>
      </c>
      <c r="BG17" s="52">
        <f t="shared" ca="1" si="17"/>
        <v>19.099999999999987</v>
      </c>
      <c r="BH17" s="52" t="str">
        <f t="shared" ca="1" si="18"/>
        <v/>
      </c>
    </row>
    <row r="18" spans="2:60">
      <c r="B18" s="10">
        <v>11</v>
      </c>
      <c r="C18" s="16"/>
      <c r="D18" s="34"/>
      <c r="E18" s="17"/>
      <c r="F18" s="17"/>
      <c r="G18" s="6">
        <f t="shared" si="19"/>
        <v>-1.7650097542830179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2"/>
      <c r="P18" s="2"/>
      <c r="Q18" s="1">
        <f t="shared" ca="1" si="33"/>
        <v>8.07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9094.3185641468026</v>
      </c>
      <c r="AB18" s="69">
        <f t="shared" ca="1" si="27"/>
        <v>-905.6814358531974</v>
      </c>
      <c r="AC18" s="69">
        <f t="shared" ca="1" si="28"/>
        <v>132.43413957955693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4.2</v>
      </c>
      <c r="AG18" s="78">
        <f t="shared" si="36"/>
        <v>200</v>
      </c>
      <c r="AH18" s="60">
        <f t="shared" si="36"/>
        <v>50</v>
      </c>
      <c r="AI18" s="60">
        <f t="shared" si="36"/>
        <v>210</v>
      </c>
      <c r="AJ18" s="60">
        <f t="shared" si="29"/>
        <v>10210</v>
      </c>
      <c r="AK18" s="60">
        <f t="shared" si="29"/>
        <v>1080.6814358531979</v>
      </c>
      <c r="AL18" s="60">
        <f t="shared" si="29"/>
        <v>21.613628717063957</v>
      </c>
      <c r="AM18" s="60">
        <f t="shared" ca="1" si="29"/>
        <v>-798.32922047521822</v>
      </c>
      <c r="AN18" s="60">
        <f t="shared" ca="1" si="29"/>
        <v>-798.32922047521822</v>
      </c>
      <c r="AO18" s="60">
        <f t="shared" ca="1" si="29"/>
        <v>798.32922047521822</v>
      </c>
      <c r="AP18" s="63">
        <f t="shared" si="3"/>
        <v>35</v>
      </c>
      <c r="AQ18" s="62">
        <f t="shared" si="4"/>
        <v>2.1744015114244197</v>
      </c>
      <c r="AR18" s="62">
        <f t="shared" si="5"/>
        <v>108.72007557122099</v>
      </c>
      <c r="AS18" s="62">
        <f t="shared" si="6"/>
        <v>217.44015114244198</v>
      </c>
      <c r="AT18" s="62">
        <f t="shared" si="7"/>
        <v>-108.72007557122099</v>
      </c>
      <c r="AU18" s="62">
        <f t="shared" si="8"/>
        <v>543.60037785610496</v>
      </c>
      <c r="AV18" s="62">
        <f t="shared" si="9"/>
        <v>-217.44015114244198</v>
      </c>
      <c r="AW18" s="63">
        <f t="shared" si="30"/>
        <v>326.16022671366295</v>
      </c>
      <c r="AX18" s="61" t="str">
        <f t="shared" ca="1" si="11"/>
        <v/>
      </c>
      <c r="AY18" s="69">
        <f t="shared" ca="1" si="31"/>
        <v>9411.6707795247821</v>
      </c>
      <c r="AZ18" s="51">
        <f t="shared" si="12"/>
        <v>761.04052899854696</v>
      </c>
      <c r="BA18" s="55">
        <f t="shared" ca="1" si="13"/>
        <v>8.3683073517883205E-2</v>
      </c>
      <c r="BB18" s="55">
        <f t="shared" ca="1" si="32"/>
        <v>0.36012687662787701</v>
      </c>
      <c r="BC18" s="64">
        <f t="shared" ca="1" si="14"/>
        <v>-579.52120913953445</v>
      </c>
      <c r="BE18" s="52" t="str">
        <f t="shared" ca="1" si="15"/>
        <v/>
      </c>
      <c r="BF18" s="52" t="str">
        <f t="shared" ca="1" si="16"/>
        <v/>
      </c>
      <c r="BG18" s="52">
        <f t="shared" ca="1" si="17"/>
        <v>18.999999999999986</v>
      </c>
      <c r="BH18" s="52" t="str">
        <f t="shared" ca="1" si="18"/>
        <v/>
      </c>
    </row>
    <row r="19" spans="2:60">
      <c r="B19" s="10">
        <v>12</v>
      </c>
      <c r="C19" s="16"/>
      <c r="D19" s="34"/>
      <c r="E19" s="17"/>
      <c r="F19" s="17"/>
      <c r="G19" s="6">
        <f t="shared" si="19"/>
        <v>-1.7650097542830179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2"/>
      <c r="P19" s="2"/>
      <c r="Q19" s="1">
        <f t="shared" ca="1" si="33"/>
        <v>8.07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9094.3185641468026</v>
      </c>
      <c r="AB19" s="69">
        <f t="shared" ca="1" si="27"/>
        <v>-905.6814358531974</v>
      </c>
      <c r="AC19" s="69">
        <f t="shared" ca="1" si="28"/>
        <v>132.43413957955693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4.2</v>
      </c>
      <c r="AG19" s="78">
        <f t="shared" si="36"/>
        <v>200</v>
      </c>
      <c r="AH19" s="60">
        <f t="shared" si="36"/>
        <v>50</v>
      </c>
      <c r="AI19" s="60">
        <f t="shared" si="36"/>
        <v>210</v>
      </c>
      <c r="AJ19" s="60">
        <f t="shared" si="29"/>
        <v>10210</v>
      </c>
      <c r="AK19" s="60">
        <f t="shared" si="29"/>
        <v>1080.6814358531979</v>
      </c>
      <c r="AL19" s="60">
        <f t="shared" si="29"/>
        <v>21.613628717063957</v>
      </c>
      <c r="AM19" s="60">
        <f t="shared" ca="1" si="29"/>
        <v>-798.32922047521822</v>
      </c>
      <c r="AN19" s="60">
        <f t="shared" ca="1" si="29"/>
        <v>-798.32922047521822</v>
      </c>
      <c r="AO19" s="60">
        <f t="shared" ca="1" si="29"/>
        <v>798.32922047521822</v>
      </c>
      <c r="AP19" s="63">
        <f t="shared" si="3"/>
        <v>35</v>
      </c>
      <c r="AQ19" s="62">
        <f t="shared" si="4"/>
        <v>2.1806152760351312</v>
      </c>
      <c r="AR19" s="62">
        <f t="shared" si="5"/>
        <v>109.03076380175656</v>
      </c>
      <c r="AS19" s="62">
        <f t="shared" si="6"/>
        <v>218.06152760351313</v>
      </c>
      <c r="AT19" s="62">
        <f t="shared" si="7"/>
        <v>-109.03076380175656</v>
      </c>
      <c r="AU19" s="62">
        <f t="shared" si="8"/>
        <v>545.15381900878288</v>
      </c>
      <c r="AV19" s="62">
        <f t="shared" si="9"/>
        <v>-218.06152760351313</v>
      </c>
      <c r="AW19" s="63">
        <f t="shared" si="30"/>
        <v>327.09229140526975</v>
      </c>
      <c r="AX19" s="61" t="str">
        <f t="shared" ca="1" si="11"/>
        <v/>
      </c>
      <c r="AY19" s="69">
        <f t="shared" ca="1" si="31"/>
        <v>9411.6707795247821</v>
      </c>
      <c r="AZ19" s="51">
        <f t="shared" si="12"/>
        <v>763.21534661229589</v>
      </c>
      <c r="BA19" s="55">
        <f t="shared" ca="1" si="13"/>
        <v>8.3922213767744572E-2</v>
      </c>
      <c r="BB19" s="55">
        <f t="shared" ca="1" si="32"/>
        <v>0.36115600746208559</v>
      </c>
      <c r="BC19" s="64">
        <f t="shared" ca="1" si="14"/>
        <v>-578.58914444792765</v>
      </c>
      <c r="BE19" s="52" t="str">
        <f t="shared" ca="1" si="15"/>
        <v/>
      </c>
      <c r="BF19" s="52" t="str">
        <f t="shared" ca="1" si="16"/>
        <v/>
      </c>
      <c r="BG19" s="52">
        <f t="shared" ca="1" si="17"/>
        <v>18.899999999999984</v>
      </c>
      <c r="BH19" s="52" t="str">
        <f t="shared" ca="1" si="18"/>
        <v/>
      </c>
    </row>
    <row r="20" spans="2:60">
      <c r="B20" s="10">
        <v>13</v>
      </c>
      <c r="C20" s="16"/>
      <c r="D20" s="34"/>
      <c r="E20" s="17"/>
      <c r="F20" s="17"/>
      <c r="G20" s="6">
        <f t="shared" si="19"/>
        <v>-1.7650097542830179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2"/>
      <c r="P20" s="2"/>
      <c r="Q20" s="1">
        <f t="shared" ca="1" si="33"/>
        <v>8.07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9094.3185641468026</v>
      </c>
      <c r="AB20" s="69">
        <f t="shared" ca="1" si="27"/>
        <v>-905.6814358531974</v>
      </c>
      <c r="AC20" s="69">
        <f t="shared" ca="1" si="28"/>
        <v>132.43413957955693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4.2</v>
      </c>
      <c r="AG20" s="78">
        <f t="shared" si="36"/>
        <v>200</v>
      </c>
      <c r="AH20" s="60">
        <f t="shared" si="36"/>
        <v>50</v>
      </c>
      <c r="AI20" s="60">
        <f t="shared" si="36"/>
        <v>210</v>
      </c>
      <c r="AJ20" s="60">
        <f t="shared" si="29"/>
        <v>10210</v>
      </c>
      <c r="AK20" s="60">
        <f t="shared" si="29"/>
        <v>1080.6814358531979</v>
      </c>
      <c r="AL20" s="60">
        <f t="shared" si="29"/>
        <v>21.613628717063957</v>
      </c>
      <c r="AM20" s="60">
        <f t="shared" ca="1" si="29"/>
        <v>-798.32922047521822</v>
      </c>
      <c r="AN20" s="60">
        <f t="shared" ca="1" si="29"/>
        <v>-798.32922047521822</v>
      </c>
      <c r="AO20" s="60">
        <f t="shared" ca="1" si="29"/>
        <v>798.32922047521822</v>
      </c>
      <c r="AP20" s="63">
        <f t="shared" si="3"/>
        <v>35</v>
      </c>
      <c r="AQ20" s="62">
        <f t="shared" si="4"/>
        <v>2.1868951445246796</v>
      </c>
      <c r="AR20" s="62">
        <f t="shared" si="5"/>
        <v>109.34475722623398</v>
      </c>
      <c r="AS20" s="62">
        <f t="shared" si="6"/>
        <v>218.68951445246796</v>
      </c>
      <c r="AT20" s="62">
        <f t="shared" si="7"/>
        <v>-109.34475722623398</v>
      </c>
      <c r="AU20" s="62">
        <f t="shared" si="8"/>
        <v>546.72378613116985</v>
      </c>
      <c r="AV20" s="62">
        <f t="shared" si="9"/>
        <v>-218.68951445246796</v>
      </c>
      <c r="AW20" s="63">
        <f t="shared" si="30"/>
        <v>328.03427167870188</v>
      </c>
      <c r="AX20" s="61" t="str">
        <f t="shared" ca="1" si="11"/>
        <v/>
      </c>
      <c r="AY20" s="69">
        <f t="shared" ca="1" si="31"/>
        <v>9411.6707795247821</v>
      </c>
      <c r="AZ20" s="51">
        <f t="shared" si="12"/>
        <v>765.41330058363792</v>
      </c>
      <c r="BA20" s="55">
        <f t="shared" ca="1" si="13"/>
        <v>8.4163898062817238E-2</v>
      </c>
      <c r="BB20" s="55">
        <f t="shared" ca="1" si="32"/>
        <v>0.36219608649665774</v>
      </c>
      <c r="BC20" s="64">
        <f t="shared" ca="1" si="14"/>
        <v>-577.64716417449551</v>
      </c>
      <c r="BE20" s="52" t="str">
        <f t="shared" ca="1" si="15"/>
        <v/>
      </c>
      <c r="BF20" s="52" t="str">
        <f t="shared" ca="1" si="16"/>
        <v/>
      </c>
      <c r="BG20" s="52">
        <f t="shared" ca="1" si="17"/>
        <v>18.799999999999983</v>
      </c>
      <c r="BH20" s="52" t="str">
        <f t="shared" ca="1" si="18"/>
        <v/>
      </c>
    </row>
    <row r="21" spans="2:60">
      <c r="B21" s="10">
        <v>14</v>
      </c>
      <c r="C21" s="16"/>
      <c r="D21" s="34"/>
      <c r="E21" s="17"/>
      <c r="F21" s="17"/>
      <c r="G21" s="6">
        <f t="shared" si="19"/>
        <v>-1.7650097542830179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2"/>
      <c r="P21" s="2"/>
      <c r="Q21" s="1">
        <f t="shared" ca="1" si="33"/>
        <v>8.07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9094.3185641468026</v>
      </c>
      <c r="AB21" s="69">
        <f t="shared" ca="1" si="27"/>
        <v>-905.6814358531974</v>
      </c>
      <c r="AC21" s="69">
        <f t="shared" ca="1" si="28"/>
        <v>132.43413957955693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4.2</v>
      </c>
      <c r="AG21" s="78">
        <f t="shared" si="36"/>
        <v>200</v>
      </c>
      <c r="AH21" s="60">
        <f t="shared" si="36"/>
        <v>50</v>
      </c>
      <c r="AI21" s="60">
        <f t="shared" si="36"/>
        <v>210</v>
      </c>
      <c r="AJ21" s="60">
        <f t="shared" si="29"/>
        <v>10210</v>
      </c>
      <c r="AK21" s="60">
        <f t="shared" si="29"/>
        <v>1080.6814358531979</v>
      </c>
      <c r="AL21" s="60">
        <f t="shared" si="29"/>
        <v>21.613628717063957</v>
      </c>
      <c r="AM21" s="60">
        <f t="shared" ca="1" si="29"/>
        <v>-798.32922047521822</v>
      </c>
      <c r="AN21" s="60">
        <f t="shared" ca="1" si="29"/>
        <v>-798.32922047521822</v>
      </c>
      <c r="AO21" s="60">
        <f t="shared" ca="1" si="29"/>
        <v>798.32922047521822</v>
      </c>
      <c r="AP21" s="63">
        <f t="shared" si="3"/>
        <v>35</v>
      </c>
      <c r="AQ21" s="62">
        <f t="shared" si="4"/>
        <v>2.1932421773831003</v>
      </c>
      <c r="AR21" s="62">
        <f t="shared" si="5"/>
        <v>109.66210886915502</v>
      </c>
      <c r="AS21" s="62">
        <f t="shared" si="6"/>
        <v>219.32421773831004</v>
      </c>
      <c r="AT21" s="62">
        <f t="shared" si="7"/>
        <v>-109.66210886915502</v>
      </c>
      <c r="AU21" s="62">
        <f t="shared" si="8"/>
        <v>548.31054434577504</v>
      </c>
      <c r="AV21" s="62">
        <f t="shared" si="9"/>
        <v>-219.32421773831004</v>
      </c>
      <c r="AW21" s="63">
        <f t="shared" si="30"/>
        <v>328.986326607465</v>
      </c>
      <c r="AX21" s="61" t="str">
        <f t="shared" ca="1" si="11"/>
        <v/>
      </c>
      <c r="AY21" s="69">
        <f t="shared" ca="1" si="31"/>
        <v>9411.6707795247821</v>
      </c>
      <c r="AZ21" s="51">
        <f t="shared" si="12"/>
        <v>767.6347620840852</v>
      </c>
      <c r="BA21" s="55">
        <f t="shared" ca="1" si="13"/>
        <v>8.4408167216660723E-2</v>
      </c>
      <c r="BB21" s="55">
        <f t="shared" ca="1" si="32"/>
        <v>0.36324728937117207</v>
      </c>
      <c r="BC21" s="64">
        <f t="shared" ca="1" si="14"/>
        <v>-576.6951092457324</v>
      </c>
      <c r="BE21" s="52" t="str">
        <f t="shared" ca="1" si="15"/>
        <v/>
      </c>
      <c r="BF21" s="52" t="str">
        <f t="shared" ca="1" si="16"/>
        <v/>
      </c>
      <c r="BG21" s="52">
        <f t="shared" ca="1" si="17"/>
        <v>18.699999999999982</v>
      </c>
      <c r="BH21" s="52" t="str">
        <f t="shared" ca="1" si="18"/>
        <v/>
      </c>
    </row>
    <row r="22" spans="2:60">
      <c r="B22" s="10">
        <v>15</v>
      </c>
      <c r="C22" s="16"/>
      <c r="D22" s="34"/>
      <c r="E22" s="17"/>
      <c r="F22" s="17"/>
      <c r="G22" s="6">
        <f t="shared" si="19"/>
        <v>-1.7650097542830179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2"/>
      <c r="P22" s="2"/>
      <c r="Q22" s="1">
        <f t="shared" ca="1" si="33"/>
        <v>8.07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9094.3185641468026</v>
      </c>
      <c r="AB22" s="69">
        <f t="shared" ca="1" si="27"/>
        <v>-905.6814358531974</v>
      </c>
      <c r="AC22" s="69">
        <f t="shared" ca="1" si="28"/>
        <v>132.43413957955693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4.2</v>
      </c>
      <c r="AG22" s="78">
        <f t="shared" si="36"/>
        <v>200</v>
      </c>
      <c r="AH22" s="60">
        <f t="shared" si="36"/>
        <v>50</v>
      </c>
      <c r="AI22" s="60">
        <f t="shared" si="36"/>
        <v>210</v>
      </c>
      <c r="AJ22" s="60">
        <f t="shared" si="29"/>
        <v>10210</v>
      </c>
      <c r="AK22" s="60">
        <f t="shared" si="29"/>
        <v>1080.6814358531979</v>
      </c>
      <c r="AL22" s="60">
        <f t="shared" si="29"/>
        <v>21.613628717063957</v>
      </c>
      <c r="AM22" s="60">
        <f t="shared" ca="1" si="29"/>
        <v>-798.32922047521822</v>
      </c>
      <c r="AN22" s="60">
        <f t="shared" ca="1" si="29"/>
        <v>-798.32922047521822</v>
      </c>
      <c r="AO22" s="60">
        <f t="shared" ca="1" si="29"/>
        <v>798.32922047521822</v>
      </c>
      <c r="AP22" s="63">
        <f t="shared" si="3"/>
        <v>35</v>
      </c>
      <c r="AQ22" s="62">
        <f t="shared" si="4"/>
        <v>2.1996574579066657</v>
      </c>
      <c r="AR22" s="62">
        <f t="shared" si="5"/>
        <v>109.98287289533329</v>
      </c>
      <c r="AS22" s="62">
        <f t="shared" si="6"/>
        <v>219.96574579066657</v>
      </c>
      <c r="AT22" s="62">
        <f t="shared" si="7"/>
        <v>-109.98287289533329</v>
      </c>
      <c r="AU22" s="62">
        <f t="shared" si="8"/>
        <v>549.91436447666638</v>
      </c>
      <c r="AV22" s="62">
        <f t="shared" si="9"/>
        <v>-219.96574579066657</v>
      </c>
      <c r="AW22" s="63">
        <f t="shared" si="30"/>
        <v>329.9486186859998</v>
      </c>
      <c r="AX22" s="61" t="str">
        <f t="shared" ca="1" si="11"/>
        <v/>
      </c>
      <c r="AY22" s="69">
        <f t="shared" ca="1" si="31"/>
        <v>9411.6707795247821</v>
      </c>
      <c r="AZ22" s="51">
        <f t="shared" si="12"/>
        <v>769.88011026733307</v>
      </c>
      <c r="BA22" s="55">
        <f t="shared" ca="1" si="13"/>
        <v>8.465506292054556E-2</v>
      </c>
      <c r="BB22" s="55">
        <f t="shared" ca="1" si="32"/>
        <v>0.36430979550240161</v>
      </c>
      <c r="BC22" s="64">
        <f t="shared" ca="1" si="14"/>
        <v>-575.7328171671976</v>
      </c>
      <c r="BE22" s="52" t="str">
        <f t="shared" ca="1" si="15"/>
        <v/>
      </c>
      <c r="BF22" s="52" t="str">
        <f t="shared" ca="1" si="16"/>
        <v/>
      </c>
      <c r="BG22" s="52">
        <f t="shared" ca="1" si="17"/>
        <v>18.59999999999998</v>
      </c>
      <c r="BH22" s="52" t="str">
        <f t="shared" ca="1" si="18"/>
        <v/>
      </c>
    </row>
    <row r="23" spans="2:60">
      <c r="B23" s="10">
        <v>16</v>
      </c>
      <c r="C23" s="16"/>
      <c r="D23" s="34"/>
      <c r="E23" s="17"/>
      <c r="F23" s="17"/>
      <c r="G23" s="6">
        <f t="shared" si="19"/>
        <v>-1.7650097542830179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2"/>
      <c r="P23" s="2"/>
      <c r="Q23" s="1">
        <f t="shared" ca="1" si="33"/>
        <v>8.07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9094.3185641468026</v>
      </c>
      <c r="AB23" s="69">
        <f t="shared" ca="1" si="27"/>
        <v>-905.6814358531974</v>
      </c>
      <c r="AC23" s="69">
        <f t="shared" ca="1" si="28"/>
        <v>132.43413957955693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4.2</v>
      </c>
      <c r="AG23" s="78">
        <f t="shared" si="36"/>
        <v>200</v>
      </c>
      <c r="AH23" s="60">
        <f t="shared" si="36"/>
        <v>50</v>
      </c>
      <c r="AI23" s="60">
        <f t="shared" si="36"/>
        <v>210</v>
      </c>
      <c r="AJ23" s="60">
        <f t="shared" si="29"/>
        <v>10210</v>
      </c>
      <c r="AK23" s="60">
        <f t="shared" si="29"/>
        <v>1080.6814358531979</v>
      </c>
      <c r="AL23" s="60">
        <f t="shared" si="29"/>
        <v>21.613628717063957</v>
      </c>
      <c r="AM23" s="60">
        <f t="shared" ca="1" si="29"/>
        <v>-798.32922047521822</v>
      </c>
      <c r="AN23" s="60">
        <f t="shared" ca="1" si="29"/>
        <v>-798.32922047521822</v>
      </c>
      <c r="AO23" s="60">
        <f t="shared" ca="1" si="29"/>
        <v>798.32922047521822</v>
      </c>
      <c r="AP23" s="63">
        <f t="shared" si="3"/>
        <v>35</v>
      </c>
      <c r="AQ23" s="62">
        <f t="shared" si="4"/>
        <v>2.206142092814269</v>
      </c>
      <c r="AR23" s="62">
        <f t="shared" si="5"/>
        <v>110.30710464071345</v>
      </c>
      <c r="AS23" s="62">
        <f t="shared" si="6"/>
        <v>220.61420928142689</v>
      </c>
      <c r="AT23" s="62">
        <f t="shared" si="7"/>
        <v>-110.30710464071345</v>
      </c>
      <c r="AU23" s="62">
        <f t="shared" si="8"/>
        <v>551.53552320356721</v>
      </c>
      <c r="AV23" s="62">
        <f t="shared" si="9"/>
        <v>-220.61420928142689</v>
      </c>
      <c r="AW23" s="63">
        <f t="shared" si="30"/>
        <v>330.92131392214031</v>
      </c>
      <c r="AX23" s="61" t="str">
        <f t="shared" ca="1" si="11"/>
        <v/>
      </c>
      <c r="AY23" s="69">
        <f t="shared" ca="1" si="31"/>
        <v>9411.6707795247821</v>
      </c>
      <c r="AZ23" s="51">
        <f t="shared" si="12"/>
        <v>772.14973248499416</v>
      </c>
      <c r="BA23" s="55">
        <f t="shared" ca="1" si="13"/>
        <v>8.4904627767175056E-2</v>
      </c>
      <c r="BB23" s="55">
        <f t="shared" ca="1" si="32"/>
        <v>0.3653837881864011</v>
      </c>
      <c r="BC23" s="64">
        <f t="shared" ca="1" si="14"/>
        <v>-574.76012193105703</v>
      </c>
      <c r="BE23" s="52" t="str">
        <f t="shared" ca="1" si="15"/>
        <v/>
      </c>
      <c r="BF23" s="52" t="str">
        <f t="shared" ca="1" si="16"/>
        <v/>
      </c>
      <c r="BG23" s="52">
        <f t="shared" ca="1" si="17"/>
        <v>18.499999999999979</v>
      </c>
      <c r="BH23" s="52" t="str">
        <f t="shared" ca="1" si="18"/>
        <v/>
      </c>
    </row>
    <row r="24" spans="2:60">
      <c r="B24" s="10">
        <v>17</v>
      </c>
      <c r="C24" s="16"/>
      <c r="D24" s="16"/>
      <c r="E24" s="17"/>
      <c r="F24" s="22"/>
      <c r="G24" s="6">
        <f t="shared" si="19"/>
        <v>-1.7650097542830179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2"/>
      <c r="P24" s="2"/>
      <c r="Q24" s="1">
        <f t="shared" ca="1" si="33"/>
        <v>8.07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9094.3185641468026</v>
      </c>
      <c r="AB24" s="69">
        <f t="shared" ca="1" si="27"/>
        <v>-905.6814358531974</v>
      </c>
      <c r="AC24" s="69">
        <f t="shared" ca="1" si="28"/>
        <v>132.43413957955693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4.2</v>
      </c>
      <c r="AG24" s="78">
        <f t="shared" si="36"/>
        <v>200</v>
      </c>
      <c r="AH24" s="60">
        <f t="shared" si="36"/>
        <v>50</v>
      </c>
      <c r="AI24" s="60">
        <f t="shared" si="36"/>
        <v>210</v>
      </c>
      <c r="AJ24" s="60">
        <f t="shared" si="29"/>
        <v>10210</v>
      </c>
      <c r="AK24" s="60">
        <f t="shared" si="29"/>
        <v>1080.6814358531979</v>
      </c>
      <c r="AL24" s="60">
        <f t="shared" si="29"/>
        <v>21.613628717063957</v>
      </c>
      <c r="AM24" s="60">
        <f t="shared" ca="1" si="29"/>
        <v>-798.32922047521822</v>
      </c>
      <c r="AN24" s="60">
        <f t="shared" ca="1" si="29"/>
        <v>-798.32922047521822</v>
      </c>
      <c r="AO24" s="60">
        <f t="shared" ca="1" si="29"/>
        <v>798.32922047521822</v>
      </c>
      <c r="AP24" s="63">
        <f t="shared" si="3"/>
        <v>35</v>
      </c>
      <c r="AQ24" s="62">
        <f t="shared" si="4"/>
        <v>2.2126972128839122</v>
      </c>
      <c r="AR24" s="62">
        <f t="shared" si="5"/>
        <v>110.63486064419561</v>
      </c>
      <c r="AS24" s="62">
        <f t="shared" si="6"/>
        <v>221.26972128839122</v>
      </c>
      <c r="AT24" s="62">
        <f t="shared" si="7"/>
        <v>-110.63486064419561</v>
      </c>
      <c r="AU24" s="62">
        <f t="shared" si="8"/>
        <v>553.17430322097812</v>
      </c>
      <c r="AV24" s="62">
        <f t="shared" si="9"/>
        <v>-221.26972128839122</v>
      </c>
      <c r="AW24" s="63">
        <f t="shared" si="30"/>
        <v>331.90458193258689</v>
      </c>
      <c r="AX24" s="61" t="str">
        <f t="shared" ca="1" si="11"/>
        <v/>
      </c>
      <c r="AY24" s="69">
        <f t="shared" ca="1" si="31"/>
        <v>9411.6707795247821</v>
      </c>
      <c r="AZ24" s="51">
        <f t="shared" si="12"/>
        <v>774.44402450936923</v>
      </c>
      <c r="BA24" s="55">
        <f t="shared" ca="1" si="13"/>
        <v>8.515690527518098E-2</v>
      </c>
      <c r="BB24" s="55">
        <f t="shared" ca="1" si="32"/>
        <v>0.36646945470392256</v>
      </c>
      <c r="BC24" s="64">
        <f t="shared" ca="1" si="14"/>
        <v>-573.77685392061051</v>
      </c>
      <c r="BE24" s="52" t="str">
        <f t="shared" ca="1" si="15"/>
        <v/>
      </c>
      <c r="BF24" s="52" t="str">
        <f t="shared" ca="1" si="16"/>
        <v/>
      </c>
      <c r="BG24" s="52">
        <f t="shared" ca="1" si="17"/>
        <v>18.399999999999977</v>
      </c>
      <c r="BH24" s="52" t="str">
        <f t="shared" ca="1" si="18"/>
        <v/>
      </c>
    </row>
    <row r="25" spans="2:60">
      <c r="B25" s="10">
        <v>18</v>
      </c>
      <c r="C25" s="16"/>
      <c r="D25" s="16"/>
      <c r="E25" s="17"/>
      <c r="F25" s="22"/>
      <c r="G25" s="6">
        <f t="shared" si="19"/>
        <v>-1.7650097542830179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2"/>
      <c r="P25" s="2"/>
      <c r="Q25" s="1">
        <f t="shared" ca="1" si="33"/>
        <v>8.07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9094.3185641468026</v>
      </c>
      <c r="AB25" s="69">
        <f t="shared" ca="1" si="27"/>
        <v>-905.6814358531974</v>
      </c>
      <c r="AC25" s="69">
        <f t="shared" ca="1" si="28"/>
        <v>132.43413957955693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4.2</v>
      </c>
      <c r="AG25" s="78">
        <f t="shared" si="36"/>
        <v>200</v>
      </c>
      <c r="AH25" s="60">
        <f t="shared" si="36"/>
        <v>50</v>
      </c>
      <c r="AI25" s="60">
        <f t="shared" si="36"/>
        <v>210</v>
      </c>
      <c r="AJ25" s="60">
        <f t="shared" si="36"/>
        <v>10210</v>
      </c>
      <c r="AK25" s="60">
        <f t="shared" si="36"/>
        <v>1080.6814358531979</v>
      </c>
      <c r="AL25" s="60">
        <f t="shared" si="36"/>
        <v>21.613628717063957</v>
      </c>
      <c r="AM25" s="60">
        <f t="shared" ca="1" si="36"/>
        <v>-798.32922047521822</v>
      </c>
      <c r="AN25" s="60">
        <f t="shared" ca="1" si="36"/>
        <v>-798.32922047521822</v>
      </c>
      <c r="AO25" s="60">
        <f t="shared" ca="1" si="36"/>
        <v>798.32922047521822</v>
      </c>
      <c r="AP25" s="63">
        <f t="shared" si="3"/>
        <v>35</v>
      </c>
      <c r="AQ25" s="62">
        <f t="shared" si="4"/>
        <v>2.2193239736100541</v>
      </c>
      <c r="AR25" s="62">
        <f t="shared" si="5"/>
        <v>110.9661986805027</v>
      </c>
      <c r="AS25" s="62">
        <f t="shared" si="6"/>
        <v>221.9323973610054</v>
      </c>
      <c r="AT25" s="62">
        <f t="shared" si="7"/>
        <v>-110.9661986805027</v>
      </c>
      <c r="AU25" s="62">
        <f t="shared" si="8"/>
        <v>554.83099340251351</v>
      </c>
      <c r="AV25" s="62">
        <f t="shared" si="9"/>
        <v>-221.9323973610054</v>
      </c>
      <c r="AW25" s="63">
        <f t="shared" si="30"/>
        <v>332.89859604150809</v>
      </c>
      <c r="AX25" s="61" t="str">
        <f t="shared" ca="1" si="11"/>
        <v/>
      </c>
      <c r="AY25" s="69">
        <f t="shared" ca="1" si="31"/>
        <v>9411.6707795247821</v>
      </c>
      <c r="AZ25" s="51">
        <f t="shared" si="12"/>
        <v>776.76339076351894</v>
      </c>
      <c r="BA25" s="55">
        <f t="shared" ca="1" si="13"/>
        <v>8.5411939914421961E-2</v>
      </c>
      <c r="BB25" s="55">
        <f t="shared" ca="1" si="32"/>
        <v>0.36756698642928559</v>
      </c>
      <c r="BC25" s="64">
        <f t="shared" ca="1" si="14"/>
        <v>-572.78283981168931</v>
      </c>
      <c r="BE25" s="52" t="str">
        <f t="shared" ca="1" si="15"/>
        <v/>
      </c>
      <c r="BF25" s="52" t="str">
        <f t="shared" ca="1" si="16"/>
        <v/>
      </c>
      <c r="BG25" s="52">
        <f t="shared" ca="1" si="17"/>
        <v>18.299999999999976</v>
      </c>
      <c r="BH25" s="52" t="str">
        <f t="shared" ca="1" si="18"/>
        <v/>
      </c>
    </row>
    <row r="26" spans="2:60">
      <c r="B26" s="10">
        <v>19</v>
      </c>
      <c r="C26" s="16"/>
      <c r="D26" s="16"/>
      <c r="E26" s="17"/>
      <c r="F26" s="22"/>
      <c r="G26" s="6">
        <f t="shared" si="19"/>
        <v>-1.7650097542830179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2"/>
      <c r="P26" s="2"/>
      <c r="Q26" s="1">
        <f t="shared" ca="1" si="33"/>
        <v>8.07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9094.3185641468026</v>
      </c>
      <c r="AB26" s="69">
        <f t="shared" ca="1" si="27"/>
        <v>-905.6814358531974</v>
      </c>
      <c r="AC26" s="69">
        <f t="shared" ca="1" si="28"/>
        <v>132.43413957955693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4.2</v>
      </c>
      <c r="AG26" s="78">
        <f t="shared" si="39"/>
        <v>200</v>
      </c>
      <c r="AH26" s="60">
        <f t="shared" si="39"/>
        <v>50</v>
      </c>
      <c r="AI26" s="60">
        <f t="shared" si="39"/>
        <v>210</v>
      </c>
      <c r="AJ26" s="60">
        <f t="shared" si="39"/>
        <v>10210</v>
      </c>
      <c r="AK26" s="60">
        <f t="shared" si="39"/>
        <v>1080.6814358531979</v>
      </c>
      <c r="AL26" s="60">
        <f t="shared" si="39"/>
        <v>21.613628717063957</v>
      </c>
      <c r="AM26" s="60">
        <f t="shared" ca="1" si="39"/>
        <v>-798.32922047521822</v>
      </c>
      <c r="AN26" s="60">
        <f t="shared" ca="1" si="39"/>
        <v>-798.32922047521822</v>
      </c>
      <c r="AO26" s="60">
        <f t="shared" ca="1" si="39"/>
        <v>798.32922047521822</v>
      </c>
      <c r="AP26" s="63">
        <f t="shared" si="3"/>
        <v>35</v>
      </c>
      <c r="AQ26" s="62">
        <f t="shared" si="4"/>
        <v>2.2260235558826365</v>
      </c>
      <c r="AR26" s="62">
        <f t="shared" si="5"/>
        <v>111.30117779413182</v>
      </c>
      <c r="AS26" s="62">
        <f t="shared" si="6"/>
        <v>222.60235558826363</v>
      </c>
      <c r="AT26" s="62">
        <f t="shared" si="7"/>
        <v>-111.30117779413182</v>
      </c>
      <c r="AU26" s="62">
        <f t="shared" si="8"/>
        <v>556.50588897065904</v>
      </c>
      <c r="AV26" s="62">
        <f t="shared" si="9"/>
        <v>-222.60235558826363</v>
      </c>
      <c r="AW26" s="63">
        <f t="shared" si="30"/>
        <v>333.90353338239538</v>
      </c>
      <c r="AX26" s="61" t="str">
        <f t="shared" ca="1" si="11"/>
        <v/>
      </c>
      <c r="AY26" s="69">
        <f t="shared" ca="1" si="31"/>
        <v>9411.6707795247821</v>
      </c>
      <c r="AZ26" s="51">
        <f t="shared" si="12"/>
        <v>779.10824455892271</v>
      </c>
      <c r="BA26" s="55">
        <f t="shared" ca="1" si="13"/>
        <v>8.5669777132116098E-2</v>
      </c>
      <c r="BB26" s="55">
        <f t="shared" ca="1" si="32"/>
        <v>0.36867657894283928</v>
      </c>
      <c r="BC26" s="64">
        <f t="shared" ca="1" si="14"/>
        <v>-571.77790247080202</v>
      </c>
      <c r="BE26" s="52" t="str">
        <f t="shared" ca="1" si="15"/>
        <v/>
      </c>
      <c r="BF26" s="52" t="str">
        <f t="shared" ca="1" si="16"/>
        <v/>
      </c>
      <c r="BG26" s="52">
        <f t="shared" ca="1" si="17"/>
        <v>18.199999999999974</v>
      </c>
      <c r="BH26" s="52" t="str">
        <f t="shared" ca="1" si="18"/>
        <v/>
      </c>
    </row>
    <row r="27" spans="2:60">
      <c r="B27" s="10">
        <v>20</v>
      </c>
      <c r="C27" s="16"/>
      <c r="D27" s="16"/>
      <c r="E27" s="17"/>
      <c r="F27" s="22"/>
      <c r="G27" s="6">
        <f t="shared" si="19"/>
        <v>-1.7650097542830179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2"/>
      <c r="P27" s="2"/>
      <c r="Q27" s="1">
        <f t="shared" ca="1" si="33"/>
        <v>8.07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9094.3185641468026</v>
      </c>
      <c r="AB27" s="69">
        <f t="shared" ca="1" si="27"/>
        <v>-905.6814358531974</v>
      </c>
      <c r="AC27" s="69">
        <f t="shared" ca="1" si="28"/>
        <v>132.43413957955693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4.2</v>
      </c>
      <c r="AG27" s="78">
        <f t="shared" si="39"/>
        <v>200</v>
      </c>
      <c r="AH27" s="60">
        <f t="shared" si="39"/>
        <v>50</v>
      </c>
      <c r="AI27" s="60">
        <f t="shared" si="39"/>
        <v>210</v>
      </c>
      <c r="AJ27" s="60">
        <f t="shared" si="39"/>
        <v>10210</v>
      </c>
      <c r="AK27" s="60">
        <f t="shared" si="39"/>
        <v>1080.6814358531979</v>
      </c>
      <c r="AL27" s="60">
        <f t="shared" si="39"/>
        <v>21.613628717063957</v>
      </c>
      <c r="AM27" s="60">
        <f t="shared" ca="1" si="39"/>
        <v>-798.32922047521822</v>
      </c>
      <c r="AN27" s="60">
        <f t="shared" ca="1" si="39"/>
        <v>-798.32922047521822</v>
      </c>
      <c r="AO27" s="60">
        <f t="shared" ca="1" si="39"/>
        <v>798.32922047521822</v>
      </c>
      <c r="AP27" s="63">
        <f t="shared" si="3"/>
        <v>35</v>
      </c>
      <c r="AQ27" s="62">
        <f t="shared" si="4"/>
        <v>2.2327971666886182</v>
      </c>
      <c r="AR27" s="62">
        <f t="shared" si="5"/>
        <v>111.63985833443091</v>
      </c>
      <c r="AS27" s="62">
        <f t="shared" si="6"/>
        <v>223.27971666886182</v>
      </c>
      <c r="AT27" s="62">
        <f t="shared" si="7"/>
        <v>-111.63985833443091</v>
      </c>
      <c r="AU27" s="62">
        <f t="shared" si="8"/>
        <v>558.19929167215457</v>
      </c>
      <c r="AV27" s="62">
        <f t="shared" si="9"/>
        <v>-223.27971666886182</v>
      </c>
      <c r="AW27" s="63">
        <f t="shared" si="30"/>
        <v>334.91957500329272</v>
      </c>
      <c r="AX27" s="61" t="str">
        <f t="shared" ca="1" si="11"/>
        <v/>
      </c>
      <c r="AY27" s="69">
        <f t="shared" ca="1" si="31"/>
        <v>9411.6707795247821</v>
      </c>
      <c r="AZ27" s="51">
        <f t="shared" si="12"/>
        <v>781.47900834101642</v>
      </c>
      <c r="BA27" s="55">
        <f t="shared" ca="1" si="13"/>
        <v>8.5930463379840061E-2</v>
      </c>
      <c r="BB27" s="55">
        <f t="shared" ca="1" si="32"/>
        <v>0.3697984321471508</v>
      </c>
      <c r="BC27" s="64">
        <f t="shared" ca="1" si="14"/>
        <v>-570.76186084990468</v>
      </c>
      <c r="BE27" s="52" t="str">
        <f t="shared" ca="1" si="15"/>
        <v/>
      </c>
      <c r="BF27" s="52" t="str">
        <f t="shared" ca="1" si="16"/>
        <v/>
      </c>
      <c r="BG27" s="52">
        <f t="shared" ca="1" si="17"/>
        <v>18.099999999999973</v>
      </c>
      <c r="BH27" s="52" t="str">
        <f t="shared" ca="1" si="18"/>
        <v/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188.25048771415084</v>
      </c>
      <c r="N28" s="6">
        <f>IF(H3&gt;J4,"VINTO",M28-L28-K3)</f>
        <v>-927.43094813904702</v>
      </c>
      <c r="O28" s="2">
        <f>N28</f>
        <v>-927.43094813904702</v>
      </c>
      <c r="P28" s="2">
        <f>-O28</f>
        <v>927.43094813904702</v>
      </c>
      <c r="Q28" s="1">
        <f t="shared" ca="1" si="33"/>
        <v>8.07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9094.3185641468026</v>
      </c>
      <c r="AB28" s="69">
        <f t="shared" ca="1" si="27"/>
        <v>-905.6814358531974</v>
      </c>
      <c r="AC28" s="69">
        <f t="shared" ca="1" si="28"/>
        <v>132.43413957955693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4.2</v>
      </c>
      <c r="AG28" s="78">
        <f t="shared" si="39"/>
        <v>200</v>
      </c>
      <c r="AH28" s="60">
        <f t="shared" si="39"/>
        <v>50</v>
      </c>
      <c r="AI28" s="60">
        <f t="shared" si="39"/>
        <v>210</v>
      </c>
      <c r="AJ28" s="60">
        <f t="shared" si="39"/>
        <v>10210</v>
      </c>
      <c r="AK28" s="60">
        <f t="shared" si="39"/>
        <v>1080.6814358531979</v>
      </c>
      <c r="AL28" s="60">
        <f t="shared" si="39"/>
        <v>21.613628717063957</v>
      </c>
      <c r="AM28" s="60">
        <f t="shared" ca="1" si="39"/>
        <v>-798.32922047521822</v>
      </c>
      <c r="AN28" s="60">
        <f t="shared" ca="1" si="39"/>
        <v>-798.32922047521822</v>
      </c>
      <c r="AO28" s="60">
        <f t="shared" ca="1" si="39"/>
        <v>798.32922047521822</v>
      </c>
      <c r="AP28" s="63">
        <f t="shared" si="3"/>
        <v>35</v>
      </c>
      <c r="AQ28" s="62">
        <f t="shared" si="4"/>
        <v>2.2396460398368885</v>
      </c>
      <c r="AR28" s="62">
        <f t="shared" si="5"/>
        <v>111.98230199184442</v>
      </c>
      <c r="AS28" s="62">
        <f t="shared" si="6"/>
        <v>223.96460398368885</v>
      </c>
      <c r="AT28" s="62">
        <f t="shared" si="7"/>
        <v>-111.98230199184442</v>
      </c>
      <c r="AU28" s="62">
        <f t="shared" si="8"/>
        <v>559.91150995922214</v>
      </c>
      <c r="AV28" s="62">
        <f t="shared" si="9"/>
        <v>-223.96460398368885</v>
      </c>
      <c r="AW28" s="63">
        <f t="shared" si="30"/>
        <v>335.9469059755333</v>
      </c>
      <c r="AX28" s="61" t="str">
        <f t="shared" ca="1" si="11"/>
        <v/>
      </c>
      <c r="AY28" s="69">
        <f t="shared" ca="1" si="31"/>
        <v>9411.6707795247821</v>
      </c>
      <c r="AZ28" s="51">
        <f t="shared" si="12"/>
        <v>783.87611394291093</v>
      </c>
      <c r="BA28" s="55">
        <f t="shared" ca="1" si="13"/>
        <v>8.6194046141427588E-2</v>
      </c>
      <c r="BB28" s="55">
        <f t="shared" ca="1" si="32"/>
        <v>0.37093275038706569</v>
      </c>
      <c r="BC28" s="64">
        <f t="shared" ca="1" si="14"/>
        <v>-569.73452987766404</v>
      </c>
      <c r="BE28" s="52" t="str">
        <f t="shared" ca="1" si="15"/>
        <v/>
      </c>
      <c r="BF28" s="52" t="str">
        <f t="shared" ca="1" si="16"/>
        <v/>
      </c>
      <c r="BG28" s="52">
        <f t="shared" ca="1" si="17"/>
        <v>17.999999999999972</v>
      </c>
      <c r="BH28" s="52" t="str">
        <f t="shared" ca="1" si="18"/>
        <v/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9094.3185641468026</v>
      </c>
      <c r="AB29" s="69">
        <f t="shared" ca="1" si="27"/>
        <v>-905.6814358531974</v>
      </c>
      <c r="AC29" s="69">
        <f t="shared" ca="1" si="28"/>
        <v>132.43413957955693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4.2</v>
      </c>
      <c r="AG29" s="78">
        <f t="shared" si="39"/>
        <v>200</v>
      </c>
      <c r="AH29" s="60">
        <f t="shared" si="39"/>
        <v>50</v>
      </c>
      <c r="AI29" s="60">
        <f t="shared" si="39"/>
        <v>210</v>
      </c>
      <c r="AJ29" s="60">
        <f t="shared" si="39"/>
        <v>10210</v>
      </c>
      <c r="AK29" s="60">
        <f t="shared" si="39"/>
        <v>1080.6814358531979</v>
      </c>
      <c r="AL29" s="60">
        <f t="shared" si="39"/>
        <v>21.613628717063957</v>
      </c>
      <c r="AM29" s="60">
        <f t="shared" ca="1" si="39"/>
        <v>-798.32922047521822</v>
      </c>
      <c r="AN29" s="60">
        <f t="shared" ca="1" si="39"/>
        <v>-798.32922047521822</v>
      </c>
      <c r="AO29" s="60">
        <f t="shared" ca="1" si="39"/>
        <v>798.32922047521822</v>
      </c>
      <c r="AP29" s="63">
        <f t="shared" si="3"/>
        <v>35</v>
      </c>
      <c r="AQ29" s="62">
        <f t="shared" si="4"/>
        <v>2.2465714367074856</v>
      </c>
      <c r="AR29" s="62">
        <f t="shared" si="5"/>
        <v>112.32857183537428</v>
      </c>
      <c r="AS29" s="62">
        <f t="shared" si="6"/>
        <v>224.65714367074855</v>
      </c>
      <c r="AT29" s="62">
        <f t="shared" si="7"/>
        <v>-112.32857183537428</v>
      </c>
      <c r="AU29" s="62">
        <f t="shared" si="8"/>
        <v>561.64285917687141</v>
      </c>
      <c r="AV29" s="62">
        <f t="shared" si="9"/>
        <v>-224.65714367074855</v>
      </c>
      <c r="AW29" s="63">
        <f t="shared" si="30"/>
        <v>336.98571550612286</v>
      </c>
      <c r="AX29" s="61" t="str">
        <f t="shared" ca="1" si="11"/>
        <v/>
      </c>
      <c r="AY29" s="69">
        <f t="shared" ca="1" si="31"/>
        <v>9411.6707795247821</v>
      </c>
      <c r="AZ29" s="51">
        <f t="shared" si="12"/>
        <v>786.30000284761991</v>
      </c>
      <c r="BA29" s="55">
        <f t="shared" ca="1" si="13"/>
        <v>8.6460573961803788E-2</v>
      </c>
      <c r="BB29" s="55">
        <f t="shared" ca="1" si="32"/>
        <v>0.37207974257379517</v>
      </c>
      <c r="BC29" s="64">
        <f t="shared" ca="1" si="14"/>
        <v>-568.69572034707448</v>
      </c>
      <c r="BE29" s="52" t="str">
        <f t="shared" ca="1" si="15"/>
        <v/>
      </c>
      <c r="BF29" s="52" t="str">
        <f t="shared" ca="1" si="16"/>
        <v/>
      </c>
      <c r="BG29" s="52">
        <f t="shared" ca="1" si="17"/>
        <v>17.89999999999997</v>
      </c>
      <c r="BH29" s="52" t="str">
        <f t="shared" ca="1" si="18"/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9094.3185641468026</v>
      </c>
      <c r="AB30" s="69">
        <f t="shared" ca="1" si="27"/>
        <v>-905.6814358531974</v>
      </c>
      <c r="AC30" s="69">
        <f t="shared" ca="1" si="28"/>
        <v>132.43413957955693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4.2</v>
      </c>
      <c r="AG30" s="78">
        <f t="shared" si="39"/>
        <v>200</v>
      </c>
      <c r="AH30" s="60">
        <f t="shared" si="39"/>
        <v>50</v>
      </c>
      <c r="AI30" s="60">
        <f t="shared" si="39"/>
        <v>210</v>
      </c>
      <c r="AJ30" s="60">
        <f t="shared" si="39"/>
        <v>10210</v>
      </c>
      <c r="AK30" s="60">
        <f t="shared" si="39"/>
        <v>1080.6814358531979</v>
      </c>
      <c r="AL30" s="60">
        <f t="shared" si="39"/>
        <v>21.613628717063957</v>
      </c>
      <c r="AM30" s="60">
        <f t="shared" ca="1" si="39"/>
        <v>-798.32922047521822</v>
      </c>
      <c r="AN30" s="60">
        <f t="shared" ca="1" si="39"/>
        <v>-798.32922047521822</v>
      </c>
      <c r="AO30" s="60">
        <f t="shared" ca="1" si="39"/>
        <v>798.32922047521822</v>
      </c>
      <c r="AP30" s="63">
        <f t="shared" si="3"/>
        <v>35</v>
      </c>
      <c r="AQ30" s="62">
        <f t="shared" si="4"/>
        <v>2.2535746470260669</v>
      </c>
      <c r="AR30" s="62">
        <f t="shared" si="5"/>
        <v>112.67873235130335</v>
      </c>
      <c r="AS30" s="62">
        <f t="shared" si="6"/>
        <v>225.35746470260671</v>
      </c>
      <c r="AT30" s="62">
        <f t="shared" si="7"/>
        <v>-112.67873235130335</v>
      </c>
      <c r="AU30" s="62">
        <f t="shared" si="8"/>
        <v>563.39366175651674</v>
      </c>
      <c r="AV30" s="62">
        <f t="shared" si="9"/>
        <v>-225.35746470260671</v>
      </c>
      <c r="AW30" s="63">
        <f t="shared" si="30"/>
        <v>338.03619705391003</v>
      </c>
      <c r="AX30" s="61" t="str">
        <f t="shared" ca="1" si="11"/>
        <v/>
      </c>
      <c r="AY30" s="69">
        <f t="shared" ca="1" si="31"/>
        <v>9411.6707795247821</v>
      </c>
      <c r="AZ30" s="51">
        <f t="shared" si="12"/>
        <v>788.7511264591235</v>
      </c>
      <c r="BA30" s="55">
        <f t="shared" ca="1" si="13"/>
        <v>8.6730096476790988E-2</v>
      </c>
      <c r="BB30" s="55">
        <f t="shared" ca="1" si="32"/>
        <v>0.37323962231318447</v>
      </c>
      <c r="BC30" s="64">
        <f t="shared" ca="1" si="14"/>
        <v>-567.64523879928743</v>
      </c>
      <c r="BE30" s="52" t="str">
        <f t="shared" ca="1" si="15"/>
        <v/>
      </c>
      <c r="BF30" s="52" t="str">
        <f t="shared" ca="1" si="16"/>
        <v/>
      </c>
      <c r="BG30" s="52">
        <f t="shared" ca="1" si="17"/>
        <v>17.799999999999969</v>
      </c>
      <c r="BH30" s="52" t="str">
        <f t="shared" ca="1" si="18"/>
        <v/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9094.3185641468026</v>
      </c>
      <c r="AB31" s="69">
        <f t="shared" ca="1" si="27"/>
        <v>-905.6814358531974</v>
      </c>
      <c r="AC31" s="69">
        <f t="shared" ca="1" si="28"/>
        <v>132.43413957955693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4.2</v>
      </c>
      <c r="AG31" s="78">
        <f t="shared" si="39"/>
        <v>200</v>
      </c>
      <c r="AH31" s="60">
        <f t="shared" si="39"/>
        <v>50</v>
      </c>
      <c r="AI31" s="60">
        <f t="shared" si="39"/>
        <v>210</v>
      </c>
      <c r="AJ31" s="60">
        <f t="shared" si="39"/>
        <v>10210</v>
      </c>
      <c r="AK31" s="60">
        <f t="shared" si="39"/>
        <v>1080.6814358531979</v>
      </c>
      <c r="AL31" s="60">
        <f t="shared" si="39"/>
        <v>21.613628717063957</v>
      </c>
      <c r="AM31" s="60">
        <f t="shared" ca="1" si="39"/>
        <v>-798.32922047521822</v>
      </c>
      <c r="AN31" s="60">
        <f t="shared" ca="1" si="39"/>
        <v>-798.32922047521822</v>
      </c>
      <c r="AO31" s="60">
        <f t="shared" ca="1" si="39"/>
        <v>798.32922047521822</v>
      </c>
      <c r="AP31" s="63">
        <f t="shared" si="3"/>
        <v>35</v>
      </c>
      <c r="AQ31" s="62">
        <f t="shared" si="4"/>
        <v>2.2606569896646329</v>
      </c>
      <c r="AR31" s="62">
        <f t="shared" si="5"/>
        <v>113.03284948323164</v>
      </c>
      <c r="AS31" s="62">
        <f t="shared" si="6"/>
        <v>226.06569896646329</v>
      </c>
      <c r="AT31" s="62">
        <f t="shared" si="7"/>
        <v>-113.03284948323164</v>
      </c>
      <c r="AU31" s="62">
        <f t="shared" si="8"/>
        <v>565.16424741615822</v>
      </c>
      <c r="AV31" s="62">
        <f t="shared" si="9"/>
        <v>-226.06569896646329</v>
      </c>
      <c r="AW31" s="63">
        <f t="shared" si="30"/>
        <v>339.09854844969493</v>
      </c>
      <c r="AX31" s="61" t="str">
        <f t="shared" ca="1" si="11"/>
        <v/>
      </c>
      <c r="AY31" s="69">
        <f t="shared" ca="1" si="31"/>
        <v>9411.6707795247821</v>
      </c>
      <c r="AZ31" s="51">
        <f t="shared" si="12"/>
        <v>791.22994638262151</v>
      </c>
      <c r="BA31" s="55">
        <f t="shared" ca="1" si="13"/>
        <v>8.7002664443924932E-2</v>
      </c>
      <c r="BB31" s="55">
        <f t="shared" ca="1" si="32"/>
        <v>0.37441260803832982</v>
      </c>
      <c r="BC31" s="64">
        <f t="shared" ca="1" si="14"/>
        <v>-566.58288740350247</v>
      </c>
      <c r="BE31" s="52" t="str">
        <f t="shared" ca="1" si="15"/>
        <v/>
      </c>
      <c r="BF31" s="52" t="str">
        <f t="shared" ca="1" si="16"/>
        <v/>
      </c>
      <c r="BG31" s="52">
        <f t="shared" ca="1" si="17"/>
        <v>17.699999999999967</v>
      </c>
      <c r="BH31" s="52" t="str">
        <f t="shared" ca="1" si="18"/>
        <v/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9094.3185641468026</v>
      </c>
      <c r="AB32" s="69">
        <f t="shared" ca="1" si="27"/>
        <v>-905.6814358531974</v>
      </c>
      <c r="AC32" s="69">
        <f t="shared" ca="1" si="28"/>
        <v>132.43413957955693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4.2</v>
      </c>
      <c r="AG32" s="78">
        <f t="shared" si="39"/>
        <v>200</v>
      </c>
      <c r="AH32" s="60">
        <f t="shared" si="39"/>
        <v>50</v>
      </c>
      <c r="AI32" s="60">
        <f t="shared" si="39"/>
        <v>210</v>
      </c>
      <c r="AJ32" s="60">
        <f t="shared" si="39"/>
        <v>10210</v>
      </c>
      <c r="AK32" s="60">
        <f t="shared" si="39"/>
        <v>1080.6814358531979</v>
      </c>
      <c r="AL32" s="60">
        <f t="shared" si="39"/>
        <v>21.613628717063957</v>
      </c>
      <c r="AM32" s="60">
        <f t="shared" ca="1" si="39"/>
        <v>-798.32922047521822</v>
      </c>
      <c r="AN32" s="60">
        <f t="shared" ca="1" si="39"/>
        <v>-798.32922047521822</v>
      </c>
      <c r="AO32" s="60">
        <f t="shared" ca="1" si="39"/>
        <v>798.32922047521822</v>
      </c>
      <c r="AP32" s="63">
        <f t="shared" si="3"/>
        <v>35</v>
      </c>
      <c r="AQ32" s="62">
        <f t="shared" si="4"/>
        <v>2.2678198134695453</v>
      </c>
      <c r="AR32" s="62">
        <f t="shared" si="5"/>
        <v>113.39099067347726</v>
      </c>
      <c r="AS32" s="62">
        <f t="shared" si="6"/>
        <v>226.78198134695452</v>
      </c>
      <c r="AT32" s="62">
        <f t="shared" si="7"/>
        <v>-113.39099067347726</v>
      </c>
      <c r="AU32" s="62">
        <f t="shared" si="8"/>
        <v>566.95495336738634</v>
      </c>
      <c r="AV32" s="62">
        <f t="shared" si="9"/>
        <v>-226.78198134695452</v>
      </c>
      <c r="AW32" s="63">
        <f t="shared" si="30"/>
        <v>340.17297202043181</v>
      </c>
      <c r="AX32" s="61" t="str">
        <f t="shared" ca="1" si="11"/>
        <v/>
      </c>
      <c r="AY32" s="69">
        <f t="shared" ca="1" si="31"/>
        <v>9411.6707795247821</v>
      </c>
      <c r="AZ32" s="51">
        <f t="shared" si="12"/>
        <v>793.7369347143408</v>
      </c>
      <c r="BA32" s="55">
        <f t="shared" ca="1" si="13"/>
        <v>8.7278329774321733E-2</v>
      </c>
      <c r="BB32" s="55">
        <f t="shared" ca="1" si="32"/>
        <v>0.37559892314671528</v>
      </c>
      <c r="BC32" s="64">
        <f t="shared" ca="1" si="14"/>
        <v>-565.50846383276553</v>
      </c>
      <c r="BE32" s="52" t="str">
        <f t="shared" ca="1" si="15"/>
        <v/>
      </c>
      <c r="BF32" s="52" t="str">
        <f t="shared" ca="1" si="16"/>
        <v/>
      </c>
      <c r="BG32" s="52">
        <f t="shared" ca="1" si="17"/>
        <v>17.599999999999966</v>
      </c>
      <c r="BH32" s="52" t="str">
        <f t="shared" ca="1" si="18"/>
        <v/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9094.3185641468026</v>
      </c>
      <c r="AB33" s="69">
        <f t="shared" ca="1" si="27"/>
        <v>-905.6814358531974</v>
      </c>
      <c r="AC33" s="69">
        <f t="shared" ca="1" si="28"/>
        <v>132.43413957955693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4.2</v>
      </c>
      <c r="AG33" s="78">
        <f t="shared" si="39"/>
        <v>200</v>
      </c>
      <c r="AH33" s="60">
        <f t="shared" si="39"/>
        <v>50</v>
      </c>
      <c r="AI33" s="60">
        <f t="shared" si="39"/>
        <v>210</v>
      </c>
      <c r="AJ33" s="60">
        <f t="shared" si="39"/>
        <v>10210</v>
      </c>
      <c r="AK33" s="60">
        <f t="shared" si="39"/>
        <v>1080.6814358531979</v>
      </c>
      <c r="AL33" s="60">
        <f t="shared" si="39"/>
        <v>21.613628717063957</v>
      </c>
      <c r="AM33" s="60">
        <f t="shared" ca="1" si="39"/>
        <v>-798.32922047521822</v>
      </c>
      <c r="AN33" s="60">
        <f t="shared" ca="1" si="39"/>
        <v>-798.32922047521822</v>
      </c>
      <c r="AO33" s="60">
        <f t="shared" ca="1" si="39"/>
        <v>798.32922047521822</v>
      </c>
      <c r="AP33" s="63">
        <f t="shared" si="3"/>
        <v>35</v>
      </c>
      <c r="AQ33" s="62">
        <f t="shared" si="4"/>
        <v>2.2750644981179429</v>
      </c>
      <c r="AR33" s="62">
        <f t="shared" si="5"/>
        <v>113.75322490589714</v>
      </c>
      <c r="AS33" s="62">
        <f t="shared" si="6"/>
        <v>227.50644981179428</v>
      </c>
      <c r="AT33" s="62">
        <f t="shared" si="7"/>
        <v>-113.75322490589714</v>
      </c>
      <c r="AU33" s="62">
        <f t="shared" si="8"/>
        <v>568.76612452948575</v>
      </c>
      <c r="AV33" s="62">
        <f t="shared" si="9"/>
        <v>-227.50644981179428</v>
      </c>
      <c r="AW33" s="63">
        <f t="shared" si="30"/>
        <v>341.2596747176915</v>
      </c>
      <c r="AX33" s="61" t="str">
        <f t="shared" ca="1" si="11"/>
        <v/>
      </c>
      <c r="AY33" s="69">
        <f t="shared" ca="1" si="31"/>
        <v>9411.6707795247821</v>
      </c>
      <c r="AZ33" s="51">
        <f t="shared" si="12"/>
        <v>796.27257434128001</v>
      </c>
      <c r="BA33" s="55">
        <f t="shared" ca="1" si="13"/>
        <v>8.7557145565637387E-2</v>
      </c>
      <c r="BB33" s="55">
        <f t="shared" ca="1" si="32"/>
        <v>0.3767987961420538</v>
      </c>
      <c r="BC33" s="64">
        <f t="shared" ca="1" si="14"/>
        <v>-564.4217611355059</v>
      </c>
      <c r="BE33" s="52" t="str">
        <f t="shared" ca="1" si="15"/>
        <v/>
      </c>
      <c r="BF33" s="52" t="str">
        <f t="shared" ca="1" si="16"/>
        <v/>
      </c>
      <c r="BG33" s="52">
        <f t="shared" ca="1" si="17"/>
        <v>17.499999999999964</v>
      </c>
      <c r="BH33" s="52" t="str">
        <f t="shared" ca="1" si="18"/>
        <v/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9094.3185641468026</v>
      </c>
      <c r="AB34" s="69">
        <f t="shared" ca="1" si="27"/>
        <v>-905.6814358531974</v>
      </c>
      <c r="AC34" s="69">
        <f t="shared" ca="1" si="28"/>
        <v>132.43413957955693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4.2</v>
      </c>
      <c r="AG34" s="78">
        <f t="shared" si="39"/>
        <v>200</v>
      </c>
      <c r="AH34" s="60">
        <f t="shared" si="39"/>
        <v>50</v>
      </c>
      <c r="AI34" s="60">
        <f t="shared" si="39"/>
        <v>210</v>
      </c>
      <c r="AJ34" s="60">
        <f t="shared" si="39"/>
        <v>10210</v>
      </c>
      <c r="AK34" s="60">
        <f t="shared" si="39"/>
        <v>1080.6814358531979</v>
      </c>
      <c r="AL34" s="60">
        <f t="shared" si="39"/>
        <v>21.613628717063957</v>
      </c>
      <c r="AM34" s="60">
        <f t="shared" ca="1" si="39"/>
        <v>-798.32922047521822</v>
      </c>
      <c r="AN34" s="60">
        <f t="shared" ca="1" si="39"/>
        <v>-798.32922047521822</v>
      </c>
      <c r="AO34" s="60">
        <f t="shared" ca="1" si="39"/>
        <v>798.32922047521822</v>
      </c>
      <c r="AP34" s="63">
        <f t="shared" si="3"/>
        <v>35</v>
      </c>
      <c r="AQ34" s="62">
        <f t="shared" si="4"/>
        <v>2.282392455003678</v>
      </c>
      <c r="AR34" s="62">
        <f t="shared" si="5"/>
        <v>114.11962275018391</v>
      </c>
      <c r="AS34" s="62">
        <f t="shared" si="6"/>
        <v>228.23924550036782</v>
      </c>
      <c r="AT34" s="62">
        <f t="shared" si="7"/>
        <v>-114.11962275018391</v>
      </c>
      <c r="AU34" s="62">
        <f t="shared" si="8"/>
        <v>570.59811375091954</v>
      </c>
      <c r="AV34" s="62">
        <f t="shared" si="9"/>
        <v>-228.23924550036782</v>
      </c>
      <c r="AW34" s="63">
        <f t="shared" si="30"/>
        <v>342.35886825055172</v>
      </c>
      <c r="AX34" s="61" t="str">
        <f t="shared" ca="1" si="11"/>
        <v/>
      </c>
      <c r="AY34" s="69">
        <f t="shared" ca="1" si="31"/>
        <v>9411.6707795247821</v>
      </c>
      <c r="AZ34" s="51">
        <f t="shared" si="12"/>
        <v>798.83735925128735</v>
      </c>
      <c r="BA34" s="55">
        <f t="shared" ca="1" si="13"/>
        <v>8.7839166136163549E-2</v>
      </c>
      <c r="BB34" s="55">
        <f t="shared" ca="1" si="32"/>
        <v>0.37801246078101675</v>
      </c>
      <c r="BC34" s="64">
        <f t="shared" ca="1" si="14"/>
        <v>-563.32256760264568</v>
      </c>
      <c r="BE34" s="52" t="str">
        <f t="shared" ca="1" si="15"/>
        <v/>
      </c>
      <c r="BF34" s="52" t="str">
        <f t="shared" ca="1" si="16"/>
        <v/>
      </c>
      <c r="BG34" s="52">
        <f t="shared" ca="1" si="17"/>
        <v>17.399999999999963</v>
      </c>
      <c r="BH34" s="52" t="str">
        <f t="shared" ca="1" si="18"/>
        <v/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9094.3185641468026</v>
      </c>
      <c r="AB35" s="69">
        <f t="shared" ca="1" si="27"/>
        <v>-905.6814358531974</v>
      </c>
      <c r="AC35" s="69">
        <f t="shared" ca="1" si="28"/>
        <v>132.43413957955693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4.2</v>
      </c>
      <c r="AG35" s="78">
        <f t="shared" si="39"/>
        <v>200</v>
      </c>
      <c r="AH35" s="60">
        <f t="shared" si="39"/>
        <v>50</v>
      </c>
      <c r="AI35" s="60">
        <f t="shared" si="39"/>
        <v>210</v>
      </c>
      <c r="AJ35" s="60">
        <f t="shared" si="39"/>
        <v>10210</v>
      </c>
      <c r="AK35" s="60">
        <f t="shared" si="39"/>
        <v>1080.6814358531979</v>
      </c>
      <c r="AL35" s="60">
        <f t="shared" si="39"/>
        <v>21.613628717063957</v>
      </c>
      <c r="AM35" s="60">
        <f t="shared" ca="1" si="39"/>
        <v>-798.32922047521822</v>
      </c>
      <c r="AN35" s="60">
        <f t="shared" ca="1" si="39"/>
        <v>-798.32922047521822</v>
      </c>
      <c r="AO35" s="60">
        <f t="shared" ca="1" si="39"/>
        <v>798.32922047521822</v>
      </c>
      <c r="AP35" s="63">
        <f t="shared" si="3"/>
        <v>35</v>
      </c>
      <c r="AQ35" s="62">
        <f t="shared" si="4"/>
        <v>2.2898051281539891</v>
      </c>
      <c r="AR35" s="62">
        <f t="shared" si="5"/>
        <v>114.49025640769945</v>
      </c>
      <c r="AS35" s="62">
        <f t="shared" si="6"/>
        <v>228.9805128153989</v>
      </c>
      <c r="AT35" s="62">
        <f t="shared" si="7"/>
        <v>-114.49025640769945</v>
      </c>
      <c r="AU35" s="62">
        <f t="shared" si="8"/>
        <v>572.4512820384972</v>
      </c>
      <c r="AV35" s="62">
        <f t="shared" si="9"/>
        <v>-228.9805128153989</v>
      </c>
      <c r="AW35" s="63">
        <f t="shared" si="30"/>
        <v>343.47076922309827</v>
      </c>
      <c r="AX35" s="61" t="str">
        <f t="shared" ca="1" si="11"/>
        <v/>
      </c>
      <c r="AY35" s="69">
        <f t="shared" ca="1" si="31"/>
        <v>9411.6707795247821</v>
      </c>
      <c r="AZ35" s="51">
        <f t="shared" si="12"/>
        <v>801.43179485389612</v>
      </c>
      <c r="BA35" s="55">
        <f t="shared" ca="1" si="13"/>
        <v>8.812444706010622E-2</v>
      </c>
      <c r="BB35" s="55">
        <f t="shared" ca="1" si="32"/>
        <v>0.37924015622505453</v>
      </c>
      <c r="BC35" s="64">
        <f t="shared" ca="1" si="14"/>
        <v>-562.21066663009913</v>
      </c>
      <c r="BE35" s="52" t="str">
        <f t="shared" ca="1" si="15"/>
        <v/>
      </c>
      <c r="BF35" s="52" t="str">
        <f t="shared" ca="1" si="16"/>
        <v/>
      </c>
      <c r="BG35" s="52">
        <f t="shared" ca="1" si="17"/>
        <v>17.299999999999962</v>
      </c>
      <c r="BH35" s="52" t="str">
        <f t="shared" ca="1" si="18"/>
        <v/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9094.3185641468026</v>
      </c>
      <c r="AB36" s="69">
        <f t="shared" ca="1" si="27"/>
        <v>-905.6814358531974</v>
      </c>
      <c r="AC36" s="69">
        <f t="shared" ca="1" si="28"/>
        <v>132.43413957955693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4.2</v>
      </c>
      <c r="AG36" s="78">
        <f t="shared" si="39"/>
        <v>200</v>
      </c>
      <c r="AH36" s="60">
        <f t="shared" si="39"/>
        <v>50</v>
      </c>
      <c r="AI36" s="60">
        <f t="shared" si="39"/>
        <v>210</v>
      </c>
      <c r="AJ36" s="60">
        <f t="shared" si="39"/>
        <v>10210</v>
      </c>
      <c r="AK36" s="60">
        <f t="shared" si="39"/>
        <v>1080.6814358531979</v>
      </c>
      <c r="AL36" s="60">
        <f t="shared" si="39"/>
        <v>21.613628717063957</v>
      </c>
      <c r="AM36" s="60">
        <f t="shared" ca="1" si="39"/>
        <v>-798.32922047521822</v>
      </c>
      <c r="AN36" s="60">
        <f t="shared" ca="1" si="39"/>
        <v>-798.32922047521822</v>
      </c>
      <c r="AO36" s="60">
        <f t="shared" ca="1" si="39"/>
        <v>798.32922047521822</v>
      </c>
      <c r="AP36" s="63">
        <f t="shared" si="3"/>
        <v>35</v>
      </c>
      <c r="AQ36" s="62">
        <f t="shared" si="4"/>
        <v>2.2973039951781402</v>
      </c>
      <c r="AR36" s="62">
        <f t="shared" si="5"/>
        <v>114.86519975890701</v>
      </c>
      <c r="AS36" s="62">
        <f t="shared" si="6"/>
        <v>229.73039951781402</v>
      </c>
      <c r="AT36" s="62">
        <f t="shared" si="7"/>
        <v>-114.86519975890701</v>
      </c>
      <c r="AU36" s="62">
        <f t="shared" si="8"/>
        <v>574.32599879453505</v>
      </c>
      <c r="AV36" s="62">
        <f t="shared" si="9"/>
        <v>-229.73039951781402</v>
      </c>
      <c r="AW36" s="63">
        <f t="shared" si="30"/>
        <v>344.59559927672103</v>
      </c>
      <c r="AX36" s="61" t="str">
        <f t="shared" ca="1" si="11"/>
        <v/>
      </c>
      <c r="AY36" s="69">
        <f t="shared" ca="1" si="31"/>
        <v>9411.6707795247821</v>
      </c>
      <c r="AZ36" s="51">
        <f t="shared" si="12"/>
        <v>804.05639831234907</v>
      </c>
      <c r="BA36" s="55">
        <f t="shared" ca="1" si="13"/>
        <v>8.8413045204094723E-2</v>
      </c>
      <c r="BB36" s="55">
        <f t="shared" ca="1" si="32"/>
        <v>0.3804821271975114</v>
      </c>
      <c r="BC36" s="64">
        <f t="shared" ca="1" si="14"/>
        <v>-561.08583657647637</v>
      </c>
      <c r="BE36" s="52" t="str">
        <f t="shared" ca="1" si="15"/>
        <v/>
      </c>
      <c r="BF36" s="52" t="str">
        <f t="shared" ca="1" si="16"/>
        <v/>
      </c>
      <c r="BG36" s="52">
        <f t="shared" ca="1" si="17"/>
        <v>17.19999999999996</v>
      </c>
      <c r="BH36" s="52" t="str">
        <f t="shared" ca="1" si="18"/>
        <v/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9094.3185641468026</v>
      </c>
      <c r="AB37" s="69">
        <f t="shared" ca="1" si="27"/>
        <v>-905.6814358531974</v>
      </c>
      <c r="AC37" s="69">
        <f t="shared" ca="1" si="28"/>
        <v>132.43413957955693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4.2</v>
      </c>
      <c r="AG37" s="78">
        <f t="shared" si="39"/>
        <v>200</v>
      </c>
      <c r="AH37" s="60">
        <f t="shared" si="39"/>
        <v>50</v>
      </c>
      <c r="AI37" s="60">
        <f t="shared" si="39"/>
        <v>210</v>
      </c>
      <c r="AJ37" s="60">
        <f t="shared" si="39"/>
        <v>10210</v>
      </c>
      <c r="AK37" s="60">
        <f t="shared" si="39"/>
        <v>1080.6814358531979</v>
      </c>
      <c r="AL37" s="60">
        <f t="shared" si="39"/>
        <v>21.613628717063957</v>
      </c>
      <c r="AM37" s="60">
        <f t="shared" ca="1" si="39"/>
        <v>-798.32922047521822</v>
      </c>
      <c r="AN37" s="60">
        <f t="shared" ca="1" si="39"/>
        <v>-798.32922047521822</v>
      </c>
      <c r="AO37" s="60">
        <f t="shared" ca="1" si="39"/>
        <v>798.32922047521822</v>
      </c>
      <c r="AP37" s="63">
        <f t="shared" si="3"/>
        <v>35</v>
      </c>
      <c r="AQ37" s="62">
        <f t="shared" si="4"/>
        <v>2.3048905682493572</v>
      </c>
      <c r="AR37" s="62">
        <f t="shared" si="5"/>
        <v>115.24452841246786</v>
      </c>
      <c r="AS37" s="62">
        <f t="shared" si="6"/>
        <v>230.48905682493572</v>
      </c>
      <c r="AT37" s="62">
        <f t="shared" si="7"/>
        <v>-115.24452841246786</v>
      </c>
      <c r="AU37" s="62">
        <f t="shared" si="8"/>
        <v>576.22264206233933</v>
      </c>
      <c r="AV37" s="62">
        <f t="shared" si="9"/>
        <v>-230.48905682493572</v>
      </c>
      <c r="AW37" s="63">
        <f t="shared" si="30"/>
        <v>345.73358523740364</v>
      </c>
      <c r="AX37" s="61" t="str">
        <f t="shared" ca="1" si="11"/>
        <v/>
      </c>
      <c r="AY37" s="69">
        <f t="shared" ca="1" si="31"/>
        <v>9411.6707795247821</v>
      </c>
      <c r="AZ37" s="51">
        <f t="shared" si="12"/>
        <v>806.71169888727502</v>
      </c>
      <c r="BA37" s="55">
        <f t="shared" ca="1" si="13"/>
        <v>8.8705018764971971E-2</v>
      </c>
      <c r="BB37" s="55">
        <f t="shared" ca="1" si="32"/>
        <v>0.38173862414625431</v>
      </c>
      <c r="BC37" s="64">
        <f t="shared" ca="1" si="14"/>
        <v>-559.94785061579375</v>
      </c>
      <c r="BE37" s="52" t="str">
        <f t="shared" ca="1" si="15"/>
        <v/>
      </c>
      <c r="BF37" s="52" t="str">
        <f t="shared" ca="1" si="16"/>
        <v/>
      </c>
      <c r="BG37" s="52">
        <f t="shared" ca="1" si="17"/>
        <v>17.099999999999959</v>
      </c>
      <c r="BH37" s="52" t="str">
        <f t="shared" ca="1" si="18"/>
        <v/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9094.3185641468026</v>
      </c>
      <c r="AB38" s="69">
        <f t="shared" ca="1" si="27"/>
        <v>-905.6814358531974</v>
      </c>
      <c r="AC38" s="69">
        <f t="shared" ca="1" si="28"/>
        <v>132.43413957955693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4.2</v>
      </c>
      <c r="AG38" s="78">
        <f t="shared" si="39"/>
        <v>200</v>
      </c>
      <c r="AH38" s="60">
        <f t="shared" si="39"/>
        <v>50</v>
      </c>
      <c r="AI38" s="60">
        <f t="shared" si="39"/>
        <v>210</v>
      </c>
      <c r="AJ38" s="60">
        <f t="shared" si="39"/>
        <v>10210</v>
      </c>
      <c r="AK38" s="60">
        <f t="shared" si="39"/>
        <v>1080.6814358531979</v>
      </c>
      <c r="AL38" s="60">
        <f t="shared" si="39"/>
        <v>21.613628717063957</v>
      </c>
      <c r="AM38" s="60">
        <f t="shared" ca="1" si="39"/>
        <v>-798.32922047521822</v>
      </c>
      <c r="AN38" s="60">
        <f t="shared" ca="1" si="39"/>
        <v>-798.32922047521822</v>
      </c>
      <c r="AO38" s="60">
        <f t="shared" ca="1" si="39"/>
        <v>798.32922047521822</v>
      </c>
      <c r="AP38" s="63">
        <f t="shared" si="3"/>
        <v>35</v>
      </c>
      <c r="AQ38" s="62">
        <f t="shared" si="4"/>
        <v>2.3125663951214124</v>
      </c>
      <c r="AR38" s="62">
        <f t="shared" si="5"/>
        <v>115.62831975607062</v>
      </c>
      <c r="AS38" s="62">
        <f t="shared" si="6"/>
        <v>231.25663951214125</v>
      </c>
      <c r="AT38" s="62">
        <f t="shared" si="7"/>
        <v>-115.62831975607062</v>
      </c>
      <c r="AU38" s="62">
        <f t="shared" si="8"/>
        <v>578.14159878035309</v>
      </c>
      <c r="AV38" s="62">
        <f t="shared" si="9"/>
        <v>-231.25663951214125</v>
      </c>
      <c r="AW38" s="63">
        <f t="shared" si="30"/>
        <v>346.88495926821184</v>
      </c>
      <c r="AX38" s="61" t="str">
        <f t="shared" ca="1" si="11"/>
        <v/>
      </c>
      <c r="AY38" s="69">
        <f t="shared" ca="1" si="31"/>
        <v>9411.6707795247821</v>
      </c>
      <c r="AZ38" s="51">
        <f t="shared" si="12"/>
        <v>809.3982382924944</v>
      </c>
      <c r="BA38" s="55">
        <f t="shared" ca="1" si="13"/>
        <v>8.900042730891837E-2</v>
      </c>
      <c r="BB38" s="55">
        <f t="shared" ca="1" si="32"/>
        <v>0.38300990341204111</v>
      </c>
      <c r="BC38" s="64">
        <f t="shared" ca="1" si="14"/>
        <v>-558.79647658498561</v>
      </c>
      <c r="BE38" s="52" t="str">
        <f t="shared" ca="1" si="15"/>
        <v/>
      </c>
      <c r="BF38" s="52" t="str">
        <f t="shared" ca="1" si="16"/>
        <v/>
      </c>
      <c r="BG38" s="52">
        <f t="shared" ca="1" si="17"/>
        <v>16.999999999999957</v>
      </c>
      <c r="BH38" s="52" t="str">
        <f t="shared" ca="1" si="18"/>
        <v/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9094.3185641468026</v>
      </c>
      <c r="AB39" s="69">
        <f t="shared" ca="1" si="27"/>
        <v>-905.6814358531974</v>
      </c>
      <c r="AC39" s="69">
        <f t="shared" ca="1" si="28"/>
        <v>132.43413957955693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4.2</v>
      </c>
      <c r="AG39" s="78">
        <f t="shared" si="39"/>
        <v>200</v>
      </c>
      <c r="AH39" s="60">
        <f t="shared" si="39"/>
        <v>50</v>
      </c>
      <c r="AI39" s="60">
        <f t="shared" si="39"/>
        <v>210</v>
      </c>
      <c r="AJ39" s="60">
        <f t="shared" si="39"/>
        <v>10210</v>
      </c>
      <c r="AK39" s="60">
        <f t="shared" si="39"/>
        <v>1080.6814358531979</v>
      </c>
      <c r="AL39" s="60">
        <f t="shared" si="39"/>
        <v>21.613628717063957</v>
      </c>
      <c r="AM39" s="60">
        <f t="shared" ca="1" si="39"/>
        <v>-798.32922047521822</v>
      </c>
      <c r="AN39" s="60">
        <f t="shared" ca="1" si="39"/>
        <v>-798.32922047521822</v>
      </c>
      <c r="AO39" s="60">
        <f t="shared" ca="1" si="39"/>
        <v>798.32922047521822</v>
      </c>
      <c r="AP39" s="63">
        <f t="shared" si="3"/>
        <v>35</v>
      </c>
      <c r="AQ39" s="62">
        <f t="shared" si="4"/>
        <v>2.3203330601813024</v>
      </c>
      <c r="AR39" s="62">
        <f t="shared" si="5"/>
        <v>116.01665300906512</v>
      </c>
      <c r="AS39" s="62">
        <f t="shared" si="6"/>
        <v>232.03330601813025</v>
      </c>
      <c r="AT39" s="62">
        <f t="shared" si="7"/>
        <v>-116.01665300906512</v>
      </c>
      <c r="AU39" s="62">
        <f t="shared" si="8"/>
        <v>580.08326504532556</v>
      </c>
      <c r="AV39" s="62">
        <f t="shared" si="9"/>
        <v>-232.03330601813025</v>
      </c>
      <c r="AW39" s="63">
        <f t="shared" si="30"/>
        <v>348.04995902719531</v>
      </c>
      <c r="AX39" s="61" t="str">
        <f t="shared" ca="1" si="11"/>
        <v/>
      </c>
      <c r="AY39" s="69">
        <f t="shared" ca="1" si="31"/>
        <v>9411.6707795247821</v>
      </c>
      <c r="AZ39" s="51">
        <f t="shared" si="12"/>
        <v>812.11657106345592</v>
      </c>
      <c r="BA39" s="55">
        <f t="shared" ca="1" si="13"/>
        <v>8.9299331811964727E-2</v>
      </c>
      <c r="BB39" s="55">
        <f t="shared" ca="1" si="32"/>
        <v>0.38429622740286684</v>
      </c>
      <c r="BC39" s="64">
        <f t="shared" ca="1" si="14"/>
        <v>-557.63147682600209</v>
      </c>
      <c r="BE39" s="52" t="str">
        <f t="shared" ca="1" si="15"/>
        <v/>
      </c>
      <c r="BF39" s="52" t="str">
        <f t="shared" ca="1" si="16"/>
        <v/>
      </c>
      <c r="BG39" s="52">
        <f t="shared" ca="1" si="17"/>
        <v>16.899999999999956</v>
      </c>
      <c r="BH39" s="52" t="str">
        <f t="shared" ca="1" si="18"/>
        <v/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9094.3185641468026</v>
      </c>
      <c r="AB40" s="69">
        <f t="shared" ca="1" si="27"/>
        <v>-905.6814358531974</v>
      </c>
      <c r="AC40" s="69">
        <f t="shared" ca="1" si="28"/>
        <v>132.43413957955693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4.2</v>
      </c>
      <c r="AG40" s="78">
        <f t="shared" si="39"/>
        <v>200</v>
      </c>
      <c r="AH40" s="60">
        <f t="shared" si="39"/>
        <v>50</v>
      </c>
      <c r="AI40" s="60">
        <f t="shared" si="39"/>
        <v>210</v>
      </c>
      <c r="AJ40" s="60">
        <f t="shared" si="39"/>
        <v>10210</v>
      </c>
      <c r="AK40" s="60">
        <f t="shared" si="39"/>
        <v>1080.6814358531979</v>
      </c>
      <c r="AL40" s="60">
        <f t="shared" si="39"/>
        <v>21.613628717063957</v>
      </c>
      <c r="AM40" s="60">
        <f t="shared" ca="1" si="39"/>
        <v>-798.32922047521822</v>
      </c>
      <c r="AN40" s="60">
        <f t="shared" ca="1" si="39"/>
        <v>-798.32922047521822</v>
      </c>
      <c r="AO40" s="60">
        <f t="shared" ca="1" si="39"/>
        <v>798.32922047521822</v>
      </c>
      <c r="AP40" s="63">
        <f t="shared" si="3"/>
        <v>35</v>
      </c>
      <c r="AQ40" s="62">
        <f t="shared" si="4"/>
        <v>2.3281921855395247</v>
      </c>
      <c r="AR40" s="62">
        <f t="shared" si="5"/>
        <v>116.40960927697623</v>
      </c>
      <c r="AS40" s="62">
        <f t="shared" si="6"/>
        <v>232.81921855395245</v>
      </c>
      <c r="AT40" s="62">
        <f t="shared" si="7"/>
        <v>-116.40960927697623</v>
      </c>
      <c r="AU40" s="62">
        <f t="shared" si="8"/>
        <v>582.0480463848811</v>
      </c>
      <c r="AV40" s="62">
        <f t="shared" si="9"/>
        <v>-232.81921855395245</v>
      </c>
      <c r="AW40" s="63">
        <f t="shared" si="30"/>
        <v>349.22882783092865</v>
      </c>
      <c r="AX40" s="61" t="str">
        <f t="shared" ca="1" si="11"/>
        <v/>
      </c>
      <c r="AY40" s="69">
        <f t="shared" ca="1" si="31"/>
        <v>9411.6707795247821</v>
      </c>
      <c r="AZ40" s="51">
        <f t="shared" si="12"/>
        <v>814.86726493883361</v>
      </c>
      <c r="BA40" s="55">
        <f t="shared" ca="1" si="13"/>
        <v>8.9601794701952106E-2</v>
      </c>
      <c r="BB40" s="55">
        <f t="shared" ca="1" si="32"/>
        <v>0.38559786477453584</v>
      </c>
      <c r="BC40" s="64">
        <f t="shared" ca="1" si="14"/>
        <v>-556.45260802226881</v>
      </c>
      <c r="BE40" s="52" t="str">
        <f t="shared" ca="1" si="15"/>
        <v/>
      </c>
      <c r="BF40" s="52" t="str">
        <f t="shared" ca="1" si="16"/>
        <v/>
      </c>
      <c r="BG40" s="52">
        <f t="shared" ca="1" si="17"/>
        <v>16.799999999999955</v>
      </c>
      <c r="BH40" s="52" t="str">
        <f t="shared" ca="1" si="18"/>
        <v/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41">V40</f>
        <v>2</v>
      </c>
      <c r="W41" s="70">
        <f t="shared" si="41"/>
        <v>7</v>
      </c>
      <c r="X41" s="71">
        <f t="shared" si="41"/>
        <v>0.7142857142857143</v>
      </c>
      <c r="Y41" s="71">
        <f t="shared" si="41"/>
        <v>0.5</v>
      </c>
      <c r="Z41" s="69">
        <f t="shared" si="41"/>
        <v>10000</v>
      </c>
      <c r="AA41" s="69">
        <f t="shared" ca="1" si="41"/>
        <v>9094.3185641468026</v>
      </c>
      <c r="AB41" s="69">
        <f t="shared" ca="1" si="27"/>
        <v>-905.6814358531974</v>
      </c>
      <c r="AC41" s="69">
        <f t="shared" ref="AC41:AC72" ca="1" si="42">AC40</f>
        <v>132.43413957955693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4.2</v>
      </c>
      <c r="AG41" s="78">
        <f t="shared" si="39"/>
        <v>200</v>
      </c>
      <c r="AH41" s="60">
        <f t="shared" si="39"/>
        <v>50</v>
      </c>
      <c r="AI41" s="60">
        <f t="shared" si="39"/>
        <v>210</v>
      </c>
      <c r="AJ41" s="60">
        <f t="shared" si="39"/>
        <v>10210</v>
      </c>
      <c r="AK41" s="60">
        <f t="shared" si="39"/>
        <v>1080.6814358531979</v>
      </c>
      <c r="AL41" s="60">
        <f t="shared" si="39"/>
        <v>21.613628717063957</v>
      </c>
      <c r="AM41" s="60">
        <f t="shared" ca="1" si="39"/>
        <v>-798.32922047521822</v>
      </c>
      <c r="AN41" s="60">
        <f t="shared" ca="1" si="39"/>
        <v>-798.32922047521822</v>
      </c>
      <c r="AO41" s="60">
        <f t="shared" ca="1" si="39"/>
        <v>798.32922047521822</v>
      </c>
      <c r="AP41" s="63">
        <f t="shared" si="3"/>
        <v>35</v>
      </c>
      <c r="AQ41" s="62">
        <f t="shared" si="4"/>
        <v>2.3361454321595221</v>
      </c>
      <c r="AR41" s="62">
        <f t="shared" si="5"/>
        <v>116.80727160797611</v>
      </c>
      <c r="AS41" s="62">
        <f t="shared" si="6"/>
        <v>233.61454321595221</v>
      </c>
      <c r="AT41" s="62">
        <f t="shared" si="7"/>
        <v>-116.80727160797611</v>
      </c>
      <c r="AU41" s="62">
        <f t="shared" si="8"/>
        <v>584.0363580398805</v>
      </c>
      <c r="AV41" s="62">
        <f t="shared" si="9"/>
        <v>-233.61454321595221</v>
      </c>
      <c r="AW41" s="63">
        <f t="shared" si="30"/>
        <v>350.42181482392829</v>
      </c>
      <c r="AX41" s="61" t="str">
        <f t="shared" ca="1" si="11"/>
        <v/>
      </c>
      <c r="AY41" s="69">
        <f t="shared" ca="1" si="31"/>
        <v>9411.6707795247821</v>
      </c>
      <c r="AZ41" s="51">
        <f t="shared" si="12"/>
        <v>817.65090125583276</v>
      </c>
      <c r="BA41" s="55">
        <f t="shared" ca="1" si="13"/>
        <v>8.9907879901999221E-2</v>
      </c>
      <c r="BB41" s="55">
        <f t="shared" ca="1" si="32"/>
        <v>0.38691509061772184</v>
      </c>
      <c r="BC41" s="64">
        <f t="shared" ca="1" si="14"/>
        <v>-555.25962102926906</v>
      </c>
      <c r="BE41" s="52" t="str">
        <f t="shared" ca="1" si="15"/>
        <v/>
      </c>
      <c r="BF41" s="52" t="str">
        <f t="shared" ca="1" si="16"/>
        <v/>
      </c>
      <c r="BG41" s="52">
        <f t="shared" ca="1" si="17"/>
        <v>16.699999999999953</v>
      </c>
      <c r="BH41" s="52" t="str">
        <f t="shared" ca="1" si="18"/>
        <v/>
      </c>
    </row>
    <row r="42" spans="19:60">
      <c r="S42" s="68">
        <f t="shared" ref="S42:T57" si="43">S41</f>
        <v>7</v>
      </c>
      <c r="T42" s="69">
        <f t="shared" si="43"/>
        <v>2</v>
      </c>
      <c r="U42" s="70">
        <f t="shared" si="40"/>
        <v>5</v>
      </c>
      <c r="V42" s="68">
        <f t="shared" si="41"/>
        <v>2</v>
      </c>
      <c r="W42" s="70">
        <f t="shared" si="41"/>
        <v>7</v>
      </c>
      <c r="X42" s="71">
        <f t="shared" si="41"/>
        <v>0.7142857142857143</v>
      </c>
      <c r="Y42" s="71">
        <f t="shared" si="41"/>
        <v>0.5</v>
      </c>
      <c r="Z42" s="69">
        <f t="shared" si="41"/>
        <v>10000</v>
      </c>
      <c r="AA42" s="69">
        <f t="shared" ca="1" si="41"/>
        <v>9094.3185641468026</v>
      </c>
      <c r="AB42" s="69">
        <f t="shared" ca="1" si="27"/>
        <v>-905.6814358531974</v>
      </c>
      <c r="AC42" s="69">
        <f t="shared" ca="1" si="42"/>
        <v>132.43413957955693</v>
      </c>
      <c r="AD42" s="73">
        <f t="shared" si="35"/>
        <v>16.599999999999952</v>
      </c>
      <c r="AE42" s="69">
        <f t="shared" ref="AE42:AO57" si="44">AE41</f>
        <v>0.70000000000000007</v>
      </c>
      <c r="AF42" s="69">
        <f t="shared" si="44"/>
        <v>4.2</v>
      </c>
      <c r="AG42" s="78">
        <f t="shared" si="44"/>
        <v>200</v>
      </c>
      <c r="AH42" s="60">
        <f t="shared" si="44"/>
        <v>50</v>
      </c>
      <c r="AI42" s="60">
        <f t="shared" si="44"/>
        <v>210</v>
      </c>
      <c r="AJ42" s="60">
        <f t="shared" si="44"/>
        <v>10210</v>
      </c>
      <c r="AK42" s="60">
        <f t="shared" si="44"/>
        <v>1080.6814358531979</v>
      </c>
      <c r="AL42" s="60">
        <f t="shared" si="44"/>
        <v>21.613628717063957</v>
      </c>
      <c r="AM42" s="60">
        <f t="shared" ca="1" si="44"/>
        <v>-798.32922047521822</v>
      </c>
      <c r="AN42" s="60">
        <f t="shared" ca="1" si="44"/>
        <v>-798.32922047521822</v>
      </c>
      <c r="AO42" s="60">
        <f t="shared" ca="1" si="44"/>
        <v>798.32922047521822</v>
      </c>
      <c r="AP42" s="63">
        <f t="shared" si="3"/>
        <v>35</v>
      </c>
      <c r="AQ42" s="62">
        <f t="shared" si="4"/>
        <v>2.3441945010279532</v>
      </c>
      <c r="AR42" s="62">
        <f t="shared" si="5"/>
        <v>117.20972505139767</v>
      </c>
      <c r="AS42" s="62">
        <f t="shared" si="6"/>
        <v>234.41945010279534</v>
      </c>
      <c r="AT42" s="62">
        <f t="shared" si="7"/>
        <v>-117.20972505139767</v>
      </c>
      <c r="AU42" s="62">
        <f t="shared" si="8"/>
        <v>586.04862525698832</v>
      </c>
      <c r="AV42" s="62">
        <f t="shared" si="9"/>
        <v>-234.41945010279534</v>
      </c>
      <c r="AW42" s="63">
        <f t="shared" si="30"/>
        <v>351.62917515419298</v>
      </c>
      <c r="AX42" s="61" t="str">
        <f t="shared" ca="1" si="11"/>
        <v/>
      </c>
      <c r="AY42" s="69">
        <f t="shared" ca="1" si="31"/>
        <v>9411.6707795247821</v>
      </c>
      <c r="AZ42" s="51">
        <f t="shared" si="12"/>
        <v>820.46807535978371</v>
      </c>
      <c r="BA42" s="55">
        <f t="shared" ca="1" si="13"/>
        <v>9.0217652875540899E-2</v>
      </c>
      <c r="BB42" s="55">
        <f t="shared" ca="1" si="32"/>
        <v>0.38824818665178956</v>
      </c>
      <c r="BC42" s="64">
        <f t="shared" ca="1" si="14"/>
        <v>-554.05226069900436</v>
      </c>
      <c r="BE42" s="52" t="str">
        <f t="shared" ca="1" si="15"/>
        <v/>
      </c>
      <c r="BF42" s="52" t="str">
        <f t="shared" ca="1" si="16"/>
        <v/>
      </c>
      <c r="BG42" s="52">
        <f t="shared" ca="1" si="17"/>
        <v>16.599999999999952</v>
      </c>
      <c r="BH42" s="52" t="str">
        <f t="shared" ca="1" si="18"/>
        <v/>
      </c>
    </row>
    <row r="43" spans="19:60">
      <c r="S43" s="68">
        <f t="shared" si="43"/>
        <v>7</v>
      </c>
      <c r="T43" s="69">
        <f t="shared" si="43"/>
        <v>2</v>
      </c>
      <c r="U43" s="70">
        <f t="shared" si="40"/>
        <v>5</v>
      </c>
      <c r="V43" s="68">
        <f t="shared" si="41"/>
        <v>2</v>
      </c>
      <c r="W43" s="70">
        <f t="shared" si="41"/>
        <v>7</v>
      </c>
      <c r="X43" s="71">
        <f t="shared" si="41"/>
        <v>0.7142857142857143</v>
      </c>
      <c r="Y43" s="71">
        <f t="shared" si="41"/>
        <v>0.5</v>
      </c>
      <c r="Z43" s="69">
        <f t="shared" si="41"/>
        <v>10000</v>
      </c>
      <c r="AA43" s="69">
        <f t="shared" ca="1" si="41"/>
        <v>9094.3185641468026</v>
      </c>
      <c r="AB43" s="69">
        <f t="shared" ca="1" si="27"/>
        <v>-905.6814358531974</v>
      </c>
      <c r="AC43" s="69">
        <f t="shared" ca="1" si="42"/>
        <v>132.43413957955693</v>
      </c>
      <c r="AD43" s="73">
        <f t="shared" si="35"/>
        <v>16.49999999999995</v>
      </c>
      <c r="AE43" s="69">
        <f t="shared" si="44"/>
        <v>0.70000000000000007</v>
      </c>
      <c r="AF43" s="69">
        <f t="shared" si="44"/>
        <v>4.2</v>
      </c>
      <c r="AG43" s="78">
        <f t="shared" si="44"/>
        <v>200</v>
      </c>
      <c r="AH43" s="60">
        <f t="shared" si="44"/>
        <v>50</v>
      </c>
      <c r="AI43" s="60">
        <f t="shared" si="44"/>
        <v>210</v>
      </c>
      <c r="AJ43" s="60">
        <f t="shared" si="44"/>
        <v>10210</v>
      </c>
      <c r="AK43" s="60">
        <f t="shared" si="44"/>
        <v>1080.6814358531979</v>
      </c>
      <c r="AL43" s="60">
        <f t="shared" si="44"/>
        <v>21.613628717063957</v>
      </c>
      <c r="AM43" s="60">
        <f t="shared" ca="1" si="44"/>
        <v>-798.32922047521822</v>
      </c>
      <c r="AN43" s="60">
        <f t="shared" ca="1" si="44"/>
        <v>-798.32922047521822</v>
      </c>
      <c r="AO43" s="60">
        <f t="shared" ca="1" si="44"/>
        <v>798.32922047521822</v>
      </c>
      <c r="AP43" s="63">
        <f t="shared" si="3"/>
        <v>35</v>
      </c>
      <c r="AQ43" s="62">
        <f t="shared" si="4"/>
        <v>2.3523411343675167</v>
      </c>
      <c r="AR43" s="62">
        <f t="shared" si="5"/>
        <v>117.61705671837584</v>
      </c>
      <c r="AS43" s="62">
        <f t="shared" si="6"/>
        <v>235.23411343675167</v>
      </c>
      <c r="AT43" s="62">
        <f t="shared" si="7"/>
        <v>-117.61705671837584</v>
      </c>
      <c r="AU43" s="62">
        <f t="shared" si="8"/>
        <v>588.08528359187915</v>
      </c>
      <c r="AV43" s="62">
        <f t="shared" si="9"/>
        <v>-235.23411343675167</v>
      </c>
      <c r="AW43" s="63">
        <f t="shared" si="30"/>
        <v>352.85117015512748</v>
      </c>
      <c r="AX43" s="61" t="str">
        <f t="shared" ca="1" si="11"/>
        <v/>
      </c>
      <c r="AY43" s="69">
        <f t="shared" ca="1" si="31"/>
        <v>9411.6707795247821</v>
      </c>
      <c r="AZ43" s="51">
        <f t="shared" si="12"/>
        <v>823.31939702863087</v>
      </c>
      <c r="BA43" s="55">
        <f t="shared" ca="1" si="13"/>
        <v>9.0531180673004266E-2</v>
      </c>
      <c r="BB43" s="55">
        <f t="shared" ca="1" si="32"/>
        <v>0.38959744142566416</v>
      </c>
      <c r="BC43" s="64">
        <f t="shared" ca="1" si="14"/>
        <v>-552.83026569806998</v>
      </c>
      <c r="BE43" s="52" t="str">
        <f t="shared" ca="1" si="15"/>
        <v/>
      </c>
      <c r="BF43" s="52" t="str">
        <f t="shared" ca="1" si="16"/>
        <v/>
      </c>
      <c r="BG43" s="52">
        <f t="shared" ca="1" si="17"/>
        <v>16.49999999999995</v>
      </c>
      <c r="BH43" s="52" t="str">
        <f t="shared" ca="1" si="18"/>
        <v/>
      </c>
    </row>
    <row r="44" spans="19:60">
      <c r="S44" s="68">
        <f t="shared" si="43"/>
        <v>7</v>
      </c>
      <c r="T44" s="69">
        <f t="shared" si="43"/>
        <v>2</v>
      </c>
      <c r="U44" s="70">
        <f t="shared" si="40"/>
        <v>5</v>
      </c>
      <c r="V44" s="68">
        <f t="shared" si="41"/>
        <v>2</v>
      </c>
      <c r="W44" s="70">
        <f t="shared" si="41"/>
        <v>7</v>
      </c>
      <c r="X44" s="71">
        <f t="shared" si="41"/>
        <v>0.7142857142857143</v>
      </c>
      <c r="Y44" s="71">
        <f t="shared" si="41"/>
        <v>0.5</v>
      </c>
      <c r="Z44" s="69">
        <f t="shared" si="41"/>
        <v>10000</v>
      </c>
      <c r="AA44" s="69">
        <f t="shared" ca="1" si="41"/>
        <v>9094.3185641468026</v>
      </c>
      <c r="AB44" s="69">
        <f t="shared" ca="1" si="27"/>
        <v>-905.6814358531974</v>
      </c>
      <c r="AC44" s="69">
        <f t="shared" ca="1" si="42"/>
        <v>132.43413957955693</v>
      </c>
      <c r="AD44" s="73">
        <f t="shared" si="35"/>
        <v>16.399999999999949</v>
      </c>
      <c r="AE44" s="69">
        <f t="shared" si="44"/>
        <v>0.70000000000000007</v>
      </c>
      <c r="AF44" s="69">
        <f t="shared" si="44"/>
        <v>4.2</v>
      </c>
      <c r="AG44" s="78">
        <f t="shared" si="44"/>
        <v>200</v>
      </c>
      <c r="AH44" s="60">
        <f t="shared" si="44"/>
        <v>50</v>
      </c>
      <c r="AI44" s="60">
        <f t="shared" si="44"/>
        <v>210</v>
      </c>
      <c r="AJ44" s="60">
        <f t="shared" si="44"/>
        <v>10210</v>
      </c>
      <c r="AK44" s="60">
        <f t="shared" si="44"/>
        <v>1080.6814358531979</v>
      </c>
      <c r="AL44" s="60">
        <f t="shared" si="44"/>
        <v>21.613628717063957</v>
      </c>
      <c r="AM44" s="60">
        <f t="shared" ca="1" si="44"/>
        <v>-798.32922047521822</v>
      </c>
      <c r="AN44" s="60">
        <f t="shared" ca="1" si="44"/>
        <v>-798.32922047521822</v>
      </c>
      <c r="AO44" s="60">
        <f t="shared" ca="1" si="44"/>
        <v>798.32922047521822</v>
      </c>
      <c r="AP44" s="63">
        <f t="shared" si="3"/>
        <v>35</v>
      </c>
      <c r="AQ44" s="62">
        <f t="shared" si="4"/>
        <v>2.3605871168941479</v>
      </c>
      <c r="AR44" s="62">
        <f t="shared" si="5"/>
        <v>118.0293558447074</v>
      </c>
      <c r="AS44" s="62">
        <f t="shared" si="6"/>
        <v>236.05871168941479</v>
      </c>
      <c r="AT44" s="62">
        <f t="shared" si="7"/>
        <v>-118.0293558447074</v>
      </c>
      <c r="AU44" s="62">
        <f t="shared" si="8"/>
        <v>590.14677922353701</v>
      </c>
      <c r="AV44" s="62">
        <f t="shared" si="9"/>
        <v>-236.05871168941479</v>
      </c>
      <c r="AW44" s="63">
        <f t="shared" si="30"/>
        <v>354.08806753412222</v>
      </c>
      <c r="AX44" s="61" t="str">
        <f t="shared" ca="1" si="11"/>
        <v/>
      </c>
      <c r="AY44" s="69">
        <f t="shared" ca="1" si="31"/>
        <v>9411.6707795247821</v>
      </c>
      <c r="AZ44" s="51">
        <f t="shared" si="12"/>
        <v>826.20549091295175</v>
      </c>
      <c r="BA44" s="55">
        <f t="shared" ca="1" si="13"/>
        <v>9.0848531980192784E-2</v>
      </c>
      <c r="BB44" s="55">
        <f t="shared" ca="1" si="32"/>
        <v>0.39096315052604946</v>
      </c>
      <c r="BC44" s="64">
        <f t="shared" ca="1" si="14"/>
        <v>-551.59336831907513</v>
      </c>
      <c r="BE44" s="52" t="str">
        <f t="shared" ca="1" si="15"/>
        <v/>
      </c>
      <c r="BF44" s="52" t="str">
        <f t="shared" ca="1" si="16"/>
        <v/>
      </c>
      <c r="BG44" s="52">
        <f t="shared" ca="1" si="17"/>
        <v>16.399999999999949</v>
      </c>
      <c r="BH44" s="52" t="str">
        <f t="shared" ca="1" si="18"/>
        <v/>
      </c>
    </row>
    <row r="45" spans="19:60">
      <c r="S45" s="68">
        <f t="shared" si="43"/>
        <v>7</v>
      </c>
      <c r="T45" s="69">
        <f t="shared" si="43"/>
        <v>2</v>
      </c>
      <c r="U45" s="70">
        <f t="shared" si="40"/>
        <v>5</v>
      </c>
      <c r="V45" s="68">
        <f t="shared" si="41"/>
        <v>2</v>
      </c>
      <c r="W45" s="70">
        <f t="shared" si="41"/>
        <v>7</v>
      </c>
      <c r="X45" s="71">
        <f t="shared" si="41"/>
        <v>0.7142857142857143</v>
      </c>
      <c r="Y45" s="71">
        <f t="shared" si="41"/>
        <v>0.5</v>
      </c>
      <c r="Z45" s="69">
        <f t="shared" si="41"/>
        <v>10000</v>
      </c>
      <c r="AA45" s="69">
        <f t="shared" ca="1" si="41"/>
        <v>9094.3185641468026</v>
      </c>
      <c r="AB45" s="69">
        <f t="shared" ca="1" si="27"/>
        <v>-905.6814358531974</v>
      </c>
      <c r="AC45" s="69">
        <f t="shared" ca="1" si="42"/>
        <v>132.43413957955693</v>
      </c>
      <c r="AD45" s="73">
        <f t="shared" si="35"/>
        <v>16.299999999999947</v>
      </c>
      <c r="AE45" s="69">
        <f t="shared" si="44"/>
        <v>0.70000000000000007</v>
      </c>
      <c r="AF45" s="69">
        <f t="shared" si="44"/>
        <v>4.2</v>
      </c>
      <c r="AG45" s="78">
        <f t="shared" si="44"/>
        <v>200</v>
      </c>
      <c r="AH45" s="60">
        <f t="shared" si="44"/>
        <v>50</v>
      </c>
      <c r="AI45" s="60">
        <f t="shared" si="44"/>
        <v>210</v>
      </c>
      <c r="AJ45" s="60">
        <f t="shared" si="44"/>
        <v>10210</v>
      </c>
      <c r="AK45" s="60">
        <f t="shared" si="44"/>
        <v>1080.6814358531979</v>
      </c>
      <c r="AL45" s="60">
        <f t="shared" si="44"/>
        <v>21.613628717063957</v>
      </c>
      <c r="AM45" s="60">
        <f t="shared" ca="1" si="44"/>
        <v>-798.32922047521822</v>
      </c>
      <c r="AN45" s="60">
        <f t="shared" ca="1" si="44"/>
        <v>-798.32922047521822</v>
      </c>
      <c r="AO45" s="60">
        <f t="shared" ca="1" si="44"/>
        <v>798.32922047521822</v>
      </c>
      <c r="AP45" s="63">
        <f t="shared" si="3"/>
        <v>35</v>
      </c>
      <c r="AQ45" s="62">
        <f t="shared" si="4"/>
        <v>2.3689342771204922</v>
      </c>
      <c r="AR45" s="62">
        <f t="shared" si="5"/>
        <v>118.44671385602462</v>
      </c>
      <c r="AS45" s="62">
        <f t="shared" si="6"/>
        <v>236.89342771204923</v>
      </c>
      <c r="AT45" s="62">
        <f t="shared" si="7"/>
        <v>-118.44671385602462</v>
      </c>
      <c r="AU45" s="62">
        <f t="shared" si="8"/>
        <v>592.23356928012311</v>
      </c>
      <c r="AV45" s="62">
        <f t="shared" si="9"/>
        <v>-236.89342771204923</v>
      </c>
      <c r="AW45" s="63">
        <f t="shared" si="30"/>
        <v>355.34014156807388</v>
      </c>
      <c r="AX45" s="61" t="str">
        <f t="shared" ca="1" si="11"/>
        <v/>
      </c>
      <c r="AY45" s="69">
        <f t="shared" ca="1" si="31"/>
        <v>9411.6707795247821</v>
      </c>
      <c r="AZ45" s="51">
        <f t="shared" si="12"/>
        <v>829.12699699217228</v>
      </c>
      <c r="BA45" s="55">
        <f t="shared" ca="1" si="13"/>
        <v>9.1169777168451108E-2</v>
      </c>
      <c r="BB45" s="55">
        <f t="shared" ca="1" si="32"/>
        <v>0.39234561679331059</v>
      </c>
      <c r="BC45" s="64">
        <f t="shared" ca="1" si="14"/>
        <v>-550.34129428512347</v>
      </c>
      <c r="BE45" s="52" t="str">
        <f t="shared" ca="1" si="15"/>
        <v/>
      </c>
      <c r="BF45" s="52" t="str">
        <f t="shared" ca="1" si="16"/>
        <v/>
      </c>
      <c r="BG45" s="52">
        <f t="shared" ca="1" si="17"/>
        <v>16.299999999999947</v>
      </c>
      <c r="BH45" s="52" t="str">
        <f t="shared" ca="1" si="18"/>
        <v/>
      </c>
    </row>
    <row r="46" spans="19:60">
      <c r="S46" s="68">
        <f t="shared" si="43"/>
        <v>7</v>
      </c>
      <c r="T46" s="69">
        <f t="shared" si="43"/>
        <v>2</v>
      </c>
      <c r="U46" s="70">
        <f t="shared" si="40"/>
        <v>5</v>
      </c>
      <c r="V46" s="68">
        <f t="shared" si="41"/>
        <v>2</v>
      </c>
      <c r="W46" s="70">
        <f t="shared" si="41"/>
        <v>7</v>
      </c>
      <c r="X46" s="71">
        <f t="shared" si="41"/>
        <v>0.7142857142857143</v>
      </c>
      <c r="Y46" s="71">
        <f t="shared" si="41"/>
        <v>0.5</v>
      </c>
      <c r="Z46" s="69">
        <f t="shared" si="41"/>
        <v>10000</v>
      </c>
      <c r="AA46" s="69">
        <f t="shared" ca="1" si="41"/>
        <v>9094.3185641468026</v>
      </c>
      <c r="AB46" s="69">
        <f t="shared" ca="1" si="27"/>
        <v>-905.6814358531974</v>
      </c>
      <c r="AC46" s="69">
        <f t="shared" ca="1" si="42"/>
        <v>132.43413957955693</v>
      </c>
      <c r="AD46" s="73">
        <f t="shared" si="35"/>
        <v>16.199999999999946</v>
      </c>
      <c r="AE46" s="69">
        <f t="shared" si="44"/>
        <v>0.70000000000000007</v>
      </c>
      <c r="AF46" s="69">
        <f t="shared" si="44"/>
        <v>4.2</v>
      </c>
      <c r="AG46" s="78">
        <f t="shared" si="44"/>
        <v>200</v>
      </c>
      <c r="AH46" s="60">
        <f t="shared" si="44"/>
        <v>50</v>
      </c>
      <c r="AI46" s="60">
        <f t="shared" si="44"/>
        <v>210</v>
      </c>
      <c r="AJ46" s="60">
        <f t="shared" si="44"/>
        <v>10210</v>
      </c>
      <c r="AK46" s="60">
        <f t="shared" si="44"/>
        <v>1080.6814358531979</v>
      </c>
      <c r="AL46" s="60">
        <f t="shared" si="44"/>
        <v>21.613628717063957</v>
      </c>
      <c r="AM46" s="60">
        <f t="shared" ca="1" si="44"/>
        <v>-798.32922047521822</v>
      </c>
      <c r="AN46" s="60">
        <f t="shared" ca="1" si="44"/>
        <v>-798.32922047521822</v>
      </c>
      <c r="AO46" s="60">
        <f t="shared" ca="1" si="44"/>
        <v>798.32922047521822</v>
      </c>
      <c r="AP46" s="63">
        <f t="shared" si="3"/>
        <v>35</v>
      </c>
      <c r="AQ46" s="62">
        <f t="shared" si="4"/>
        <v>2.3773844887076563</v>
      </c>
      <c r="AR46" s="62">
        <f t="shared" si="5"/>
        <v>118.86922443538282</v>
      </c>
      <c r="AS46" s="62">
        <f t="shared" si="6"/>
        <v>237.73844887076564</v>
      </c>
      <c r="AT46" s="62">
        <f t="shared" si="7"/>
        <v>-118.86922443538282</v>
      </c>
      <c r="AU46" s="62">
        <f t="shared" si="8"/>
        <v>594.34612217691415</v>
      </c>
      <c r="AV46" s="62">
        <f t="shared" si="9"/>
        <v>-237.73844887076564</v>
      </c>
      <c r="AW46" s="63">
        <f t="shared" si="30"/>
        <v>356.60767330614851</v>
      </c>
      <c r="AX46" s="61" t="str">
        <f t="shared" ca="1" si="11"/>
        <v/>
      </c>
      <c r="AY46" s="69">
        <f t="shared" ca="1" si="31"/>
        <v>9411.6707795247821</v>
      </c>
      <c r="AZ46" s="51">
        <f t="shared" si="12"/>
        <v>832.08457104767967</v>
      </c>
      <c r="BA46" s="55">
        <f t="shared" ca="1" si="13"/>
        <v>9.1494988346687955E-2</v>
      </c>
      <c r="BB46" s="55">
        <f t="shared" ca="1" si="32"/>
        <v>0.39374515054535281</v>
      </c>
      <c r="BC46" s="64">
        <f t="shared" ca="1" si="14"/>
        <v>-549.07376254704889</v>
      </c>
      <c r="BE46" s="52" t="str">
        <f t="shared" ca="1" si="15"/>
        <v/>
      </c>
      <c r="BF46" s="52" t="str">
        <f t="shared" ca="1" si="16"/>
        <v/>
      </c>
      <c r="BG46" s="52">
        <f t="shared" ca="1" si="17"/>
        <v>16.199999999999946</v>
      </c>
      <c r="BH46" s="52" t="str">
        <f t="shared" ca="1" si="18"/>
        <v/>
      </c>
    </row>
    <row r="47" spans="19:60">
      <c r="S47" s="68">
        <f t="shared" si="43"/>
        <v>7</v>
      </c>
      <c r="T47" s="69">
        <f t="shared" si="43"/>
        <v>2</v>
      </c>
      <c r="U47" s="70">
        <f t="shared" si="40"/>
        <v>5</v>
      </c>
      <c r="V47" s="68">
        <f t="shared" si="41"/>
        <v>2</v>
      </c>
      <c r="W47" s="70">
        <f t="shared" si="41"/>
        <v>7</v>
      </c>
      <c r="X47" s="71">
        <f t="shared" si="41"/>
        <v>0.7142857142857143</v>
      </c>
      <c r="Y47" s="71">
        <f t="shared" si="41"/>
        <v>0.5</v>
      </c>
      <c r="Z47" s="69">
        <f t="shared" si="41"/>
        <v>10000</v>
      </c>
      <c r="AA47" s="69">
        <f t="shared" ca="1" si="41"/>
        <v>9094.3185641468026</v>
      </c>
      <c r="AB47" s="69">
        <f t="shared" ca="1" si="27"/>
        <v>-905.6814358531974</v>
      </c>
      <c r="AC47" s="69">
        <f t="shared" ca="1" si="42"/>
        <v>132.43413957955693</v>
      </c>
      <c r="AD47" s="73">
        <f t="shared" si="35"/>
        <v>16.099999999999945</v>
      </c>
      <c r="AE47" s="69">
        <f t="shared" si="44"/>
        <v>0.70000000000000007</v>
      </c>
      <c r="AF47" s="69">
        <f t="shared" si="44"/>
        <v>4.2</v>
      </c>
      <c r="AG47" s="78">
        <f t="shared" si="44"/>
        <v>200</v>
      </c>
      <c r="AH47" s="60">
        <f t="shared" si="44"/>
        <v>50</v>
      </c>
      <c r="AI47" s="60">
        <f t="shared" si="44"/>
        <v>210</v>
      </c>
      <c r="AJ47" s="60">
        <f t="shared" si="44"/>
        <v>10210</v>
      </c>
      <c r="AK47" s="60">
        <f t="shared" si="44"/>
        <v>1080.6814358531979</v>
      </c>
      <c r="AL47" s="60">
        <f t="shared" si="44"/>
        <v>21.613628717063957</v>
      </c>
      <c r="AM47" s="60">
        <f t="shared" ca="1" si="44"/>
        <v>-798.32922047521822</v>
      </c>
      <c r="AN47" s="60">
        <f t="shared" ca="1" si="44"/>
        <v>-798.32922047521822</v>
      </c>
      <c r="AO47" s="60">
        <f t="shared" ca="1" si="44"/>
        <v>798.32922047521822</v>
      </c>
      <c r="AP47" s="63">
        <f t="shared" si="3"/>
        <v>35</v>
      </c>
      <c r="AQ47" s="62">
        <f t="shared" si="4"/>
        <v>2.3859396718673311</v>
      </c>
      <c r="AR47" s="62">
        <f t="shared" si="5"/>
        <v>119.29698359336656</v>
      </c>
      <c r="AS47" s="62">
        <f t="shared" si="6"/>
        <v>238.59396718673312</v>
      </c>
      <c r="AT47" s="62">
        <f t="shared" si="7"/>
        <v>-119.29698359336656</v>
      </c>
      <c r="AU47" s="62">
        <f t="shared" si="8"/>
        <v>596.48491796683277</v>
      </c>
      <c r="AV47" s="62">
        <f t="shared" si="9"/>
        <v>-238.59396718673312</v>
      </c>
      <c r="AW47" s="63">
        <f t="shared" si="30"/>
        <v>357.89095078009962</v>
      </c>
      <c r="AX47" s="61" t="str">
        <f t="shared" ca="1" si="11"/>
        <v/>
      </c>
      <c r="AY47" s="69">
        <f t="shared" ca="1" si="31"/>
        <v>9411.6707795247821</v>
      </c>
      <c r="AZ47" s="51">
        <f t="shared" si="12"/>
        <v>835.07888515356592</v>
      </c>
      <c r="BA47" s="55">
        <f t="shared" ca="1" si="13"/>
        <v>9.1824239415337669E-2</v>
      </c>
      <c r="BB47" s="55">
        <f t="shared" ca="1" si="32"/>
        <v>0.39516206980984253</v>
      </c>
      <c r="BC47" s="64">
        <f t="shared" ca="1" si="14"/>
        <v>-547.79048507309778</v>
      </c>
      <c r="BE47" s="52" t="str">
        <f t="shared" ca="1" si="15"/>
        <v/>
      </c>
      <c r="BF47" s="52" t="str">
        <f t="shared" ca="1" si="16"/>
        <v/>
      </c>
      <c r="BG47" s="52">
        <f t="shared" ca="1" si="17"/>
        <v>16.099999999999945</v>
      </c>
      <c r="BH47" s="52" t="str">
        <f t="shared" ca="1" si="18"/>
        <v/>
      </c>
    </row>
    <row r="48" spans="19:60">
      <c r="S48" s="68">
        <f t="shared" si="43"/>
        <v>7</v>
      </c>
      <c r="T48" s="69">
        <f t="shared" si="43"/>
        <v>2</v>
      </c>
      <c r="U48" s="70">
        <f t="shared" si="40"/>
        <v>5</v>
      </c>
      <c r="V48" s="68">
        <f t="shared" si="41"/>
        <v>2</v>
      </c>
      <c r="W48" s="70">
        <f t="shared" si="41"/>
        <v>7</v>
      </c>
      <c r="X48" s="71">
        <f t="shared" si="41"/>
        <v>0.7142857142857143</v>
      </c>
      <c r="Y48" s="71">
        <f t="shared" si="41"/>
        <v>0.5</v>
      </c>
      <c r="Z48" s="69">
        <f t="shared" si="41"/>
        <v>10000</v>
      </c>
      <c r="AA48" s="69">
        <f t="shared" ca="1" si="41"/>
        <v>9094.3185641468026</v>
      </c>
      <c r="AB48" s="69">
        <f t="shared" ca="1" si="27"/>
        <v>-905.6814358531974</v>
      </c>
      <c r="AC48" s="69">
        <f t="shared" ca="1" si="42"/>
        <v>132.43413957955693</v>
      </c>
      <c r="AD48" s="73">
        <f t="shared" si="35"/>
        <v>15.999999999999945</v>
      </c>
      <c r="AE48" s="69">
        <f t="shared" si="44"/>
        <v>0.70000000000000007</v>
      </c>
      <c r="AF48" s="69">
        <f t="shared" si="44"/>
        <v>4.2</v>
      </c>
      <c r="AG48" s="78">
        <f t="shared" si="44"/>
        <v>200</v>
      </c>
      <c r="AH48" s="60">
        <f t="shared" si="44"/>
        <v>50</v>
      </c>
      <c r="AI48" s="60">
        <f t="shared" si="44"/>
        <v>210</v>
      </c>
      <c r="AJ48" s="60">
        <f t="shared" si="44"/>
        <v>10210</v>
      </c>
      <c r="AK48" s="60">
        <f t="shared" si="44"/>
        <v>1080.6814358531979</v>
      </c>
      <c r="AL48" s="60">
        <f t="shared" si="44"/>
        <v>21.613628717063957</v>
      </c>
      <c r="AM48" s="60">
        <f t="shared" ca="1" si="44"/>
        <v>-798.32922047521822</v>
      </c>
      <c r="AN48" s="60">
        <f t="shared" ca="1" si="44"/>
        <v>-798.32922047521822</v>
      </c>
      <c r="AO48" s="60">
        <f t="shared" ca="1" si="44"/>
        <v>798.32922047521822</v>
      </c>
      <c r="AP48" s="63">
        <f t="shared" si="3"/>
        <v>35</v>
      </c>
      <c r="AQ48" s="62">
        <f t="shared" si="4"/>
        <v>2.3946017948165021</v>
      </c>
      <c r="AR48" s="62">
        <f t="shared" si="5"/>
        <v>119.73008974082511</v>
      </c>
      <c r="AS48" s="62">
        <f t="shared" si="6"/>
        <v>239.46017948165021</v>
      </c>
      <c r="AT48" s="62">
        <f t="shared" si="7"/>
        <v>-119.73008974082511</v>
      </c>
      <c r="AU48" s="62">
        <f t="shared" si="8"/>
        <v>598.65044870412555</v>
      </c>
      <c r="AV48" s="62">
        <f t="shared" si="9"/>
        <v>-239.46017948165021</v>
      </c>
      <c r="AW48" s="63">
        <f t="shared" si="30"/>
        <v>359.19026922247531</v>
      </c>
      <c r="AX48" s="61" t="str">
        <f t="shared" ca="1" si="11"/>
        <v/>
      </c>
      <c r="AY48" s="69">
        <f t="shared" ca="1" si="31"/>
        <v>9411.6707795247821</v>
      </c>
      <c r="AZ48" s="51">
        <f t="shared" si="12"/>
        <v>838.11062818577579</v>
      </c>
      <c r="BA48" s="55">
        <f t="shared" ca="1" si="13"/>
        <v>9.2157606122345512E-2</v>
      </c>
      <c r="BB48" s="55">
        <f t="shared" ca="1" si="32"/>
        <v>0.39659670056513857</v>
      </c>
      <c r="BC48" s="64">
        <f t="shared" ca="1" si="14"/>
        <v>-546.49116663072209</v>
      </c>
      <c r="BE48" s="52" t="str">
        <f t="shared" ca="1" si="15"/>
        <v/>
      </c>
      <c r="BF48" s="52" t="str">
        <f t="shared" ca="1" si="16"/>
        <v/>
      </c>
      <c r="BG48" s="52">
        <f t="shared" ca="1" si="17"/>
        <v>15.999999999999945</v>
      </c>
      <c r="BH48" s="52" t="str">
        <f t="shared" ca="1" si="18"/>
        <v/>
      </c>
    </row>
    <row r="49" spans="19:60">
      <c r="S49" s="68">
        <f t="shared" si="43"/>
        <v>7</v>
      </c>
      <c r="T49" s="69">
        <f t="shared" si="43"/>
        <v>2</v>
      </c>
      <c r="U49" s="70">
        <f t="shared" si="40"/>
        <v>5</v>
      </c>
      <c r="V49" s="68">
        <f t="shared" si="41"/>
        <v>2</v>
      </c>
      <c r="W49" s="70">
        <f t="shared" si="41"/>
        <v>7</v>
      </c>
      <c r="X49" s="71">
        <f t="shared" si="41"/>
        <v>0.7142857142857143</v>
      </c>
      <c r="Y49" s="71">
        <f t="shared" si="41"/>
        <v>0.5</v>
      </c>
      <c r="Z49" s="69">
        <f t="shared" si="41"/>
        <v>10000</v>
      </c>
      <c r="AA49" s="69">
        <f t="shared" ca="1" si="41"/>
        <v>9094.3185641468026</v>
      </c>
      <c r="AB49" s="69">
        <f t="shared" ca="1" si="27"/>
        <v>-905.6814358531974</v>
      </c>
      <c r="AC49" s="69">
        <f t="shared" ca="1" si="42"/>
        <v>132.43413957955693</v>
      </c>
      <c r="AD49" s="73">
        <f t="shared" si="35"/>
        <v>15.899999999999945</v>
      </c>
      <c r="AE49" s="69">
        <f t="shared" si="44"/>
        <v>0.70000000000000007</v>
      </c>
      <c r="AF49" s="69">
        <f t="shared" si="44"/>
        <v>4.2</v>
      </c>
      <c r="AG49" s="78">
        <f t="shared" si="44"/>
        <v>200</v>
      </c>
      <c r="AH49" s="60">
        <f t="shared" si="44"/>
        <v>50</v>
      </c>
      <c r="AI49" s="60">
        <f t="shared" si="44"/>
        <v>210</v>
      </c>
      <c r="AJ49" s="60">
        <f t="shared" si="44"/>
        <v>10210</v>
      </c>
      <c r="AK49" s="60">
        <f t="shared" si="44"/>
        <v>1080.6814358531979</v>
      </c>
      <c r="AL49" s="60">
        <f t="shared" si="44"/>
        <v>21.613628717063957</v>
      </c>
      <c r="AM49" s="60">
        <f t="shared" ca="1" si="44"/>
        <v>-798.32922047521822</v>
      </c>
      <c r="AN49" s="60">
        <f t="shared" ca="1" si="44"/>
        <v>-798.32922047521822</v>
      </c>
      <c r="AO49" s="60">
        <f t="shared" ca="1" si="44"/>
        <v>798.32922047521822</v>
      </c>
      <c r="AP49" s="63">
        <f t="shared" si="3"/>
        <v>35</v>
      </c>
      <c r="AQ49" s="62">
        <f t="shared" si="4"/>
        <v>2.403372875287046</v>
      </c>
      <c r="AR49" s="62">
        <f t="shared" si="5"/>
        <v>120.1686437643523</v>
      </c>
      <c r="AS49" s="62">
        <f t="shared" si="6"/>
        <v>240.33728752870459</v>
      </c>
      <c r="AT49" s="62">
        <f t="shared" si="7"/>
        <v>-120.1686437643523</v>
      </c>
      <c r="AU49" s="62">
        <f t="shared" si="8"/>
        <v>600.84321882176152</v>
      </c>
      <c r="AV49" s="62">
        <f t="shared" si="9"/>
        <v>-240.33728752870459</v>
      </c>
      <c r="AW49" s="63">
        <f t="shared" si="30"/>
        <v>360.50593129305696</v>
      </c>
      <c r="AX49" s="61" t="str">
        <f t="shared" ca="1" si="11"/>
        <v/>
      </c>
      <c r="AY49" s="69">
        <f t="shared" ca="1" si="31"/>
        <v>9411.6707795247821</v>
      </c>
      <c r="AZ49" s="51">
        <f t="shared" si="12"/>
        <v>841.18050635046609</v>
      </c>
      <c r="BA49" s="55">
        <f t="shared" ca="1" si="13"/>
        <v>9.2495166121265376E-2</v>
      </c>
      <c r="BB49" s="55">
        <f t="shared" ca="1" si="32"/>
        <v>0.39804937699031256</v>
      </c>
      <c r="BC49" s="64">
        <f t="shared" ca="1" si="14"/>
        <v>-545.17550456014044</v>
      </c>
      <c r="BE49" s="52" t="str">
        <f t="shared" ca="1" si="15"/>
        <v/>
      </c>
      <c r="BF49" s="52" t="str">
        <f t="shared" ca="1" si="16"/>
        <v/>
      </c>
      <c r="BG49" s="52">
        <f t="shared" ca="1" si="17"/>
        <v>15.899999999999945</v>
      </c>
      <c r="BH49" s="52" t="str">
        <f t="shared" ca="1" si="18"/>
        <v/>
      </c>
    </row>
    <row r="50" spans="19:60">
      <c r="S50" s="68">
        <f t="shared" si="43"/>
        <v>7</v>
      </c>
      <c r="T50" s="69">
        <f t="shared" si="43"/>
        <v>2</v>
      </c>
      <c r="U50" s="70">
        <f t="shared" si="40"/>
        <v>5</v>
      </c>
      <c r="V50" s="68">
        <f t="shared" si="41"/>
        <v>2</v>
      </c>
      <c r="W50" s="70">
        <f t="shared" si="41"/>
        <v>7</v>
      </c>
      <c r="X50" s="71">
        <f t="shared" si="41"/>
        <v>0.7142857142857143</v>
      </c>
      <c r="Y50" s="71">
        <f t="shared" si="41"/>
        <v>0.5</v>
      </c>
      <c r="Z50" s="69">
        <f t="shared" si="41"/>
        <v>10000</v>
      </c>
      <c r="AA50" s="69">
        <f t="shared" ca="1" si="41"/>
        <v>9094.3185641468026</v>
      </c>
      <c r="AB50" s="69">
        <f t="shared" ca="1" si="27"/>
        <v>-905.6814358531974</v>
      </c>
      <c r="AC50" s="69">
        <f t="shared" ca="1" si="42"/>
        <v>132.43413957955693</v>
      </c>
      <c r="AD50" s="73">
        <f t="shared" si="35"/>
        <v>15.799999999999946</v>
      </c>
      <c r="AE50" s="69">
        <f t="shared" si="44"/>
        <v>0.70000000000000007</v>
      </c>
      <c r="AF50" s="69">
        <f t="shared" si="44"/>
        <v>4.2</v>
      </c>
      <c r="AG50" s="78">
        <f t="shared" si="44"/>
        <v>200</v>
      </c>
      <c r="AH50" s="60">
        <f t="shared" si="44"/>
        <v>50</v>
      </c>
      <c r="AI50" s="60">
        <f t="shared" si="44"/>
        <v>210</v>
      </c>
      <c r="AJ50" s="60">
        <f t="shared" si="44"/>
        <v>10210</v>
      </c>
      <c r="AK50" s="60">
        <f t="shared" si="44"/>
        <v>1080.6814358531979</v>
      </c>
      <c r="AL50" s="60">
        <f t="shared" si="44"/>
        <v>21.613628717063957</v>
      </c>
      <c r="AM50" s="60">
        <f t="shared" ca="1" si="44"/>
        <v>-798.32922047521822</v>
      </c>
      <c r="AN50" s="60">
        <f t="shared" ca="1" si="44"/>
        <v>-798.32922047521822</v>
      </c>
      <c r="AO50" s="60">
        <f t="shared" ca="1" si="44"/>
        <v>798.32922047521822</v>
      </c>
      <c r="AP50" s="63">
        <f t="shared" si="3"/>
        <v>35</v>
      </c>
      <c r="AQ50" s="62">
        <f t="shared" si="4"/>
        <v>2.4122549820926604</v>
      </c>
      <c r="AR50" s="62">
        <f t="shared" si="5"/>
        <v>120.61274910463302</v>
      </c>
      <c r="AS50" s="62">
        <f t="shared" si="6"/>
        <v>241.22549820926605</v>
      </c>
      <c r="AT50" s="62">
        <f t="shared" si="7"/>
        <v>-120.61274910463302</v>
      </c>
      <c r="AU50" s="62">
        <f t="shared" si="8"/>
        <v>603.06374552316515</v>
      </c>
      <c r="AV50" s="62">
        <f t="shared" si="9"/>
        <v>-241.22549820926605</v>
      </c>
      <c r="AW50" s="63">
        <f t="shared" si="30"/>
        <v>361.8382473138991</v>
      </c>
      <c r="AX50" s="61" t="str">
        <f t="shared" ca="1" si="11"/>
        <v/>
      </c>
      <c r="AY50" s="69">
        <f t="shared" ca="1" si="31"/>
        <v>9411.6707795247821</v>
      </c>
      <c r="AZ50" s="51">
        <f t="shared" si="12"/>
        <v>844.28924373243115</v>
      </c>
      <c r="BA50" s="55">
        <f t="shared" ca="1" si="13"/>
        <v>9.2836999031563991E-2</v>
      </c>
      <c r="BB50" s="55">
        <f t="shared" ca="1" si="32"/>
        <v>0.39952044172466594</v>
      </c>
      <c r="BC50" s="64">
        <f t="shared" ca="1" si="14"/>
        <v>-543.84318853929835</v>
      </c>
      <c r="BE50" s="52" t="str">
        <f t="shared" ca="1" si="15"/>
        <v/>
      </c>
      <c r="BF50" s="52" t="str">
        <f t="shared" ca="1" si="16"/>
        <v/>
      </c>
      <c r="BG50" s="52">
        <f t="shared" ca="1" si="17"/>
        <v>15.799999999999946</v>
      </c>
      <c r="BH50" s="52" t="str">
        <f t="shared" ca="1" si="18"/>
        <v/>
      </c>
    </row>
    <row r="51" spans="19:60">
      <c r="S51" s="68">
        <f t="shared" si="43"/>
        <v>7</v>
      </c>
      <c r="T51" s="69">
        <f t="shared" si="43"/>
        <v>2</v>
      </c>
      <c r="U51" s="70">
        <f t="shared" si="40"/>
        <v>5</v>
      </c>
      <c r="V51" s="68">
        <f t="shared" si="41"/>
        <v>2</v>
      </c>
      <c r="W51" s="70">
        <f t="shared" si="41"/>
        <v>7</v>
      </c>
      <c r="X51" s="71">
        <f t="shared" si="41"/>
        <v>0.7142857142857143</v>
      </c>
      <c r="Y51" s="71">
        <f t="shared" si="41"/>
        <v>0.5</v>
      </c>
      <c r="Z51" s="69">
        <f t="shared" si="41"/>
        <v>10000</v>
      </c>
      <c r="AA51" s="69">
        <f t="shared" ca="1" si="41"/>
        <v>9094.3185641468026</v>
      </c>
      <c r="AB51" s="69">
        <f t="shared" ca="1" si="27"/>
        <v>-905.6814358531974</v>
      </c>
      <c r="AC51" s="69">
        <f t="shared" ca="1" si="42"/>
        <v>132.43413957955693</v>
      </c>
      <c r="AD51" s="73">
        <f t="shared" si="35"/>
        <v>15.699999999999946</v>
      </c>
      <c r="AE51" s="69">
        <f t="shared" si="44"/>
        <v>0.70000000000000007</v>
      </c>
      <c r="AF51" s="69">
        <f t="shared" si="44"/>
        <v>4.2</v>
      </c>
      <c r="AG51" s="78">
        <f t="shared" si="44"/>
        <v>200</v>
      </c>
      <c r="AH51" s="60">
        <f t="shared" si="44"/>
        <v>50</v>
      </c>
      <c r="AI51" s="60">
        <f t="shared" si="44"/>
        <v>210</v>
      </c>
      <c r="AJ51" s="60">
        <f t="shared" si="44"/>
        <v>10210</v>
      </c>
      <c r="AK51" s="60">
        <f t="shared" si="44"/>
        <v>1080.6814358531979</v>
      </c>
      <c r="AL51" s="60">
        <f t="shared" si="44"/>
        <v>21.613628717063957</v>
      </c>
      <c r="AM51" s="60">
        <f t="shared" ca="1" si="44"/>
        <v>-798.32922047521822</v>
      </c>
      <c r="AN51" s="60">
        <f t="shared" ca="1" si="44"/>
        <v>-798.32922047521822</v>
      </c>
      <c r="AO51" s="60">
        <f t="shared" ca="1" si="44"/>
        <v>798.32922047521822</v>
      </c>
      <c r="AP51" s="63">
        <f t="shared" si="3"/>
        <v>35</v>
      </c>
      <c r="AQ51" s="62">
        <f t="shared" si="4"/>
        <v>2.4212502367556707</v>
      </c>
      <c r="AR51" s="62">
        <f t="shared" si="5"/>
        <v>121.06251183778353</v>
      </c>
      <c r="AS51" s="62">
        <f t="shared" si="6"/>
        <v>242.12502367556706</v>
      </c>
      <c r="AT51" s="62">
        <f t="shared" si="7"/>
        <v>-121.06251183778353</v>
      </c>
      <c r="AU51" s="62">
        <f t="shared" si="8"/>
        <v>605.3125591889177</v>
      </c>
      <c r="AV51" s="62">
        <f t="shared" si="9"/>
        <v>-242.12502367556706</v>
      </c>
      <c r="AW51" s="63">
        <f t="shared" si="30"/>
        <v>363.18753551335067</v>
      </c>
      <c r="AX51" s="61" t="str">
        <f t="shared" ca="1" si="11"/>
        <v/>
      </c>
      <c r="AY51" s="69">
        <f t="shared" ca="1" si="31"/>
        <v>9411.6707795247821</v>
      </c>
      <c r="AZ51" s="51">
        <f t="shared" si="12"/>
        <v>847.43758286448474</v>
      </c>
      <c r="BA51" s="55">
        <f t="shared" ca="1" si="13"/>
        <v>9.3183186501229448E-2</v>
      </c>
      <c r="BB51" s="55">
        <f t="shared" ca="1" si="32"/>
        <v>0.40101024613716385</v>
      </c>
      <c r="BC51" s="64">
        <f t="shared" ca="1" si="14"/>
        <v>-542.49390033984673</v>
      </c>
      <c r="BE51" s="52" t="str">
        <f t="shared" ca="1" si="15"/>
        <v/>
      </c>
      <c r="BF51" s="52" t="str">
        <f t="shared" ca="1" si="16"/>
        <v/>
      </c>
      <c r="BG51" s="52">
        <f t="shared" ca="1" si="17"/>
        <v>15.699999999999946</v>
      </c>
      <c r="BH51" s="52" t="str">
        <f t="shared" ca="1" si="18"/>
        <v/>
      </c>
    </row>
    <row r="52" spans="19:60">
      <c r="S52" s="68">
        <f t="shared" si="43"/>
        <v>7</v>
      </c>
      <c r="T52" s="69">
        <f t="shared" si="43"/>
        <v>2</v>
      </c>
      <c r="U52" s="70">
        <f t="shared" si="40"/>
        <v>5</v>
      </c>
      <c r="V52" s="68">
        <f t="shared" si="41"/>
        <v>2</v>
      </c>
      <c r="W52" s="70">
        <f t="shared" si="41"/>
        <v>7</v>
      </c>
      <c r="X52" s="71">
        <f t="shared" si="41"/>
        <v>0.7142857142857143</v>
      </c>
      <c r="Y52" s="71">
        <f t="shared" si="41"/>
        <v>0.5</v>
      </c>
      <c r="Z52" s="69">
        <f t="shared" si="41"/>
        <v>10000</v>
      </c>
      <c r="AA52" s="69">
        <f t="shared" ca="1" si="41"/>
        <v>9094.3185641468026</v>
      </c>
      <c r="AB52" s="69">
        <f t="shared" ca="1" si="27"/>
        <v>-905.6814358531974</v>
      </c>
      <c r="AC52" s="69">
        <f t="shared" ca="1" si="42"/>
        <v>132.43413957955693</v>
      </c>
      <c r="AD52" s="73">
        <f t="shared" si="35"/>
        <v>15.599999999999946</v>
      </c>
      <c r="AE52" s="69">
        <f t="shared" si="44"/>
        <v>0.70000000000000007</v>
      </c>
      <c r="AF52" s="69">
        <f t="shared" si="44"/>
        <v>4.2</v>
      </c>
      <c r="AG52" s="78">
        <f t="shared" si="44"/>
        <v>200</v>
      </c>
      <c r="AH52" s="60">
        <f t="shared" si="44"/>
        <v>50</v>
      </c>
      <c r="AI52" s="60">
        <f t="shared" si="44"/>
        <v>210</v>
      </c>
      <c r="AJ52" s="60">
        <f t="shared" si="44"/>
        <v>10210</v>
      </c>
      <c r="AK52" s="60">
        <f t="shared" si="44"/>
        <v>1080.6814358531979</v>
      </c>
      <c r="AL52" s="60">
        <f t="shared" si="44"/>
        <v>21.613628717063957</v>
      </c>
      <c r="AM52" s="60">
        <f t="shared" ca="1" si="44"/>
        <v>-798.32922047521822</v>
      </c>
      <c r="AN52" s="60">
        <f t="shared" ca="1" si="44"/>
        <v>-798.32922047521822</v>
      </c>
      <c r="AO52" s="60">
        <f t="shared" ca="1" si="44"/>
        <v>798.32922047521822</v>
      </c>
      <c r="AP52" s="63">
        <f t="shared" si="3"/>
        <v>35</v>
      </c>
      <c r="AQ52" s="62">
        <f t="shared" si="4"/>
        <v>2.4303608151964124</v>
      </c>
      <c r="AR52" s="62">
        <f t="shared" si="5"/>
        <v>121.51804075982062</v>
      </c>
      <c r="AS52" s="62">
        <f t="shared" si="6"/>
        <v>243.03608151964124</v>
      </c>
      <c r="AT52" s="62">
        <f t="shared" si="7"/>
        <v>-121.51804075982062</v>
      </c>
      <c r="AU52" s="62">
        <f t="shared" si="8"/>
        <v>607.59020379910316</v>
      </c>
      <c r="AV52" s="62">
        <f t="shared" si="9"/>
        <v>-243.03608151964124</v>
      </c>
      <c r="AW52" s="63">
        <f t="shared" si="30"/>
        <v>364.55412227946192</v>
      </c>
      <c r="AX52" s="61" t="str">
        <f t="shared" ca="1" si="11"/>
        <v/>
      </c>
      <c r="AY52" s="69">
        <f t="shared" ca="1" si="31"/>
        <v>9411.6707795247821</v>
      </c>
      <c r="AZ52" s="51">
        <f t="shared" si="12"/>
        <v>850.62628531874429</v>
      </c>
      <c r="BA52" s="55">
        <f t="shared" ca="1" si="13"/>
        <v>9.3533812271788072E-2</v>
      </c>
      <c r="BB52" s="55">
        <f t="shared" ca="1" si="32"/>
        <v>0.40251915060623233</v>
      </c>
      <c r="BC52" s="64">
        <f t="shared" ca="1" si="14"/>
        <v>-541.12731357373548</v>
      </c>
      <c r="BE52" s="52" t="str">
        <f t="shared" ca="1" si="15"/>
        <v/>
      </c>
      <c r="BF52" s="52" t="str">
        <f t="shared" ca="1" si="16"/>
        <v/>
      </c>
      <c r="BG52" s="52">
        <f t="shared" ca="1" si="17"/>
        <v>15.599999999999946</v>
      </c>
      <c r="BH52" s="52" t="str">
        <f t="shared" ca="1" si="18"/>
        <v/>
      </c>
    </row>
    <row r="53" spans="19:60">
      <c r="S53" s="68">
        <f t="shared" si="43"/>
        <v>7</v>
      </c>
      <c r="T53" s="69">
        <f t="shared" si="43"/>
        <v>2</v>
      </c>
      <c r="U53" s="70">
        <f t="shared" si="40"/>
        <v>5</v>
      </c>
      <c r="V53" s="68">
        <f t="shared" si="41"/>
        <v>2</v>
      </c>
      <c r="W53" s="70">
        <f t="shared" si="41"/>
        <v>7</v>
      </c>
      <c r="X53" s="71">
        <f t="shared" si="41"/>
        <v>0.7142857142857143</v>
      </c>
      <c r="Y53" s="71">
        <f t="shared" si="41"/>
        <v>0.5</v>
      </c>
      <c r="Z53" s="69">
        <f t="shared" si="41"/>
        <v>10000</v>
      </c>
      <c r="AA53" s="69">
        <f t="shared" ca="1" si="41"/>
        <v>9094.3185641468026</v>
      </c>
      <c r="AB53" s="69">
        <f t="shared" ca="1" si="27"/>
        <v>-905.6814358531974</v>
      </c>
      <c r="AC53" s="69">
        <f t="shared" ca="1" si="42"/>
        <v>132.43413957955693</v>
      </c>
      <c r="AD53" s="73">
        <f t="shared" si="35"/>
        <v>15.499999999999947</v>
      </c>
      <c r="AE53" s="69">
        <f t="shared" si="44"/>
        <v>0.70000000000000007</v>
      </c>
      <c r="AF53" s="69">
        <f t="shared" si="44"/>
        <v>4.2</v>
      </c>
      <c r="AG53" s="78">
        <f t="shared" si="44"/>
        <v>200</v>
      </c>
      <c r="AH53" s="60">
        <f t="shared" si="44"/>
        <v>50</v>
      </c>
      <c r="AI53" s="60">
        <f t="shared" si="44"/>
        <v>210</v>
      </c>
      <c r="AJ53" s="60">
        <f t="shared" si="44"/>
        <v>10210</v>
      </c>
      <c r="AK53" s="60">
        <f t="shared" si="44"/>
        <v>1080.6814358531979</v>
      </c>
      <c r="AL53" s="60">
        <f t="shared" si="44"/>
        <v>21.613628717063957</v>
      </c>
      <c r="AM53" s="60">
        <f t="shared" ca="1" si="44"/>
        <v>-798.32922047521822</v>
      </c>
      <c r="AN53" s="60">
        <f t="shared" ca="1" si="44"/>
        <v>-798.32922047521822</v>
      </c>
      <c r="AO53" s="60">
        <f t="shared" ca="1" si="44"/>
        <v>798.32922047521822</v>
      </c>
      <c r="AP53" s="63">
        <f t="shared" si="3"/>
        <v>35</v>
      </c>
      <c r="AQ53" s="62">
        <f t="shared" si="4"/>
        <v>2.4395889494880021</v>
      </c>
      <c r="AR53" s="62">
        <f t="shared" si="5"/>
        <v>121.9794474744001</v>
      </c>
      <c r="AS53" s="62">
        <f t="shared" si="6"/>
        <v>243.95889494880021</v>
      </c>
      <c r="AT53" s="62">
        <f t="shared" si="7"/>
        <v>-121.9794474744001</v>
      </c>
      <c r="AU53" s="62">
        <f t="shared" si="8"/>
        <v>609.89723737200052</v>
      </c>
      <c r="AV53" s="62">
        <f t="shared" si="9"/>
        <v>-243.95889494880021</v>
      </c>
      <c r="AW53" s="63">
        <f t="shared" si="30"/>
        <v>365.93834242320031</v>
      </c>
      <c r="AX53" s="61" t="str">
        <f t="shared" ca="1" si="11"/>
        <v/>
      </c>
      <c r="AY53" s="69">
        <f t="shared" ca="1" si="31"/>
        <v>9411.6707795247821</v>
      </c>
      <c r="AZ53" s="51">
        <f t="shared" si="12"/>
        <v>853.85613232080073</v>
      </c>
      <c r="BA53" s="55">
        <f t="shared" ca="1" si="13"/>
        <v>9.3888962245837773E-2</v>
      </c>
      <c r="BB53" s="55">
        <f t="shared" ca="1" si="32"/>
        <v>0.40404752481038547</v>
      </c>
      <c r="BC53" s="64">
        <f t="shared" ca="1" si="14"/>
        <v>-539.74309342999709</v>
      </c>
      <c r="BE53" s="52" t="str">
        <f t="shared" ca="1" si="15"/>
        <v/>
      </c>
      <c r="BF53" s="52" t="str">
        <f t="shared" ca="1" si="16"/>
        <v/>
      </c>
      <c r="BG53" s="52">
        <f t="shared" ca="1" si="17"/>
        <v>15.499999999999947</v>
      </c>
      <c r="BH53" s="52" t="str">
        <f t="shared" ca="1" si="18"/>
        <v/>
      </c>
    </row>
    <row r="54" spans="19:60">
      <c r="S54" s="68">
        <f t="shared" si="43"/>
        <v>7</v>
      </c>
      <c r="T54" s="69">
        <f t="shared" si="43"/>
        <v>2</v>
      </c>
      <c r="U54" s="70">
        <f t="shared" si="40"/>
        <v>5</v>
      </c>
      <c r="V54" s="68">
        <f t="shared" si="41"/>
        <v>2</v>
      </c>
      <c r="W54" s="70">
        <f t="shared" si="41"/>
        <v>7</v>
      </c>
      <c r="X54" s="71">
        <f t="shared" si="41"/>
        <v>0.7142857142857143</v>
      </c>
      <c r="Y54" s="71">
        <f t="shared" si="41"/>
        <v>0.5</v>
      </c>
      <c r="Z54" s="69">
        <f t="shared" si="41"/>
        <v>10000</v>
      </c>
      <c r="AA54" s="69">
        <f t="shared" ca="1" si="41"/>
        <v>9094.3185641468026</v>
      </c>
      <c r="AB54" s="69">
        <f t="shared" ca="1" si="27"/>
        <v>-905.6814358531974</v>
      </c>
      <c r="AC54" s="69">
        <f t="shared" ca="1" si="42"/>
        <v>132.43413957955693</v>
      </c>
      <c r="AD54" s="73">
        <f t="shared" si="35"/>
        <v>15.399999999999947</v>
      </c>
      <c r="AE54" s="69">
        <f t="shared" si="44"/>
        <v>0.70000000000000007</v>
      </c>
      <c r="AF54" s="69">
        <f t="shared" si="44"/>
        <v>4.2</v>
      </c>
      <c r="AG54" s="78">
        <f t="shared" si="44"/>
        <v>200</v>
      </c>
      <c r="AH54" s="60">
        <f t="shared" si="44"/>
        <v>50</v>
      </c>
      <c r="AI54" s="60">
        <f t="shared" si="44"/>
        <v>210</v>
      </c>
      <c r="AJ54" s="60">
        <f t="shared" si="44"/>
        <v>10210</v>
      </c>
      <c r="AK54" s="60">
        <f t="shared" si="44"/>
        <v>1080.6814358531979</v>
      </c>
      <c r="AL54" s="60">
        <f t="shared" si="44"/>
        <v>21.613628717063957</v>
      </c>
      <c r="AM54" s="60">
        <f t="shared" ca="1" si="44"/>
        <v>-798.32922047521822</v>
      </c>
      <c r="AN54" s="60">
        <f t="shared" ca="1" si="44"/>
        <v>-798.32922047521822</v>
      </c>
      <c r="AO54" s="60">
        <f t="shared" ca="1" si="44"/>
        <v>798.32922047521822</v>
      </c>
      <c r="AP54" s="63">
        <f t="shared" si="3"/>
        <v>35</v>
      </c>
      <c r="AQ54" s="62">
        <f t="shared" si="4"/>
        <v>2.4489369296794825</v>
      </c>
      <c r="AR54" s="62">
        <f t="shared" si="5"/>
        <v>122.44684648397413</v>
      </c>
      <c r="AS54" s="62">
        <f t="shared" si="6"/>
        <v>244.89369296794825</v>
      </c>
      <c r="AT54" s="62">
        <f t="shared" si="7"/>
        <v>-122.44684648397413</v>
      </c>
      <c r="AU54" s="62">
        <f t="shared" si="8"/>
        <v>612.23423241987064</v>
      </c>
      <c r="AV54" s="62">
        <f t="shared" si="9"/>
        <v>-244.89369296794825</v>
      </c>
      <c r="AW54" s="63">
        <f t="shared" si="30"/>
        <v>367.34053945192238</v>
      </c>
      <c r="AX54" s="61" t="str">
        <f t="shared" ca="1" si="11"/>
        <v/>
      </c>
      <c r="AY54" s="69">
        <f t="shared" ca="1" si="31"/>
        <v>9411.6707795247821</v>
      </c>
      <c r="AZ54" s="51">
        <f t="shared" si="12"/>
        <v>857.12792538781889</v>
      </c>
      <c r="BA54" s="55">
        <f t="shared" ca="1" si="13"/>
        <v>9.4248724557212782E-2</v>
      </c>
      <c r="BB54" s="55">
        <f t="shared" ca="1" si="32"/>
        <v>0.40559574803017701</v>
      </c>
      <c r="BC54" s="64">
        <f t="shared" ca="1" si="14"/>
        <v>-538.34089640127502</v>
      </c>
      <c r="BE54" s="52" t="str">
        <f t="shared" ca="1" si="15"/>
        <v/>
      </c>
      <c r="BF54" s="52" t="str">
        <f t="shared" ca="1" si="16"/>
        <v/>
      </c>
      <c r="BG54" s="52">
        <f t="shared" ca="1" si="17"/>
        <v>15.399999999999947</v>
      </c>
      <c r="BH54" s="52" t="str">
        <f t="shared" ca="1" si="18"/>
        <v/>
      </c>
    </row>
    <row r="55" spans="19:60">
      <c r="S55" s="68">
        <f t="shared" si="43"/>
        <v>7</v>
      </c>
      <c r="T55" s="69">
        <f t="shared" si="43"/>
        <v>2</v>
      </c>
      <c r="U55" s="70">
        <f t="shared" si="40"/>
        <v>5</v>
      </c>
      <c r="V55" s="68">
        <f t="shared" si="41"/>
        <v>2</v>
      </c>
      <c r="W55" s="70">
        <f t="shared" si="41"/>
        <v>7</v>
      </c>
      <c r="X55" s="71">
        <f t="shared" si="41"/>
        <v>0.7142857142857143</v>
      </c>
      <c r="Y55" s="71">
        <f t="shared" si="41"/>
        <v>0.5</v>
      </c>
      <c r="Z55" s="69">
        <f t="shared" si="41"/>
        <v>10000</v>
      </c>
      <c r="AA55" s="69">
        <f t="shared" ca="1" si="41"/>
        <v>9094.3185641468026</v>
      </c>
      <c r="AB55" s="69">
        <f t="shared" ca="1" si="27"/>
        <v>-905.6814358531974</v>
      </c>
      <c r="AC55" s="69">
        <f t="shared" ca="1" si="42"/>
        <v>132.43413957955693</v>
      </c>
      <c r="AD55" s="73">
        <f t="shared" si="35"/>
        <v>15.299999999999947</v>
      </c>
      <c r="AE55" s="69">
        <f t="shared" si="44"/>
        <v>0.70000000000000007</v>
      </c>
      <c r="AF55" s="69">
        <f t="shared" si="44"/>
        <v>4.2</v>
      </c>
      <c r="AG55" s="78">
        <f t="shared" si="44"/>
        <v>200</v>
      </c>
      <c r="AH55" s="60">
        <f t="shared" si="44"/>
        <v>50</v>
      </c>
      <c r="AI55" s="60">
        <f t="shared" si="44"/>
        <v>210</v>
      </c>
      <c r="AJ55" s="60">
        <f t="shared" si="44"/>
        <v>10210</v>
      </c>
      <c r="AK55" s="60">
        <f t="shared" si="44"/>
        <v>1080.6814358531979</v>
      </c>
      <c r="AL55" s="60">
        <f t="shared" si="44"/>
        <v>21.613628717063957</v>
      </c>
      <c r="AM55" s="60">
        <f t="shared" ca="1" si="44"/>
        <v>-798.32922047521822</v>
      </c>
      <c r="AN55" s="60">
        <f t="shared" ca="1" si="44"/>
        <v>-798.32922047521822</v>
      </c>
      <c r="AO55" s="60">
        <f t="shared" ca="1" si="44"/>
        <v>798.32922047521822</v>
      </c>
      <c r="AP55" s="63">
        <f t="shared" si="3"/>
        <v>35</v>
      </c>
      <c r="AQ55" s="62">
        <f t="shared" si="4"/>
        <v>2.4584071056904597</v>
      </c>
      <c r="AR55" s="62">
        <f t="shared" si="5"/>
        <v>122.92035528452298</v>
      </c>
      <c r="AS55" s="62">
        <f t="shared" si="6"/>
        <v>245.84071056904597</v>
      </c>
      <c r="AT55" s="62">
        <f t="shared" si="7"/>
        <v>-122.92035528452298</v>
      </c>
      <c r="AU55" s="62">
        <f t="shared" si="8"/>
        <v>614.60177642261488</v>
      </c>
      <c r="AV55" s="62">
        <f t="shared" si="9"/>
        <v>-245.84071056904597</v>
      </c>
      <c r="AW55" s="63">
        <f t="shared" si="30"/>
        <v>368.76106585356888</v>
      </c>
      <c r="AX55" s="61" t="str">
        <f t="shared" ca="1" si="11"/>
        <v/>
      </c>
      <c r="AY55" s="69">
        <f t="shared" ca="1" si="31"/>
        <v>9411.6707795247821</v>
      </c>
      <c r="AZ55" s="51">
        <f t="shared" si="12"/>
        <v>860.44248699166087</v>
      </c>
      <c r="BA55" s="55">
        <f t="shared" ca="1" si="13"/>
        <v>9.4613189643899906E-2</v>
      </c>
      <c r="BB55" s="55">
        <f t="shared" ca="1" si="32"/>
        <v>0.40716420946199194</v>
      </c>
      <c r="BC55" s="64">
        <f t="shared" ca="1" si="14"/>
        <v>-536.92036999962852</v>
      </c>
      <c r="BE55" s="52" t="str">
        <f t="shared" ca="1" si="15"/>
        <v/>
      </c>
      <c r="BF55" s="52" t="str">
        <f t="shared" ca="1" si="16"/>
        <v/>
      </c>
      <c r="BG55" s="52">
        <f t="shared" ca="1" si="17"/>
        <v>15.299999999999947</v>
      </c>
      <c r="BH55" s="52" t="str">
        <f t="shared" ca="1" si="18"/>
        <v/>
      </c>
    </row>
    <row r="56" spans="19:60">
      <c r="S56" s="68">
        <f t="shared" si="43"/>
        <v>7</v>
      </c>
      <c r="T56" s="69">
        <f t="shared" si="43"/>
        <v>2</v>
      </c>
      <c r="U56" s="70">
        <f t="shared" si="40"/>
        <v>5</v>
      </c>
      <c r="V56" s="68">
        <f t="shared" si="41"/>
        <v>2</v>
      </c>
      <c r="W56" s="70">
        <f t="shared" si="41"/>
        <v>7</v>
      </c>
      <c r="X56" s="71">
        <f t="shared" si="41"/>
        <v>0.7142857142857143</v>
      </c>
      <c r="Y56" s="71">
        <f t="shared" si="41"/>
        <v>0.5</v>
      </c>
      <c r="Z56" s="69">
        <f t="shared" si="41"/>
        <v>10000</v>
      </c>
      <c r="AA56" s="69">
        <f t="shared" ca="1" si="41"/>
        <v>9094.3185641468026</v>
      </c>
      <c r="AB56" s="69">
        <f t="shared" ca="1" si="27"/>
        <v>-905.6814358531974</v>
      </c>
      <c r="AC56" s="69">
        <f t="shared" ca="1" si="42"/>
        <v>132.43413957955693</v>
      </c>
      <c r="AD56" s="73">
        <f t="shared" si="35"/>
        <v>15.199999999999948</v>
      </c>
      <c r="AE56" s="69">
        <f t="shared" si="44"/>
        <v>0.70000000000000007</v>
      </c>
      <c r="AF56" s="69">
        <f t="shared" si="44"/>
        <v>4.2</v>
      </c>
      <c r="AG56" s="78">
        <f t="shared" si="44"/>
        <v>200</v>
      </c>
      <c r="AH56" s="60">
        <f t="shared" si="44"/>
        <v>50</v>
      </c>
      <c r="AI56" s="60">
        <f t="shared" si="44"/>
        <v>210</v>
      </c>
      <c r="AJ56" s="60">
        <f t="shared" si="44"/>
        <v>10210</v>
      </c>
      <c r="AK56" s="60">
        <f t="shared" si="44"/>
        <v>1080.6814358531979</v>
      </c>
      <c r="AL56" s="60">
        <f t="shared" si="44"/>
        <v>21.613628717063957</v>
      </c>
      <c r="AM56" s="60">
        <f t="shared" ca="1" si="44"/>
        <v>-798.32922047521822</v>
      </c>
      <c r="AN56" s="60">
        <f t="shared" ca="1" si="44"/>
        <v>-798.32922047521822</v>
      </c>
      <c r="AO56" s="60">
        <f t="shared" ca="1" si="44"/>
        <v>798.32922047521822</v>
      </c>
      <c r="AP56" s="63">
        <f t="shared" si="3"/>
        <v>35</v>
      </c>
      <c r="AQ56" s="62">
        <f t="shared" si="4"/>
        <v>2.4680018892805284</v>
      </c>
      <c r="AR56" s="62">
        <f t="shared" si="5"/>
        <v>123.40009446402642</v>
      </c>
      <c r="AS56" s="62">
        <f t="shared" si="6"/>
        <v>246.80018892805285</v>
      </c>
      <c r="AT56" s="62">
        <f t="shared" si="7"/>
        <v>-123.40009446402642</v>
      </c>
      <c r="AU56" s="62">
        <f t="shared" si="8"/>
        <v>617.00047232013208</v>
      </c>
      <c r="AV56" s="62">
        <f t="shared" si="9"/>
        <v>-246.80018892805285</v>
      </c>
      <c r="AW56" s="63">
        <f t="shared" si="30"/>
        <v>370.2002833920792</v>
      </c>
      <c r="AX56" s="61" t="str">
        <f t="shared" ca="1" si="11"/>
        <v/>
      </c>
      <c r="AY56" s="69">
        <f t="shared" ca="1" si="31"/>
        <v>9411.6707795247821</v>
      </c>
      <c r="AZ56" s="51">
        <f t="shared" si="12"/>
        <v>863.80066124818495</v>
      </c>
      <c r="BA56" s="55">
        <f t="shared" ca="1" si="13"/>
        <v>9.4982450323832887E-2</v>
      </c>
      <c r="BB56" s="55">
        <f t="shared" ca="1" si="32"/>
        <v>0.40875330854422554</v>
      </c>
      <c r="BC56" s="64">
        <f t="shared" ca="1" si="14"/>
        <v>-535.4811524611182</v>
      </c>
      <c r="BE56" s="52" t="str">
        <f t="shared" ca="1" si="15"/>
        <v/>
      </c>
      <c r="BF56" s="52" t="str">
        <f t="shared" ca="1" si="16"/>
        <v/>
      </c>
      <c r="BG56" s="52">
        <f t="shared" ca="1" si="17"/>
        <v>15.199999999999948</v>
      </c>
      <c r="BH56" s="52" t="str">
        <f t="shared" ca="1" si="18"/>
        <v/>
      </c>
    </row>
    <row r="57" spans="19:60">
      <c r="S57" s="68">
        <f t="shared" si="43"/>
        <v>7</v>
      </c>
      <c r="T57" s="69">
        <f t="shared" si="43"/>
        <v>2</v>
      </c>
      <c r="U57" s="70">
        <f t="shared" si="40"/>
        <v>5</v>
      </c>
      <c r="V57" s="68">
        <f t="shared" ref="V57:AA72" si="45">V56</f>
        <v>2</v>
      </c>
      <c r="W57" s="70">
        <f t="shared" si="45"/>
        <v>7</v>
      </c>
      <c r="X57" s="71">
        <f t="shared" si="45"/>
        <v>0.7142857142857143</v>
      </c>
      <c r="Y57" s="71">
        <f t="shared" si="45"/>
        <v>0.5</v>
      </c>
      <c r="Z57" s="69">
        <f t="shared" si="45"/>
        <v>10000</v>
      </c>
      <c r="AA57" s="69">
        <f t="shared" ca="1" si="45"/>
        <v>9094.3185641468026</v>
      </c>
      <c r="AB57" s="69">
        <f t="shared" ca="1" si="27"/>
        <v>-905.6814358531974</v>
      </c>
      <c r="AC57" s="69">
        <f t="shared" ca="1" si="42"/>
        <v>132.43413957955693</v>
      </c>
      <c r="AD57" s="73">
        <f t="shared" si="35"/>
        <v>15.099999999999948</v>
      </c>
      <c r="AE57" s="69">
        <f t="shared" si="44"/>
        <v>0.70000000000000007</v>
      </c>
      <c r="AF57" s="69">
        <f t="shared" si="44"/>
        <v>4.2</v>
      </c>
      <c r="AG57" s="78">
        <f t="shared" si="44"/>
        <v>200</v>
      </c>
      <c r="AH57" s="60">
        <f t="shared" si="44"/>
        <v>50</v>
      </c>
      <c r="AI57" s="60">
        <f t="shared" si="44"/>
        <v>210</v>
      </c>
      <c r="AJ57" s="60">
        <f t="shared" si="44"/>
        <v>10210</v>
      </c>
      <c r="AK57" s="60">
        <f t="shared" si="44"/>
        <v>1080.6814358531979</v>
      </c>
      <c r="AL57" s="60">
        <f t="shared" si="44"/>
        <v>21.613628717063957</v>
      </c>
      <c r="AM57" s="60">
        <f t="shared" ca="1" si="44"/>
        <v>-798.32922047521822</v>
      </c>
      <c r="AN57" s="60">
        <f t="shared" ca="1" si="44"/>
        <v>-798.32922047521822</v>
      </c>
      <c r="AO57" s="60">
        <f t="shared" ca="1" si="44"/>
        <v>798.32922047521822</v>
      </c>
      <c r="AP57" s="63">
        <f t="shared" si="3"/>
        <v>35</v>
      </c>
      <c r="AQ57" s="62">
        <f t="shared" si="4"/>
        <v>2.4777237560969558</v>
      </c>
      <c r="AR57" s="62">
        <f t="shared" si="5"/>
        <v>123.88618780484779</v>
      </c>
      <c r="AS57" s="62">
        <f t="shared" si="6"/>
        <v>247.77237560969559</v>
      </c>
      <c r="AT57" s="62">
        <f t="shared" si="7"/>
        <v>-123.88618780484779</v>
      </c>
      <c r="AU57" s="62">
        <f t="shared" si="8"/>
        <v>619.43093902423902</v>
      </c>
      <c r="AV57" s="62">
        <f t="shared" si="9"/>
        <v>-247.77237560969559</v>
      </c>
      <c r="AW57" s="63">
        <f t="shared" si="30"/>
        <v>371.65856341454344</v>
      </c>
      <c r="AX57" s="61" t="str">
        <f t="shared" ca="1" si="11"/>
        <v/>
      </c>
      <c r="AY57" s="69">
        <f t="shared" ca="1" si="31"/>
        <v>9411.6707795247821</v>
      </c>
      <c r="AZ57" s="51">
        <f t="shared" si="12"/>
        <v>867.2033146339345</v>
      </c>
      <c r="BA57" s="55">
        <f t="shared" ca="1" si="13"/>
        <v>9.5356601873698765E-2</v>
      </c>
      <c r="BB57" s="55">
        <f t="shared" ca="1" si="32"/>
        <v>0.41036345529642265</v>
      </c>
      <c r="BC57" s="64">
        <f t="shared" ca="1" si="14"/>
        <v>-534.02287243865396</v>
      </c>
      <c r="BE57" s="52" t="str">
        <f t="shared" ca="1" si="15"/>
        <v/>
      </c>
      <c r="BF57" s="52" t="str">
        <f t="shared" ca="1" si="16"/>
        <v/>
      </c>
      <c r="BG57" s="52">
        <f t="shared" ca="1" si="17"/>
        <v>15.099999999999948</v>
      </c>
      <c r="BH57" s="52" t="str">
        <f t="shared" ca="1" si="18"/>
        <v/>
      </c>
    </row>
    <row r="58" spans="19:60">
      <c r="S58" s="68">
        <f t="shared" ref="S58:T73" si="46">S57</f>
        <v>7</v>
      </c>
      <c r="T58" s="69">
        <f t="shared" si="46"/>
        <v>2</v>
      </c>
      <c r="U58" s="70">
        <f t="shared" si="40"/>
        <v>5</v>
      </c>
      <c r="V58" s="68">
        <f t="shared" si="45"/>
        <v>2</v>
      </c>
      <c r="W58" s="70">
        <f t="shared" si="45"/>
        <v>7</v>
      </c>
      <c r="X58" s="71">
        <f t="shared" si="45"/>
        <v>0.7142857142857143</v>
      </c>
      <c r="Y58" s="71">
        <f t="shared" si="45"/>
        <v>0.5</v>
      </c>
      <c r="Z58" s="69">
        <f t="shared" si="45"/>
        <v>10000</v>
      </c>
      <c r="AA58" s="69">
        <f t="shared" ca="1" si="45"/>
        <v>9094.3185641468026</v>
      </c>
      <c r="AB58" s="69">
        <f t="shared" ca="1" si="27"/>
        <v>-905.6814358531974</v>
      </c>
      <c r="AC58" s="69">
        <f t="shared" ca="1" si="42"/>
        <v>132.43413957955693</v>
      </c>
      <c r="AD58" s="73">
        <f t="shared" si="35"/>
        <v>14.999999999999948</v>
      </c>
      <c r="AE58" s="69">
        <f t="shared" ref="AE58:AO73" si="47">AE57</f>
        <v>0.70000000000000007</v>
      </c>
      <c r="AF58" s="69">
        <f t="shared" si="47"/>
        <v>4.2</v>
      </c>
      <c r="AG58" s="78">
        <f t="shared" si="47"/>
        <v>200</v>
      </c>
      <c r="AH58" s="60">
        <f t="shared" si="47"/>
        <v>50</v>
      </c>
      <c r="AI58" s="60">
        <f t="shared" si="47"/>
        <v>210</v>
      </c>
      <c r="AJ58" s="60">
        <f t="shared" si="47"/>
        <v>10210</v>
      </c>
      <c r="AK58" s="60">
        <f t="shared" si="47"/>
        <v>1080.6814358531979</v>
      </c>
      <c r="AL58" s="60">
        <f t="shared" si="47"/>
        <v>21.613628717063957</v>
      </c>
      <c r="AM58" s="60">
        <f t="shared" ca="1" si="47"/>
        <v>-798.32922047521822</v>
      </c>
      <c r="AN58" s="60">
        <f t="shared" ca="1" si="47"/>
        <v>-798.32922047521822</v>
      </c>
      <c r="AO58" s="60">
        <f t="shared" ca="1" si="47"/>
        <v>798.32922047521822</v>
      </c>
      <c r="AP58" s="63">
        <f t="shared" si="3"/>
        <v>35</v>
      </c>
      <c r="AQ58" s="62">
        <f t="shared" si="4"/>
        <v>2.4875752478042688</v>
      </c>
      <c r="AR58" s="62">
        <f t="shared" si="5"/>
        <v>124.37876239021344</v>
      </c>
      <c r="AS58" s="62">
        <f t="shared" si="6"/>
        <v>248.75752478042688</v>
      </c>
      <c r="AT58" s="62">
        <f t="shared" si="7"/>
        <v>-124.37876239021344</v>
      </c>
      <c r="AU58" s="62">
        <f t="shared" si="8"/>
        <v>621.89381195106716</v>
      </c>
      <c r="AV58" s="62">
        <f t="shared" si="9"/>
        <v>-248.75752478042688</v>
      </c>
      <c r="AW58" s="63">
        <f t="shared" si="30"/>
        <v>373.13628717064029</v>
      </c>
      <c r="AX58" s="61" t="str">
        <f t="shared" ca="1" si="11"/>
        <v/>
      </c>
      <c r="AY58" s="69">
        <f t="shared" ca="1" si="31"/>
        <v>9411.6707795247821</v>
      </c>
      <c r="AZ58" s="51">
        <f t="shared" si="12"/>
        <v>870.6513367314941</v>
      </c>
      <c r="BA58" s="55">
        <f t="shared" ca="1" si="13"/>
        <v>9.5735742110896194E-2</v>
      </c>
      <c r="BB58" s="55">
        <f t="shared" ca="1" si="32"/>
        <v>0.4119950706719821</v>
      </c>
      <c r="BC58" s="64">
        <f t="shared" ca="1" si="14"/>
        <v>-532.54514868255706</v>
      </c>
      <c r="BE58" s="52" t="str">
        <f t="shared" ca="1" si="15"/>
        <v/>
      </c>
      <c r="BF58" s="52" t="str">
        <f t="shared" ca="1" si="16"/>
        <v/>
      </c>
      <c r="BG58" s="52">
        <f t="shared" ca="1" si="17"/>
        <v>14.999999999999948</v>
      </c>
      <c r="BH58" s="52" t="str">
        <f t="shared" ca="1" si="18"/>
        <v/>
      </c>
    </row>
    <row r="59" spans="19:60">
      <c r="S59" s="68">
        <f t="shared" si="46"/>
        <v>7</v>
      </c>
      <c r="T59" s="69">
        <f t="shared" si="46"/>
        <v>2</v>
      </c>
      <c r="U59" s="70">
        <f t="shared" si="40"/>
        <v>5</v>
      </c>
      <c r="V59" s="68">
        <f t="shared" si="45"/>
        <v>2</v>
      </c>
      <c r="W59" s="70">
        <f t="shared" si="45"/>
        <v>7</v>
      </c>
      <c r="X59" s="71">
        <f t="shared" si="45"/>
        <v>0.7142857142857143</v>
      </c>
      <c r="Y59" s="71">
        <f t="shared" si="45"/>
        <v>0.5</v>
      </c>
      <c r="Z59" s="69">
        <f t="shared" si="45"/>
        <v>10000</v>
      </c>
      <c r="AA59" s="69">
        <f t="shared" ca="1" si="45"/>
        <v>9094.3185641468026</v>
      </c>
      <c r="AB59" s="69">
        <f t="shared" ca="1" si="27"/>
        <v>-905.6814358531974</v>
      </c>
      <c r="AC59" s="69">
        <f t="shared" ca="1" si="42"/>
        <v>132.43413957955693</v>
      </c>
      <c r="AD59" s="73">
        <f t="shared" si="35"/>
        <v>14.899999999999949</v>
      </c>
      <c r="AE59" s="69">
        <f t="shared" si="47"/>
        <v>0.70000000000000007</v>
      </c>
      <c r="AF59" s="69">
        <f t="shared" si="47"/>
        <v>4.2</v>
      </c>
      <c r="AG59" s="78">
        <f t="shared" si="47"/>
        <v>200</v>
      </c>
      <c r="AH59" s="60">
        <f t="shared" si="47"/>
        <v>50</v>
      </c>
      <c r="AI59" s="60">
        <f t="shared" si="47"/>
        <v>210</v>
      </c>
      <c r="AJ59" s="60">
        <f t="shared" si="47"/>
        <v>10210</v>
      </c>
      <c r="AK59" s="60">
        <f t="shared" si="47"/>
        <v>1080.6814358531979</v>
      </c>
      <c r="AL59" s="60">
        <f t="shared" si="47"/>
        <v>21.613628717063957</v>
      </c>
      <c r="AM59" s="60">
        <f t="shared" ca="1" si="47"/>
        <v>-798.32922047521822</v>
      </c>
      <c r="AN59" s="60">
        <f t="shared" ca="1" si="47"/>
        <v>-798.32922047521822</v>
      </c>
      <c r="AO59" s="60">
        <f t="shared" ca="1" si="47"/>
        <v>798.32922047521822</v>
      </c>
      <c r="AP59" s="63">
        <f t="shared" si="3"/>
        <v>35</v>
      </c>
      <c r="AQ59" s="62">
        <f t="shared" si="4"/>
        <v>2.4975589742995998</v>
      </c>
      <c r="AR59" s="62">
        <f t="shared" si="5"/>
        <v>124.87794871497999</v>
      </c>
      <c r="AS59" s="62">
        <f t="shared" si="6"/>
        <v>249.75589742995999</v>
      </c>
      <c r="AT59" s="62">
        <f t="shared" si="7"/>
        <v>-124.87794871497999</v>
      </c>
      <c r="AU59" s="62">
        <f t="shared" si="8"/>
        <v>624.38974357489997</v>
      </c>
      <c r="AV59" s="62">
        <f t="shared" si="9"/>
        <v>-249.75589742995999</v>
      </c>
      <c r="AW59" s="63">
        <f t="shared" si="30"/>
        <v>374.63384614493998</v>
      </c>
      <c r="AX59" s="61" t="str">
        <f t="shared" ca="1" si="11"/>
        <v/>
      </c>
      <c r="AY59" s="69">
        <f t="shared" ca="1" si="31"/>
        <v>9411.6707795247821</v>
      </c>
      <c r="AZ59" s="51">
        <f t="shared" si="12"/>
        <v>874.14564100485995</v>
      </c>
      <c r="BA59" s="55">
        <f t="shared" ca="1" si="13"/>
        <v>9.6119971478794267E-2</v>
      </c>
      <c r="BB59" s="55">
        <f t="shared" ca="1" si="32"/>
        <v>0.41364858692506606</v>
      </c>
      <c r="BC59" s="64">
        <f t="shared" ca="1" si="14"/>
        <v>-531.04758970825742</v>
      </c>
      <c r="BE59" s="52" t="str">
        <f t="shared" ca="1" si="15"/>
        <v/>
      </c>
      <c r="BF59" s="52" t="str">
        <f t="shared" ca="1" si="16"/>
        <v/>
      </c>
      <c r="BG59" s="52">
        <f t="shared" ca="1" si="17"/>
        <v>14.899999999999949</v>
      </c>
      <c r="BH59" s="52" t="str">
        <f t="shared" ca="1" si="18"/>
        <v/>
      </c>
    </row>
    <row r="60" spans="19:60">
      <c r="S60" s="68">
        <f t="shared" si="46"/>
        <v>7</v>
      </c>
      <c r="T60" s="69">
        <f t="shared" si="46"/>
        <v>2</v>
      </c>
      <c r="U60" s="70">
        <f t="shared" si="40"/>
        <v>5</v>
      </c>
      <c r="V60" s="68">
        <f t="shared" si="45"/>
        <v>2</v>
      </c>
      <c r="W60" s="70">
        <f t="shared" si="45"/>
        <v>7</v>
      </c>
      <c r="X60" s="71">
        <f t="shared" si="45"/>
        <v>0.7142857142857143</v>
      </c>
      <c r="Y60" s="71">
        <f t="shared" si="45"/>
        <v>0.5</v>
      </c>
      <c r="Z60" s="69">
        <f t="shared" si="45"/>
        <v>10000</v>
      </c>
      <c r="AA60" s="69">
        <f t="shared" ca="1" si="45"/>
        <v>9094.3185641468026</v>
      </c>
      <c r="AB60" s="69">
        <f t="shared" ca="1" si="27"/>
        <v>-905.6814358531974</v>
      </c>
      <c r="AC60" s="69">
        <f t="shared" ca="1" si="42"/>
        <v>132.43413957955693</v>
      </c>
      <c r="AD60" s="73">
        <f t="shared" si="35"/>
        <v>14.799999999999949</v>
      </c>
      <c r="AE60" s="69">
        <f t="shared" si="47"/>
        <v>0.70000000000000007</v>
      </c>
      <c r="AF60" s="69">
        <f t="shared" si="47"/>
        <v>4.2</v>
      </c>
      <c r="AG60" s="78">
        <f t="shared" si="47"/>
        <v>200</v>
      </c>
      <c r="AH60" s="60">
        <f t="shared" si="47"/>
        <v>50</v>
      </c>
      <c r="AI60" s="60">
        <f t="shared" si="47"/>
        <v>210</v>
      </c>
      <c r="AJ60" s="60">
        <f t="shared" si="47"/>
        <v>10210</v>
      </c>
      <c r="AK60" s="60">
        <f t="shared" si="47"/>
        <v>1080.6814358531979</v>
      </c>
      <c r="AL60" s="60">
        <f t="shared" si="47"/>
        <v>21.613628717063957</v>
      </c>
      <c r="AM60" s="60">
        <f t="shared" ca="1" si="47"/>
        <v>-798.32922047521822</v>
      </c>
      <c r="AN60" s="60">
        <f t="shared" ca="1" si="47"/>
        <v>-798.32922047521822</v>
      </c>
      <c r="AO60" s="60">
        <f t="shared" ca="1" si="47"/>
        <v>798.32922047521822</v>
      </c>
      <c r="AP60" s="63">
        <f t="shared" si="3"/>
        <v>35</v>
      </c>
      <c r="AQ60" s="62">
        <f t="shared" si="4"/>
        <v>2.50767761601784</v>
      </c>
      <c r="AR60" s="62">
        <f t="shared" si="5"/>
        <v>125.383880800892</v>
      </c>
      <c r="AS60" s="62">
        <f t="shared" si="6"/>
        <v>250.767761601784</v>
      </c>
      <c r="AT60" s="62">
        <f t="shared" si="7"/>
        <v>-125.383880800892</v>
      </c>
      <c r="AU60" s="62">
        <f t="shared" si="8"/>
        <v>626.91940400446003</v>
      </c>
      <c r="AV60" s="62">
        <f t="shared" si="9"/>
        <v>-250.767761601784</v>
      </c>
      <c r="AW60" s="63">
        <f t="shared" si="30"/>
        <v>376.15164240267603</v>
      </c>
      <c r="AX60" s="61" t="str">
        <f t="shared" ca="1" si="11"/>
        <v/>
      </c>
      <c r="AY60" s="69">
        <f t="shared" ca="1" si="31"/>
        <v>9411.6707795247821</v>
      </c>
      <c r="AZ60" s="51">
        <f t="shared" si="12"/>
        <v>877.68716560624398</v>
      </c>
      <c r="BA60" s="55">
        <f t="shared" ca="1" si="13"/>
        <v>9.6509393135447694E-2</v>
      </c>
      <c r="BB60" s="55">
        <f t="shared" ca="1" si="32"/>
        <v>0.41532444799238077</v>
      </c>
      <c r="BC60" s="64">
        <f t="shared" ca="1" si="14"/>
        <v>-529.52979345052131</v>
      </c>
      <c r="BE60" s="52" t="str">
        <f t="shared" ca="1" si="15"/>
        <v/>
      </c>
      <c r="BF60" s="52" t="str">
        <f t="shared" ca="1" si="16"/>
        <v/>
      </c>
      <c r="BG60" s="52">
        <f t="shared" ca="1" si="17"/>
        <v>14.799999999999949</v>
      </c>
      <c r="BH60" s="52" t="str">
        <f t="shared" ca="1" si="18"/>
        <v/>
      </c>
    </row>
    <row r="61" spans="19:60">
      <c r="S61" s="68">
        <f t="shared" si="46"/>
        <v>7</v>
      </c>
      <c r="T61" s="69">
        <f t="shared" si="46"/>
        <v>2</v>
      </c>
      <c r="U61" s="70">
        <f t="shared" si="40"/>
        <v>5</v>
      </c>
      <c r="V61" s="68">
        <f t="shared" si="45"/>
        <v>2</v>
      </c>
      <c r="W61" s="70">
        <f t="shared" si="45"/>
        <v>7</v>
      </c>
      <c r="X61" s="71">
        <f t="shared" si="45"/>
        <v>0.7142857142857143</v>
      </c>
      <c r="Y61" s="71">
        <f t="shared" si="45"/>
        <v>0.5</v>
      </c>
      <c r="Z61" s="69">
        <f t="shared" si="45"/>
        <v>10000</v>
      </c>
      <c r="AA61" s="69">
        <f t="shared" ca="1" si="45"/>
        <v>9094.3185641468026</v>
      </c>
      <c r="AB61" s="69">
        <f t="shared" ca="1" si="27"/>
        <v>-905.6814358531974</v>
      </c>
      <c r="AC61" s="69">
        <f t="shared" ca="1" si="42"/>
        <v>132.43413957955693</v>
      </c>
      <c r="AD61" s="73">
        <f t="shared" si="35"/>
        <v>14.69999999999995</v>
      </c>
      <c r="AE61" s="69">
        <f t="shared" si="47"/>
        <v>0.70000000000000007</v>
      </c>
      <c r="AF61" s="69">
        <f t="shared" si="47"/>
        <v>4.2</v>
      </c>
      <c r="AG61" s="78">
        <f t="shared" si="47"/>
        <v>200</v>
      </c>
      <c r="AH61" s="60">
        <f t="shared" si="47"/>
        <v>50</v>
      </c>
      <c r="AI61" s="60">
        <f t="shared" si="47"/>
        <v>210</v>
      </c>
      <c r="AJ61" s="60">
        <f t="shared" si="47"/>
        <v>10210</v>
      </c>
      <c r="AK61" s="60">
        <f t="shared" si="47"/>
        <v>1080.6814358531979</v>
      </c>
      <c r="AL61" s="60">
        <f t="shared" si="47"/>
        <v>21.613628717063957</v>
      </c>
      <c r="AM61" s="60">
        <f t="shared" ca="1" si="47"/>
        <v>-798.32922047521822</v>
      </c>
      <c r="AN61" s="60">
        <f t="shared" ca="1" si="47"/>
        <v>-798.32922047521822</v>
      </c>
      <c r="AO61" s="60">
        <f t="shared" ca="1" si="47"/>
        <v>798.32922047521822</v>
      </c>
      <c r="AP61" s="63">
        <f t="shared" si="3"/>
        <v>35</v>
      </c>
      <c r="AQ61" s="62">
        <f t="shared" si="4"/>
        <v>2.5179339263308869</v>
      </c>
      <c r="AR61" s="62">
        <f t="shared" si="5"/>
        <v>125.89669631654434</v>
      </c>
      <c r="AS61" s="62">
        <f t="shared" si="6"/>
        <v>251.79339263308867</v>
      </c>
      <c r="AT61" s="62">
        <f t="shared" si="7"/>
        <v>-125.89669631654434</v>
      </c>
      <c r="AU61" s="62">
        <f t="shared" si="8"/>
        <v>629.48348158272165</v>
      </c>
      <c r="AV61" s="62">
        <f t="shared" si="9"/>
        <v>-251.79339263308867</v>
      </c>
      <c r="AW61" s="63">
        <f t="shared" si="30"/>
        <v>377.69008894963298</v>
      </c>
      <c r="AX61" s="61" t="str">
        <f t="shared" ca="1" si="11"/>
        <v/>
      </c>
      <c r="AY61" s="69">
        <f t="shared" ca="1" si="31"/>
        <v>9411.6707795247821</v>
      </c>
      <c r="AZ61" s="51">
        <f t="shared" si="12"/>
        <v>881.27687421581038</v>
      </c>
      <c r="BA61" s="55">
        <f t="shared" ca="1" si="13"/>
        <v>9.6904113045933174E-2</v>
      </c>
      <c r="BB61" s="55">
        <f t="shared" ca="1" si="32"/>
        <v>0.41702310989054331</v>
      </c>
      <c r="BC61" s="64">
        <f t="shared" ca="1" si="14"/>
        <v>-527.99134690356436</v>
      </c>
      <c r="BE61" s="52" t="str">
        <f t="shared" ca="1" si="15"/>
        <v/>
      </c>
      <c r="BF61" s="52" t="str">
        <f t="shared" ca="1" si="16"/>
        <v/>
      </c>
      <c r="BG61" s="52">
        <f t="shared" ca="1" si="17"/>
        <v>14.69999999999995</v>
      </c>
      <c r="BH61" s="52" t="str">
        <f t="shared" ca="1" si="18"/>
        <v/>
      </c>
    </row>
    <row r="62" spans="19:60">
      <c r="S62" s="68">
        <f t="shared" si="46"/>
        <v>7</v>
      </c>
      <c r="T62" s="69">
        <f t="shared" si="46"/>
        <v>2</v>
      </c>
      <c r="U62" s="70">
        <f t="shared" si="40"/>
        <v>5</v>
      </c>
      <c r="V62" s="68">
        <f t="shared" si="45"/>
        <v>2</v>
      </c>
      <c r="W62" s="70">
        <f t="shared" si="45"/>
        <v>7</v>
      </c>
      <c r="X62" s="71">
        <f t="shared" si="45"/>
        <v>0.7142857142857143</v>
      </c>
      <c r="Y62" s="71">
        <f t="shared" si="45"/>
        <v>0.5</v>
      </c>
      <c r="Z62" s="69">
        <f t="shared" si="45"/>
        <v>10000</v>
      </c>
      <c r="AA62" s="69">
        <f t="shared" ca="1" si="45"/>
        <v>9094.3185641468026</v>
      </c>
      <c r="AB62" s="69">
        <f t="shared" ca="1" si="27"/>
        <v>-905.6814358531974</v>
      </c>
      <c r="AC62" s="69">
        <f t="shared" ca="1" si="42"/>
        <v>132.43413957955693</v>
      </c>
      <c r="AD62" s="73">
        <f t="shared" si="35"/>
        <v>14.59999999999995</v>
      </c>
      <c r="AE62" s="69">
        <f t="shared" si="47"/>
        <v>0.70000000000000007</v>
      </c>
      <c r="AF62" s="69">
        <f t="shared" si="47"/>
        <v>4.2</v>
      </c>
      <c r="AG62" s="78">
        <f t="shared" si="47"/>
        <v>200</v>
      </c>
      <c r="AH62" s="60">
        <f t="shared" si="47"/>
        <v>50</v>
      </c>
      <c r="AI62" s="60">
        <f t="shared" si="47"/>
        <v>210</v>
      </c>
      <c r="AJ62" s="60">
        <f t="shared" si="47"/>
        <v>10210</v>
      </c>
      <c r="AK62" s="60">
        <f t="shared" si="47"/>
        <v>1080.6814358531979</v>
      </c>
      <c r="AL62" s="60">
        <f t="shared" si="47"/>
        <v>21.613628717063957</v>
      </c>
      <c r="AM62" s="60">
        <f t="shared" ca="1" si="47"/>
        <v>-798.32922047521822</v>
      </c>
      <c r="AN62" s="60">
        <f t="shared" ca="1" si="47"/>
        <v>-798.32922047521822</v>
      </c>
      <c r="AO62" s="60">
        <f t="shared" ca="1" si="47"/>
        <v>798.32922047521822</v>
      </c>
      <c r="AP62" s="63">
        <f t="shared" si="3"/>
        <v>35</v>
      </c>
      <c r="AQ62" s="62">
        <f t="shared" si="4"/>
        <v>2.5283307340454817</v>
      </c>
      <c r="AR62" s="62">
        <f t="shared" si="5"/>
        <v>126.41653670227409</v>
      </c>
      <c r="AS62" s="62">
        <f t="shared" si="6"/>
        <v>252.83307340454817</v>
      </c>
      <c r="AT62" s="62">
        <f t="shared" si="7"/>
        <v>-126.41653670227409</v>
      </c>
      <c r="AU62" s="62">
        <f t="shared" si="8"/>
        <v>632.08268351137042</v>
      </c>
      <c r="AV62" s="62">
        <f t="shared" si="9"/>
        <v>-252.83307340454817</v>
      </c>
      <c r="AW62" s="63">
        <f t="shared" si="30"/>
        <v>379.24961010682227</v>
      </c>
      <c r="AX62" s="61" t="str">
        <f t="shared" ca="1" si="11"/>
        <v/>
      </c>
      <c r="AY62" s="69">
        <f t="shared" ca="1" si="31"/>
        <v>9411.6707795247821</v>
      </c>
      <c r="AZ62" s="51">
        <f t="shared" si="12"/>
        <v>884.91575691591856</v>
      </c>
      <c r="BA62" s="55">
        <f t="shared" ca="1" si="13"/>
        <v>9.7304240078480056E-2</v>
      </c>
      <c r="BB62" s="55">
        <f t="shared" ca="1" si="32"/>
        <v>0.41874504112977662</v>
      </c>
      <c r="BC62" s="64">
        <f t="shared" ca="1" si="14"/>
        <v>-526.43182574637513</v>
      </c>
      <c r="BE62" s="52" t="str">
        <f t="shared" ca="1" si="15"/>
        <v/>
      </c>
      <c r="BF62" s="52" t="str">
        <f t="shared" ca="1" si="16"/>
        <v/>
      </c>
      <c r="BG62" s="52">
        <f t="shared" ca="1" si="17"/>
        <v>14.59999999999995</v>
      </c>
      <c r="BH62" s="52" t="str">
        <f t="shared" ca="1" si="18"/>
        <v/>
      </c>
    </row>
    <row r="63" spans="19:60">
      <c r="S63" s="68">
        <f t="shared" si="46"/>
        <v>7</v>
      </c>
      <c r="T63" s="69">
        <f t="shared" si="46"/>
        <v>2</v>
      </c>
      <c r="U63" s="70">
        <f t="shared" si="40"/>
        <v>5</v>
      </c>
      <c r="V63" s="68">
        <f t="shared" si="45"/>
        <v>2</v>
      </c>
      <c r="W63" s="70">
        <f t="shared" si="45"/>
        <v>7</v>
      </c>
      <c r="X63" s="71">
        <f t="shared" si="45"/>
        <v>0.7142857142857143</v>
      </c>
      <c r="Y63" s="71">
        <f t="shared" si="45"/>
        <v>0.5</v>
      </c>
      <c r="Z63" s="69">
        <f t="shared" si="45"/>
        <v>10000</v>
      </c>
      <c r="AA63" s="69">
        <f t="shared" ca="1" si="45"/>
        <v>9094.3185641468026</v>
      </c>
      <c r="AB63" s="69">
        <f t="shared" ca="1" si="27"/>
        <v>-905.6814358531974</v>
      </c>
      <c r="AC63" s="69">
        <f t="shared" ca="1" si="42"/>
        <v>132.43413957955693</v>
      </c>
      <c r="AD63" s="73">
        <f t="shared" si="35"/>
        <v>14.49999999999995</v>
      </c>
      <c r="AE63" s="69">
        <f t="shared" si="47"/>
        <v>0.70000000000000007</v>
      </c>
      <c r="AF63" s="69">
        <f t="shared" si="47"/>
        <v>4.2</v>
      </c>
      <c r="AG63" s="78">
        <f t="shared" si="47"/>
        <v>200</v>
      </c>
      <c r="AH63" s="60">
        <f t="shared" si="47"/>
        <v>50</v>
      </c>
      <c r="AI63" s="60">
        <f t="shared" si="47"/>
        <v>210</v>
      </c>
      <c r="AJ63" s="60">
        <f t="shared" si="47"/>
        <v>10210</v>
      </c>
      <c r="AK63" s="60">
        <f t="shared" si="47"/>
        <v>1080.6814358531979</v>
      </c>
      <c r="AL63" s="60">
        <f t="shared" si="47"/>
        <v>21.613628717063957</v>
      </c>
      <c r="AM63" s="60">
        <f t="shared" ca="1" si="47"/>
        <v>-798.32922047521822</v>
      </c>
      <c r="AN63" s="60">
        <f t="shared" ca="1" si="47"/>
        <v>-798.32922047521822</v>
      </c>
      <c r="AO63" s="60">
        <f t="shared" ca="1" si="47"/>
        <v>798.32922047521822</v>
      </c>
      <c r="AP63" s="63">
        <f t="shared" si="3"/>
        <v>35</v>
      </c>
      <c r="AQ63" s="62">
        <f t="shared" si="4"/>
        <v>2.5388709460044163</v>
      </c>
      <c r="AR63" s="62">
        <f t="shared" si="5"/>
        <v>126.94354730022081</v>
      </c>
      <c r="AS63" s="62">
        <f t="shared" si="6"/>
        <v>253.88709460044163</v>
      </c>
      <c r="AT63" s="62">
        <f t="shared" si="7"/>
        <v>-126.94354730022081</v>
      </c>
      <c r="AU63" s="62">
        <f t="shared" si="8"/>
        <v>634.71773650110413</v>
      </c>
      <c r="AV63" s="62">
        <f t="shared" si="9"/>
        <v>-253.88709460044163</v>
      </c>
      <c r="AW63" s="63">
        <f t="shared" si="30"/>
        <v>380.8306419006625</v>
      </c>
      <c r="AX63" s="61" t="str">
        <f t="shared" ca="1" si="11"/>
        <v/>
      </c>
      <c r="AY63" s="69">
        <f t="shared" ca="1" si="31"/>
        <v>9411.6707795247821</v>
      </c>
      <c r="AZ63" s="51">
        <f t="shared" si="12"/>
        <v>888.60483110154564</v>
      </c>
      <c r="BA63" s="55">
        <f t="shared" ca="1" si="13"/>
        <v>9.7709886104579341E-2</v>
      </c>
      <c r="BB63" s="55">
        <f t="shared" ca="1" si="32"/>
        <v>0.42049072314472352</v>
      </c>
      <c r="BC63" s="64">
        <f t="shared" ca="1" si="14"/>
        <v>-524.8507939525349</v>
      </c>
      <c r="BE63" s="52" t="str">
        <f t="shared" ca="1" si="15"/>
        <v/>
      </c>
      <c r="BF63" s="52" t="str">
        <f t="shared" ca="1" si="16"/>
        <v/>
      </c>
      <c r="BG63" s="52">
        <f t="shared" ca="1" si="17"/>
        <v>14.49999999999995</v>
      </c>
      <c r="BH63" s="52" t="str">
        <f t="shared" ca="1" si="18"/>
        <v/>
      </c>
    </row>
    <row r="64" spans="19:60">
      <c r="S64" s="68">
        <f t="shared" si="46"/>
        <v>7</v>
      </c>
      <c r="T64" s="69">
        <f t="shared" si="46"/>
        <v>2</v>
      </c>
      <c r="U64" s="70">
        <f t="shared" si="40"/>
        <v>5</v>
      </c>
      <c r="V64" s="68">
        <f t="shared" si="45"/>
        <v>2</v>
      </c>
      <c r="W64" s="70">
        <f t="shared" si="45"/>
        <v>7</v>
      </c>
      <c r="X64" s="71">
        <f t="shared" si="45"/>
        <v>0.7142857142857143</v>
      </c>
      <c r="Y64" s="71">
        <f t="shared" si="45"/>
        <v>0.5</v>
      </c>
      <c r="Z64" s="69">
        <f t="shared" si="45"/>
        <v>10000</v>
      </c>
      <c r="AA64" s="69">
        <f t="shared" ca="1" si="45"/>
        <v>9094.3185641468026</v>
      </c>
      <c r="AB64" s="69">
        <f t="shared" ca="1" si="27"/>
        <v>-905.6814358531974</v>
      </c>
      <c r="AC64" s="69">
        <f t="shared" ca="1" si="42"/>
        <v>132.43413957955693</v>
      </c>
      <c r="AD64" s="73">
        <f t="shared" si="35"/>
        <v>14.399999999999951</v>
      </c>
      <c r="AE64" s="69">
        <f t="shared" si="47"/>
        <v>0.70000000000000007</v>
      </c>
      <c r="AF64" s="69">
        <f t="shared" si="47"/>
        <v>4.2</v>
      </c>
      <c r="AG64" s="78">
        <f t="shared" si="47"/>
        <v>200</v>
      </c>
      <c r="AH64" s="60">
        <f t="shared" si="47"/>
        <v>50</v>
      </c>
      <c r="AI64" s="60">
        <f t="shared" si="47"/>
        <v>210</v>
      </c>
      <c r="AJ64" s="60">
        <f t="shared" si="47"/>
        <v>10210</v>
      </c>
      <c r="AK64" s="60">
        <f t="shared" si="47"/>
        <v>1080.6814358531979</v>
      </c>
      <c r="AL64" s="60">
        <f t="shared" si="47"/>
        <v>21.613628717063957</v>
      </c>
      <c r="AM64" s="60">
        <f t="shared" ca="1" si="47"/>
        <v>-798.32922047521822</v>
      </c>
      <c r="AN64" s="60">
        <f t="shared" ca="1" si="47"/>
        <v>-798.32922047521822</v>
      </c>
      <c r="AO64" s="60">
        <f t="shared" ca="1" si="47"/>
        <v>798.32922047521822</v>
      </c>
      <c r="AP64" s="63">
        <f t="shared" si="3"/>
        <v>35</v>
      </c>
      <c r="AQ64" s="62">
        <f t="shared" si="4"/>
        <v>2.5495575497961136</v>
      </c>
      <c r="AR64" s="62">
        <f t="shared" si="5"/>
        <v>127.47787748980568</v>
      </c>
      <c r="AS64" s="62">
        <f t="shared" si="6"/>
        <v>254.95575497961136</v>
      </c>
      <c r="AT64" s="62">
        <f t="shared" si="7"/>
        <v>-127.47787748980568</v>
      </c>
      <c r="AU64" s="62">
        <f t="shared" si="8"/>
        <v>637.38938744902839</v>
      </c>
      <c r="AV64" s="62">
        <f t="shared" si="9"/>
        <v>-254.95575497961136</v>
      </c>
      <c r="AW64" s="63">
        <f t="shared" si="30"/>
        <v>382.43363246941703</v>
      </c>
      <c r="AX64" s="61" t="str">
        <f t="shared" ca="1" si="11"/>
        <v/>
      </c>
      <c r="AY64" s="69">
        <f t="shared" ca="1" si="31"/>
        <v>9411.6707795247821</v>
      </c>
      <c r="AZ64" s="51">
        <f t="shared" si="12"/>
        <v>892.34514242863975</v>
      </c>
      <c r="BA64" s="55">
        <f t="shared" ca="1" si="13"/>
        <v>9.8121166103263338E-2</v>
      </c>
      <c r="BB64" s="55">
        <f t="shared" ca="1" si="32"/>
        <v>0.42226065074321123</v>
      </c>
      <c r="BC64" s="64">
        <f t="shared" ca="1" si="14"/>
        <v>-523.24780338378037</v>
      </c>
      <c r="BE64" s="52" t="str">
        <f t="shared" ca="1" si="15"/>
        <v/>
      </c>
      <c r="BF64" s="52" t="str">
        <f t="shared" ca="1" si="16"/>
        <v/>
      </c>
      <c r="BG64" s="52">
        <f t="shared" ca="1" si="17"/>
        <v>14.399999999999951</v>
      </c>
      <c r="BH64" s="52" t="str">
        <f t="shared" ca="1" si="18"/>
        <v/>
      </c>
    </row>
    <row r="65" spans="19:60">
      <c r="S65" s="68">
        <f t="shared" si="46"/>
        <v>7</v>
      </c>
      <c r="T65" s="69">
        <f t="shared" si="46"/>
        <v>2</v>
      </c>
      <c r="U65" s="70">
        <f t="shared" si="40"/>
        <v>5</v>
      </c>
      <c r="V65" s="68">
        <f t="shared" si="45"/>
        <v>2</v>
      </c>
      <c r="W65" s="70">
        <f t="shared" si="45"/>
        <v>7</v>
      </c>
      <c r="X65" s="71">
        <f t="shared" si="45"/>
        <v>0.7142857142857143</v>
      </c>
      <c r="Y65" s="71">
        <f t="shared" si="45"/>
        <v>0.5</v>
      </c>
      <c r="Z65" s="69">
        <f t="shared" si="45"/>
        <v>10000</v>
      </c>
      <c r="AA65" s="69">
        <f t="shared" ca="1" si="45"/>
        <v>9094.3185641468026</v>
      </c>
      <c r="AB65" s="69">
        <f t="shared" ca="1" si="27"/>
        <v>-905.6814358531974</v>
      </c>
      <c r="AC65" s="69">
        <f t="shared" ca="1" si="42"/>
        <v>132.43413957955693</v>
      </c>
      <c r="AD65" s="73">
        <f t="shared" si="35"/>
        <v>14.299999999999951</v>
      </c>
      <c r="AE65" s="69">
        <f t="shared" si="47"/>
        <v>0.70000000000000007</v>
      </c>
      <c r="AF65" s="69">
        <f t="shared" si="47"/>
        <v>4.2</v>
      </c>
      <c r="AG65" s="78">
        <f t="shared" si="47"/>
        <v>200</v>
      </c>
      <c r="AH65" s="60">
        <f t="shared" si="47"/>
        <v>50</v>
      </c>
      <c r="AI65" s="60">
        <f t="shared" si="47"/>
        <v>210</v>
      </c>
      <c r="AJ65" s="60">
        <f t="shared" si="47"/>
        <v>10210</v>
      </c>
      <c r="AK65" s="60">
        <f t="shared" si="47"/>
        <v>1080.6814358531979</v>
      </c>
      <c r="AL65" s="60">
        <f t="shared" si="47"/>
        <v>21.613628717063957</v>
      </c>
      <c r="AM65" s="60">
        <f t="shared" ca="1" si="47"/>
        <v>-798.32922047521822</v>
      </c>
      <c r="AN65" s="60">
        <f t="shared" ca="1" si="47"/>
        <v>-798.32922047521822</v>
      </c>
      <c r="AO65" s="60">
        <f t="shared" ca="1" si="47"/>
        <v>798.32922047521822</v>
      </c>
      <c r="AP65" s="63">
        <f t="shared" si="3"/>
        <v>35</v>
      </c>
      <c r="AQ65" s="62">
        <f t="shared" si="4"/>
        <v>2.5603936165779047</v>
      </c>
      <c r="AR65" s="62">
        <f t="shared" si="5"/>
        <v>128.01968082889522</v>
      </c>
      <c r="AS65" s="62">
        <f t="shared" si="6"/>
        <v>256.03936165779044</v>
      </c>
      <c r="AT65" s="62">
        <f t="shared" si="7"/>
        <v>-128.01968082889522</v>
      </c>
      <c r="AU65" s="62">
        <f t="shared" si="8"/>
        <v>640.09840414447604</v>
      </c>
      <c r="AV65" s="62">
        <f t="shared" si="9"/>
        <v>-256.03936165779044</v>
      </c>
      <c r="AW65" s="63">
        <f t="shared" si="30"/>
        <v>384.0590424866856</v>
      </c>
      <c r="AX65" s="61" t="str">
        <f t="shared" ca="1" si="11"/>
        <v/>
      </c>
      <c r="AY65" s="69">
        <f t="shared" ca="1" si="31"/>
        <v>9411.6707795247821</v>
      </c>
      <c r="AZ65" s="51">
        <f t="shared" si="12"/>
        <v>896.13776580226659</v>
      </c>
      <c r="BA65" s="55">
        <f t="shared" ca="1" si="13"/>
        <v>9.8538198269761082E-2</v>
      </c>
      <c r="BB65" s="55">
        <f t="shared" ca="1" si="32"/>
        <v>0.42405533257384553</v>
      </c>
      <c r="BC65" s="64">
        <f t="shared" ca="1" si="14"/>
        <v>-521.6223933665118</v>
      </c>
      <c r="BE65" s="52" t="str">
        <f t="shared" ca="1" si="15"/>
        <v/>
      </c>
      <c r="BF65" s="52" t="str">
        <f t="shared" ca="1" si="16"/>
        <v/>
      </c>
      <c r="BG65" s="52">
        <f t="shared" ca="1" si="17"/>
        <v>14.299999999999951</v>
      </c>
      <c r="BH65" s="52" t="str">
        <f t="shared" ca="1" si="18"/>
        <v/>
      </c>
    </row>
    <row r="66" spans="19:60">
      <c r="S66" s="68">
        <f t="shared" si="46"/>
        <v>7</v>
      </c>
      <c r="T66" s="69">
        <f t="shared" si="46"/>
        <v>2</v>
      </c>
      <c r="U66" s="70">
        <f t="shared" si="40"/>
        <v>5</v>
      </c>
      <c r="V66" s="68">
        <f t="shared" si="45"/>
        <v>2</v>
      </c>
      <c r="W66" s="70">
        <f t="shared" si="45"/>
        <v>7</v>
      </c>
      <c r="X66" s="71">
        <f t="shared" si="45"/>
        <v>0.7142857142857143</v>
      </c>
      <c r="Y66" s="71">
        <f t="shared" si="45"/>
        <v>0.5</v>
      </c>
      <c r="Z66" s="69">
        <f t="shared" si="45"/>
        <v>10000</v>
      </c>
      <c r="AA66" s="69">
        <f t="shared" ca="1" si="45"/>
        <v>9094.3185641468026</v>
      </c>
      <c r="AB66" s="69">
        <f t="shared" ca="1" si="27"/>
        <v>-905.6814358531974</v>
      </c>
      <c r="AC66" s="69">
        <f t="shared" ca="1" si="42"/>
        <v>132.43413957955693</v>
      </c>
      <c r="AD66" s="73">
        <f t="shared" si="35"/>
        <v>14.199999999999951</v>
      </c>
      <c r="AE66" s="69">
        <f t="shared" si="47"/>
        <v>0.70000000000000007</v>
      </c>
      <c r="AF66" s="69">
        <f t="shared" si="47"/>
        <v>4.2</v>
      </c>
      <c r="AG66" s="78">
        <f t="shared" si="47"/>
        <v>200</v>
      </c>
      <c r="AH66" s="60">
        <f t="shared" si="47"/>
        <v>50</v>
      </c>
      <c r="AI66" s="60">
        <f t="shared" si="47"/>
        <v>210</v>
      </c>
      <c r="AJ66" s="60">
        <f t="shared" si="47"/>
        <v>10210</v>
      </c>
      <c r="AK66" s="60">
        <f t="shared" si="47"/>
        <v>1080.6814358531979</v>
      </c>
      <c r="AL66" s="60">
        <f t="shared" si="47"/>
        <v>21.613628717063957</v>
      </c>
      <c r="AM66" s="60">
        <f t="shared" ca="1" si="47"/>
        <v>-798.32922047521822</v>
      </c>
      <c r="AN66" s="60">
        <f t="shared" ca="1" si="47"/>
        <v>-798.32922047521822</v>
      </c>
      <c r="AO66" s="60">
        <f t="shared" ca="1" si="47"/>
        <v>798.32922047521822</v>
      </c>
      <c r="AP66" s="63">
        <f t="shared" si="3"/>
        <v>35</v>
      </c>
      <c r="AQ66" s="62">
        <f t="shared" si="4"/>
        <v>2.5713823040185941</v>
      </c>
      <c r="AR66" s="62">
        <f t="shared" si="5"/>
        <v>128.5691152009297</v>
      </c>
      <c r="AS66" s="62">
        <f t="shared" si="6"/>
        <v>257.1382304018594</v>
      </c>
      <c r="AT66" s="62">
        <f t="shared" si="7"/>
        <v>-128.5691152009297</v>
      </c>
      <c r="AU66" s="62">
        <f t="shared" si="8"/>
        <v>642.84557600464848</v>
      </c>
      <c r="AV66" s="62">
        <f t="shared" si="9"/>
        <v>-257.1382304018594</v>
      </c>
      <c r="AW66" s="63">
        <f t="shared" si="30"/>
        <v>385.70734560278908</v>
      </c>
      <c r="AX66" s="61" t="str">
        <f t="shared" ca="1" si="11"/>
        <v/>
      </c>
      <c r="AY66" s="69">
        <f t="shared" ca="1" si="31"/>
        <v>9411.6707795247821</v>
      </c>
      <c r="AZ66" s="51">
        <f t="shared" si="12"/>
        <v>899.98380640650794</v>
      </c>
      <c r="BA66" s="55">
        <f t="shared" ca="1" si="13"/>
        <v>9.8961104128744717E-2</v>
      </c>
      <c r="BB66" s="55">
        <f t="shared" ca="1" si="32"/>
        <v>0.42587529161336224</v>
      </c>
      <c r="BC66" s="64">
        <f t="shared" ca="1" si="14"/>
        <v>-519.97409025040838</v>
      </c>
      <c r="BE66" s="52" t="str">
        <f t="shared" ca="1" si="15"/>
        <v/>
      </c>
      <c r="BF66" s="52" t="str">
        <f t="shared" ca="1" si="16"/>
        <v/>
      </c>
      <c r="BG66" s="52">
        <f t="shared" ca="1" si="17"/>
        <v>14.199999999999951</v>
      </c>
      <c r="BH66" s="52" t="str">
        <f t="shared" ca="1" si="18"/>
        <v/>
      </c>
    </row>
    <row r="67" spans="19:60">
      <c r="S67" s="68">
        <f t="shared" si="46"/>
        <v>7</v>
      </c>
      <c r="T67" s="69">
        <f t="shared" si="46"/>
        <v>2</v>
      </c>
      <c r="U67" s="70">
        <f t="shared" si="40"/>
        <v>5</v>
      </c>
      <c r="V67" s="68">
        <f t="shared" si="45"/>
        <v>2</v>
      </c>
      <c r="W67" s="70">
        <f t="shared" si="45"/>
        <v>7</v>
      </c>
      <c r="X67" s="71">
        <f t="shared" si="45"/>
        <v>0.7142857142857143</v>
      </c>
      <c r="Y67" s="71">
        <f t="shared" si="45"/>
        <v>0.5</v>
      </c>
      <c r="Z67" s="69">
        <f t="shared" si="45"/>
        <v>10000</v>
      </c>
      <c r="AA67" s="69">
        <f t="shared" ca="1" si="45"/>
        <v>9094.3185641468026</v>
      </c>
      <c r="AB67" s="69">
        <f t="shared" ca="1" si="27"/>
        <v>-905.6814358531974</v>
      </c>
      <c r="AC67" s="69">
        <f t="shared" ca="1" si="42"/>
        <v>132.43413957955693</v>
      </c>
      <c r="AD67" s="73">
        <f t="shared" si="35"/>
        <v>14.099999999999952</v>
      </c>
      <c r="AE67" s="69">
        <f t="shared" si="47"/>
        <v>0.70000000000000007</v>
      </c>
      <c r="AF67" s="69">
        <f t="shared" si="47"/>
        <v>4.2</v>
      </c>
      <c r="AG67" s="78">
        <f t="shared" si="47"/>
        <v>200</v>
      </c>
      <c r="AH67" s="60">
        <f t="shared" si="47"/>
        <v>50</v>
      </c>
      <c r="AI67" s="60">
        <f t="shared" si="47"/>
        <v>210</v>
      </c>
      <c r="AJ67" s="60">
        <f t="shared" si="47"/>
        <v>10210</v>
      </c>
      <c r="AK67" s="60">
        <f t="shared" si="47"/>
        <v>1080.6814358531979</v>
      </c>
      <c r="AL67" s="60">
        <f t="shared" si="47"/>
        <v>21.613628717063957</v>
      </c>
      <c r="AM67" s="60">
        <f t="shared" ca="1" si="47"/>
        <v>-798.32922047521822</v>
      </c>
      <c r="AN67" s="60">
        <f t="shared" ca="1" si="47"/>
        <v>-798.32922047521822</v>
      </c>
      <c r="AO67" s="60">
        <f t="shared" ca="1" si="47"/>
        <v>798.32922047521822</v>
      </c>
      <c r="AP67" s="63">
        <f t="shared" si="3"/>
        <v>35</v>
      </c>
      <c r="AQ67" s="62">
        <f t="shared" si="4"/>
        <v>2.5825268593662436</v>
      </c>
      <c r="AR67" s="62">
        <f t="shared" si="5"/>
        <v>129.12634296831217</v>
      </c>
      <c r="AS67" s="62">
        <f t="shared" si="6"/>
        <v>258.25268593662435</v>
      </c>
      <c r="AT67" s="62">
        <f t="shared" si="7"/>
        <v>-129.12634296831217</v>
      </c>
      <c r="AU67" s="62">
        <f t="shared" si="8"/>
        <v>645.63171484156089</v>
      </c>
      <c r="AV67" s="62">
        <f t="shared" si="9"/>
        <v>-258.25268593662435</v>
      </c>
      <c r="AW67" s="63">
        <f t="shared" si="30"/>
        <v>387.37902890493655</v>
      </c>
      <c r="AX67" s="61" t="str">
        <f t="shared" ca="1" si="11"/>
        <v/>
      </c>
      <c r="AY67" s="69">
        <f t="shared" ca="1" si="31"/>
        <v>9411.6707795247821</v>
      </c>
      <c r="AZ67" s="51">
        <f t="shared" si="12"/>
        <v>903.88440077818518</v>
      </c>
      <c r="BA67" s="55">
        <f t="shared" ca="1" si="13"/>
        <v>9.9390008652394779E-2</v>
      </c>
      <c r="BB67" s="55">
        <f t="shared" ca="1" si="32"/>
        <v>0.42772106567471602</v>
      </c>
      <c r="BC67" s="64">
        <f t="shared" ca="1" si="14"/>
        <v>-518.3024069482608</v>
      </c>
      <c r="BE67" s="52" t="str">
        <f t="shared" ca="1" si="15"/>
        <v/>
      </c>
      <c r="BF67" s="52" t="str">
        <f t="shared" ca="1" si="16"/>
        <v/>
      </c>
      <c r="BG67" s="52">
        <f t="shared" ca="1" si="17"/>
        <v>14.099999999999952</v>
      </c>
      <c r="BH67" s="52" t="str">
        <f t="shared" ca="1" si="18"/>
        <v/>
      </c>
    </row>
    <row r="68" spans="19:60">
      <c r="S68" s="68">
        <f t="shared" si="46"/>
        <v>7</v>
      </c>
      <c r="T68" s="69">
        <f t="shared" si="46"/>
        <v>2</v>
      </c>
      <c r="U68" s="70">
        <f t="shared" si="40"/>
        <v>5</v>
      </c>
      <c r="V68" s="68">
        <f t="shared" si="45"/>
        <v>2</v>
      </c>
      <c r="W68" s="70">
        <f t="shared" si="45"/>
        <v>7</v>
      </c>
      <c r="X68" s="71">
        <f t="shared" si="45"/>
        <v>0.7142857142857143</v>
      </c>
      <c r="Y68" s="71">
        <f t="shared" si="45"/>
        <v>0.5</v>
      </c>
      <c r="Z68" s="69">
        <f t="shared" si="45"/>
        <v>10000</v>
      </c>
      <c r="AA68" s="69">
        <f t="shared" ca="1" si="45"/>
        <v>9094.3185641468026</v>
      </c>
      <c r="AB68" s="69">
        <f t="shared" ca="1" si="27"/>
        <v>-905.6814358531974</v>
      </c>
      <c r="AC68" s="69">
        <f t="shared" ca="1" si="42"/>
        <v>132.43413957955693</v>
      </c>
      <c r="AD68" s="73">
        <f t="shared" si="35"/>
        <v>13.999999999999952</v>
      </c>
      <c r="AE68" s="69">
        <f t="shared" si="47"/>
        <v>0.70000000000000007</v>
      </c>
      <c r="AF68" s="69">
        <f t="shared" si="47"/>
        <v>4.2</v>
      </c>
      <c r="AG68" s="78">
        <f t="shared" si="47"/>
        <v>200</v>
      </c>
      <c r="AH68" s="60">
        <f t="shared" si="47"/>
        <v>50</v>
      </c>
      <c r="AI68" s="60">
        <f t="shared" si="47"/>
        <v>210</v>
      </c>
      <c r="AJ68" s="60">
        <f t="shared" si="47"/>
        <v>10210</v>
      </c>
      <c r="AK68" s="60">
        <f t="shared" si="47"/>
        <v>1080.6814358531979</v>
      </c>
      <c r="AL68" s="60">
        <f t="shared" si="47"/>
        <v>21.613628717063957</v>
      </c>
      <c r="AM68" s="60">
        <f t="shared" ca="1" si="47"/>
        <v>-798.32922047521822</v>
      </c>
      <c r="AN68" s="60">
        <f t="shared" ca="1" si="47"/>
        <v>-798.32922047521822</v>
      </c>
      <c r="AO68" s="60">
        <f t="shared" ca="1" si="47"/>
        <v>798.32922047521822</v>
      </c>
      <c r="AP68" s="63">
        <f t="shared" si="3"/>
        <v>35</v>
      </c>
      <c r="AQ68" s="62">
        <f t="shared" si="4"/>
        <v>2.593830622647431</v>
      </c>
      <c r="AR68" s="62">
        <f t="shared" si="5"/>
        <v>129.69153113237155</v>
      </c>
      <c r="AS68" s="62">
        <f t="shared" si="6"/>
        <v>259.3830622647431</v>
      </c>
      <c r="AT68" s="62">
        <f t="shared" si="7"/>
        <v>-129.69153113237155</v>
      </c>
      <c r="AU68" s="62">
        <f t="shared" si="8"/>
        <v>648.45765566185776</v>
      </c>
      <c r="AV68" s="62">
        <f t="shared" si="9"/>
        <v>-259.3830622647431</v>
      </c>
      <c r="AW68" s="63">
        <f t="shared" si="30"/>
        <v>389.07459339711465</v>
      </c>
      <c r="AX68" s="61" t="str">
        <f t="shared" ca="1" si="11"/>
        <v/>
      </c>
      <c r="AY68" s="69">
        <f t="shared" ca="1" si="31"/>
        <v>9411.6707795247821</v>
      </c>
      <c r="AZ68" s="51">
        <f t="shared" si="12"/>
        <v>907.84071792660086</v>
      </c>
      <c r="BA68" s="55">
        <f t="shared" ca="1" si="13"/>
        <v>9.9825040383525576E-2</v>
      </c>
      <c r="BB68" s="55">
        <f t="shared" ca="1" si="32"/>
        <v>0.42959320793694622</v>
      </c>
      <c r="BC68" s="64">
        <f t="shared" ca="1" si="14"/>
        <v>-516.60684245608275</v>
      </c>
      <c r="BE68" s="52" t="str">
        <f t="shared" ca="1" si="15"/>
        <v/>
      </c>
      <c r="BF68" s="52" t="str">
        <f t="shared" ca="1" si="16"/>
        <v/>
      </c>
      <c r="BG68" s="52">
        <f t="shared" ca="1" si="17"/>
        <v>13.999999999999952</v>
      </c>
      <c r="BH68" s="52" t="str">
        <f t="shared" ca="1" si="18"/>
        <v/>
      </c>
    </row>
    <row r="69" spans="19:60">
      <c r="S69" s="68">
        <f t="shared" si="46"/>
        <v>7</v>
      </c>
      <c r="T69" s="69">
        <f t="shared" si="46"/>
        <v>2</v>
      </c>
      <c r="U69" s="70">
        <f t="shared" si="40"/>
        <v>5</v>
      </c>
      <c r="V69" s="68">
        <f t="shared" si="45"/>
        <v>2</v>
      </c>
      <c r="W69" s="70">
        <f t="shared" si="45"/>
        <v>7</v>
      </c>
      <c r="X69" s="71">
        <f t="shared" si="45"/>
        <v>0.7142857142857143</v>
      </c>
      <c r="Y69" s="71">
        <f t="shared" si="45"/>
        <v>0.5</v>
      </c>
      <c r="Z69" s="69">
        <f t="shared" si="45"/>
        <v>10000</v>
      </c>
      <c r="AA69" s="69">
        <f t="shared" ca="1" si="45"/>
        <v>9094.3185641468026</v>
      </c>
      <c r="AB69" s="69">
        <f t="shared" ca="1" si="27"/>
        <v>-905.6814358531974</v>
      </c>
      <c r="AC69" s="69">
        <f t="shared" ca="1" si="42"/>
        <v>132.43413957955693</v>
      </c>
      <c r="AD69" s="73">
        <f t="shared" si="35"/>
        <v>13.899999999999952</v>
      </c>
      <c r="AE69" s="69">
        <f t="shared" si="47"/>
        <v>0.70000000000000007</v>
      </c>
      <c r="AF69" s="69">
        <f t="shared" si="47"/>
        <v>4.2</v>
      </c>
      <c r="AG69" s="78">
        <f t="shared" si="47"/>
        <v>200</v>
      </c>
      <c r="AH69" s="60">
        <f t="shared" si="47"/>
        <v>50</v>
      </c>
      <c r="AI69" s="60">
        <f t="shared" si="47"/>
        <v>210</v>
      </c>
      <c r="AJ69" s="60">
        <f t="shared" si="47"/>
        <v>10210</v>
      </c>
      <c r="AK69" s="60">
        <f t="shared" si="47"/>
        <v>1080.6814358531979</v>
      </c>
      <c r="AL69" s="60">
        <f t="shared" si="47"/>
        <v>21.613628717063957</v>
      </c>
      <c r="AM69" s="60">
        <f t="shared" ca="1" si="47"/>
        <v>-798.32922047521822</v>
      </c>
      <c r="AN69" s="60">
        <f t="shared" ca="1" si="47"/>
        <v>-798.32922047521822</v>
      </c>
      <c r="AO69" s="60">
        <f t="shared" ca="1" si="47"/>
        <v>798.32922047521822</v>
      </c>
      <c r="AP69" s="63">
        <f t="shared" si="3"/>
        <v>35</v>
      </c>
      <c r="AQ69" s="62">
        <f t="shared" si="4"/>
        <v>2.605297030004607</v>
      </c>
      <c r="AR69" s="62">
        <f t="shared" si="5"/>
        <v>130.26485150023035</v>
      </c>
      <c r="AS69" s="62">
        <f t="shared" si="6"/>
        <v>260.5297030004607</v>
      </c>
      <c r="AT69" s="62">
        <f t="shared" si="7"/>
        <v>-130.26485150023035</v>
      </c>
      <c r="AU69" s="62">
        <f t="shared" si="8"/>
        <v>651.32425750115181</v>
      </c>
      <c r="AV69" s="62">
        <f t="shared" si="9"/>
        <v>-260.5297030004607</v>
      </c>
      <c r="AW69" s="63">
        <f t="shared" si="30"/>
        <v>390.79455450069111</v>
      </c>
      <c r="AX69" s="61" t="str">
        <f t="shared" ca="1" si="11"/>
        <v/>
      </c>
      <c r="AY69" s="69">
        <f t="shared" ca="1" si="31"/>
        <v>9411.6707795247821</v>
      </c>
      <c r="AZ69" s="51">
        <f t="shared" si="12"/>
        <v>911.85396050161239</v>
      </c>
      <c r="BA69" s="55">
        <f t="shared" ca="1" si="13"/>
        <v>0.10026633156402515</v>
      </c>
      <c r="BB69" s="55">
        <f t="shared" ca="1" si="32"/>
        <v>0.43149228749791368</v>
      </c>
      <c r="BC69" s="64">
        <f t="shared" ca="1" si="14"/>
        <v>-514.88688135250629</v>
      </c>
      <c r="BE69" s="52" t="str">
        <f t="shared" ca="1" si="15"/>
        <v/>
      </c>
      <c r="BF69" s="52" t="str">
        <f t="shared" ca="1" si="16"/>
        <v/>
      </c>
      <c r="BG69" s="52">
        <f t="shared" ca="1" si="17"/>
        <v>13.899999999999952</v>
      </c>
      <c r="BH69" s="52" t="str">
        <f t="shared" ca="1" si="18"/>
        <v/>
      </c>
    </row>
    <row r="70" spans="19:60">
      <c r="S70" s="68">
        <f t="shared" si="46"/>
        <v>7</v>
      </c>
      <c r="T70" s="69">
        <f t="shared" si="46"/>
        <v>2</v>
      </c>
      <c r="U70" s="70">
        <f t="shared" si="40"/>
        <v>5</v>
      </c>
      <c r="V70" s="68">
        <f t="shared" si="45"/>
        <v>2</v>
      </c>
      <c r="W70" s="70">
        <f t="shared" si="45"/>
        <v>7</v>
      </c>
      <c r="X70" s="71">
        <f t="shared" si="45"/>
        <v>0.7142857142857143</v>
      </c>
      <c r="Y70" s="71">
        <f t="shared" si="45"/>
        <v>0.5</v>
      </c>
      <c r="Z70" s="69">
        <f t="shared" si="45"/>
        <v>10000</v>
      </c>
      <c r="AA70" s="69">
        <f t="shared" ca="1" si="45"/>
        <v>9094.3185641468026</v>
      </c>
      <c r="AB70" s="69">
        <f t="shared" ca="1" si="27"/>
        <v>-905.6814358531974</v>
      </c>
      <c r="AC70" s="69">
        <f t="shared" ca="1" si="42"/>
        <v>132.43413957955693</v>
      </c>
      <c r="AD70" s="73">
        <f t="shared" si="35"/>
        <v>13.799999999999953</v>
      </c>
      <c r="AE70" s="69">
        <f t="shared" si="47"/>
        <v>0.70000000000000007</v>
      </c>
      <c r="AF70" s="69">
        <f t="shared" si="47"/>
        <v>4.2</v>
      </c>
      <c r="AG70" s="78">
        <f t="shared" si="47"/>
        <v>200</v>
      </c>
      <c r="AH70" s="60">
        <f t="shared" si="47"/>
        <v>50</v>
      </c>
      <c r="AI70" s="60">
        <f t="shared" si="47"/>
        <v>210</v>
      </c>
      <c r="AJ70" s="60">
        <f t="shared" si="47"/>
        <v>10210</v>
      </c>
      <c r="AK70" s="60">
        <f t="shared" si="47"/>
        <v>1080.6814358531979</v>
      </c>
      <c r="AL70" s="60">
        <f t="shared" si="47"/>
        <v>21.613628717063957</v>
      </c>
      <c r="AM70" s="60">
        <f t="shared" ca="1" si="47"/>
        <v>-798.32922047521822</v>
      </c>
      <c r="AN70" s="60">
        <f t="shared" ca="1" si="47"/>
        <v>-798.32922047521822</v>
      </c>
      <c r="AO70" s="60">
        <f t="shared" ca="1" si="47"/>
        <v>798.32922047521822</v>
      </c>
      <c r="AP70" s="63">
        <f t="shared" si="3"/>
        <v>35</v>
      </c>
      <c r="AQ70" s="62">
        <f t="shared" si="4"/>
        <v>2.616929617178553</v>
      </c>
      <c r="AR70" s="62">
        <f t="shared" si="5"/>
        <v>130.84648085892766</v>
      </c>
      <c r="AS70" s="62">
        <f t="shared" si="6"/>
        <v>261.69296171785533</v>
      </c>
      <c r="AT70" s="62">
        <f t="shared" si="7"/>
        <v>-130.84648085892766</v>
      </c>
      <c r="AU70" s="62">
        <f t="shared" si="8"/>
        <v>654.23240429463829</v>
      </c>
      <c r="AV70" s="62">
        <f t="shared" si="9"/>
        <v>-261.69296171785533</v>
      </c>
      <c r="AW70" s="63">
        <f t="shared" si="30"/>
        <v>392.53944257678296</v>
      </c>
      <c r="AX70" s="61" t="str">
        <f t="shared" ca="1" si="11"/>
        <v/>
      </c>
      <c r="AY70" s="69">
        <f t="shared" ca="1" si="31"/>
        <v>9411.6707795247821</v>
      </c>
      <c r="AZ70" s="51">
        <f t="shared" si="12"/>
        <v>915.92536601249367</v>
      </c>
      <c r="BA70" s="55">
        <f t="shared" ca="1" si="13"/>
        <v>0.10071401826887978</v>
      </c>
      <c r="BB70" s="55">
        <f t="shared" ca="1" si="32"/>
        <v>0.43341888995106881</v>
      </c>
      <c r="BC70" s="64">
        <f t="shared" ca="1" si="14"/>
        <v>-513.1419932764145</v>
      </c>
      <c r="BE70" s="52" t="str">
        <f t="shared" ca="1" si="15"/>
        <v/>
      </c>
      <c r="BF70" s="52" t="str">
        <f t="shared" ca="1" si="16"/>
        <v/>
      </c>
      <c r="BG70" s="52">
        <f t="shared" ca="1" si="17"/>
        <v>13.799999999999953</v>
      </c>
      <c r="BH70" s="52" t="str">
        <f t="shared" ca="1" si="18"/>
        <v/>
      </c>
    </row>
    <row r="71" spans="19:60">
      <c r="S71" s="68">
        <f t="shared" si="46"/>
        <v>7</v>
      </c>
      <c r="T71" s="69">
        <f t="shared" si="46"/>
        <v>2</v>
      </c>
      <c r="U71" s="70">
        <f t="shared" si="40"/>
        <v>5</v>
      </c>
      <c r="V71" s="68">
        <f t="shared" si="45"/>
        <v>2</v>
      </c>
      <c r="W71" s="70">
        <f t="shared" si="45"/>
        <v>7</v>
      </c>
      <c r="X71" s="71">
        <f t="shared" si="45"/>
        <v>0.7142857142857143</v>
      </c>
      <c r="Y71" s="71">
        <f t="shared" si="45"/>
        <v>0.5</v>
      </c>
      <c r="Z71" s="69">
        <f t="shared" si="45"/>
        <v>10000</v>
      </c>
      <c r="AA71" s="69">
        <f t="shared" ca="1" si="45"/>
        <v>9094.3185641468026</v>
      </c>
      <c r="AB71" s="69">
        <f t="shared" ca="1" si="27"/>
        <v>-905.6814358531974</v>
      </c>
      <c r="AC71" s="69">
        <f t="shared" ca="1" si="42"/>
        <v>132.43413957955693</v>
      </c>
      <c r="AD71" s="73">
        <f t="shared" si="35"/>
        <v>13.699999999999953</v>
      </c>
      <c r="AE71" s="69">
        <f t="shared" si="47"/>
        <v>0.70000000000000007</v>
      </c>
      <c r="AF71" s="69">
        <f t="shared" si="47"/>
        <v>4.2</v>
      </c>
      <c r="AG71" s="78">
        <f t="shared" si="47"/>
        <v>200</v>
      </c>
      <c r="AH71" s="60">
        <f t="shared" si="47"/>
        <v>50</v>
      </c>
      <c r="AI71" s="60">
        <f t="shared" si="47"/>
        <v>210</v>
      </c>
      <c r="AJ71" s="60">
        <f t="shared" si="47"/>
        <v>10210</v>
      </c>
      <c r="AK71" s="60">
        <f t="shared" si="47"/>
        <v>1080.6814358531979</v>
      </c>
      <c r="AL71" s="60">
        <f t="shared" si="47"/>
        <v>21.613628717063957</v>
      </c>
      <c r="AM71" s="60">
        <f t="shared" ca="1" si="47"/>
        <v>-798.32922047521822</v>
      </c>
      <c r="AN71" s="60">
        <f t="shared" ca="1" si="47"/>
        <v>-798.32922047521822</v>
      </c>
      <c r="AO71" s="60">
        <f t="shared" ca="1" si="47"/>
        <v>798.32922047521822</v>
      </c>
      <c r="AP71" s="63">
        <f t="shared" si="3"/>
        <v>35</v>
      </c>
      <c r="AQ71" s="62">
        <f t="shared" si="4"/>
        <v>2.62873202314336</v>
      </c>
      <c r="AR71" s="62">
        <f t="shared" si="5"/>
        <v>131.43660115716798</v>
      </c>
      <c r="AS71" s="62">
        <f t="shared" si="6"/>
        <v>262.87320231433597</v>
      </c>
      <c r="AT71" s="62">
        <f t="shared" si="7"/>
        <v>-131.43660115716798</v>
      </c>
      <c r="AU71" s="62">
        <f t="shared" si="8"/>
        <v>657.1830057858399</v>
      </c>
      <c r="AV71" s="62">
        <f t="shared" si="9"/>
        <v>-262.87320231433597</v>
      </c>
      <c r="AW71" s="63">
        <f t="shared" si="30"/>
        <v>394.30980347150393</v>
      </c>
      <c r="AX71" s="61" t="str">
        <f t="shared" ca="1" si="11"/>
        <v/>
      </c>
      <c r="AY71" s="69">
        <f t="shared" ca="1" si="31"/>
        <v>9411.6707795247821</v>
      </c>
      <c r="AZ71" s="51">
        <f t="shared" si="12"/>
        <v>920.05620810017592</v>
      </c>
      <c r="BA71" s="55">
        <f t="shared" ca="1" si="13"/>
        <v>0.10116824054606804</v>
      </c>
      <c r="BB71" s="55">
        <f t="shared" ca="1" si="32"/>
        <v>0.43537361798748175</v>
      </c>
      <c r="BC71" s="64">
        <f t="shared" ca="1" si="14"/>
        <v>-511.37163238169347</v>
      </c>
      <c r="BE71" s="52" t="str">
        <f t="shared" ca="1" si="15"/>
        <v/>
      </c>
      <c r="BF71" s="52" t="str">
        <f t="shared" ca="1" si="16"/>
        <v/>
      </c>
      <c r="BG71" s="52">
        <f t="shared" ca="1" si="17"/>
        <v>13.699999999999953</v>
      </c>
      <c r="BH71" s="52" t="str">
        <f t="shared" ca="1" si="18"/>
        <v/>
      </c>
    </row>
    <row r="72" spans="19:60">
      <c r="S72" s="68">
        <f t="shared" si="46"/>
        <v>7</v>
      </c>
      <c r="T72" s="69">
        <f t="shared" si="46"/>
        <v>2</v>
      </c>
      <c r="U72" s="70">
        <f t="shared" ref="U72:U103" si="48">ROUND((1/T72)*S72,0)+1</f>
        <v>5</v>
      </c>
      <c r="V72" s="68">
        <f t="shared" si="45"/>
        <v>2</v>
      </c>
      <c r="W72" s="70">
        <f t="shared" si="45"/>
        <v>7</v>
      </c>
      <c r="X72" s="71">
        <f t="shared" si="45"/>
        <v>0.7142857142857143</v>
      </c>
      <c r="Y72" s="71">
        <f t="shared" si="45"/>
        <v>0.5</v>
      </c>
      <c r="Z72" s="69">
        <f t="shared" si="45"/>
        <v>10000</v>
      </c>
      <c r="AA72" s="69">
        <f t="shared" ca="1" si="45"/>
        <v>9094.3185641468026</v>
      </c>
      <c r="AB72" s="69">
        <f t="shared" ca="1" si="27"/>
        <v>-905.6814358531974</v>
      </c>
      <c r="AC72" s="69">
        <f t="shared" ca="1" si="42"/>
        <v>132.43413957955693</v>
      </c>
      <c r="AD72" s="73">
        <f t="shared" si="35"/>
        <v>13.599999999999953</v>
      </c>
      <c r="AE72" s="69">
        <f t="shared" si="47"/>
        <v>0.70000000000000007</v>
      </c>
      <c r="AF72" s="69">
        <f t="shared" si="47"/>
        <v>4.2</v>
      </c>
      <c r="AG72" s="78">
        <f t="shared" si="47"/>
        <v>200</v>
      </c>
      <c r="AH72" s="60">
        <f t="shared" si="47"/>
        <v>50</v>
      </c>
      <c r="AI72" s="60">
        <f t="shared" si="47"/>
        <v>210</v>
      </c>
      <c r="AJ72" s="60">
        <f t="shared" si="47"/>
        <v>10210</v>
      </c>
      <c r="AK72" s="60">
        <f t="shared" si="47"/>
        <v>1080.6814358531979</v>
      </c>
      <c r="AL72" s="60">
        <f t="shared" si="47"/>
        <v>21.613628717063957</v>
      </c>
      <c r="AM72" s="60">
        <f t="shared" ca="1" si="47"/>
        <v>-798.32922047521822</v>
      </c>
      <c r="AN72" s="60">
        <f t="shared" ca="1" si="47"/>
        <v>-798.32922047521822</v>
      </c>
      <c r="AO72" s="60">
        <f t="shared" ca="1" si="47"/>
        <v>798.32922047521822</v>
      </c>
      <c r="AP72" s="63">
        <f t="shared" ref="AP72:AP135" si="49">AE72*AH72</f>
        <v>35</v>
      </c>
      <c r="AQ72" s="62">
        <f t="shared" ref="AQ72:AQ135" si="50">IF(AL72=0,1,(1+(AL72+AE72)/(AD72*(T72-1))))</f>
        <v>2.640707993901767</v>
      </c>
      <c r="AR72" s="62">
        <f t="shared" ref="AR72:AR135" si="51">IF(AQ72&lt;=0,AH72,AQ72*AH72)</f>
        <v>132.03539969508836</v>
      </c>
      <c r="AS72" s="62">
        <f t="shared" ref="AS72:AS135" si="52">(T72*AR72)</f>
        <v>264.07079939017672</v>
      </c>
      <c r="AT72" s="62">
        <f t="shared" ref="AT72:AT135" si="53">-AR72</f>
        <v>-132.03539969508836</v>
      </c>
      <c r="AU72" s="62">
        <f t="shared" ref="AU72:AU135" si="54">(AS72+AT72)*U72</f>
        <v>660.17699847544179</v>
      </c>
      <c r="AV72" s="62">
        <f t="shared" ref="AV72:AV135" si="55">AT72*V72</f>
        <v>-264.07079939017672</v>
      </c>
      <c r="AW72" s="63">
        <f t="shared" si="30"/>
        <v>396.10619908526508</v>
      </c>
      <c r="AX72" s="61" t="str">
        <f t="shared" ref="AX72:AX135" ca="1" si="56">IF(AY72+AW72&gt;AJ72,"VINTO","")</f>
        <v/>
      </c>
      <c r="AY72" s="69">
        <f t="shared" ca="1" si="31"/>
        <v>9411.6707795247821</v>
      </c>
      <c r="AZ72" s="51">
        <f t="shared" ref="AZ72:AZ135" si="57">AR72*W72</f>
        <v>924.24779786561851</v>
      </c>
      <c r="BA72" s="55">
        <f t="shared" ref="BA72:BA135" ca="1" si="58">IFERROR(AZ72/AA72,0)</f>
        <v>0.10162914256262676</v>
      </c>
      <c r="BB72" s="55">
        <f t="shared" ca="1" si="32"/>
        <v>0.43735709202443035</v>
      </c>
      <c r="BC72" s="64">
        <f t="shared" ref="BC72:BC135" ca="1" si="59">AW72+AB72</f>
        <v>-509.57523676793232</v>
      </c>
      <c r="BE72" s="52" t="str">
        <f t="shared" ref="BE72:BE135" ca="1" si="60">IF(((AR72-AC72)/AC72)&gt;=BE$4,AD72,"")</f>
        <v/>
      </c>
      <c r="BF72" s="52" t="str">
        <f t="shared" ref="BF72:BF135" ca="1" si="61">IF(AX72="","",AD72)</f>
        <v/>
      </c>
      <c r="BG72" s="52">
        <f t="shared" ref="BG72:BG135" ca="1" si="62">IF(BA72&lt;=BG$4,AD72,"")</f>
        <v>13.599999999999953</v>
      </c>
      <c r="BH72" s="52" t="str">
        <f t="shared" ref="BH72:BH135" ca="1" si="63">IF(BB72&gt;=BH$4,AD72,"")</f>
        <v/>
      </c>
    </row>
    <row r="73" spans="19:60">
      <c r="S73" s="68">
        <f t="shared" si="46"/>
        <v>7</v>
      </c>
      <c r="T73" s="69">
        <f t="shared" si="46"/>
        <v>2</v>
      </c>
      <c r="U73" s="70">
        <f t="shared" si="48"/>
        <v>5</v>
      </c>
      <c r="V73" s="68">
        <f t="shared" ref="V73:AA88" si="64">V72</f>
        <v>2</v>
      </c>
      <c r="W73" s="70">
        <f t="shared" si="64"/>
        <v>7</v>
      </c>
      <c r="X73" s="71">
        <f t="shared" si="64"/>
        <v>0.7142857142857143</v>
      </c>
      <c r="Y73" s="71">
        <f t="shared" si="64"/>
        <v>0.5</v>
      </c>
      <c r="Z73" s="69">
        <f t="shared" si="64"/>
        <v>10000</v>
      </c>
      <c r="AA73" s="69">
        <f t="shared" ca="1" si="64"/>
        <v>9094.3185641468026</v>
      </c>
      <c r="AB73" s="69">
        <f t="shared" ref="AB73:AB136" ca="1" si="65">AA73-Z73</f>
        <v>-905.6814358531974</v>
      </c>
      <c r="AC73" s="69">
        <f t="shared" ref="AC73:AC104" ca="1" si="66">AC72</f>
        <v>132.43413957955693</v>
      </c>
      <c r="AD73" s="73">
        <f t="shared" si="35"/>
        <v>13.499999999999954</v>
      </c>
      <c r="AE73" s="69">
        <f t="shared" si="47"/>
        <v>0.70000000000000007</v>
      </c>
      <c r="AF73" s="69">
        <f t="shared" si="47"/>
        <v>4.2</v>
      </c>
      <c r="AG73" s="78">
        <f t="shared" si="47"/>
        <v>200</v>
      </c>
      <c r="AH73" s="60">
        <f t="shared" si="47"/>
        <v>50</v>
      </c>
      <c r="AI73" s="60">
        <f t="shared" si="47"/>
        <v>210</v>
      </c>
      <c r="AJ73" s="60">
        <f t="shared" si="47"/>
        <v>10210</v>
      </c>
      <c r="AK73" s="60">
        <f t="shared" si="47"/>
        <v>1080.6814358531979</v>
      </c>
      <c r="AL73" s="60">
        <f t="shared" si="47"/>
        <v>21.613628717063957</v>
      </c>
      <c r="AM73" s="60">
        <f t="shared" ca="1" si="47"/>
        <v>-798.32922047521822</v>
      </c>
      <c r="AN73" s="60">
        <f t="shared" ca="1" si="47"/>
        <v>-798.32922047521822</v>
      </c>
      <c r="AO73" s="60">
        <f t="shared" ca="1" si="47"/>
        <v>798.32922047521822</v>
      </c>
      <c r="AP73" s="63">
        <f t="shared" si="49"/>
        <v>35</v>
      </c>
      <c r="AQ73" s="62">
        <f t="shared" si="50"/>
        <v>2.6528613864491879</v>
      </c>
      <c r="AR73" s="62">
        <f t="shared" si="51"/>
        <v>132.64306932245938</v>
      </c>
      <c r="AS73" s="62">
        <f t="shared" si="52"/>
        <v>265.28613864491876</v>
      </c>
      <c r="AT73" s="62">
        <f t="shared" si="53"/>
        <v>-132.64306932245938</v>
      </c>
      <c r="AU73" s="62">
        <f t="shared" si="54"/>
        <v>663.21534661229691</v>
      </c>
      <c r="AV73" s="62">
        <f t="shared" si="55"/>
        <v>-265.28613864491876</v>
      </c>
      <c r="AW73" s="63">
        <f t="shared" ref="AW73:AW136" si="67">SUM(AU73:AV73)</f>
        <v>397.92920796737815</v>
      </c>
      <c r="AX73" s="61" t="str">
        <f t="shared" ca="1" si="56"/>
        <v/>
      </c>
      <c r="AY73" s="69">
        <f t="shared" ref="AY73:AY136" ca="1" si="68">AY72</f>
        <v>9411.6707795247821</v>
      </c>
      <c r="AZ73" s="51">
        <f t="shared" si="57"/>
        <v>928.50148525721568</v>
      </c>
      <c r="BA73" s="55">
        <f t="shared" ca="1" si="58"/>
        <v>0.10209687275720855</v>
      </c>
      <c r="BB73" s="55">
        <f t="shared" ref="BB73:BB136" ca="1" si="69">IFERROR(AW73/ABS(AB73),0)</f>
        <v>0.43936995086192626</v>
      </c>
      <c r="BC73" s="64">
        <f t="shared" ca="1" si="59"/>
        <v>-507.75222788581925</v>
      </c>
      <c r="BE73" s="52" t="str">
        <f t="shared" ca="1" si="60"/>
        <v/>
      </c>
      <c r="BF73" s="52" t="str">
        <f t="shared" ca="1" si="61"/>
        <v/>
      </c>
      <c r="BG73" s="52">
        <f t="shared" ca="1" si="62"/>
        <v>13.499999999999954</v>
      </c>
      <c r="BH73" s="52" t="str">
        <f t="shared" ca="1" si="63"/>
        <v/>
      </c>
    </row>
    <row r="74" spans="19:60">
      <c r="S74" s="68">
        <f t="shared" ref="S74:T89" si="70">S73</f>
        <v>7</v>
      </c>
      <c r="T74" s="69">
        <f t="shared" si="70"/>
        <v>2</v>
      </c>
      <c r="U74" s="70">
        <f t="shared" si="48"/>
        <v>5</v>
      </c>
      <c r="V74" s="68">
        <f t="shared" si="64"/>
        <v>2</v>
      </c>
      <c r="W74" s="70">
        <f t="shared" si="64"/>
        <v>7</v>
      </c>
      <c r="X74" s="71">
        <f t="shared" si="64"/>
        <v>0.7142857142857143</v>
      </c>
      <c r="Y74" s="71">
        <f t="shared" si="64"/>
        <v>0.5</v>
      </c>
      <c r="Z74" s="69">
        <f t="shared" si="64"/>
        <v>10000</v>
      </c>
      <c r="AA74" s="69">
        <f t="shared" ca="1" si="64"/>
        <v>9094.3185641468026</v>
      </c>
      <c r="AB74" s="69">
        <f t="shared" ca="1" si="65"/>
        <v>-905.6814358531974</v>
      </c>
      <c r="AC74" s="69">
        <f t="shared" ca="1" si="66"/>
        <v>132.43413957955693</v>
      </c>
      <c r="AD74" s="73">
        <f t="shared" ref="AD74:AD137" si="71">AD73-0.1</f>
        <v>13.399999999999954</v>
      </c>
      <c r="AE74" s="69">
        <f t="shared" ref="AE74:AO89" si="72">AE73</f>
        <v>0.70000000000000007</v>
      </c>
      <c r="AF74" s="69">
        <f t="shared" si="72"/>
        <v>4.2</v>
      </c>
      <c r="AG74" s="78">
        <f t="shared" si="72"/>
        <v>200</v>
      </c>
      <c r="AH74" s="60">
        <f t="shared" si="72"/>
        <v>50</v>
      </c>
      <c r="AI74" s="60">
        <f t="shared" si="72"/>
        <v>210</v>
      </c>
      <c r="AJ74" s="60">
        <f t="shared" si="72"/>
        <v>10210</v>
      </c>
      <c r="AK74" s="60">
        <f t="shared" si="72"/>
        <v>1080.6814358531979</v>
      </c>
      <c r="AL74" s="60">
        <f t="shared" si="72"/>
        <v>21.613628717063957</v>
      </c>
      <c r="AM74" s="60">
        <f t="shared" ca="1" si="72"/>
        <v>-798.32922047521822</v>
      </c>
      <c r="AN74" s="60">
        <f t="shared" ca="1" si="72"/>
        <v>-798.32922047521822</v>
      </c>
      <c r="AO74" s="60">
        <f t="shared" ca="1" si="72"/>
        <v>798.32922047521822</v>
      </c>
      <c r="AP74" s="63">
        <f t="shared" si="49"/>
        <v>35</v>
      </c>
      <c r="AQ74" s="62">
        <f t="shared" si="50"/>
        <v>2.665196172915226</v>
      </c>
      <c r="AR74" s="62">
        <f t="shared" si="51"/>
        <v>133.2598086457613</v>
      </c>
      <c r="AS74" s="62">
        <f t="shared" si="52"/>
        <v>266.51961729152259</v>
      </c>
      <c r="AT74" s="62">
        <f t="shared" si="53"/>
        <v>-133.2598086457613</v>
      </c>
      <c r="AU74" s="62">
        <f t="shared" si="54"/>
        <v>666.29904322880645</v>
      </c>
      <c r="AV74" s="62">
        <f t="shared" si="55"/>
        <v>-266.51961729152259</v>
      </c>
      <c r="AW74" s="63">
        <f t="shared" si="67"/>
        <v>399.77942593728386</v>
      </c>
      <c r="AX74" s="61" t="str">
        <f t="shared" ca="1" si="56"/>
        <v/>
      </c>
      <c r="AY74" s="69">
        <f t="shared" ca="1" si="68"/>
        <v>9411.6707795247821</v>
      </c>
      <c r="AZ74" s="51">
        <f t="shared" si="57"/>
        <v>932.8186605203291</v>
      </c>
      <c r="BA74" s="55">
        <f t="shared" ca="1" si="58"/>
        <v>0.10257158399947065</v>
      </c>
      <c r="BB74" s="55">
        <f t="shared" ca="1" si="69"/>
        <v>0.44141285236863836</v>
      </c>
      <c r="BC74" s="64">
        <f t="shared" ca="1" si="59"/>
        <v>-505.90200991591354</v>
      </c>
      <c r="BE74" s="52" t="str">
        <f t="shared" ca="1" si="60"/>
        <v/>
      </c>
      <c r="BF74" s="52" t="str">
        <f t="shared" ca="1" si="61"/>
        <v/>
      </c>
      <c r="BG74" s="52">
        <f t="shared" ca="1" si="62"/>
        <v>13.399999999999954</v>
      </c>
      <c r="BH74" s="52" t="str">
        <f t="shared" ca="1" si="63"/>
        <v/>
      </c>
    </row>
    <row r="75" spans="19:60">
      <c r="S75" s="68">
        <f t="shared" si="70"/>
        <v>7</v>
      </c>
      <c r="T75" s="69">
        <f t="shared" si="70"/>
        <v>2</v>
      </c>
      <c r="U75" s="70">
        <f t="shared" si="48"/>
        <v>5</v>
      </c>
      <c r="V75" s="68">
        <f t="shared" si="64"/>
        <v>2</v>
      </c>
      <c r="W75" s="70">
        <f t="shared" si="64"/>
        <v>7</v>
      </c>
      <c r="X75" s="71">
        <f t="shared" si="64"/>
        <v>0.7142857142857143</v>
      </c>
      <c r="Y75" s="71">
        <f t="shared" si="64"/>
        <v>0.5</v>
      </c>
      <c r="Z75" s="69">
        <f t="shared" si="64"/>
        <v>10000</v>
      </c>
      <c r="AA75" s="69">
        <f t="shared" ca="1" si="64"/>
        <v>9094.3185641468026</v>
      </c>
      <c r="AB75" s="69">
        <f t="shared" ca="1" si="65"/>
        <v>-905.6814358531974</v>
      </c>
      <c r="AC75" s="69">
        <f t="shared" ca="1" si="66"/>
        <v>132.43413957955693</v>
      </c>
      <c r="AD75" s="73">
        <f t="shared" si="71"/>
        <v>13.299999999999955</v>
      </c>
      <c r="AE75" s="69">
        <f t="shared" si="72"/>
        <v>0.70000000000000007</v>
      </c>
      <c r="AF75" s="69">
        <f t="shared" si="72"/>
        <v>4.2</v>
      </c>
      <c r="AG75" s="78">
        <f t="shared" si="72"/>
        <v>200</v>
      </c>
      <c r="AH75" s="60">
        <f t="shared" si="72"/>
        <v>50</v>
      </c>
      <c r="AI75" s="60">
        <f t="shared" si="72"/>
        <v>210</v>
      </c>
      <c r="AJ75" s="60">
        <f t="shared" si="72"/>
        <v>10210</v>
      </c>
      <c r="AK75" s="60">
        <f t="shared" si="72"/>
        <v>1080.6814358531979</v>
      </c>
      <c r="AL75" s="60">
        <f t="shared" si="72"/>
        <v>21.613628717063957</v>
      </c>
      <c r="AM75" s="60">
        <f t="shared" ca="1" si="72"/>
        <v>-798.32922047521822</v>
      </c>
      <c r="AN75" s="60">
        <f t="shared" ca="1" si="72"/>
        <v>-798.32922047521822</v>
      </c>
      <c r="AO75" s="60">
        <f t="shared" ca="1" si="72"/>
        <v>798.32922047521822</v>
      </c>
      <c r="AP75" s="63">
        <f t="shared" si="49"/>
        <v>35</v>
      </c>
      <c r="AQ75" s="62">
        <f t="shared" si="50"/>
        <v>2.6777164448920328</v>
      </c>
      <c r="AR75" s="62">
        <f t="shared" si="51"/>
        <v>133.88582224460163</v>
      </c>
      <c r="AS75" s="62">
        <f t="shared" si="52"/>
        <v>267.77164448920325</v>
      </c>
      <c r="AT75" s="62">
        <f t="shared" si="53"/>
        <v>-133.88582224460163</v>
      </c>
      <c r="AU75" s="62">
        <f t="shared" si="54"/>
        <v>669.42911122300814</v>
      </c>
      <c r="AV75" s="62">
        <f t="shared" si="55"/>
        <v>-267.77164448920325</v>
      </c>
      <c r="AW75" s="63">
        <f t="shared" si="67"/>
        <v>401.65746673380488</v>
      </c>
      <c r="AX75" s="61" t="str">
        <f t="shared" ca="1" si="56"/>
        <v/>
      </c>
      <c r="AY75" s="69">
        <f t="shared" ca="1" si="68"/>
        <v>9411.6707795247821</v>
      </c>
      <c r="AZ75" s="51">
        <f t="shared" si="57"/>
        <v>937.20075571221139</v>
      </c>
      <c r="BA75" s="55">
        <f t="shared" ca="1" si="58"/>
        <v>0.10305343375665402</v>
      </c>
      <c r="BB75" s="55">
        <f t="shared" ca="1" si="69"/>
        <v>0.44348647419875992</v>
      </c>
      <c r="BC75" s="64">
        <f t="shared" ca="1" si="59"/>
        <v>-504.02396911939252</v>
      </c>
      <c r="BE75" s="52" t="str">
        <f t="shared" ca="1" si="60"/>
        <v/>
      </c>
      <c r="BF75" s="52" t="str">
        <f t="shared" ca="1" si="61"/>
        <v/>
      </c>
      <c r="BG75" s="52">
        <f t="shared" ca="1" si="62"/>
        <v>13.299999999999955</v>
      </c>
      <c r="BH75" s="52" t="str">
        <f t="shared" ca="1" si="63"/>
        <v/>
      </c>
    </row>
    <row r="76" spans="19:60">
      <c r="S76" s="68">
        <f t="shared" si="70"/>
        <v>7</v>
      </c>
      <c r="T76" s="69">
        <f t="shared" si="70"/>
        <v>2</v>
      </c>
      <c r="U76" s="70">
        <f t="shared" si="48"/>
        <v>5</v>
      </c>
      <c r="V76" s="68">
        <f t="shared" si="64"/>
        <v>2</v>
      </c>
      <c r="W76" s="70">
        <f t="shared" si="64"/>
        <v>7</v>
      </c>
      <c r="X76" s="71">
        <f t="shared" si="64"/>
        <v>0.7142857142857143</v>
      </c>
      <c r="Y76" s="71">
        <f t="shared" si="64"/>
        <v>0.5</v>
      </c>
      <c r="Z76" s="69">
        <f t="shared" si="64"/>
        <v>10000</v>
      </c>
      <c r="AA76" s="69">
        <f t="shared" ca="1" si="64"/>
        <v>9094.3185641468026</v>
      </c>
      <c r="AB76" s="69">
        <f t="shared" ca="1" si="65"/>
        <v>-905.6814358531974</v>
      </c>
      <c r="AC76" s="69">
        <f t="shared" ca="1" si="66"/>
        <v>132.43413957955693</v>
      </c>
      <c r="AD76" s="73">
        <f t="shared" si="71"/>
        <v>13.199999999999955</v>
      </c>
      <c r="AE76" s="69">
        <f t="shared" si="72"/>
        <v>0.70000000000000007</v>
      </c>
      <c r="AF76" s="69">
        <f t="shared" si="72"/>
        <v>4.2</v>
      </c>
      <c r="AG76" s="78">
        <f t="shared" si="72"/>
        <v>200</v>
      </c>
      <c r="AH76" s="60">
        <f t="shared" si="72"/>
        <v>50</v>
      </c>
      <c r="AI76" s="60">
        <f t="shared" si="72"/>
        <v>210</v>
      </c>
      <c r="AJ76" s="60">
        <f t="shared" si="72"/>
        <v>10210</v>
      </c>
      <c r="AK76" s="60">
        <f t="shared" si="72"/>
        <v>1080.6814358531979</v>
      </c>
      <c r="AL76" s="60">
        <f t="shared" si="72"/>
        <v>21.613628717063957</v>
      </c>
      <c r="AM76" s="60">
        <f t="shared" ca="1" si="72"/>
        <v>-798.32922047521822</v>
      </c>
      <c r="AN76" s="60">
        <f t="shared" ca="1" si="72"/>
        <v>-798.32922047521822</v>
      </c>
      <c r="AO76" s="60">
        <f t="shared" ca="1" si="72"/>
        <v>798.32922047521822</v>
      </c>
      <c r="AP76" s="63">
        <f t="shared" si="49"/>
        <v>35</v>
      </c>
      <c r="AQ76" s="62">
        <f t="shared" si="50"/>
        <v>2.6904264179593964</v>
      </c>
      <c r="AR76" s="62">
        <f t="shared" si="51"/>
        <v>134.52132089796982</v>
      </c>
      <c r="AS76" s="62">
        <f t="shared" si="52"/>
        <v>269.04264179593963</v>
      </c>
      <c r="AT76" s="62">
        <f t="shared" si="53"/>
        <v>-134.52132089796982</v>
      </c>
      <c r="AU76" s="62">
        <f t="shared" si="54"/>
        <v>672.60660448984913</v>
      </c>
      <c r="AV76" s="62">
        <f t="shared" si="55"/>
        <v>-269.04264179593963</v>
      </c>
      <c r="AW76" s="63">
        <f t="shared" si="67"/>
        <v>403.5639626939095</v>
      </c>
      <c r="AX76" s="61" t="str">
        <f t="shared" ca="1" si="56"/>
        <v/>
      </c>
      <c r="AY76" s="69">
        <f t="shared" ca="1" si="68"/>
        <v>9411.6707795247821</v>
      </c>
      <c r="AZ76" s="51">
        <f t="shared" si="57"/>
        <v>941.64924628578865</v>
      </c>
      <c r="BA76" s="55">
        <f t="shared" ca="1" si="58"/>
        <v>0.10354258426773408</v>
      </c>
      <c r="BB76" s="55">
        <f t="shared" ca="1" si="69"/>
        <v>0.44559151454145901</v>
      </c>
      <c r="BC76" s="64">
        <f t="shared" ca="1" si="59"/>
        <v>-502.1174731592879</v>
      </c>
      <c r="BE76" s="52" t="str">
        <f t="shared" ca="1" si="60"/>
        <v/>
      </c>
      <c r="BF76" s="52" t="str">
        <f t="shared" ca="1" si="61"/>
        <v/>
      </c>
      <c r="BG76" s="52">
        <f t="shared" ca="1" si="62"/>
        <v>13.199999999999955</v>
      </c>
      <c r="BH76" s="52" t="str">
        <f t="shared" ca="1" si="63"/>
        <v/>
      </c>
    </row>
    <row r="77" spans="19:60">
      <c r="S77" s="68">
        <f t="shared" si="70"/>
        <v>7</v>
      </c>
      <c r="T77" s="69">
        <f t="shared" si="70"/>
        <v>2</v>
      </c>
      <c r="U77" s="70">
        <f t="shared" si="48"/>
        <v>5</v>
      </c>
      <c r="V77" s="68">
        <f t="shared" si="64"/>
        <v>2</v>
      </c>
      <c r="W77" s="70">
        <f t="shared" si="64"/>
        <v>7</v>
      </c>
      <c r="X77" s="71">
        <f t="shared" si="64"/>
        <v>0.7142857142857143</v>
      </c>
      <c r="Y77" s="71">
        <f t="shared" si="64"/>
        <v>0.5</v>
      </c>
      <c r="Z77" s="69">
        <f t="shared" si="64"/>
        <v>10000</v>
      </c>
      <c r="AA77" s="69">
        <f t="shared" ca="1" si="64"/>
        <v>9094.3185641468026</v>
      </c>
      <c r="AB77" s="69">
        <f t="shared" ca="1" si="65"/>
        <v>-905.6814358531974</v>
      </c>
      <c r="AC77" s="69">
        <f t="shared" ca="1" si="66"/>
        <v>132.43413957955693</v>
      </c>
      <c r="AD77" s="73">
        <f t="shared" si="71"/>
        <v>13.099999999999955</v>
      </c>
      <c r="AE77" s="69">
        <f t="shared" si="72"/>
        <v>0.70000000000000007</v>
      </c>
      <c r="AF77" s="69">
        <f t="shared" si="72"/>
        <v>4.2</v>
      </c>
      <c r="AG77" s="78">
        <f t="shared" si="72"/>
        <v>200</v>
      </c>
      <c r="AH77" s="60">
        <f t="shared" si="72"/>
        <v>50</v>
      </c>
      <c r="AI77" s="60">
        <f t="shared" si="72"/>
        <v>210</v>
      </c>
      <c r="AJ77" s="60">
        <f t="shared" si="72"/>
        <v>10210</v>
      </c>
      <c r="AK77" s="60">
        <f t="shared" si="72"/>
        <v>1080.6814358531979</v>
      </c>
      <c r="AL77" s="60">
        <f t="shared" si="72"/>
        <v>21.613628717063957</v>
      </c>
      <c r="AM77" s="60">
        <f t="shared" ca="1" si="72"/>
        <v>-798.32922047521822</v>
      </c>
      <c r="AN77" s="60">
        <f t="shared" ca="1" si="72"/>
        <v>-798.32922047521822</v>
      </c>
      <c r="AO77" s="60">
        <f t="shared" ca="1" si="72"/>
        <v>798.32922047521822</v>
      </c>
      <c r="AP77" s="63">
        <f t="shared" si="49"/>
        <v>35</v>
      </c>
      <c r="AQ77" s="62">
        <f t="shared" si="50"/>
        <v>2.7033304364171018</v>
      </c>
      <c r="AR77" s="62">
        <f t="shared" si="51"/>
        <v>135.16652182085508</v>
      </c>
      <c r="AS77" s="62">
        <f t="shared" si="52"/>
        <v>270.33304364171016</v>
      </c>
      <c r="AT77" s="62">
        <f t="shared" si="53"/>
        <v>-135.16652182085508</v>
      </c>
      <c r="AU77" s="62">
        <f t="shared" si="54"/>
        <v>675.83260910427543</v>
      </c>
      <c r="AV77" s="62">
        <f t="shared" si="55"/>
        <v>-270.33304364171016</v>
      </c>
      <c r="AW77" s="63">
        <f t="shared" si="67"/>
        <v>405.49956546256527</v>
      </c>
      <c r="AX77" s="61" t="str">
        <f t="shared" ca="1" si="56"/>
        <v/>
      </c>
      <c r="AY77" s="69">
        <f t="shared" ca="1" si="68"/>
        <v>9411.6707795247821</v>
      </c>
      <c r="AZ77" s="51">
        <f t="shared" si="57"/>
        <v>946.16565274598554</v>
      </c>
      <c r="BA77" s="55">
        <f t="shared" ca="1" si="58"/>
        <v>0.10403920272554819</v>
      </c>
      <c r="BB77" s="55">
        <f t="shared" ca="1" si="69"/>
        <v>0.44772869290465728</v>
      </c>
      <c r="BC77" s="64">
        <f t="shared" ca="1" si="59"/>
        <v>-500.18187039063213</v>
      </c>
      <c r="BE77" s="52" t="str">
        <f t="shared" ca="1" si="60"/>
        <v/>
      </c>
      <c r="BF77" s="52" t="str">
        <f t="shared" ca="1" si="61"/>
        <v/>
      </c>
      <c r="BG77" s="52">
        <f t="shared" ca="1" si="62"/>
        <v>13.099999999999955</v>
      </c>
      <c r="BH77" s="52" t="str">
        <f t="shared" ca="1" si="63"/>
        <v/>
      </c>
    </row>
    <row r="78" spans="19:60">
      <c r="S78" s="68">
        <f t="shared" si="70"/>
        <v>7</v>
      </c>
      <c r="T78" s="69">
        <f t="shared" si="70"/>
        <v>2</v>
      </c>
      <c r="U78" s="70">
        <f t="shared" si="48"/>
        <v>5</v>
      </c>
      <c r="V78" s="68">
        <f t="shared" si="64"/>
        <v>2</v>
      </c>
      <c r="W78" s="70">
        <f t="shared" si="64"/>
        <v>7</v>
      </c>
      <c r="X78" s="71">
        <f t="shared" si="64"/>
        <v>0.7142857142857143</v>
      </c>
      <c r="Y78" s="71">
        <f t="shared" si="64"/>
        <v>0.5</v>
      </c>
      <c r="Z78" s="69">
        <f t="shared" si="64"/>
        <v>10000</v>
      </c>
      <c r="AA78" s="69">
        <f t="shared" ca="1" si="64"/>
        <v>9094.3185641468026</v>
      </c>
      <c r="AB78" s="69">
        <f t="shared" ca="1" si="65"/>
        <v>-905.6814358531974</v>
      </c>
      <c r="AC78" s="69">
        <f t="shared" ca="1" si="66"/>
        <v>132.43413957955693</v>
      </c>
      <c r="AD78" s="73">
        <f t="shared" si="71"/>
        <v>12.999999999999956</v>
      </c>
      <c r="AE78" s="69">
        <f t="shared" si="72"/>
        <v>0.70000000000000007</v>
      </c>
      <c r="AF78" s="69">
        <f t="shared" si="72"/>
        <v>4.2</v>
      </c>
      <c r="AG78" s="78">
        <f t="shared" si="72"/>
        <v>200</v>
      </c>
      <c r="AH78" s="60">
        <f t="shared" si="72"/>
        <v>50</v>
      </c>
      <c r="AI78" s="60">
        <f t="shared" si="72"/>
        <v>210</v>
      </c>
      <c r="AJ78" s="60">
        <f t="shared" si="72"/>
        <v>10210</v>
      </c>
      <c r="AK78" s="60">
        <f t="shared" si="72"/>
        <v>1080.6814358531979</v>
      </c>
      <c r="AL78" s="60">
        <f t="shared" si="72"/>
        <v>21.613628717063957</v>
      </c>
      <c r="AM78" s="60">
        <f t="shared" ca="1" si="72"/>
        <v>-798.32922047521822</v>
      </c>
      <c r="AN78" s="60">
        <f t="shared" ca="1" si="72"/>
        <v>-798.32922047521822</v>
      </c>
      <c r="AO78" s="60">
        <f t="shared" ca="1" si="72"/>
        <v>798.32922047521822</v>
      </c>
      <c r="AP78" s="63">
        <f t="shared" si="49"/>
        <v>35</v>
      </c>
      <c r="AQ78" s="62">
        <f t="shared" si="50"/>
        <v>2.7164329782356949</v>
      </c>
      <c r="AR78" s="62">
        <f t="shared" si="51"/>
        <v>135.82164891178473</v>
      </c>
      <c r="AS78" s="62">
        <f t="shared" si="52"/>
        <v>271.64329782356947</v>
      </c>
      <c r="AT78" s="62">
        <f t="shared" si="53"/>
        <v>-135.82164891178473</v>
      </c>
      <c r="AU78" s="62">
        <f t="shared" si="54"/>
        <v>679.10824455892362</v>
      </c>
      <c r="AV78" s="62">
        <f t="shared" si="55"/>
        <v>-271.64329782356947</v>
      </c>
      <c r="AW78" s="63">
        <f t="shared" si="67"/>
        <v>407.46494673535415</v>
      </c>
      <c r="AX78" s="61" t="str">
        <f t="shared" ca="1" si="56"/>
        <v/>
      </c>
      <c r="AY78" s="69">
        <f t="shared" ca="1" si="68"/>
        <v>9411.6707795247821</v>
      </c>
      <c r="AZ78" s="51">
        <f t="shared" si="57"/>
        <v>950.7515423824932</v>
      </c>
      <c r="BA78" s="55">
        <f t="shared" ca="1" si="58"/>
        <v>0.10454346146732868</v>
      </c>
      <c r="BB78" s="55">
        <f t="shared" ca="1" si="69"/>
        <v>0.44989875093498155</v>
      </c>
      <c r="BC78" s="64">
        <f t="shared" ca="1" si="59"/>
        <v>-498.21648911784325</v>
      </c>
      <c r="BE78" s="52" t="str">
        <f t="shared" ca="1" si="60"/>
        <v/>
      </c>
      <c r="BF78" s="52" t="str">
        <f t="shared" ca="1" si="61"/>
        <v/>
      </c>
      <c r="BG78" s="52">
        <f t="shared" ca="1" si="62"/>
        <v>12.999999999999956</v>
      </c>
      <c r="BH78" s="52" t="str">
        <f t="shared" ca="1" si="63"/>
        <v/>
      </c>
    </row>
    <row r="79" spans="19:60">
      <c r="S79" s="68">
        <f t="shared" si="70"/>
        <v>7</v>
      </c>
      <c r="T79" s="69">
        <f t="shared" si="70"/>
        <v>2</v>
      </c>
      <c r="U79" s="70">
        <f t="shared" si="48"/>
        <v>5</v>
      </c>
      <c r="V79" s="68">
        <f t="shared" si="64"/>
        <v>2</v>
      </c>
      <c r="W79" s="70">
        <f t="shared" si="64"/>
        <v>7</v>
      </c>
      <c r="X79" s="71">
        <f t="shared" si="64"/>
        <v>0.7142857142857143</v>
      </c>
      <c r="Y79" s="71">
        <f t="shared" si="64"/>
        <v>0.5</v>
      </c>
      <c r="Z79" s="69">
        <f t="shared" si="64"/>
        <v>10000</v>
      </c>
      <c r="AA79" s="69">
        <f t="shared" ca="1" si="64"/>
        <v>9094.3185641468026</v>
      </c>
      <c r="AB79" s="69">
        <f t="shared" ca="1" si="65"/>
        <v>-905.6814358531974</v>
      </c>
      <c r="AC79" s="69">
        <f t="shared" ca="1" si="66"/>
        <v>132.43413957955693</v>
      </c>
      <c r="AD79" s="73">
        <f t="shared" si="71"/>
        <v>12.899999999999956</v>
      </c>
      <c r="AE79" s="69">
        <f t="shared" si="72"/>
        <v>0.70000000000000007</v>
      </c>
      <c r="AF79" s="69">
        <f t="shared" si="72"/>
        <v>4.2</v>
      </c>
      <c r="AG79" s="78">
        <f t="shared" si="72"/>
        <v>200</v>
      </c>
      <c r="AH79" s="60">
        <f t="shared" si="72"/>
        <v>50</v>
      </c>
      <c r="AI79" s="60">
        <f t="shared" si="72"/>
        <v>210</v>
      </c>
      <c r="AJ79" s="60">
        <f t="shared" si="72"/>
        <v>10210</v>
      </c>
      <c r="AK79" s="60">
        <f t="shared" si="72"/>
        <v>1080.6814358531979</v>
      </c>
      <c r="AL79" s="60">
        <f t="shared" si="72"/>
        <v>21.613628717063957</v>
      </c>
      <c r="AM79" s="60">
        <f t="shared" ca="1" si="72"/>
        <v>-798.32922047521822</v>
      </c>
      <c r="AN79" s="60">
        <f t="shared" ca="1" si="72"/>
        <v>-798.32922047521822</v>
      </c>
      <c r="AO79" s="60">
        <f t="shared" ca="1" si="72"/>
        <v>798.32922047521822</v>
      </c>
      <c r="AP79" s="63">
        <f t="shared" si="49"/>
        <v>35</v>
      </c>
      <c r="AQ79" s="62">
        <f t="shared" si="50"/>
        <v>2.7297386602375218</v>
      </c>
      <c r="AR79" s="62">
        <f t="shared" si="51"/>
        <v>136.48693301187609</v>
      </c>
      <c r="AS79" s="62">
        <f t="shared" si="52"/>
        <v>272.97386602375218</v>
      </c>
      <c r="AT79" s="62">
        <f t="shared" si="53"/>
        <v>-136.48693301187609</v>
      </c>
      <c r="AU79" s="62">
        <f t="shared" si="54"/>
        <v>682.43466505938045</v>
      </c>
      <c r="AV79" s="62">
        <f t="shared" si="55"/>
        <v>-272.97386602375218</v>
      </c>
      <c r="AW79" s="63">
        <f t="shared" si="67"/>
        <v>409.46079903562827</v>
      </c>
      <c r="AX79" s="61" t="str">
        <f t="shared" ca="1" si="56"/>
        <v/>
      </c>
      <c r="AY79" s="69">
        <f t="shared" ca="1" si="68"/>
        <v>9411.6707795247821</v>
      </c>
      <c r="AZ79" s="51">
        <f t="shared" si="57"/>
        <v>955.40853108313263</v>
      </c>
      <c r="BA79" s="55">
        <f t="shared" ca="1" si="58"/>
        <v>0.10505553817409802</v>
      </c>
      <c r="BB79" s="55">
        <f t="shared" ca="1" si="69"/>
        <v>0.45210245327585369</v>
      </c>
      <c r="BC79" s="64">
        <f t="shared" ca="1" si="59"/>
        <v>-496.22063681756913</v>
      </c>
      <c r="BE79" s="52" t="str">
        <f t="shared" ca="1" si="60"/>
        <v/>
      </c>
      <c r="BF79" s="52" t="str">
        <f t="shared" ca="1" si="61"/>
        <v/>
      </c>
      <c r="BG79" s="52">
        <f t="shared" ca="1" si="62"/>
        <v>12.899999999999956</v>
      </c>
      <c r="BH79" s="52" t="str">
        <f t="shared" ca="1" si="63"/>
        <v/>
      </c>
    </row>
    <row r="80" spans="19:60">
      <c r="S80" s="68">
        <f t="shared" si="70"/>
        <v>7</v>
      </c>
      <c r="T80" s="69">
        <f t="shared" si="70"/>
        <v>2</v>
      </c>
      <c r="U80" s="70">
        <f t="shared" si="48"/>
        <v>5</v>
      </c>
      <c r="V80" s="68">
        <f t="shared" si="64"/>
        <v>2</v>
      </c>
      <c r="W80" s="70">
        <f t="shared" si="64"/>
        <v>7</v>
      </c>
      <c r="X80" s="71">
        <f t="shared" si="64"/>
        <v>0.7142857142857143</v>
      </c>
      <c r="Y80" s="71">
        <f t="shared" si="64"/>
        <v>0.5</v>
      </c>
      <c r="Z80" s="69">
        <f t="shared" si="64"/>
        <v>10000</v>
      </c>
      <c r="AA80" s="69">
        <f t="shared" ca="1" si="64"/>
        <v>9094.3185641468026</v>
      </c>
      <c r="AB80" s="69">
        <f t="shared" ca="1" si="65"/>
        <v>-905.6814358531974</v>
      </c>
      <c r="AC80" s="69">
        <f t="shared" ca="1" si="66"/>
        <v>132.43413957955693</v>
      </c>
      <c r="AD80" s="73">
        <f t="shared" si="71"/>
        <v>12.799999999999956</v>
      </c>
      <c r="AE80" s="69">
        <f t="shared" si="72"/>
        <v>0.70000000000000007</v>
      </c>
      <c r="AF80" s="69">
        <f t="shared" si="72"/>
        <v>4.2</v>
      </c>
      <c r="AG80" s="78">
        <f t="shared" si="72"/>
        <v>200</v>
      </c>
      <c r="AH80" s="60">
        <f t="shared" si="72"/>
        <v>50</v>
      </c>
      <c r="AI80" s="60">
        <f t="shared" si="72"/>
        <v>210</v>
      </c>
      <c r="AJ80" s="60">
        <f t="shared" si="72"/>
        <v>10210</v>
      </c>
      <c r="AK80" s="60">
        <f t="shared" si="72"/>
        <v>1080.6814358531979</v>
      </c>
      <c r="AL80" s="60">
        <f t="shared" si="72"/>
        <v>21.613628717063957</v>
      </c>
      <c r="AM80" s="60">
        <f t="shared" ca="1" si="72"/>
        <v>-798.32922047521822</v>
      </c>
      <c r="AN80" s="60">
        <f t="shared" ca="1" si="72"/>
        <v>-798.32922047521822</v>
      </c>
      <c r="AO80" s="60">
        <f t="shared" ca="1" si="72"/>
        <v>798.32922047521822</v>
      </c>
      <c r="AP80" s="63">
        <f t="shared" si="49"/>
        <v>35</v>
      </c>
      <c r="AQ80" s="62">
        <f t="shared" si="50"/>
        <v>2.7432522435206277</v>
      </c>
      <c r="AR80" s="62">
        <f t="shared" si="51"/>
        <v>137.16261217603139</v>
      </c>
      <c r="AS80" s="62">
        <f t="shared" si="52"/>
        <v>274.32522435206278</v>
      </c>
      <c r="AT80" s="62">
        <f t="shared" si="53"/>
        <v>-137.16261217603139</v>
      </c>
      <c r="AU80" s="62">
        <f t="shared" si="54"/>
        <v>685.81306088015697</v>
      </c>
      <c r="AV80" s="62">
        <f t="shared" si="55"/>
        <v>-274.32522435206278</v>
      </c>
      <c r="AW80" s="63">
        <f t="shared" si="67"/>
        <v>411.48783652809419</v>
      </c>
      <c r="AX80" s="61" t="str">
        <f t="shared" ca="1" si="56"/>
        <v/>
      </c>
      <c r="AY80" s="69">
        <f t="shared" ca="1" si="68"/>
        <v>9411.6707795247821</v>
      </c>
      <c r="AZ80" s="51">
        <f t="shared" si="57"/>
        <v>960.13828523221969</v>
      </c>
      <c r="BA80" s="55">
        <f t="shared" ca="1" si="58"/>
        <v>0.10557561607941063</v>
      </c>
      <c r="BB80" s="55">
        <f t="shared" ca="1" si="69"/>
        <v>0.454340588465802</v>
      </c>
      <c r="BC80" s="64">
        <f t="shared" ca="1" si="59"/>
        <v>-494.19359932510321</v>
      </c>
      <c r="BE80" s="52" t="str">
        <f t="shared" ca="1" si="60"/>
        <v/>
      </c>
      <c r="BF80" s="52" t="str">
        <f t="shared" ca="1" si="61"/>
        <v/>
      </c>
      <c r="BG80" s="52">
        <f t="shared" ca="1" si="62"/>
        <v>12.799999999999956</v>
      </c>
      <c r="BH80" s="52" t="str">
        <f t="shared" ca="1" si="63"/>
        <v/>
      </c>
    </row>
    <row r="81" spans="19:60">
      <c r="S81" s="68">
        <f t="shared" si="70"/>
        <v>7</v>
      </c>
      <c r="T81" s="69">
        <f t="shared" si="70"/>
        <v>2</v>
      </c>
      <c r="U81" s="70">
        <f t="shared" si="48"/>
        <v>5</v>
      </c>
      <c r="V81" s="68">
        <f t="shared" si="64"/>
        <v>2</v>
      </c>
      <c r="W81" s="70">
        <f t="shared" si="64"/>
        <v>7</v>
      </c>
      <c r="X81" s="71">
        <f t="shared" si="64"/>
        <v>0.7142857142857143</v>
      </c>
      <c r="Y81" s="71">
        <f t="shared" si="64"/>
        <v>0.5</v>
      </c>
      <c r="Z81" s="69">
        <f t="shared" si="64"/>
        <v>10000</v>
      </c>
      <c r="AA81" s="69">
        <f t="shared" ca="1" si="64"/>
        <v>9094.3185641468026</v>
      </c>
      <c r="AB81" s="69">
        <f t="shared" ca="1" si="65"/>
        <v>-905.6814358531974</v>
      </c>
      <c r="AC81" s="69">
        <f t="shared" ca="1" si="66"/>
        <v>132.43413957955693</v>
      </c>
      <c r="AD81" s="73">
        <f t="shared" si="71"/>
        <v>12.699999999999957</v>
      </c>
      <c r="AE81" s="69">
        <f t="shared" si="72"/>
        <v>0.70000000000000007</v>
      </c>
      <c r="AF81" s="69">
        <f t="shared" si="72"/>
        <v>4.2</v>
      </c>
      <c r="AG81" s="78">
        <f t="shared" si="72"/>
        <v>200</v>
      </c>
      <c r="AH81" s="60">
        <f t="shared" si="72"/>
        <v>50</v>
      </c>
      <c r="AI81" s="60">
        <f t="shared" si="72"/>
        <v>210</v>
      </c>
      <c r="AJ81" s="60">
        <f t="shared" si="72"/>
        <v>10210</v>
      </c>
      <c r="AK81" s="60">
        <f t="shared" si="72"/>
        <v>1080.6814358531979</v>
      </c>
      <c r="AL81" s="60">
        <f t="shared" si="72"/>
        <v>21.613628717063957</v>
      </c>
      <c r="AM81" s="60">
        <f t="shared" ca="1" si="72"/>
        <v>-798.32922047521822</v>
      </c>
      <c r="AN81" s="60">
        <f t="shared" ca="1" si="72"/>
        <v>-798.32922047521822</v>
      </c>
      <c r="AO81" s="60">
        <f t="shared" ca="1" si="72"/>
        <v>798.32922047521822</v>
      </c>
      <c r="AP81" s="63">
        <f t="shared" si="49"/>
        <v>35</v>
      </c>
      <c r="AQ81" s="62">
        <f t="shared" si="50"/>
        <v>2.7569786391389002</v>
      </c>
      <c r="AR81" s="62">
        <f t="shared" si="51"/>
        <v>137.84893195694502</v>
      </c>
      <c r="AS81" s="62">
        <f t="shared" si="52"/>
        <v>275.69786391389005</v>
      </c>
      <c r="AT81" s="62">
        <f t="shared" si="53"/>
        <v>-137.84893195694502</v>
      </c>
      <c r="AU81" s="62">
        <f t="shared" si="54"/>
        <v>689.24465978472517</v>
      </c>
      <c r="AV81" s="62">
        <f t="shared" si="55"/>
        <v>-275.69786391389005</v>
      </c>
      <c r="AW81" s="63">
        <f t="shared" si="67"/>
        <v>413.54679587083513</v>
      </c>
      <c r="AX81" s="61" t="str">
        <f t="shared" ca="1" si="56"/>
        <v/>
      </c>
      <c r="AY81" s="69">
        <f t="shared" ca="1" si="68"/>
        <v>9411.6707795247821</v>
      </c>
      <c r="AZ81" s="51">
        <f t="shared" si="57"/>
        <v>964.9425236986151</v>
      </c>
      <c r="BA81" s="55">
        <f t="shared" ca="1" si="58"/>
        <v>0.10610388418795649</v>
      </c>
      <c r="BB81" s="55">
        <f t="shared" ca="1" si="69"/>
        <v>0.45661396987921393</v>
      </c>
      <c r="BC81" s="64">
        <f t="shared" ca="1" si="59"/>
        <v>-492.13463998236227</v>
      </c>
      <c r="BE81" s="52" t="str">
        <f t="shared" ca="1" si="60"/>
        <v/>
      </c>
      <c r="BF81" s="52" t="str">
        <f t="shared" ca="1" si="61"/>
        <v/>
      </c>
      <c r="BG81" s="52">
        <f t="shared" ca="1" si="62"/>
        <v>12.699999999999957</v>
      </c>
      <c r="BH81" s="52" t="str">
        <f t="shared" ca="1" si="63"/>
        <v/>
      </c>
    </row>
    <row r="82" spans="19:60">
      <c r="S82" s="68">
        <f t="shared" si="70"/>
        <v>7</v>
      </c>
      <c r="T82" s="69">
        <f t="shared" si="70"/>
        <v>2</v>
      </c>
      <c r="U82" s="70">
        <f t="shared" si="48"/>
        <v>5</v>
      </c>
      <c r="V82" s="68">
        <f t="shared" si="64"/>
        <v>2</v>
      </c>
      <c r="W82" s="70">
        <f t="shared" si="64"/>
        <v>7</v>
      </c>
      <c r="X82" s="71">
        <f t="shared" si="64"/>
        <v>0.7142857142857143</v>
      </c>
      <c r="Y82" s="71">
        <f t="shared" si="64"/>
        <v>0.5</v>
      </c>
      <c r="Z82" s="69">
        <f t="shared" si="64"/>
        <v>10000</v>
      </c>
      <c r="AA82" s="69">
        <f t="shared" ca="1" si="64"/>
        <v>9094.3185641468026</v>
      </c>
      <c r="AB82" s="69">
        <f t="shared" ca="1" si="65"/>
        <v>-905.6814358531974</v>
      </c>
      <c r="AC82" s="69">
        <f t="shared" ca="1" si="66"/>
        <v>132.43413957955693</v>
      </c>
      <c r="AD82" s="73">
        <f t="shared" si="71"/>
        <v>12.599999999999957</v>
      </c>
      <c r="AE82" s="69">
        <f t="shared" si="72"/>
        <v>0.70000000000000007</v>
      </c>
      <c r="AF82" s="69">
        <f t="shared" si="72"/>
        <v>4.2</v>
      </c>
      <c r="AG82" s="78">
        <f t="shared" si="72"/>
        <v>200</v>
      </c>
      <c r="AH82" s="60">
        <f t="shared" si="72"/>
        <v>50</v>
      </c>
      <c r="AI82" s="60">
        <f t="shared" si="72"/>
        <v>210</v>
      </c>
      <c r="AJ82" s="60">
        <f t="shared" si="72"/>
        <v>10210</v>
      </c>
      <c r="AK82" s="60">
        <f t="shared" si="72"/>
        <v>1080.6814358531979</v>
      </c>
      <c r="AL82" s="60">
        <f t="shared" si="72"/>
        <v>21.613628717063957</v>
      </c>
      <c r="AM82" s="60">
        <f t="shared" ca="1" si="72"/>
        <v>-798.32922047521822</v>
      </c>
      <c r="AN82" s="60">
        <f t="shared" ca="1" si="72"/>
        <v>-798.32922047521822</v>
      </c>
      <c r="AO82" s="60">
        <f t="shared" ca="1" si="72"/>
        <v>798.32922047521822</v>
      </c>
      <c r="AP82" s="63">
        <f t="shared" si="49"/>
        <v>35</v>
      </c>
      <c r="AQ82" s="62">
        <f t="shared" si="50"/>
        <v>2.7709229140527007</v>
      </c>
      <c r="AR82" s="62">
        <f t="shared" si="51"/>
        <v>138.54614570263504</v>
      </c>
      <c r="AS82" s="62">
        <f t="shared" si="52"/>
        <v>277.09229140527009</v>
      </c>
      <c r="AT82" s="62">
        <f t="shared" si="53"/>
        <v>-138.54614570263504</v>
      </c>
      <c r="AU82" s="62">
        <f t="shared" si="54"/>
        <v>692.73072851317522</v>
      </c>
      <c r="AV82" s="62">
        <f t="shared" si="55"/>
        <v>-277.09229140527009</v>
      </c>
      <c r="AW82" s="63">
        <f t="shared" si="67"/>
        <v>415.63843710790513</v>
      </c>
      <c r="AX82" s="61" t="str">
        <f t="shared" ca="1" si="56"/>
        <v/>
      </c>
      <c r="AY82" s="69">
        <f t="shared" ca="1" si="68"/>
        <v>9411.6707795247821</v>
      </c>
      <c r="AZ82" s="51">
        <f t="shared" si="57"/>
        <v>969.82301991844531</v>
      </c>
      <c r="BA82" s="55">
        <f t="shared" ca="1" si="58"/>
        <v>0.10664053750457451</v>
      </c>
      <c r="BB82" s="55">
        <f t="shared" ca="1" si="69"/>
        <v>0.45892343671188629</v>
      </c>
      <c r="BC82" s="64">
        <f t="shared" ca="1" si="59"/>
        <v>-490.04299874529227</v>
      </c>
      <c r="BE82" s="52" t="str">
        <f t="shared" ca="1" si="60"/>
        <v/>
      </c>
      <c r="BF82" s="52" t="str">
        <f t="shared" ca="1" si="61"/>
        <v/>
      </c>
      <c r="BG82" s="52">
        <f t="shared" ca="1" si="62"/>
        <v>12.599999999999957</v>
      </c>
      <c r="BH82" s="52" t="str">
        <f t="shared" ca="1" si="63"/>
        <v/>
      </c>
    </row>
    <row r="83" spans="19:60">
      <c r="S83" s="68">
        <f t="shared" si="70"/>
        <v>7</v>
      </c>
      <c r="T83" s="69">
        <f t="shared" si="70"/>
        <v>2</v>
      </c>
      <c r="U83" s="70">
        <f t="shared" si="48"/>
        <v>5</v>
      </c>
      <c r="V83" s="68">
        <f t="shared" si="64"/>
        <v>2</v>
      </c>
      <c r="W83" s="70">
        <f t="shared" si="64"/>
        <v>7</v>
      </c>
      <c r="X83" s="71">
        <f t="shared" si="64"/>
        <v>0.7142857142857143</v>
      </c>
      <c r="Y83" s="71">
        <f t="shared" si="64"/>
        <v>0.5</v>
      </c>
      <c r="Z83" s="69">
        <f t="shared" si="64"/>
        <v>10000</v>
      </c>
      <c r="AA83" s="69">
        <f t="shared" ca="1" si="64"/>
        <v>9094.3185641468026</v>
      </c>
      <c r="AB83" s="69">
        <f t="shared" ca="1" si="65"/>
        <v>-905.6814358531974</v>
      </c>
      <c r="AC83" s="69">
        <f t="shared" ca="1" si="66"/>
        <v>132.43413957955693</v>
      </c>
      <c r="AD83" s="73">
        <f t="shared" si="71"/>
        <v>12.499999999999957</v>
      </c>
      <c r="AE83" s="69">
        <f t="shared" si="72"/>
        <v>0.70000000000000007</v>
      </c>
      <c r="AF83" s="69">
        <f t="shared" si="72"/>
        <v>4.2</v>
      </c>
      <c r="AG83" s="78">
        <f t="shared" si="72"/>
        <v>200</v>
      </c>
      <c r="AH83" s="60">
        <f t="shared" si="72"/>
        <v>50</v>
      </c>
      <c r="AI83" s="60">
        <f t="shared" si="72"/>
        <v>210</v>
      </c>
      <c r="AJ83" s="60">
        <f t="shared" si="72"/>
        <v>10210</v>
      </c>
      <c r="AK83" s="60">
        <f t="shared" si="72"/>
        <v>1080.6814358531979</v>
      </c>
      <c r="AL83" s="60">
        <f t="shared" si="72"/>
        <v>21.613628717063957</v>
      </c>
      <c r="AM83" s="60">
        <f t="shared" ca="1" si="72"/>
        <v>-798.32922047521822</v>
      </c>
      <c r="AN83" s="60">
        <f t="shared" ca="1" si="72"/>
        <v>-798.32922047521822</v>
      </c>
      <c r="AO83" s="60">
        <f t="shared" ca="1" si="72"/>
        <v>798.32922047521822</v>
      </c>
      <c r="AP83" s="63">
        <f t="shared" si="49"/>
        <v>35</v>
      </c>
      <c r="AQ83" s="62">
        <f t="shared" si="50"/>
        <v>2.7850902973651226</v>
      </c>
      <c r="AR83" s="62">
        <f t="shared" si="51"/>
        <v>139.25451486825614</v>
      </c>
      <c r="AS83" s="62">
        <f t="shared" si="52"/>
        <v>278.50902973651228</v>
      </c>
      <c r="AT83" s="62">
        <f t="shared" si="53"/>
        <v>-139.25451486825614</v>
      </c>
      <c r="AU83" s="62">
        <f t="shared" si="54"/>
        <v>696.27257434128069</v>
      </c>
      <c r="AV83" s="62">
        <f t="shared" si="55"/>
        <v>-278.50902973651228</v>
      </c>
      <c r="AW83" s="63">
        <f t="shared" si="67"/>
        <v>417.76354460476841</v>
      </c>
      <c r="AX83" s="61" t="str">
        <f t="shared" ca="1" si="56"/>
        <v/>
      </c>
      <c r="AY83" s="69">
        <f t="shared" ca="1" si="68"/>
        <v>9411.6707795247821</v>
      </c>
      <c r="AZ83" s="51">
        <f t="shared" si="57"/>
        <v>974.78160407779296</v>
      </c>
      <c r="BA83" s="55">
        <f t="shared" ca="1" si="58"/>
        <v>0.10718577727425843</v>
      </c>
      <c r="BB83" s="55">
        <f t="shared" ca="1" si="69"/>
        <v>0.46126985501388151</v>
      </c>
      <c r="BC83" s="64">
        <f t="shared" ca="1" si="59"/>
        <v>-487.91789124842899</v>
      </c>
      <c r="BE83" s="52" t="str">
        <f t="shared" ca="1" si="60"/>
        <v/>
      </c>
      <c r="BF83" s="52" t="str">
        <f t="shared" ca="1" si="61"/>
        <v/>
      </c>
      <c r="BG83" s="52">
        <f t="shared" ca="1" si="62"/>
        <v>12.499999999999957</v>
      </c>
      <c r="BH83" s="52" t="str">
        <f t="shared" ca="1" si="63"/>
        <v/>
      </c>
    </row>
    <row r="84" spans="19:60">
      <c r="S84" s="68">
        <f t="shared" si="70"/>
        <v>7</v>
      </c>
      <c r="T84" s="69">
        <f t="shared" si="70"/>
        <v>2</v>
      </c>
      <c r="U84" s="70">
        <f t="shared" si="48"/>
        <v>5</v>
      </c>
      <c r="V84" s="68">
        <f t="shared" si="64"/>
        <v>2</v>
      </c>
      <c r="W84" s="70">
        <f t="shared" si="64"/>
        <v>7</v>
      </c>
      <c r="X84" s="71">
        <f t="shared" si="64"/>
        <v>0.7142857142857143</v>
      </c>
      <c r="Y84" s="71">
        <f t="shared" si="64"/>
        <v>0.5</v>
      </c>
      <c r="Z84" s="69">
        <f t="shared" si="64"/>
        <v>10000</v>
      </c>
      <c r="AA84" s="69">
        <f t="shared" ca="1" si="64"/>
        <v>9094.3185641468026</v>
      </c>
      <c r="AB84" s="69">
        <f t="shared" ca="1" si="65"/>
        <v>-905.6814358531974</v>
      </c>
      <c r="AC84" s="69">
        <f t="shared" ca="1" si="66"/>
        <v>132.43413957955693</v>
      </c>
      <c r="AD84" s="73">
        <f t="shared" si="71"/>
        <v>12.399999999999958</v>
      </c>
      <c r="AE84" s="69">
        <f t="shared" si="72"/>
        <v>0.70000000000000007</v>
      </c>
      <c r="AF84" s="69">
        <f t="shared" si="72"/>
        <v>4.2</v>
      </c>
      <c r="AG84" s="78">
        <f t="shared" si="72"/>
        <v>200</v>
      </c>
      <c r="AH84" s="60">
        <f t="shared" si="72"/>
        <v>50</v>
      </c>
      <c r="AI84" s="60">
        <f t="shared" si="72"/>
        <v>210</v>
      </c>
      <c r="AJ84" s="60">
        <f t="shared" si="72"/>
        <v>10210</v>
      </c>
      <c r="AK84" s="60">
        <f t="shared" si="72"/>
        <v>1080.6814358531979</v>
      </c>
      <c r="AL84" s="60">
        <f t="shared" si="72"/>
        <v>21.613628717063957</v>
      </c>
      <c r="AM84" s="60">
        <f t="shared" ca="1" si="72"/>
        <v>-798.32922047521822</v>
      </c>
      <c r="AN84" s="60">
        <f t="shared" ca="1" si="72"/>
        <v>-798.32922047521822</v>
      </c>
      <c r="AO84" s="60">
        <f t="shared" ca="1" si="72"/>
        <v>798.32922047521822</v>
      </c>
      <c r="AP84" s="63">
        <f t="shared" si="49"/>
        <v>35</v>
      </c>
      <c r="AQ84" s="62">
        <f t="shared" si="50"/>
        <v>2.7994861868600025</v>
      </c>
      <c r="AR84" s="62">
        <f t="shared" si="51"/>
        <v>139.97430934300013</v>
      </c>
      <c r="AS84" s="62">
        <f t="shared" si="52"/>
        <v>279.94861868600026</v>
      </c>
      <c r="AT84" s="62">
        <f t="shared" si="53"/>
        <v>-139.97430934300013</v>
      </c>
      <c r="AU84" s="62">
        <f t="shared" si="54"/>
        <v>699.8715467150007</v>
      </c>
      <c r="AV84" s="62">
        <f t="shared" si="55"/>
        <v>-279.94861868600026</v>
      </c>
      <c r="AW84" s="63">
        <f t="shared" si="67"/>
        <v>419.92292802900045</v>
      </c>
      <c r="AX84" s="61" t="str">
        <f t="shared" ca="1" si="56"/>
        <v/>
      </c>
      <c r="AY84" s="69">
        <f t="shared" ca="1" si="68"/>
        <v>9411.6707795247821</v>
      </c>
      <c r="AZ84" s="51">
        <f t="shared" si="57"/>
        <v>979.82016540100085</v>
      </c>
      <c r="BA84" s="55">
        <f t="shared" ca="1" si="58"/>
        <v>0.10773981123377595</v>
      </c>
      <c r="BB84" s="55">
        <f t="shared" ca="1" si="69"/>
        <v>0.46365411877236057</v>
      </c>
      <c r="BC84" s="64">
        <f t="shared" ca="1" si="59"/>
        <v>-485.75850782419695</v>
      </c>
      <c r="BE84" s="52" t="str">
        <f t="shared" ca="1" si="60"/>
        <v/>
      </c>
      <c r="BF84" s="52" t="str">
        <f t="shared" ca="1" si="61"/>
        <v/>
      </c>
      <c r="BG84" s="52">
        <f t="shared" ca="1" si="62"/>
        <v>12.399999999999958</v>
      </c>
      <c r="BH84" s="52" t="str">
        <f t="shared" ca="1" si="63"/>
        <v/>
      </c>
    </row>
    <row r="85" spans="19:60">
      <c r="S85" s="68">
        <f t="shared" si="70"/>
        <v>7</v>
      </c>
      <c r="T85" s="69">
        <f t="shared" si="70"/>
        <v>2</v>
      </c>
      <c r="U85" s="70">
        <f t="shared" si="48"/>
        <v>5</v>
      </c>
      <c r="V85" s="68">
        <f t="shared" si="64"/>
        <v>2</v>
      </c>
      <c r="W85" s="70">
        <f t="shared" si="64"/>
        <v>7</v>
      </c>
      <c r="X85" s="71">
        <f t="shared" si="64"/>
        <v>0.7142857142857143</v>
      </c>
      <c r="Y85" s="71">
        <f t="shared" si="64"/>
        <v>0.5</v>
      </c>
      <c r="Z85" s="69">
        <f t="shared" si="64"/>
        <v>10000</v>
      </c>
      <c r="AA85" s="69">
        <f t="shared" ca="1" si="64"/>
        <v>9094.3185641468026</v>
      </c>
      <c r="AB85" s="69">
        <f t="shared" ca="1" si="65"/>
        <v>-905.6814358531974</v>
      </c>
      <c r="AC85" s="69">
        <f t="shared" ca="1" si="66"/>
        <v>132.43413957955693</v>
      </c>
      <c r="AD85" s="73">
        <f t="shared" si="71"/>
        <v>12.299999999999958</v>
      </c>
      <c r="AE85" s="69">
        <f t="shared" si="72"/>
        <v>0.70000000000000007</v>
      </c>
      <c r="AF85" s="69">
        <f t="shared" si="72"/>
        <v>4.2</v>
      </c>
      <c r="AG85" s="78">
        <f t="shared" si="72"/>
        <v>200</v>
      </c>
      <c r="AH85" s="60">
        <f t="shared" si="72"/>
        <v>50</v>
      </c>
      <c r="AI85" s="60">
        <f t="shared" si="72"/>
        <v>210</v>
      </c>
      <c r="AJ85" s="60">
        <f t="shared" si="72"/>
        <v>10210</v>
      </c>
      <c r="AK85" s="60">
        <f t="shared" si="72"/>
        <v>1080.6814358531979</v>
      </c>
      <c r="AL85" s="60">
        <f t="shared" si="72"/>
        <v>21.613628717063957</v>
      </c>
      <c r="AM85" s="60">
        <f t="shared" ca="1" si="72"/>
        <v>-798.32922047521822</v>
      </c>
      <c r="AN85" s="60">
        <f t="shared" ca="1" si="72"/>
        <v>-798.32922047521822</v>
      </c>
      <c r="AO85" s="60">
        <f t="shared" ca="1" si="72"/>
        <v>798.32922047521822</v>
      </c>
      <c r="AP85" s="63">
        <f t="shared" si="49"/>
        <v>35</v>
      </c>
      <c r="AQ85" s="62">
        <f t="shared" si="50"/>
        <v>2.8141161558588643</v>
      </c>
      <c r="AR85" s="62">
        <f t="shared" si="51"/>
        <v>140.7058077929432</v>
      </c>
      <c r="AS85" s="62">
        <f t="shared" si="52"/>
        <v>281.41161558588641</v>
      </c>
      <c r="AT85" s="62">
        <f t="shared" si="53"/>
        <v>-140.7058077929432</v>
      </c>
      <c r="AU85" s="62">
        <f t="shared" si="54"/>
        <v>703.52903896471605</v>
      </c>
      <c r="AV85" s="62">
        <f t="shared" si="55"/>
        <v>-281.41161558588641</v>
      </c>
      <c r="AW85" s="63">
        <f t="shared" si="67"/>
        <v>422.11742337882964</v>
      </c>
      <c r="AX85" s="61" t="str">
        <f t="shared" ca="1" si="56"/>
        <v/>
      </c>
      <c r="AY85" s="69">
        <f t="shared" ca="1" si="68"/>
        <v>9411.6707795247821</v>
      </c>
      <c r="AZ85" s="51">
        <f t="shared" si="57"/>
        <v>984.9406545506024</v>
      </c>
      <c r="BA85" s="55">
        <f t="shared" ca="1" si="58"/>
        <v>0.10830285387556204</v>
      </c>
      <c r="BB85" s="55">
        <f t="shared" ca="1" si="69"/>
        <v>0.46607715104723751</v>
      </c>
      <c r="BC85" s="64">
        <f t="shared" ca="1" si="59"/>
        <v>-483.56401247436776</v>
      </c>
      <c r="BE85" s="52" t="str">
        <f t="shared" ca="1" si="60"/>
        <v/>
      </c>
      <c r="BF85" s="52" t="str">
        <f t="shared" ca="1" si="61"/>
        <v/>
      </c>
      <c r="BG85" s="52">
        <f t="shared" ca="1" si="62"/>
        <v>12.299999999999958</v>
      </c>
      <c r="BH85" s="52" t="str">
        <f t="shared" ca="1" si="63"/>
        <v/>
      </c>
    </row>
    <row r="86" spans="19:60">
      <c r="S86" s="68">
        <f t="shared" si="70"/>
        <v>7</v>
      </c>
      <c r="T86" s="69">
        <f t="shared" si="70"/>
        <v>2</v>
      </c>
      <c r="U86" s="70">
        <f t="shared" si="48"/>
        <v>5</v>
      </c>
      <c r="V86" s="68">
        <f t="shared" si="64"/>
        <v>2</v>
      </c>
      <c r="W86" s="70">
        <f t="shared" si="64"/>
        <v>7</v>
      </c>
      <c r="X86" s="71">
        <f t="shared" si="64"/>
        <v>0.7142857142857143</v>
      </c>
      <c r="Y86" s="71">
        <f t="shared" si="64"/>
        <v>0.5</v>
      </c>
      <c r="Z86" s="69">
        <f t="shared" si="64"/>
        <v>10000</v>
      </c>
      <c r="AA86" s="69">
        <f t="shared" ca="1" si="64"/>
        <v>9094.3185641468026</v>
      </c>
      <c r="AB86" s="69">
        <f t="shared" ca="1" si="65"/>
        <v>-905.6814358531974</v>
      </c>
      <c r="AC86" s="69">
        <f t="shared" ca="1" si="66"/>
        <v>132.43413957955693</v>
      </c>
      <c r="AD86" s="73">
        <f t="shared" si="71"/>
        <v>12.199999999999958</v>
      </c>
      <c r="AE86" s="69">
        <f t="shared" si="72"/>
        <v>0.70000000000000007</v>
      </c>
      <c r="AF86" s="69">
        <f t="shared" si="72"/>
        <v>4.2</v>
      </c>
      <c r="AG86" s="78">
        <f t="shared" si="72"/>
        <v>200</v>
      </c>
      <c r="AH86" s="60">
        <f t="shared" si="72"/>
        <v>50</v>
      </c>
      <c r="AI86" s="60">
        <f t="shared" si="72"/>
        <v>210</v>
      </c>
      <c r="AJ86" s="60">
        <f t="shared" si="72"/>
        <v>10210</v>
      </c>
      <c r="AK86" s="60">
        <f t="shared" si="72"/>
        <v>1080.6814358531979</v>
      </c>
      <c r="AL86" s="60">
        <f t="shared" si="72"/>
        <v>21.613628717063957</v>
      </c>
      <c r="AM86" s="60">
        <f t="shared" ca="1" si="72"/>
        <v>-798.32922047521822</v>
      </c>
      <c r="AN86" s="60">
        <f t="shared" ca="1" si="72"/>
        <v>-798.32922047521822</v>
      </c>
      <c r="AO86" s="60">
        <f t="shared" ca="1" si="72"/>
        <v>798.32922047521822</v>
      </c>
      <c r="AP86" s="63">
        <f t="shared" si="49"/>
        <v>35</v>
      </c>
      <c r="AQ86" s="62">
        <f t="shared" si="50"/>
        <v>2.8289859604150847</v>
      </c>
      <c r="AR86" s="62">
        <f t="shared" si="51"/>
        <v>141.44929802075424</v>
      </c>
      <c r="AS86" s="62">
        <f t="shared" si="52"/>
        <v>282.89859604150848</v>
      </c>
      <c r="AT86" s="62">
        <f t="shared" si="53"/>
        <v>-141.44929802075424</v>
      </c>
      <c r="AU86" s="62">
        <f t="shared" si="54"/>
        <v>707.24649010377118</v>
      </c>
      <c r="AV86" s="62">
        <f t="shared" si="55"/>
        <v>-282.89859604150848</v>
      </c>
      <c r="AW86" s="63">
        <f t="shared" si="67"/>
        <v>424.3478940622627</v>
      </c>
      <c r="AX86" s="61" t="str">
        <f t="shared" ca="1" si="56"/>
        <v/>
      </c>
      <c r="AY86" s="69">
        <f t="shared" ca="1" si="68"/>
        <v>9411.6707795247821</v>
      </c>
      <c r="AZ86" s="51">
        <f t="shared" si="57"/>
        <v>990.14508614527972</v>
      </c>
      <c r="BA86" s="55">
        <f t="shared" ca="1" si="58"/>
        <v>0.10887512672459057</v>
      </c>
      <c r="BB86" s="55">
        <f t="shared" ca="1" si="69"/>
        <v>0.46853990516268634</v>
      </c>
      <c r="BC86" s="64">
        <f t="shared" ca="1" si="59"/>
        <v>-481.3335417909347</v>
      </c>
      <c r="BE86" s="52" t="str">
        <f t="shared" ca="1" si="60"/>
        <v/>
      </c>
      <c r="BF86" s="52" t="str">
        <f t="shared" ca="1" si="61"/>
        <v/>
      </c>
      <c r="BG86" s="52">
        <f t="shared" ca="1" si="62"/>
        <v>12.199999999999958</v>
      </c>
      <c r="BH86" s="52" t="str">
        <f t="shared" ca="1" si="63"/>
        <v/>
      </c>
    </row>
    <row r="87" spans="19:60">
      <c r="S87" s="68">
        <f t="shared" si="70"/>
        <v>7</v>
      </c>
      <c r="T87" s="69">
        <f t="shared" si="70"/>
        <v>2</v>
      </c>
      <c r="U87" s="70">
        <f t="shared" si="48"/>
        <v>5</v>
      </c>
      <c r="V87" s="68">
        <f t="shared" si="64"/>
        <v>2</v>
      </c>
      <c r="W87" s="70">
        <f t="shared" si="64"/>
        <v>7</v>
      </c>
      <c r="X87" s="71">
        <f t="shared" si="64"/>
        <v>0.7142857142857143</v>
      </c>
      <c r="Y87" s="71">
        <f t="shared" si="64"/>
        <v>0.5</v>
      </c>
      <c r="Z87" s="69">
        <f t="shared" si="64"/>
        <v>10000</v>
      </c>
      <c r="AA87" s="69">
        <f t="shared" ca="1" si="64"/>
        <v>9094.3185641468026</v>
      </c>
      <c r="AB87" s="69">
        <f t="shared" ca="1" si="65"/>
        <v>-905.6814358531974</v>
      </c>
      <c r="AC87" s="69">
        <f t="shared" ca="1" si="66"/>
        <v>132.43413957955693</v>
      </c>
      <c r="AD87" s="73">
        <f t="shared" si="71"/>
        <v>12.099999999999959</v>
      </c>
      <c r="AE87" s="69">
        <f t="shared" si="72"/>
        <v>0.70000000000000007</v>
      </c>
      <c r="AF87" s="69">
        <f t="shared" si="72"/>
        <v>4.2</v>
      </c>
      <c r="AG87" s="78">
        <f t="shared" si="72"/>
        <v>200</v>
      </c>
      <c r="AH87" s="60">
        <f t="shared" si="72"/>
        <v>50</v>
      </c>
      <c r="AI87" s="60">
        <f t="shared" si="72"/>
        <v>210</v>
      </c>
      <c r="AJ87" s="60">
        <f t="shared" si="72"/>
        <v>10210</v>
      </c>
      <c r="AK87" s="60">
        <f t="shared" si="72"/>
        <v>1080.6814358531979</v>
      </c>
      <c r="AL87" s="60">
        <f t="shared" si="72"/>
        <v>21.613628717063957</v>
      </c>
      <c r="AM87" s="60">
        <f t="shared" ca="1" si="72"/>
        <v>-798.32922047521822</v>
      </c>
      <c r="AN87" s="60">
        <f t="shared" ca="1" si="72"/>
        <v>-798.32922047521822</v>
      </c>
      <c r="AO87" s="60">
        <f t="shared" ca="1" si="72"/>
        <v>798.32922047521822</v>
      </c>
      <c r="AP87" s="63">
        <f t="shared" si="49"/>
        <v>35</v>
      </c>
      <c r="AQ87" s="62">
        <f t="shared" si="50"/>
        <v>2.8441015468647963</v>
      </c>
      <c r="AR87" s="62">
        <f t="shared" si="51"/>
        <v>142.20507734323982</v>
      </c>
      <c r="AS87" s="62">
        <f t="shared" si="52"/>
        <v>284.41015468647964</v>
      </c>
      <c r="AT87" s="62">
        <f t="shared" si="53"/>
        <v>-142.20507734323982</v>
      </c>
      <c r="AU87" s="62">
        <f t="shared" si="54"/>
        <v>711.02538671619914</v>
      </c>
      <c r="AV87" s="62">
        <f t="shared" si="55"/>
        <v>-284.41015468647964</v>
      </c>
      <c r="AW87" s="63">
        <f t="shared" si="67"/>
        <v>426.61523202971949</v>
      </c>
      <c r="AX87" s="61" t="str">
        <f t="shared" ca="1" si="56"/>
        <v/>
      </c>
      <c r="AY87" s="69">
        <f t="shared" ca="1" si="68"/>
        <v>9411.6707795247821</v>
      </c>
      <c r="AZ87" s="51">
        <f t="shared" si="57"/>
        <v>995.43554140267872</v>
      </c>
      <c r="BA87" s="55">
        <f t="shared" ca="1" si="58"/>
        <v>0.10945685862897492</v>
      </c>
      <c r="BB87" s="55">
        <f t="shared" ca="1" si="69"/>
        <v>0.47104336595772939</v>
      </c>
      <c r="BC87" s="64">
        <f t="shared" ca="1" si="59"/>
        <v>-479.06620382347791</v>
      </c>
      <c r="BE87" s="52" t="str">
        <f t="shared" ca="1" si="60"/>
        <v/>
      </c>
      <c r="BF87" s="52" t="str">
        <f t="shared" ca="1" si="61"/>
        <v/>
      </c>
      <c r="BG87" s="52">
        <f t="shared" ca="1" si="62"/>
        <v>12.099999999999959</v>
      </c>
      <c r="BH87" s="52" t="str">
        <f t="shared" ca="1" si="63"/>
        <v/>
      </c>
    </row>
    <row r="88" spans="19:60">
      <c r="S88" s="68">
        <f t="shared" si="70"/>
        <v>7</v>
      </c>
      <c r="T88" s="69">
        <f t="shared" si="70"/>
        <v>2</v>
      </c>
      <c r="U88" s="70">
        <f t="shared" si="48"/>
        <v>5</v>
      </c>
      <c r="V88" s="68">
        <f t="shared" si="64"/>
        <v>2</v>
      </c>
      <c r="W88" s="70">
        <f t="shared" si="64"/>
        <v>7</v>
      </c>
      <c r="X88" s="71">
        <f t="shared" si="64"/>
        <v>0.7142857142857143</v>
      </c>
      <c r="Y88" s="71">
        <f t="shared" si="64"/>
        <v>0.5</v>
      </c>
      <c r="Z88" s="69">
        <f t="shared" si="64"/>
        <v>10000</v>
      </c>
      <c r="AA88" s="69">
        <f t="shared" ca="1" si="64"/>
        <v>9094.3185641468026</v>
      </c>
      <c r="AB88" s="69">
        <f t="shared" ca="1" si="65"/>
        <v>-905.6814358531974</v>
      </c>
      <c r="AC88" s="69">
        <f t="shared" ca="1" si="66"/>
        <v>132.43413957955693</v>
      </c>
      <c r="AD88" s="73">
        <f t="shared" si="71"/>
        <v>11.999999999999959</v>
      </c>
      <c r="AE88" s="69">
        <f t="shared" si="72"/>
        <v>0.70000000000000007</v>
      </c>
      <c r="AF88" s="69">
        <f t="shared" si="72"/>
        <v>4.2</v>
      </c>
      <c r="AG88" s="78">
        <f t="shared" si="72"/>
        <v>200</v>
      </c>
      <c r="AH88" s="60">
        <f t="shared" si="72"/>
        <v>50</v>
      </c>
      <c r="AI88" s="60">
        <f t="shared" si="72"/>
        <v>210</v>
      </c>
      <c r="AJ88" s="60">
        <f t="shared" si="72"/>
        <v>10210</v>
      </c>
      <c r="AK88" s="60">
        <f t="shared" si="72"/>
        <v>1080.6814358531979</v>
      </c>
      <c r="AL88" s="60">
        <f t="shared" si="72"/>
        <v>21.613628717063957</v>
      </c>
      <c r="AM88" s="60">
        <f t="shared" ca="1" si="72"/>
        <v>-798.32922047521822</v>
      </c>
      <c r="AN88" s="60">
        <f t="shared" ca="1" si="72"/>
        <v>-798.32922047521822</v>
      </c>
      <c r="AO88" s="60">
        <f t="shared" ca="1" si="72"/>
        <v>798.32922047521822</v>
      </c>
      <c r="AP88" s="63">
        <f t="shared" si="49"/>
        <v>35</v>
      </c>
      <c r="AQ88" s="62">
        <f t="shared" si="50"/>
        <v>2.8594690597553361</v>
      </c>
      <c r="AR88" s="62">
        <f t="shared" si="51"/>
        <v>142.97345298776679</v>
      </c>
      <c r="AS88" s="62">
        <f t="shared" si="52"/>
        <v>285.94690597553358</v>
      </c>
      <c r="AT88" s="62">
        <f t="shared" si="53"/>
        <v>-142.97345298776679</v>
      </c>
      <c r="AU88" s="62">
        <f t="shared" si="54"/>
        <v>714.86726493883396</v>
      </c>
      <c r="AV88" s="62">
        <f t="shared" si="55"/>
        <v>-285.94690597553358</v>
      </c>
      <c r="AW88" s="63">
        <f t="shared" si="67"/>
        <v>428.92035896330037</v>
      </c>
      <c r="AX88" s="61" t="str">
        <f t="shared" ca="1" si="56"/>
        <v/>
      </c>
      <c r="AY88" s="69">
        <f t="shared" ca="1" si="68"/>
        <v>9411.6707795247821</v>
      </c>
      <c r="AZ88" s="51">
        <f t="shared" si="57"/>
        <v>1000.8141709143675</v>
      </c>
      <c r="BA88" s="55">
        <f t="shared" ca="1" si="58"/>
        <v>0.11004828606509898</v>
      </c>
      <c r="BB88" s="55">
        <f t="shared" ca="1" si="69"/>
        <v>0.47358855109935633</v>
      </c>
      <c r="BC88" s="64">
        <f t="shared" ca="1" si="59"/>
        <v>-476.76107688989703</v>
      </c>
      <c r="BE88" s="52" t="str">
        <f t="shared" ca="1" si="60"/>
        <v/>
      </c>
      <c r="BF88" s="52" t="str">
        <f t="shared" ca="1" si="61"/>
        <v/>
      </c>
      <c r="BG88" s="52">
        <f t="shared" ca="1" si="62"/>
        <v>11.999999999999959</v>
      </c>
      <c r="BH88" s="52" t="str">
        <f t="shared" ca="1" si="63"/>
        <v/>
      </c>
    </row>
    <row r="89" spans="19:60">
      <c r="S89" s="68">
        <f t="shared" si="70"/>
        <v>7</v>
      </c>
      <c r="T89" s="69">
        <f t="shared" si="70"/>
        <v>2</v>
      </c>
      <c r="U89" s="70">
        <f t="shared" si="48"/>
        <v>5</v>
      </c>
      <c r="V89" s="68">
        <f t="shared" ref="V89:AA104" si="73">V88</f>
        <v>2</v>
      </c>
      <c r="W89" s="70">
        <f t="shared" si="73"/>
        <v>7</v>
      </c>
      <c r="X89" s="71">
        <f t="shared" si="73"/>
        <v>0.7142857142857143</v>
      </c>
      <c r="Y89" s="71">
        <f t="shared" si="73"/>
        <v>0.5</v>
      </c>
      <c r="Z89" s="69">
        <f t="shared" si="73"/>
        <v>10000</v>
      </c>
      <c r="AA89" s="69">
        <f t="shared" ca="1" si="73"/>
        <v>9094.3185641468026</v>
      </c>
      <c r="AB89" s="69">
        <f t="shared" ca="1" si="65"/>
        <v>-905.6814358531974</v>
      </c>
      <c r="AC89" s="69">
        <f t="shared" ca="1" si="66"/>
        <v>132.43413957955693</v>
      </c>
      <c r="AD89" s="73">
        <f t="shared" si="71"/>
        <v>11.899999999999959</v>
      </c>
      <c r="AE89" s="69">
        <f t="shared" si="72"/>
        <v>0.70000000000000007</v>
      </c>
      <c r="AF89" s="69">
        <f t="shared" si="72"/>
        <v>4.2</v>
      </c>
      <c r="AG89" s="78">
        <f t="shared" si="72"/>
        <v>200</v>
      </c>
      <c r="AH89" s="60">
        <f t="shared" si="72"/>
        <v>50</v>
      </c>
      <c r="AI89" s="60">
        <f t="shared" si="72"/>
        <v>210</v>
      </c>
      <c r="AJ89" s="60">
        <f t="shared" si="72"/>
        <v>10210</v>
      </c>
      <c r="AK89" s="60">
        <f t="shared" si="72"/>
        <v>1080.6814358531979</v>
      </c>
      <c r="AL89" s="60">
        <f t="shared" si="72"/>
        <v>21.613628717063957</v>
      </c>
      <c r="AM89" s="60">
        <f t="shared" ca="1" si="72"/>
        <v>-798.32922047521822</v>
      </c>
      <c r="AN89" s="60">
        <f t="shared" ca="1" si="72"/>
        <v>-798.32922047521822</v>
      </c>
      <c r="AO89" s="60">
        <f t="shared" ca="1" si="72"/>
        <v>798.32922047521822</v>
      </c>
      <c r="AP89" s="63">
        <f t="shared" si="49"/>
        <v>35</v>
      </c>
      <c r="AQ89" s="62">
        <f t="shared" si="50"/>
        <v>2.8750948501734479</v>
      </c>
      <c r="AR89" s="62">
        <f t="shared" si="51"/>
        <v>143.75474250867239</v>
      </c>
      <c r="AS89" s="62">
        <f t="shared" si="52"/>
        <v>287.50948501734479</v>
      </c>
      <c r="AT89" s="62">
        <f t="shared" si="53"/>
        <v>-143.75474250867239</v>
      </c>
      <c r="AU89" s="62">
        <f t="shared" si="54"/>
        <v>718.77371254336197</v>
      </c>
      <c r="AV89" s="62">
        <f t="shared" si="55"/>
        <v>-287.50948501734479</v>
      </c>
      <c r="AW89" s="63">
        <f t="shared" si="67"/>
        <v>431.26422752601718</v>
      </c>
      <c r="AX89" s="61" t="str">
        <f t="shared" ca="1" si="56"/>
        <v/>
      </c>
      <c r="AY89" s="69">
        <f t="shared" ca="1" si="68"/>
        <v>9411.6707795247821</v>
      </c>
      <c r="AZ89" s="51">
        <f t="shared" si="57"/>
        <v>1006.2831975607068</v>
      </c>
      <c r="BA89" s="55">
        <f t="shared" ca="1" si="58"/>
        <v>0.11064965345813271</v>
      </c>
      <c r="BB89" s="55">
        <f t="shared" ca="1" si="69"/>
        <v>0.476176512461851</v>
      </c>
      <c r="BC89" s="64">
        <f t="shared" ca="1" si="59"/>
        <v>-474.41720832718022</v>
      </c>
      <c r="BE89" s="52" t="str">
        <f t="shared" ca="1" si="60"/>
        <v/>
      </c>
      <c r="BF89" s="52" t="str">
        <f t="shared" ca="1" si="61"/>
        <v/>
      </c>
      <c r="BG89" s="52">
        <f t="shared" ca="1" si="62"/>
        <v>11.899999999999959</v>
      </c>
      <c r="BH89" s="52" t="str">
        <f t="shared" ca="1" si="63"/>
        <v/>
      </c>
    </row>
    <row r="90" spans="19:60">
      <c r="S90" s="68">
        <f t="shared" ref="S90:T105" si="74">S89</f>
        <v>7</v>
      </c>
      <c r="T90" s="69">
        <f t="shared" si="74"/>
        <v>2</v>
      </c>
      <c r="U90" s="70">
        <f t="shared" si="48"/>
        <v>5</v>
      </c>
      <c r="V90" s="68">
        <f t="shared" si="73"/>
        <v>2</v>
      </c>
      <c r="W90" s="70">
        <f t="shared" si="73"/>
        <v>7</v>
      </c>
      <c r="X90" s="71">
        <f t="shared" si="73"/>
        <v>0.7142857142857143</v>
      </c>
      <c r="Y90" s="71">
        <f t="shared" si="73"/>
        <v>0.5</v>
      </c>
      <c r="Z90" s="69">
        <f t="shared" si="73"/>
        <v>10000</v>
      </c>
      <c r="AA90" s="69">
        <f t="shared" ca="1" si="73"/>
        <v>9094.3185641468026</v>
      </c>
      <c r="AB90" s="69">
        <f t="shared" ca="1" si="65"/>
        <v>-905.6814358531974</v>
      </c>
      <c r="AC90" s="69">
        <f t="shared" ca="1" si="66"/>
        <v>132.43413957955693</v>
      </c>
      <c r="AD90" s="73">
        <f t="shared" si="71"/>
        <v>11.79999999999996</v>
      </c>
      <c r="AE90" s="69">
        <f t="shared" ref="AE90:AO105" si="75">AE89</f>
        <v>0.70000000000000007</v>
      </c>
      <c r="AF90" s="69">
        <f t="shared" si="75"/>
        <v>4.2</v>
      </c>
      <c r="AG90" s="78">
        <f t="shared" si="75"/>
        <v>200</v>
      </c>
      <c r="AH90" s="60">
        <f t="shared" si="75"/>
        <v>50</v>
      </c>
      <c r="AI90" s="60">
        <f t="shared" si="75"/>
        <v>210</v>
      </c>
      <c r="AJ90" s="60">
        <f t="shared" si="75"/>
        <v>10210</v>
      </c>
      <c r="AK90" s="60">
        <f t="shared" si="75"/>
        <v>1080.6814358531979</v>
      </c>
      <c r="AL90" s="60">
        <f t="shared" si="75"/>
        <v>21.613628717063957</v>
      </c>
      <c r="AM90" s="60">
        <f t="shared" ca="1" si="75"/>
        <v>-798.32922047521822</v>
      </c>
      <c r="AN90" s="60">
        <f t="shared" ca="1" si="75"/>
        <v>-798.32922047521822</v>
      </c>
      <c r="AO90" s="60">
        <f t="shared" ca="1" si="75"/>
        <v>798.32922047521822</v>
      </c>
      <c r="AP90" s="63">
        <f t="shared" si="49"/>
        <v>35</v>
      </c>
      <c r="AQ90" s="62">
        <f t="shared" si="50"/>
        <v>2.8909854844969516</v>
      </c>
      <c r="AR90" s="62">
        <f t="shared" si="51"/>
        <v>144.54927422484758</v>
      </c>
      <c r="AS90" s="62">
        <f t="shared" si="52"/>
        <v>289.09854844969516</v>
      </c>
      <c r="AT90" s="62">
        <f t="shared" si="53"/>
        <v>-144.54927422484758</v>
      </c>
      <c r="AU90" s="62">
        <f t="shared" si="54"/>
        <v>722.74637112423784</v>
      </c>
      <c r="AV90" s="62">
        <f t="shared" si="55"/>
        <v>-289.09854844969516</v>
      </c>
      <c r="AW90" s="63">
        <f t="shared" si="67"/>
        <v>433.64782267454268</v>
      </c>
      <c r="AX90" s="61" t="str">
        <f t="shared" ca="1" si="56"/>
        <v/>
      </c>
      <c r="AY90" s="69">
        <f t="shared" ca="1" si="68"/>
        <v>9411.6707795247821</v>
      </c>
      <c r="AZ90" s="51">
        <f t="shared" si="57"/>
        <v>1011.8449195739331</v>
      </c>
      <c r="BA90" s="55">
        <f t="shared" ca="1" si="58"/>
        <v>0.11126121351884498</v>
      </c>
      <c r="BB90" s="55">
        <f t="shared" ca="1" si="69"/>
        <v>0.47880833757625235</v>
      </c>
      <c r="BC90" s="64">
        <f t="shared" ca="1" si="59"/>
        <v>-472.03361317865472</v>
      </c>
      <c r="BE90" s="52" t="str">
        <f t="shared" ca="1" si="60"/>
        <v/>
      </c>
      <c r="BF90" s="52" t="str">
        <f t="shared" ca="1" si="61"/>
        <v/>
      </c>
      <c r="BG90" s="52">
        <f t="shared" ca="1" si="62"/>
        <v>11.79999999999996</v>
      </c>
      <c r="BH90" s="52" t="str">
        <f t="shared" ca="1" si="63"/>
        <v/>
      </c>
    </row>
    <row r="91" spans="19:60">
      <c r="S91" s="68">
        <f t="shared" si="74"/>
        <v>7</v>
      </c>
      <c r="T91" s="69">
        <f t="shared" si="74"/>
        <v>2</v>
      </c>
      <c r="U91" s="70">
        <f t="shared" si="48"/>
        <v>5</v>
      </c>
      <c r="V91" s="68">
        <f t="shared" si="73"/>
        <v>2</v>
      </c>
      <c r="W91" s="70">
        <f t="shared" si="73"/>
        <v>7</v>
      </c>
      <c r="X91" s="71">
        <f t="shared" si="73"/>
        <v>0.7142857142857143</v>
      </c>
      <c r="Y91" s="71">
        <f t="shared" si="73"/>
        <v>0.5</v>
      </c>
      <c r="Z91" s="69">
        <f t="shared" si="73"/>
        <v>10000</v>
      </c>
      <c r="AA91" s="69">
        <f t="shared" ca="1" si="73"/>
        <v>9094.3185641468026</v>
      </c>
      <c r="AB91" s="69">
        <f t="shared" ca="1" si="65"/>
        <v>-905.6814358531974</v>
      </c>
      <c r="AC91" s="69">
        <f t="shared" ca="1" si="66"/>
        <v>132.43413957955693</v>
      </c>
      <c r="AD91" s="73">
        <f t="shared" si="71"/>
        <v>11.69999999999996</v>
      </c>
      <c r="AE91" s="69">
        <f t="shared" si="75"/>
        <v>0.70000000000000007</v>
      </c>
      <c r="AF91" s="69">
        <f t="shared" si="75"/>
        <v>4.2</v>
      </c>
      <c r="AG91" s="78">
        <f t="shared" si="75"/>
        <v>200</v>
      </c>
      <c r="AH91" s="60">
        <f t="shared" si="75"/>
        <v>50</v>
      </c>
      <c r="AI91" s="60">
        <f t="shared" si="75"/>
        <v>210</v>
      </c>
      <c r="AJ91" s="60">
        <f t="shared" si="75"/>
        <v>10210</v>
      </c>
      <c r="AK91" s="60">
        <f t="shared" si="75"/>
        <v>1080.6814358531979</v>
      </c>
      <c r="AL91" s="60">
        <f t="shared" si="75"/>
        <v>21.613628717063957</v>
      </c>
      <c r="AM91" s="60">
        <f t="shared" ca="1" si="75"/>
        <v>-798.32922047521822</v>
      </c>
      <c r="AN91" s="60">
        <f t="shared" ca="1" si="75"/>
        <v>-798.32922047521822</v>
      </c>
      <c r="AO91" s="60">
        <f t="shared" ca="1" si="75"/>
        <v>798.32922047521822</v>
      </c>
      <c r="AP91" s="63">
        <f t="shared" si="49"/>
        <v>35</v>
      </c>
      <c r="AQ91" s="62">
        <f t="shared" si="50"/>
        <v>2.9071477535952166</v>
      </c>
      <c r="AR91" s="62">
        <f t="shared" si="51"/>
        <v>145.35738767976082</v>
      </c>
      <c r="AS91" s="62">
        <f t="shared" si="52"/>
        <v>290.71477535952164</v>
      </c>
      <c r="AT91" s="62">
        <f t="shared" si="53"/>
        <v>-145.35738767976082</v>
      </c>
      <c r="AU91" s="62">
        <f t="shared" si="54"/>
        <v>726.78693839880407</v>
      </c>
      <c r="AV91" s="62">
        <f t="shared" si="55"/>
        <v>-290.71477535952164</v>
      </c>
      <c r="AW91" s="63">
        <f t="shared" si="67"/>
        <v>436.07216303928243</v>
      </c>
      <c r="AX91" s="61" t="str">
        <f t="shared" ca="1" si="56"/>
        <v/>
      </c>
      <c r="AY91" s="69">
        <f t="shared" ca="1" si="68"/>
        <v>9411.6707795247821</v>
      </c>
      <c r="AZ91" s="51">
        <f t="shared" si="57"/>
        <v>1017.5017137583258</v>
      </c>
      <c r="BA91" s="55">
        <f t="shared" ca="1" si="58"/>
        <v>0.11188322759768909</v>
      </c>
      <c r="BB91" s="55">
        <f t="shared" ca="1" si="69"/>
        <v>0.48148515115414786</v>
      </c>
      <c r="BC91" s="64">
        <f t="shared" ca="1" si="59"/>
        <v>-469.60927281391497</v>
      </c>
      <c r="BE91" s="52" t="str">
        <f t="shared" ca="1" si="60"/>
        <v/>
      </c>
      <c r="BF91" s="52" t="str">
        <f t="shared" ca="1" si="61"/>
        <v/>
      </c>
      <c r="BG91" s="52">
        <f t="shared" ca="1" si="62"/>
        <v>11.69999999999996</v>
      </c>
      <c r="BH91" s="52" t="str">
        <f t="shared" ca="1" si="63"/>
        <v/>
      </c>
    </row>
    <row r="92" spans="19:60">
      <c r="S92" s="68">
        <f t="shared" si="74"/>
        <v>7</v>
      </c>
      <c r="T92" s="69">
        <f t="shared" si="74"/>
        <v>2</v>
      </c>
      <c r="U92" s="70">
        <f t="shared" si="48"/>
        <v>5</v>
      </c>
      <c r="V92" s="68">
        <f t="shared" si="73"/>
        <v>2</v>
      </c>
      <c r="W92" s="70">
        <f t="shared" si="73"/>
        <v>7</v>
      </c>
      <c r="X92" s="71">
        <f t="shared" si="73"/>
        <v>0.7142857142857143</v>
      </c>
      <c r="Y92" s="71">
        <f t="shared" si="73"/>
        <v>0.5</v>
      </c>
      <c r="Z92" s="69">
        <f t="shared" si="73"/>
        <v>10000</v>
      </c>
      <c r="AA92" s="69">
        <f t="shared" ca="1" si="73"/>
        <v>9094.3185641468026</v>
      </c>
      <c r="AB92" s="69">
        <f t="shared" ca="1" si="65"/>
        <v>-905.6814358531974</v>
      </c>
      <c r="AC92" s="69">
        <f t="shared" ca="1" si="66"/>
        <v>132.43413957955693</v>
      </c>
      <c r="AD92" s="73">
        <f t="shared" si="71"/>
        <v>11.599999999999961</v>
      </c>
      <c r="AE92" s="69">
        <f t="shared" si="75"/>
        <v>0.70000000000000007</v>
      </c>
      <c r="AF92" s="69">
        <f t="shared" si="75"/>
        <v>4.2</v>
      </c>
      <c r="AG92" s="78">
        <f t="shared" si="75"/>
        <v>200</v>
      </c>
      <c r="AH92" s="60">
        <f t="shared" si="75"/>
        <v>50</v>
      </c>
      <c r="AI92" s="60">
        <f t="shared" si="75"/>
        <v>210</v>
      </c>
      <c r="AJ92" s="60">
        <f t="shared" si="75"/>
        <v>10210</v>
      </c>
      <c r="AK92" s="60">
        <f t="shared" si="75"/>
        <v>1080.6814358531979</v>
      </c>
      <c r="AL92" s="60">
        <f t="shared" si="75"/>
        <v>21.613628717063957</v>
      </c>
      <c r="AM92" s="60">
        <f t="shared" ca="1" si="75"/>
        <v>-798.32922047521822</v>
      </c>
      <c r="AN92" s="60">
        <f t="shared" ca="1" si="75"/>
        <v>-798.32922047521822</v>
      </c>
      <c r="AO92" s="60">
        <f t="shared" ca="1" si="75"/>
        <v>798.32922047521822</v>
      </c>
      <c r="AP92" s="63">
        <f t="shared" si="49"/>
        <v>35</v>
      </c>
      <c r="AQ92" s="62">
        <f t="shared" si="50"/>
        <v>2.9235886825055202</v>
      </c>
      <c r="AR92" s="62">
        <f t="shared" si="51"/>
        <v>146.179434125276</v>
      </c>
      <c r="AS92" s="62">
        <f t="shared" si="52"/>
        <v>292.35886825055201</v>
      </c>
      <c r="AT92" s="62">
        <f t="shared" si="53"/>
        <v>-146.179434125276</v>
      </c>
      <c r="AU92" s="62">
        <f t="shared" si="54"/>
        <v>730.89717062637999</v>
      </c>
      <c r="AV92" s="62">
        <f t="shared" si="55"/>
        <v>-292.35886825055201</v>
      </c>
      <c r="AW92" s="63">
        <f t="shared" si="67"/>
        <v>438.53830237582798</v>
      </c>
      <c r="AX92" s="61" t="str">
        <f t="shared" ca="1" si="56"/>
        <v/>
      </c>
      <c r="AY92" s="69">
        <f t="shared" ca="1" si="68"/>
        <v>9411.6707795247821</v>
      </c>
      <c r="AZ92" s="51">
        <f t="shared" si="57"/>
        <v>1023.2560388769321</v>
      </c>
      <c r="BA92" s="55">
        <f t="shared" ca="1" si="58"/>
        <v>0.11251596605720292</v>
      </c>
      <c r="BB92" s="55">
        <f t="shared" ca="1" si="69"/>
        <v>0.48420811669028291</v>
      </c>
      <c r="BC92" s="64">
        <f t="shared" ca="1" si="59"/>
        <v>-467.14313347736942</v>
      </c>
      <c r="BE92" s="52" t="str">
        <f t="shared" ca="1" si="60"/>
        <v/>
      </c>
      <c r="BF92" s="52" t="str">
        <f t="shared" ca="1" si="61"/>
        <v/>
      </c>
      <c r="BG92" s="52">
        <f t="shared" ca="1" si="62"/>
        <v>11.599999999999961</v>
      </c>
      <c r="BH92" s="52" t="str">
        <f t="shared" ca="1" si="63"/>
        <v/>
      </c>
    </row>
    <row r="93" spans="19:60">
      <c r="S93" s="68">
        <f t="shared" si="74"/>
        <v>7</v>
      </c>
      <c r="T93" s="69">
        <f t="shared" si="74"/>
        <v>2</v>
      </c>
      <c r="U93" s="70">
        <f t="shared" si="48"/>
        <v>5</v>
      </c>
      <c r="V93" s="68">
        <f t="shared" si="73"/>
        <v>2</v>
      </c>
      <c r="W93" s="70">
        <f t="shared" si="73"/>
        <v>7</v>
      </c>
      <c r="X93" s="71">
        <f t="shared" si="73"/>
        <v>0.7142857142857143</v>
      </c>
      <c r="Y93" s="71">
        <f t="shared" si="73"/>
        <v>0.5</v>
      </c>
      <c r="Z93" s="69">
        <f t="shared" si="73"/>
        <v>10000</v>
      </c>
      <c r="AA93" s="69">
        <f t="shared" ca="1" si="73"/>
        <v>9094.3185641468026</v>
      </c>
      <c r="AB93" s="69">
        <f t="shared" ca="1" si="65"/>
        <v>-905.6814358531974</v>
      </c>
      <c r="AC93" s="69">
        <f t="shared" ca="1" si="66"/>
        <v>132.43413957955693</v>
      </c>
      <c r="AD93" s="73">
        <f t="shared" si="71"/>
        <v>11.499999999999961</v>
      </c>
      <c r="AE93" s="69">
        <f t="shared" si="75"/>
        <v>0.70000000000000007</v>
      </c>
      <c r="AF93" s="69">
        <f t="shared" si="75"/>
        <v>4.2</v>
      </c>
      <c r="AG93" s="78">
        <f t="shared" si="75"/>
        <v>200</v>
      </c>
      <c r="AH93" s="60">
        <f t="shared" si="75"/>
        <v>50</v>
      </c>
      <c r="AI93" s="60">
        <f t="shared" si="75"/>
        <v>210</v>
      </c>
      <c r="AJ93" s="60">
        <f t="shared" si="75"/>
        <v>10210</v>
      </c>
      <c r="AK93" s="60">
        <f t="shared" si="75"/>
        <v>1080.6814358531979</v>
      </c>
      <c r="AL93" s="60">
        <f t="shared" si="75"/>
        <v>21.613628717063957</v>
      </c>
      <c r="AM93" s="60">
        <f t="shared" ca="1" si="75"/>
        <v>-798.32922047521822</v>
      </c>
      <c r="AN93" s="60">
        <f t="shared" ca="1" si="75"/>
        <v>-798.32922047521822</v>
      </c>
      <c r="AO93" s="60">
        <f t="shared" ca="1" si="75"/>
        <v>798.32922047521822</v>
      </c>
      <c r="AP93" s="63">
        <f t="shared" si="49"/>
        <v>35</v>
      </c>
      <c r="AQ93" s="62">
        <f t="shared" si="50"/>
        <v>2.9403155406142636</v>
      </c>
      <c r="AR93" s="62">
        <f t="shared" si="51"/>
        <v>147.01577703071317</v>
      </c>
      <c r="AS93" s="62">
        <f t="shared" si="52"/>
        <v>294.03155406142633</v>
      </c>
      <c r="AT93" s="62">
        <f t="shared" si="53"/>
        <v>-147.01577703071317</v>
      </c>
      <c r="AU93" s="62">
        <f t="shared" si="54"/>
        <v>735.07888515356581</v>
      </c>
      <c r="AV93" s="62">
        <f t="shared" si="55"/>
        <v>-294.03155406142633</v>
      </c>
      <c r="AW93" s="63">
        <f t="shared" si="67"/>
        <v>441.04733109213947</v>
      </c>
      <c r="AX93" s="61" t="str">
        <f t="shared" ca="1" si="56"/>
        <v/>
      </c>
      <c r="AY93" s="69">
        <f t="shared" ca="1" si="68"/>
        <v>9411.6707795247821</v>
      </c>
      <c r="AZ93" s="51">
        <f t="shared" si="57"/>
        <v>1029.1104392149921</v>
      </c>
      <c r="BA93" s="55">
        <f t="shared" ca="1" si="58"/>
        <v>0.1131597086638387</v>
      </c>
      <c r="BB93" s="55">
        <f t="shared" ca="1" si="69"/>
        <v>0.48697843814878544</v>
      </c>
      <c r="BC93" s="64">
        <f t="shared" ca="1" si="59"/>
        <v>-464.63410476105793</v>
      </c>
      <c r="BE93" s="52" t="str">
        <f t="shared" ca="1" si="60"/>
        <v/>
      </c>
      <c r="BF93" s="52" t="str">
        <f t="shared" ca="1" si="61"/>
        <v/>
      </c>
      <c r="BG93" s="52">
        <f t="shared" ca="1" si="62"/>
        <v>11.499999999999961</v>
      </c>
      <c r="BH93" s="52" t="str">
        <f t="shared" ca="1" si="63"/>
        <v/>
      </c>
    </row>
    <row r="94" spans="19:60">
      <c r="S94" s="68">
        <f t="shared" si="74"/>
        <v>7</v>
      </c>
      <c r="T94" s="69">
        <f t="shared" si="74"/>
        <v>2</v>
      </c>
      <c r="U94" s="70">
        <f t="shared" si="48"/>
        <v>5</v>
      </c>
      <c r="V94" s="68">
        <f t="shared" si="73"/>
        <v>2</v>
      </c>
      <c r="W94" s="70">
        <f t="shared" si="73"/>
        <v>7</v>
      </c>
      <c r="X94" s="71">
        <f t="shared" si="73"/>
        <v>0.7142857142857143</v>
      </c>
      <c r="Y94" s="71">
        <f t="shared" si="73"/>
        <v>0.5</v>
      </c>
      <c r="Z94" s="69">
        <f t="shared" si="73"/>
        <v>10000</v>
      </c>
      <c r="AA94" s="69">
        <f t="shared" ca="1" si="73"/>
        <v>9094.3185641468026</v>
      </c>
      <c r="AB94" s="69">
        <f t="shared" ca="1" si="65"/>
        <v>-905.6814358531974</v>
      </c>
      <c r="AC94" s="69">
        <f t="shared" ca="1" si="66"/>
        <v>132.43413957955693</v>
      </c>
      <c r="AD94" s="73">
        <f t="shared" si="71"/>
        <v>11.399999999999961</v>
      </c>
      <c r="AE94" s="69">
        <f t="shared" si="75"/>
        <v>0.70000000000000007</v>
      </c>
      <c r="AF94" s="69">
        <f t="shared" si="75"/>
        <v>4.2</v>
      </c>
      <c r="AG94" s="78">
        <f t="shared" si="75"/>
        <v>200</v>
      </c>
      <c r="AH94" s="60">
        <f t="shared" si="75"/>
        <v>50</v>
      </c>
      <c r="AI94" s="60">
        <f t="shared" si="75"/>
        <v>210</v>
      </c>
      <c r="AJ94" s="60">
        <f t="shared" si="75"/>
        <v>10210</v>
      </c>
      <c r="AK94" s="60">
        <f t="shared" si="75"/>
        <v>1080.6814358531979</v>
      </c>
      <c r="AL94" s="60">
        <f t="shared" si="75"/>
        <v>21.613628717063957</v>
      </c>
      <c r="AM94" s="60">
        <f t="shared" ca="1" si="75"/>
        <v>-798.32922047521822</v>
      </c>
      <c r="AN94" s="60">
        <f t="shared" ca="1" si="75"/>
        <v>-798.32922047521822</v>
      </c>
      <c r="AO94" s="60">
        <f t="shared" ca="1" si="75"/>
        <v>798.32922047521822</v>
      </c>
      <c r="AP94" s="63">
        <f t="shared" si="49"/>
        <v>35</v>
      </c>
      <c r="AQ94" s="62">
        <f t="shared" si="50"/>
        <v>2.9573358523740376</v>
      </c>
      <c r="AR94" s="62">
        <f t="shared" si="51"/>
        <v>147.86679261870188</v>
      </c>
      <c r="AS94" s="62">
        <f t="shared" si="52"/>
        <v>295.73358523740376</v>
      </c>
      <c r="AT94" s="62">
        <f t="shared" si="53"/>
        <v>-147.86679261870188</v>
      </c>
      <c r="AU94" s="62">
        <f t="shared" si="54"/>
        <v>739.3339630935094</v>
      </c>
      <c r="AV94" s="62">
        <f t="shared" si="55"/>
        <v>-295.73358523740376</v>
      </c>
      <c r="AW94" s="63">
        <f t="shared" si="67"/>
        <v>443.60037785610564</v>
      </c>
      <c r="AX94" s="61" t="str">
        <f t="shared" ca="1" si="56"/>
        <v/>
      </c>
      <c r="AY94" s="69">
        <f t="shared" ca="1" si="68"/>
        <v>9411.6707795247821</v>
      </c>
      <c r="AZ94" s="51">
        <f t="shared" si="57"/>
        <v>1035.0675483309133</v>
      </c>
      <c r="BA94" s="55">
        <f t="shared" ca="1" si="58"/>
        <v>0.11381474500041551</v>
      </c>
      <c r="BB94" s="55">
        <f t="shared" ca="1" si="69"/>
        <v>0.48979736173813898</v>
      </c>
      <c r="BC94" s="64">
        <f t="shared" ca="1" si="59"/>
        <v>-462.08105799709176</v>
      </c>
      <c r="BE94" s="52" t="str">
        <f t="shared" ca="1" si="60"/>
        <v/>
      </c>
      <c r="BF94" s="52" t="str">
        <f t="shared" ca="1" si="61"/>
        <v/>
      </c>
      <c r="BG94" s="52">
        <f t="shared" ca="1" si="62"/>
        <v>11.399999999999961</v>
      </c>
      <c r="BH94" s="52" t="str">
        <f t="shared" ca="1" si="63"/>
        <v/>
      </c>
    </row>
    <row r="95" spans="19:60">
      <c r="S95" s="68">
        <f t="shared" si="74"/>
        <v>7</v>
      </c>
      <c r="T95" s="69">
        <f t="shared" si="74"/>
        <v>2</v>
      </c>
      <c r="U95" s="70">
        <f t="shared" si="48"/>
        <v>5</v>
      </c>
      <c r="V95" s="68">
        <f t="shared" si="73"/>
        <v>2</v>
      </c>
      <c r="W95" s="70">
        <f t="shared" si="73"/>
        <v>7</v>
      </c>
      <c r="X95" s="71">
        <f t="shared" si="73"/>
        <v>0.7142857142857143</v>
      </c>
      <c r="Y95" s="71">
        <f t="shared" si="73"/>
        <v>0.5</v>
      </c>
      <c r="Z95" s="69">
        <f t="shared" si="73"/>
        <v>10000</v>
      </c>
      <c r="AA95" s="69">
        <f t="shared" ca="1" si="73"/>
        <v>9094.3185641468026</v>
      </c>
      <c r="AB95" s="69">
        <f t="shared" ca="1" si="65"/>
        <v>-905.6814358531974</v>
      </c>
      <c r="AC95" s="69">
        <f t="shared" ca="1" si="66"/>
        <v>132.43413957955693</v>
      </c>
      <c r="AD95" s="73">
        <f t="shared" si="71"/>
        <v>11.299999999999962</v>
      </c>
      <c r="AE95" s="69">
        <f t="shared" si="75"/>
        <v>0.70000000000000007</v>
      </c>
      <c r="AF95" s="69">
        <f t="shared" si="75"/>
        <v>4.2</v>
      </c>
      <c r="AG95" s="78">
        <f t="shared" si="75"/>
        <v>200</v>
      </c>
      <c r="AH95" s="60">
        <f t="shared" si="75"/>
        <v>50</v>
      </c>
      <c r="AI95" s="60">
        <f t="shared" si="75"/>
        <v>210</v>
      </c>
      <c r="AJ95" s="60">
        <f t="shared" si="75"/>
        <v>10210</v>
      </c>
      <c r="AK95" s="60">
        <f t="shared" si="75"/>
        <v>1080.6814358531979</v>
      </c>
      <c r="AL95" s="60">
        <f t="shared" si="75"/>
        <v>21.613628717063957</v>
      </c>
      <c r="AM95" s="60">
        <f t="shared" ca="1" si="75"/>
        <v>-798.32922047521822</v>
      </c>
      <c r="AN95" s="60">
        <f t="shared" ca="1" si="75"/>
        <v>-798.32922047521822</v>
      </c>
      <c r="AO95" s="60">
        <f t="shared" ca="1" si="75"/>
        <v>798.32922047521822</v>
      </c>
      <c r="AP95" s="63">
        <f t="shared" si="49"/>
        <v>35</v>
      </c>
      <c r="AQ95" s="62">
        <f t="shared" si="50"/>
        <v>2.9746574085897373</v>
      </c>
      <c r="AR95" s="62">
        <f t="shared" si="51"/>
        <v>148.73287042948687</v>
      </c>
      <c r="AS95" s="62">
        <f t="shared" si="52"/>
        <v>297.46574085897373</v>
      </c>
      <c r="AT95" s="62">
        <f t="shared" si="53"/>
        <v>-148.73287042948687</v>
      </c>
      <c r="AU95" s="62">
        <f t="shared" si="54"/>
        <v>743.66435214743433</v>
      </c>
      <c r="AV95" s="62">
        <f t="shared" si="55"/>
        <v>-297.46574085897373</v>
      </c>
      <c r="AW95" s="63">
        <f t="shared" si="67"/>
        <v>446.1986112884606</v>
      </c>
      <c r="AX95" s="61" t="str">
        <f t="shared" ca="1" si="56"/>
        <v/>
      </c>
      <c r="AY95" s="69">
        <f t="shared" ca="1" si="68"/>
        <v>9411.6707795247821</v>
      </c>
      <c r="AZ95" s="51">
        <f t="shared" si="57"/>
        <v>1041.1300930064081</v>
      </c>
      <c r="BA95" s="55">
        <f t="shared" ca="1" si="58"/>
        <v>0.11448137490047153</v>
      </c>
      <c r="BB95" s="55">
        <f t="shared" ca="1" si="69"/>
        <v>0.49266617778040145</v>
      </c>
      <c r="BC95" s="64">
        <f t="shared" ca="1" si="59"/>
        <v>-459.4828245647368</v>
      </c>
      <c r="BE95" s="52" t="str">
        <f t="shared" ca="1" si="60"/>
        <v/>
      </c>
      <c r="BF95" s="52" t="str">
        <f t="shared" ca="1" si="61"/>
        <v/>
      </c>
      <c r="BG95" s="52">
        <f t="shared" ca="1" si="62"/>
        <v>11.299999999999962</v>
      </c>
      <c r="BH95" s="52" t="str">
        <f t="shared" ca="1" si="63"/>
        <v/>
      </c>
    </row>
    <row r="96" spans="19:60">
      <c r="S96" s="68">
        <f t="shared" si="74"/>
        <v>7</v>
      </c>
      <c r="T96" s="69">
        <f t="shared" si="74"/>
        <v>2</v>
      </c>
      <c r="U96" s="70">
        <f t="shared" si="48"/>
        <v>5</v>
      </c>
      <c r="V96" s="68">
        <f t="shared" si="73"/>
        <v>2</v>
      </c>
      <c r="W96" s="70">
        <f t="shared" si="73"/>
        <v>7</v>
      </c>
      <c r="X96" s="71">
        <f t="shared" si="73"/>
        <v>0.7142857142857143</v>
      </c>
      <c r="Y96" s="71">
        <f t="shared" si="73"/>
        <v>0.5</v>
      </c>
      <c r="Z96" s="69">
        <f t="shared" si="73"/>
        <v>10000</v>
      </c>
      <c r="AA96" s="69">
        <f t="shared" ca="1" si="73"/>
        <v>9094.3185641468026</v>
      </c>
      <c r="AB96" s="69">
        <f t="shared" ca="1" si="65"/>
        <v>-905.6814358531974</v>
      </c>
      <c r="AC96" s="69">
        <f t="shared" ca="1" si="66"/>
        <v>132.43413957955693</v>
      </c>
      <c r="AD96" s="73">
        <f t="shared" si="71"/>
        <v>11.199999999999962</v>
      </c>
      <c r="AE96" s="69">
        <f t="shared" si="75"/>
        <v>0.70000000000000007</v>
      </c>
      <c r="AF96" s="69">
        <f t="shared" si="75"/>
        <v>4.2</v>
      </c>
      <c r="AG96" s="78">
        <f t="shared" si="75"/>
        <v>200</v>
      </c>
      <c r="AH96" s="60">
        <f t="shared" si="75"/>
        <v>50</v>
      </c>
      <c r="AI96" s="60">
        <f t="shared" si="75"/>
        <v>210</v>
      </c>
      <c r="AJ96" s="60">
        <f t="shared" si="75"/>
        <v>10210</v>
      </c>
      <c r="AK96" s="60">
        <f t="shared" si="75"/>
        <v>1080.6814358531979</v>
      </c>
      <c r="AL96" s="60">
        <f t="shared" si="75"/>
        <v>21.613628717063957</v>
      </c>
      <c r="AM96" s="60">
        <f t="shared" ca="1" si="75"/>
        <v>-798.32922047521822</v>
      </c>
      <c r="AN96" s="60">
        <f t="shared" ca="1" si="75"/>
        <v>-798.32922047521822</v>
      </c>
      <c r="AO96" s="60">
        <f t="shared" ca="1" si="75"/>
        <v>798.32922047521822</v>
      </c>
      <c r="AP96" s="63">
        <f t="shared" si="49"/>
        <v>35</v>
      </c>
      <c r="AQ96" s="62">
        <f t="shared" si="50"/>
        <v>2.9922882783092888</v>
      </c>
      <c r="AR96" s="62">
        <f t="shared" si="51"/>
        <v>149.61441391546444</v>
      </c>
      <c r="AS96" s="62">
        <f t="shared" si="52"/>
        <v>299.22882783092888</v>
      </c>
      <c r="AT96" s="62">
        <f t="shared" si="53"/>
        <v>-149.61441391546444</v>
      </c>
      <c r="AU96" s="62">
        <f t="shared" si="54"/>
        <v>748.07206957732217</v>
      </c>
      <c r="AV96" s="62">
        <f t="shared" si="55"/>
        <v>-299.22882783092888</v>
      </c>
      <c r="AW96" s="63">
        <f t="shared" si="67"/>
        <v>448.84324174639329</v>
      </c>
      <c r="AX96" s="61" t="str">
        <f t="shared" ca="1" si="56"/>
        <v/>
      </c>
      <c r="AY96" s="69">
        <f t="shared" ca="1" si="68"/>
        <v>9411.6707795247821</v>
      </c>
      <c r="AZ96" s="51">
        <f t="shared" si="57"/>
        <v>1047.3008974082511</v>
      </c>
      <c r="BA96" s="55">
        <f t="shared" ca="1" si="58"/>
        <v>0.11515990890588571</v>
      </c>
      <c r="BB96" s="55">
        <f t="shared" ca="1" si="69"/>
        <v>0.49558622268056141</v>
      </c>
      <c r="BC96" s="64">
        <f t="shared" ca="1" si="59"/>
        <v>-456.83819410680411</v>
      </c>
      <c r="BE96" s="52" t="str">
        <f t="shared" ca="1" si="60"/>
        <v/>
      </c>
      <c r="BF96" s="52" t="str">
        <f t="shared" ca="1" si="61"/>
        <v/>
      </c>
      <c r="BG96" s="52">
        <f t="shared" ca="1" si="62"/>
        <v>11.199999999999962</v>
      </c>
      <c r="BH96" s="52" t="str">
        <f t="shared" ca="1" si="63"/>
        <v/>
      </c>
    </row>
    <row r="97" spans="19:60">
      <c r="S97" s="68">
        <f t="shared" si="74"/>
        <v>7</v>
      </c>
      <c r="T97" s="69">
        <f t="shared" si="74"/>
        <v>2</v>
      </c>
      <c r="U97" s="70">
        <f t="shared" si="48"/>
        <v>5</v>
      </c>
      <c r="V97" s="68">
        <f t="shared" si="73"/>
        <v>2</v>
      </c>
      <c r="W97" s="70">
        <f t="shared" si="73"/>
        <v>7</v>
      </c>
      <c r="X97" s="71">
        <f t="shared" si="73"/>
        <v>0.7142857142857143</v>
      </c>
      <c r="Y97" s="71">
        <f t="shared" si="73"/>
        <v>0.5</v>
      </c>
      <c r="Z97" s="69">
        <f t="shared" si="73"/>
        <v>10000</v>
      </c>
      <c r="AA97" s="69">
        <f t="shared" ca="1" si="73"/>
        <v>9094.3185641468026</v>
      </c>
      <c r="AB97" s="69">
        <f t="shared" ca="1" si="65"/>
        <v>-905.6814358531974</v>
      </c>
      <c r="AC97" s="69">
        <f t="shared" ca="1" si="66"/>
        <v>132.43413957955693</v>
      </c>
      <c r="AD97" s="73">
        <f t="shared" si="71"/>
        <v>11.099999999999962</v>
      </c>
      <c r="AE97" s="69">
        <f t="shared" si="75"/>
        <v>0.70000000000000007</v>
      </c>
      <c r="AF97" s="69">
        <f t="shared" si="75"/>
        <v>4.2</v>
      </c>
      <c r="AG97" s="78">
        <f t="shared" si="75"/>
        <v>200</v>
      </c>
      <c r="AH97" s="60">
        <f t="shared" si="75"/>
        <v>50</v>
      </c>
      <c r="AI97" s="60">
        <f t="shared" si="75"/>
        <v>210</v>
      </c>
      <c r="AJ97" s="60">
        <f t="shared" si="75"/>
        <v>10210</v>
      </c>
      <c r="AK97" s="60">
        <f t="shared" si="75"/>
        <v>1080.6814358531979</v>
      </c>
      <c r="AL97" s="60">
        <f t="shared" si="75"/>
        <v>21.613628717063957</v>
      </c>
      <c r="AM97" s="60">
        <f t="shared" ca="1" si="75"/>
        <v>-798.32922047521822</v>
      </c>
      <c r="AN97" s="60">
        <f t="shared" ca="1" si="75"/>
        <v>-798.32922047521822</v>
      </c>
      <c r="AO97" s="60">
        <f t="shared" ca="1" si="75"/>
        <v>798.32922047521822</v>
      </c>
      <c r="AP97" s="63">
        <f t="shared" si="49"/>
        <v>35</v>
      </c>
      <c r="AQ97" s="62">
        <f t="shared" si="50"/>
        <v>3.01023682135712</v>
      </c>
      <c r="AR97" s="62">
        <f t="shared" si="51"/>
        <v>150.51184106785601</v>
      </c>
      <c r="AS97" s="62">
        <f t="shared" si="52"/>
        <v>301.02368213571202</v>
      </c>
      <c r="AT97" s="62">
        <f t="shared" si="53"/>
        <v>-150.51184106785601</v>
      </c>
      <c r="AU97" s="62">
        <f t="shared" si="54"/>
        <v>752.55920533928008</v>
      </c>
      <c r="AV97" s="62">
        <f t="shared" si="55"/>
        <v>-301.02368213571202</v>
      </c>
      <c r="AW97" s="63">
        <f t="shared" si="67"/>
        <v>451.53552320356806</v>
      </c>
      <c r="AX97" s="61" t="str">
        <f t="shared" ca="1" si="56"/>
        <v/>
      </c>
      <c r="AY97" s="69">
        <f t="shared" ca="1" si="68"/>
        <v>9411.6707795247821</v>
      </c>
      <c r="AZ97" s="51">
        <f t="shared" si="57"/>
        <v>1053.582887474992</v>
      </c>
      <c r="BA97" s="55">
        <f t="shared" ca="1" si="58"/>
        <v>0.11585066874923526</v>
      </c>
      <c r="BB97" s="55">
        <f t="shared" ca="1" si="69"/>
        <v>0.49855888100234597</v>
      </c>
      <c r="BC97" s="64">
        <f t="shared" ca="1" si="59"/>
        <v>-454.14591264962934</v>
      </c>
      <c r="BE97" s="52" t="str">
        <f t="shared" ca="1" si="60"/>
        <v/>
      </c>
      <c r="BF97" s="52" t="str">
        <f t="shared" ca="1" si="61"/>
        <v/>
      </c>
      <c r="BG97" s="52">
        <f t="shared" ca="1" si="62"/>
        <v>11.099999999999962</v>
      </c>
      <c r="BH97" s="52" t="str">
        <f t="shared" ca="1" si="63"/>
        <v/>
      </c>
    </row>
    <row r="98" spans="19:60">
      <c r="S98" s="68">
        <f t="shared" si="74"/>
        <v>7</v>
      </c>
      <c r="T98" s="69">
        <f t="shared" si="74"/>
        <v>2</v>
      </c>
      <c r="U98" s="70">
        <f t="shared" si="48"/>
        <v>5</v>
      </c>
      <c r="V98" s="68">
        <f t="shared" si="73"/>
        <v>2</v>
      </c>
      <c r="W98" s="70">
        <f t="shared" si="73"/>
        <v>7</v>
      </c>
      <c r="X98" s="71">
        <f t="shared" si="73"/>
        <v>0.7142857142857143</v>
      </c>
      <c r="Y98" s="71">
        <f t="shared" si="73"/>
        <v>0.5</v>
      </c>
      <c r="Z98" s="69">
        <f t="shared" si="73"/>
        <v>10000</v>
      </c>
      <c r="AA98" s="69">
        <f t="shared" ca="1" si="73"/>
        <v>9094.3185641468026</v>
      </c>
      <c r="AB98" s="69">
        <f t="shared" ca="1" si="65"/>
        <v>-905.6814358531974</v>
      </c>
      <c r="AC98" s="69">
        <f t="shared" ca="1" si="66"/>
        <v>132.43413957955693</v>
      </c>
      <c r="AD98" s="73">
        <f t="shared" si="71"/>
        <v>10.999999999999963</v>
      </c>
      <c r="AE98" s="69">
        <f t="shared" si="75"/>
        <v>0.70000000000000007</v>
      </c>
      <c r="AF98" s="69">
        <f t="shared" si="75"/>
        <v>4.2</v>
      </c>
      <c r="AG98" s="78">
        <f t="shared" si="75"/>
        <v>200</v>
      </c>
      <c r="AH98" s="60">
        <f t="shared" si="75"/>
        <v>50</v>
      </c>
      <c r="AI98" s="60">
        <f t="shared" si="75"/>
        <v>210</v>
      </c>
      <c r="AJ98" s="60">
        <f t="shared" si="75"/>
        <v>10210</v>
      </c>
      <c r="AK98" s="60">
        <f t="shared" si="75"/>
        <v>1080.6814358531979</v>
      </c>
      <c r="AL98" s="60">
        <f t="shared" si="75"/>
        <v>21.613628717063957</v>
      </c>
      <c r="AM98" s="60">
        <f t="shared" ca="1" si="75"/>
        <v>-798.32922047521822</v>
      </c>
      <c r="AN98" s="60">
        <f t="shared" ca="1" si="75"/>
        <v>-798.32922047521822</v>
      </c>
      <c r="AO98" s="60">
        <f t="shared" ca="1" si="75"/>
        <v>798.32922047521822</v>
      </c>
      <c r="AP98" s="63">
        <f t="shared" si="49"/>
        <v>35</v>
      </c>
      <c r="AQ98" s="62">
        <f t="shared" si="50"/>
        <v>3.0285117015512757</v>
      </c>
      <c r="AR98" s="62">
        <f t="shared" si="51"/>
        <v>151.4255850775638</v>
      </c>
      <c r="AS98" s="62">
        <f t="shared" si="52"/>
        <v>302.85117015512759</v>
      </c>
      <c r="AT98" s="62">
        <f t="shared" si="53"/>
        <v>-151.4255850775638</v>
      </c>
      <c r="AU98" s="62">
        <f t="shared" si="54"/>
        <v>757.127925387819</v>
      </c>
      <c r="AV98" s="62">
        <f t="shared" si="55"/>
        <v>-302.85117015512759</v>
      </c>
      <c r="AW98" s="63">
        <f t="shared" si="67"/>
        <v>454.27675523269141</v>
      </c>
      <c r="AX98" s="61" t="str">
        <f t="shared" ca="1" si="56"/>
        <v/>
      </c>
      <c r="AY98" s="69">
        <f t="shared" ca="1" si="68"/>
        <v>9411.6707795247821</v>
      </c>
      <c r="AZ98" s="51">
        <f t="shared" si="57"/>
        <v>1059.9790955429467</v>
      </c>
      <c r="BA98" s="55">
        <f t="shared" ca="1" si="58"/>
        <v>0.11655398786246392</v>
      </c>
      <c r="BB98" s="55">
        <f t="shared" ca="1" si="69"/>
        <v>0.50158558765725381</v>
      </c>
      <c r="BC98" s="64">
        <f t="shared" ca="1" si="59"/>
        <v>-451.40468062050599</v>
      </c>
      <c r="BE98" s="52" t="str">
        <f t="shared" ca="1" si="60"/>
        <v/>
      </c>
      <c r="BF98" s="52" t="str">
        <f t="shared" ca="1" si="61"/>
        <v/>
      </c>
      <c r="BG98" s="52">
        <f t="shared" ca="1" si="62"/>
        <v>10.999999999999963</v>
      </c>
      <c r="BH98" s="52" t="str">
        <f t="shared" ca="1" si="63"/>
        <v/>
      </c>
    </row>
    <row r="99" spans="19:60">
      <c r="S99" s="68">
        <f t="shared" si="74"/>
        <v>7</v>
      </c>
      <c r="T99" s="69">
        <f t="shared" si="74"/>
        <v>2</v>
      </c>
      <c r="U99" s="70">
        <f t="shared" si="48"/>
        <v>5</v>
      </c>
      <c r="V99" s="68">
        <f t="shared" si="73"/>
        <v>2</v>
      </c>
      <c r="W99" s="70">
        <f t="shared" si="73"/>
        <v>7</v>
      </c>
      <c r="X99" s="71">
        <f t="shared" si="73"/>
        <v>0.7142857142857143</v>
      </c>
      <c r="Y99" s="71">
        <f t="shared" si="73"/>
        <v>0.5</v>
      </c>
      <c r="Z99" s="69">
        <f t="shared" si="73"/>
        <v>10000</v>
      </c>
      <c r="AA99" s="69">
        <f t="shared" ca="1" si="73"/>
        <v>9094.3185641468026</v>
      </c>
      <c r="AB99" s="69">
        <f t="shared" ca="1" si="65"/>
        <v>-905.6814358531974</v>
      </c>
      <c r="AC99" s="69">
        <f t="shared" ca="1" si="66"/>
        <v>132.43413957955693</v>
      </c>
      <c r="AD99" s="73">
        <f t="shared" si="71"/>
        <v>10.899999999999963</v>
      </c>
      <c r="AE99" s="69">
        <f t="shared" si="75"/>
        <v>0.70000000000000007</v>
      </c>
      <c r="AF99" s="69">
        <f t="shared" si="75"/>
        <v>4.2</v>
      </c>
      <c r="AG99" s="78">
        <f t="shared" si="75"/>
        <v>200</v>
      </c>
      <c r="AH99" s="60">
        <f t="shared" si="75"/>
        <v>50</v>
      </c>
      <c r="AI99" s="60">
        <f t="shared" si="75"/>
        <v>210</v>
      </c>
      <c r="AJ99" s="60">
        <f t="shared" si="75"/>
        <v>10210</v>
      </c>
      <c r="AK99" s="60">
        <f t="shared" si="75"/>
        <v>1080.6814358531979</v>
      </c>
      <c r="AL99" s="60">
        <f t="shared" si="75"/>
        <v>21.613628717063957</v>
      </c>
      <c r="AM99" s="60">
        <f t="shared" ca="1" si="75"/>
        <v>-798.32922047521822</v>
      </c>
      <c r="AN99" s="60">
        <f t="shared" ca="1" si="75"/>
        <v>-798.32922047521822</v>
      </c>
      <c r="AO99" s="60">
        <f t="shared" ca="1" si="75"/>
        <v>798.32922047521822</v>
      </c>
      <c r="AP99" s="63">
        <f t="shared" si="49"/>
        <v>35</v>
      </c>
      <c r="AQ99" s="62">
        <f t="shared" si="50"/>
        <v>3.0471219006480763</v>
      </c>
      <c r="AR99" s="62">
        <f t="shared" si="51"/>
        <v>152.35609503240383</v>
      </c>
      <c r="AS99" s="62">
        <f t="shared" si="52"/>
        <v>304.71219006480766</v>
      </c>
      <c r="AT99" s="62">
        <f t="shared" si="53"/>
        <v>-152.35609503240383</v>
      </c>
      <c r="AU99" s="62">
        <f t="shared" si="54"/>
        <v>761.78047516201912</v>
      </c>
      <c r="AV99" s="62">
        <f t="shared" si="55"/>
        <v>-304.71219006480766</v>
      </c>
      <c r="AW99" s="63">
        <f t="shared" si="67"/>
        <v>457.06828509721146</v>
      </c>
      <c r="AX99" s="61" t="str">
        <f t="shared" ca="1" si="56"/>
        <v/>
      </c>
      <c r="AY99" s="69">
        <f t="shared" ca="1" si="68"/>
        <v>9411.6707795247821</v>
      </c>
      <c r="AZ99" s="51">
        <f t="shared" si="57"/>
        <v>1066.4926652268268</v>
      </c>
      <c r="BA99" s="55">
        <f t="shared" ca="1" si="58"/>
        <v>0.11727021191354994</v>
      </c>
      <c r="BB99" s="55">
        <f t="shared" ca="1" si="69"/>
        <v>0.50466783021408645</v>
      </c>
      <c r="BC99" s="64">
        <f t="shared" ca="1" si="59"/>
        <v>-448.61315075598594</v>
      </c>
      <c r="BE99" s="52" t="str">
        <f t="shared" ca="1" si="60"/>
        <v/>
      </c>
      <c r="BF99" s="52" t="str">
        <f t="shared" ca="1" si="61"/>
        <v/>
      </c>
      <c r="BG99" s="52">
        <f t="shared" ca="1" si="62"/>
        <v>10.899999999999963</v>
      </c>
      <c r="BH99" s="52" t="str">
        <f t="shared" ca="1" si="63"/>
        <v/>
      </c>
    </row>
    <row r="100" spans="19:60">
      <c r="S100" s="68">
        <f t="shared" si="74"/>
        <v>7</v>
      </c>
      <c r="T100" s="69">
        <f t="shared" si="74"/>
        <v>2</v>
      </c>
      <c r="U100" s="70">
        <f t="shared" si="48"/>
        <v>5</v>
      </c>
      <c r="V100" s="68">
        <f t="shared" si="73"/>
        <v>2</v>
      </c>
      <c r="W100" s="70">
        <f t="shared" si="73"/>
        <v>7</v>
      </c>
      <c r="X100" s="71">
        <f t="shared" si="73"/>
        <v>0.7142857142857143</v>
      </c>
      <c r="Y100" s="71">
        <f t="shared" si="73"/>
        <v>0.5</v>
      </c>
      <c r="Z100" s="69">
        <f t="shared" si="73"/>
        <v>10000</v>
      </c>
      <c r="AA100" s="69">
        <f t="shared" ca="1" si="73"/>
        <v>9094.3185641468026</v>
      </c>
      <c r="AB100" s="69">
        <f t="shared" ca="1" si="65"/>
        <v>-905.6814358531974</v>
      </c>
      <c r="AC100" s="69">
        <f t="shared" ca="1" si="66"/>
        <v>132.43413957955693</v>
      </c>
      <c r="AD100" s="73">
        <f t="shared" si="71"/>
        <v>10.799999999999963</v>
      </c>
      <c r="AE100" s="69">
        <f t="shared" si="75"/>
        <v>0.70000000000000007</v>
      </c>
      <c r="AF100" s="69">
        <f t="shared" si="75"/>
        <v>4.2</v>
      </c>
      <c r="AG100" s="78">
        <f t="shared" si="75"/>
        <v>200</v>
      </c>
      <c r="AH100" s="60">
        <f t="shared" si="75"/>
        <v>50</v>
      </c>
      <c r="AI100" s="60">
        <f t="shared" si="75"/>
        <v>210</v>
      </c>
      <c r="AJ100" s="60">
        <f t="shared" si="75"/>
        <v>10210</v>
      </c>
      <c r="AK100" s="60">
        <f t="shared" si="75"/>
        <v>1080.6814358531979</v>
      </c>
      <c r="AL100" s="60">
        <f t="shared" si="75"/>
        <v>21.613628717063957</v>
      </c>
      <c r="AM100" s="60">
        <f t="shared" ca="1" si="75"/>
        <v>-798.32922047521822</v>
      </c>
      <c r="AN100" s="60">
        <f t="shared" ca="1" si="75"/>
        <v>-798.32922047521822</v>
      </c>
      <c r="AO100" s="60">
        <f t="shared" ca="1" si="75"/>
        <v>798.32922047521822</v>
      </c>
      <c r="AP100" s="63">
        <f t="shared" si="49"/>
        <v>35</v>
      </c>
      <c r="AQ100" s="62">
        <f t="shared" si="50"/>
        <v>3.0660767330614846</v>
      </c>
      <c r="AR100" s="62">
        <f t="shared" si="51"/>
        <v>153.30383665307423</v>
      </c>
      <c r="AS100" s="62">
        <f t="shared" si="52"/>
        <v>306.60767330614846</v>
      </c>
      <c r="AT100" s="62">
        <f t="shared" si="53"/>
        <v>-153.30383665307423</v>
      </c>
      <c r="AU100" s="62">
        <f t="shared" si="54"/>
        <v>766.51918326537111</v>
      </c>
      <c r="AV100" s="62">
        <f t="shared" si="55"/>
        <v>-306.60767330614846</v>
      </c>
      <c r="AW100" s="63">
        <f t="shared" si="67"/>
        <v>459.91150995922266</v>
      </c>
      <c r="AX100" s="61" t="str">
        <f t="shared" ca="1" si="56"/>
        <v/>
      </c>
      <c r="AY100" s="69">
        <f t="shared" ca="1" si="68"/>
        <v>9411.6707795247821</v>
      </c>
      <c r="AZ100" s="51">
        <f t="shared" si="57"/>
        <v>1073.1268565715195</v>
      </c>
      <c r="BA100" s="55">
        <f t="shared" ca="1" si="58"/>
        <v>0.11799969937298942</v>
      </c>
      <c r="BB100" s="55">
        <f t="shared" ca="1" si="69"/>
        <v>0.50780715133678644</v>
      </c>
      <c r="BC100" s="64">
        <f t="shared" ca="1" si="59"/>
        <v>-445.76992589397474</v>
      </c>
      <c r="BE100" s="52" t="str">
        <f t="shared" ca="1" si="60"/>
        <v/>
      </c>
      <c r="BF100" s="52" t="str">
        <f t="shared" ca="1" si="61"/>
        <v/>
      </c>
      <c r="BG100" s="52">
        <f t="shared" ca="1" si="62"/>
        <v>10.799999999999963</v>
      </c>
      <c r="BH100" s="52" t="str">
        <f t="shared" ca="1" si="63"/>
        <v/>
      </c>
    </row>
    <row r="101" spans="19:60">
      <c r="S101" s="68">
        <f t="shared" si="74"/>
        <v>7</v>
      </c>
      <c r="T101" s="69">
        <f t="shared" si="74"/>
        <v>2</v>
      </c>
      <c r="U101" s="70">
        <f t="shared" si="48"/>
        <v>5</v>
      </c>
      <c r="V101" s="68">
        <f t="shared" si="73"/>
        <v>2</v>
      </c>
      <c r="W101" s="70">
        <f t="shared" si="73"/>
        <v>7</v>
      </c>
      <c r="X101" s="71">
        <f t="shared" si="73"/>
        <v>0.7142857142857143</v>
      </c>
      <c r="Y101" s="71">
        <f t="shared" si="73"/>
        <v>0.5</v>
      </c>
      <c r="Z101" s="69">
        <f t="shared" si="73"/>
        <v>10000</v>
      </c>
      <c r="AA101" s="69">
        <f t="shared" ca="1" si="73"/>
        <v>9094.3185641468026</v>
      </c>
      <c r="AB101" s="69">
        <f t="shared" ca="1" si="65"/>
        <v>-905.6814358531974</v>
      </c>
      <c r="AC101" s="69">
        <f t="shared" ca="1" si="66"/>
        <v>132.43413957955693</v>
      </c>
      <c r="AD101" s="73">
        <f t="shared" si="71"/>
        <v>10.699999999999964</v>
      </c>
      <c r="AE101" s="69">
        <f t="shared" si="75"/>
        <v>0.70000000000000007</v>
      </c>
      <c r="AF101" s="69">
        <f t="shared" si="75"/>
        <v>4.2</v>
      </c>
      <c r="AG101" s="78">
        <f t="shared" si="75"/>
        <v>200</v>
      </c>
      <c r="AH101" s="60">
        <f t="shared" si="75"/>
        <v>50</v>
      </c>
      <c r="AI101" s="60">
        <f t="shared" si="75"/>
        <v>210</v>
      </c>
      <c r="AJ101" s="60">
        <f t="shared" si="75"/>
        <v>10210</v>
      </c>
      <c r="AK101" s="60">
        <f t="shared" si="75"/>
        <v>1080.6814358531979</v>
      </c>
      <c r="AL101" s="60">
        <f t="shared" si="75"/>
        <v>21.613628717063957</v>
      </c>
      <c r="AM101" s="60">
        <f t="shared" ca="1" si="75"/>
        <v>-798.32922047521822</v>
      </c>
      <c r="AN101" s="60">
        <f t="shared" ca="1" si="75"/>
        <v>-798.32922047521822</v>
      </c>
      <c r="AO101" s="60">
        <f t="shared" ca="1" si="75"/>
        <v>798.32922047521822</v>
      </c>
      <c r="AP101" s="63">
        <f t="shared" si="49"/>
        <v>35</v>
      </c>
      <c r="AQ101" s="62">
        <f t="shared" si="50"/>
        <v>3.0853858614078535</v>
      </c>
      <c r="AR101" s="62">
        <f t="shared" si="51"/>
        <v>154.26929307039268</v>
      </c>
      <c r="AS101" s="62">
        <f t="shared" si="52"/>
        <v>308.53858614078536</v>
      </c>
      <c r="AT101" s="62">
        <f t="shared" si="53"/>
        <v>-154.26929307039268</v>
      </c>
      <c r="AU101" s="62">
        <f t="shared" si="54"/>
        <v>771.34646535196339</v>
      </c>
      <c r="AV101" s="62">
        <f t="shared" si="55"/>
        <v>-308.53858614078536</v>
      </c>
      <c r="AW101" s="63">
        <f t="shared" si="67"/>
        <v>462.80787921117803</v>
      </c>
      <c r="AX101" s="61" t="str">
        <f t="shared" ca="1" si="56"/>
        <v/>
      </c>
      <c r="AY101" s="69">
        <f t="shared" ca="1" si="68"/>
        <v>9411.6707795247821</v>
      </c>
      <c r="AZ101" s="51">
        <f t="shared" si="57"/>
        <v>1079.8850514927487</v>
      </c>
      <c r="BA101" s="55">
        <f t="shared" ca="1" si="58"/>
        <v>0.11874282211204461</v>
      </c>
      <c r="BB101" s="55">
        <f t="shared" ca="1" si="69"/>
        <v>0.51100515135897617</v>
      </c>
      <c r="BC101" s="64">
        <f t="shared" ca="1" si="59"/>
        <v>-442.87355664201937</v>
      </c>
      <c r="BE101" s="52" t="str">
        <f t="shared" ca="1" si="60"/>
        <v/>
      </c>
      <c r="BF101" s="52" t="str">
        <f t="shared" ca="1" si="61"/>
        <v/>
      </c>
      <c r="BG101" s="52">
        <f t="shared" ca="1" si="62"/>
        <v>10.699999999999964</v>
      </c>
      <c r="BH101" s="52" t="str">
        <f t="shared" ca="1" si="63"/>
        <v/>
      </c>
    </row>
    <row r="102" spans="19:60">
      <c r="S102" s="68">
        <f t="shared" si="74"/>
        <v>7</v>
      </c>
      <c r="T102" s="69">
        <f t="shared" si="74"/>
        <v>2</v>
      </c>
      <c r="U102" s="70">
        <f t="shared" si="48"/>
        <v>5</v>
      </c>
      <c r="V102" s="68">
        <f t="shared" si="73"/>
        <v>2</v>
      </c>
      <c r="W102" s="70">
        <f t="shared" si="73"/>
        <v>7</v>
      </c>
      <c r="X102" s="71">
        <f t="shared" si="73"/>
        <v>0.7142857142857143</v>
      </c>
      <c r="Y102" s="71">
        <f t="shared" si="73"/>
        <v>0.5</v>
      </c>
      <c r="Z102" s="69">
        <f t="shared" si="73"/>
        <v>10000</v>
      </c>
      <c r="AA102" s="69">
        <f t="shared" ca="1" si="73"/>
        <v>9094.3185641468026</v>
      </c>
      <c r="AB102" s="69">
        <f t="shared" ca="1" si="65"/>
        <v>-905.6814358531974</v>
      </c>
      <c r="AC102" s="69">
        <f t="shared" ca="1" si="66"/>
        <v>132.43413957955693</v>
      </c>
      <c r="AD102" s="73">
        <f t="shared" si="71"/>
        <v>10.599999999999964</v>
      </c>
      <c r="AE102" s="69">
        <f t="shared" si="75"/>
        <v>0.70000000000000007</v>
      </c>
      <c r="AF102" s="69">
        <f t="shared" si="75"/>
        <v>4.2</v>
      </c>
      <c r="AG102" s="78">
        <f t="shared" si="75"/>
        <v>200</v>
      </c>
      <c r="AH102" s="60">
        <f t="shared" si="75"/>
        <v>50</v>
      </c>
      <c r="AI102" s="60">
        <f t="shared" si="75"/>
        <v>210</v>
      </c>
      <c r="AJ102" s="60">
        <f t="shared" si="75"/>
        <v>10210</v>
      </c>
      <c r="AK102" s="60">
        <f t="shared" si="75"/>
        <v>1080.6814358531979</v>
      </c>
      <c r="AL102" s="60">
        <f t="shared" si="75"/>
        <v>21.613628717063957</v>
      </c>
      <c r="AM102" s="60">
        <f t="shared" ca="1" si="75"/>
        <v>-798.32922047521822</v>
      </c>
      <c r="AN102" s="60">
        <f t="shared" ca="1" si="75"/>
        <v>-798.32922047521822</v>
      </c>
      <c r="AO102" s="60">
        <f t="shared" ca="1" si="75"/>
        <v>798.32922047521822</v>
      </c>
      <c r="AP102" s="63">
        <f t="shared" si="49"/>
        <v>35</v>
      </c>
      <c r="AQ102" s="62">
        <f t="shared" si="50"/>
        <v>3.1050593129305692</v>
      </c>
      <c r="AR102" s="62">
        <f t="shared" si="51"/>
        <v>155.25296564652845</v>
      </c>
      <c r="AS102" s="62">
        <f t="shared" si="52"/>
        <v>310.5059312930569</v>
      </c>
      <c r="AT102" s="62">
        <f t="shared" si="53"/>
        <v>-155.25296564652845</v>
      </c>
      <c r="AU102" s="62">
        <f t="shared" si="54"/>
        <v>776.26482823264223</v>
      </c>
      <c r="AV102" s="62">
        <f t="shared" si="55"/>
        <v>-310.5059312930569</v>
      </c>
      <c r="AW102" s="63">
        <f t="shared" si="67"/>
        <v>465.75889693958533</v>
      </c>
      <c r="AX102" s="61" t="str">
        <f t="shared" ca="1" si="56"/>
        <v/>
      </c>
      <c r="AY102" s="69">
        <f t="shared" ca="1" si="68"/>
        <v>9411.6707795247821</v>
      </c>
      <c r="AZ102" s="51">
        <f t="shared" si="57"/>
        <v>1086.7707595256991</v>
      </c>
      <c r="BA102" s="55">
        <f t="shared" ca="1" si="58"/>
        <v>0.11949996603485553</v>
      </c>
      <c r="BB102" s="55">
        <f t="shared" ca="1" si="69"/>
        <v>0.51426349100422608</v>
      </c>
      <c r="BC102" s="64">
        <f t="shared" ca="1" si="59"/>
        <v>-439.92253891361207</v>
      </c>
      <c r="BE102" s="52" t="str">
        <f t="shared" ca="1" si="60"/>
        <v/>
      </c>
      <c r="BF102" s="52" t="str">
        <f t="shared" ca="1" si="61"/>
        <v/>
      </c>
      <c r="BG102" s="52">
        <f t="shared" ca="1" si="62"/>
        <v>10.599999999999964</v>
      </c>
      <c r="BH102" s="52" t="str">
        <f t="shared" ca="1" si="63"/>
        <v/>
      </c>
    </row>
    <row r="103" spans="19:60">
      <c r="S103" s="68">
        <f t="shared" si="74"/>
        <v>7</v>
      </c>
      <c r="T103" s="69">
        <f t="shared" si="74"/>
        <v>2</v>
      </c>
      <c r="U103" s="70">
        <f t="shared" si="48"/>
        <v>5</v>
      </c>
      <c r="V103" s="68">
        <f t="shared" si="73"/>
        <v>2</v>
      </c>
      <c r="W103" s="70">
        <f t="shared" si="73"/>
        <v>7</v>
      </c>
      <c r="X103" s="71">
        <f t="shared" si="73"/>
        <v>0.7142857142857143</v>
      </c>
      <c r="Y103" s="71">
        <f t="shared" si="73"/>
        <v>0.5</v>
      </c>
      <c r="Z103" s="69">
        <f t="shared" si="73"/>
        <v>10000</v>
      </c>
      <c r="AA103" s="69">
        <f t="shared" ca="1" si="73"/>
        <v>9094.3185641468026</v>
      </c>
      <c r="AB103" s="69">
        <f t="shared" ca="1" si="65"/>
        <v>-905.6814358531974</v>
      </c>
      <c r="AC103" s="69">
        <f t="shared" ca="1" si="66"/>
        <v>132.43413957955693</v>
      </c>
      <c r="AD103" s="73">
        <f t="shared" si="71"/>
        <v>10.499999999999964</v>
      </c>
      <c r="AE103" s="69">
        <f t="shared" si="75"/>
        <v>0.70000000000000007</v>
      </c>
      <c r="AF103" s="69">
        <f t="shared" si="75"/>
        <v>4.2</v>
      </c>
      <c r="AG103" s="78">
        <f t="shared" si="75"/>
        <v>200</v>
      </c>
      <c r="AH103" s="60">
        <f t="shared" si="75"/>
        <v>50</v>
      </c>
      <c r="AI103" s="60">
        <f t="shared" si="75"/>
        <v>210</v>
      </c>
      <c r="AJ103" s="60">
        <f t="shared" si="75"/>
        <v>10210</v>
      </c>
      <c r="AK103" s="60">
        <f t="shared" si="75"/>
        <v>1080.6814358531979</v>
      </c>
      <c r="AL103" s="60">
        <f t="shared" si="75"/>
        <v>21.613628717063957</v>
      </c>
      <c r="AM103" s="60">
        <f t="shared" ca="1" si="75"/>
        <v>-798.32922047521822</v>
      </c>
      <c r="AN103" s="60">
        <f t="shared" ca="1" si="75"/>
        <v>-798.32922047521822</v>
      </c>
      <c r="AO103" s="60">
        <f t="shared" ca="1" si="75"/>
        <v>798.32922047521822</v>
      </c>
      <c r="AP103" s="63">
        <f t="shared" si="49"/>
        <v>35</v>
      </c>
      <c r="AQ103" s="62">
        <f t="shared" si="50"/>
        <v>3.1251074968632411</v>
      </c>
      <c r="AR103" s="62">
        <f t="shared" si="51"/>
        <v>156.25537484316206</v>
      </c>
      <c r="AS103" s="62">
        <f t="shared" si="52"/>
        <v>312.51074968632412</v>
      </c>
      <c r="AT103" s="62">
        <f t="shared" si="53"/>
        <v>-156.25537484316206</v>
      </c>
      <c r="AU103" s="62">
        <f t="shared" si="54"/>
        <v>781.27687421581027</v>
      </c>
      <c r="AV103" s="62">
        <f t="shared" si="55"/>
        <v>-312.51074968632412</v>
      </c>
      <c r="AW103" s="63">
        <f t="shared" si="67"/>
        <v>468.76612452948615</v>
      </c>
      <c r="AX103" s="61" t="str">
        <f t="shared" ca="1" si="56"/>
        <v/>
      </c>
      <c r="AY103" s="69">
        <f t="shared" ca="1" si="68"/>
        <v>9411.6707795247821</v>
      </c>
      <c r="AZ103" s="51">
        <f t="shared" si="57"/>
        <v>1093.7876239021343</v>
      </c>
      <c r="BA103" s="55">
        <f t="shared" ca="1" si="58"/>
        <v>0.12027153174667241</v>
      </c>
      <c r="BB103" s="55">
        <f t="shared" ca="1" si="69"/>
        <v>0.51758389426176643</v>
      </c>
      <c r="BC103" s="64">
        <f t="shared" ca="1" si="59"/>
        <v>-436.91531132371125</v>
      </c>
      <c r="BE103" s="52" t="str">
        <f t="shared" ca="1" si="60"/>
        <v/>
      </c>
      <c r="BF103" s="52" t="str">
        <f t="shared" ca="1" si="61"/>
        <v/>
      </c>
      <c r="BG103" s="52">
        <f t="shared" ca="1" si="62"/>
        <v>10.499999999999964</v>
      </c>
      <c r="BH103" s="52" t="str">
        <f t="shared" ca="1" si="63"/>
        <v/>
      </c>
    </row>
    <row r="104" spans="19:60">
      <c r="S104" s="68">
        <f t="shared" si="74"/>
        <v>7</v>
      </c>
      <c r="T104" s="69">
        <f t="shared" si="74"/>
        <v>2</v>
      </c>
      <c r="U104" s="70">
        <f t="shared" ref="U104:U135" si="76">ROUND((1/T104)*S104,0)+1</f>
        <v>5</v>
      </c>
      <c r="V104" s="68">
        <f t="shared" si="73"/>
        <v>2</v>
      </c>
      <c r="W104" s="70">
        <f t="shared" si="73"/>
        <v>7</v>
      </c>
      <c r="X104" s="71">
        <f t="shared" si="73"/>
        <v>0.7142857142857143</v>
      </c>
      <c r="Y104" s="71">
        <f t="shared" si="73"/>
        <v>0.5</v>
      </c>
      <c r="Z104" s="69">
        <f t="shared" si="73"/>
        <v>10000</v>
      </c>
      <c r="AA104" s="69">
        <f t="shared" ca="1" si="73"/>
        <v>9094.3185641468026</v>
      </c>
      <c r="AB104" s="69">
        <f t="shared" ca="1" si="65"/>
        <v>-905.6814358531974</v>
      </c>
      <c r="AC104" s="69">
        <f t="shared" ca="1" si="66"/>
        <v>132.43413957955693</v>
      </c>
      <c r="AD104" s="73">
        <f t="shared" si="71"/>
        <v>10.399999999999965</v>
      </c>
      <c r="AE104" s="69">
        <f t="shared" si="75"/>
        <v>0.70000000000000007</v>
      </c>
      <c r="AF104" s="69">
        <f t="shared" si="75"/>
        <v>4.2</v>
      </c>
      <c r="AG104" s="78">
        <f t="shared" si="75"/>
        <v>200</v>
      </c>
      <c r="AH104" s="60">
        <f t="shared" si="75"/>
        <v>50</v>
      </c>
      <c r="AI104" s="60">
        <f t="shared" si="75"/>
        <v>210</v>
      </c>
      <c r="AJ104" s="60">
        <f t="shared" si="75"/>
        <v>10210</v>
      </c>
      <c r="AK104" s="60">
        <f t="shared" si="75"/>
        <v>1080.6814358531979</v>
      </c>
      <c r="AL104" s="60">
        <f t="shared" si="75"/>
        <v>21.613628717063957</v>
      </c>
      <c r="AM104" s="60">
        <f t="shared" ca="1" si="75"/>
        <v>-798.32922047521822</v>
      </c>
      <c r="AN104" s="60">
        <f t="shared" ca="1" si="75"/>
        <v>-798.32922047521822</v>
      </c>
      <c r="AO104" s="60">
        <f t="shared" ca="1" si="75"/>
        <v>798.32922047521822</v>
      </c>
      <c r="AP104" s="63">
        <f t="shared" si="49"/>
        <v>35</v>
      </c>
      <c r="AQ104" s="62">
        <f t="shared" si="50"/>
        <v>3.1455412227946185</v>
      </c>
      <c r="AR104" s="62">
        <f t="shared" si="51"/>
        <v>157.27706113973093</v>
      </c>
      <c r="AS104" s="62">
        <f t="shared" si="52"/>
        <v>314.55412227946186</v>
      </c>
      <c r="AT104" s="62">
        <f t="shared" si="53"/>
        <v>-157.27706113973093</v>
      </c>
      <c r="AU104" s="62">
        <f t="shared" si="54"/>
        <v>786.38530569865463</v>
      </c>
      <c r="AV104" s="62">
        <f t="shared" si="55"/>
        <v>-314.55412227946186</v>
      </c>
      <c r="AW104" s="63">
        <f t="shared" si="67"/>
        <v>471.83118341919277</v>
      </c>
      <c r="AX104" s="61" t="str">
        <f t="shared" ca="1" si="56"/>
        <v/>
      </c>
      <c r="AY104" s="69">
        <f t="shared" ca="1" si="68"/>
        <v>9411.6707795247821</v>
      </c>
      <c r="AZ104" s="51">
        <f t="shared" si="57"/>
        <v>1100.9394279781166</v>
      </c>
      <c r="BA104" s="55">
        <f t="shared" ca="1" si="58"/>
        <v>0.1210579352606396</v>
      </c>
      <c r="BB104" s="55">
        <f t="shared" ca="1" si="69"/>
        <v>0.52096815142810571</v>
      </c>
      <c r="BC104" s="64">
        <f t="shared" ca="1" si="59"/>
        <v>-433.85025243400463</v>
      </c>
      <c r="BE104" s="52" t="str">
        <f t="shared" ca="1" si="60"/>
        <v/>
      </c>
      <c r="BF104" s="52" t="str">
        <f t="shared" ca="1" si="61"/>
        <v/>
      </c>
      <c r="BG104" s="52">
        <f t="shared" ca="1" si="62"/>
        <v>10.399999999999965</v>
      </c>
      <c r="BH104" s="52" t="str">
        <f t="shared" ca="1" si="63"/>
        <v/>
      </c>
    </row>
    <row r="105" spans="19:60">
      <c r="S105" s="68">
        <f t="shared" si="74"/>
        <v>7</v>
      </c>
      <c r="T105" s="69">
        <f t="shared" si="74"/>
        <v>2</v>
      </c>
      <c r="U105" s="70">
        <f t="shared" si="76"/>
        <v>5</v>
      </c>
      <c r="V105" s="68">
        <f t="shared" ref="V105:AA120" si="77">V104</f>
        <v>2</v>
      </c>
      <c r="W105" s="70">
        <f t="shared" si="77"/>
        <v>7</v>
      </c>
      <c r="X105" s="71">
        <f t="shared" si="77"/>
        <v>0.7142857142857143</v>
      </c>
      <c r="Y105" s="71">
        <f t="shared" si="77"/>
        <v>0.5</v>
      </c>
      <c r="Z105" s="69">
        <f t="shared" si="77"/>
        <v>10000</v>
      </c>
      <c r="AA105" s="69">
        <f t="shared" ca="1" si="77"/>
        <v>9094.3185641468026</v>
      </c>
      <c r="AB105" s="69">
        <f t="shared" ca="1" si="65"/>
        <v>-905.6814358531974</v>
      </c>
      <c r="AC105" s="69">
        <f t="shared" ref="AC105:AC136" ca="1" si="78">AC104</f>
        <v>132.43413957955693</v>
      </c>
      <c r="AD105" s="73">
        <f t="shared" si="71"/>
        <v>10.299999999999965</v>
      </c>
      <c r="AE105" s="69">
        <f t="shared" si="75"/>
        <v>0.70000000000000007</v>
      </c>
      <c r="AF105" s="69">
        <f t="shared" si="75"/>
        <v>4.2</v>
      </c>
      <c r="AG105" s="78">
        <f t="shared" si="75"/>
        <v>200</v>
      </c>
      <c r="AH105" s="60">
        <f t="shared" si="75"/>
        <v>50</v>
      </c>
      <c r="AI105" s="60">
        <f t="shared" si="75"/>
        <v>210</v>
      </c>
      <c r="AJ105" s="60">
        <f t="shared" si="75"/>
        <v>10210</v>
      </c>
      <c r="AK105" s="60">
        <f t="shared" si="75"/>
        <v>1080.6814358531979</v>
      </c>
      <c r="AL105" s="60">
        <f t="shared" si="75"/>
        <v>21.613628717063957</v>
      </c>
      <c r="AM105" s="60">
        <f t="shared" ca="1" si="75"/>
        <v>-798.32922047521822</v>
      </c>
      <c r="AN105" s="60">
        <f t="shared" ca="1" si="75"/>
        <v>-798.32922047521822</v>
      </c>
      <c r="AO105" s="60">
        <f t="shared" ca="1" si="75"/>
        <v>798.32922047521822</v>
      </c>
      <c r="AP105" s="63">
        <f t="shared" si="49"/>
        <v>35</v>
      </c>
      <c r="AQ105" s="62">
        <f t="shared" si="50"/>
        <v>3.1663717201033039</v>
      </c>
      <c r="AR105" s="62">
        <f t="shared" si="51"/>
        <v>158.3185860051652</v>
      </c>
      <c r="AS105" s="62">
        <f t="shared" si="52"/>
        <v>316.6371720103304</v>
      </c>
      <c r="AT105" s="62">
        <f t="shared" si="53"/>
        <v>-158.3185860051652</v>
      </c>
      <c r="AU105" s="62">
        <f t="shared" si="54"/>
        <v>791.59293002582604</v>
      </c>
      <c r="AV105" s="62">
        <f t="shared" si="55"/>
        <v>-316.6371720103304</v>
      </c>
      <c r="AW105" s="63">
        <f t="shared" si="67"/>
        <v>474.95575801549563</v>
      </c>
      <c r="AX105" s="61" t="str">
        <f t="shared" ca="1" si="56"/>
        <v/>
      </c>
      <c r="AY105" s="69">
        <f t="shared" ca="1" si="68"/>
        <v>9411.6707795247821</v>
      </c>
      <c r="AZ105" s="51">
        <f t="shared" si="57"/>
        <v>1108.2301020361565</v>
      </c>
      <c r="BA105" s="55">
        <f t="shared" ca="1" si="58"/>
        <v>0.12185960874575179</v>
      </c>
      <c r="BB105" s="55">
        <f t="shared" ca="1" si="69"/>
        <v>0.52441812232583018</v>
      </c>
      <c r="BC105" s="64">
        <f t="shared" ca="1" si="59"/>
        <v>-430.72567783770177</v>
      </c>
      <c r="BE105" s="52" t="str">
        <f t="shared" ca="1" si="60"/>
        <v/>
      </c>
      <c r="BF105" s="52" t="str">
        <f t="shared" ca="1" si="61"/>
        <v/>
      </c>
      <c r="BG105" s="52">
        <f t="shared" ca="1" si="62"/>
        <v>10.299999999999965</v>
      </c>
      <c r="BH105" s="52" t="str">
        <f t="shared" ca="1" si="63"/>
        <v/>
      </c>
    </row>
    <row r="106" spans="19:60">
      <c r="S106" s="68">
        <f t="shared" ref="S106:T121" si="79">S105</f>
        <v>7</v>
      </c>
      <c r="T106" s="69">
        <f t="shared" si="79"/>
        <v>2</v>
      </c>
      <c r="U106" s="70">
        <f t="shared" si="76"/>
        <v>5</v>
      </c>
      <c r="V106" s="68">
        <f t="shared" si="77"/>
        <v>2</v>
      </c>
      <c r="W106" s="70">
        <f t="shared" si="77"/>
        <v>7</v>
      </c>
      <c r="X106" s="71">
        <f t="shared" si="77"/>
        <v>0.7142857142857143</v>
      </c>
      <c r="Y106" s="71">
        <f t="shared" si="77"/>
        <v>0.5</v>
      </c>
      <c r="Z106" s="69">
        <f t="shared" si="77"/>
        <v>10000</v>
      </c>
      <c r="AA106" s="69">
        <f t="shared" ca="1" si="77"/>
        <v>9094.3185641468026</v>
      </c>
      <c r="AB106" s="69">
        <f t="shared" ca="1" si="65"/>
        <v>-905.6814358531974</v>
      </c>
      <c r="AC106" s="69">
        <f t="shared" ca="1" si="78"/>
        <v>132.43413957955693</v>
      </c>
      <c r="AD106" s="73">
        <f t="shared" si="71"/>
        <v>10.199999999999966</v>
      </c>
      <c r="AE106" s="69">
        <f t="shared" ref="AE106:AO121" si="80">AE105</f>
        <v>0.70000000000000007</v>
      </c>
      <c r="AF106" s="69">
        <f t="shared" si="80"/>
        <v>4.2</v>
      </c>
      <c r="AG106" s="78">
        <f t="shared" si="80"/>
        <v>200</v>
      </c>
      <c r="AH106" s="60">
        <f t="shared" si="80"/>
        <v>50</v>
      </c>
      <c r="AI106" s="60">
        <f t="shared" si="80"/>
        <v>210</v>
      </c>
      <c r="AJ106" s="60">
        <f t="shared" si="80"/>
        <v>10210</v>
      </c>
      <c r="AK106" s="60">
        <f t="shared" si="80"/>
        <v>1080.6814358531979</v>
      </c>
      <c r="AL106" s="60">
        <f t="shared" si="80"/>
        <v>21.613628717063957</v>
      </c>
      <c r="AM106" s="60">
        <f t="shared" ca="1" si="80"/>
        <v>-798.32922047521822</v>
      </c>
      <c r="AN106" s="60">
        <f t="shared" ca="1" si="80"/>
        <v>-798.32922047521822</v>
      </c>
      <c r="AO106" s="60">
        <f t="shared" ca="1" si="80"/>
        <v>798.32922047521822</v>
      </c>
      <c r="AP106" s="63">
        <f t="shared" si="49"/>
        <v>35</v>
      </c>
      <c r="AQ106" s="62">
        <f t="shared" si="50"/>
        <v>3.1876106585356894</v>
      </c>
      <c r="AR106" s="62">
        <f t="shared" si="51"/>
        <v>159.38053292678447</v>
      </c>
      <c r="AS106" s="62">
        <f t="shared" si="52"/>
        <v>318.76106585356894</v>
      </c>
      <c r="AT106" s="62">
        <f t="shared" si="53"/>
        <v>-159.38053292678447</v>
      </c>
      <c r="AU106" s="62">
        <f t="shared" si="54"/>
        <v>796.90266463392231</v>
      </c>
      <c r="AV106" s="62">
        <f t="shared" si="55"/>
        <v>-318.76106585356894</v>
      </c>
      <c r="AW106" s="63">
        <f t="shared" si="67"/>
        <v>478.14159878035338</v>
      </c>
      <c r="AX106" s="61" t="str">
        <f t="shared" ca="1" si="56"/>
        <v/>
      </c>
      <c r="AY106" s="69">
        <f t="shared" ca="1" si="68"/>
        <v>9411.6707795247821</v>
      </c>
      <c r="AZ106" s="51">
        <f t="shared" si="57"/>
        <v>1115.6637304874912</v>
      </c>
      <c r="BA106" s="55">
        <f t="shared" ca="1" si="58"/>
        <v>0.12267700131880732</v>
      </c>
      <c r="BB106" s="55">
        <f t="shared" ca="1" si="69"/>
        <v>0.52793573971174534</v>
      </c>
      <c r="BC106" s="64">
        <f t="shared" ca="1" si="59"/>
        <v>-427.53983707284402</v>
      </c>
      <c r="BE106" s="52" t="str">
        <f t="shared" ca="1" si="60"/>
        <v/>
      </c>
      <c r="BF106" s="52" t="str">
        <f t="shared" ca="1" si="61"/>
        <v/>
      </c>
      <c r="BG106" s="52">
        <f t="shared" ca="1" si="62"/>
        <v>10.199999999999966</v>
      </c>
      <c r="BH106" s="52" t="str">
        <f t="shared" ca="1" si="63"/>
        <v/>
      </c>
    </row>
    <row r="107" spans="19:60">
      <c r="S107" s="68">
        <f t="shared" si="79"/>
        <v>7</v>
      </c>
      <c r="T107" s="69">
        <f t="shared" si="79"/>
        <v>2</v>
      </c>
      <c r="U107" s="70">
        <f t="shared" si="76"/>
        <v>5</v>
      </c>
      <c r="V107" s="68">
        <f t="shared" si="77"/>
        <v>2</v>
      </c>
      <c r="W107" s="70">
        <f t="shared" si="77"/>
        <v>7</v>
      </c>
      <c r="X107" s="71">
        <f t="shared" si="77"/>
        <v>0.7142857142857143</v>
      </c>
      <c r="Y107" s="71">
        <f t="shared" si="77"/>
        <v>0.5</v>
      </c>
      <c r="Z107" s="69">
        <f t="shared" si="77"/>
        <v>10000</v>
      </c>
      <c r="AA107" s="69">
        <f t="shared" ca="1" si="77"/>
        <v>9094.3185641468026</v>
      </c>
      <c r="AB107" s="69">
        <f t="shared" ca="1" si="65"/>
        <v>-905.6814358531974</v>
      </c>
      <c r="AC107" s="69">
        <f t="shared" ca="1" si="78"/>
        <v>132.43413957955693</v>
      </c>
      <c r="AD107" s="73">
        <f t="shared" si="71"/>
        <v>10.099999999999966</v>
      </c>
      <c r="AE107" s="69">
        <f t="shared" si="80"/>
        <v>0.70000000000000007</v>
      </c>
      <c r="AF107" s="69">
        <f t="shared" si="80"/>
        <v>4.2</v>
      </c>
      <c r="AG107" s="78">
        <f t="shared" si="80"/>
        <v>200</v>
      </c>
      <c r="AH107" s="60">
        <f t="shared" si="80"/>
        <v>50</v>
      </c>
      <c r="AI107" s="60">
        <f t="shared" si="80"/>
        <v>210</v>
      </c>
      <c r="AJ107" s="60">
        <f t="shared" si="80"/>
        <v>10210</v>
      </c>
      <c r="AK107" s="60">
        <f t="shared" si="80"/>
        <v>1080.6814358531979</v>
      </c>
      <c r="AL107" s="60">
        <f t="shared" si="80"/>
        <v>21.613628717063957</v>
      </c>
      <c r="AM107" s="60">
        <f t="shared" ca="1" si="80"/>
        <v>-798.32922047521822</v>
      </c>
      <c r="AN107" s="60">
        <f t="shared" ca="1" si="80"/>
        <v>-798.32922047521822</v>
      </c>
      <c r="AO107" s="60">
        <f t="shared" ca="1" si="80"/>
        <v>798.32922047521822</v>
      </c>
      <c r="AP107" s="63">
        <f t="shared" si="49"/>
        <v>35</v>
      </c>
      <c r="AQ107" s="62">
        <f t="shared" si="50"/>
        <v>3.2092701700063397</v>
      </c>
      <c r="AR107" s="62">
        <f t="shared" si="51"/>
        <v>160.46350850031698</v>
      </c>
      <c r="AS107" s="62">
        <f t="shared" si="52"/>
        <v>320.92701700063395</v>
      </c>
      <c r="AT107" s="62">
        <f t="shared" si="53"/>
        <v>-160.46350850031698</v>
      </c>
      <c r="AU107" s="62">
        <f t="shared" si="54"/>
        <v>802.31754250158485</v>
      </c>
      <c r="AV107" s="62">
        <f t="shared" si="55"/>
        <v>-320.92701700063395</v>
      </c>
      <c r="AW107" s="63">
        <f t="shared" si="67"/>
        <v>481.3905255009509</v>
      </c>
      <c r="AX107" s="61" t="str">
        <f t="shared" ca="1" si="56"/>
        <v/>
      </c>
      <c r="AY107" s="69">
        <f t="shared" ca="1" si="68"/>
        <v>9411.6707795247821</v>
      </c>
      <c r="AZ107" s="51">
        <f t="shared" si="57"/>
        <v>1123.2445595022189</v>
      </c>
      <c r="BA107" s="55">
        <f t="shared" ca="1" si="58"/>
        <v>0.12351057988340854</v>
      </c>
      <c r="BB107" s="55">
        <f t="shared" ca="1" si="69"/>
        <v>0.53152301288748049</v>
      </c>
      <c r="BC107" s="64">
        <f t="shared" ca="1" si="59"/>
        <v>-424.2909103522465</v>
      </c>
      <c r="BE107" s="52" t="str">
        <f t="shared" ca="1" si="60"/>
        <v/>
      </c>
      <c r="BF107" s="52" t="str">
        <f t="shared" ca="1" si="61"/>
        <v/>
      </c>
      <c r="BG107" s="52">
        <f t="shared" ca="1" si="62"/>
        <v>10.099999999999966</v>
      </c>
      <c r="BH107" s="52" t="str">
        <f t="shared" ca="1" si="63"/>
        <v/>
      </c>
    </row>
    <row r="108" spans="19:60">
      <c r="S108" s="68">
        <f t="shared" si="79"/>
        <v>7</v>
      </c>
      <c r="T108" s="69">
        <f t="shared" si="79"/>
        <v>2</v>
      </c>
      <c r="U108" s="70">
        <f t="shared" si="76"/>
        <v>5</v>
      </c>
      <c r="V108" s="68">
        <f t="shared" si="77"/>
        <v>2</v>
      </c>
      <c r="W108" s="70">
        <f t="shared" si="77"/>
        <v>7</v>
      </c>
      <c r="X108" s="71">
        <f t="shared" si="77"/>
        <v>0.7142857142857143</v>
      </c>
      <c r="Y108" s="71">
        <f t="shared" si="77"/>
        <v>0.5</v>
      </c>
      <c r="Z108" s="69">
        <f t="shared" si="77"/>
        <v>10000</v>
      </c>
      <c r="AA108" s="69">
        <f t="shared" ca="1" si="77"/>
        <v>9094.3185641468026</v>
      </c>
      <c r="AB108" s="69">
        <f t="shared" ca="1" si="65"/>
        <v>-905.6814358531974</v>
      </c>
      <c r="AC108" s="69">
        <f t="shared" ca="1" si="78"/>
        <v>132.43413957955693</v>
      </c>
      <c r="AD108" s="73">
        <f t="shared" si="71"/>
        <v>9.9999999999999662</v>
      </c>
      <c r="AE108" s="69">
        <f t="shared" si="80"/>
        <v>0.70000000000000007</v>
      </c>
      <c r="AF108" s="69">
        <f t="shared" si="80"/>
        <v>4.2</v>
      </c>
      <c r="AG108" s="78">
        <f t="shared" si="80"/>
        <v>200</v>
      </c>
      <c r="AH108" s="60">
        <f t="shared" si="80"/>
        <v>50</v>
      </c>
      <c r="AI108" s="60">
        <f t="shared" si="80"/>
        <v>210</v>
      </c>
      <c r="AJ108" s="60">
        <f t="shared" si="80"/>
        <v>10210</v>
      </c>
      <c r="AK108" s="60">
        <f t="shared" si="80"/>
        <v>1080.6814358531979</v>
      </c>
      <c r="AL108" s="60">
        <f t="shared" si="80"/>
        <v>21.613628717063957</v>
      </c>
      <c r="AM108" s="60">
        <f t="shared" ca="1" si="80"/>
        <v>-798.32922047521822</v>
      </c>
      <c r="AN108" s="60">
        <f t="shared" ca="1" si="80"/>
        <v>-798.32922047521822</v>
      </c>
      <c r="AO108" s="60">
        <f t="shared" ca="1" si="80"/>
        <v>798.32922047521822</v>
      </c>
      <c r="AP108" s="63">
        <f t="shared" si="49"/>
        <v>35</v>
      </c>
      <c r="AQ108" s="62">
        <f t="shared" si="50"/>
        <v>3.2313628717064034</v>
      </c>
      <c r="AR108" s="62">
        <f t="shared" si="51"/>
        <v>161.56814358532017</v>
      </c>
      <c r="AS108" s="62">
        <f t="shared" si="52"/>
        <v>323.13628717064034</v>
      </c>
      <c r="AT108" s="62">
        <f t="shared" si="53"/>
        <v>-161.56814358532017</v>
      </c>
      <c r="AU108" s="62">
        <f t="shared" si="54"/>
        <v>807.84071792660086</v>
      </c>
      <c r="AV108" s="62">
        <f t="shared" si="55"/>
        <v>-323.13628717064034</v>
      </c>
      <c r="AW108" s="63">
        <f t="shared" si="67"/>
        <v>484.70443075596052</v>
      </c>
      <c r="AX108" s="61" t="str">
        <f t="shared" ca="1" si="56"/>
        <v/>
      </c>
      <c r="AY108" s="69">
        <f t="shared" ca="1" si="68"/>
        <v>9411.6707795247821</v>
      </c>
      <c r="AZ108" s="51">
        <f t="shared" si="57"/>
        <v>1130.9770050972411</v>
      </c>
      <c r="BA108" s="55">
        <f t="shared" ca="1" si="58"/>
        <v>0.12436083001930177</v>
      </c>
      <c r="BB108" s="55">
        <f t="shared" ca="1" si="69"/>
        <v>0.53518203152673061</v>
      </c>
      <c r="BC108" s="64">
        <f t="shared" ca="1" si="59"/>
        <v>-420.97700509723688</v>
      </c>
      <c r="BE108" s="52" t="str">
        <f t="shared" ca="1" si="60"/>
        <v/>
      </c>
      <c r="BF108" s="52" t="str">
        <f t="shared" ca="1" si="61"/>
        <v/>
      </c>
      <c r="BG108" s="52">
        <f t="shared" ca="1" si="62"/>
        <v>9.9999999999999662</v>
      </c>
      <c r="BH108" s="52" t="str">
        <f t="shared" ca="1" si="63"/>
        <v/>
      </c>
    </row>
    <row r="109" spans="19:60">
      <c r="S109" s="68">
        <f t="shared" si="79"/>
        <v>7</v>
      </c>
      <c r="T109" s="69">
        <f t="shared" si="79"/>
        <v>2</v>
      </c>
      <c r="U109" s="70">
        <f t="shared" si="76"/>
        <v>5</v>
      </c>
      <c r="V109" s="68">
        <f t="shared" si="77"/>
        <v>2</v>
      </c>
      <c r="W109" s="70">
        <f t="shared" si="77"/>
        <v>7</v>
      </c>
      <c r="X109" s="71">
        <f t="shared" si="77"/>
        <v>0.7142857142857143</v>
      </c>
      <c r="Y109" s="71">
        <f t="shared" si="77"/>
        <v>0.5</v>
      </c>
      <c r="Z109" s="69">
        <f t="shared" si="77"/>
        <v>10000</v>
      </c>
      <c r="AA109" s="69">
        <f t="shared" ca="1" si="77"/>
        <v>9094.3185641468026</v>
      </c>
      <c r="AB109" s="69">
        <f t="shared" ca="1" si="65"/>
        <v>-905.6814358531974</v>
      </c>
      <c r="AC109" s="69">
        <f t="shared" ca="1" si="78"/>
        <v>132.43413957955693</v>
      </c>
      <c r="AD109" s="73">
        <f t="shared" si="71"/>
        <v>9.8999999999999666</v>
      </c>
      <c r="AE109" s="69">
        <f t="shared" si="80"/>
        <v>0.70000000000000007</v>
      </c>
      <c r="AF109" s="69">
        <f t="shared" si="80"/>
        <v>4.2</v>
      </c>
      <c r="AG109" s="78">
        <f t="shared" si="80"/>
        <v>200</v>
      </c>
      <c r="AH109" s="60">
        <f t="shared" si="80"/>
        <v>50</v>
      </c>
      <c r="AI109" s="60">
        <f t="shared" si="80"/>
        <v>210</v>
      </c>
      <c r="AJ109" s="60">
        <f t="shared" si="80"/>
        <v>10210</v>
      </c>
      <c r="AK109" s="60">
        <f t="shared" si="80"/>
        <v>1080.6814358531979</v>
      </c>
      <c r="AL109" s="60">
        <f t="shared" si="80"/>
        <v>21.613628717063957</v>
      </c>
      <c r="AM109" s="60">
        <f t="shared" ca="1" si="80"/>
        <v>-798.32922047521822</v>
      </c>
      <c r="AN109" s="60">
        <f t="shared" ca="1" si="80"/>
        <v>-798.32922047521822</v>
      </c>
      <c r="AO109" s="60">
        <f t="shared" ca="1" si="80"/>
        <v>798.32922047521822</v>
      </c>
      <c r="AP109" s="63">
        <f t="shared" si="49"/>
        <v>35</v>
      </c>
      <c r="AQ109" s="62">
        <f t="shared" si="50"/>
        <v>3.2539018906125285</v>
      </c>
      <c r="AR109" s="62">
        <f t="shared" si="51"/>
        <v>162.69509453062642</v>
      </c>
      <c r="AS109" s="62">
        <f t="shared" si="52"/>
        <v>325.39018906125284</v>
      </c>
      <c r="AT109" s="62">
        <f t="shared" si="53"/>
        <v>-162.69509453062642</v>
      </c>
      <c r="AU109" s="62">
        <f t="shared" si="54"/>
        <v>813.4754726531321</v>
      </c>
      <c r="AV109" s="62">
        <f t="shared" si="55"/>
        <v>-325.39018906125284</v>
      </c>
      <c r="AW109" s="63">
        <f t="shared" si="67"/>
        <v>488.08528359187926</v>
      </c>
      <c r="AX109" s="61" t="str">
        <f t="shared" ca="1" si="56"/>
        <v/>
      </c>
      <c r="AY109" s="69">
        <f t="shared" ca="1" si="68"/>
        <v>9411.6707795247821</v>
      </c>
      <c r="AZ109" s="51">
        <f t="shared" si="57"/>
        <v>1138.8656617143849</v>
      </c>
      <c r="BA109" s="55">
        <f t="shared" ca="1" si="58"/>
        <v>0.12522825692561709</v>
      </c>
      <c r="BB109" s="55">
        <f t="shared" ca="1" si="69"/>
        <v>0.53891496973445019</v>
      </c>
      <c r="BC109" s="64">
        <f t="shared" ca="1" si="59"/>
        <v>-417.59615226131814</v>
      </c>
      <c r="BE109" s="52" t="str">
        <f t="shared" ca="1" si="60"/>
        <v/>
      </c>
      <c r="BF109" s="52" t="str">
        <f t="shared" ca="1" si="61"/>
        <v/>
      </c>
      <c r="BG109" s="52">
        <f t="shared" ca="1" si="62"/>
        <v>9.8999999999999666</v>
      </c>
      <c r="BH109" s="52" t="str">
        <f t="shared" ca="1" si="63"/>
        <v/>
      </c>
    </row>
    <row r="110" spans="19:60">
      <c r="S110" s="68">
        <f t="shared" si="79"/>
        <v>7</v>
      </c>
      <c r="T110" s="69">
        <f t="shared" si="79"/>
        <v>2</v>
      </c>
      <c r="U110" s="70">
        <f t="shared" si="76"/>
        <v>5</v>
      </c>
      <c r="V110" s="68">
        <f t="shared" si="77"/>
        <v>2</v>
      </c>
      <c r="W110" s="70">
        <f t="shared" si="77"/>
        <v>7</v>
      </c>
      <c r="X110" s="71">
        <f t="shared" si="77"/>
        <v>0.7142857142857143</v>
      </c>
      <c r="Y110" s="71">
        <f t="shared" si="77"/>
        <v>0.5</v>
      </c>
      <c r="Z110" s="69">
        <f t="shared" si="77"/>
        <v>10000</v>
      </c>
      <c r="AA110" s="69">
        <f t="shared" ca="1" si="77"/>
        <v>9094.3185641468026</v>
      </c>
      <c r="AB110" s="69">
        <f t="shared" ca="1" si="65"/>
        <v>-905.6814358531974</v>
      </c>
      <c r="AC110" s="69">
        <f t="shared" ca="1" si="78"/>
        <v>132.43413957955693</v>
      </c>
      <c r="AD110" s="73">
        <f t="shared" si="71"/>
        <v>9.799999999999967</v>
      </c>
      <c r="AE110" s="69">
        <f t="shared" si="80"/>
        <v>0.70000000000000007</v>
      </c>
      <c r="AF110" s="69">
        <f t="shared" si="80"/>
        <v>4.2</v>
      </c>
      <c r="AG110" s="78">
        <f t="shared" si="80"/>
        <v>200</v>
      </c>
      <c r="AH110" s="60">
        <f t="shared" si="80"/>
        <v>50</v>
      </c>
      <c r="AI110" s="60">
        <f t="shared" si="80"/>
        <v>210</v>
      </c>
      <c r="AJ110" s="60">
        <f t="shared" si="80"/>
        <v>10210</v>
      </c>
      <c r="AK110" s="60">
        <f t="shared" si="80"/>
        <v>1080.6814358531979</v>
      </c>
      <c r="AL110" s="60">
        <f t="shared" si="80"/>
        <v>21.613628717063957</v>
      </c>
      <c r="AM110" s="60">
        <f t="shared" ca="1" si="80"/>
        <v>-798.32922047521822</v>
      </c>
      <c r="AN110" s="60">
        <f t="shared" ca="1" si="80"/>
        <v>-798.32922047521822</v>
      </c>
      <c r="AO110" s="60">
        <f t="shared" ca="1" si="80"/>
        <v>798.32922047521822</v>
      </c>
      <c r="AP110" s="63">
        <f t="shared" si="49"/>
        <v>35</v>
      </c>
      <c r="AQ110" s="62">
        <f t="shared" si="50"/>
        <v>3.2769008894963298</v>
      </c>
      <c r="AR110" s="62">
        <f t="shared" si="51"/>
        <v>163.84504447481649</v>
      </c>
      <c r="AS110" s="62">
        <f t="shared" si="52"/>
        <v>327.69008894963298</v>
      </c>
      <c r="AT110" s="62">
        <f t="shared" si="53"/>
        <v>-163.84504447481649</v>
      </c>
      <c r="AU110" s="62">
        <f t="shared" si="54"/>
        <v>819.22522237408248</v>
      </c>
      <c r="AV110" s="62">
        <f t="shared" si="55"/>
        <v>-327.69008894963298</v>
      </c>
      <c r="AW110" s="63">
        <f t="shared" si="67"/>
        <v>491.5351334244495</v>
      </c>
      <c r="AX110" s="61" t="str">
        <f t="shared" ca="1" si="56"/>
        <v/>
      </c>
      <c r="AY110" s="69">
        <f t="shared" ca="1" si="68"/>
        <v>9411.6707795247821</v>
      </c>
      <c r="AZ110" s="51">
        <f t="shared" si="57"/>
        <v>1146.9153113237155</v>
      </c>
      <c r="BA110" s="55">
        <f t="shared" ca="1" si="58"/>
        <v>0.12611338642185724</v>
      </c>
      <c r="BB110" s="55">
        <f t="shared" ca="1" si="69"/>
        <v>0.54272409035457236</v>
      </c>
      <c r="BC110" s="64">
        <f t="shared" ca="1" si="59"/>
        <v>-414.1463024287479</v>
      </c>
      <c r="BE110" s="52" t="str">
        <f t="shared" ca="1" si="60"/>
        <v/>
      </c>
      <c r="BF110" s="52" t="str">
        <f t="shared" ca="1" si="61"/>
        <v/>
      </c>
      <c r="BG110" s="52">
        <f t="shared" ca="1" si="62"/>
        <v>9.799999999999967</v>
      </c>
      <c r="BH110" s="52" t="str">
        <f t="shared" ca="1" si="63"/>
        <v/>
      </c>
    </row>
    <row r="111" spans="19:60">
      <c r="S111" s="68">
        <f t="shared" si="79"/>
        <v>7</v>
      </c>
      <c r="T111" s="69">
        <f t="shared" si="79"/>
        <v>2</v>
      </c>
      <c r="U111" s="70">
        <f t="shared" si="76"/>
        <v>5</v>
      </c>
      <c r="V111" s="68">
        <f t="shared" si="77"/>
        <v>2</v>
      </c>
      <c r="W111" s="70">
        <f t="shared" si="77"/>
        <v>7</v>
      </c>
      <c r="X111" s="71">
        <f t="shared" si="77"/>
        <v>0.7142857142857143</v>
      </c>
      <c r="Y111" s="71">
        <f t="shared" si="77"/>
        <v>0.5</v>
      </c>
      <c r="Z111" s="69">
        <f t="shared" si="77"/>
        <v>10000</v>
      </c>
      <c r="AA111" s="69">
        <f t="shared" ca="1" si="77"/>
        <v>9094.3185641468026</v>
      </c>
      <c r="AB111" s="69">
        <f t="shared" ca="1" si="65"/>
        <v>-905.6814358531974</v>
      </c>
      <c r="AC111" s="69">
        <f t="shared" ca="1" si="78"/>
        <v>132.43413957955693</v>
      </c>
      <c r="AD111" s="73">
        <f t="shared" si="71"/>
        <v>9.6999999999999673</v>
      </c>
      <c r="AE111" s="69">
        <f t="shared" si="80"/>
        <v>0.70000000000000007</v>
      </c>
      <c r="AF111" s="69">
        <f t="shared" si="80"/>
        <v>4.2</v>
      </c>
      <c r="AG111" s="78">
        <f t="shared" si="80"/>
        <v>200</v>
      </c>
      <c r="AH111" s="60">
        <f t="shared" si="80"/>
        <v>50</v>
      </c>
      <c r="AI111" s="60">
        <f t="shared" si="80"/>
        <v>210</v>
      </c>
      <c r="AJ111" s="60">
        <f t="shared" si="80"/>
        <v>10210</v>
      </c>
      <c r="AK111" s="60">
        <f t="shared" si="80"/>
        <v>1080.6814358531979</v>
      </c>
      <c r="AL111" s="60">
        <f t="shared" si="80"/>
        <v>21.613628717063957</v>
      </c>
      <c r="AM111" s="60">
        <f t="shared" ca="1" si="80"/>
        <v>-798.32922047521822</v>
      </c>
      <c r="AN111" s="60">
        <f t="shared" ca="1" si="80"/>
        <v>-798.32922047521822</v>
      </c>
      <c r="AO111" s="60">
        <f t="shared" ca="1" si="80"/>
        <v>798.32922047521822</v>
      </c>
      <c r="AP111" s="63">
        <f t="shared" si="49"/>
        <v>35</v>
      </c>
      <c r="AQ111" s="62">
        <f t="shared" si="50"/>
        <v>3.3003740945426836</v>
      </c>
      <c r="AR111" s="62">
        <f t="shared" si="51"/>
        <v>165.01870472713418</v>
      </c>
      <c r="AS111" s="62">
        <f t="shared" si="52"/>
        <v>330.03740945426836</v>
      </c>
      <c r="AT111" s="62">
        <f t="shared" si="53"/>
        <v>-165.01870472713418</v>
      </c>
      <c r="AU111" s="62">
        <f t="shared" si="54"/>
        <v>825.09352363567086</v>
      </c>
      <c r="AV111" s="62">
        <f t="shared" si="55"/>
        <v>-330.03740945426836</v>
      </c>
      <c r="AW111" s="63">
        <f t="shared" si="67"/>
        <v>495.05611418140251</v>
      </c>
      <c r="AX111" s="61" t="str">
        <f t="shared" ca="1" si="56"/>
        <v/>
      </c>
      <c r="AY111" s="69">
        <f t="shared" ca="1" si="68"/>
        <v>9411.6707795247821</v>
      </c>
      <c r="AZ111" s="51">
        <f t="shared" si="57"/>
        <v>1155.1309330899392</v>
      </c>
      <c r="BA111" s="55">
        <f t="shared" ca="1" si="58"/>
        <v>0.12701676601080331</v>
      </c>
      <c r="BB111" s="55">
        <f t="shared" ca="1" si="69"/>
        <v>0.54661174954418135</v>
      </c>
      <c r="BC111" s="64">
        <f t="shared" ca="1" si="59"/>
        <v>-410.62532167179489</v>
      </c>
      <c r="BE111" s="52" t="str">
        <f t="shared" ca="1" si="60"/>
        <v/>
      </c>
      <c r="BF111" s="52" t="str">
        <f t="shared" ca="1" si="61"/>
        <v/>
      </c>
      <c r="BG111" s="52">
        <f t="shared" ca="1" si="62"/>
        <v>9.6999999999999673</v>
      </c>
      <c r="BH111" s="52" t="str">
        <f t="shared" ca="1" si="63"/>
        <v/>
      </c>
    </row>
    <row r="112" spans="19:60">
      <c r="S112" s="68">
        <f t="shared" si="79"/>
        <v>7</v>
      </c>
      <c r="T112" s="69">
        <f t="shared" si="79"/>
        <v>2</v>
      </c>
      <c r="U112" s="70">
        <f t="shared" si="76"/>
        <v>5</v>
      </c>
      <c r="V112" s="68">
        <f t="shared" si="77"/>
        <v>2</v>
      </c>
      <c r="W112" s="70">
        <f t="shared" si="77"/>
        <v>7</v>
      </c>
      <c r="X112" s="71">
        <f t="shared" si="77"/>
        <v>0.7142857142857143</v>
      </c>
      <c r="Y112" s="71">
        <f t="shared" si="77"/>
        <v>0.5</v>
      </c>
      <c r="Z112" s="69">
        <f t="shared" si="77"/>
        <v>10000</v>
      </c>
      <c r="AA112" s="69">
        <f t="shared" ca="1" si="77"/>
        <v>9094.3185641468026</v>
      </c>
      <c r="AB112" s="69">
        <f t="shared" ca="1" si="65"/>
        <v>-905.6814358531974</v>
      </c>
      <c r="AC112" s="69">
        <f t="shared" ca="1" si="78"/>
        <v>132.43413957955693</v>
      </c>
      <c r="AD112" s="73">
        <f t="shared" si="71"/>
        <v>9.5999999999999677</v>
      </c>
      <c r="AE112" s="69">
        <f t="shared" si="80"/>
        <v>0.70000000000000007</v>
      </c>
      <c r="AF112" s="69">
        <f t="shared" si="80"/>
        <v>4.2</v>
      </c>
      <c r="AG112" s="78">
        <f t="shared" si="80"/>
        <v>200</v>
      </c>
      <c r="AH112" s="60">
        <f t="shared" si="80"/>
        <v>50</v>
      </c>
      <c r="AI112" s="60">
        <f t="shared" si="80"/>
        <v>210</v>
      </c>
      <c r="AJ112" s="60">
        <f t="shared" si="80"/>
        <v>10210</v>
      </c>
      <c r="AK112" s="60">
        <f t="shared" si="80"/>
        <v>1080.6814358531979</v>
      </c>
      <c r="AL112" s="60">
        <f t="shared" si="80"/>
        <v>21.613628717063957</v>
      </c>
      <c r="AM112" s="60">
        <f t="shared" ca="1" si="80"/>
        <v>-798.32922047521822</v>
      </c>
      <c r="AN112" s="60">
        <f t="shared" ca="1" si="80"/>
        <v>-798.32922047521822</v>
      </c>
      <c r="AO112" s="60">
        <f t="shared" ca="1" si="80"/>
        <v>798.32922047521822</v>
      </c>
      <c r="AP112" s="63">
        <f t="shared" si="49"/>
        <v>35</v>
      </c>
      <c r="AQ112" s="62">
        <f t="shared" si="50"/>
        <v>3.32433632469417</v>
      </c>
      <c r="AR112" s="62">
        <f t="shared" si="51"/>
        <v>166.21681623470849</v>
      </c>
      <c r="AS112" s="62">
        <f t="shared" si="52"/>
        <v>332.43363246941698</v>
      </c>
      <c r="AT112" s="62">
        <f t="shared" si="53"/>
        <v>-166.21681623470849</v>
      </c>
      <c r="AU112" s="62">
        <f t="shared" si="54"/>
        <v>831.08408117354247</v>
      </c>
      <c r="AV112" s="62">
        <f t="shared" si="55"/>
        <v>-332.43363246941698</v>
      </c>
      <c r="AW112" s="63">
        <f t="shared" si="67"/>
        <v>498.65044870412549</v>
      </c>
      <c r="AX112" s="61" t="str">
        <f t="shared" ca="1" si="56"/>
        <v/>
      </c>
      <c r="AY112" s="69">
        <f t="shared" ca="1" si="68"/>
        <v>9411.6707795247821</v>
      </c>
      <c r="AZ112" s="51">
        <f t="shared" si="57"/>
        <v>1163.5177136429595</v>
      </c>
      <c r="BA112" s="55">
        <f t="shared" ca="1" si="58"/>
        <v>0.12793896600785248</v>
      </c>
      <c r="BB112" s="55">
        <f t="shared" ca="1" si="69"/>
        <v>0.55058040163357413</v>
      </c>
      <c r="BC112" s="64">
        <f t="shared" ca="1" si="59"/>
        <v>-407.0309871490719</v>
      </c>
      <c r="BE112" s="52" t="str">
        <f t="shared" ca="1" si="60"/>
        <v/>
      </c>
      <c r="BF112" s="52" t="str">
        <f t="shared" ca="1" si="61"/>
        <v/>
      </c>
      <c r="BG112" s="52">
        <f t="shared" ca="1" si="62"/>
        <v>9.5999999999999677</v>
      </c>
      <c r="BH112" s="52" t="str">
        <f t="shared" ca="1" si="63"/>
        <v/>
      </c>
    </row>
    <row r="113" spans="19:60">
      <c r="S113" s="68">
        <f t="shared" si="79"/>
        <v>7</v>
      </c>
      <c r="T113" s="69">
        <f t="shared" si="79"/>
        <v>2</v>
      </c>
      <c r="U113" s="70">
        <f t="shared" si="76"/>
        <v>5</v>
      </c>
      <c r="V113" s="68">
        <f t="shared" si="77"/>
        <v>2</v>
      </c>
      <c r="W113" s="70">
        <f t="shared" si="77"/>
        <v>7</v>
      </c>
      <c r="X113" s="71">
        <f t="shared" si="77"/>
        <v>0.7142857142857143</v>
      </c>
      <c r="Y113" s="71">
        <f t="shared" si="77"/>
        <v>0.5</v>
      </c>
      <c r="Z113" s="69">
        <f t="shared" si="77"/>
        <v>10000</v>
      </c>
      <c r="AA113" s="69">
        <f t="shared" ca="1" si="77"/>
        <v>9094.3185641468026</v>
      </c>
      <c r="AB113" s="69">
        <f t="shared" ca="1" si="65"/>
        <v>-905.6814358531974</v>
      </c>
      <c r="AC113" s="69">
        <f t="shared" ca="1" si="78"/>
        <v>132.43413957955693</v>
      </c>
      <c r="AD113" s="73">
        <f t="shared" si="71"/>
        <v>9.499999999999968</v>
      </c>
      <c r="AE113" s="69">
        <f t="shared" si="80"/>
        <v>0.70000000000000007</v>
      </c>
      <c r="AF113" s="69">
        <f t="shared" si="80"/>
        <v>4.2</v>
      </c>
      <c r="AG113" s="78">
        <f t="shared" si="80"/>
        <v>200</v>
      </c>
      <c r="AH113" s="60">
        <f t="shared" si="80"/>
        <v>50</v>
      </c>
      <c r="AI113" s="60">
        <f t="shared" si="80"/>
        <v>210</v>
      </c>
      <c r="AJ113" s="60">
        <f t="shared" si="80"/>
        <v>10210</v>
      </c>
      <c r="AK113" s="60">
        <f t="shared" si="80"/>
        <v>1080.6814358531979</v>
      </c>
      <c r="AL113" s="60">
        <f t="shared" si="80"/>
        <v>21.613628717063957</v>
      </c>
      <c r="AM113" s="60">
        <f t="shared" ca="1" si="80"/>
        <v>-798.32922047521822</v>
      </c>
      <c r="AN113" s="60">
        <f t="shared" ca="1" si="80"/>
        <v>-798.32922047521822</v>
      </c>
      <c r="AO113" s="60">
        <f t="shared" ca="1" si="80"/>
        <v>798.32922047521822</v>
      </c>
      <c r="AP113" s="63">
        <f t="shared" si="49"/>
        <v>35</v>
      </c>
      <c r="AQ113" s="62">
        <f t="shared" si="50"/>
        <v>3.3488030228488452</v>
      </c>
      <c r="AR113" s="62">
        <f t="shared" si="51"/>
        <v>167.44015114244226</v>
      </c>
      <c r="AS113" s="62">
        <f t="shared" si="52"/>
        <v>334.88030228488452</v>
      </c>
      <c r="AT113" s="62">
        <f t="shared" si="53"/>
        <v>-167.44015114244226</v>
      </c>
      <c r="AU113" s="62">
        <f t="shared" si="54"/>
        <v>837.20075571221128</v>
      </c>
      <c r="AV113" s="62">
        <f t="shared" si="55"/>
        <v>-334.88030228488452</v>
      </c>
      <c r="AW113" s="63">
        <f t="shared" si="67"/>
        <v>502.32045342732675</v>
      </c>
      <c r="AX113" s="61" t="str">
        <f t="shared" ca="1" si="56"/>
        <v/>
      </c>
      <c r="AY113" s="69">
        <f t="shared" ca="1" si="68"/>
        <v>9411.6707795247821</v>
      </c>
      <c r="AZ113" s="51">
        <f t="shared" si="57"/>
        <v>1172.0810579970957</v>
      </c>
      <c r="BA113" s="55">
        <f t="shared" ca="1" si="58"/>
        <v>0.1288805807416816</v>
      </c>
      <c r="BB113" s="55">
        <f t="shared" ca="1" si="69"/>
        <v>0.55463260429326966</v>
      </c>
      <c r="BC113" s="64">
        <f t="shared" ca="1" si="59"/>
        <v>-403.36098242587065</v>
      </c>
      <c r="BE113" s="52" t="str">
        <f t="shared" ca="1" si="60"/>
        <v/>
      </c>
      <c r="BF113" s="52" t="str">
        <f t="shared" ca="1" si="61"/>
        <v/>
      </c>
      <c r="BG113" s="52">
        <f t="shared" ca="1" si="62"/>
        <v>9.499999999999968</v>
      </c>
      <c r="BH113" s="52" t="str">
        <f t="shared" ca="1" si="63"/>
        <v/>
      </c>
    </row>
    <row r="114" spans="19:60">
      <c r="S114" s="68">
        <f t="shared" si="79"/>
        <v>7</v>
      </c>
      <c r="T114" s="69">
        <f t="shared" si="79"/>
        <v>2</v>
      </c>
      <c r="U114" s="70">
        <f t="shared" si="76"/>
        <v>5</v>
      </c>
      <c r="V114" s="68">
        <f t="shared" si="77"/>
        <v>2</v>
      </c>
      <c r="W114" s="70">
        <f t="shared" si="77"/>
        <v>7</v>
      </c>
      <c r="X114" s="71">
        <f t="shared" si="77"/>
        <v>0.7142857142857143</v>
      </c>
      <c r="Y114" s="71">
        <f t="shared" si="77"/>
        <v>0.5</v>
      </c>
      <c r="Z114" s="69">
        <f t="shared" si="77"/>
        <v>10000</v>
      </c>
      <c r="AA114" s="69">
        <f t="shared" ca="1" si="77"/>
        <v>9094.3185641468026</v>
      </c>
      <c r="AB114" s="69">
        <f t="shared" ca="1" si="65"/>
        <v>-905.6814358531974</v>
      </c>
      <c r="AC114" s="69">
        <f t="shared" ca="1" si="78"/>
        <v>132.43413957955693</v>
      </c>
      <c r="AD114" s="73">
        <f t="shared" si="71"/>
        <v>9.3999999999999684</v>
      </c>
      <c r="AE114" s="69">
        <f t="shared" si="80"/>
        <v>0.70000000000000007</v>
      </c>
      <c r="AF114" s="69">
        <f t="shared" si="80"/>
        <v>4.2</v>
      </c>
      <c r="AG114" s="78">
        <f t="shared" si="80"/>
        <v>200</v>
      </c>
      <c r="AH114" s="60">
        <f t="shared" si="80"/>
        <v>50</v>
      </c>
      <c r="AI114" s="60">
        <f t="shared" si="80"/>
        <v>210</v>
      </c>
      <c r="AJ114" s="60">
        <f t="shared" si="80"/>
        <v>10210</v>
      </c>
      <c r="AK114" s="60">
        <f t="shared" si="80"/>
        <v>1080.6814358531979</v>
      </c>
      <c r="AL114" s="60">
        <f t="shared" si="80"/>
        <v>21.613628717063957</v>
      </c>
      <c r="AM114" s="60">
        <f t="shared" ca="1" si="80"/>
        <v>-798.32922047521822</v>
      </c>
      <c r="AN114" s="60">
        <f t="shared" ca="1" si="80"/>
        <v>-798.32922047521822</v>
      </c>
      <c r="AO114" s="60">
        <f t="shared" ca="1" si="80"/>
        <v>798.32922047521822</v>
      </c>
      <c r="AP114" s="63">
        <f t="shared" si="49"/>
        <v>35</v>
      </c>
      <c r="AQ114" s="62">
        <f t="shared" si="50"/>
        <v>3.373790289049365</v>
      </c>
      <c r="AR114" s="62">
        <f t="shared" si="51"/>
        <v>168.68951445246825</v>
      </c>
      <c r="AS114" s="62">
        <f t="shared" si="52"/>
        <v>337.37902890493649</v>
      </c>
      <c r="AT114" s="62">
        <f t="shared" si="53"/>
        <v>-168.68951445246825</v>
      </c>
      <c r="AU114" s="62">
        <f t="shared" si="54"/>
        <v>843.44757226234128</v>
      </c>
      <c r="AV114" s="62">
        <f t="shared" si="55"/>
        <v>-337.37902890493649</v>
      </c>
      <c r="AW114" s="63">
        <f t="shared" si="67"/>
        <v>506.06854335740479</v>
      </c>
      <c r="AX114" s="61" t="str">
        <f t="shared" ca="1" si="56"/>
        <v/>
      </c>
      <c r="AY114" s="69">
        <f t="shared" ca="1" si="68"/>
        <v>9411.6707795247821</v>
      </c>
      <c r="AZ114" s="51">
        <f t="shared" si="57"/>
        <v>1180.8266011672777</v>
      </c>
      <c r="BA114" s="55">
        <f t="shared" ca="1" si="58"/>
        <v>0.12984222983154964</v>
      </c>
      <c r="BB114" s="55">
        <f t="shared" ca="1" si="69"/>
        <v>0.55877102403083134</v>
      </c>
      <c r="BC114" s="64">
        <f t="shared" ca="1" si="59"/>
        <v>-399.61289249579261</v>
      </c>
      <c r="BE114" s="52" t="str">
        <f t="shared" ca="1" si="60"/>
        <v/>
      </c>
      <c r="BF114" s="52" t="str">
        <f t="shared" ca="1" si="61"/>
        <v/>
      </c>
      <c r="BG114" s="52">
        <f t="shared" ca="1" si="62"/>
        <v>9.3999999999999684</v>
      </c>
      <c r="BH114" s="52" t="str">
        <f t="shared" ca="1" si="63"/>
        <v/>
      </c>
    </row>
    <row r="115" spans="19:60">
      <c r="S115" s="68">
        <f t="shared" si="79"/>
        <v>7</v>
      </c>
      <c r="T115" s="69">
        <f t="shared" si="79"/>
        <v>2</v>
      </c>
      <c r="U115" s="70">
        <f t="shared" si="76"/>
        <v>5</v>
      </c>
      <c r="V115" s="68">
        <f t="shared" si="77"/>
        <v>2</v>
      </c>
      <c r="W115" s="70">
        <f t="shared" si="77"/>
        <v>7</v>
      </c>
      <c r="X115" s="71">
        <f t="shared" si="77"/>
        <v>0.7142857142857143</v>
      </c>
      <c r="Y115" s="71">
        <f t="shared" si="77"/>
        <v>0.5</v>
      </c>
      <c r="Z115" s="69">
        <f t="shared" si="77"/>
        <v>10000</v>
      </c>
      <c r="AA115" s="69">
        <f t="shared" ca="1" si="77"/>
        <v>9094.3185641468026</v>
      </c>
      <c r="AB115" s="69">
        <f t="shared" ca="1" si="65"/>
        <v>-905.6814358531974</v>
      </c>
      <c r="AC115" s="69">
        <f t="shared" ca="1" si="78"/>
        <v>132.43413957955693</v>
      </c>
      <c r="AD115" s="73">
        <f t="shared" si="71"/>
        <v>9.2999999999999687</v>
      </c>
      <c r="AE115" s="69">
        <f t="shared" si="80"/>
        <v>0.70000000000000007</v>
      </c>
      <c r="AF115" s="69">
        <f t="shared" si="80"/>
        <v>4.2</v>
      </c>
      <c r="AG115" s="78">
        <f t="shared" si="80"/>
        <v>200</v>
      </c>
      <c r="AH115" s="60">
        <f t="shared" si="80"/>
        <v>50</v>
      </c>
      <c r="AI115" s="60">
        <f t="shared" si="80"/>
        <v>210</v>
      </c>
      <c r="AJ115" s="60">
        <f t="shared" si="80"/>
        <v>10210</v>
      </c>
      <c r="AK115" s="60">
        <f t="shared" si="80"/>
        <v>1080.6814358531979</v>
      </c>
      <c r="AL115" s="60">
        <f t="shared" si="80"/>
        <v>21.613628717063957</v>
      </c>
      <c r="AM115" s="60">
        <f t="shared" ca="1" si="80"/>
        <v>-798.32922047521822</v>
      </c>
      <c r="AN115" s="60">
        <f t="shared" ca="1" si="80"/>
        <v>-798.32922047521822</v>
      </c>
      <c r="AO115" s="60">
        <f t="shared" ca="1" si="80"/>
        <v>798.32922047521822</v>
      </c>
      <c r="AP115" s="63">
        <f t="shared" si="49"/>
        <v>35</v>
      </c>
      <c r="AQ115" s="62">
        <f t="shared" si="50"/>
        <v>3.3993149158133367</v>
      </c>
      <c r="AR115" s="62">
        <f t="shared" si="51"/>
        <v>169.96574579066683</v>
      </c>
      <c r="AS115" s="62">
        <f t="shared" si="52"/>
        <v>339.93149158133366</v>
      </c>
      <c r="AT115" s="62">
        <f t="shared" si="53"/>
        <v>-169.96574579066683</v>
      </c>
      <c r="AU115" s="62">
        <f t="shared" si="54"/>
        <v>849.82872895333412</v>
      </c>
      <c r="AV115" s="62">
        <f t="shared" si="55"/>
        <v>-339.93149158133366</v>
      </c>
      <c r="AW115" s="63">
        <f t="shared" si="67"/>
        <v>509.89723737200046</v>
      </c>
      <c r="AX115" s="61" t="str">
        <f t="shared" ca="1" si="56"/>
        <v/>
      </c>
      <c r="AY115" s="69">
        <f t="shared" ca="1" si="68"/>
        <v>9411.6707795247821</v>
      </c>
      <c r="AZ115" s="51">
        <f t="shared" si="57"/>
        <v>1189.7602205346677</v>
      </c>
      <c r="BA115" s="55">
        <f t="shared" ca="1" si="58"/>
        <v>0.13082455954700625</v>
      </c>
      <c r="BB115" s="55">
        <f t="shared" ca="1" si="69"/>
        <v>0.56299844204231886</v>
      </c>
      <c r="BC115" s="64">
        <f t="shared" ca="1" si="59"/>
        <v>-395.78419848119694</v>
      </c>
      <c r="BE115" s="52" t="str">
        <f t="shared" ca="1" si="60"/>
        <v/>
      </c>
      <c r="BF115" s="52" t="str">
        <f t="shared" ca="1" si="61"/>
        <v/>
      </c>
      <c r="BG115" s="52">
        <f t="shared" ca="1" si="62"/>
        <v>9.2999999999999687</v>
      </c>
      <c r="BH115" s="52" t="str">
        <f t="shared" ca="1" si="63"/>
        <v/>
      </c>
    </row>
    <row r="116" spans="19:60">
      <c r="S116" s="68">
        <f t="shared" si="79"/>
        <v>7</v>
      </c>
      <c r="T116" s="69">
        <f t="shared" si="79"/>
        <v>2</v>
      </c>
      <c r="U116" s="70">
        <f t="shared" si="76"/>
        <v>5</v>
      </c>
      <c r="V116" s="68">
        <f t="shared" si="77"/>
        <v>2</v>
      </c>
      <c r="W116" s="70">
        <f t="shared" si="77"/>
        <v>7</v>
      </c>
      <c r="X116" s="71">
        <f t="shared" si="77"/>
        <v>0.7142857142857143</v>
      </c>
      <c r="Y116" s="71">
        <f t="shared" si="77"/>
        <v>0.5</v>
      </c>
      <c r="Z116" s="69">
        <f t="shared" si="77"/>
        <v>10000</v>
      </c>
      <c r="AA116" s="69">
        <f t="shared" ca="1" si="77"/>
        <v>9094.3185641468026</v>
      </c>
      <c r="AB116" s="69">
        <f t="shared" ca="1" si="65"/>
        <v>-905.6814358531974</v>
      </c>
      <c r="AC116" s="69">
        <f t="shared" ca="1" si="78"/>
        <v>132.43413957955693</v>
      </c>
      <c r="AD116" s="73">
        <f t="shared" si="71"/>
        <v>9.1999999999999691</v>
      </c>
      <c r="AE116" s="69">
        <f t="shared" si="80"/>
        <v>0.70000000000000007</v>
      </c>
      <c r="AF116" s="69">
        <f t="shared" si="80"/>
        <v>4.2</v>
      </c>
      <c r="AG116" s="78">
        <f t="shared" si="80"/>
        <v>200</v>
      </c>
      <c r="AH116" s="60">
        <f t="shared" si="80"/>
        <v>50</v>
      </c>
      <c r="AI116" s="60">
        <f t="shared" si="80"/>
        <v>210</v>
      </c>
      <c r="AJ116" s="60">
        <f t="shared" si="80"/>
        <v>10210</v>
      </c>
      <c r="AK116" s="60">
        <f t="shared" si="80"/>
        <v>1080.6814358531979</v>
      </c>
      <c r="AL116" s="60">
        <f t="shared" si="80"/>
        <v>21.613628717063957</v>
      </c>
      <c r="AM116" s="60">
        <f t="shared" ca="1" si="80"/>
        <v>-798.32922047521822</v>
      </c>
      <c r="AN116" s="60">
        <f t="shared" ca="1" si="80"/>
        <v>-798.32922047521822</v>
      </c>
      <c r="AO116" s="60">
        <f t="shared" ca="1" si="80"/>
        <v>798.32922047521822</v>
      </c>
      <c r="AP116" s="63">
        <f t="shared" si="49"/>
        <v>35</v>
      </c>
      <c r="AQ116" s="62">
        <f t="shared" si="50"/>
        <v>3.4253944257678293</v>
      </c>
      <c r="AR116" s="62">
        <f t="shared" si="51"/>
        <v>171.26972128839145</v>
      </c>
      <c r="AS116" s="62">
        <f t="shared" si="52"/>
        <v>342.5394425767829</v>
      </c>
      <c r="AT116" s="62">
        <f t="shared" si="53"/>
        <v>-171.26972128839145</v>
      </c>
      <c r="AU116" s="62">
        <f t="shared" si="54"/>
        <v>856.34860644195726</v>
      </c>
      <c r="AV116" s="62">
        <f t="shared" si="55"/>
        <v>-342.5394425767829</v>
      </c>
      <c r="AW116" s="63">
        <f t="shared" si="67"/>
        <v>513.80916386517436</v>
      </c>
      <c r="AX116" s="61" t="str">
        <f t="shared" ca="1" si="56"/>
        <v/>
      </c>
      <c r="AY116" s="69">
        <f t="shared" ca="1" si="68"/>
        <v>9411.6707795247821</v>
      </c>
      <c r="AZ116" s="51">
        <f t="shared" si="57"/>
        <v>1198.8880490187403</v>
      </c>
      <c r="BA116" s="55">
        <f t="shared" ca="1" si="58"/>
        <v>0.13182824425627715</v>
      </c>
      <c r="BB116" s="55">
        <f t="shared" ca="1" si="69"/>
        <v>0.56731776044536053</v>
      </c>
      <c r="BC116" s="64">
        <f t="shared" ca="1" si="59"/>
        <v>-391.87227198802304</v>
      </c>
      <c r="BE116" s="52" t="str">
        <f t="shared" ca="1" si="60"/>
        <v/>
      </c>
      <c r="BF116" s="52" t="str">
        <f t="shared" ca="1" si="61"/>
        <v/>
      </c>
      <c r="BG116" s="52">
        <f t="shared" ca="1" si="62"/>
        <v>9.1999999999999691</v>
      </c>
      <c r="BH116" s="52" t="str">
        <f t="shared" ca="1" si="63"/>
        <v/>
      </c>
    </row>
    <row r="117" spans="19:60">
      <c r="S117" s="68">
        <f t="shared" si="79"/>
        <v>7</v>
      </c>
      <c r="T117" s="69">
        <f t="shared" si="79"/>
        <v>2</v>
      </c>
      <c r="U117" s="70">
        <f t="shared" si="76"/>
        <v>5</v>
      </c>
      <c r="V117" s="68">
        <f t="shared" si="77"/>
        <v>2</v>
      </c>
      <c r="W117" s="70">
        <f t="shared" si="77"/>
        <v>7</v>
      </c>
      <c r="X117" s="71">
        <f t="shared" si="77"/>
        <v>0.7142857142857143</v>
      </c>
      <c r="Y117" s="71">
        <f t="shared" si="77"/>
        <v>0.5</v>
      </c>
      <c r="Z117" s="69">
        <f t="shared" si="77"/>
        <v>10000</v>
      </c>
      <c r="AA117" s="69">
        <f t="shared" ca="1" si="77"/>
        <v>9094.3185641468026</v>
      </c>
      <c r="AB117" s="69">
        <f t="shared" ca="1" si="65"/>
        <v>-905.6814358531974</v>
      </c>
      <c r="AC117" s="69">
        <f t="shared" ca="1" si="78"/>
        <v>132.43413957955693</v>
      </c>
      <c r="AD117" s="73">
        <f t="shared" si="71"/>
        <v>9.0999999999999694</v>
      </c>
      <c r="AE117" s="69">
        <f t="shared" si="80"/>
        <v>0.70000000000000007</v>
      </c>
      <c r="AF117" s="69">
        <f t="shared" si="80"/>
        <v>4.2</v>
      </c>
      <c r="AG117" s="78">
        <f t="shared" si="80"/>
        <v>200</v>
      </c>
      <c r="AH117" s="60">
        <f t="shared" si="80"/>
        <v>50</v>
      </c>
      <c r="AI117" s="60">
        <f t="shared" si="80"/>
        <v>210</v>
      </c>
      <c r="AJ117" s="60">
        <f t="shared" si="80"/>
        <v>10210</v>
      </c>
      <c r="AK117" s="60">
        <f t="shared" si="80"/>
        <v>1080.6814358531979</v>
      </c>
      <c r="AL117" s="60">
        <f t="shared" si="80"/>
        <v>21.613628717063957</v>
      </c>
      <c r="AM117" s="60">
        <f t="shared" ca="1" si="80"/>
        <v>-798.32922047521822</v>
      </c>
      <c r="AN117" s="60">
        <f t="shared" ca="1" si="80"/>
        <v>-798.32922047521822</v>
      </c>
      <c r="AO117" s="60">
        <f t="shared" ca="1" si="80"/>
        <v>798.32922047521822</v>
      </c>
      <c r="AP117" s="63">
        <f t="shared" si="49"/>
        <v>35</v>
      </c>
      <c r="AQ117" s="62">
        <f t="shared" si="50"/>
        <v>3.4520471117652782</v>
      </c>
      <c r="AR117" s="62">
        <f t="shared" si="51"/>
        <v>172.60235558826392</v>
      </c>
      <c r="AS117" s="62">
        <f t="shared" si="52"/>
        <v>345.20471117652784</v>
      </c>
      <c r="AT117" s="62">
        <f t="shared" si="53"/>
        <v>-172.60235558826392</v>
      </c>
      <c r="AU117" s="62">
        <f t="shared" si="54"/>
        <v>863.01177794131956</v>
      </c>
      <c r="AV117" s="62">
        <f t="shared" si="55"/>
        <v>-345.20471117652784</v>
      </c>
      <c r="AW117" s="63">
        <f t="shared" si="67"/>
        <v>517.80706676479167</v>
      </c>
      <c r="AX117" s="61" t="str">
        <f t="shared" ca="1" si="56"/>
        <v/>
      </c>
      <c r="AY117" s="69">
        <f t="shared" ca="1" si="68"/>
        <v>9411.6707795247821</v>
      </c>
      <c r="AZ117" s="51">
        <f t="shared" si="57"/>
        <v>1208.2164891178475</v>
      </c>
      <c r="BA117" s="55">
        <f t="shared" ca="1" si="58"/>
        <v>0.13285398797014739</v>
      </c>
      <c r="BB117" s="55">
        <f t="shared" ca="1" si="69"/>
        <v>0.57173200892319431</v>
      </c>
      <c r="BC117" s="64">
        <f t="shared" ca="1" si="59"/>
        <v>-387.87436908840573</v>
      </c>
      <c r="BE117" s="52">
        <f t="shared" ca="1" si="60"/>
        <v>9.0999999999999694</v>
      </c>
      <c r="BF117" s="52" t="str">
        <f t="shared" ca="1" si="61"/>
        <v/>
      </c>
      <c r="BG117" s="52">
        <f t="shared" ca="1" si="62"/>
        <v>9.0999999999999694</v>
      </c>
      <c r="BH117" s="52" t="str">
        <f t="shared" ca="1" si="63"/>
        <v/>
      </c>
    </row>
    <row r="118" spans="19:60">
      <c r="S118" s="68">
        <f t="shared" si="79"/>
        <v>7</v>
      </c>
      <c r="T118" s="69">
        <f t="shared" si="79"/>
        <v>2</v>
      </c>
      <c r="U118" s="70">
        <f t="shared" si="76"/>
        <v>5</v>
      </c>
      <c r="V118" s="68">
        <f t="shared" si="77"/>
        <v>2</v>
      </c>
      <c r="W118" s="70">
        <f t="shared" si="77"/>
        <v>7</v>
      </c>
      <c r="X118" s="71">
        <f t="shared" si="77"/>
        <v>0.7142857142857143</v>
      </c>
      <c r="Y118" s="71">
        <f t="shared" si="77"/>
        <v>0.5</v>
      </c>
      <c r="Z118" s="69">
        <f t="shared" si="77"/>
        <v>10000</v>
      </c>
      <c r="AA118" s="69">
        <f t="shared" ca="1" si="77"/>
        <v>9094.3185641468026</v>
      </c>
      <c r="AB118" s="69">
        <f t="shared" ca="1" si="65"/>
        <v>-905.6814358531974</v>
      </c>
      <c r="AC118" s="69">
        <f t="shared" ca="1" si="78"/>
        <v>132.43413957955693</v>
      </c>
      <c r="AD118" s="73">
        <f t="shared" si="71"/>
        <v>8.9999999999999698</v>
      </c>
      <c r="AE118" s="69">
        <f t="shared" si="80"/>
        <v>0.70000000000000007</v>
      </c>
      <c r="AF118" s="69">
        <f t="shared" si="80"/>
        <v>4.2</v>
      </c>
      <c r="AG118" s="78">
        <f t="shared" si="80"/>
        <v>200</v>
      </c>
      <c r="AH118" s="60">
        <f t="shared" si="80"/>
        <v>50</v>
      </c>
      <c r="AI118" s="60">
        <f t="shared" si="80"/>
        <v>210</v>
      </c>
      <c r="AJ118" s="60">
        <f t="shared" si="80"/>
        <v>10210</v>
      </c>
      <c r="AK118" s="60">
        <f t="shared" si="80"/>
        <v>1080.6814358531979</v>
      </c>
      <c r="AL118" s="60">
        <f t="shared" si="80"/>
        <v>21.613628717063957</v>
      </c>
      <c r="AM118" s="60">
        <f t="shared" ca="1" si="80"/>
        <v>-798.32922047521822</v>
      </c>
      <c r="AN118" s="60">
        <f t="shared" ca="1" si="80"/>
        <v>-798.32922047521822</v>
      </c>
      <c r="AO118" s="60">
        <f t="shared" ca="1" si="80"/>
        <v>798.32922047521822</v>
      </c>
      <c r="AP118" s="63">
        <f t="shared" si="49"/>
        <v>35</v>
      </c>
      <c r="AQ118" s="62">
        <f t="shared" si="50"/>
        <v>3.4792920796737814</v>
      </c>
      <c r="AR118" s="62">
        <f t="shared" si="51"/>
        <v>173.96460398368907</v>
      </c>
      <c r="AS118" s="62">
        <f t="shared" si="52"/>
        <v>347.92920796737815</v>
      </c>
      <c r="AT118" s="62">
        <f t="shared" si="53"/>
        <v>-173.96460398368907</v>
      </c>
      <c r="AU118" s="62">
        <f t="shared" si="54"/>
        <v>869.82301991844542</v>
      </c>
      <c r="AV118" s="62">
        <f t="shared" si="55"/>
        <v>-347.92920796737815</v>
      </c>
      <c r="AW118" s="63">
        <f t="shared" si="67"/>
        <v>521.89381195106728</v>
      </c>
      <c r="AX118" s="61" t="str">
        <f t="shared" ca="1" si="56"/>
        <v/>
      </c>
      <c r="AY118" s="69">
        <f t="shared" ca="1" si="68"/>
        <v>9411.6707795247821</v>
      </c>
      <c r="AZ118" s="51">
        <f t="shared" si="57"/>
        <v>1217.7522278858235</v>
      </c>
      <c r="BA118" s="55">
        <f t="shared" ca="1" si="58"/>
        <v>0.13390252598877031</v>
      </c>
      <c r="BB118" s="55">
        <f t="shared" ca="1" si="69"/>
        <v>0.57624435181164679</v>
      </c>
      <c r="BC118" s="64">
        <f t="shared" ca="1" si="59"/>
        <v>-383.78762390213012</v>
      </c>
      <c r="BE118" s="52">
        <f t="shared" ca="1" si="60"/>
        <v>8.9999999999999698</v>
      </c>
      <c r="BF118" s="52" t="str">
        <f t="shared" ca="1" si="61"/>
        <v/>
      </c>
      <c r="BG118" s="52">
        <f t="shared" ca="1" si="62"/>
        <v>8.9999999999999698</v>
      </c>
      <c r="BH118" s="52" t="str">
        <f t="shared" ca="1" si="63"/>
        <v/>
      </c>
    </row>
    <row r="119" spans="19:60">
      <c r="S119" s="68">
        <f t="shared" si="79"/>
        <v>7</v>
      </c>
      <c r="T119" s="69">
        <f t="shared" si="79"/>
        <v>2</v>
      </c>
      <c r="U119" s="70">
        <f t="shared" si="76"/>
        <v>5</v>
      </c>
      <c r="V119" s="68">
        <f t="shared" si="77"/>
        <v>2</v>
      </c>
      <c r="W119" s="70">
        <f t="shared" si="77"/>
        <v>7</v>
      </c>
      <c r="X119" s="71">
        <f t="shared" si="77"/>
        <v>0.7142857142857143</v>
      </c>
      <c r="Y119" s="71">
        <f t="shared" si="77"/>
        <v>0.5</v>
      </c>
      <c r="Z119" s="69">
        <f t="shared" si="77"/>
        <v>10000</v>
      </c>
      <c r="AA119" s="69">
        <f t="shared" ca="1" si="77"/>
        <v>9094.3185641468026</v>
      </c>
      <c r="AB119" s="69">
        <f t="shared" ca="1" si="65"/>
        <v>-905.6814358531974</v>
      </c>
      <c r="AC119" s="69">
        <f t="shared" ca="1" si="78"/>
        <v>132.43413957955693</v>
      </c>
      <c r="AD119" s="73">
        <f t="shared" si="71"/>
        <v>8.8999999999999702</v>
      </c>
      <c r="AE119" s="69">
        <f t="shared" si="80"/>
        <v>0.70000000000000007</v>
      </c>
      <c r="AF119" s="69">
        <f t="shared" si="80"/>
        <v>4.2</v>
      </c>
      <c r="AG119" s="78">
        <f t="shared" si="80"/>
        <v>200</v>
      </c>
      <c r="AH119" s="60">
        <f t="shared" si="80"/>
        <v>50</v>
      </c>
      <c r="AI119" s="60">
        <f t="shared" si="80"/>
        <v>210</v>
      </c>
      <c r="AJ119" s="60">
        <f t="shared" si="80"/>
        <v>10210</v>
      </c>
      <c r="AK119" s="60">
        <f t="shared" si="80"/>
        <v>1080.6814358531979</v>
      </c>
      <c r="AL119" s="60">
        <f t="shared" si="80"/>
        <v>21.613628717063957</v>
      </c>
      <c r="AM119" s="60">
        <f t="shared" ca="1" si="80"/>
        <v>-798.32922047521822</v>
      </c>
      <c r="AN119" s="60">
        <f t="shared" ca="1" si="80"/>
        <v>-798.32922047521822</v>
      </c>
      <c r="AO119" s="60">
        <f t="shared" ca="1" si="80"/>
        <v>798.32922047521822</v>
      </c>
      <c r="AP119" s="63">
        <f t="shared" si="49"/>
        <v>35</v>
      </c>
      <c r="AQ119" s="62">
        <f t="shared" si="50"/>
        <v>3.5071492940521383</v>
      </c>
      <c r="AR119" s="62">
        <f t="shared" si="51"/>
        <v>175.3574647026069</v>
      </c>
      <c r="AS119" s="62">
        <f t="shared" si="52"/>
        <v>350.71492940521381</v>
      </c>
      <c r="AT119" s="62">
        <f t="shared" si="53"/>
        <v>-175.3574647026069</v>
      </c>
      <c r="AU119" s="62">
        <f t="shared" si="54"/>
        <v>876.78732351303449</v>
      </c>
      <c r="AV119" s="62">
        <f t="shared" si="55"/>
        <v>-350.71492940521381</v>
      </c>
      <c r="AW119" s="63">
        <f t="shared" si="67"/>
        <v>526.07239410782063</v>
      </c>
      <c r="AX119" s="61" t="str">
        <f t="shared" ca="1" si="56"/>
        <v/>
      </c>
      <c r="AY119" s="69">
        <f t="shared" ca="1" si="68"/>
        <v>9411.6707795247821</v>
      </c>
      <c r="AZ119" s="51">
        <f t="shared" si="57"/>
        <v>1227.5022529182484</v>
      </c>
      <c r="BA119" s="55">
        <f t="shared" ca="1" si="58"/>
        <v>0.13497462665949708</v>
      </c>
      <c r="BB119" s="55">
        <f t="shared" ca="1" si="69"/>
        <v>0.58085809566388436</v>
      </c>
      <c r="BC119" s="64">
        <f t="shared" ca="1" si="59"/>
        <v>-379.60904174537677</v>
      </c>
      <c r="BE119" s="52">
        <f t="shared" ca="1" si="60"/>
        <v>8.8999999999999702</v>
      </c>
      <c r="BF119" s="52" t="str">
        <f t="shared" ca="1" si="61"/>
        <v/>
      </c>
      <c r="BG119" s="52">
        <f t="shared" ca="1" si="62"/>
        <v>8.8999999999999702</v>
      </c>
      <c r="BH119" s="52" t="str">
        <f t="shared" ca="1" si="63"/>
        <v/>
      </c>
    </row>
    <row r="120" spans="19:60">
      <c r="S120" s="68">
        <f t="shared" si="79"/>
        <v>7</v>
      </c>
      <c r="T120" s="69">
        <f t="shared" si="79"/>
        <v>2</v>
      </c>
      <c r="U120" s="70">
        <f t="shared" si="76"/>
        <v>5</v>
      </c>
      <c r="V120" s="68">
        <f t="shared" si="77"/>
        <v>2</v>
      </c>
      <c r="W120" s="70">
        <f t="shared" si="77"/>
        <v>7</v>
      </c>
      <c r="X120" s="71">
        <f t="shared" si="77"/>
        <v>0.7142857142857143</v>
      </c>
      <c r="Y120" s="71">
        <f t="shared" si="77"/>
        <v>0.5</v>
      </c>
      <c r="Z120" s="69">
        <f t="shared" si="77"/>
        <v>10000</v>
      </c>
      <c r="AA120" s="69">
        <f t="shared" ca="1" si="77"/>
        <v>9094.3185641468026</v>
      </c>
      <c r="AB120" s="69">
        <f t="shared" ca="1" si="65"/>
        <v>-905.6814358531974</v>
      </c>
      <c r="AC120" s="69">
        <f t="shared" ca="1" si="78"/>
        <v>132.43413957955693</v>
      </c>
      <c r="AD120" s="73">
        <f t="shared" si="71"/>
        <v>8.7999999999999705</v>
      </c>
      <c r="AE120" s="69">
        <f t="shared" si="80"/>
        <v>0.70000000000000007</v>
      </c>
      <c r="AF120" s="69">
        <f t="shared" si="80"/>
        <v>4.2</v>
      </c>
      <c r="AG120" s="78">
        <f t="shared" si="80"/>
        <v>200</v>
      </c>
      <c r="AH120" s="60">
        <f t="shared" si="80"/>
        <v>50</v>
      </c>
      <c r="AI120" s="60">
        <f t="shared" si="80"/>
        <v>210</v>
      </c>
      <c r="AJ120" s="60">
        <f t="shared" si="80"/>
        <v>10210</v>
      </c>
      <c r="AK120" s="60">
        <f t="shared" si="80"/>
        <v>1080.6814358531979</v>
      </c>
      <c r="AL120" s="60">
        <f t="shared" si="80"/>
        <v>21.613628717063957</v>
      </c>
      <c r="AM120" s="60">
        <f t="shared" ca="1" si="80"/>
        <v>-798.32922047521822</v>
      </c>
      <c r="AN120" s="60">
        <f t="shared" ca="1" si="80"/>
        <v>-798.32922047521822</v>
      </c>
      <c r="AO120" s="60">
        <f t="shared" ca="1" si="80"/>
        <v>798.32922047521822</v>
      </c>
      <c r="AP120" s="63">
        <f t="shared" si="49"/>
        <v>35</v>
      </c>
      <c r="AQ120" s="62">
        <f t="shared" si="50"/>
        <v>3.5356396269390946</v>
      </c>
      <c r="AR120" s="62">
        <f t="shared" si="51"/>
        <v>176.78198134695472</v>
      </c>
      <c r="AS120" s="62">
        <f t="shared" si="52"/>
        <v>353.56396269390945</v>
      </c>
      <c r="AT120" s="62">
        <f t="shared" si="53"/>
        <v>-176.78198134695472</v>
      </c>
      <c r="AU120" s="62">
        <f t="shared" si="54"/>
        <v>883.90990673477359</v>
      </c>
      <c r="AV120" s="62">
        <f t="shared" si="55"/>
        <v>-353.56396269390945</v>
      </c>
      <c r="AW120" s="63">
        <f t="shared" si="67"/>
        <v>530.3459440408642</v>
      </c>
      <c r="AX120" s="61" t="str">
        <f t="shared" ca="1" si="56"/>
        <v/>
      </c>
      <c r="AY120" s="69">
        <f t="shared" ca="1" si="68"/>
        <v>9411.6707795247821</v>
      </c>
      <c r="AZ120" s="51">
        <f t="shared" si="57"/>
        <v>1237.473869428683</v>
      </c>
      <c r="BA120" s="55">
        <f t="shared" ca="1" si="58"/>
        <v>0.1360710932545586</v>
      </c>
      <c r="BB120" s="55">
        <f t="shared" ca="1" si="69"/>
        <v>0.58557669733094586</v>
      </c>
      <c r="BC120" s="64">
        <f t="shared" ca="1" si="59"/>
        <v>-375.3354918123332</v>
      </c>
      <c r="BE120" s="52">
        <f t="shared" ca="1" si="60"/>
        <v>8.7999999999999705</v>
      </c>
      <c r="BF120" s="52" t="str">
        <f t="shared" ca="1" si="61"/>
        <v/>
      </c>
      <c r="BG120" s="52">
        <f t="shared" ca="1" si="62"/>
        <v>8.7999999999999705</v>
      </c>
      <c r="BH120" s="52" t="str">
        <f t="shared" ca="1" si="63"/>
        <v/>
      </c>
    </row>
    <row r="121" spans="19:60">
      <c r="S121" s="68">
        <f t="shared" si="79"/>
        <v>7</v>
      </c>
      <c r="T121" s="69">
        <f t="shared" si="79"/>
        <v>2</v>
      </c>
      <c r="U121" s="70">
        <f t="shared" si="76"/>
        <v>5</v>
      </c>
      <c r="V121" s="68">
        <f t="shared" ref="V121:AA136" si="81">V120</f>
        <v>2</v>
      </c>
      <c r="W121" s="70">
        <f t="shared" si="81"/>
        <v>7</v>
      </c>
      <c r="X121" s="71">
        <f t="shared" si="81"/>
        <v>0.7142857142857143</v>
      </c>
      <c r="Y121" s="71">
        <f t="shared" si="81"/>
        <v>0.5</v>
      </c>
      <c r="Z121" s="69">
        <f t="shared" si="81"/>
        <v>10000</v>
      </c>
      <c r="AA121" s="69">
        <f t="shared" ca="1" si="81"/>
        <v>9094.3185641468026</v>
      </c>
      <c r="AB121" s="69">
        <f t="shared" ca="1" si="65"/>
        <v>-905.6814358531974</v>
      </c>
      <c r="AC121" s="69">
        <f t="shared" ca="1" si="78"/>
        <v>132.43413957955693</v>
      </c>
      <c r="AD121" s="73">
        <f t="shared" si="71"/>
        <v>8.6999999999999709</v>
      </c>
      <c r="AE121" s="69">
        <f t="shared" si="80"/>
        <v>0.70000000000000007</v>
      </c>
      <c r="AF121" s="69">
        <f t="shared" si="80"/>
        <v>4.2</v>
      </c>
      <c r="AG121" s="78">
        <f t="shared" si="80"/>
        <v>200</v>
      </c>
      <c r="AH121" s="60">
        <f t="shared" si="80"/>
        <v>50</v>
      </c>
      <c r="AI121" s="60">
        <f t="shared" si="80"/>
        <v>210</v>
      </c>
      <c r="AJ121" s="60">
        <f t="shared" si="80"/>
        <v>10210</v>
      </c>
      <c r="AK121" s="60">
        <f t="shared" si="80"/>
        <v>1080.6814358531979</v>
      </c>
      <c r="AL121" s="60">
        <f t="shared" si="80"/>
        <v>21.613628717063957</v>
      </c>
      <c r="AM121" s="60">
        <f t="shared" ca="1" si="80"/>
        <v>-798.32922047521822</v>
      </c>
      <c r="AN121" s="60">
        <f t="shared" ca="1" si="80"/>
        <v>-798.32922047521822</v>
      </c>
      <c r="AO121" s="60">
        <f t="shared" ca="1" si="80"/>
        <v>798.32922047521822</v>
      </c>
      <c r="AP121" s="63">
        <f t="shared" si="49"/>
        <v>35</v>
      </c>
      <c r="AQ121" s="62">
        <f t="shared" si="50"/>
        <v>3.5647849100073601</v>
      </c>
      <c r="AR121" s="62">
        <f t="shared" si="51"/>
        <v>178.23924550036801</v>
      </c>
      <c r="AS121" s="62">
        <f t="shared" si="52"/>
        <v>356.47849100073603</v>
      </c>
      <c r="AT121" s="62">
        <f t="shared" si="53"/>
        <v>-178.23924550036801</v>
      </c>
      <c r="AU121" s="62">
        <f t="shared" si="54"/>
        <v>891.1962275018401</v>
      </c>
      <c r="AV121" s="62">
        <f t="shared" si="55"/>
        <v>-356.47849100073603</v>
      </c>
      <c r="AW121" s="63">
        <f t="shared" si="67"/>
        <v>534.71773650110413</v>
      </c>
      <c r="AX121" s="61" t="str">
        <f t="shared" ca="1" si="56"/>
        <v/>
      </c>
      <c r="AY121" s="69">
        <f t="shared" ca="1" si="68"/>
        <v>9411.6707795247821</v>
      </c>
      <c r="AZ121" s="51">
        <f t="shared" si="57"/>
        <v>1247.6747185025761</v>
      </c>
      <c r="BA121" s="55">
        <f t="shared" ca="1" si="58"/>
        <v>0.1371927659782422</v>
      </c>
      <c r="BB121" s="55">
        <f t="shared" ca="1" si="69"/>
        <v>0.5904037725995489</v>
      </c>
      <c r="BC121" s="64">
        <f t="shared" ca="1" si="59"/>
        <v>-370.96369935209327</v>
      </c>
      <c r="BE121" s="52">
        <f t="shared" ca="1" si="60"/>
        <v>8.6999999999999709</v>
      </c>
      <c r="BF121" s="52" t="str">
        <f t="shared" ca="1" si="61"/>
        <v/>
      </c>
      <c r="BG121" s="52">
        <f t="shared" ca="1" si="62"/>
        <v>8.6999999999999709</v>
      </c>
      <c r="BH121" s="52" t="str">
        <f t="shared" ca="1" si="63"/>
        <v/>
      </c>
    </row>
    <row r="122" spans="19:60">
      <c r="S122" s="68">
        <f t="shared" ref="S122:T137" si="82">S121</f>
        <v>7</v>
      </c>
      <c r="T122" s="69">
        <f t="shared" si="82"/>
        <v>2</v>
      </c>
      <c r="U122" s="70">
        <f t="shared" si="76"/>
        <v>5</v>
      </c>
      <c r="V122" s="68">
        <f t="shared" si="81"/>
        <v>2</v>
      </c>
      <c r="W122" s="70">
        <f t="shared" si="81"/>
        <v>7</v>
      </c>
      <c r="X122" s="71">
        <f t="shared" si="81"/>
        <v>0.7142857142857143</v>
      </c>
      <c r="Y122" s="71">
        <f t="shared" si="81"/>
        <v>0.5</v>
      </c>
      <c r="Z122" s="69">
        <f t="shared" si="81"/>
        <v>10000</v>
      </c>
      <c r="AA122" s="69">
        <f t="shared" ca="1" si="81"/>
        <v>9094.3185641468026</v>
      </c>
      <c r="AB122" s="69">
        <f t="shared" ca="1" si="65"/>
        <v>-905.6814358531974</v>
      </c>
      <c r="AC122" s="69">
        <f t="shared" ca="1" si="78"/>
        <v>132.43413957955693</v>
      </c>
      <c r="AD122" s="73">
        <f t="shared" si="71"/>
        <v>8.5999999999999712</v>
      </c>
      <c r="AE122" s="69">
        <f t="shared" ref="AE122:AO137" si="83">AE121</f>
        <v>0.70000000000000007</v>
      </c>
      <c r="AF122" s="69">
        <f t="shared" si="83"/>
        <v>4.2</v>
      </c>
      <c r="AG122" s="78">
        <f t="shared" si="83"/>
        <v>200</v>
      </c>
      <c r="AH122" s="60">
        <f t="shared" si="83"/>
        <v>50</v>
      </c>
      <c r="AI122" s="60">
        <f t="shared" si="83"/>
        <v>210</v>
      </c>
      <c r="AJ122" s="60">
        <f t="shared" si="83"/>
        <v>10210</v>
      </c>
      <c r="AK122" s="60">
        <f t="shared" si="83"/>
        <v>1080.6814358531979</v>
      </c>
      <c r="AL122" s="60">
        <f t="shared" si="83"/>
        <v>21.613628717063957</v>
      </c>
      <c r="AM122" s="60">
        <f t="shared" ca="1" si="83"/>
        <v>-798.32922047521822</v>
      </c>
      <c r="AN122" s="60">
        <f t="shared" ca="1" si="83"/>
        <v>-798.32922047521822</v>
      </c>
      <c r="AO122" s="60">
        <f t="shared" ca="1" si="83"/>
        <v>798.32922047521822</v>
      </c>
      <c r="AP122" s="63">
        <f t="shared" si="49"/>
        <v>35</v>
      </c>
      <c r="AQ122" s="62">
        <f t="shared" si="50"/>
        <v>3.5946079903562826</v>
      </c>
      <c r="AR122" s="62">
        <f t="shared" si="51"/>
        <v>179.73039951781413</v>
      </c>
      <c r="AS122" s="62">
        <f t="shared" si="52"/>
        <v>359.46079903562827</v>
      </c>
      <c r="AT122" s="62">
        <f t="shared" si="53"/>
        <v>-179.73039951781413</v>
      </c>
      <c r="AU122" s="62">
        <f t="shared" si="54"/>
        <v>898.65199758907067</v>
      </c>
      <c r="AV122" s="62">
        <f t="shared" si="55"/>
        <v>-359.46079903562827</v>
      </c>
      <c r="AW122" s="63">
        <f t="shared" si="67"/>
        <v>539.1911985534424</v>
      </c>
      <c r="AX122" s="61" t="str">
        <f t="shared" ca="1" si="56"/>
        <v/>
      </c>
      <c r="AY122" s="69">
        <f t="shared" ca="1" si="68"/>
        <v>9411.6707795247821</v>
      </c>
      <c r="AZ122" s="51">
        <f t="shared" si="57"/>
        <v>1258.1127966246991</v>
      </c>
      <c r="BA122" s="55">
        <f t="shared" ca="1" si="58"/>
        <v>0.13834052411410452</v>
      </c>
      <c r="BB122" s="55">
        <f t="shared" ca="1" si="69"/>
        <v>0.59534310543253788</v>
      </c>
      <c r="BC122" s="64">
        <f t="shared" ca="1" si="59"/>
        <v>-366.49023729975499</v>
      </c>
      <c r="BE122" s="52">
        <f t="shared" ca="1" si="60"/>
        <v>8.5999999999999712</v>
      </c>
      <c r="BF122" s="52" t="str">
        <f t="shared" ca="1" si="61"/>
        <v/>
      </c>
      <c r="BG122" s="52">
        <f t="shared" ca="1" si="62"/>
        <v>8.5999999999999712</v>
      </c>
      <c r="BH122" s="52" t="str">
        <f t="shared" ca="1" si="63"/>
        <v/>
      </c>
    </row>
    <row r="123" spans="19:60">
      <c r="S123" s="68">
        <f t="shared" si="82"/>
        <v>7</v>
      </c>
      <c r="T123" s="69">
        <f t="shared" si="82"/>
        <v>2</v>
      </c>
      <c r="U123" s="70">
        <f t="shared" si="76"/>
        <v>5</v>
      </c>
      <c r="V123" s="68">
        <f t="shared" si="81"/>
        <v>2</v>
      </c>
      <c r="W123" s="70">
        <f t="shared" si="81"/>
        <v>7</v>
      </c>
      <c r="X123" s="71">
        <f t="shared" si="81"/>
        <v>0.7142857142857143</v>
      </c>
      <c r="Y123" s="71">
        <f t="shared" si="81"/>
        <v>0.5</v>
      </c>
      <c r="Z123" s="69">
        <f t="shared" si="81"/>
        <v>10000</v>
      </c>
      <c r="AA123" s="69">
        <f t="shared" ca="1" si="81"/>
        <v>9094.3185641468026</v>
      </c>
      <c r="AB123" s="69">
        <f t="shared" ca="1" si="65"/>
        <v>-905.6814358531974</v>
      </c>
      <c r="AC123" s="69">
        <f t="shared" ca="1" si="78"/>
        <v>132.43413957955693</v>
      </c>
      <c r="AD123" s="73">
        <f t="shared" si="71"/>
        <v>8.4999999999999716</v>
      </c>
      <c r="AE123" s="69">
        <f t="shared" si="83"/>
        <v>0.70000000000000007</v>
      </c>
      <c r="AF123" s="69">
        <f t="shared" si="83"/>
        <v>4.2</v>
      </c>
      <c r="AG123" s="78">
        <f t="shared" si="83"/>
        <v>200</v>
      </c>
      <c r="AH123" s="60">
        <f t="shared" si="83"/>
        <v>50</v>
      </c>
      <c r="AI123" s="60">
        <f t="shared" si="83"/>
        <v>210</v>
      </c>
      <c r="AJ123" s="60">
        <f t="shared" si="83"/>
        <v>10210</v>
      </c>
      <c r="AK123" s="60">
        <f t="shared" si="83"/>
        <v>1080.6814358531979</v>
      </c>
      <c r="AL123" s="60">
        <f t="shared" si="83"/>
        <v>21.613628717063957</v>
      </c>
      <c r="AM123" s="60">
        <f t="shared" ca="1" si="83"/>
        <v>-798.32922047521822</v>
      </c>
      <c r="AN123" s="60">
        <f t="shared" ca="1" si="83"/>
        <v>-798.32922047521822</v>
      </c>
      <c r="AO123" s="60">
        <f t="shared" ca="1" si="83"/>
        <v>798.32922047521822</v>
      </c>
      <c r="AP123" s="63">
        <f t="shared" si="49"/>
        <v>35</v>
      </c>
      <c r="AQ123" s="62">
        <f t="shared" si="50"/>
        <v>3.625132790242827</v>
      </c>
      <c r="AR123" s="62">
        <f t="shared" si="51"/>
        <v>181.25663951214136</v>
      </c>
      <c r="AS123" s="62">
        <f t="shared" si="52"/>
        <v>362.51327902428272</v>
      </c>
      <c r="AT123" s="62">
        <f t="shared" si="53"/>
        <v>-181.25663951214136</v>
      </c>
      <c r="AU123" s="62">
        <f t="shared" si="54"/>
        <v>906.28319756070687</v>
      </c>
      <c r="AV123" s="62">
        <f t="shared" si="55"/>
        <v>-362.51327902428272</v>
      </c>
      <c r="AW123" s="63">
        <f t="shared" si="67"/>
        <v>543.76991853642414</v>
      </c>
      <c r="AX123" s="61" t="str">
        <f t="shared" ca="1" si="56"/>
        <v/>
      </c>
      <c r="AY123" s="69">
        <f t="shared" ca="1" si="68"/>
        <v>9411.6707795247821</v>
      </c>
      <c r="AZ123" s="51">
        <f t="shared" si="57"/>
        <v>1268.7964765849895</v>
      </c>
      <c r="BA123" s="55">
        <f t="shared" ca="1" si="58"/>
        <v>0.13951528832375179</v>
      </c>
      <c r="BB123" s="55">
        <f t="shared" ca="1" si="69"/>
        <v>0.60039865786159741</v>
      </c>
      <c r="BC123" s="64">
        <f t="shared" ca="1" si="59"/>
        <v>-361.91151731677326</v>
      </c>
      <c r="BE123" s="52">
        <f t="shared" ca="1" si="60"/>
        <v>8.4999999999999716</v>
      </c>
      <c r="BF123" s="52" t="str">
        <f t="shared" ca="1" si="61"/>
        <v/>
      </c>
      <c r="BG123" s="52">
        <f t="shared" ca="1" si="62"/>
        <v>8.4999999999999716</v>
      </c>
      <c r="BH123" s="52">
        <f t="shared" ca="1" si="63"/>
        <v>8.4999999999999716</v>
      </c>
    </row>
    <row r="124" spans="19:60">
      <c r="S124" s="68">
        <f t="shared" si="82"/>
        <v>7</v>
      </c>
      <c r="T124" s="69">
        <f t="shared" si="82"/>
        <v>2</v>
      </c>
      <c r="U124" s="70">
        <f t="shared" si="76"/>
        <v>5</v>
      </c>
      <c r="V124" s="68">
        <f t="shared" si="81"/>
        <v>2</v>
      </c>
      <c r="W124" s="70">
        <f t="shared" si="81"/>
        <v>7</v>
      </c>
      <c r="X124" s="71">
        <f t="shared" si="81"/>
        <v>0.7142857142857143</v>
      </c>
      <c r="Y124" s="71">
        <f t="shared" si="81"/>
        <v>0.5</v>
      </c>
      <c r="Z124" s="69">
        <f t="shared" si="81"/>
        <v>10000</v>
      </c>
      <c r="AA124" s="69">
        <f t="shared" ca="1" si="81"/>
        <v>9094.3185641468026</v>
      </c>
      <c r="AB124" s="69">
        <f t="shared" ca="1" si="65"/>
        <v>-905.6814358531974</v>
      </c>
      <c r="AC124" s="69">
        <f t="shared" ca="1" si="78"/>
        <v>132.43413957955693</v>
      </c>
      <c r="AD124" s="73">
        <f t="shared" si="71"/>
        <v>8.3999999999999719</v>
      </c>
      <c r="AE124" s="69">
        <f t="shared" si="83"/>
        <v>0.70000000000000007</v>
      </c>
      <c r="AF124" s="69">
        <f t="shared" si="83"/>
        <v>4.2</v>
      </c>
      <c r="AG124" s="78">
        <f t="shared" si="83"/>
        <v>200</v>
      </c>
      <c r="AH124" s="60">
        <f t="shared" si="83"/>
        <v>50</v>
      </c>
      <c r="AI124" s="60">
        <f t="shared" si="83"/>
        <v>210</v>
      </c>
      <c r="AJ124" s="60">
        <f t="shared" si="83"/>
        <v>10210</v>
      </c>
      <c r="AK124" s="60">
        <f t="shared" si="83"/>
        <v>1080.6814358531979</v>
      </c>
      <c r="AL124" s="60">
        <f t="shared" si="83"/>
        <v>21.613628717063957</v>
      </c>
      <c r="AM124" s="60">
        <f t="shared" ca="1" si="83"/>
        <v>-798.32922047521822</v>
      </c>
      <c r="AN124" s="60">
        <f t="shared" ca="1" si="83"/>
        <v>-798.32922047521822</v>
      </c>
      <c r="AO124" s="60">
        <f t="shared" ca="1" si="83"/>
        <v>798.32922047521822</v>
      </c>
      <c r="AP124" s="63">
        <f t="shared" si="49"/>
        <v>35</v>
      </c>
      <c r="AQ124" s="62">
        <f t="shared" si="50"/>
        <v>3.6563843710790511</v>
      </c>
      <c r="AR124" s="62">
        <f t="shared" si="51"/>
        <v>182.81921855395257</v>
      </c>
      <c r="AS124" s="62">
        <f t="shared" si="52"/>
        <v>365.63843710790513</v>
      </c>
      <c r="AT124" s="62">
        <f t="shared" si="53"/>
        <v>-182.81921855395257</v>
      </c>
      <c r="AU124" s="62">
        <f t="shared" si="54"/>
        <v>914.09609276976289</v>
      </c>
      <c r="AV124" s="62">
        <f t="shared" si="55"/>
        <v>-365.63843710790513</v>
      </c>
      <c r="AW124" s="63">
        <f t="shared" si="67"/>
        <v>548.45765566185776</v>
      </c>
      <c r="AX124" s="61" t="str">
        <f t="shared" ca="1" si="56"/>
        <v/>
      </c>
      <c r="AY124" s="69">
        <f t="shared" ca="1" si="68"/>
        <v>9411.6707795247821</v>
      </c>
      <c r="AZ124" s="51">
        <f t="shared" si="57"/>
        <v>1279.7345298776679</v>
      </c>
      <c r="BA124" s="55">
        <f t="shared" ca="1" si="58"/>
        <v>0.14071802310981923</v>
      </c>
      <c r="BB124" s="55">
        <f t="shared" ca="1" si="69"/>
        <v>0.60557458058658686</v>
      </c>
      <c r="BC124" s="64">
        <f t="shared" ca="1" si="59"/>
        <v>-357.22378019133964</v>
      </c>
      <c r="BE124" s="52">
        <f t="shared" ca="1" si="60"/>
        <v>8.3999999999999719</v>
      </c>
      <c r="BF124" s="52" t="str">
        <f t="shared" ca="1" si="61"/>
        <v/>
      </c>
      <c r="BG124" s="52">
        <f t="shared" ca="1" si="62"/>
        <v>8.3999999999999719</v>
      </c>
      <c r="BH124" s="52">
        <f t="shared" ca="1" si="63"/>
        <v>8.3999999999999719</v>
      </c>
    </row>
    <row r="125" spans="19:60">
      <c r="S125" s="68">
        <f t="shared" si="82"/>
        <v>7</v>
      </c>
      <c r="T125" s="69">
        <f t="shared" si="82"/>
        <v>2</v>
      </c>
      <c r="U125" s="70">
        <f t="shared" si="76"/>
        <v>5</v>
      </c>
      <c r="V125" s="68">
        <f t="shared" si="81"/>
        <v>2</v>
      </c>
      <c r="W125" s="70">
        <f t="shared" si="81"/>
        <v>7</v>
      </c>
      <c r="X125" s="71">
        <f t="shared" si="81"/>
        <v>0.7142857142857143</v>
      </c>
      <c r="Y125" s="71">
        <f t="shared" si="81"/>
        <v>0.5</v>
      </c>
      <c r="Z125" s="69">
        <f t="shared" si="81"/>
        <v>10000</v>
      </c>
      <c r="AA125" s="69">
        <f t="shared" ca="1" si="81"/>
        <v>9094.3185641468026</v>
      </c>
      <c r="AB125" s="69">
        <f t="shared" ca="1" si="65"/>
        <v>-905.6814358531974</v>
      </c>
      <c r="AC125" s="69">
        <f t="shared" ca="1" si="78"/>
        <v>132.43413957955693</v>
      </c>
      <c r="AD125" s="73">
        <f t="shared" si="71"/>
        <v>8.2999999999999723</v>
      </c>
      <c r="AE125" s="69">
        <f t="shared" si="83"/>
        <v>0.70000000000000007</v>
      </c>
      <c r="AF125" s="69">
        <f t="shared" si="83"/>
        <v>4.2</v>
      </c>
      <c r="AG125" s="78">
        <f t="shared" si="83"/>
        <v>200</v>
      </c>
      <c r="AH125" s="60">
        <f t="shared" si="83"/>
        <v>50</v>
      </c>
      <c r="AI125" s="60">
        <f t="shared" si="83"/>
        <v>210</v>
      </c>
      <c r="AJ125" s="60">
        <f t="shared" si="83"/>
        <v>10210</v>
      </c>
      <c r="AK125" s="60">
        <f t="shared" si="83"/>
        <v>1080.6814358531979</v>
      </c>
      <c r="AL125" s="60">
        <f t="shared" si="83"/>
        <v>21.613628717063957</v>
      </c>
      <c r="AM125" s="60">
        <f t="shared" ca="1" si="83"/>
        <v>-798.32922047521822</v>
      </c>
      <c r="AN125" s="60">
        <f t="shared" ca="1" si="83"/>
        <v>-798.32922047521822</v>
      </c>
      <c r="AO125" s="60">
        <f t="shared" ca="1" si="83"/>
        <v>798.32922047521822</v>
      </c>
      <c r="AP125" s="63">
        <f t="shared" si="49"/>
        <v>35</v>
      </c>
      <c r="AQ125" s="62">
        <f t="shared" si="50"/>
        <v>3.6883890020559074</v>
      </c>
      <c r="AR125" s="62">
        <f t="shared" si="51"/>
        <v>184.41945010279537</v>
      </c>
      <c r="AS125" s="62">
        <f t="shared" si="52"/>
        <v>368.83890020559073</v>
      </c>
      <c r="AT125" s="62">
        <f t="shared" si="53"/>
        <v>-184.41945010279537</v>
      </c>
      <c r="AU125" s="62">
        <f t="shared" si="54"/>
        <v>922.09725051397686</v>
      </c>
      <c r="AV125" s="62">
        <f t="shared" si="55"/>
        <v>-368.83890020559073</v>
      </c>
      <c r="AW125" s="63">
        <f t="shared" si="67"/>
        <v>553.25835030838607</v>
      </c>
      <c r="AX125" s="61" t="str">
        <f t="shared" ca="1" si="56"/>
        <v/>
      </c>
      <c r="AY125" s="69">
        <f t="shared" ca="1" si="68"/>
        <v>9411.6707795247821</v>
      </c>
      <c r="AZ125" s="51">
        <f t="shared" si="57"/>
        <v>1290.9361507195676</v>
      </c>
      <c r="BA125" s="55">
        <f t="shared" ca="1" si="58"/>
        <v>0.14194973945699677</v>
      </c>
      <c r="BB125" s="55">
        <f t="shared" ca="1" si="69"/>
        <v>0.61087522434109398</v>
      </c>
      <c r="BC125" s="64">
        <f t="shared" ca="1" si="59"/>
        <v>-352.42308554481133</v>
      </c>
      <c r="BE125" s="52">
        <f t="shared" ca="1" si="60"/>
        <v>8.2999999999999723</v>
      </c>
      <c r="BF125" s="52" t="str">
        <f t="shared" ca="1" si="61"/>
        <v/>
      </c>
      <c r="BG125" s="52">
        <f t="shared" ca="1" si="62"/>
        <v>8.2999999999999723</v>
      </c>
      <c r="BH125" s="52">
        <f t="shared" ca="1" si="63"/>
        <v>8.2999999999999723</v>
      </c>
    </row>
    <row r="126" spans="19:60">
      <c r="S126" s="68">
        <f t="shared" si="82"/>
        <v>7</v>
      </c>
      <c r="T126" s="69">
        <f t="shared" si="82"/>
        <v>2</v>
      </c>
      <c r="U126" s="70">
        <f t="shared" si="76"/>
        <v>5</v>
      </c>
      <c r="V126" s="68">
        <f t="shared" si="81"/>
        <v>2</v>
      </c>
      <c r="W126" s="70">
        <f t="shared" si="81"/>
        <v>7</v>
      </c>
      <c r="X126" s="71">
        <f t="shared" si="81"/>
        <v>0.7142857142857143</v>
      </c>
      <c r="Y126" s="71">
        <f t="shared" si="81"/>
        <v>0.5</v>
      </c>
      <c r="Z126" s="69">
        <f t="shared" si="81"/>
        <v>10000</v>
      </c>
      <c r="AA126" s="69">
        <f t="shared" ca="1" si="81"/>
        <v>9094.3185641468026</v>
      </c>
      <c r="AB126" s="69">
        <f t="shared" ca="1" si="65"/>
        <v>-905.6814358531974</v>
      </c>
      <c r="AC126" s="69">
        <f t="shared" ca="1" si="78"/>
        <v>132.43413957955693</v>
      </c>
      <c r="AD126" s="73">
        <f t="shared" si="71"/>
        <v>8.1999999999999726</v>
      </c>
      <c r="AE126" s="69">
        <f t="shared" si="83"/>
        <v>0.70000000000000007</v>
      </c>
      <c r="AF126" s="69">
        <f t="shared" si="83"/>
        <v>4.2</v>
      </c>
      <c r="AG126" s="78">
        <f t="shared" si="83"/>
        <v>200</v>
      </c>
      <c r="AH126" s="60">
        <f t="shared" si="83"/>
        <v>50</v>
      </c>
      <c r="AI126" s="60">
        <f t="shared" si="83"/>
        <v>210</v>
      </c>
      <c r="AJ126" s="60">
        <f t="shared" si="83"/>
        <v>10210</v>
      </c>
      <c r="AK126" s="60">
        <f t="shared" si="83"/>
        <v>1080.6814358531979</v>
      </c>
      <c r="AL126" s="60">
        <f t="shared" si="83"/>
        <v>21.613628717063957</v>
      </c>
      <c r="AM126" s="60">
        <f t="shared" ca="1" si="83"/>
        <v>-798.32922047521822</v>
      </c>
      <c r="AN126" s="60">
        <f t="shared" ca="1" si="83"/>
        <v>-798.32922047521822</v>
      </c>
      <c r="AO126" s="60">
        <f t="shared" ca="1" si="83"/>
        <v>798.32922047521822</v>
      </c>
      <c r="AP126" s="63">
        <f t="shared" si="49"/>
        <v>35</v>
      </c>
      <c r="AQ126" s="62">
        <f t="shared" si="50"/>
        <v>3.7211742337882963</v>
      </c>
      <c r="AR126" s="62">
        <f t="shared" si="51"/>
        <v>186.05871168941482</v>
      </c>
      <c r="AS126" s="62">
        <f t="shared" si="52"/>
        <v>372.11742337882964</v>
      </c>
      <c r="AT126" s="62">
        <f t="shared" si="53"/>
        <v>-186.05871168941482</v>
      </c>
      <c r="AU126" s="62">
        <f t="shared" si="54"/>
        <v>930.29355844707413</v>
      </c>
      <c r="AV126" s="62">
        <f t="shared" si="55"/>
        <v>-372.11742337882964</v>
      </c>
      <c r="AW126" s="63">
        <f t="shared" si="67"/>
        <v>558.17613506824455</v>
      </c>
      <c r="AX126" s="61" t="str">
        <f t="shared" ca="1" si="56"/>
        <v/>
      </c>
      <c r="AY126" s="69">
        <f t="shared" ca="1" si="68"/>
        <v>9411.6707795247821</v>
      </c>
      <c r="AZ126" s="51">
        <f t="shared" si="57"/>
        <v>1302.4109818259037</v>
      </c>
      <c r="BA126" s="55">
        <f t="shared" ca="1" si="58"/>
        <v>0.14321149766630056</v>
      </c>
      <c r="BB126" s="55">
        <f t="shared" ca="1" si="69"/>
        <v>0.61630515208961367</v>
      </c>
      <c r="BC126" s="64">
        <f t="shared" ca="1" si="59"/>
        <v>-347.50530078495285</v>
      </c>
      <c r="BE126" s="52">
        <f t="shared" ca="1" si="60"/>
        <v>8.1999999999999726</v>
      </c>
      <c r="BF126" s="52" t="str">
        <f t="shared" ca="1" si="61"/>
        <v/>
      </c>
      <c r="BG126" s="52">
        <f t="shared" ca="1" si="62"/>
        <v>8.1999999999999726</v>
      </c>
      <c r="BH126" s="52">
        <f t="shared" ca="1" si="63"/>
        <v>8.1999999999999726</v>
      </c>
    </row>
    <row r="127" spans="19:60">
      <c r="S127" s="68">
        <f t="shared" si="82"/>
        <v>7</v>
      </c>
      <c r="T127" s="69">
        <f t="shared" si="82"/>
        <v>2</v>
      </c>
      <c r="U127" s="70">
        <f t="shared" si="76"/>
        <v>5</v>
      </c>
      <c r="V127" s="68">
        <f t="shared" si="81"/>
        <v>2</v>
      </c>
      <c r="W127" s="70">
        <f t="shared" si="81"/>
        <v>7</v>
      </c>
      <c r="X127" s="71">
        <f t="shared" si="81"/>
        <v>0.7142857142857143</v>
      </c>
      <c r="Y127" s="71">
        <f t="shared" si="81"/>
        <v>0.5</v>
      </c>
      <c r="Z127" s="69">
        <f t="shared" si="81"/>
        <v>10000</v>
      </c>
      <c r="AA127" s="69">
        <f t="shared" ca="1" si="81"/>
        <v>9094.3185641468026</v>
      </c>
      <c r="AB127" s="69">
        <f t="shared" ca="1" si="65"/>
        <v>-905.6814358531974</v>
      </c>
      <c r="AC127" s="69">
        <f t="shared" ca="1" si="78"/>
        <v>132.43413957955693</v>
      </c>
      <c r="AD127" s="73">
        <f t="shared" si="71"/>
        <v>8.099999999999973</v>
      </c>
      <c r="AE127" s="69">
        <f t="shared" si="83"/>
        <v>0.70000000000000007</v>
      </c>
      <c r="AF127" s="69">
        <f t="shared" si="83"/>
        <v>4.2</v>
      </c>
      <c r="AG127" s="78">
        <f t="shared" si="83"/>
        <v>200</v>
      </c>
      <c r="AH127" s="60">
        <f t="shared" si="83"/>
        <v>50</v>
      </c>
      <c r="AI127" s="60">
        <f t="shared" si="83"/>
        <v>210</v>
      </c>
      <c r="AJ127" s="60">
        <f t="shared" si="83"/>
        <v>10210</v>
      </c>
      <c r="AK127" s="60">
        <f t="shared" si="83"/>
        <v>1080.6814358531979</v>
      </c>
      <c r="AL127" s="60">
        <f t="shared" si="83"/>
        <v>21.613628717063957</v>
      </c>
      <c r="AM127" s="60">
        <f t="shared" ca="1" si="83"/>
        <v>-798.32922047521822</v>
      </c>
      <c r="AN127" s="60">
        <f t="shared" ca="1" si="83"/>
        <v>-798.32922047521822</v>
      </c>
      <c r="AO127" s="60">
        <f t="shared" ca="1" si="83"/>
        <v>798.32922047521822</v>
      </c>
      <c r="AP127" s="63">
        <f t="shared" si="49"/>
        <v>35</v>
      </c>
      <c r="AQ127" s="62">
        <f t="shared" si="50"/>
        <v>3.7547689774153126</v>
      </c>
      <c r="AR127" s="62">
        <f t="shared" si="51"/>
        <v>187.73844887076564</v>
      </c>
      <c r="AS127" s="62">
        <f t="shared" si="52"/>
        <v>375.47689774153127</v>
      </c>
      <c r="AT127" s="62">
        <f t="shared" si="53"/>
        <v>-187.73844887076564</v>
      </c>
      <c r="AU127" s="62">
        <f t="shared" si="54"/>
        <v>938.69224435382819</v>
      </c>
      <c r="AV127" s="62">
        <f t="shared" si="55"/>
        <v>-375.47689774153127</v>
      </c>
      <c r="AW127" s="63">
        <f t="shared" si="67"/>
        <v>563.21534661229691</v>
      </c>
      <c r="AX127" s="61" t="str">
        <f t="shared" ca="1" si="56"/>
        <v/>
      </c>
      <c r="AY127" s="69">
        <f t="shared" ca="1" si="68"/>
        <v>9411.6707795247821</v>
      </c>
      <c r="AZ127" s="51">
        <f t="shared" si="57"/>
        <v>1314.1691420953593</v>
      </c>
      <c r="BA127" s="55">
        <f t="shared" ca="1" si="58"/>
        <v>0.14450441039929088</v>
      </c>
      <c r="BB127" s="55">
        <f t="shared" ca="1" si="69"/>
        <v>0.62186915212822025</v>
      </c>
      <c r="BC127" s="64">
        <f t="shared" ca="1" si="59"/>
        <v>-342.46608924090049</v>
      </c>
      <c r="BE127" s="52">
        <f t="shared" ca="1" si="60"/>
        <v>8.099999999999973</v>
      </c>
      <c r="BF127" s="52" t="str">
        <f t="shared" ca="1" si="61"/>
        <v/>
      </c>
      <c r="BG127" s="52">
        <f t="shared" ca="1" si="62"/>
        <v>8.099999999999973</v>
      </c>
      <c r="BH127" s="52">
        <f t="shared" ca="1" si="63"/>
        <v>8.099999999999973</v>
      </c>
    </row>
    <row r="128" spans="19:60">
      <c r="S128" s="68">
        <f t="shared" si="82"/>
        <v>7</v>
      </c>
      <c r="T128" s="69">
        <f t="shared" si="82"/>
        <v>2</v>
      </c>
      <c r="U128" s="70">
        <f t="shared" si="76"/>
        <v>5</v>
      </c>
      <c r="V128" s="68">
        <f t="shared" si="81"/>
        <v>2</v>
      </c>
      <c r="W128" s="70">
        <f t="shared" si="81"/>
        <v>7</v>
      </c>
      <c r="X128" s="71">
        <f t="shared" si="81"/>
        <v>0.7142857142857143</v>
      </c>
      <c r="Y128" s="71">
        <f t="shared" si="81"/>
        <v>0.5</v>
      </c>
      <c r="Z128" s="69">
        <f t="shared" si="81"/>
        <v>10000</v>
      </c>
      <c r="AA128" s="69">
        <f t="shared" ca="1" si="81"/>
        <v>9094.3185641468026</v>
      </c>
      <c r="AB128" s="69">
        <f t="shared" ca="1" si="65"/>
        <v>-905.6814358531974</v>
      </c>
      <c r="AC128" s="69">
        <f t="shared" ca="1" si="78"/>
        <v>132.43413957955693</v>
      </c>
      <c r="AD128" s="73">
        <f t="shared" si="71"/>
        <v>7.9999999999999734</v>
      </c>
      <c r="AE128" s="69">
        <f t="shared" si="83"/>
        <v>0.70000000000000007</v>
      </c>
      <c r="AF128" s="69">
        <f t="shared" si="83"/>
        <v>4.2</v>
      </c>
      <c r="AG128" s="78">
        <f t="shared" si="83"/>
        <v>200</v>
      </c>
      <c r="AH128" s="60">
        <f t="shared" si="83"/>
        <v>50</v>
      </c>
      <c r="AI128" s="60">
        <f t="shared" si="83"/>
        <v>210</v>
      </c>
      <c r="AJ128" s="60">
        <f t="shared" si="83"/>
        <v>10210</v>
      </c>
      <c r="AK128" s="60">
        <f t="shared" si="83"/>
        <v>1080.6814358531979</v>
      </c>
      <c r="AL128" s="60">
        <f t="shared" si="83"/>
        <v>21.613628717063957</v>
      </c>
      <c r="AM128" s="60">
        <f t="shared" ca="1" si="83"/>
        <v>-798.32922047521822</v>
      </c>
      <c r="AN128" s="60">
        <f t="shared" ca="1" si="83"/>
        <v>-798.32922047521822</v>
      </c>
      <c r="AO128" s="60">
        <f t="shared" ca="1" si="83"/>
        <v>798.32922047521822</v>
      </c>
      <c r="AP128" s="63">
        <f t="shared" si="49"/>
        <v>35</v>
      </c>
      <c r="AQ128" s="62">
        <f t="shared" si="50"/>
        <v>3.7892035896330039</v>
      </c>
      <c r="AR128" s="62">
        <f t="shared" si="51"/>
        <v>189.46017948165019</v>
      </c>
      <c r="AS128" s="62">
        <f t="shared" si="52"/>
        <v>378.92035896330037</v>
      </c>
      <c r="AT128" s="62">
        <f t="shared" si="53"/>
        <v>-189.46017948165019</v>
      </c>
      <c r="AU128" s="62">
        <f t="shared" si="54"/>
        <v>947.30089740825088</v>
      </c>
      <c r="AV128" s="62">
        <f t="shared" si="55"/>
        <v>-378.92035896330037</v>
      </c>
      <c r="AW128" s="63">
        <f t="shared" si="67"/>
        <v>568.3805384449505</v>
      </c>
      <c r="AX128" s="61" t="str">
        <f t="shared" ca="1" si="56"/>
        <v/>
      </c>
      <c r="AY128" s="69">
        <f t="shared" ca="1" si="68"/>
        <v>9411.6707795247821</v>
      </c>
      <c r="AZ128" s="51">
        <f t="shared" si="57"/>
        <v>1326.2212563715514</v>
      </c>
      <c r="BA128" s="55">
        <f t="shared" ca="1" si="58"/>
        <v>0.14582964595060596</v>
      </c>
      <c r="BB128" s="55">
        <f t="shared" ca="1" si="69"/>
        <v>0.62757225216779178</v>
      </c>
      <c r="BC128" s="64">
        <f t="shared" ca="1" si="59"/>
        <v>-337.3008974082469</v>
      </c>
      <c r="BE128" s="52">
        <f t="shared" ca="1" si="60"/>
        <v>7.9999999999999734</v>
      </c>
      <c r="BF128" s="52" t="str">
        <f t="shared" ca="1" si="61"/>
        <v/>
      </c>
      <c r="BG128" s="52">
        <f t="shared" ca="1" si="62"/>
        <v>7.9999999999999734</v>
      </c>
      <c r="BH128" s="52">
        <f t="shared" ca="1" si="63"/>
        <v>7.9999999999999734</v>
      </c>
    </row>
    <row r="129" spans="19:60">
      <c r="S129" s="68">
        <f t="shared" si="82"/>
        <v>7</v>
      </c>
      <c r="T129" s="69">
        <f t="shared" si="82"/>
        <v>2</v>
      </c>
      <c r="U129" s="70">
        <f t="shared" si="76"/>
        <v>5</v>
      </c>
      <c r="V129" s="68">
        <f t="shared" si="81"/>
        <v>2</v>
      </c>
      <c r="W129" s="70">
        <f t="shared" si="81"/>
        <v>7</v>
      </c>
      <c r="X129" s="71">
        <f t="shared" si="81"/>
        <v>0.7142857142857143</v>
      </c>
      <c r="Y129" s="71">
        <f t="shared" si="81"/>
        <v>0.5</v>
      </c>
      <c r="Z129" s="69">
        <f t="shared" si="81"/>
        <v>10000</v>
      </c>
      <c r="AA129" s="69">
        <f t="shared" ca="1" si="81"/>
        <v>9094.3185641468026</v>
      </c>
      <c r="AB129" s="69">
        <f t="shared" ca="1" si="65"/>
        <v>-905.6814358531974</v>
      </c>
      <c r="AC129" s="69">
        <f t="shared" ca="1" si="78"/>
        <v>132.43413957955693</v>
      </c>
      <c r="AD129" s="73">
        <f t="shared" si="71"/>
        <v>7.8999999999999737</v>
      </c>
      <c r="AE129" s="69">
        <f t="shared" si="83"/>
        <v>0.70000000000000007</v>
      </c>
      <c r="AF129" s="69">
        <f t="shared" si="83"/>
        <v>4.2</v>
      </c>
      <c r="AG129" s="78">
        <f t="shared" si="83"/>
        <v>200</v>
      </c>
      <c r="AH129" s="60">
        <f t="shared" si="83"/>
        <v>50</v>
      </c>
      <c r="AI129" s="60">
        <f t="shared" si="83"/>
        <v>210</v>
      </c>
      <c r="AJ129" s="60">
        <f t="shared" si="83"/>
        <v>10210</v>
      </c>
      <c r="AK129" s="60">
        <f t="shared" si="83"/>
        <v>1080.6814358531979</v>
      </c>
      <c r="AL129" s="60">
        <f t="shared" si="83"/>
        <v>21.613628717063957</v>
      </c>
      <c r="AM129" s="60">
        <f t="shared" ca="1" si="83"/>
        <v>-798.32922047521822</v>
      </c>
      <c r="AN129" s="60">
        <f t="shared" ca="1" si="83"/>
        <v>-798.32922047521822</v>
      </c>
      <c r="AO129" s="60">
        <f t="shared" ca="1" si="83"/>
        <v>798.32922047521822</v>
      </c>
      <c r="AP129" s="63">
        <f t="shared" si="49"/>
        <v>35</v>
      </c>
      <c r="AQ129" s="62">
        <f t="shared" si="50"/>
        <v>3.8245099641853204</v>
      </c>
      <c r="AR129" s="62">
        <f t="shared" si="51"/>
        <v>191.22549820926602</v>
      </c>
      <c r="AS129" s="62">
        <f t="shared" si="52"/>
        <v>382.45099641853204</v>
      </c>
      <c r="AT129" s="62">
        <f t="shared" si="53"/>
        <v>-191.22549820926602</v>
      </c>
      <c r="AU129" s="62">
        <f t="shared" si="54"/>
        <v>956.12749104633008</v>
      </c>
      <c r="AV129" s="62">
        <f t="shared" si="55"/>
        <v>-382.45099641853204</v>
      </c>
      <c r="AW129" s="63">
        <f t="shared" si="67"/>
        <v>573.67649462779809</v>
      </c>
      <c r="AX129" s="61" t="str">
        <f t="shared" ca="1" si="56"/>
        <v/>
      </c>
      <c r="AY129" s="69">
        <f t="shared" ca="1" si="68"/>
        <v>9411.6707795247821</v>
      </c>
      <c r="AZ129" s="51">
        <f t="shared" si="57"/>
        <v>1338.5784874648621</v>
      </c>
      <c r="BA129" s="55">
        <f t="shared" ca="1" si="58"/>
        <v>0.14718843176904292</v>
      </c>
      <c r="BB129" s="55">
        <f t="shared" ca="1" si="69"/>
        <v>0.63341973448684641</v>
      </c>
      <c r="BC129" s="64">
        <f t="shared" ca="1" si="59"/>
        <v>-332.00494122539931</v>
      </c>
      <c r="BE129" s="52">
        <f t="shared" ca="1" si="60"/>
        <v>7.8999999999999737</v>
      </c>
      <c r="BF129" s="52" t="str">
        <f t="shared" ca="1" si="61"/>
        <v/>
      </c>
      <c r="BG129" s="52">
        <f t="shared" ca="1" si="62"/>
        <v>7.8999999999999737</v>
      </c>
      <c r="BH129" s="52">
        <f t="shared" ca="1" si="63"/>
        <v>7.8999999999999737</v>
      </c>
    </row>
    <row r="130" spans="19:60">
      <c r="S130" s="68">
        <f t="shared" si="82"/>
        <v>7</v>
      </c>
      <c r="T130" s="69">
        <f t="shared" si="82"/>
        <v>2</v>
      </c>
      <c r="U130" s="70">
        <f t="shared" si="76"/>
        <v>5</v>
      </c>
      <c r="V130" s="68">
        <f t="shared" si="81"/>
        <v>2</v>
      </c>
      <c r="W130" s="70">
        <f t="shared" si="81"/>
        <v>7</v>
      </c>
      <c r="X130" s="71">
        <f t="shared" si="81"/>
        <v>0.7142857142857143</v>
      </c>
      <c r="Y130" s="71">
        <f t="shared" si="81"/>
        <v>0.5</v>
      </c>
      <c r="Z130" s="69">
        <f t="shared" si="81"/>
        <v>10000</v>
      </c>
      <c r="AA130" s="69">
        <f t="shared" ca="1" si="81"/>
        <v>9094.3185641468026</v>
      </c>
      <c r="AB130" s="69">
        <f t="shared" ca="1" si="65"/>
        <v>-905.6814358531974</v>
      </c>
      <c r="AC130" s="69">
        <f t="shared" ca="1" si="78"/>
        <v>132.43413957955693</v>
      </c>
      <c r="AD130" s="73">
        <f t="shared" si="71"/>
        <v>7.7999999999999741</v>
      </c>
      <c r="AE130" s="69">
        <f t="shared" si="83"/>
        <v>0.70000000000000007</v>
      </c>
      <c r="AF130" s="69">
        <f t="shared" si="83"/>
        <v>4.2</v>
      </c>
      <c r="AG130" s="78">
        <f t="shared" si="83"/>
        <v>200</v>
      </c>
      <c r="AH130" s="60">
        <f t="shared" si="83"/>
        <v>50</v>
      </c>
      <c r="AI130" s="60">
        <f t="shared" si="83"/>
        <v>210</v>
      </c>
      <c r="AJ130" s="60">
        <f t="shared" si="83"/>
        <v>10210</v>
      </c>
      <c r="AK130" s="60">
        <f t="shared" si="83"/>
        <v>1080.6814358531979</v>
      </c>
      <c r="AL130" s="60">
        <f t="shared" si="83"/>
        <v>21.613628717063957</v>
      </c>
      <c r="AM130" s="60">
        <f t="shared" ca="1" si="83"/>
        <v>-798.32922047521822</v>
      </c>
      <c r="AN130" s="60">
        <f t="shared" ca="1" si="83"/>
        <v>-798.32922047521822</v>
      </c>
      <c r="AO130" s="60">
        <f t="shared" ca="1" si="83"/>
        <v>798.32922047521822</v>
      </c>
      <c r="AP130" s="63">
        <f t="shared" si="49"/>
        <v>35</v>
      </c>
      <c r="AQ130" s="62">
        <f t="shared" si="50"/>
        <v>3.8607216303928245</v>
      </c>
      <c r="AR130" s="62">
        <f t="shared" si="51"/>
        <v>193.03608151964121</v>
      </c>
      <c r="AS130" s="62">
        <f t="shared" si="52"/>
        <v>386.07216303928243</v>
      </c>
      <c r="AT130" s="62">
        <f t="shared" si="53"/>
        <v>-193.03608151964121</v>
      </c>
      <c r="AU130" s="62">
        <f t="shared" si="54"/>
        <v>965.1804075982061</v>
      </c>
      <c r="AV130" s="62">
        <f t="shared" si="55"/>
        <v>-386.07216303928243</v>
      </c>
      <c r="AW130" s="63">
        <f t="shared" si="67"/>
        <v>579.10824455892362</v>
      </c>
      <c r="AX130" s="61" t="str">
        <f t="shared" ca="1" si="56"/>
        <v/>
      </c>
      <c r="AY130" s="69">
        <f t="shared" ca="1" si="68"/>
        <v>9411.6707795247821</v>
      </c>
      <c r="AZ130" s="51">
        <f t="shared" si="57"/>
        <v>1351.2525706374886</v>
      </c>
      <c r="BA130" s="55">
        <f t="shared" ca="1" si="58"/>
        <v>0.14858205824949111</v>
      </c>
      <c r="BB130" s="55">
        <f t="shared" ca="1" si="69"/>
        <v>0.63941715224997908</v>
      </c>
      <c r="BC130" s="64">
        <f t="shared" ca="1" si="59"/>
        <v>-326.57319129427378</v>
      </c>
      <c r="BE130" s="52">
        <f t="shared" ca="1" si="60"/>
        <v>7.7999999999999741</v>
      </c>
      <c r="BF130" s="52" t="str">
        <f t="shared" ca="1" si="61"/>
        <v/>
      </c>
      <c r="BG130" s="52">
        <f t="shared" ca="1" si="62"/>
        <v>7.7999999999999741</v>
      </c>
      <c r="BH130" s="52">
        <f t="shared" ca="1" si="63"/>
        <v>7.7999999999999741</v>
      </c>
    </row>
    <row r="131" spans="19:60">
      <c r="S131" s="68">
        <f t="shared" si="82"/>
        <v>7</v>
      </c>
      <c r="T131" s="69">
        <f t="shared" si="82"/>
        <v>2</v>
      </c>
      <c r="U131" s="70">
        <f t="shared" si="76"/>
        <v>5</v>
      </c>
      <c r="V131" s="68">
        <f t="shared" si="81"/>
        <v>2</v>
      </c>
      <c r="W131" s="70">
        <f t="shared" si="81"/>
        <v>7</v>
      </c>
      <c r="X131" s="71">
        <f t="shared" si="81"/>
        <v>0.7142857142857143</v>
      </c>
      <c r="Y131" s="71">
        <f t="shared" si="81"/>
        <v>0.5</v>
      </c>
      <c r="Z131" s="69">
        <f t="shared" si="81"/>
        <v>10000</v>
      </c>
      <c r="AA131" s="69">
        <f t="shared" ca="1" si="81"/>
        <v>9094.3185641468026</v>
      </c>
      <c r="AB131" s="69">
        <f t="shared" ca="1" si="65"/>
        <v>-905.6814358531974</v>
      </c>
      <c r="AC131" s="69">
        <f t="shared" ca="1" si="78"/>
        <v>132.43413957955693</v>
      </c>
      <c r="AD131" s="73">
        <f t="shared" si="71"/>
        <v>7.6999999999999744</v>
      </c>
      <c r="AE131" s="69">
        <f t="shared" si="83"/>
        <v>0.70000000000000007</v>
      </c>
      <c r="AF131" s="69">
        <f t="shared" si="83"/>
        <v>4.2</v>
      </c>
      <c r="AG131" s="78">
        <f t="shared" si="83"/>
        <v>200</v>
      </c>
      <c r="AH131" s="60">
        <f t="shared" si="83"/>
        <v>50</v>
      </c>
      <c r="AI131" s="60">
        <f t="shared" si="83"/>
        <v>210</v>
      </c>
      <c r="AJ131" s="60">
        <f t="shared" si="83"/>
        <v>10210</v>
      </c>
      <c r="AK131" s="60">
        <f t="shared" si="83"/>
        <v>1080.6814358531979</v>
      </c>
      <c r="AL131" s="60">
        <f t="shared" si="83"/>
        <v>21.613628717063957</v>
      </c>
      <c r="AM131" s="60">
        <f t="shared" ca="1" si="83"/>
        <v>-798.32922047521822</v>
      </c>
      <c r="AN131" s="60">
        <f t="shared" ca="1" si="83"/>
        <v>-798.32922047521822</v>
      </c>
      <c r="AO131" s="60">
        <f t="shared" ca="1" si="83"/>
        <v>798.32922047521822</v>
      </c>
      <c r="AP131" s="63">
        <f t="shared" si="49"/>
        <v>35</v>
      </c>
      <c r="AQ131" s="62">
        <f t="shared" si="50"/>
        <v>3.897873859358965</v>
      </c>
      <c r="AR131" s="62">
        <f t="shared" si="51"/>
        <v>194.89369296794825</v>
      </c>
      <c r="AS131" s="62">
        <f t="shared" si="52"/>
        <v>389.78738593589651</v>
      </c>
      <c r="AT131" s="62">
        <f t="shared" si="53"/>
        <v>-194.89369296794825</v>
      </c>
      <c r="AU131" s="62">
        <f t="shared" si="54"/>
        <v>974.46846483974127</v>
      </c>
      <c r="AV131" s="62">
        <f t="shared" si="55"/>
        <v>-389.78738593589651</v>
      </c>
      <c r="AW131" s="63">
        <f t="shared" si="67"/>
        <v>584.68107890384476</v>
      </c>
      <c r="AX131" s="61" t="str">
        <f t="shared" ca="1" si="56"/>
        <v/>
      </c>
      <c r="AY131" s="69">
        <f t="shared" ca="1" si="68"/>
        <v>9411.6707795247821</v>
      </c>
      <c r="AZ131" s="51">
        <f t="shared" si="57"/>
        <v>1364.2558507756378</v>
      </c>
      <c r="BA131" s="55">
        <f t="shared" ca="1" si="58"/>
        <v>0.15001188282034053</v>
      </c>
      <c r="BB131" s="55">
        <f t="shared" ca="1" si="69"/>
        <v>0.64557034709786876</v>
      </c>
      <c r="BC131" s="64">
        <f t="shared" ca="1" si="59"/>
        <v>-321.00035694935264</v>
      </c>
      <c r="BE131" s="52">
        <f t="shared" ca="1" si="60"/>
        <v>7.6999999999999744</v>
      </c>
      <c r="BF131" s="52" t="str">
        <f t="shared" ca="1" si="61"/>
        <v/>
      </c>
      <c r="BG131" s="52">
        <f t="shared" ca="1" si="62"/>
        <v>7.6999999999999744</v>
      </c>
      <c r="BH131" s="52">
        <f t="shared" ca="1" si="63"/>
        <v>7.6999999999999744</v>
      </c>
    </row>
    <row r="132" spans="19:60">
      <c r="S132" s="68">
        <f t="shared" si="82"/>
        <v>7</v>
      </c>
      <c r="T132" s="69">
        <f t="shared" si="82"/>
        <v>2</v>
      </c>
      <c r="U132" s="70">
        <f t="shared" si="76"/>
        <v>5</v>
      </c>
      <c r="V132" s="68">
        <f t="shared" si="81"/>
        <v>2</v>
      </c>
      <c r="W132" s="70">
        <f t="shared" si="81"/>
        <v>7</v>
      </c>
      <c r="X132" s="71">
        <f t="shared" si="81"/>
        <v>0.7142857142857143</v>
      </c>
      <c r="Y132" s="71">
        <f t="shared" si="81"/>
        <v>0.5</v>
      </c>
      <c r="Z132" s="69">
        <f t="shared" si="81"/>
        <v>10000</v>
      </c>
      <c r="AA132" s="69">
        <f t="shared" ca="1" si="81"/>
        <v>9094.3185641468026</v>
      </c>
      <c r="AB132" s="69">
        <f t="shared" ca="1" si="65"/>
        <v>-905.6814358531974</v>
      </c>
      <c r="AC132" s="69">
        <f t="shared" ca="1" si="78"/>
        <v>132.43413957955693</v>
      </c>
      <c r="AD132" s="73">
        <f t="shared" si="71"/>
        <v>7.5999999999999748</v>
      </c>
      <c r="AE132" s="69">
        <f t="shared" si="83"/>
        <v>0.70000000000000007</v>
      </c>
      <c r="AF132" s="69">
        <f t="shared" si="83"/>
        <v>4.2</v>
      </c>
      <c r="AG132" s="78">
        <f t="shared" si="83"/>
        <v>200</v>
      </c>
      <c r="AH132" s="60">
        <f t="shared" si="83"/>
        <v>50</v>
      </c>
      <c r="AI132" s="60">
        <f t="shared" si="83"/>
        <v>210</v>
      </c>
      <c r="AJ132" s="60">
        <f t="shared" si="83"/>
        <v>10210</v>
      </c>
      <c r="AK132" s="60">
        <f t="shared" si="83"/>
        <v>1080.6814358531979</v>
      </c>
      <c r="AL132" s="60">
        <f t="shared" si="83"/>
        <v>21.613628717063957</v>
      </c>
      <c r="AM132" s="60">
        <f t="shared" ca="1" si="83"/>
        <v>-798.32922047521822</v>
      </c>
      <c r="AN132" s="60">
        <f t="shared" ca="1" si="83"/>
        <v>-798.32922047521822</v>
      </c>
      <c r="AO132" s="60">
        <f t="shared" ca="1" si="83"/>
        <v>798.32922047521822</v>
      </c>
      <c r="AP132" s="63">
        <f t="shared" si="49"/>
        <v>35</v>
      </c>
      <c r="AQ132" s="62">
        <f t="shared" si="50"/>
        <v>3.9360037785610564</v>
      </c>
      <c r="AR132" s="62">
        <f t="shared" si="51"/>
        <v>196.80018892805282</v>
      </c>
      <c r="AS132" s="62">
        <f t="shared" si="52"/>
        <v>393.60037785610564</v>
      </c>
      <c r="AT132" s="62">
        <f t="shared" si="53"/>
        <v>-196.80018892805282</v>
      </c>
      <c r="AU132" s="62">
        <f t="shared" si="54"/>
        <v>984.00094464026415</v>
      </c>
      <c r="AV132" s="62">
        <f t="shared" si="55"/>
        <v>-393.60037785610564</v>
      </c>
      <c r="AW132" s="63">
        <f t="shared" si="67"/>
        <v>590.40056678415851</v>
      </c>
      <c r="AX132" s="61" t="str">
        <f t="shared" ca="1" si="56"/>
        <v/>
      </c>
      <c r="AY132" s="69">
        <f t="shared" ca="1" si="68"/>
        <v>9411.6707795247821</v>
      </c>
      <c r="AZ132" s="51">
        <f t="shared" si="57"/>
        <v>1377.6013224963697</v>
      </c>
      <c r="BA132" s="55">
        <f t="shared" ca="1" si="58"/>
        <v>0.15147933435358071</v>
      </c>
      <c r="BB132" s="55">
        <f t="shared" ca="1" si="69"/>
        <v>0.65188546812596582</v>
      </c>
      <c r="BC132" s="64">
        <f t="shared" ca="1" si="59"/>
        <v>-315.28086906903889</v>
      </c>
      <c r="BE132" s="52">
        <f t="shared" ca="1" si="60"/>
        <v>7.5999999999999748</v>
      </c>
      <c r="BF132" s="52" t="str">
        <f t="shared" ca="1" si="61"/>
        <v/>
      </c>
      <c r="BG132" s="52">
        <f t="shared" ca="1" si="62"/>
        <v>7.5999999999999748</v>
      </c>
      <c r="BH132" s="52">
        <f t="shared" ca="1" si="63"/>
        <v>7.5999999999999748</v>
      </c>
    </row>
    <row r="133" spans="19:60">
      <c r="S133" s="68">
        <f t="shared" si="82"/>
        <v>7</v>
      </c>
      <c r="T133" s="69">
        <f t="shared" si="82"/>
        <v>2</v>
      </c>
      <c r="U133" s="70">
        <f t="shared" si="76"/>
        <v>5</v>
      </c>
      <c r="V133" s="68">
        <f t="shared" si="81"/>
        <v>2</v>
      </c>
      <c r="W133" s="70">
        <f t="shared" si="81"/>
        <v>7</v>
      </c>
      <c r="X133" s="71">
        <f t="shared" si="81"/>
        <v>0.7142857142857143</v>
      </c>
      <c r="Y133" s="71">
        <f t="shared" si="81"/>
        <v>0.5</v>
      </c>
      <c r="Z133" s="69">
        <f t="shared" si="81"/>
        <v>10000</v>
      </c>
      <c r="AA133" s="69">
        <f t="shared" ca="1" si="81"/>
        <v>9094.3185641468026</v>
      </c>
      <c r="AB133" s="69">
        <f t="shared" ca="1" si="65"/>
        <v>-905.6814358531974</v>
      </c>
      <c r="AC133" s="69">
        <f t="shared" ca="1" si="78"/>
        <v>132.43413957955693</v>
      </c>
      <c r="AD133" s="73">
        <f t="shared" si="71"/>
        <v>7.4999999999999751</v>
      </c>
      <c r="AE133" s="69">
        <f t="shared" si="83"/>
        <v>0.70000000000000007</v>
      </c>
      <c r="AF133" s="69">
        <f t="shared" si="83"/>
        <v>4.2</v>
      </c>
      <c r="AG133" s="78">
        <f t="shared" si="83"/>
        <v>200</v>
      </c>
      <c r="AH133" s="60">
        <f t="shared" si="83"/>
        <v>50</v>
      </c>
      <c r="AI133" s="60">
        <f t="shared" si="83"/>
        <v>210</v>
      </c>
      <c r="AJ133" s="60">
        <f t="shared" si="83"/>
        <v>10210</v>
      </c>
      <c r="AK133" s="60">
        <f t="shared" si="83"/>
        <v>1080.6814358531979</v>
      </c>
      <c r="AL133" s="60">
        <f t="shared" si="83"/>
        <v>21.613628717063957</v>
      </c>
      <c r="AM133" s="60">
        <f t="shared" ca="1" si="83"/>
        <v>-798.32922047521822</v>
      </c>
      <c r="AN133" s="60">
        <f t="shared" ca="1" si="83"/>
        <v>-798.32922047521822</v>
      </c>
      <c r="AO133" s="60">
        <f t="shared" ca="1" si="83"/>
        <v>798.32922047521822</v>
      </c>
      <c r="AP133" s="63">
        <f t="shared" si="49"/>
        <v>35</v>
      </c>
      <c r="AQ133" s="62">
        <f t="shared" si="50"/>
        <v>3.9751504956085375</v>
      </c>
      <c r="AR133" s="62">
        <f t="shared" si="51"/>
        <v>198.75752478042688</v>
      </c>
      <c r="AS133" s="62">
        <f t="shared" si="52"/>
        <v>397.51504956085375</v>
      </c>
      <c r="AT133" s="62">
        <f t="shared" si="53"/>
        <v>-198.75752478042688</v>
      </c>
      <c r="AU133" s="62">
        <f t="shared" si="54"/>
        <v>993.78762390213433</v>
      </c>
      <c r="AV133" s="62">
        <f t="shared" si="55"/>
        <v>-397.51504956085375</v>
      </c>
      <c r="AW133" s="63">
        <f t="shared" si="67"/>
        <v>596.27257434128057</v>
      </c>
      <c r="AX133" s="61" t="str">
        <f t="shared" ca="1" si="56"/>
        <v/>
      </c>
      <c r="AY133" s="69">
        <f t="shared" ca="1" si="68"/>
        <v>9411.6707795247821</v>
      </c>
      <c r="AZ133" s="51">
        <f t="shared" si="57"/>
        <v>1391.3026734629882</v>
      </c>
      <c r="BA133" s="55">
        <f t="shared" ca="1" si="58"/>
        <v>0.15298591792770735</v>
      </c>
      <c r="BB133" s="55">
        <f t="shared" ca="1" si="69"/>
        <v>0.65836899238147883</v>
      </c>
      <c r="BC133" s="64">
        <f t="shared" ca="1" si="59"/>
        <v>-309.40886151191683</v>
      </c>
      <c r="BE133" s="52">
        <f t="shared" ca="1" si="60"/>
        <v>7.4999999999999751</v>
      </c>
      <c r="BF133" s="52" t="str">
        <f t="shared" ca="1" si="61"/>
        <v/>
      </c>
      <c r="BG133" s="52">
        <f t="shared" ca="1" si="62"/>
        <v>7.4999999999999751</v>
      </c>
      <c r="BH133" s="52">
        <f t="shared" ca="1" si="63"/>
        <v>7.4999999999999751</v>
      </c>
    </row>
    <row r="134" spans="19:60">
      <c r="S134" s="68">
        <f t="shared" si="82"/>
        <v>7</v>
      </c>
      <c r="T134" s="69">
        <f t="shared" si="82"/>
        <v>2</v>
      </c>
      <c r="U134" s="70">
        <f t="shared" si="76"/>
        <v>5</v>
      </c>
      <c r="V134" s="68">
        <f t="shared" si="81"/>
        <v>2</v>
      </c>
      <c r="W134" s="70">
        <f t="shared" si="81"/>
        <v>7</v>
      </c>
      <c r="X134" s="71">
        <f t="shared" si="81"/>
        <v>0.7142857142857143</v>
      </c>
      <c r="Y134" s="71">
        <f t="shared" si="81"/>
        <v>0.5</v>
      </c>
      <c r="Z134" s="69">
        <f t="shared" si="81"/>
        <v>10000</v>
      </c>
      <c r="AA134" s="69">
        <f t="shared" ca="1" si="81"/>
        <v>9094.3185641468026</v>
      </c>
      <c r="AB134" s="69">
        <f t="shared" ca="1" si="65"/>
        <v>-905.6814358531974</v>
      </c>
      <c r="AC134" s="69">
        <f t="shared" ca="1" si="78"/>
        <v>132.43413957955693</v>
      </c>
      <c r="AD134" s="73">
        <f t="shared" si="71"/>
        <v>7.3999999999999755</v>
      </c>
      <c r="AE134" s="69">
        <f t="shared" si="83"/>
        <v>0.70000000000000007</v>
      </c>
      <c r="AF134" s="69">
        <f t="shared" si="83"/>
        <v>4.2</v>
      </c>
      <c r="AG134" s="78">
        <f t="shared" si="83"/>
        <v>200</v>
      </c>
      <c r="AH134" s="60">
        <f t="shared" si="83"/>
        <v>50</v>
      </c>
      <c r="AI134" s="60">
        <f t="shared" si="83"/>
        <v>210</v>
      </c>
      <c r="AJ134" s="60">
        <f t="shared" si="83"/>
        <v>10210</v>
      </c>
      <c r="AK134" s="60">
        <f t="shared" si="83"/>
        <v>1080.6814358531979</v>
      </c>
      <c r="AL134" s="60">
        <f t="shared" si="83"/>
        <v>21.613628717063957</v>
      </c>
      <c r="AM134" s="60">
        <f t="shared" ca="1" si="83"/>
        <v>-798.32922047521822</v>
      </c>
      <c r="AN134" s="60">
        <f t="shared" ca="1" si="83"/>
        <v>-798.32922047521822</v>
      </c>
      <c r="AO134" s="60">
        <f t="shared" ca="1" si="83"/>
        <v>798.32922047521822</v>
      </c>
      <c r="AP134" s="63">
        <f t="shared" si="49"/>
        <v>35</v>
      </c>
      <c r="AQ134" s="62">
        <f t="shared" si="50"/>
        <v>4.0153552320356791</v>
      </c>
      <c r="AR134" s="62">
        <f t="shared" si="51"/>
        <v>200.76776160178395</v>
      </c>
      <c r="AS134" s="62">
        <f t="shared" si="52"/>
        <v>401.53552320356789</v>
      </c>
      <c r="AT134" s="62">
        <f t="shared" si="53"/>
        <v>-200.76776160178395</v>
      </c>
      <c r="AU134" s="62">
        <f t="shared" si="54"/>
        <v>1003.8388080089197</v>
      </c>
      <c r="AV134" s="62">
        <f t="shared" si="55"/>
        <v>-401.53552320356789</v>
      </c>
      <c r="AW134" s="63">
        <f t="shared" si="67"/>
        <v>602.30328480535184</v>
      </c>
      <c r="AX134" s="61" t="str">
        <f t="shared" ca="1" si="56"/>
        <v/>
      </c>
      <c r="AY134" s="69">
        <f t="shared" ca="1" si="68"/>
        <v>9411.6707795247821</v>
      </c>
      <c r="AZ134" s="51">
        <f t="shared" si="57"/>
        <v>1405.3743312124875</v>
      </c>
      <c r="BA134" s="55">
        <f t="shared" ca="1" si="58"/>
        <v>0.1545332199768103</v>
      </c>
      <c r="BB134" s="55">
        <f t="shared" ca="1" si="69"/>
        <v>0.66502774702227596</v>
      </c>
      <c r="BC134" s="64">
        <f t="shared" ca="1" si="59"/>
        <v>-303.37815104784556</v>
      </c>
      <c r="BE134" s="52">
        <f t="shared" ca="1" si="60"/>
        <v>7.3999999999999755</v>
      </c>
      <c r="BF134" s="52" t="str">
        <f t="shared" ca="1" si="61"/>
        <v/>
      </c>
      <c r="BG134" s="52">
        <f t="shared" ca="1" si="62"/>
        <v>7.3999999999999755</v>
      </c>
      <c r="BH134" s="52">
        <f t="shared" ca="1" si="63"/>
        <v>7.3999999999999755</v>
      </c>
    </row>
    <row r="135" spans="19:60">
      <c r="S135" s="68">
        <f t="shared" si="82"/>
        <v>7</v>
      </c>
      <c r="T135" s="69">
        <f t="shared" si="82"/>
        <v>2</v>
      </c>
      <c r="U135" s="70">
        <f t="shared" si="76"/>
        <v>5</v>
      </c>
      <c r="V135" s="68">
        <f t="shared" si="81"/>
        <v>2</v>
      </c>
      <c r="W135" s="70">
        <f t="shared" si="81"/>
        <v>7</v>
      </c>
      <c r="X135" s="71">
        <f t="shared" si="81"/>
        <v>0.7142857142857143</v>
      </c>
      <c r="Y135" s="71">
        <f t="shared" si="81"/>
        <v>0.5</v>
      </c>
      <c r="Z135" s="69">
        <f t="shared" si="81"/>
        <v>10000</v>
      </c>
      <c r="AA135" s="69">
        <f t="shared" ca="1" si="81"/>
        <v>9094.3185641468026</v>
      </c>
      <c r="AB135" s="69">
        <f t="shared" ca="1" si="65"/>
        <v>-905.6814358531974</v>
      </c>
      <c r="AC135" s="69">
        <f t="shared" ca="1" si="78"/>
        <v>132.43413957955693</v>
      </c>
      <c r="AD135" s="73">
        <f t="shared" si="71"/>
        <v>7.2999999999999758</v>
      </c>
      <c r="AE135" s="69">
        <f t="shared" si="83"/>
        <v>0.70000000000000007</v>
      </c>
      <c r="AF135" s="69">
        <f t="shared" si="83"/>
        <v>4.2</v>
      </c>
      <c r="AG135" s="78">
        <f t="shared" si="83"/>
        <v>200</v>
      </c>
      <c r="AH135" s="60">
        <f t="shared" si="83"/>
        <v>50</v>
      </c>
      <c r="AI135" s="60">
        <f t="shared" si="83"/>
        <v>210</v>
      </c>
      <c r="AJ135" s="60">
        <f t="shared" si="83"/>
        <v>10210</v>
      </c>
      <c r="AK135" s="60">
        <f t="shared" si="83"/>
        <v>1080.6814358531979</v>
      </c>
      <c r="AL135" s="60">
        <f t="shared" si="83"/>
        <v>21.613628717063957</v>
      </c>
      <c r="AM135" s="60">
        <f t="shared" ca="1" si="83"/>
        <v>-798.32922047521822</v>
      </c>
      <c r="AN135" s="60">
        <f t="shared" ca="1" si="83"/>
        <v>-798.32922047521822</v>
      </c>
      <c r="AO135" s="60">
        <f t="shared" ca="1" si="83"/>
        <v>798.32922047521822</v>
      </c>
      <c r="AP135" s="63">
        <f t="shared" si="49"/>
        <v>35</v>
      </c>
      <c r="AQ135" s="62">
        <f t="shared" si="50"/>
        <v>4.0566614680909634</v>
      </c>
      <c r="AR135" s="62">
        <f t="shared" si="51"/>
        <v>202.83307340454817</v>
      </c>
      <c r="AS135" s="62">
        <f t="shared" si="52"/>
        <v>405.66614680909635</v>
      </c>
      <c r="AT135" s="62">
        <f t="shared" si="53"/>
        <v>-202.83307340454817</v>
      </c>
      <c r="AU135" s="62">
        <f t="shared" si="54"/>
        <v>1014.1653670227408</v>
      </c>
      <c r="AV135" s="62">
        <f t="shared" si="55"/>
        <v>-405.66614680909635</v>
      </c>
      <c r="AW135" s="63">
        <f t="shared" si="67"/>
        <v>608.49922021364455</v>
      </c>
      <c r="AX135" s="61" t="str">
        <f t="shared" ca="1" si="56"/>
        <v/>
      </c>
      <c r="AY135" s="69">
        <f t="shared" ca="1" si="68"/>
        <v>9411.6707795247821</v>
      </c>
      <c r="AZ135" s="51">
        <f t="shared" si="57"/>
        <v>1419.8315138318371</v>
      </c>
      <c r="BA135" s="55">
        <f t="shared" ca="1" si="58"/>
        <v>0.15612291386287508</v>
      </c>
      <c r="BB135" s="55">
        <f t="shared" ca="1" si="69"/>
        <v>0.67186893329706787</v>
      </c>
      <c r="BC135" s="64">
        <f t="shared" ca="1" si="59"/>
        <v>-297.18221563955285</v>
      </c>
      <c r="BE135" s="52">
        <f t="shared" ca="1" si="60"/>
        <v>7.2999999999999758</v>
      </c>
      <c r="BF135" s="52" t="str">
        <f t="shared" ca="1" si="61"/>
        <v/>
      </c>
      <c r="BG135" s="52">
        <f t="shared" ca="1" si="62"/>
        <v>7.2999999999999758</v>
      </c>
      <c r="BH135" s="52">
        <f t="shared" ca="1" si="63"/>
        <v>7.2999999999999758</v>
      </c>
    </row>
    <row r="136" spans="19:60">
      <c r="S136" s="68">
        <f t="shared" si="82"/>
        <v>7</v>
      </c>
      <c r="T136" s="69">
        <f t="shared" si="82"/>
        <v>2</v>
      </c>
      <c r="U136" s="70">
        <f t="shared" ref="U136:U167" si="84">ROUND((1/T136)*S136,0)+1</f>
        <v>5</v>
      </c>
      <c r="V136" s="68">
        <f t="shared" si="81"/>
        <v>2</v>
      </c>
      <c r="W136" s="70">
        <f t="shared" si="81"/>
        <v>7</v>
      </c>
      <c r="X136" s="71">
        <f t="shared" si="81"/>
        <v>0.7142857142857143</v>
      </c>
      <c r="Y136" s="71">
        <f t="shared" si="81"/>
        <v>0.5</v>
      </c>
      <c r="Z136" s="69">
        <f t="shared" si="81"/>
        <v>10000</v>
      </c>
      <c r="AA136" s="69">
        <f t="shared" ca="1" si="81"/>
        <v>9094.3185641468026</v>
      </c>
      <c r="AB136" s="69">
        <f t="shared" ca="1" si="65"/>
        <v>-905.6814358531974</v>
      </c>
      <c r="AC136" s="69">
        <f t="shared" ca="1" si="78"/>
        <v>132.43413957955693</v>
      </c>
      <c r="AD136" s="73">
        <f t="shared" si="71"/>
        <v>7.1999999999999762</v>
      </c>
      <c r="AE136" s="69">
        <f t="shared" si="83"/>
        <v>0.70000000000000007</v>
      </c>
      <c r="AF136" s="69">
        <f t="shared" si="83"/>
        <v>4.2</v>
      </c>
      <c r="AG136" s="78">
        <f t="shared" si="83"/>
        <v>200</v>
      </c>
      <c r="AH136" s="60">
        <f t="shared" si="83"/>
        <v>50</v>
      </c>
      <c r="AI136" s="60">
        <f t="shared" si="83"/>
        <v>210</v>
      </c>
      <c r="AJ136" s="60">
        <f t="shared" si="83"/>
        <v>10210</v>
      </c>
      <c r="AK136" s="60">
        <f t="shared" si="83"/>
        <v>1080.6814358531979</v>
      </c>
      <c r="AL136" s="60">
        <f t="shared" si="83"/>
        <v>21.613628717063957</v>
      </c>
      <c r="AM136" s="60">
        <f t="shared" ca="1" si="83"/>
        <v>-798.32922047521822</v>
      </c>
      <c r="AN136" s="60">
        <f t="shared" ca="1" si="83"/>
        <v>-798.32922047521822</v>
      </c>
      <c r="AO136" s="60">
        <f t="shared" ca="1" si="83"/>
        <v>798.32922047521822</v>
      </c>
      <c r="AP136" s="63">
        <f t="shared" ref="AP136:AP199" si="85">AE136*AH136</f>
        <v>35</v>
      </c>
      <c r="AQ136" s="62">
        <f t="shared" ref="AQ136:AQ199" si="86">IF(AL136=0,1,(1+(AL136+AE136)/(AD136*(T136-1))))</f>
        <v>4.0991150995922263</v>
      </c>
      <c r="AR136" s="62">
        <f t="shared" ref="AR136:AR199" si="87">IF(AQ136&lt;=0,AH136,AQ136*AH136)</f>
        <v>204.95575497961133</v>
      </c>
      <c r="AS136" s="62">
        <f t="shared" ref="AS136:AS199" si="88">(T136*AR136)</f>
        <v>409.91150995922266</v>
      </c>
      <c r="AT136" s="62">
        <f t="shared" ref="AT136:AT199" si="89">-AR136</f>
        <v>-204.95575497961133</v>
      </c>
      <c r="AU136" s="62">
        <f t="shared" ref="AU136:AU199" si="90">(AS136+AT136)*U136</f>
        <v>1024.7787748980566</v>
      </c>
      <c r="AV136" s="62">
        <f t="shared" ref="AV136:AV199" si="91">AT136*V136</f>
        <v>-409.91150995922266</v>
      </c>
      <c r="AW136" s="63">
        <f t="shared" si="67"/>
        <v>614.86726493883384</v>
      </c>
      <c r="AX136" s="61" t="str">
        <f t="shared" ref="AX136:AX199" ca="1" si="92">IF(AY136+AW136&gt;AJ136,"VINTO","")</f>
        <v/>
      </c>
      <c r="AY136" s="69">
        <f t="shared" ca="1" si="68"/>
        <v>9411.6707795247821</v>
      </c>
      <c r="AZ136" s="51">
        <f t="shared" ref="AZ136:AZ199" si="93">AR136*W136</f>
        <v>1434.6902848572793</v>
      </c>
      <c r="BA136" s="55">
        <f t="shared" ref="BA136:BA199" ca="1" si="94">IFERROR(AZ136/AA136,0)</f>
        <v>0.15775676591244162</v>
      </c>
      <c r="BB136" s="55">
        <f t="shared" ca="1" si="69"/>
        <v>0.67890015252393687</v>
      </c>
      <c r="BC136" s="64">
        <f t="shared" ref="BC136:BC199" ca="1" si="95">AW136+AB136</f>
        <v>-290.81417091436356</v>
      </c>
      <c r="BE136" s="52">
        <f t="shared" ref="BE136:BE199" ca="1" si="96">IF(((AR136-AC136)/AC136)&gt;=BE$4,AD136,"")</f>
        <v>7.1999999999999762</v>
      </c>
      <c r="BF136" s="52" t="str">
        <f t="shared" ref="BF136:BF199" ca="1" si="97">IF(AX136="","",AD136)</f>
        <v/>
      </c>
      <c r="BG136" s="52">
        <f t="shared" ref="BG136:BG199" ca="1" si="98">IF(BA136&lt;=BG$4,AD136,"")</f>
        <v>7.1999999999999762</v>
      </c>
      <c r="BH136" s="52">
        <f t="shared" ref="BH136:BH199" ca="1" si="99">IF(BB136&gt;=BH$4,AD136,"")</f>
        <v>7.1999999999999762</v>
      </c>
    </row>
    <row r="137" spans="19:60">
      <c r="S137" s="68">
        <f t="shared" si="82"/>
        <v>7</v>
      </c>
      <c r="T137" s="69">
        <f t="shared" si="82"/>
        <v>2</v>
      </c>
      <c r="U137" s="70">
        <f t="shared" si="84"/>
        <v>5</v>
      </c>
      <c r="V137" s="68">
        <f t="shared" ref="V137:AA152" si="100">V136</f>
        <v>2</v>
      </c>
      <c r="W137" s="70">
        <f t="shared" si="100"/>
        <v>7</v>
      </c>
      <c r="X137" s="71">
        <f t="shared" si="100"/>
        <v>0.7142857142857143</v>
      </c>
      <c r="Y137" s="71">
        <f t="shared" si="100"/>
        <v>0.5</v>
      </c>
      <c r="Z137" s="69">
        <f t="shared" si="100"/>
        <v>10000</v>
      </c>
      <c r="AA137" s="69">
        <f t="shared" ca="1" si="100"/>
        <v>9094.3185641468026</v>
      </c>
      <c r="AB137" s="69">
        <f t="shared" ref="AB137:AB200" ca="1" si="101">AA137-Z137</f>
        <v>-905.6814358531974</v>
      </c>
      <c r="AC137" s="69">
        <f t="shared" ref="AC137:AC168" ca="1" si="102">AC136</f>
        <v>132.43413957955693</v>
      </c>
      <c r="AD137" s="73">
        <f t="shared" si="71"/>
        <v>7.0999999999999766</v>
      </c>
      <c r="AE137" s="69">
        <f t="shared" si="83"/>
        <v>0.70000000000000007</v>
      </c>
      <c r="AF137" s="69">
        <f t="shared" si="83"/>
        <v>4.2</v>
      </c>
      <c r="AG137" s="78">
        <f t="shared" si="83"/>
        <v>200</v>
      </c>
      <c r="AH137" s="60">
        <f t="shared" si="83"/>
        <v>50</v>
      </c>
      <c r="AI137" s="60">
        <f t="shared" si="83"/>
        <v>210</v>
      </c>
      <c r="AJ137" s="60">
        <f t="shared" si="83"/>
        <v>10210</v>
      </c>
      <c r="AK137" s="60">
        <f t="shared" si="83"/>
        <v>1080.6814358531979</v>
      </c>
      <c r="AL137" s="60">
        <f t="shared" si="83"/>
        <v>21.613628717063957</v>
      </c>
      <c r="AM137" s="60">
        <f t="shared" ca="1" si="83"/>
        <v>-798.32922047521822</v>
      </c>
      <c r="AN137" s="60">
        <f t="shared" ca="1" si="83"/>
        <v>-798.32922047521822</v>
      </c>
      <c r="AO137" s="60">
        <f t="shared" ca="1" si="83"/>
        <v>798.32922047521822</v>
      </c>
      <c r="AP137" s="63">
        <f t="shared" si="85"/>
        <v>35</v>
      </c>
      <c r="AQ137" s="62">
        <f t="shared" si="86"/>
        <v>4.1427646080371874</v>
      </c>
      <c r="AR137" s="62">
        <f t="shared" si="87"/>
        <v>207.13823040185937</v>
      </c>
      <c r="AS137" s="62">
        <f t="shared" si="88"/>
        <v>414.27646080371875</v>
      </c>
      <c r="AT137" s="62">
        <f t="shared" si="89"/>
        <v>-207.13823040185937</v>
      </c>
      <c r="AU137" s="62">
        <f t="shared" si="90"/>
        <v>1035.691152009297</v>
      </c>
      <c r="AV137" s="62">
        <f t="shared" si="91"/>
        <v>-414.27646080371875</v>
      </c>
      <c r="AW137" s="63">
        <f t="shared" ref="AW137:AW200" si="103">SUM(AU137:AV137)</f>
        <v>621.41469120557826</v>
      </c>
      <c r="AX137" s="61" t="str">
        <f t="shared" ca="1" si="92"/>
        <v/>
      </c>
      <c r="AY137" s="69">
        <f t="shared" ref="AY137:AY200" ca="1" si="104">AY136</f>
        <v>9411.6707795247821</v>
      </c>
      <c r="AZ137" s="51">
        <f t="shared" si="93"/>
        <v>1449.9676128130156</v>
      </c>
      <c r="BA137" s="55">
        <f t="shared" ca="1" si="94"/>
        <v>0.1594366419634044</v>
      </c>
      <c r="BB137" s="55">
        <f t="shared" ref="BB137:BB200" ca="1" si="105">IFERROR(AW137/ABS(AB137),0)</f>
        <v>0.68612943426423934</v>
      </c>
      <c r="BC137" s="64">
        <f t="shared" ca="1" si="95"/>
        <v>-284.26674464761913</v>
      </c>
      <c r="BE137" s="52">
        <f t="shared" ca="1" si="96"/>
        <v>7.0999999999999766</v>
      </c>
      <c r="BF137" s="52" t="str">
        <f t="shared" ca="1" si="97"/>
        <v/>
      </c>
      <c r="BG137" s="52">
        <f t="shared" ca="1" si="98"/>
        <v>7.0999999999999766</v>
      </c>
      <c r="BH137" s="52">
        <f t="shared" ca="1" si="99"/>
        <v>7.0999999999999766</v>
      </c>
    </row>
    <row r="138" spans="19:60">
      <c r="S138" s="68">
        <f t="shared" ref="S138:T153" si="106">S137</f>
        <v>7</v>
      </c>
      <c r="T138" s="69">
        <f t="shared" si="106"/>
        <v>2</v>
      </c>
      <c r="U138" s="70">
        <f t="shared" si="84"/>
        <v>5</v>
      </c>
      <c r="V138" s="68">
        <f t="shared" si="100"/>
        <v>2</v>
      </c>
      <c r="W138" s="70">
        <f t="shared" si="100"/>
        <v>7</v>
      </c>
      <c r="X138" s="71">
        <f t="shared" si="100"/>
        <v>0.7142857142857143</v>
      </c>
      <c r="Y138" s="71">
        <f t="shared" si="100"/>
        <v>0.5</v>
      </c>
      <c r="Z138" s="69">
        <f t="shared" si="100"/>
        <v>10000</v>
      </c>
      <c r="AA138" s="69">
        <f t="shared" ca="1" si="100"/>
        <v>9094.3185641468026</v>
      </c>
      <c r="AB138" s="69">
        <f t="shared" ca="1" si="101"/>
        <v>-905.6814358531974</v>
      </c>
      <c r="AC138" s="69">
        <f t="shared" ca="1" si="102"/>
        <v>132.43413957955693</v>
      </c>
      <c r="AD138" s="73">
        <f t="shared" ref="AD138:AD201" si="107">AD137-0.1</f>
        <v>6.9999999999999769</v>
      </c>
      <c r="AE138" s="69">
        <f t="shared" ref="AE138:AO153" si="108">AE137</f>
        <v>0.70000000000000007</v>
      </c>
      <c r="AF138" s="69">
        <f t="shared" si="108"/>
        <v>4.2</v>
      </c>
      <c r="AG138" s="78">
        <f t="shared" si="108"/>
        <v>200</v>
      </c>
      <c r="AH138" s="60">
        <f t="shared" si="108"/>
        <v>50</v>
      </c>
      <c r="AI138" s="60">
        <f t="shared" si="108"/>
        <v>210</v>
      </c>
      <c r="AJ138" s="60">
        <f t="shared" si="108"/>
        <v>10210</v>
      </c>
      <c r="AK138" s="60">
        <f t="shared" si="108"/>
        <v>1080.6814358531979</v>
      </c>
      <c r="AL138" s="60">
        <f t="shared" si="108"/>
        <v>21.613628717063957</v>
      </c>
      <c r="AM138" s="60">
        <f t="shared" ca="1" si="108"/>
        <v>-798.32922047521822</v>
      </c>
      <c r="AN138" s="60">
        <f t="shared" ca="1" si="108"/>
        <v>-798.32922047521822</v>
      </c>
      <c r="AO138" s="60">
        <f t="shared" ca="1" si="108"/>
        <v>798.32922047521822</v>
      </c>
      <c r="AP138" s="63">
        <f t="shared" si="85"/>
        <v>35</v>
      </c>
      <c r="AQ138" s="62">
        <f t="shared" si="86"/>
        <v>4.1876612452948621</v>
      </c>
      <c r="AR138" s="62">
        <f t="shared" si="87"/>
        <v>209.3830622647431</v>
      </c>
      <c r="AS138" s="62">
        <f t="shared" si="88"/>
        <v>418.76612452948621</v>
      </c>
      <c r="AT138" s="62">
        <f t="shared" si="89"/>
        <v>-209.3830622647431</v>
      </c>
      <c r="AU138" s="62">
        <f t="shared" si="90"/>
        <v>1046.9153113237155</v>
      </c>
      <c r="AV138" s="62">
        <f t="shared" si="91"/>
        <v>-418.76612452948621</v>
      </c>
      <c r="AW138" s="63">
        <f t="shared" si="103"/>
        <v>628.14918679422931</v>
      </c>
      <c r="AX138" s="61" t="str">
        <f t="shared" ca="1" si="92"/>
        <v/>
      </c>
      <c r="AY138" s="69">
        <f t="shared" ca="1" si="104"/>
        <v>9411.6707795247821</v>
      </c>
      <c r="AZ138" s="51">
        <f t="shared" si="93"/>
        <v>1465.6814358532017</v>
      </c>
      <c r="BA138" s="55">
        <f t="shared" ca="1" si="94"/>
        <v>0.16116451447296612</v>
      </c>
      <c r="BB138" s="55">
        <f t="shared" ca="1" si="105"/>
        <v>0.69356526691140707</v>
      </c>
      <c r="BC138" s="64">
        <f t="shared" ca="1" si="95"/>
        <v>-277.53224905896809</v>
      </c>
      <c r="BE138" s="52">
        <f t="shared" ca="1" si="96"/>
        <v>6.9999999999999769</v>
      </c>
      <c r="BF138" s="52" t="str">
        <f t="shared" ca="1" si="97"/>
        <v/>
      </c>
      <c r="BG138" s="52">
        <f t="shared" ca="1" si="98"/>
        <v>6.9999999999999769</v>
      </c>
      <c r="BH138" s="52">
        <f t="shared" ca="1" si="99"/>
        <v>6.9999999999999769</v>
      </c>
    </row>
    <row r="139" spans="19:60">
      <c r="S139" s="68">
        <f t="shared" si="106"/>
        <v>7</v>
      </c>
      <c r="T139" s="69">
        <f t="shared" si="106"/>
        <v>2</v>
      </c>
      <c r="U139" s="70">
        <f t="shared" si="84"/>
        <v>5</v>
      </c>
      <c r="V139" s="68">
        <f t="shared" si="100"/>
        <v>2</v>
      </c>
      <c r="W139" s="70">
        <f t="shared" si="100"/>
        <v>7</v>
      </c>
      <c r="X139" s="71">
        <f t="shared" si="100"/>
        <v>0.7142857142857143</v>
      </c>
      <c r="Y139" s="71">
        <f t="shared" si="100"/>
        <v>0.5</v>
      </c>
      <c r="Z139" s="69">
        <f t="shared" si="100"/>
        <v>10000</v>
      </c>
      <c r="AA139" s="69">
        <f t="shared" ca="1" si="100"/>
        <v>9094.3185641468026</v>
      </c>
      <c r="AB139" s="69">
        <f t="shared" ca="1" si="101"/>
        <v>-905.6814358531974</v>
      </c>
      <c r="AC139" s="69">
        <f t="shared" ca="1" si="102"/>
        <v>132.43413957955693</v>
      </c>
      <c r="AD139" s="73">
        <f t="shared" si="107"/>
        <v>6.8999999999999773</v>
      </c>
      <c r="AE139" s="69">
        <f t="shared" si="108"/>
        <v>0.70000000000000007</v>
      </c>
      <c r="AF139" s="69">
        <f t="shared" si="108"/>
        <v>4.2</v>
      </c>
      <c r="AG139" s="78">
        <f t="shared" si="108"/>
        <v>200</v>
      </c>
      <c r="AH139" s="60">
        <f t="shared" si="108"/>
        <v>50</v>
      </c>
      <c r="AI139" s="60">
        <f t="shared" si="108"/>
        <v>210</v>
      </c>
      <c r="AJ139" s="60">
        <f t="shared" si="108"/>
        <v>10210</v>
      </c>
      <c r="AK139" s="60">
        <f t="shared" si="108"/>
        <v>1080.6814358531979</v>
      </c>
      <c r="AL139" s="60">
        <f t="shared" si="108"/>
        <v>21.613628717063957</v>
      </c>
      <c r="AM139" s="60">
        <f t="shared" ca="1" si="108"/>
        <v>-798.32922047521822</v>
      </c>
      <c r="AN139" s="60">
        <f t="shared" ca="1" si="108"/>
        <v>-798.32922047521822</v>
      </c>
      <c r="AO139" s="60">
        <f t="shared" ca="1" si="108"/>
        <v>798.32922047521822</v>
      </c>
      <c r="AP139" s="63">
        <f t="shared" si="85"/>
        <v>35</v>
      </c>
      <c r="AQ139" s="62">
        <f t="shared" si="86"/>
        <v>4.233859234357106</v>
      </c>
      <c r="AR139" s="62">
        <f t="shared" si="87"/>
        <v>211.6929617178553</v>
      </c>
      <c r="AS139" s="62">
        <f t="shared" si="88"/>
        <v>423.38592343571059</v>
      </c>
      <c r="AT139" s="62">
        <f t="shared" si="89"/>
        <v>-211.6929617178553</v>
      </c>
      <c r="AU139" s="62">
        <f t="shared" si="90"/>
        <v>1058.4648085892766</v>
      </c>
      <c r="AV139" s="62">
        <f t="shared" si="91"/>
        <v>-423.38592343571059</v>
      </c>
      <c r="AW139" s="63">
        <f t="shared" si="103"/>
        <v>635.07888515356603</v>
      </c>
      <c r="AX139" s="61" t="str">
        <f t="shared" ca="1" si="92"/>
        <v/>
      </c>
      <c r="AY139" s="69">
        <f t="shared" ca="1" si="104"/>
        <v>9411.6707795247821</v>
      </c>
      <c r="AZ139" s="51">
        <f t="shared" si="93"/>
        <v>1481.8507320249871</v>
      </c>
      <c r="BA139" s="55">
        <f t="shared" ca="1" si="94"/>
        <v>0.1629424702436745</v>
      </c>
      <c r="BB139" s="55">
        <f t="shared" ca="1" si="105"/>
        <v>0.70121663093965247</v>
      </c>
      <c r="BC139" s="64">
        <f t="shared" ca="1" si="95"/>
        <v>-270.60255069963137</v>
      </c>
      <c r="BE139" s="52">
        <f t="shared" ca="1" si="96"/>
        <v>6.8999999999999773</v>
      </c>
      <c r="BF139" s="52" t="str">
        <f t="shared" ca="1" si="97"/>
        <v/>
      </c>
      <c r="BG139" s="52">
        <f t="shared" ca="1" si="98"/>
        <v>6.8999999999999773</v>
      </c>
      <c r="BH139" s="52">
        <f t="shared" ca="1" si="99"/>
        <v>6.8999999999999773</v>
      </c>
    </row>
    <row r="140" spans="19:60">
      <c r="S140" s="68">
        <f t="shared" si="106"/>
        <v>7</v>
      </c>
      <c r="T140" s="69">
        <f t="shared" si="106"/>
        <v>2</v>
      </c>
      <c r="U140" s="70">
        <f t="shared" si="84"/>
        <v>5</v>
      </c>
      <c r="V140" s="68">
        <f t="shared" si="100"/>
        <v>2</v>
      </c>
      <c r="W140" s="70">
        <f t="shared" si="100"/>
        <v>7</v>
      </c>
      <c r="X140" s="71">
        <f t="shared" si="100"/>
        <v>0.7142857142857143</v>
      </c>
      <c r="Y140" s="71">
        <f t="shared" si="100"/>
        <v>0.5</v>
      </c>
      <c r="Z140" s="69">
        <f t="shared" si="100"/>
        <v>10000</v>
      </c>
      <c r="AA140" s="69">
        <f t="shared" ca="1" si="100"/>
        <v>9094.3185641468026</v>
      </c>
      <c r="AB140" s="69">
        <f t="shared" ca="1" si="101"/>
        <v>-905.6814358531974</v>
      </c>
      <c r="AC140" s="69">
        <f t="shared" ca="1" si="102"/>
        <v>132.43413957955693</v>
      </c>
      <c r="AD140" s="73">
        <f t="shared" si="107"/>
        <v>6.7999999999999776</v>
      </c>
      <c r="AE140" s="69">
        <f t="shared" si="108"/>
        <v>0.70000000000000007</v>
      </c>
      <c r="AF140" s="69">
        <f t="shared" si="108"/>
        <v>4.2</v>
      </c>
      <c r="AG140" s="78">
        <f t="shared" si="108"/>
        <v>200</v>
      </c>
      <c r="AH140" s="60">
        <f t="shared" si="108"/>
        <v>50</v>
      </c>
      <c r="AI140" s="60">
        <f t="shared" si="108"/>
        <v>210</v>
      </c>
      <c r="AJ140" s="60">
        <f t="shared" si="108"/>
        <v>10210</v>
      </c>
      <c r="AK140" s="60">
        <f t="shared" si="108"/>
        <v>1080.6814358531979</v>
      </c>
      <c r="AL140" s="60">
        <f t="shared" si="108"/>
        <v>21.613628717063957</v>
      </c>
      <c r="AM140" s="60">
        <f t="shared" ca="1" si="108"/>
        <v>-798.32922047521822</v>
      </c>
      <c r="AN140" s="60">
        <f t="shared" ca="1" si="108"/>
        <v>-798.32922047521822</v>
      </c>
      <c r="AO140" s="60">
        <f t="shared" ca="1" si="108"/>
        <v>798.32922047521822</v>
      </c>
      <c r="AP140" s="63">
        <f t="shared" si="85"/>
        <v>35</v>
      </c>
      <c r="AQ140" s="62">
        <f t="shared" si="86"/>
        <v>4.2814159878035341</v>
      </c>
      <c r="AR140" s="62">
        <f t="shared" si="87"/>
        <v>214.07079939017672</v>
      </c>
      <c r="AS140" s="62">
        <f t="shared" si="88"/>
        <v>428.14159878035343</v>
      </c>
      <c r="AT140" s="62">
        <f t="shared" si="89"/>
        <v>-214.07079939017672</v>
      </c>
      <c r="AU140" s="62">
        <f t="shared" si="90"/>
        <v>1070.3539969508836</v>
      </c>
      <c r="AV140" s="62">
        <f t="shared" si="91"/>
        <v>-428.14159878035343</v>
      </c>
      <c r="AW140" s="63">
        <f t="shared" si="103"/>
        <v>642.21239817053015</v>
      </c>
      <c r="AX140" s="61" t="str">
        <f t="shared" ca="1" si="92"/>
        <v/>
      </c>
      <c r="AY140" s="69">
        <f t="shared" ca="1" si="104"/>
        <v>9411.6707795247821</v>
      </c>
      <c r="AZ140" s="51">
        <f t="shared" si="93"/>
        <v>1498.495595731237</v>
      </c>
      <c r="BA140" s="55">
        <f t="shared" ca="1" si="94"/>
        <v>0.16477271883116848</v>
      </c>
      <c r="BB140" s="55">
        <f t="shared" ca="1" si="105"/>
        <v>0.70909303508637544</v>
      </c>
      <c r="BC140" s="64">
        <f t="shared" ca="1" si="95"/>
        <v>-263.46903768266725</v>
      </c>
      <c r="BE140" s="52">
        <f t="shared" ca="1" si="96"/>
        <v>6.7999999999999776</v>
      </c>
      <c r="BF140" s="52" t="str">
        <f t="shared" ca="1" si="97"/>
        <v/>
      </c>
      <c r="BG140" s="52">
        <f t="shared" ca="1" si="98"/>
        <v>6.7999999999999776</v>
      </c>
      <c r="BH140" s="52">
        <f t="shared" ca="1" si="99"/>
        <v>6.7999999999999776</v>
      </c>
    </row>
    <row r="141" spans="19:60">
      <c r="S141" s="68">
        <f t="shared" si="106"/>
        <v>7</v>
      </c>
      <c r="T141" s="69">
        <f t="shared" si="106"/>
        <v>2</v>
      </c>
      <c r="U141" s="70">
        <f t="shared" si="84"/>
        <v>5</v>
      </c>
      <c r="V141" s="68">
        <f t="shared" si="100"/>
        <v>2</v>
      </c>
      <c r="W141" s="70">
        <f t="shared" si="100"/>
        <v>7</v>
      </c>
      <c r="X141" s="71">
        <f t="shared" si="100"/>
        <v>0.7142857142857143</v>
      </c>
      <c r="Y141" s="71">
        <f t="shared" si="100"/>
        <v>0.5</v>
      </c>
      <c r="Z141" s="69">
        <f t="shared" si="100"/>
        <v>10000</v>
      </c>
      <c r="AA141" s="69">
        <f t="shared" ca="1" si="100"/>
        <v>9094.3185641468026</v>
      </c>
      <c r="AB141" s="69">
        <f t="shared" ca="1" si="101"/>
        <v>-905.6814358531974</v>
      </c>
      <c r="AC141" s="69">
        <f t="shared" ca="1" si="102"/>
        <v>132.43413957955693</v>
      </c>
      <c r="AD141" s="73">
        <f t="shared" si="107"/>
        <v>6.699999999999978</v>
      </c>
      <c r="AE141" s="69">
        <f t="shared" si="108"/>
        <v>0.70000000000000007</v>
      </c>
      <c r="AF141" s="69">
        <f t="shared" si="108"/>
        <v>4.2</v>
      </c>
      <c r="AG141" s="78">
        <f t="shared" si="108"/>
        <v>200</v>
      </c>
      <c r="AH141" s="60">
        <f t="shared" si="108"/>
        <v>50</v>
      </c>
      <c r="AI141" s="60">
        <f t="shared" si="108"/>
        <v>210</v>
      </c>
      <c r="AJ141" s="60">
        <f t="shared" si="108"/>
        <v>10210</v>
      </c>
      <c r="AK141" s="60">
        <f t="shared" si="108"/>
        <v>1080.6814358531979</v>
      </c>
      <c r="AL141" s="60">
        <f t="shared" si="108"/>
        <v>21.613628717063957</v>
      </c>
      <c r="AM141" s="60">
        <f t="shared" ca="1" si="108"/>
        <v>-798.32922047521822</v>
      </c>
      <c r="AN141" s="60">
        <f t="shared" ca="1" si="108"/>
        <v>-798.32922047521822</v>
      </c>
      <c r="AO141" s="60">
        <f t="shared" ca="1" si="108"/>
        <v>798.32922047521822</v>
      </c>
      <c r="AP141" s="63">
        <f t="shared" si="85"/>
        <v>35</v>
      </c>
      <c r="AQ141" s="62">
        <f t="shared" si="86"/>
        <v>4.3303923458304521</v>
      </c>
      <c r="AR141" s="62">
        <f t="shared" si="87"/>
        <v>216.51961729152259</v>
      </c>
      <c r="AS141" s="62">
        <f t="shared" si="88"/>
        <v>433.03923458304519</v>
      </c>
      <c r="AT141" s="62">
        <f t="shared" si="89"/>
        <v>-216.51961729152259</v>
      </c>
      <c r="AU141" s="62">
        <f t="shared" si="90"/>
        <v>1082.5980864576129</v>
      </c>
      <c r="AV141" s="62">
        <f t="shared" si="91"/>
        <v>-433.03923458304519</v>
      </c>
      <c r="AW141" s="63">
        <f t="shared" si="103"/>
        <v>649.55885187456772</v>
      </c>
      <c r="AX141" s="61" t="str">
        <f t="shared" ca="1" si="92"/>
        <v/>
      </c>
      <c r="AY141" s="69">
        <f t="shared" ca="1" si="104"/>
        <v>9411.6707795247821</v>
      </c>
      <c r="AZ141" s="51">
        <f t="shared" si="93"/>
        <v>1515.6373210406582</v>
      </c>
      <c r="BA141" s="55">
        <f t="shared" ca="1" si="94"/>
        <v>0.16665760170485627</v>
      </c>
      <c r="BB141" s="55">
        <f t="shared" ca="1" si="105"/>
        <v>0.71720455577479147</v>
      </c>
      <c r="BC141" s="64">
        <f t="shared" ca="1" si="95"/>
        <v>-256.12258397862968</v>
      </c>
      <c r="BE141" s="52">
        <f t="shared" ca="1" si="96"/>
        <v>6.699999999999978</v>
      </c>
      <c r="BF141" s="52" t="str">
        <f t="shared" ca="1" si="97"/>
        <v/>
      </c>
      <c r="BG141" s="52">
        <f t="shared" ca="1" si="98"/>
        <v>6.699999999999978</v>
      </c>
      <c r="BH141" s="52">
        <f t="shared" ca="1" si="99"/>
        <v>6.699999999999978</v>
      </c>
    </row>
    <row r="142" spans="19:60">
      <c r="S142" s="68">
        <f t="shared" si="106"/>
        <v>7</v>
      </c>
      <c r="T142" s="69">
        <f t="shared" si="106"/>
        <v>2</v>
      </c>
      <c r="U142" s="70">
        <f t="shared" si="84"/>
        <v>5</v>
      </c>
      <c r="V142" s="68">
        <f t="shared" si="100"/>
        <v>2</v>
      </c>
      <c r="W142" s="70">
        <f t="shared" si="100"/>
        <v>7</v>
      </c>
      <c r="X142" s="71">
        <f t="shared" si="100"/>
        <v>0.7142857142857143</v>
      </c>
      <c r="Y142" s="71">
        <f t="shared" si="100"/>
        <v>0.5</v>
      </c>
      <c r="Z142" s="69">
        <f t="shared" si="100"/>
        <v>10000</v>
      </c>
      <c r="AA142" s="69">
        <f t="shared" ca="1" si="100"/>
        <v>9094.3185641468026</v>
      </c>
      <c r="AB142" s="69">
        <f t="shared" ca="1" si="101"/>
        <v>-905.6814358531974</v>
      </c>
      <c r="AC142" s="69">
        <f t="shared" ca="1" si="102"/>
        <v>132.43413957955693</v>
      </c>
      <c r="AD142" s="73">
        <f t="shared" si="107"/>
        <v>6.5999999999999783</v>
      </c>
      <c r="AE142" s="69">
        <f t="shared" si="108"/>
        <v>0.70000000000000007</v>
      </c>
      <c r="AF142" s="69">
        <f t="shared" si="108"/>
        <v>4.2</v>
      </c>
      <c r="AG142" s="78">
        <f t="shared" si="108"/>
        <v>200</v>
      </c>
      <c r="AH142" s="60">
        <f t="shared" si="108"/>
        <v>50</v>
      </c>
      <c r="AI142" s="60">
        <f t="shared" si="108"/>
        <v>210</v>
      </c>
      <c r="AJ142" s="60">
        <f t="shared" si="108"/>
        <v>10210</v>
      </c>
      <c r="AK142" s="60">
        <f t="shared" si="108"/>
        <v>1080.6814358531979</v>
      </c>
      <c r="AL142" s="60">
        <f t="shared" si="108"/>
        <v>21.613628717063957</v>
      </c>
      <c r="AM142" s="60">
        <f t="shared" ca="1" si="108"/>
        <v>-798.32922047521822</v>
      </c>
      <c r="AN142" s="60">
        <f t="shared" ca="1" si="108"/>
        <v>-798.32922047521822</v>
      </c>
      <c r="AO142" s="60">
        <f t="shared" ca="1" si="108"/>
        <v>798.32922047521822</v>
      </c>
      <c r="AP142" s="63">
        <f t="shared" si="85"/>
        <v>35</v>
      </c>
      <c r="AQ142" s="62">
        <f t="shared" si="86"/>
        <v>4.3808528359187928</v>
      </c>
      <c r="AR142" s="62">
        <f t="shared" si="87"/>
        <v>219.04264179593963</v>
      </c>
      <c r="AS142" s="62">
        <f t="shared" si="88"/>
        <v>438.08528359187926</v>
      </c>
      <c r="AT142" s="62">
        <f t="shared" si="89"/>
        <v>-219.04264179593963</v>
      </c>
      <c r="AU142" s="62">
        <f t="shared" si="90"/>
        <v>1095.2132089796983</v>
      </c>
      <c r="AV142" s="62">
        <f t="shared" si="91"/>
        <v>-438.08528359187926</v>
      </c>
      <c r="AW142" s="63">
        <f t="shared" si="103"/>
        <v>657.127925387819</v>
      </c>
      <c r="AX142" s="61" t="str">
        <f t="shared" ca="1" si="92"/>
        <v/>
      </c>
      <c r="AY142" s="69">
        <f t="shared" ca="1" si="104"/>
        <v>9411.6707795247821</v>
      </c>
      <c r="AZ142" s="51">
        <f t="shared" si="93"/>
        <v>1533.2984925715773</v>
      </c>
      <c r="BA142" s="55">
        <f t="shared" ca="1" si="94"/>
        <v>0.16859960224138312</v>
      </c>
      <c r="BB142" s="55">
        <f t="shared" ca="1" si="105"/>
        <v>0.72556188012043277</v>
      </c>
      <c r="BC142" s="64">
        <f t="shared" ca="1" si="95"/>
        <v>-248.55351046537839</v>
      </c>
      <c r="BE142" s="52">
        <f t="shared" ca="1" si="96"/>
        <v>6.5999999999999783</v>
      </c>
      <c r="BF142" s="52" t="str">
        <f t="shared" ca="1" si="97"/>
        <v/>
      </c>
      <c r="BG142" s="52">
        <f t="shared" ca="1" si="98"/>
        <v>6.5999999999999783</v>
      </c>
      <c r="BH142" s="52">
        <f t="shared" ca="1" si="99"/>
        <v>6.5999999999999783</v>
      </c>
    </row>
    <row r="143" spans="19:60">
      <c r="S143" s="68">
        <f t="shared" si="106"/>
        <v>7</v>
      </c>
      <c r="T143" s="69">
        <f t="shared" si="106"/>
        <v>2</v>
      </c>
      <c r="U143" s="70">
        <f t="shared" si="84"/>
        <v>5</v>
      </c>
      <c r="V143" s="68">
        <f t="shared" si="100"/>
        <v>2</v>
      </c>
      <c r="W143" s="70">
        <f t="shared" si="100"/>
        <v>7</v>
      </c>
      <c r="X143" s="71">
        <f t="shared" si="100"/>
        <v>0.7142857142857143</v>
      </c>
      <c r="Y143" s="71">
        <f t="shared" si="100"/>
        <v>0.5</v>
      </c>
      <c r="Z143" s="69">
        <f t="shared" si="100"/>
        <v>10000</v>
      </c>
      <c r="AA143" s="69">
        <f t="shared" ca="1" si="100"/>
        <v>9094.3185641468026</v>
      </c>
      <c r="AB143" s="69">
        <f t="shared" ca="1" si="101"/>
        <v>-905.6814358531974</v>
      </c>
      <c r="AC143" s="69">
        <f t="shared" ca="1" si="102"/>
        <v>132.43413957955693</v>
      </c>
      <c r="AD143" s="73">
        <f t="shared" si="107"/>
        <v>6.4999999999999787</v>
      </c>
      <c r="AE143" s="69">
        <f t="shared" si="108"/>
        <v>0.70000000000000007</v>
      </c>
      <c r="AF143" s="69">
        <f t="shared" si="108"/>
        <v>4.2</v>
      </c>
      <c r="AG143" s="78">
        <f t="shared" si="108"/>
        <v>200</v>
      </c>
      <c r="AH143" s="60">
        <f t="shared" si="108"/>
        <v>50</v>
      </c>
      <c r="AI143" s="60">
        <f t="shared" si="108"/>
        <v>210</v>
      </c>
      <c r="AJ143" s="60">
        <f t="shared" si="108"/>
        <v>10210</v>
      </c>
      <c r="AK143" s="60">
        <f t="shared" si="108"/>
        <v>1080.6814358531979</v>
      </c>
      <c r="AL143" s="60">
        <f t="shared" si="108"/>
        <v>21.613628717063957</v>
      </c>
      <c r="AM143" s="60">
        <f t="shared" ca="1" si="108"/>
        <v>-798.32922047521822</v>
      </c>
      <c r="AN143" s="60">
        <f t="shared" ca="1" si="108"/>
        <v>-798.32922047521822</v>
      </c>
      <c r="AO143" s="60">
        <f t="shared" ca="1" si="108"/>
        <v>798.32922047521822</v>
      </c>
      <c r="AP143" s="63">
        <f t="shared" si="85"/>
        <v>35</v>
      </c>
      <c r="AQ143" s="62">
        <f t="shared" si="86"/>
        <v>4.4328659564713888</v>
      </c>
      <c r="AR143" s="62">
        <f t="shared" si="87"/>
        <v>221.64329782356944</v>
      </c>
      <c r="AS143" s="62">
        <f t="shared" si="88"/>
        <v>443.28659564713888</v>
      </c>
      <c r="AT143" s="62">
        <f t="shared" si="89"/>
        <v>-221.64329782356944</v>
      </c>
      <c r="AU143" s="62">
        <f t="shared" si="90"/>
        <v>1108.2164891178472</v>
      </c>
      <c r="AV143" s="62">
        <f t="shared" si="91"/>
        <v>-443.28659564713888</v>
      </c>
      <c r="AW143" s="63">
        <f t="shared" si="103"/>
        <v>664.92989347070829</v>
      </c>
      <c r="AX143" s="61" t="str">
        <f t="shared" ca="1" si="92"/>
        <v/>
      </c>
      <c r="AY143" s="69">
        <f t="shared" ca="1" si="104"/>
        <v>9411.6707795247821</v>
      </c>
      <c r="AZ143" s="51">
        <f t="shared" si="93"/>
        <v>1551.5030847649862</v>
      </c>
      <c r="BA143" s="55">
        <f t="shared" ca="1" si="94"/>
        <v>0.1706013566405723</v>
      </c>
      <c r="BB143" s="55">
        <f t="shared" ca="1" si="105"/>
        <v>0.73417635290747785</v>
      </c>
      <c r="BC143" s="64">
        <f t="shared" ca="1" si="95"/>
        <v>-240.75154238248911</v>
      </c>
      <c r="BE143" s="52">
        <f t="shared" ca="1" si="96"/>
        <v>6.4999999999999787</v>
      </c>
      <c r="BF143" s="52" t="str">
        <f t="shared" ca="1" si="97"/>
        <v/>
      </c>
      <c r="BG143" s="52">
        <f t="shared" ca="1" si="98"/>
        <v>6.4999999999999787</v>
      </c>
      <c r="BH143" s="52">
        <f t="shared" ca="1" si="99"/>
        <v>6.4999999999999787</v>
      </c>
    </row>
    <row r="144" spans="19:60">
      <c r="S144" s="68">
        <f t="shared" si="106"/>
        <v>7</v>
      </c>
      <c r="T144" s="69">
        <f t="shared" si="106"/>
        <v>2</v>
      </c>
      <c r="U144" s="70">
        <f t="shared" si="84"/>
        <v>5</v>
      </c>
      <c r="V144" s="68">
        <f t="shared" si="100"/>
        <v>2</v>
      </c>
      <c r="W144" s="70">
        <f t="shared" si="100"/>
        <v>7</v>
      </c>
      <c r="X144" s="71">
        <f t="shared" si="100"/>
        <v>0.7142857142857143</v>
      </c>
      <c r="Y144" s="71">
        <f t="shared" si="100"/>
        <v>0.5</v>
      </c>
      <c r="Z144" s="69">
        <f t="shared" si="100"/>
        <v>10000</v>
      </c>
      <c r="AA144" s="69">
        <f t="shared" ca="1" si="100"/>
        <v>9094.3185641468026</v>
      </c>
      <c r="AB144" s="69">
        <f t="shared" ca="1" si="101"/>
        <v>-905.6814358531974</v>
      </c>
      <c r="AC144" s="69">
        <f t="shared" ca="1" si="102"/>
        <v>132.43413957955693</v>
      </c>
      <c r="AD144" s="73">
        <f t="shared" si="107"/>
        <v>6.399999999999979</v>
      </c>
      <c r="AE144" s="69">
        <f t="shared" si="108"/>
        <v>0.70000000000000007</v>
      </c>
      <c r="AF144" s="69">
        <f t="shared" si="108"/>
        <v>4.2</v>
      </c>
      <c r="AG144" s="78">
        <f t="shared" si="108"/>
        <v>200</v>
      </c>
      <c r="AH144" s="60">
        <f t="shared" si="108"/>
        <v>50</v>
      </c>
      <c r="AI144" s="60">
        <f t="shared" si="108"/>
        <v>210</v>
      </c>
      <c r="AJ144" s="60">
        <f t="shared" si="108"/>
        <v>10210</v>
      </c>
      <c r="AK144" s="60">
        <f t="shared" si="108"/>
        <v>1080.6814358531979</v>
      </c>
      <c r="AL144" s="60">
        <f t="shared" si="108"/>
        <v>21.613628717063957</v>
      </c>
      <c r="AM144" s="60">
        <f t="shared" ca="1" si="108"/>
        <v>-798.32922047521822</v>
      </c>
      <c r="AN144" s="60">
        <f t="shared" ca="1" si="108"/>
        <v>-798.32922047521822</v>
      </c>
      <c r="AO144" s="60">
        <f t="shared" ca="1" si="108"/>
        <v>798.32922047521822</v>
      </c>
      <c r="AP144" s="63">
        <f t="shared" si="85"/>
        <v>35</v>
      </c>
      <c r="AQ144" s="62">
        <f t="shared" si="86"/>
        <v>4.4865044870412545</v>
      </c>
      <c r="AR144" s="62">
        <f t="shared" si="87"/>
        <v>224.32522435206272</v>
      </c>
      <c r="AS144" s="62">
        <f t="shared" si="88"/>
        <v>448.65044870412544</v>
      </c>
      <c r="AT144" s="62">
        <f t="shared" si="89"/>
        <v>-224.32522435206272</v>
      </c>
      <c r="AU144" s="62">
        <f t="shared" si="90"/>
        <v>1121.6261217603137</v>
      </c>
      <c r="AV144" s="62">
        <f t="shared" si="91"/>
        <v>-448.65044870412544</v>
      </c>
      <c r="AW144" s="63">
        <f t="shared" si="103"/>
        <v>672.97567305618827</v>
      </c>
      <c r="AX144" s="61" t="str">
        <f t="shared" ca="1" si="92"/>
        <v/>
      </c>
      <c r="AY144" s="69">
        <f t="shared" ca="1" si="104"/>
        <v>9411.6707795247821</v>
      </c>
      <c r="AZ144" s="51">
        <f t="shared" si="93"/>
        <v>1570.2765704644389</v>
      </c>
      <c r="BA144" s="55">
        <f t="shared" ca="1" si="94"/>
        <v>0.17266566586473617</v>
      </c>
      <c r="BB144" s="55">
        <f t="shared" ca="1" si="105"/>
        <v>0.74306002796911852</v>
      </c>
      <c r="BC144" s="64">
        <f t="shared" ca="1" si="95"/>
        <v>-232.70576279700913</v>
      </c>
      <c r="BE144" s="52">
        <f t="shared" ca="1" si="96"/>
        <v>6.399999999999979</v>
      </c>
      <c r="BF144" s="52" t="str">
        <f t="shared" ca="1" si="97"/>
        <v/>
      </c>
      <c r="BG144" s="52">
        <f t="shared" ca="1" si="98"/>
        <v>6.399999999999979</v>
      </c>
      <c r="BH144" s="52">
        <f t="shared" ca="1" si="99"/>
        <v>6.399999999999979</v>
      </c>
    </row>
    <row r="145" spans="19:60">
      <c r="S145" s="68">
        <f t="shared" si="106"/>
        <v>7</v>
      </c>
      <c r="T145" s="69">
        <f t="shared" si="106"/>
        <v>2</v>
      </c>
      <c r="U145" s="70">
        <f t="shared" si="84"/>
        <v>5</v>
      </c>
      <c r="V145" s="68">
        <f t="shared" si="100"/>
        <v>2</v>
      </c>
      <c r="W145" s="70">
        <f t="shared" si="100"/>
        <v>7</v>
      </c>
      <c r="X145" s="71">
        <f t="shared" si="100"/>
        <v>0.7142857142857143</v>
      </c>
      <c r="Y145" s="71">
        <f t="shared" si="100"/>
        <v>0.5</v>
      </c>
      <c r="Z145" s="69">
        <f t="shared" si="100"/>
        <v>10000</v>
      </c>
      <c r="AA145" s="69">
        <f t="shared" ca="1" si="100"/>
        <v>9094.3185641468026</v>
      </c>
      <c r="AB145" s="69">
        <f t="shared" ca="1" si="101"/>
        <v>-905.6814358531974</v>
      </c>
      <c r="AC145" s="69">
        <f t="shared" ca="1" si="102"/>
        <v>132.43413957955693</v>
      </c>
      <c r="AD145" s="73">
        <f t="shared" si="107"/>
        <v>6.2999999999999794</v>
      </c>
      <c r="AE145" s="69">
        <f t="shared" si="108"/>
        <v>0.70000000000000007</v>
      </c>
      <c r="AF145" s="69">
        <f t="shared" si="108"/>
        <v>4.2</v>
      </c>
      <c r="AG145" s="78">
        <f t="shared" si="108"/>
        <v>200</v>
      </c>
      <c r="AH145" s="60">
        <f t="shared" si="108"/>
        <v>50</v>
      </c>
      <c r="AI145" s="60">
        <f t="shared" si="108"/>
        <v>210</v>
      </c>
      <c r="AJ145" s="60">
        <f t="shared" si="108"/>
        <v>10210</v>
      </c>
      <c r="AK145" s="60">
        <f t="shared" si="108"/>
        <v>1080.6814358531979</v>
      </c>
      <c r="AL145" s="60">
        <f t="shared" si="108"/>
        <v>21.613628717063957</v>
      </c>
      <c r="AM145" s="60">
        <f t="shared" ca="1" si="108"/>
        <v>-798.32922047521822</v>
      </c>
      <c r="AN145" s="60">
        <f t="shared" ca="1" si="108"/>
        <v>-798.32922047521822</v>
      </c>
      <c r="AO145" s="60">
        <f t="shared" ca="1" si="108"/>
        <v>798.32922047521822</v>
      </c>
      <c r="AP145" s="63">
        <f t="shared" si="85"/>
        <v>35</v>
      </c>
      <c r="AQ145" s="62">
        <f t="shared" si="86"/>
        <v>4.5418458281054015</v>
      </c>
      <c r="AR145" s="62">
        <f t="shared" si="87"/>
        <v>227.09229140527009</v>
      </c>
      <c r="AS145" s="62">
        <f t="shared" si="88"/>
        <v>454.18458281054018</v>
      </c>
      <c r="AT145" s="62">
        <f t="shared" si="89"/>
        <v>-227.09229140527009</v>
      </c>
      <c r="AU145" s="62">
        <f t="shared" si="90"/>
        <v>1135.4614570263504</v>
      </c>
      <c r="AV145" s="62">
        <f t="shared" si="91"/>
        <v>-454.18458281054018</v>
      </c>
      <c r="AW145" s="63">
        <f t="shared" si="103"/>
        <v>681.27687421581027</v>
      </c>
      <c r="AX145" s="61" t="str">
        <f t="shared" ca="1" si="92"/>
        <v/>
      </c>
      <c r="AY145" s="69">
        <f t="shared" ca="1" si="104"/>
        <v>9411.6707795247821</v>
      </c>
      <c r="AZ145" s="51">
        <f t="shared" si="93"/>
        <v>1589.6460398368906</v>
      </c>
      <c r="BA145" s="55">
        <f t="shared" ca="1" si="94"/>
        <v>0.174795508715064</v>
      </c>
      <c r="BB145" s="55">
        <f t="shared" ca="1" si="105"/>
        <v>0.75222572446128722</v>
      </c>
      <c r="BC145" s="64">
        <f t="shared" ca="1" si="95"/>
        <v>-224.40456163738713</v>
      </c>
      <c r="BE145" s="52">
        <f t="shared" ca="1" si="96"/>
        <v>6.2999999999999794</v>
      </c>
      <c r="BF145" s="52" t="str">
        <f t="shared" ca="1" si="97"/>
        <v/>
      </c>
      <c r="BG145" s="52">
        <f t="shared" ca="1" si="98"/>
        <v>6.2999999999999794</v>
      </c>
      <c r="BH145" s="52">
        <f t="shared" ca="1" si="99"/>
        <v>6.2999999999999794</v>
      </c>
    </row>
    <row r="146" spans="19:60">
      <c r="S146" s="68">
        <f t="shared" si="106"/>
        <v>7</v>
      </c>
      <c r="T146" s="69">
        <f t="shared" si="106"/>
        <v>2</v>
      </c>
      <c r="U146" s="70">
        <f t="shared" si="84"/>
        <v>5</v>
      </c>
      <c r="V146" s="68">
        <f t="shared" si="100"/>
        <v>2</v>
      </c>
      <c r="W146" s="70">
        <f t="shared" si="100"/>
        <v>7</v>
      </c>
      <c r="X146" s="71">
        <f t="shared" si="100"/>
        <v>0.7142857142857143</v>
      </c>
      <c r="Y146" s="71">
        <f t="shared" si="100"/>
        <v>0.5</v>
      </c>
      <c r="Z146" s="69">
        <f t="shared" si="100"/>
        <v>10000</v>
      </c>
      <c r="AA146" s="69">
        <f t="shared" ca="1" si="100"/>
        <v>9094.3185641468026</v>
      </c>
      <c r="AB146" s="69">
        <f t="shared" ca="1" si="101"/>
        <v>-905.6814358531974</v>
      </c>
      <c r="AC146" s="69">
        <f t="shared" ca="1" si="102"/>
        <v>132.43413957955693</v>
      </c>
      <c r="AD146" s="73">
        <f t="shared" si="107"/>
        <v>6.1999999999999797</v>
      </c>
      <c r="AE146" s="69">
        <f t="shared" si="108"/>
        <v>0.70000000000000007</v>
      </c>
      <c r="AF146" s="69">
        <f t="shared" si="108"/>
        <v>4.2</v>
      </c>
      <c r="AG146" s="78">
        <f t="shared" si="108"/>
        <v>200</v>
      </c>
      <c r="AH146" s="60">
        <f t="shared" si="108"/>
        <v>50</v>
      </c>
      <c r="AI146" s="60">
        <f t="shared" si="108"/>
        <v>210</v>
      </c>
      <c r="AJ146" s="60">
        <f t="shared" si="108"/>
        <v>10210</v>
      </c>
      <c r="AK146" s="60">
        <f t="shared" si="108"/>
        <v>1080.6814358531979</v>
      </c>
      <c r="AL146" s="60">
        <f t="shared" si="108"/>
        <v>21.613628717063957</v>
      </c>
      <c r="AM146" s="60">
        <f t="shared" ca="1" si="108"/>
        <v>-798.32922047521822</v>
      </c>
      <c r="AN146" s="60">
        <f t="shared" ca="1" si="108"/>
        <v>-798.32922047521822</v>
      </c>
      <c r="AO146" s="60">
        <f t="shared" ca="1" si="108"/>
        <v>798.32922047521822</v>
      </c>
      <c r="AP146" s="63">
        <f t="shared" si="85"/>
        <v>35</v>
      </c>
      <c r="AQ146" s="62">
        <f t="shared" si="86"/>
        <v>4.5989723737200041</v>
      </c>
      <c r="AR146" s="62">
        <f t="shared" si="87"/>
        <v>229.9486186860002</v>
      </c>
      <c r="AS146" s="62">
        <f t="shared" si="88"/>
        <v>459.8972373720004</v>
      </c>
      <c r="AT146" s="62">
        <f t="shared" si="89"/>
        <v>-229.9486186860002</v>
      </c>
      <c r="AU146" s="62">
        <f t="shared" si="90"/>
        <v>1149.743093430001</v>
      </c>
      <c r="AV146" s="62">
        <f t="shared" si="91"/>
        <v>-459.8972373720004</v>
      </c>
      <c r="AW146" s="63">
        <f t="shared" si="103"/>
        <v>689.84585605800055</v>
      </c>
      <c r="AX146" s="61" t="str">
        <f t="shared" ca="1" si="92"/>
        <v/>
      </c>
      <c r="AY146" s="69">
        <f t="shared" ca="1" si="104"/>
        <v>9411.6707795247821</v>
      </c>
      <c r="AZ146" s="51">
        <f t="shared" si="93"/>
        <v>1609.6403308020015</v>
      </c>
      <c r="BA146" s="55">
        <f t="shared" ca="1" si="94"/>
        <v>0.17699405617346683</v>
      </c>
      <c r="BB146" s="55">
        <f t="shared" ca="1" si="105"/>
        <v>0.76168708858223544</v>
      </c>
      <c r="BC146" s="64">
        <f t="shared" ca="1" si="95"/>
        <v>-215.83557979519685</v>
      </c>
      <c r="BE146" s="52">
        <f t="shared" ca="1" si="96"/>
        <v>6.1999999999999797</v>
      </c>
      <c r="BF146" s="52" t="str">
        <f t="shared" ca="1" si="97"/>
        <v/>
      </c>
      <c r="BG146" s="52">
        <f t="shared" ca="1" si="98"/>
        <v>6.1999999999999797</v>
      </c>
      <c r="BH146" s="52">
        <f t="shared" ca="1" si="99"/>
        <v>6.1999999999999797</v>
      </c>
    </row>
    <row r="147" spans="19:60">
      <c r="S147" s="68">
        <f t="shared" si="106"/>
        <v>7</v>
      </c>
      <c r="T147" s="69">
        <f t="shared" si="106"/>
        <v>2</v>
      </c>
      <c r="U147" s="70">
        <f t="shared" si="84"/>
        <v>5</v>
      </c>
      <c r="V147" s="68">
        <f t="shared" si="100"/>
        <v>2</v>
      </c>
      <c r="W147" s="70">
        <f t="shared" si="100"/>
        <v>7</v>
      </c>
      <c r="X147" s="71">
        <f t="shared" si="100"/>
        <v>0.7142857142857143</v>
      </c>
      <c r="Y147" s="71">
        <f t="shared" si="100"/>
        <v>0.5</v>
      </c>
      <c r="Z147" s="69">
        <f t="shared" si="100"/>
        <v>10000</v>
      </c>
      <c r="AA147" s="69">
        <f t="shared" ca="1" si="100"/>
        <v>9094.3185641468026</v>
      </c>
      <c r="AB147" s="69">
        <f t="shared" ca="1" si="101"/>
        <v>-905.6814358531974</v>
      </c>
      <c r="AC147" s="69">
        <f t="shared" ca="1" si="102"/>
        <v>132.43413957955693</v>
      </c>
      <c r="AD147" s="73">
        <f t="shared" si="107"/>
        <v>6.0999999999999801</v>
      </c>
      <c r="AE147" s="69">
        <f t="shared" si="108"/>
        <v>0.70000000000000007</v>
      </c>
      <c r="AF147" s="69">
        <f t="shared" si="108"/>
        <v>4.2</v>
      </c>
      <c r="AG147" s="78">
        <f t="shared" si="108"/>
        <v>200</v>
      </c>
      <c r="AH147" s="60">
        <f t="shared" si="108"/>
        <v>50</v>
      </c>
      <c r="AI147" s="60">
        <f t="shared" si="108"/>
        <v>210</v>
      </c>
      <c r="AJ147" s="60">
        <f t="shared" si="108"/>
        <v>10210</v>
      </c>
      <c r="AK147" s="60">
        <f t="shared" si="108"/>
        <v>1080.6814358531979</v>
      </c>
      <c r="AL147" s="60">
        <f t="shared" si="108"/>
        <v>21.613628717063957</v>
      </c>
      <c r="AM147" s="60">
        <f t="shared" ca="1" si="108"/>
        <v>-798.32922047521822</v>
      </c>
      <c r="AN147" s="60">
        <f t="shared" ca="1" si="108"/>
        <v>-798.32922047521822</v>
      </c>
      <c r="AO147" s="60">
        <f t="shared" ca="1" si="108"/>
        <v>798.32922047521822</v>
      </c>
      <c r="AP147" s="63">
        <f t="shared" si="85"/>
        <v>35</v>
      </c>
      <c r="AQ147" s="62">
        <f t="shared" si="86"/>
        <v>4.6579719208301693</v>
      </c>
      <c r="AR147" s="62">
        <f t="shared" si="87"/>
        <v>232.89859604150845</v>
      </c>
      <c r="AS147" s="62">
        <f t="shared" si="88"/>
        <v>465.79719208301691</v>
      </c>
      <c r="AT147" s="62">
        <f t="shared" si="89"/>
        <v>-232.89859604150845</v>
      </c>
      <c r="AU147" s="62">
        <f t="shared" si="90"/>
        <v>1164.4929802075424</v>
      </c>
      <c r="AV147" s="62">
        <f t="shared" si="91"/>
        <v>-465.79719208301691</v>
      </c>
      <c r="AW147" s="63">
        <f t="shared" si="103"/>
        <v>698.69578812452551</v>
      </c>
      <c r="AX147" s="61" t="str">
        <f t="shared" ca="1" si="92"/>
        <v/>
      </c>
      <c r="AY147" s="69">
        <f t="shared" ca="1" si="104"/>
        <v>9411.6707795247821</v>
      </c>
      <c r="AZ147" s="51">
        <f t="shared" si="93"/>
        <v>1630.2901722905592</v>
      </c>
      <c r="BA147" s="55">
        <f t="shared" ca="1" si="94"/>
        <v>0.17926468715509608</v>
      </c>
      <c r="BB147" s="55">
        <f t="shared" ca="1" si="105"/>
        <v>0.77145866136288743</v>
      </c>
      <c r="BC147" s="64">
        <f t="shared" ca="1" si="95"/>
        <v>-206.98564772867189</v>
      </c>
      <c r="BE147" s="52">
        <f t="shared" ca="1" si="96"/>
        <v>6.0999999999999801</v>
      </c>
      <c r="BF147" s="52" t="str">
        <f t="shared" ca="1" si="97"/>
        <v/>
      </c>
      <c r="BG147" s="52">
        <f t="shared" ca="1" si="98"/>
        <v>6.0999999999999801</v>
      </c>
      <c r="BH147" s="52">
        <f t="shared" ca="1" si="99"/>
        <v>6.0999999999999801</v>
      </c>
    </row>
    <row r="148" spans="19:60">
      <c r="S148" s="68">
        <f t="shared" si="106"/>
        <v>7</v>
      </c>
      <c r="T148" s="69">
        <f t="shared" si="106"/>
        <v>2</v>
      </c>
      <c r="U148" s="70">
        <f t="shared" si="84"/>
        <v>5</v>
      </c>
      <c r="V148" s="68">
        <f t="shared" si="100"/>
        <v>2</v>
      </c>
      <c r="W148" s="70">
        <f t="shared" si="100"/>
        <v>7</v>
      </c>
      <c r="X148" s="71">
        <f t="shared" si="100"/>
        <v>0.7142857142857143</v>
      </c>
      <c r="Y148" s="71">
        <f t="shared" si="100"/>
        <v>0.5</v>
      </c>
      <c r="Z148" s="69">
        <f t="shared" si="100"/>
        <v>10000</v>
      </c>
      <c r="AA148" s="69">
        <f t="shared" ca="1" si="100"/>
        <v>9094.3185641468026</v>
      </c>
      <c r="AB148" s="69">
        <f t="shared" ca="1" si="101"/>
        <v>-905.6814358531974</v>
      </c>
      <c r="AC148" s="69">
        <f t="shared" ca="1" si="102"/>
        <v>132.43413957955693</v>
      </c>
      <c r="AD148" s="73">
        <f t="shared" si="107"/>
        <v>5.9999999999999805</v>
      </c>
      <c r="AE148" s="69">
        <f t="shared" si="108"/>
        <v>0.70000000000000007</v>
      </c>
      <c r="AF148" s="69">
        <f t="shared" si="108"/>
        <v>4.2</v>
      </c>
      <c r="AG148" s="78">
        <f t="shared" si="108"/>
        <v>200</v>
      </c>
      <c r="AH148" s="60">
        <f t="shared" si="108"/>
        <v>50</v>
      </c>
      <c r="AI148" s="60">
        <f t="shared" si="108"/>
        <v>210</v>
      </c>
      <c r="AJ148" s="60">
        <f t="shared" si="108"/>
        <v>10210</v>
      </c>
      <c r="AK148" s="60">
        <f t="shared" si="108"/>
        <v>1080.6814358531979</v>
      </c>
      <c r="AL148" s="60">
        <f t="shared" si="108"/>
        <v>21.613628717063957</v>
      </c>
      <c r="AM148" s="60">
        <f t="shared" ca="1" si="108"/>
        <v>-798.32922047521822</v>
      </c>
      <c r="AN148" s="60">
        <f t="shared" ca="1" si="108"/>
        <v>-798.32922047521822</v>
      </c>
      <c r="AO148" s="60">
        <f t="shared" ca="1" si="108"/>
        <v>798.32922047521822</v>
      </c>
      <c r="AP148" s="63">
        <f t="shared" si="85"/>
        <v>35</v>
      </c>
      <c r="AQ148" s="62">
        <f t="shared" si="86"/>
        <v>4.7189381195106712</v>
      </c>
      <c r="AR148" s="62">
        <f t="shared" si="87"/>
        <v>235.94690597553355</v>
      </c>
      <c r="AS148" s="62">
        <f t="shared" si="88"/>
        <v>471.89381195106711</v>
      </c>
      <c r="AT148" s="62">
        <f t="shared" si="89"/>
        <v>-235.94690597553355</v>
      </c>
      <c r="AU148" s="62">
        <f t="shared" si="90"/>
        <v>1179.7345298776677</v>
      </c>
      <c r="AV148" s="62">
        <f t="shared" si="91"/>
        <v>-471.89381195106711</v>
      </c>
      <c r="AW148" s="63">
        <f t="shared" si="103"/>
        <v>707.84071792660052</v>
      </c>
      <c r="AX148" s="61" t="str">
        <f t="shared" ca="1" si="92"/>
        <v/>
      </c>
      <c r="AY148" s="69">
        <f t="shared" ca="1" si="104"/>
        <v>9411.6707795247821</v>
      </c>
      <c r="AZ148" s="51">
        <f t="shared" si="93"/>
        <v>1651.6283418287348</v>
      </c>
      <c r="BA148" s="55">
        <f t="shared" ca="1" si="94"/>
        <v>0.18161100583611289</v>
      </c>
      <c r="BB148" s="55">
        <f t="shared" ca="1" si="105"/>
        <v>0.78155595323622706</v>
      </c>
      <c r="BC148" s="64">
        <f t="shared" ca="1" si="95"/>
        <v>-197.84071792659688</v>
      </c>
      <c r="BE148" s="52">
        <f t="shared" ca="1" si="96"/>
        <v>5.9999999999999805</v>
      </c>
      <c r="BF148" s="52" t="str">
        <f t="shared" ca="1" si="97"/>
        <v/>
      </c>
      <c r="BG148" s="52">
        <f t="shared" ca="1" si="98"/>
        <v>5.9999999999999805</v>
      </c>
      <c r="BH148" s="52">
        <f t="shared" ca="1" si="99"/>
        <v>5.9999999999999805</v>
      </c>
    </row>
    <row r="149" spans="19:60">
      <c r="S149" s="68">
        <f t="shared" si="106"/>
        <v>7</v>
      </c>
      <c r="T149" s="69">
        <f t="shared" si="106"/>
        <v>2</v>
      </c>
      <c r="U149" s="70">
        <f t="shared" si="84"/>
        <v>5</v>
      </c>
      <c r="V149" s="68">
        <f t="shared" si="100"/>
        <v>2</v>
      </c>
      <c r="W149" s="70">
        <f t="shared" si="100"/>
        <v>7</v>
      </c>
      <c r="X149" s="71">
        <f t="shared" si="100"/>
        <v>0.7142857142857143</v>
      </c>
      <c r="Y149" s="71">
        <f t="shared" si="100"/>
        <v>0.5</v>
      </c>
      <c r="Z149" s="69">
        <f t="shared" si="100"/>
        <v>10000</v>
      </c>
      <c r="AA149" s="69">
        <f t="shared" ca="1" si="100"/>
        <v>9094.3185641468026</v>
      </c>
      <c r="AB149" s="69">
        <f t="shared" ca="1" si="101"/>
        <v>-905.6814358531974</v>
      </c>
      <c r="AC149" s="69">
        <f t="shared" ca="1" si="102"/>
        <v>132.43413957955693</v>
      </c>
      <c r="AD149" s="73">
        <f t="shared" si="107"/>
        <v>5.8999999999999808</v>
      </c>
      <c r="AE149" s="69">
        <f t="shared" si="108"/>
        <v>0.70000000000000007</v>
      </c>
      <c r="AF149" s="69">
        <f t="shared" si="108"/>
        <v>4.2</v>
      </c>
      <c r="AG149" s="78">
        <f t="shared" si="108"/>
        <v>200</v>
      </c>
      <c r="AH149" s="60">
        <f t="shared" si="108"/>
        <v>50</v>
      </c>
      <c r="AI149" s="60">
        <f t="shared" si="108"/>
        <v>210</v>
      </c>
      <c r="AJ149" s="60">
        <f t="shared" si="108"/>
        <v>10210</v>
      </c>
      <c r="AK149" s="60">
        <f t="shared" si="108"/>
        <v>1080.6814358531979</v>
      </c>
      <c r="AL149" s="60">
        <f t="shared" si="108"/>
        <v>21.613628717063957</v>
      </c>
      <c r="AM149" s="60">
        <f t="shared" ca="1" si="108"/>
        <v>-798.32922047521822</v>
      </c>
      <c r="AN149" s="60">
        <f t="shared" ca="1" si="108"/>
        <v>-798.32922047521822</v>
      </c>
      <c r="AO149" s="60">
        <f t="shared" ca="1" si="108"/>
        <v>798.32922047521822</v>
      </c>
      <c r="AP149" s="63">
        <f t="shared" si="85"/>
        <v>35</v>
      </c>
      <c r="AQ149" s="62">
        <f t="shared" si="86"/>
        <v>4.7819709689939032</v>
      </c>
      <c r="AR149" s="62">
        <f t="shared" si="87"/>
        <v>239.09854844969516</v>
      </c>
      <c r="AS149" s="62">
        <f t="shared" si="88"/>
        <v>478.19709689939032</v>
      </c>
      <c r="AT149" s="62">
        <f t="shared" si="89"/>
        <v>-239.09854844969516</v>
      </c>
      <c r="AU149" s="62">
        <f t="shared" si="90"/>
        <v>1195.4927422484757</v>
      </c>
      <c r="AV149" s="62">
        <f t="shared" si="91"/>
        <v>-478.19709689939032</v>
      </c>
      <c r="AW149" s="63">
        <f t="shared" si="103"/>
        <v>717.29564534908536</v>
      </c>
      <c r="AX149" s="61" t="str">
        <f t="shared" ca="1" si="92"/>
        <v/>
      </c>
      <c r="AY149" s="69">
        <f t="shared" ca="1" si="104"/>
        <v>9411.6707795247821</v>
      </c>
      <c r="AZ149" s="51">
        <f t="shared" si="93"/>
        <v>1673.6898391478662</v>
      </c>
      <c r="BA149" s="55">
        <f t="shared" ca="1" si="94"/>
        <v>0.18403686074360492</v>
      </c>
      <c r="BB149" s="55">
        <f t="shared" ca="1" si="105"/>
        <v>0.79199552619001934</v>
      </c>
      <c r="BC149" s="64">
        <f t="shared" ca="1" si="95"/>
        <v>-188.38579050411204</v>
      </c>
      <c r="BE149" s="52">
        <f t="shared" ca="1" si="96"/>
        <v>5.8999999999999808</v>
      </c>
      <c r="BF149" s="52" t="str">
        <f t="shared" ca="1" si="97"/>
        <v/>
      </c>
      <c r="BG149" s="52">
        <f t="shared" ca="1" si="98"/>
        <v>5.8999999999999808</v>
      </c>
      <c r="BH149" s="52">
        <f t="shared" ca="1" si="99"/>
        <v>5.8999999999999808</v>
      </c>
    </row>
    <row r="150" spans="19:60">
      <c r="S150" s="68">
        <f t="shared" si="106"/>
        <v>7</v>
      </c>
      <c r="T150" s="69">
        <f t="shared" si="106"/>
        <v>2</v>
      </c>
      <c r="U150" s="70">
        <f t="shared" si="84"/>
        <v>5</v>
      </c>
      <c r="V150" s="68">
        <f t="shared" si="100"/>
        <v>2</v>
      </c>
      <c r="W150" s="70">
        <f t="shared" si="100"/>
        <v>7</v>
      </c>
      <c r="X150" s="71">
        <f t="shared" si="100"/>
        <v>0.7142857142857143</v>
      </c>
      <c r="Y150" s="71">
        <f t="shared" si="100"/>
        <v>0.5</v>
      </c>
      <c r="Z150" s="69">
        <f t="shared" si="100"/>
        <v>10000</v>
      </c>
      <c r="AA150" s="69">
        <f t="shared" ca="1" si="100"/>
        <v>9094.3185641468026</v>
      </c>
      <c r="AB150" s="69">
        <f t="shared" ca="1" si="101"/>
        <v>-905.6814358531974</v>
      </c>
      <c r="AC150" s="69">
        <f t="shared" ca="1" si="102"/>
        <v>132.43413957955693</v>
      </c>
      <c r="AD150" s="73">
        <f t="shared" si="107"/>
        <v>5.7999999999999812</v>
      </c>
      <c r="AE150" s="69">
        <f t="shared" si="108"/>
        <v>0.70000000000000007</v>
      </c>
      <c r="AF150" s="69">
        <f t="shared" si="108"/>
        <v>4.2</v>
      </c>
      <c r="AG150" s="78">
        <f t="shared" si="108"/>
        <v>200</v>
      </c>
      <c r="AH150" s="60">
        <f t="shared" si="108"/>
        <v>50</v>
      </c>
      <c r="AI150" s="60">
        <f t="shared" si="108"/>
        <v>210</v>
      </c>
      <c r="AJ150" s="60">
        <f t="shared" si="108"/>
        <v>10210</v>
      </c>
      <c r="AK150" s="60">
        <f t="shared" si="108"/>
        <v>1080.6814358531979</v>
      </c>
      <c r="AL150" s="60">
        <f t="shared" si="108"/>
        <v>21.613628717063957</v>
      </c>
      <c r="AM150" s="60">
        <f t="shared" ca="1" si="108"/>
        <v>-798.32922047521822</v>
      </c>
      <c r="AN150" s="60">
        <f t="shared" ca="1" si="108"/>
        <v>-798.32922047521822</v>
      </c>
      <c r="AO150" s="60">
        <f t="shared" ca="1" si="108"/>
        <v>798.32922047521822</v>
      </c>
      <c r="AP150" s="63">
        <f t="shared" si="85"/>
        <v>35</v>
      </c>
      <c r="AQ150" s="62">
        <f t="shared" si="86"/>
        <v>4.8471773650110395</v>
      </c>
      <c r="AR150" s="62">
        <f t="shared" si="87"/>
        <v>242.35886825055198</v>
      </c>
      <c r="AS150" s="62">
        <f t="shared" si="88"/>
        <v>484.71773650110396</v>
      </c>
      <c r="AT150" s="62">
        <f t="shared" si="89"/>
        <v>-242.35886825055198</v>
      </c>
      <c r="AU150" s="62">
        <f t="shared" si="90"/>
        <v>1211.79434125276</v>
      </c>
      <c r="AV150" s="62">
        <f t="shared" si="91"/>
        <v>-484.71773650110396</v>
      </c>
      <c r="AW150" s="63">
        <f t="shared" si="103"/>
        <v>727.07660475165608</v>
      </c>
      <c r="AX150" s="61" t="str">
        <f t="shared" ca="1" si="92"/>
        <v/>
      </c>
      <c r="AY150" s="69">
        <f t="shared" ca="1" si="104"/>
        <v>9411.6707795247821</v>
      </c>
      <c r="AZ150" s="51">
        <f t="shared" si="93"/>
        <v>1696.5120777538639</v>
      </c>
      <c r="BA150" s="55">
        <f t="shared" ca="1" si="94"/>
        <v>0.18654636582032078</v>
      </c>
      <c r="BB150" s="55">
        <f t="shared" ca="1" si="105"/>
        <v>0.80279508441808067</v>
      </c>
      <c r="BC150" s="64">
        <f t="shared" ca="1" si="95"/>
        <v>-178.60483110154132</v>
      </c>
      <c r="BE150" s="52">
        <f t="shared" ca="1" si="96"/>
        <v>5.7999999999999812</v>
      </c>
      <c r="BF150" s="52" t="str">
        <f t="shared" ca="1" si="97"/>
        <v/>
      </c>
      <c r="BG150" s="52">
        <f t="shared" ca="1" si="98"/>
        <v>5.7999999999999812</v>
      </c>
      <c r="BH150" s="52">
        <f t="shared" ca="1" si="99"/>
        <v>5.7999999999999812</v>
      </c>
    </row>
    <row r="151" spans="19:60">
      <c r="S151" s="68">
        <f t="shared" si="106"/>
        <v>7</v>
      </c>
      <c r="T151" s="69">
        <f t="shared" si="106"/>
        <v>2</v>
      </c>
      <c r="U151" s="70">
        <f t="shared" si="84"/>
        <v>5</v>
      </c>
      <c r="V151" s="68">
        <f t="shared" si="100"/>
        <v>2</v>
      </c>
      <c r="W151" s="70">
        <f t="shared" si="100"/>
        <v>7</v>
      </c>
      <c r="X151" s="71">
        <f t="shared" si="100"/>
        <v>0.7142857142857143</v>
      </c>
      <c r="Y151" s="71">
        <f t="shared" si="100"/>
        <v>0.5</v>
      </c>
      <c r="Z151" s="69">
        <f t="shared" si="100"/>
        <v>10000</v>
      </c>
      <c r="AA151" s="69">
        <f t="shared" ca="1" si="100"/>
        <v>9094.3185641468026</v>
      </c>
      <c r="AB151" s="69">
        <f t="shared" ca="1" si="101"/>
        <v>-905.6814358531974</v>
      </c>
      <c r="AC151" s="69">
        <f t="shared" ca="1" si="102"/>
        <v>132.43413957955693</v>
      </c>
      <c r="AD151" s="73">
        <f t="shared" si="107"/>
        <v>5.6999999999999815</v>
      </c>
      <c r="AE151" s="69">
        <f t="shared" si="108"/>
        <v>0.70000000000000007</v>
      </c>
      <c r="AF151" s="69">
        <f t="shared" si="108"/>
        <v>4.2</v>
      </c>
      <c r="AG151" s="78">
        <f t="shared" si="108"/>
        <v>200</v>
      </c>
      <c r="AH151" s="60">
        <f t="shared" si="108"/>
        <v>50</v>
      </c>
      <c r="AI151" s="60">
        <f t="shared" si="108"/>
        <v>210</v>
      </c>
      <c r="AJ151" s="60">
        <f t="shared" si="108"/>
        <v>10210</v>
      </c>
      <c r="AK151" s="60">
        <f t="shared" si="108"/>
        <v>1080.6814358531979</v>
      </c>
      <c r="AL151" s="60">
        <f t="shared" si="108"/>
        <v>21.613628717063957</v>
      </c>
      <c r="AM151" s="60">
        <f t="shared" ca="1" si="108"/>
        <v>-798.32922047521822</v>
      </c>
      <c r="AN151" s="60">
        <f t="shared" ca="1" si="108"/>
        <v>-798.32922047521822</v>
      </c>
      <c r="AO151" s="60">
        <f t="shared" ca="1" si="108"/>
        <v>798.32922047521822</v>
      </c>
      <c r="AP151" s="63">
        <f t="shared" si="85"/>
        <v>35</v>
      </c>
      <c r="AQ151" s="62">
        <f t="shared" si="86"/>
        <v>4.9146717047480752</v>
      </c>
      <c r="AR151" s="62">
        <f t="shared" si="87"/>
        <v>245.73358523740376</v>
      </c>
      <c r="AS151" s="62">
        <f t="shared" si="88"/>
        <v>491.46717047480752</v>
      </c>
      <c r="AT151" s="62">
        <f t="shared" si="89"/>
        <v>-245.73358523740376</v>
      </c>
      <c r="AU151" s="62">
        <f t="shared" si="90"/>
        <v>1228.6679261870188</v>
      </c>
      <c r="AV151" s="62">
        <f t="shared" si="91"/>
        <v>-491.46717047480752</v>
      </c>
      <c r="AW151" s="63">
        <f t="shared" si="103"/>
        <v>737.20075571221128</v>
      </c>
      <c r="AX151" s="61" t="str">
        <f t="shared" ca="1" si="92"/>
        <v/>
      </c>
      <c r="AY151" s="69">
        <f t="shared" ca="1" si="104"/>
        <v>9411.6707795247821</v>
      </c>
      <c r="AZ151" s="51">
        <f t="shared" si="93"/>
        <v>1720.1350966618263</v>
      </c>
      <c r="BA151" s="55">
        <f t="shared" ca="1" si="94"/>
        <v>0.18914392370674596</v>
      </c>
      <c r="BB151" s="55">
        <f t="shared" ca="1" si="105"/>
        <v>0.8139735745137926</v>
      </c>
      <c r="BC151" s="64">
        <f t="shared" ca="1" si="95"/>
        <v>-168.48068014098612</v>
      </c>
      <c r="BE151" s="52">
        <f t="shared" ca="1" si="96"/>
        <v>5.6999999999999815</v>
      </c>
      <c r="BF151" s="52" t="str">
        <f t="shared" ca="1" si="97"/>
        <v/>
      </c>
      <c r="BG151" s="52">
        <f t="shared" ca="1" si="98"/>
        <v>5.6999999999999815</v>
      </c>
      <c r="BH151" s="52">
        <f t="shared" ca="1" si="99"/>
        <v>5.6999999999999815</v>
      </c>
    </row>
    <row r="152" spans="19:60">
      <c r="S152" s="68">
        <f t="shared" si="106"/>
        <v>7</v>
      </c>
      <c r="T152" s="69">
        <f t="shared" si="106"/>
        <v>2</v>
      </c>
      <c r="U152" s="70">
        <f t="shared" si="84"/>
        <v>5</v>
      </c>
      <c r="V152" s="68">
        <f t="shared" si="100"/>
        <v>2</v>
      </c>
      <c r="W152" s="70">
        <f t="shared" si="100"/>
        <v>7</v>
      </c>
      <c r="X152" s="71">
        <f t="shared" si="100"/>
        <v>0.7142857142857143</v>
      </c>
      <c r="Y152" s="71">
        <f t="shared" si="100"/>
        <v>0.5</v>
      </c>
      <c r="Z152" s="69">
        <f t="shared" si="100"/>
        <v>10000</v>
      </c>
      <c r="AA152" s="69">
        <f t="shared" ca="1" si="100"/>
        <v>9094.3185641468026</v>
      </c>
      <c r="AB152" s="69">
        <f t="shared" ca="1" si="101"/>
        <v>-905.6814358531974</v>
      </c>
      <c r="AC152" s="69">
        <f t="shared" ca="1" si="102"/>
        <v>132.43413957955693</v>
      </c>
      <c r="AD152" s="73">
        <f t="shared" si="107"/>
        <v>5.5999999999999819</v>
      </c>
      <c r="AE152" s="69">
        <f t="shared" si="108"/>
        <v>0.70000000000000007</v>
      </c>
      <c r="AF152" s="69">
        <f t="shared" si="108"/>
        <v>4.2</v>
      </c>
      <c r="AG152" s="78">
        <f t="shared" si="108"/>
        <v>200</v>
      </c>
      <c r="AH152" s="60">
        <f t="shared" si="108"/>
        <v>50</v>
      </c>
      <c r="AI152" s="60">
        <f t="shared" si="108"/>
        <v>210</v>
      </c>
      <c r="AJ152" s="60">
        <f t="shared" si="108"/>
        <v>10210</v>
      </c>
      <c r="AK152" s="60">
        <f t="shared" si="108"/>
        <v>1080.6814358531979</v>
      </c>
      <c r="AL152" s="60">
        <f t="shared" si="108"/>
        <v>21.613628717063957</v>
      </c>
      <c r="AM152" s="60">
        <f t="shared" ca="1" si="108"/>
        <v>-798.32922047521822</v>
      </c>
      <c r="AN152" s="60">
        <f t="shared" ca="1" si="108"/>
        <v>-798.32922047521822</v>
      </c>
      <c r="AO152" s="60">
        <f t="shared" ca="1" si="108"/>
        <v>798.32922047521822</v>
      </c>
      <c r="AP152" s="63">
        <f t="shared" si="85"/>
        <v>35</v>
      </c>
      <c r="AQ152" s="62">
        <f t="shared" si="86"/>
        <v>4.9845765566185767</v>
      </c>
      <c r="AR152" s="62">
        <f t="shared" si="87"/>
        <v>249.22882783092882</v>
      </c>
      <c r="AS152" s="62">
        <f t="shared" si="88"/>
        <v>498.45765566185764</v>
      </c>
      <c r="AT152" s="62">
        <f t="shared" si="89"/>
        <v>-249.22882783092882</v>
      </c>
      <c r="AU152" s="62">
        <f t="shared" si="90"/>
        <v>1246.1441391546441</v>
      </c>
      <c r="AV152" s="62">
        <f t="shared" si="91"/>
        <v>-498.45765566185764</v>
      </c>
      <c r="AW152" s="63">
        <f t="shared" si="103"/>
        <v>747.68648349278646</v>
      </c>
      <c r="AX152" s="61" t="str">
        <f t="shared" ca="1" si="92"/>
        <v/>
      </c>
      <c r="AY152" s="69">
        <f t="shared" ca="1" si="104"/>
        <v>9411.6707795247821</v>
      </c>
      <c r="AZ152" s="51">
        <f t="shared" si="93"/>
        <v>1744.6017948165018</v>
      </c>
      <c r="BA152" s="55">
        <f t="shared" ca="1" si="94"/>
        <v>0.19183425151768632</v>
      </c>
      <c r="BB152" s="55">
        <f t="shared" ca="1" si="105"/>
        <v>0.82555129639863745</v>
      </c>
      <c r="BC152" s="64">
        <f t="shared" ca="1" si="95"/>
        <v>-157.99495236041093</v>
      </c>
      <c r="BE152" s="52">
        <f t="shared" ca="1" si="96"/>
        <v>5.5999999999999819</v>
      </c>
      <c r="BF152" s="52" t="str">
        <f t="shared" ca="1" si="97"/>
        <v/>
      </c>
      <c r="BG152" s="52">
        <f t="shared" ca="1" si="98"/>
        <v>5.5999999999999819</v>
      </c>
      <c r="BH152" s="52">
        <f t="shared" ca="1" si="99"/>
        <v>5.5999999999999819</v>
      </c>
    </row>
    <row r="153" spans="19:60">
      <c r="S153" s="68">
        <f t="shared" si="106"/>
        <v>7</v>
      </c>
      <c r="T153" s="69">
        <f t="shared" si="106"/>
        <v>2</v>
      </c>
      <c r="U153" s="70">
        <f t="shared" si="84"/>
        <v>5</v>
      </c>
      <c r="V153" s="68">
        <f t="shared" ref="V153:AA168" si="109">V152</f>
        <v>2</v>
      </c>
      <c r="W153" s="70">
        <f t="shared" si="109"/>
        <v>7</v>
      </c>
      <c r="X153" s="71">
        <f t="shared" si="109"/>
        <v>0.7142857142857143</v>
      </c>
      <c r="Y153" s="71">
        <f t="shared" si="109"/>
        <v>0.5</v>
      </c>
      <c r="Z153" s="69">
        <f t="shared" si="109"/>
        <v>10000</v>
      </c>
      <c r="AA153" s="69">
        <f t="shared" ca="1" si="109"/>
        <v>9094.3185641468026</v>
      </c>
      <c r="AB153" s="69">
        <f t="shared" ca="1" si="101"/>
        <v>-905.6814358531974</v>
      </c>
      <c r="AC153" s="69">
        <f t="shared" ca="1" si="102"/>
        <v>132.43413957955693</v>
      </c>
      <c r="AD153" s="73">
        <f t="shared" si="107"/>
        <v>5.4999999999999822</v>
      </c>
      <c r="AE153" s="69">
        <f t="shared" si="108"/>
        <v>0.70000000000000007</v>
      </c>
      <c r="AF153" s="69">
        <f t="shared" si="108"/>
        <v>4.2</v>
      </c>
      <c r="AG153" s="78">
        <f t="shared" si="108"/>
        <v>200</v>
      </c>
      <c r="AH153" s="60">
        <f t="shared" si="108"/>
        <v>50</v>
      </c>
      <c r="AI153" s="60">
        <f t="shared" si="108"/>
        <v>210</v>
      </c>
      <c r="AJ153" s="60">
        <f t="shared" si="108"/>
        <v>10210</v>
      </c>
      <c r="AK153" s="60">
        <f t="shared" si="108"/>
        <v>1080.6814358531979</v>
      </c>
      <c r="AL153" s="60">
        <f t="shared" si="108"/>
        <v>21.613628717063957</v>
      </c>
      <c r="AM153" s="60">
        <f t="shared" ca="1" si="108"/>
        <v>-798.32922047521822</v>
      </c>
      <c r="AN153" s="60">
        <f t="shared" ca="1" si="108"/>
        <v>-798.32922047521822</v>
      </c>
      <c r="AO153" s="60">
        <f t="shared" ca="1" si="108"/>
        <v>798.32922047521822</v>
      </c>
      <c r="AP153" s="63">
        <f t="shared" si="85"/>
        <v>35</v>
      </c>
      <c r="AQ153" s="62">
        <f t="shared" si="86"/>
        <v>5.0570234031025505</v>
      </c>
      <c r="AR153" s="62">
        <f t="shared" si="87"/>
        <v>252.85117015512753</v>
      </c>
      <c r="AS153" s="62">
        <f t="shared" si="88"/>
        <v>505.70234031025507</v>
      </c>
      <c r="AT153" s="62">
        <f t="shared" si="89"/>
        <v>-252.85117015512753</v>
      </c>
      <c r="AU153" s="62">
        <f t="shared" si="90"/>
        <v>1264.2558507756376</v>
      </c>
      <c r="AV153" s="62">
        <f t="shared" si="91"/>
        <v>-505.70234031025507</v>
      </c>
      <c r="AW153" s="63">
        <f t="shared" si="103"/>
        <v>758.55351046538249</v>
      </c>
      <c r="AX153" s="61" t="str">
        <f t="shared" ca="1" si="92"/>
        <v/>
      </c>
      <c r="AY153" s="69">
        <f t="shared" ca="1" si="104"/>
        <v>9411.6707795247821</v>
      </c>
      <c r="AZ153" s="51">
        <f t="shared" si="93"/>
        <v>1769.9581910858928</v>
      </c>
      <c r="BA153" s="55">
        <f t="shared" ca="1" si="94"/>
        <v>0.19462240943084275</v>
      </c>
      <c r="BB153" s="55">
        <f t="shared" ca="1" si="105"/>
        <v>0.83755002635202191</v>
      </c>
      <c r="BC153" s="64">
        <f t="shared" ca="1" si="95"/>
        <v>-147.12792538781491</v>
      </c>
      <c r="BE153" s="52">
        <f t="shared" ca="1" si="96"/>
        <v>5.4999999999999822</v>
      </c>
      <c r="BF153" s="52" t="str">
        <f t="shared" ca="1" si="97"/>
        <v/>
      </c>
      <c r="BG153" s="52">
        <f t="shared" ca="1" si="98"/>
        <v>5.4999999999999822</v>
      </c>
      <c r="BH153" s="52">
        <f t="shared" ca="1" si="99"/>
        <v>5.4999999999999822</v>
      </c>
    </row>
    <row r="154" spans="19:60">
      <c r="S154" s="68">
        <f t="shared" ref="S154:T169" si="110">S153</f>
        <v>7</v>
      </c>
      <c r="T154" s="69">
        <f t="shared" si="110"/>
        <v>2</v>
      </c>
      <c r="U154" s="70">
        <f t="shared" si="84"/>
        <v>5</v>
      </c>
      <c r="V154" s="68">
        <f t="shared" si="109"/>
        <v>2</v>
      </c>
      <c r="W154" s="70">
        <f t="shared" si="109"/>
        <v>7</v>
      </c>
      <c r="X154" s="71">
        <f t="shared" si="109"/>
        <v>0.7142857142857143</v>
      </c>
      <c r="Y154" s="71">
        <f t="shared" si="109"/>
        <v>0.5</v>
      </c>
      <c r="Z154" s="69">
        <f t="shared" si="109"/>
        <v>10000</v>
      </c>
      <c r="AA154" s="69">
        <f t="shared" ca="1" si="109"/>
        <v>9094.3185641468026</v>
      </c>
      <c r="AB154" s="69">
        <f t="shared" ca="1" si="101"/>
        <v>-905.6814358531974</v>
      </c>
      <c r="AC154" s="69">
        <f t="shared" ca="1" si="102"/>
        <v>132.43413957955693</v>
      </c>
      <c r="AD154" s="73">
        <f t="shared" si="107"/>
        <v>5.3999999999999826</v>
      </c>
      <c r="AE154" s="69">
        <f t="shared" ref="AE154:AO169" si="111">AE153</f>
        <v>0.70000000000000007</v>
      </c>
      <c r="AF154" s="69">
        <f t="shared" si="111"/>
        <v>4.2</v>
      </c>
      <c r="AG154" s="78">
        <f t="shared" si="111"/>
        <v>200</v>
      </c>
      <c r="AH154" s="60">
        <f t="shared" si="111"/>
        <v>50</v>
      </c>
      <c r="AI154" s="60">
        <f t="shared" si="111"/>
        <v>210</v>
      </c>
      <c r="AJ154" s="60">
        <f t="shared" si="111"/>
        <v>10210</v>
      </c>
      <c r="AK154" s="60">
        <f t="shared" si="111"/>
        <v>1080.6814358531979</v>
      </c>
      <c r="AL154" s="60">
        <f t="shared" si="111"/>
        <v>21.613628717063957</v>
      </c>
      <c r="AM154" s="60">
        <f t="shared" ca="1" si="111"/>
        <v>-798.32922047521822</v>
      </c>
      <c r="AN154" s="60">
        <f t="shared" ca="1" si="111"/>
        <v>-798.32922047521822</v>
      </c>
      <c r="AO154" s="60">
        <f t="shared" ca="1" si="111"/>
        <v>798.32922047521822</v>
      </c>
      <c r="AP154" s="63">
        <f t="shared" si="85"/>
        <v>35</v>
      </c>
      <c r="AQ154" s="62">
        <f t="shared" si="86"/>
        <v>5.1321534661229684</v>
      </c>
      <c r="AR154" s="62">
        <f t="shared" si="87"/>
        <v>256.6076733061484</v>
      </c>
      <c r="AS154" s="62">
        <f t="shared" si="88"/>
        <v>513.2153466122968</v>
      </c>
      <c r="AT154" s="62">
        <f t="shared" si="89"/>
        <v>-256.6076733061484</v>
      </c>
      <c r="AU154" s="62">
        <f t="shared" si="90"/>
        <v>1283.038366530742</v>
      </c>
      <c r="AV154" s="62">
        <f t="shared" si="91"/>
        <v>-513.2153466122968</v>
      </c>
      <c r="AW154" s="63">
        <f t="shared" si="103"/>
        <v>769.8230199184452</v>
      </c>
      <c r="AX154" s="61" t="str">
        <f t="shared" ca="1" si="92"/>
        <v/>
      </c>
      <c r="AY154" s="69">
        <f t="shared" ca="1" si="104"/>
        <v>9411.6707795247821</v>
      </c>
      <c r="AZ154" s="51">
        <f t="shared" si="93"/>
        <v>1796.2537131430388</v>
      </c>
      <c r="BA154" s="55">
        <f t="shared" ca="1" si="94"/>
        <v>0.19751383245189377</v>
      </c>
      <c r="BB154" s="55">
        <f t="shared" ca="1" si="105"/>
        <v>0.84999315371108741</v>
      </c>
      <c r="BC154" s="64">
        <f t="shared" ca="1" si="95"/>
        <v>-135.8584159347522</v>
      </c>
      <c r="BE154" s="52">
        <f t="shared" ca="1" si="96"/>
        <v>5.3999999999999826</v>
      </c>
      <c r="BF154" s="52" t="str">
        <f t="shared" ca="1" si="97"/>
        <v/>
      </c>
      <c r="BG154" s="52">
        <f t="shared" ca="1" si="98"/>
        <v>5.3999999999999826</v>
      </c>
      <c r="BH154" s="52">
        <f t="shared" ca="1" si="99"/>
        <v>5.3999999999999826</v>
      </c>
    </row>
    <row r="155" spans="19:60">
      <c r="S155" s="68">
        <f t="shared" si="110"/>
        <v>7</v>
      </c>
      <c r="T155" s="69">
        <f t="shared" si="110"/>
        <v>2</v>
      </c>
      <c r="U155" s="70">
        <f t="shared" si="84"/>
        <v>5</v>
      </c>
      <c r="V155" s="68">
        <f t="shared" si="109"/>
        <v>2</v>
      </c>
      <c r="W155" s="70">
        <f t="shared" si="109"/>
        <v>7</v>
      </c>
      <c r="X155" s="71">
        <f t="shared" si="109"/>
        <v>0.7142857142857143</v>
      </c>
      <c r="Y155" s="71">
        <f t="shared" si="109"/>
        <v>0.5</v>
      </c>
      <c r="Z155" s="69">
        <f t="shared" si="109"/>
        <v>10000</v>
      </c>
      <c r="AA155" s="69">
        <f t="shared" ca="1" si="109"/>
        <v>9094.3185641468026</v>
      </c>
      <c r="AB155" s="69">
        <f t="shared" ca="1" si="101"/>
        <v>-905.6814358531974</v>
      </c>
      <c r="AC155" s="69">
        <f t="shared" ca="1" si="102"/>
        <v>132.43413957955693</v>
      </c>
      <c r="AD155" s="73">
        <f t="shared" si="107"/>
        <v>5.2999999999999829</v>
      </c>
      <c r="AE155" s="69">
        <f t="shared" si="111"/>
        <v>0.70000000000000007</v>
      </c>
      <c r="AF155" s="69">
        <f t="shared" si="111"/>
        <v>4.2</v>
      </c>
      <c r="AG155" s="78">
        <f t="shared" si="111"/>
        <v>200</v>
      </c>
      <c r="AH155" s="60">
        <f t="shared" si="111"/>
        <v>50</v>
      </c>
      <c r="AI155" s="60">
        <f t="shared" si="111"/>
        <v>210</v>
      </c>
      <c r="AJ155" s="60">
        <f t="shared" si="111"/>
        <v>10210</v>
      </c>
      <c r="AK155" s="60">
        <f t="shared" si="111"/>
        <v>1080.6814358531979</v>
      </c>
      <c r="AL155" s="60">
        <f t="shared" si="111"/>
        <v>21.613628717063957</v>
      </c>
      <c r="AM155" s="60">
        <f t="shared" ca="1" si="111"/>
        <v>-798.32922047521822</v>
      </c>
      <c r="AN155" s="60">
        <f t="shared" ca="1" si="111"/>
        <v>-798.32922047521822</v>
      </c>
      <c r="AO155" s="60">
        <f t="shared" ca="1" si="111"/>
        <v>798.32922047521822</v>
      </c>
      <c r="AP155" s="63">
        <f t="shared" si="85"/>
        <v>35</v>
      </c>
      <c r="AQ155" s="62">
        <f t="shared" si="86"/>
        <v>5.2101186258611376</v>
      </c>
      <c r="AR155" s="62">
        <f t="shared" si="87"/>
        <v>260.5059312930569</v>
      </c>
      <c r="AS155" s="62">
        <f t="shared" si="88"/>
        <v>521.01186258611381</v>
      </c>
      <c r="AT155" s="62">
        <f t="shared" si="89"/>
        <v>-260.5059312930569</v>
      </c>
      <c r="AU155" s="62">
        <f t="shared" si="90"/>
        <v>1302.5296564652845</v>
      </c>
      <c r="AV155" s="62">
        <f t="shared" si="91"/>
        <v>-521.01186258611381</v>
      </c>
      <c r="AW155" s="63">
        <f t="shared" si="103"/>
        <v>781.51779387917065</v>
      </c>
      <c r="AX155" s="61" t="str">
        <f t="shared" ca="1" si="92"/>
        <v/>
      </c>
      <c r="AY155" s="69">
        <f t="shared" ca="1" si="104"/>
        <v>9411.6707795247821</v>
      </c>
      <c r="AZ155" s="51">
        <f t="shared" si="93"/>
        <v>1823.5415190513984</v>
      </c>
      <c r="BA155" s="55">
        <f t="shared" ca="1" si="94"/>
        <v>0.20051436577562606</v>
      </c>
      <c r="BB155" s="55">
        <f t="shared" ca="1" si="105"/>
        <v>0.8629058330459668</v>
      </c>
      <c r="BC155" s="64">
        <f t="shared" ca="1" si="95"/>
        <v>-124.16364197402675</v>
      </c>
      <c r="BE155" s="52">
        <f t="shared" ca="1" si="96"/>
        <v>5.2999999999999829</v>
      </c>
      <c r="BF155" s="52" t="str">
        <f t="shared" ca="1" si="97"/>
        <v/>
      </c>
      <c r="BG155" s="52">
        <f t="shared" ca="1" si="98"/>
        <v>5.2999999999999829</v>
      </c>
      <c r="BH155" s="52">
        <f t="shared" ca="1" si="99"/>
        <v>5.2999999999999829</v>
      </c>
    </row>
    <row r="156" spans="19:60">
      <c r="S156" s="68">
        <f t="shared" si="110"/>
        <v>7</v>
      </c>
      <c r="T156" s="69">
        <f t="shared" si="110"/>
        <v>2</v>
      </c>
      <c r="U156" s="70">
        <f t="shared" si="84"/>
        <v>5</v>
      </c>
      <c r="V156" s="68">
        <f t="shared" si="109"/>
        <v>2</v>
      </c>
      <c r="W156" s="70">
        <f t="shared" si="109"/>
        <v>7</v>
      </c>
      <c r="X156" s="71">
        <f t="shared" si="109"/>
        <v>0.7142857142857143</v>
      </c>
      <c r="Y156" s="71">
        <f t="shared" si="109"/>
        <v>0.5</v>
      </c>
      <c r="Z156" s="69">
        <f t="shared" si="109"/>
        <v>10000</v>
      </c>
      <c r="AA156" s="69">
        <f t="shared" ca="1" si="109"/>
        <v>9094.3185641468026</v>
      </c>
      <c r="AB156" s="69">
        <f t="shared" ca="1" si="101"/>
        <v>-905.6814358531974</v>
      </c>
      <c r="AC156" s="69">
        <f t="shared" ca="1" si="102"/>
        <v>132.43413957955693</v>
      </c>
      <c r="AD156" s="73">
        <f t="shared" si="107"/>
        <v>5.1999999999999833</v>
      </c>
      <c r="AE156" s="69">
        <f t="shared" si="111"/>
        <v>0.70000000000000007</v>
      </c>
      <c r="AF156" s="69">
        <f t="shared" si="111"/>
        <v>4.2</v>
      </c>
      <c r="AG156" s="78">
        <f t="shared" si="111"/>
        <v>200</v>
      </c>
      <c r="AH156" s="60">
        <f t="shared" si="111"/>
        <v>50</v>
      </c>
      <c r="AI156" s="60">
        <f t="shared" si="111"/>
        <v>210</v>
      </c>
      <c r="AJ156" s="60">
        <f t="shared" si="111"/>
        <v>10210</v>
      </c>
      <c r="AK156" s="60">
        <f t="shared" si="111"/>
        <v>1080.6814358531979</v>
      </c>
      <c r="AL156" s="60">
        <f t="shared" si="111"/>
        <v>21.613628717063957</v>
      </c>
      <c r="AM156" s="60">
        <f t="shared" ca="1" si="111"/>
        <v>-798.32922047521822</v>
      </c>
      <c r="AN156" s="60">
        <f t="shared" ca="1" si="111"/>
        <v>-798.32922047521822</v>
      </c>
      <c r="AO156" s="60">
        <f t="shared" ca="1" si="111"/>
        <v>798.32922047521822</v>
      </c>
      <c r="AP156" s="63">
        <f t="shared" si="85"/>
        <v>35</v>
      </c>
      <c r="AQ156" s="62">
        <f t="shared" si="86"/>
        <v>5.291082445589236</v>
      </c>
      <c r="AR156" s="62">
        <f t="shared" si="87"/>
        <v>264.55412227946181</v>
      </c>
      <c r="AS156" s="62">
        <f t="shared" si="88"/>
        <v>529.10824455892362</v>
      </c>
      <c r="AT156" s="62">
        <f t="shared" si="89"/>
        <v>-264.55412227946181</v>
      </c>
      <c r="AU156" s="62">
        <f t="shared" si="90"/>
        <v>1322.770611397309</v>
      </c>
      <c r="AV156" s="62">
        <f t="shared" si="91"/>
        <v>-529.10824455892362</v>
      </c>
      <c r="AW156" s="63">
        <f t="shared" si="103"/>
        <v>793.66236683838542</v>
      </c>
      <c r="AX156" s="61" t="str">
        <f t="shared" ca="1" si="92"/>
        <v/>
      </c>
      <c r="AY156" s="69">
        <f t="shared" ca="1" si="104"/>
        <v>9411.6707795247821</v>
      </c>
      <c r="AZ156" s="51">
        <f t="shared" si="93"/>
        <v>1851.8788559562327</v>
      </c>
      <c r="BA156" s="55">
        <f t="shared" ca="1" si="94"/>
        <v>0.20363030422719414</v>
      </c>
      <c r="BB156" s="55">
        <f t="shared" ca="1" si="105"/>
        <v>0.87631515389372605</v>
      </c>
      <c r="BC156" s="64">
        <f t="shared" ca="1" si="95"/>
        <v>-112.01906901481198</v>
      </c>
      <c r="BE156" s="52">
        <f t="shared" ca="1" si="96"/>
        <v>5.1999999999999833</v>
      </c>
      <c r="BF156" s="52" t="str">
        <f t="shared" ca="1" si="97"/>
        <v/>
      </c>
      <c r="BG156" s="52">
        <f t="shared" ca="1" si="98"/>
        <v>5.1999999999999833</v>
      </c>
      <c r="BH156" s="52">
        <f t="shared" ca="1" si="99"/>
        <v>5.1999999999999833</v>
      </c>
    </row>
    <row r="157" spans="19:60">
      <c r="S157" s="68">
        <f t="shared" si="110"/>
        <v>7</v>
      </c>
      <c r="T157" s="69">
        <f t="shared" si="110"/>
        <v>2</v>
      </c>
      <c r="U157" s="70">
        <f t="shared" si="84"/>
        <v>5</v>
      </c>
      <c r="V157" s="68">
        <f t="shared" si="109"/>
        <v>2</v>
      </c>
      <c r="W157" s="70">
        <f t="shared" si="109"/>
        <v>7</v>
      </c>
      <c r="X157" s="71">
        <f t="shared" si="109"/>
        <v>0.7142857142857143</v>
      </c>
      <c r="Y157" s="71">
        <f t="shared" si="109"/>
        <v>0.5</v>
      </c>
      <c r="Z157" s="69">
        <f t="shared" si="109"/>
        <v>10000</v>
      </c>
      <c r="AA157" s="69">
        <f t="shared" ca="1" si="109"/>
        <v>9094.3185641468026</v>
      </c>
      <c r="AB157" s="69">
        <f t="shared" ca="1" si="101"/>
        <v>-905.6814358531974</v>
      </c>
      <c r="AC157" s="69">
        <f t="shared" ca="1" si="102"/>
        <v>132.43413957955693</v>
      </c>
      <c r="AD157" s="73">
        <f t="shared" si="107"/>
        <v>5.0999999999999837</v>
      </c>
      <c r="AE157" s="69">
        <f t="shared" si="111"/>
        <v>0.70000000000000007</v>
      </c>
      <c r="AF157" s="69">
        <f t="shared" si="111"/>
        <v>4.2</v>
      </c>
      <c r="AG157" s="78">
        <f t="shared" si="111"/>
        <v>200</v>
      </c>
      <c r="AH157" s="60">
        <f t="shared" si="111"/>
        <v>50</v>
      </c>
      <c r="AI157" s="60">
        <f t="shared" si="111"/>
        <v>210</v>
      </c>
      <c r="AJ157" s="60">
        <f t="shared" si="111"/>
        <v>10210</v>
      </c>
      <c r="AK157" s="60">
        <f t="shared" si="111"/>
        <v>1080.6814358531979</v>
      </c>
      <c r="AL157" s="60">
        <f t="shared" si="111"/>
        <v>21.613628717063957</v>
      </c>
      <c r="AM157" s="60">
        <f t="shared" ca="1" si="111"/>
        <v>-798.32922047521822</v>
      </c>
      <c r="AN157" s="60">
        <f t="shared" ca="1" si="111"/>
        <v>-798.32922047521822</v>
      </c>
      <c r="AO157" s="60">
        <f t="shared" ca="1" si="111"/>
        <v>798.32922047521822</v>
      </c>
      <c r="AP157" s="63">
        <f t="shared" si="85"/>
        <v>35</v>
      </c>
      <c r="AQ157" s="62">
        <f t="shared" si="86"/>
        <v>5.3752213170713778</v>
      </c>
      <c r="AR157" s="62">
        <f t="shared" si="87"/>
        <v>268.76106585356888</v>
      </c>
      <c r="AS157" s="62">
        <f t="shared" si="88"/>
        <v>537.52213170713776</v>
      </c>
      <c r="AT157" s="62">
        <f t="shared" si="89"/>
        <v>-268.76106585356888</v>
      </c>
      <c r="AU157" s="62">
        <f t="shared" si="90"/>
        <v>1343.8053292678444</v>
      </c>
      <c r="AV157" s="62">
        <f t="shared" si="91"/>
        <v>-537.52213170713776</v>
      </c>
      <c r="AW157" s="63">
        <f t="shared" si="103"/>
        <v>806.28319756070664</v>
      </c>
      <c r="AX157" s="61" t="str">
        <f t="shared" ca="1" si="92"/>
        <v>VINTO</v>
      </c>
      <c r="AY157" s="69">
        <f t="shared" ca="1" si="104"/>
        <v>9411.6707795247821</v>
      </c>
      <c r="AZ157" s="51">
        <f t="shared" si="93"/>
        <v>1881.3274609749822</v>
      </c>
      <c r="BA157" s="55">
        <f t="shared" ca="1" si="94"/>
        <v>0.20686843634352958</v>
      </c>
      <c r="BB157" s="55">
        <f t="shared" ca="1" si="105"/>
        <v>0.89025033046100521</v>
      </c>
      <c r="BC157" s="64">
        <f t="shared" ca="1" si="95"/>
        <v>-99.39823829249076</v>
      </c>
      <c r="BE157" s="52">
        <f t="shared" ca="1" si="96"/>
        <v>5.0999999999999837</v>
      </c>
      <c r="BF157" s="52">
        <f t="shared" ca="1" si="97"/>
        <v>5.0999999999999837</v>
      </c>
      <c r="BG157" s="52">
        <f t="shared" ca="1" si="98"/>
        <v>5.0999999999999837</v>
      </c>
      <c r="BH157" s="52">
        <f t="shared" ca="1" si="99"/>
        <v>5.0999999999999837</v>
      </c>
    </row>
    <row r="158" spans="19:60">
      <c r="S158" s="68">
        <f t="shared" si="110"/>
        <v>7</v>
      </c>
      <c r="T158" s="69">
        <f t="shared" si="110"/>
        <v>2</v>
      </c>
      <c r="U158" s="70">
        <f t="shared" si="84"/>
        <v>5</v>
      </c>
      <c r="V158" s="68">
        <f t="shared" si="109"/>
        <v>2</v>
      </c>
      <c r="W158" s="70">
        <f t="shared" si="109"/>
        <v>7</v>
      </c>
      <c r="X158" s="71">
        <f t="shared" si="109"/>
        <v>0.7142857142857143</v>
      </c>
      <c r="Y158" s="71">
        <f t="shared" si="109"/>
        <v>0.5</v>
      </c>
      <c r="Z158" s="69">
        <f t="shared" si="109"/>
        <v>10000</v>
      </c>
      <c r="AA158" s="69">
        <f t="shared" ca="1" si="109"/>
        <v>9094.3185641468026</v>
      </c>
      <c r="AB158" s="69">
        <f t="shared" ca="1" si="101"/>
        <v>-905.6814358531974</v>
      </c>
      <c r="AC158" s="69">
        <f t="shared" ca="1" si="102"/>
        <v>132.43413957955693</v>
      </c>
      <c r="AD158" s="73">
        <f t="shared" si="107"/>
        <v>4.999999999999984</v>
      </c>
      <c r="AE158" s="69">
        <f t="shared" si="111"/>
        <v>0.70000000000000007</v>
      </c>
      <c r="AF158" s="69">
        <f t="shared" si="111"/>
        <v>4.2</v>
      </c>
      <c r="AG158" s="78">
        <f t="shared" si="111"/>
        <v>200</v>
      </c>
      <c r="AH158" s="60">
        <f t="shared" si="111"/>
        <v>50</v>
      </c>
      <c r="AI158" s="60">
        <f t="shared" si="111"/>
        <v>210</v>
      </c>
      <c r="AJ158" s="60">
        <f t="shared" si="111"/>
        <v>10210</v>
      </c>
      <c r="AK158" s="60">
        <f t="shared" si="111"/>
        <v>1080.6814358531979</v>
      </c>
      <c r="AL158" s="60">
        <f t="shared" si="111"/>
        <v>21.613628717063957</v>
      </c>
      <c r="AM158" s="60">
        <f t="shared" ca="1" si="111"/>
        <v>-798.32922047521822</v>
      </c>
      <c r="AN158" s="60">
        <f t="shared" ca="1" si="111"/>
        <v>-798.32922047521822</v>
      </c>
      <c r="AO158" s="60">
        <f t="shared" ca="1" si="111"/>
        <v>798.32922047521822</v>
      </c>
      <c r="AP158" s="63">
        <f t="shared" si="85"/>
        <v>35</v>
      </c>
      <c r="AQ158" s="62">
        <f t="shared" si="86"/>
        <v>5.4627257434128058</v>
      </c>
      <c r="AR158" s="62">
        <f t="shared" si="87"/>
        <v>273.13628717064029</v>
      </c>
      <c r="AS158" s="62">
        <f t="shared" si="88"/>
        <v>546.27257434128057</v>
      </c>
      <c r="AT158" s="62">
        <f t="shared" si="89"/>
        <v>-273.13628717064029</v>
      </c>
      <c r="AU158" s="62">
        <f t="shared" si="90"/>
        <v>1365.6814358532015</v>
      </c>
      <c r="AV158" s="62">
        <f t="shared" si="91"/>
        <v>-546.27257434128057</v>
      </c>
      <c r="AW158" s="63">
        <f t="shared" si="103"/>
        <v>819.40886151192092</v>
      </c>
      <c r="AX158" s="61" t="str">
        <f t="shared" ca="1" si="92"/>
        <v>VINTO</v>
      </c>
      <c r="AY158" s="69">
        <f t="shared" ca="1" si="104"/>
        <v>9411.6707795247821</v>
      </c>
      <c r="AZ158" s="51">
        <f t="shared" si="93"/>
        <v>1911.954010194482</v>
      </c>
      <c r="BA158" s="55">
        <f t="shared" ca="1" si="94"/>
        <v>0.21023609374451849</v>
      </c>
      <c r="BB158" s="55">
        <f t="shared" ca="1" si="105"/>
        <v>0.90474291409097574</v>
      </c>
      <c r="BC158" s="64">
        <f t="shared" ca="1" si="95"/>
        <v>-86.272574341276481</v>
      </c>
      <c r="BE158" s="52">
        <f t="shared" ca="1" si="96"/>
        <v>4.999999999999984</v>
      </c>
      <c r="BF158" s="52">
        <f t="shared" ca="1" si="97"/>
        <v>4.999999999999984</v>
      </c>
      <c r="BG158" s="52">
        <f t="shared" ca="1" si="98"/>
        <v>4.999999999999984</v>
      </c>
      <c r="BH158" s="52">
        <f t="shared" ca="1" si="99"/>
        <v>4.999999999999984</v>
      </c>
    </row>
    <row r="159" spans="19:60">
      <c r="S159" s="68">
        <f t="shared" si="110"/>
        <v>7</v>
      </c>
      <c r="T159" s="69">
        <f t="shared" si="110"/>
        <v>2</v>
      </c>
      <c r="U159" s="70">
        <f t="shared" si="84"/>
        <v>5</v>
      </c>
      <c r="V159" s="68">
        <f t="shared" si="109"/>
        <v>2</v>
      </c>
      <c r="W159" s="70">
        <f t="shared" si="109"/>
        <v>7</v>
      </c>
      <c r="X159" s="71">
        <f t="shared" si="109"/>
        <v>0.7142857142857143</v>
      </c>
      <c r="Y159" s="71">
        <f t="shared" si="109"/>
        <v>0.5</v>
      </c>
      <c r="Z159" s="69">
        <f t="shared" si="109"/>
        <v>10000</v>
      </c>
      <c r="AA159" s="69">
        <f t="shared" ca="1" si="109"/>
        <v>9094.3185641468026</v>
      </c>
      <c r="AB159" s="69">
        <f t="shared" ca="1" si="101"/>
        <v>-905.6814358531974</v>
      </c>
      <c r="AC159" s="69">
        <f t="shared" ca="1" si="102"/>
        <v>132.43413957955693</v>
      </c>
      <c r="AD159" s="73">
        <f t="shared" si="107"/>
        <v>4.8999999999999844</v>
      </c>
      <c r="AE159" s="69">
        <f t="shared" si="111"/>
        <v>0.70000000000000007</v>
      </c>
      <c r="AF159" s="69">
        <f t="shared" si="111"/>
        <v>4.2</v>
      </c>
      <c r="AG159" s="78">
        <f t="shared" si="111"/>
        <v>200</v>
      </c>
      <c r="AH159" s="60">
        <f t="shared" si="111"/>
        <v>50</v>
      </c>
      <c r="AI159" s="60">
        <f t="shared" si="111"/>
        <v>210</v>
      </c>
      <c r="AJ159" s="60">
        <f t="shared" si="111"/>
        <v>10210</v>
      </c>
      <c r="AK159" s="60">
        <f t="shared" si="111"/>
        <v>1080.6814358531979</v>
      </c>
      <c r="AL159" s="60">
        <f t="shared" si="111"/>
        <v>21.613628717063957</v>
      </c>
      <c r="AM159" s="60">
        <f t="shared" ca="1" si="111"/>
        <v>-798.32922047521822</v>
      </c>
      <c r="AN159" s="60">
        <f t="shared" ca="1" si="111"/>
        <v>-798.32922047521822</v>
      </c>
      <c r="AO159" s="60">
        <f t="shared" ca="1" si="111"/>
        <v>798.32922047521822</v>
      </c>
      <c r="AP159" s="63">
        <f t="shared" si="85"/>
        <v>35</v>
      </c>
      <c r="AQ159" s="62">
        <f t="shared" si="86"/>
        <v>5.5538017789926588</v>
      </c>
      <c r="AR159" s="62">
        <f t="shared" si="87"/>
        <v>277.69008894963292</v>
      </c>
      <c r="AS159" s="62">
        <f t="shared" si="88"/>
        <v>555.38017789926585</v>
      </c>
      <c r="AT159" s="62">
        <f t="shared" si="89"/>
        <v>-277.69008894963292</v>
      </c>
      <c r="AU159" s="62">
        <f t="shared" si="90"/>
        <v>1388.4504447481645</v>
      </c>
      <c r="AV159" s="62">
        <f t="shared" si="91"/>
        <v>-555.38017789926585</v>
      </c>
      <c r="AW159" s="63">
        <f t="shared" si="103"/>
        <v>833.07026684889865</v>
      </c>
      <c r="AX159" s="61" t="str">
        <f t="shared" ca="1" si="92"/>
        <v>VINTO</v>
      </c>
      <c r="AY159" s="69">
        <f t="shared" ca="1" si="104"/>
        <v>9411.6707795247821</v>
      </c>
      <c r="AZ159" s="51">
        <f t="shared" si="93"/>
        <v>1943.8306226474306</v>
      </c>
      <c r="BA159" s="55">
        <f t="shared" ca="1" si="94"/>
        <v>0.21374120654962939</v>
      </c>
      <c r="BB159" s="55">
        <f t="shared" ca="1" si="105"/>
        <v>0.91982703174665892</v>
      </c>
      <c r="BC159" s="64">
        <f t="shared" ca="1" si="95"/>
        <v>-72.611169004298745</v>
      </c>
      <c r="BE159" s="52">
        <f t="shared" ca="1" si="96"/>
        <v>4.8999999999999844</v>
      </c>
      <c r="BF159" s="52">
        <f t="shared" ca="1" si="97"/>
        <v>4.8999999999999844</v>
      </c>
      <c r="BG159" s="52">
        <f t="shared" ca="1" si="98"/>
        <v>4.8999999999999844</v>
      </c>
      <c r="BH159" s="52">
        <f t="shared" ca="1" si="99"/>
        <v>4.8999999999999844</v>
      </c>
    </row>
    <row r="160" spans="19:60">
      <c r="S160" s="68">
        <f t="shared" si="110"/>
        <v>7</v>
      </c>
      <c r="T160" s="69">
        <f t="shared" si="110"/>
        <v>2</v>
      </c>
      <c r="U160" s="70">
        <f t="shared" si="84"/>
        <v>5</v>
      </c>
      <c r="V160" s="68">
        <f t="shared" si="109"/>
        <v>2</v>
      </c>
      <c r="W160" s="70">
        <f t="shared" si="109"/>
        <v>7</v>
      </c>
      <c r="X160" s="71">
        <f t="shared" si="109"/>
        <v>0.7142857142857143</v>
      </c>
      <c r="Y160" s="71">
        <f t="shared" si="109"/>
        <v>0.5</v>
      </c>
      <c r="Z160" s="69">
        <f t="shared" si="109"/>
        <v>10000</v>
      </c>
      <c r="AA160" s="69">
        <f t="shared" ca="1" si="109"/>
        <v>9094.3185641468026</v>
      </c>
      <c r="AB160" s="69">
        <f t="shared" ca="1" si="101"/>
        <v>-905.6814358531974</v>
      </c>
      <c r="AC160" s="69">
        <f t="shared" ca="1" si="102"/>
        <v>132.43413957955693</v>
      </c>
      <c r="AD160" s="73">
        <f t="shared" si="107"/>
        <v>4.7999999999999847</v>
      </c>
      <c r="AE160" s="69">
        <f t="shared" si="111"/>
        <v>0.70000000000000007</v>
      </c>
      <c r="AF160" s="69">
        <f t="shared" si="111"/>
        <v>4.2</v>
      </c>
      <c r="AG160" s="78">
        <f t="shared" si="111"/>
        <v>200</v>
      </c>
      <c r="AH160" s="60">
        <f t="shared" si="111"/>
        <v>50</v>
      </c>
      <c r="AI160" s="60">
        <f t="shared" si="111"/>
        <v>210</v>
      </c>
      <c r="AJ160" s="60">
        <f t="shared" si="111"/>
        <v>10210</v>
      </c>
      <c r="AK160" s="60">
        <f t="shared" si="111"/>
        <v>1080.6814358531979</v>
      </c>
      <c r="AL160" s="60">
        <f t="shared" si="111"/>
        <v>21.613628717063957</v>
      </c>
      <c r="AM160" s="60">
        <f t="shared" ca="1" si="111"/>
        <v>-798.32922047521822</v>
      </c>
      <c r="AN160" s="60">
        <f t="shared" ca="1" si="111"/>
        <v>-798.32922047521822</v>
      </c>
      <c r="AO160" s="60">
        <f t="shared" ca="1" si="111"/>
        <v>798.32922047521822</v>
      </c>
      <c r="AP160" s="63">
        <f t="shared" si="85"/>
        <v>35</v>
      </c>
      <c r="AQ160" s="62">
        <f t="shared" si="86"/>
        <v>5.648672649388339</v>
      </c>
      <c r="AR160" s="62">
        <f t="shared" si="87"/>
        <v>282.43363246941698</v>
      </c>
      <c r="AS160" s="62">
        <f t="shared" si="88"/>
        <v>564.86726493883396</v>
      </c>
      <c r="AT160" s="62">
        <f t="shared" si="89"/>
        <v>-282.43363246941698</v>
      </c>
      <c r="AU160" s="62">
        <f t="shared" si="90"/>
        <v>1412.1681623470849</v>
      </c>
      <c r="AV160" s="62">
        <f t="shared" si="91"/>
        <v>-564.86726493883396</v>
      </c>
      <c r="AW160" s="63">
        <f t="shared" si="103"/>
        <v>847.30089740825099</v>
      </c>
      <c r="AX160" s="61" t="str">
        <f t="shared" ca="1" si="92"/>
        <v>VINTO</v>
      </c>
      <c r="AY160" s="69">
        <f t="shared" ca="1" si="104"/>
        <v>9411.6707795247821</v>
      </c>
      <c r="AZ160" s="51">
        <f t="shared" si="93"/>
        <v>1977.0354272859188</v>
      </c>
      <c r="BA160" s="55">
        <f t="shared" ca="1" si="94"/>
        <v>0.21739236572161988</v>
      </c>
      <c r="BB160" s="55">
        <f t="shared" ca="1" si="105"/>
        <v>0.9355396543046629</v>
      </c>
      <c r="BC160" s="64">
        <f t="shared" ca="1" si="95"/>
        <v>-58.38053844494641</v>
      </c>
      <c r="BE160" s="52">
        <f t="shared" ca="1" si="96"/>
        <v>4.7999999999999847</v>
      </c>
      <c r="BF160" s="52">
        <f t="shared" ca="1" si="97"/>
        <v>4.7999999999999847</v>
      </c>
      <c r="BG160" s="52">
        <f t="shared" ca="1" si="98"/>
        <v>4.7999999999999847</v>
      </c>
      <c r="BH160" s="52">
        <f t="shared" ca="1" si="99"/>
        <v>4.7999999999999847</v>
      </c>
    </row>
    <row r="161" spans="19:60">
      <c r="S161" s="68">
        <f t="shared" si="110"/>
        <v>7</v>
      </c>
      <c r="T161" s="69">
        <f t="shared" si="110"/>
        <v>2</v>
      </c>
      <c r="U161" s="70">
        <f t="shared" si="84"/>
        <v>5</v>
      </c>
      <c r="V161" s="68">
        <f t="shared" si="109"/>
        <v>2</v>
      </c>
      <c r="W161" s="70">
        <f t="shared" si="109"/>
        <v>7</v>
      </c>
      <c r="X161" s="71">
        <f t="shared" si="109"/>
        <v>0.7142857142857143</v>
      </c>
      <c r="Y161" s="71">
        <f t="shared" si="109"/>
        <v>0.5</v>
      </c>
      <c r="Z161" s="69">
        <f t="shared" si="109"/>
        <v>10000</v>
      </c>
      <c r="AA161" s="69">
        <f t="shared" ca="1" si="109"/>
        <v>9094.3185641468026</v>
      </c>
      <c r="AB161" s="69">
        <f t="shared" ca="1" si="101"/>
        <v>-905.6814358531974</v>
      </c>
      <c r="AC161" s="69">
        <f t="shared" ca="1" si="102"/>
        <v>132.43413957955693</v>
      </c>
      <c r="AD161" s="73">
        <f t="shared" si="107"/>
        <v>4.6999999999999851</v>
      </c>
      <c r="AE161" s="69">
        <f t="shared" si="111"/>
        <v>0.70000000000000007</v>
      </c>
      <c r="AF161" s="69">
        <f t="shared" si="111"/>
        <v>4.2</v>
      </c>
      <c r="AG161" s="78">
        <f t="shared" si="111"/>
        <v>200</v>
      </c>
      <c r="AH161" s="60">
        <f t="shared" si="111"/>
        <v>50</v>
      </c>
      <c r="AI161" s="60">
        <f t="shared" si="111"/>
        <v>210</v>
      </c>
      <c r="AJ161" s="60">
        <f t="shared" si="111"/>
        <v>10210</v>
      </c>
      <c r="AK161" s="60">
        <f t="shared" si="111"/>
        <v>1080.6814358531979</v>
      </c>
      <c r="AL161" s="60">
        <f t="shared" si="111"/>
        <v>21.613628717063957</v>
      </c>
      <c r="AM161" s="60">
        <f t="shared" ca="1" si="111"/>
        <v>-798.32922047521822</v>
      </c>
      <c r="AN161" s="60">
        <f t="shared" ca="1" si="111"/>
        <v>-798.32922047521822</v>
      </c>
      <c r="AO161" s="60">
        <f t="shared" ca="1" si="111"/>
        <v>798.32922047521822</v>
      </c>
      <c r="AP161" s="63">
        <f t="shared" si="85"/>
        <v>35</v>
      </c>
      <c r="AQ161" s="62">
        <f t="shared" si="86"/>
        <v>5.747580578098729</v>
      </c>
      <c r="AR161" s="62">
        <f t="shared" si="87"/>
        <v>287.37902890493643</v>
      </c>
      <c r="AS161" s="62">
        <f t="shared" si="88"/>
        <v>574.75805780987287</v>
      </c>
      <c r="AT161" s="62">
        <f t="shared" si="89"/>
        <v>-287.37902890493643</v>
      </c>
      <c r="AU161" s="62">
        <f t="shared" si="90"/>
        <v>1436.8951445246821</v>
      </c>
      <c r="AV161" s="62">
        <f t="shared" si="91"/>
        <v>-574.75805780987287</v>
      </c>
      <c r="AW161" s="63">
        <f t="shared" si="103"/>
        <v>862.13708671480924</v>
      </c>
      <c r="AX161" s="61" t="str">
        <f t="shared" ca="1" si="92"/>
        <v>VINTO</v>
      </c>
      <c r="AY161" s="69">
        <f t="shared" ca="1" si="104"/>
        <v>9411.6707795247821</v>
      </c>
      <c r="AZ161" s="51">
        <f t="shared" si="93"/>
        <v>2011.6532023345551</v>
      </c>
      <c r="BA161" s="55">
        <f t="shared" ca="1" si="94"/>
        <v>0.22119889336901422</v>
      </c>
      <c r="BB161" s="55">
        <f t="shared" ca="1" si="105"/>
        <v>0.95192089909917699</v>
      </c>
      <c r="BC161" s="64">
        <f t="shared" ca="1" si="95"/>
        <v>-43.544349138388156</v>
      </c>
      <c r="BE161" s="52">
        <f t="shared" ca="1" si="96"/>
        <v>4.6999999999999851</v>
      </c>
      <c r="BF161" s="52">
        <f t="shared" ca="1" si="97"/>
        <v>4.6999999999999851</v>
      </c>
      <c r="BG161" s="52">
        <f t="shared" ca="1" si="98"/>
        <v>4.6999999999999851</v>
      </c>
      <c r="BH161" s="52">
        <f t="shared" ca="1" si="99"/>
        <v>4.6999999999999851</v>
      </c>
    </row>
    <row r="162" spans="19:60">
      <c r="S162" s="68">
        <f t="shared" si="110"/>
        <v>7</v>
      </c>
      <c r="T162" s="69">
        <f t="shared" si="110"/>
        <v>2</v>
      </c>
      <c r="U162" s="70">
        <f t="shared" si="84"/>
        <v>5</v>
      </c>
      <c r="V162" s="68">
        <f t="shared" si="109"/>
        <v>2</v>
      </c>
      <c r="W162" s="70">
        <f t="shared" si="109"/>
        <v>7</v>
      </c>
      <c r="X162" s="71">
        <f t="shared" si="109"/>
        <v>0.7142857142857143</v>
      </c>
      <c r="Y162" s="71">
        <f t="shared" si="109"/>
        <v>0.5</v>
      </c>
      <c r="Z162" s="69">
        <f t="shared" si="109"/>
        <v>10000</v>
      </c>
      <c r="AA162" s="69">
        <f t="shared" ca="1" si="109"/>
        <v>9094.3185641468026</v>
      </c>
      <c r="AB162" s="69">
        <f t="shared" ca="1" si="101"/>
        <v>-905.6814358531974</v>
      </c>
      <c r="AC162" s="69">
        <f t="shared" ca="1" si="102"/>
        <v>132.43413957955693</v>
      </c>
      <c r="AD162" s="73">
        <f t="shared" si="107"/>
        <v>4.5999999999999854</v>
      </c>
      <c r="AE162" s="69">
        <f t="shared" si="111"/>
        <v>0.70000000000000007</v>
      </c>
      <c r="AF162" s="69">
        <f t="shared" si="111"/>
        <v>4.2</v>
      </c>
      <c r="AG162" s="78">
        <f t="shared" si="111"/>
        <v>200</v>
      </c>
      <c r="AH162" s="60">
        <f t="shared" si="111"/>
        <v>50</v>
      </c>
      <c r="AI162" s="60">
        <f t="shared" si="111"/>
        <v>210</v>
      </c>
      <c r="AJ162" s="60">
        <f t="shared" si="111"/>
        <v>10210</v>
      </c>
      <c r="AK162" s="60">
        <f t="shared" si="111"/>
        <v>1080.6814358531979</v>
      </c>
      <c r="AL162" s="60">
        <f t="shared" si="111"/>
        <v>21.613628717063957</v>
      </c>
      <c r="AM162" s="60">
        <f t="shared" ca="1" si="111"/>
        <v>-798.32922047521822</v>
      </c>
      <c r="AN162" s="60">
        <f t="shared" ca="1" si="111"/>
        <v>-798.32922047521822</v>
      </c>
      <c r="AO162" s="60">
        <f t="shared" ca="1" si="111"/>
        <v>798.32922047521822</v>
      </c>
      <c r="AP162" s="63">
        <f t="shared" si="85"/>
        <v>35</v>
      </c>
      <c r="AQ162" s="62">
        <f t="shared" si="86"/>
        <v>5.8507888515356576</v>
      </c>
      <c r="AR162" s="62">
        <f t="shared" si="87"/>
        <v>292.5394425767829</v>
      </c>
      <c r="AS162" s="62">
        <f t="shared" si="88"/>
        <v>585.07888515356581</v>
      </c>
      <c r="AT162" s="62">
        <f t="shared" si="89"/>
        <v>-292.5394425767829</v>
      </c>
      <c r="AU162" s="62">
        <f t="shared" si="90"/>
        <v>1462.6972128839145</v>
      </c>
      <c r="AV162" s="62">
        <f t="shared" si="91"/>
        <v>-585.07888515356581</v>
      </c>
      <c r="AW162" s="63">
        <f t="shared" si="103"/>
        <v>877.61832773034871</v>
      </c>
      <c r="AX162" s="61" t="str">
        <f t="shared" ca="1" si="92"/>
        <v>VINTO</v>
      </c>
      <c r="AY162" s="69">
        <f t="shared" ca="1" si="104"/>
        <v>9411.6707795247821</v>
      </c>
      <c r="AZ162" s="51">
        <f t="shared" si="93"/>
        <v>2047.7760980374803</v>
      </c>
      <c r="BA162" s="55">
        <f t="shared" ca="1" si="94"/>
        <v>0.22517092221846921</v>
      </c>
      <c r="BB162" s="55">
        <f t="shared" ca="1" si="105"/>
        <v>0.96901437192823558</v>
      </c>
      <c r="BC162" s="64">
        <f t="shared" ca="1" si="95"/>
        <v>-28.063108122848689</v>
      </c>
      <c r="BE162" s="52">
        <f t="shared" ca="1" si="96"/>
        <v>4.5999999999999854</v>
      </c>
      <c r="BF162" s="52">
        <f t="shared" ca="1" si="97"/>
        <v>4.5999999999999854</v>
      </c>
      <c r="BG162" s="52">
        <f t="shared" ca="1" si="98"/>
        <v>4.5999999999999854</v>
      </c>
      <c r="BH162" s="52">
        <f t="shared" ca="1" si="99"/>
        <v>4.5999999999999854</v>
      </c>
    </row>
    <row r="163" spans="19:60">
      <c r="S163" s="68">
        <f t="shared" si="110"/>
        <v>7</v>
      </c>
      <c r="T163" s="69">
        <f t="shared" si="110"/>
        <v>2</v>
      </c>
      <c r="U163" s="70">
        <f t="shared" si="84"/>
        <v>5</v>
      </c>
      <c r="V163" s="68">
        <f t="shared" si="109"/>
        <v>2</v>
      </c>
      <c r="W163" s="70">
        <f t="shared" si="109"/>
        <v>7</v>
      </c>
      <c r="X163" s="71">
        <f t="shared" si="109"/>
        <v>0.7142857142857143</v>
      </c>
      <c r="Y163" s="71">
        <f t="shared" si="109"/>
        <v>0.5</v>
      </c>
      <c r="Z163" s="69">
        <f t="shared" si="109"/>
        <v>10000</v>
      </c>
      <c r="AA163" s="69">
        <f t="shared" ca="1" si="109"/>
        <v>9094.3185641468026</v>
      </c>
      <c r="AB163" s="69">
        <f t="shared" ca="1" si="101"/>
        <v>-905.6814358531974</v>
      </c>
      <c r="AC163" s="69">
        <f t="shared" ca="1" si="102"/>
        <v>132.43413957955693</v>
      </c>
      <c r="AD163" s="73">
        <f t="shared" si="107"/>
        <v>4.4999999999999858</v>
      </c>
      <c r="AE163" s="69">
        <f t="shared" si="111"/>
        <v>0.70000000000000007</v>
      </c>
      <c r="AF163" s="69">
        <f t="shared" si="111"/>
        <v>4.2</v>
      </c>
      <c r="AG163" s="78">
        <f t="shared" si="111"/>
        <v>200</v>
      </c>
      <c r="AH163" s="60">
        <f t="shared" si="111"/>
        <v>50</v>
      </c>
      <c r="AI163" s="60">
        <f t="shared" si="111"/>
        <v>210</v>
      </c>
      <c r="AJ163" s="60">
        <f t="shared" si="111"/>
        <v>10210</v>
      </c>
      <c r="AK163" s="60">
        <f t="shared" si="111"/>
        <v>1080.6814358531979</v>
      </c>
      <c r="AL163" s="60">
        <f t="shared" si="111"/>
        <v>21.613628717063957</v>
      </c>
      <c r="AM163" s="60">
        <f t="shared" ca="1" si="111"/>
        <v>-798.32922047521822</v>
      </c>
      <c r="AN163" s="60">
        <f t="shared" ca="1" si="111"/>
        <v>-798.32922047521822</v>
      </c>
      <c r="AO163" s="60">
        <f t="shared" ca="1" si="111"/>
        <v>798.32922047521822</v>
      </c>
      <c r="AP163" s="63">
        <f t="shared" si="85"/>
        <v>35</v>
      </c>
      <c r="AQ163" s="62">
        <f t="shared" si="86"/>
        <v>5.9585841593475619</v>
      </c>
      <c r="AR163" s="62">
        <f t="shared" si="87"/>
        <v>297.92920796737809</v>
      </c>
      <c r="AS163" s="62">
        <f t="shared" si="88"/>
        <v>595.85841593475618</v>
      </c>
      <c r="AT163" s="62">
        <f t="shared" si="89"/>
        <v>-297.92920796737809</v>
      </c>
      <c r="AU163" s="62">
        <f t="shared" si="90"/>
        <v>1489.6460398368904</v>
      </c>
      <c r="AV163" s="62">
        <f t="shared" si="91"/>
        <v>-595.85841593475618</v>
      </c>
      <c r="AW163" s="63">
        <f t="shared" si="103"/>
        <v>893.78762390213421</v>
      </c>
      <c r="AX163" s="61" t="str">
        <f t="shared" ca="1" si="92"/>
        <v>VINTO</v>
      </c>
      <c r="AY163" s="69">
        <f t="shared" ca="1" si="104"/>
        <v>9411.6707795247821</v>
      </c>
      <c r="AZ163" s="51">
        <f t="shared" si="93"/>
        <v>2085.5044557716465</v>
      </c>
      <c r="BA163" s="55">
        <f t="shared" ca="1" si="94"/>
        <v>0.22931948568345553</v>
      </c>
      <c r="BB163" s="55">
        <f t="shared" ca="1" si="105"/>
        <v>0.98686755466080789</v>
      </c>
      <c r="BC163" s="64">
        <f t="shared" ca="1" si="95"/>
        <v>-11.893811951063185</v>
      </c>
      <c r="BE163" s="52">
        <f t="shared" ca="1" si="96"/>
        <v>4.4999999999999858</v>
      </c>
      <c r="BF163" s="52">
        <f t="shared" ca="1" si="97"/>
        <v>4.4999999999999858</v>
      </c>
      <c r="BG163" s="52">
        <f t="shared" ca="1" si="98"/>
        <v>4.4999999999999858</v>
      </c>
      <c r="BH163" s="52">
        <f t="shared" ca="1" si="99"/>
        <v>4.4999999999999858</v>
      </c>
    </row>
    <row r="164" spans="19:60">
      <c r="S164" s="68">
        <f t="shared" si="110"/>
        <v>7</v>
      </c>
      <c r="T164" s="69">
        <f t="shared" si="110"/>
        <v>2</v>
      </c>
      <c r="U164" s="70">
        <f t="shared" si="84"/>
        <v>5</v>
      </c>
      <c r="V164" s="68">
        <f t="shared" si="109"/>
        <v>2</v>
      </c>
      <c r="W164" s="70">
        <f t="shared" si="109"/>
        <v>7</v>
      </c>
      <c r="X164" s="71">
        <f t="shared" si="109"/>
        <v>0.7142857142857143</v>
      </c>
      <c r="Y164" s="71">
        <f t="shared" si="109"/>
        <v>0.5</v>
      </c>
      <c r="Z164" s="69">
        <f t="shared" si="109"/>
        <v>10000</v>
      </c>
      <c r="AA164" s="69">
        <f t="shared" ca="1" si="109"/>
        <v>9094.3185641468026</v>
      </c>
      <c r="AB164" s="69">
        <f t="shared" ca="1" si="101"/>
        <v>-905.6814358531974</v>
      </c>
      <c r="AC164" s="69">
        <f t="shared" ca="1" si="102"/>
        <v>132.43413957955693</v>
      </c>
      <c r="AD164" s="73">
        <f t="shared" si="107"/>
        <v>4.3999999999999861</v>
      </c>
      <c r="AE164" s="69">
        <f t="shared" si="111"/>
        <v>0.70000000000000007</v>
      </c>
      <c r="AF164" s="69">
        <f t="shared" si="111"/>
        <v>4.2</v>
      </c>
      <c r="AG164" s="78">
        <f t="shared" si="111"/>
        <v>200</v>
      </c>
      <c r="AH164" s="60">
        <f t="shared" si="111"/>
        <v>50</v>
      </c>
      <c r="AI164" s="60">
        <f t="shared" si="111"/>
        <v>210</v>
      </c>
      <c r="AJ164" s="60">
        <f t="shared" si="111"/>
        <v>10210</v>
      </c>
      <c r="AK164" s="60">
        <f t="shared" si="111"/>
        <v>1080.6814358531979</v>
      </c>
      <c r="AL164" s="60">
        <f t="shared" si="111"/>
        <v>21.613628717063957</v>
      </c>
      <c r="AM164" s="60">
        <f t="shared" ca="1" si="111"/>
        <v>-798.32922047521822</v>
      </c>
      <c r="AN164" s="60">
        <f t="shared" ca="1" si="111"/>
        <v>-798.32922047521822</v>
      </c>
      <c r="AO164" s="60">
        <f t="shared" ca="1" si="111"/>
        <v>798.32922047521822</v>
      </c>
      <c r="AP164" s="63">
        <f t="shared" si="85"/>
        <v>35</v>
      </c>
      <c r="AQ164" s="62">
        <f t="shared" si="86"/>
        <v>6.0712792538781875</v>
      </c>
      <c r="AR164" s="62">
        <f t="shared" si="87"/>
        <v>303.56396269390939</v>
      </c>
      <c r="AS164" s="62">
        <f t="shared" si="88"/>
        <v>607.12792538781878</v>
      </c>
      <c r="AT164" s="62">
        <f t="shared" si="89"/>
        <v>-303.56396269390939</v>
      </c>
      <c r="AU164" s="62">
        <f t="shared" si="90"/>
        <v>1517.8198134695469</v>
      </c>
      <c r="AV164" s="62">
        <f t="shared" si="91"/>
        <v>-607.12792538781878</v>
      </c>
      <c r="AW164" s="63">
        <f t="shared" si="103"/>
        <v>910.69188808172817</v>
      </c>
      <c r="AX164" s="61" t="str">
        <f t="shared" ca="1" si="92"/>
        <v>VINTO</v>
      </c>
      <c r="AY164" s="69">
        <f t="shared" ca="1" si="104"/>
        <v>9411.6707795247821</v>
      </c>
      <c r="AZ164" s="51">
        <f t="shared" si="93"/>
        <v>2124.9477388573659</v>
      </c>
      <c r="BA164" s="55">
        <f t="shared" ca="1" si="94"/>
        <v>0.23365662021503214</v>
      </c>
      <c r="BB164" s="55">
        <f t="shared" ca="1" si="105"/>
        <v>1.005532245699406</v>
      </c>
      <c r="BC164" s="64">
        <f t="shared" ca="1" si="95"/>
        <v>5.0104522285307667</v>
      </c>
      <c r="BE164" s="52">
        <f t="shared" ca="1" si="96"/>
        <v>4.3999999999999861</v>
      </c>
      <c r="BF164" s="52">
        <f t="shared" ca="1" si="97"/>
        <v>4.3999999999999861</v>
      </c>
      <c r="BG164" s="52">
        <f t="shared" ca="1" si="98"/>
        <v>4.3999999999999861</v>
      </c>
      <c r="BH164" s="52">
        <f t="shared" ca="1" si="99"/>
        <v>4.3999999999999861</v>
      </c>
    </row>
    <row r="165" spans="19:60">
      <c r="S165" s="68">
        <f t="shared" si="110"/>
        <v>7</v>
      </c>
      <c r="T165" s="69">
        <f t="shared" si="110"/>
        <v>2</v>
      </c>
      <c r="U165" s="70">
        <f t="shared" si="84"/>
        <v>5</v>
      </c>
      <c r="V165" s="68">
        <f t="shared" si="109"/>
        <v>2</v>
      </c>
      <c r="W165" s="70">
        <f t="shared" si="109"/>
        <v>7</v>
      </c>
      <c r="X165" s="71">
        <f t="shared" si="109"/>
        <v>0.7142857142857143</v>
      </c>
      <c r="Y165" s="71">
        <f t="shared" si="109"/>
        <v>0.5</v>
      </c>
      <c r="Z165" s="69">
        <f t="shared" si="109"/>
        <v>10000</v>
      </c>
      <c r="AA165" s="69">
        <f t="shared" ca="1" si="109"/>
        <v>9094.3185641468026</v>
      </c>
      <c r="AB165" s="69">
        <f t="shared" ca="1" si="101"/>
        <v>-905.6814358531974</v>
      </c>
      <c r="AC165" s="69">
        <f t="shared" ca="1" si="102"/>
        <v>132.43413957955693</v>
      </c>
      <c r="AD165" s="73">
        <f t="shared" si="107"/>
        <v>4.2999999999999865</v>
      </c>
      <c r="AE165" s="69">
        <f t="shared" si="111"/>
        <v>0.70000000000000007</v>
      </c>
      <c r="AF165" s="69">
        <f t="shared" si="111"/>
        <v>4.2</v>
      </c>
      <c r="AG165" s="78">
        <f t="shared" si="111"/>
        <v>200</v>
      </c>
      <c r="AH165" s="60">
        <f t="shared" si="111"/>
        <v>50</v>
      </c>
      <c r="AI165" s="60">
        <f t="shared" si="111"/>
        <v>210</v>
      </c>
      <c r="AJ165" s="60">
        <f t="shared" si="111"/>
        <v>10210</v>
      </c>
      <c r="AK165" s="60">
        <f t="shared" si="111"/>
        <v>1080.6814358531979</v>
      </c>
      <c r="AL165" s="60">
        <f t="shared" si="111"/>
        <v>21.613628717063957</v>
      </c>
      <c r="AM165" s="60">
        <f t="shared" ca="1" si="111"/>
        <v>-798.32922047521822</v>
      </c>
      <c r="AN165" s="60">
        <f t="shared" ca="1" si="111"/>
        <v>-798.32922047521822</v>
      </c>
      <c r="AO165" s="60">
        <f t="shared" ca="1" si="111"/>
        <v>798.32922047521822</v>
      </c>
      <c r="AP165" s="63">
        <f t="shared" si="85"/>
        <v>35</v>
      </c>
      <c r="AQ165" s="62">
        <f t="shared" si="86"/>
        <v>6.1892159807125644</v>
      </c>
      <c r="AR165" s="62">
        <f t="shared" si="87"/>
        <v>309.46079903562821</v>
      </c>
      <c r="AS165" s="62">
        <f t="shared" si="88"/>
        <v>618.92159807125643</v>
      </c>
      <c r="AT165" s="62">
        <f t="shared" si="89"/>
        <v>-309.46079903562821</v>
      </c>
      <c r="AU165" s="62">
        <f t="shared" si="90"/>
        <v>1547.3039951781411</v>
      </c>
      <c r="AV165" s="62">
        <f t="shared" si="91"/>
        <v>-618.92159807125643</v>
      </c>
      <c r="AW165" s="63">
        <f t="shared" si="103"/>
        <v>928.3823971068847</v>
      </c>
      <c r="AX165" s="61" t="str">
        <f t="shared" ca="1" si="92"/>
        <v>VINTO</v>
      </c>
      <c r="AY165" s="69">
        <f t="shared" ca="1" si="104"/>
        <v>9411.6707795247821</v>
      </c>
      <c r="AZ165" s="51">
        <f t="shared" si="93"/>
        <v>2166.2255932493977</v>
      </c>
      <c r="BA165" s="55">
        <f t="shared" ca="1" si="94"/>
        <v>0.23819548193412393</v>
      </c>
      <c r="BB165" s="55">
        <f t="shared" ca="1" si="105"/>
        <v>1.0250650619025903</v>
      </c>
      <c r="BC165" s="64">
        <f t="shared" ca="1" si="95"/>
        <v>22.700961253687296</v>
      </c>
      <c r="BE165" s="52">
        <f t="shared" ca="1" si="96"/>
        <v>4.2999999999999865</v>
      </c>
      <c r="BF165" s="52">
        <f t="shared" ca="1" si="97"/>
        <v>4.2999999999999865</v>
      </c>
      <c r="BG165" s="52">
        <f t="shared" ca="1" si="98"/>
        <v>4.2999999999999865</v>
      </c>
      <c r="BH165" s="52">
        <f t="shared" ca="1" si="99"/>
        <v>4.2999999999999865</v>
      </c>
    </row>
    <row r="166" spans="19:60">
      <c r="S166" s="68">
        <f t="shared" si="110"/>
        <v>7</v>
      </c>
      <c r="T166" s="69">
        <f t="shared" si="110"/>
        <v>2</v>
      </c>
      <c r="U166" s="70">
        <f t="shared" si="84"/>
        <v>5</v>
      </c>
      <c r="V166" s="68">
        <f t="shared" si="109"/>
        <v>2</v>
      </c>
      <c r="W166" s="70">
        <f t="shared" si="109"/>
        <v>7</v>
      </c>
      <c r="X166" s="71">
        <f t="shared" si="109"/>
        <v>0.7142857142857143</v>
      </c>
      <c r="Y166" s="71">
        <f t="shared" si="109"/>
        <v>0.5</v>
      </c>
      <c r="Z166" s="69">
        <f t="shared" si="109"/>
        <v>10000</v>
      </c>
      <c r="AA166" s="69">
        <f t="shared" ca="1" si="109"/>
        <v>9094.3185641468026</v>
      </c>
      <c r="AB166" s="69">
        <f t="shared" ca="1" si="101"/>
        <v>-905.6814358531974</v>
      </c>
      <c r="AC166" s="69">
        <f t="shared" ca="1" si="102"/>
        <v>132.43413957955693</v>
      </c>
      <c r="AD166" s="73">
        <f t="shared" si="107"/>
        <v>4.1999999999999869</v>
      </c>
      <c r="AE166" s="69">
        <f t="shared" si="111"/>
        <v>0.70000000000000007</v>
      </c>
      <c r="AF166" s="69">
        <f t="shared" si="111"/>
        <v>4.2</v>
      </c>
      <c r="AG166" s="78">
        <f t="shared" si="111"/>
        <v>200</v>
      </c>
      <c r="AH166" s="60">
        <f t="shared" si="111"/>
        <v>50</v>
      </c>
      <c r="AI166" s="60">
        <f t="shared" si="111"/>
        <v>210</v>
      </c>
      <c r="AJ166" s="60">
        <f t="shared" si="111"/>
        <v>10210</v>
      </c>
      <c r="AK166" s="60">
        <f t="shared" si="111"/>
        <v>1080.6814358531979</v>
      </c>
      <c r="AL166" s="60">
        <f t="shared" si="111"/>
        <v>21.613628717063957</v>
      </c>
      <c r="AM166" s="60">
        <f t="shared" ca="1" si="111"/>
        <v>-798.32922047521822</v>
      </c>
      <c r="AN166" s="60">
        <f t="shared" ca="1" si="111"/>
        <v>-798.32922047521822</v>
      </c>
      <c r="AO166" s="60">
        <f t="shared" ca="1" si="111"/>
        <v>798.32922047521822</v>
      </c>
      <c r="AP166" s="63">
        <f t="shared" si="85"/>
        <v>35</v>
      </c>
      <c r="AQ166" s="62">
        <f t="shared" si="86"/>
        <v>6.3127687421581014</v>
      </c>
      <c r="AR166" s="62">
        <f t="shared" si="87"/>
        <v>315.63843710790508</v>
      </c>
      <c r="AS166" s="62">
        <f t="shared" si="88"/>
        <v>631.27687421581015</v>
      </c>
      <c r="AT166" s="62">
        <f t="shared" si="89"/>
        <v>-315.63843710790508</v>
      </c>
      <c r="AU166" s="62">
        <f t="shared" si="90"/>
        <v>1578.1921855395253</v>
      </c>
      <c r="AV166" s="62">
        <f t="shared" si="91"/>
        <v>-631.27687421581015</v>
      </c>
      <c r="AW166" s="63">
        <f t="shared" si="103"/>
        <v>946.91531132371517</v>
      </c>
      <c r="AX166" s="61" t="str">
        <f t="shared" ca="1" si="92"/>
        <v>VINTO</v>
      </c>
      <c r="AY166" s="69">
        <f t="shared" ca="1" si="104"/>
        <v>9411.6707795247821</v>
      </c>
      <c r="AZ166" s="51">
        <f t="shared" si="93"/>
        <v>2209.4690597553354</v>
      </c>
      <c r="BA166" s="55">
        <f t="shared" ca="1" si="94"/>
        <v>0.24295047992555341</v>
      </c>
      <c r="BB166" s="55">
        <f t="shared" ca="1" si="105"/>
        <v>1.045528012210688</v>
      </c>
      <c r="BC166" s="64">
        <f t="shared" ca="1" si="95"/>
        <v>41.233875470517773</v>
      </c>
      <c r="BE166" s="52">
        <f t="shared" ca="1" si="96"/>
        <v>4.1999999999999869</v>
      </c>
      <c r="BF166" s="52">
        <f t="shared" ca="1" si="97"/>
        <v>4.1999999999999869</v>
      </c>
      <c r="BG166" s="52">
        <f t="shared" ca="1" si="98"/>
        <v>4.1999999999999869</v>
      </c>
      <c r="BH166" s="52">
        <f t="shared" ca="1" si="99"/>
        <v>4.1999999999999869</v>
      </c>
    </row>
    <row r="167" spans="19:60">
      <c r="S167" s="68">
        <f t="shared" si="110"/>
        <v>7</v>
      </c>
      <c r="T167" s="69">
        <f t="shared" si="110"/>
        <v>2</v>
      </c>
      <c r="U167" s="70">
        <f t="shared" si="84"/>
        <v>5</v>
      </c>
      <c r="V167" s="68">
        <f t="shared" si="109"/>
        <v>2</v>
      </c>
      <c r="W167" s="70">
        <f t="shared" si="109"/>
        <v>7</v>
      </c>
      <c r="X167" s="71">
        <f t="shared" si="109"/>
        <v>0.7142857142857143</v>
      </c>
      <c r="Y167" s="71">
        <f t="shared" si="109"/>
        <v>0.5</v>
      </c>
      <c r="Z167" s="69">
        <f t="shared" si="109"/>
        <v>10000</v>
      </c>
      <c r="AA167" s="69">
        <f t="shared" ca="1" si="109"/>
        <v>9094.3185641468026</v>
      </c>
      <c r="AB167" s="69">
        <f t="shared" ca="1" si="101"/>
        <v>-905.6814358531974</v>
      </c>
      <c r="AC167" s="69">
        <f t="shared" ca="1" si="102"/>
        <v>132.43413957955693</v>
      </c>
      <c r="AD167" s="73">
        <f t="shared" si="107"/>
        <v>4.0999999999999872</v>
      </c>
      <c r="AE167" s="69">
        <f t="shared" si="111"/>
        <v>0.70000000000000007</v>
      </c>
      <c r="AF167" s="69">
        <f t="shared" si="111"/>
        <v>4.2</v>
      </c>
      <c r="AG167" s="78">
        <f t="shared" si="111"/>
        <v>200</v>
      </c>
      <c r="AH167" s="60">
        <f t="shared" si="111"/>
        <v>50</v>
      </c>
      <c r="AI167" s="60">
        <f t="shared" si="111"/>
        <v>210</v>
      </c>
      <c r="AJ167" s="60">
        <f t="shared" si="111"/>
        <v>10210</v>
      </c>
      <c r="AK167" s="60">
        <f t="shared" si="111"/>
        <v>1080.6814358531979</v>
      </c>
      <c r="AL167" s="60">
        <f t="shared" si="111"/>
        <v>21.613628717063957</v>
      </c>
      <c r="AM167" s="60">
        <f t="shared" ca="1" si="111"/>
        <v>-798.32922047521822</v>
      </c>
      <c r="AN167" s="60">
        <f t="shared" ca="1" si="111"/>
        <v>-798.32922047521822</v>
      </c>
      <c r="AO167" s="60">
        <f t="shared" ca="1" si="111"/>
        <v>798.32922047521822</v>
      </c>
      <c r="AP167" s="63">
        <f t="shared" si="85"/>
        <v>35</v>
      </c>
      <c r="AQ167" s="62">
        <f t="shared" si="86"/>
        <v>6.4423484675765916</v>
      </c>
      <c r="AR167" s="62">
        <f t="shared" si="87"/>
        <v>322.11742337882959</v>
      </c>
      <c r="AS167" s="62">
        <f t="shared" si="88"/>
        <v>644.23484675765917</v>
      </c>
      <c r="AT167" s="62">
        <f t="shared" si="89"/>
        <v>-322.11742337882959</v>
      </c>
      <c r="AU167" s="62">
        <f t="shared" si="90"/>
        <v>1610.587116894148</v>
      </c>
      <c r="AV167" s="62">
        <f t="shared" si="91"/>
        <v>-644.23484675765917</v>
      </c>
      <c r="AW167" s="63">
        <f t="shared" si="103"/>
        <v>966.35227013648887</v>
      </c>
      <c r="AX167" s="61" t="str">
        <f t="shared" ca="1" si="92"/>
        <v>VINTO</v>
      </c>
      <c r="AY167" s="69">
        <f t="shared" ca="1" si="104"/>
        <v>9411.6707795247821</v>
      </c>
      <c r="AZ167" s="51">
        <f t="shared" si="93"/>
        <v>2254.821963651807</v>
      </c>
      <c r="BA167" s="55">
        <f t="shared" ca="1" si="94"/>
        <v>0.24793742903851604</v>
      </c>
      <c r="BB167" s="55">
        <f t="shared" ca="1" si="105"/>
        <v>1.0669891552167419</v>
      </c>
      <c r="BC167" s="64">
        <f t="shared" ca="1" si="95"/>
        <v>60.67083428329147</v>
      </c>
      <c r="BE167" s="52">
        <f t="shared" ca="1" si="96"/>
        <v>4.0999999999999872</v>
      </c>
      <c r="BF167" s="52">
        <f t="shared" ca="1" si="97"/>
        <v>4.0999999999999872</v>
      </c>
      <c r="BG167" s="52">
        <f t="shared" ca="1" si="98"/>
        <v>4.0999999999999872</v>
      </c>
      <c r="BH167" s="52">
        <f t="shared" ca="1" si="99"/>
        <v>4.0999999999999872</v>
      </c>
    </row>
    <row r="168" spans="19:60">
      <c r="S168" s="68">
        <f t="shared" si="110"/>
        <v>7</v>
      </c>
      <c r="T168" s="69">
        <f t="shared" si="110"/>
        <v>2</v>
      </c>
      <c r="U168" s="70">
        <f t="shared" ref="U168:U199" si="112">ROUND((1/T168)*S168,0)+1</f>
        <v>5</v>
      </c>
      <c r="V168" s="68">
        <f t="shared" si="109"/>
        <v>2</v>
      </c>
      <c r="W168" s="70">
        <f t="shared" si="109"/>
        <v>7</v>
      </c>
      <c r="X168" s="71">
        <f t="shared" si="109"/>
        <v>0.7142857142857143</v>
      </c>
      <c r="Y168" s="71">
        <f t="shared" si="109"/>
        <v>0.5</v>
      </c>
      <c r="Z168" s="69">
        <f t="shared" si="109"/>
        <v>10000</v>
      </c>
      <c r="AA168" s="69">
        <f t="shared" ca="1" si="109"/>
        <v>9094.3185641468026</v>
      </c>
      <c r="AB168" s="69">
        <f t="shared" ca="1" si="101"/>
        <v>-905.6814358531974</v>
      </c>
      <c r="AC168" s="69">
        <f t="shared" ca="1" si="102"/>
        <v>132.43413957955693</v>
      </c>
      <c r="AD168" s="73">
        <f t="shared" si="107"/>
        <v>3.9999999999999871</v>
      </c>
      <c r="AE168" s="69">
        <f t="shared" si="111"/>
        <v>0.70000000000000007</v>
      </c>
      <c r="AF168" s="69">
        <f t="shared" si="111"/>
        <v>4.2</v>
      </c>
      <c r="AG168" s="78">
        <f t="shared" si="111"/>
        <v>200</v>
      </c>
      <c r="AH168" s="60">
        <f t="shared" si="111"/>
        <v>50</v>
      </c>
      <c r="AI168" s="60">
        <f t="shared" si="111"/>
        <v>210</v>
      </c>
      <c r="AJ168" s="60">
        <f t="shared" si="111"/>
        <v>10210</v>
      </c>
      <c r="AK168" s="60">
        <f t="shared" si="111"/>
        <v>1080.6814358531979</v>
      </c>
      <c r="AL168" s="60">
        <f t="shared" si="111"/>
        <v>21.613628717063957</v>
      </c>
      <c r="AM168" s="60">
        <f t="shared" ca="1" si="111"/>
        <v>-798.32922047521822</v>
      </c>
      <c r="AN168" s="60">
        <f t="shared" ca="1" si="111"/>
        <v>-798.32922047521822</v>
      </c>
      <c r="AO168" s="60">
        <f t="shared" ca="1" si="111"/>
        <v>798.32922047521822</v>
      </c>
      <c r="AP168" s="63">
        <f t="shared" si="85"/>
        <v>35</v>
      </c>
      <c r="AQ168" s="62">
        <f t="shared" si="86"/>
        <v>6.5784071792660068</v>
      </c>
      <c r="AR168" s="62">
        <f t="shared" si="87"/>
        <v>328.92035896330032</v>
      </c>
      <c r="AS168" s="62">
        <f t="shared" si="88"/>
        <v>657.84071792660063</v>
      </c>
      <c r="AT168" s="62">
        <f t="shared" si="89"/>
        <v>-328.92035896330032</v>
      </c>
      <c r="AU168" s="62">
        <f t="shared" si="90"/>
        <v>1644.6017948165015</v>
      </c>
      <c r="AV168" s="62">
        <f t="shared" si="91"/>
        <v>-657.84071792660063</v>
      </c>
      <c r="AW168" s="63">
        <f t="shared" si="103"/>
        <v>986.76107688990089</v>
      </c>
      <c r="AX168" s="61" t="str">
        <f t="shared" ca="1" si="92"/>
        <v>VINTO</v>
      </c>
      <c r="AY168" s="69">
        <f t="shared" ca="1" si="104"/>
        <v>9411.6707795247821</v>
      </c>
      <c r="AZ168" s="51">
        <f t="shared" si="93"/>
        <v>2302.4425127431023</v>
      </c>
      <c r="BA168" s="55">
        <f t="shared" ca="1" si="94"/>
        <v>0.25317372560712681</v>
      </c>
      <c r="BB168" s="55">
        <f t="shared" ca="1" si="105"/>
        <v>1.0895233553730981</v>
      </c>
      <c r="BC168" s="64">
        <f t="shared" ca="1" si="95"/>
        <v>81.079641036703492</v>
      </c>
      <c r="BE168" s="52">
        <f t="shared" ca="1" si="96"/>
        <v>3.9999999999999871</v>
      </c>
      <c r="BF168" s="52">
        <f t="shared" ca="1" si="97"/>
        <v>3.9999999999999871</v>
      </c>
      <c r="BG168" s="52" t="str">
        <f t="shared" ca="1" si="98"/>
        <v/>
      </c>
      <c r="BH168" s="52">
        <f t="shared" ca="1" si="99"/>
        <v>3.9999999999999871</v>
      </c>
    </row>
    <row r="169" spans="19:60">
      <c r="S169" s="68">
        <f t="shared" si="110"/>
        <v>7</v>
      </c>
      <c r="T169" s="69">
        <f t="shared" si="110"/>
        <v>2</v>
      </c>
      <c r="U169" s="70">
        <f t="shared" si="112"/>
        <v>5</v>
      </c>
      <c r="V169" s="68">
        <f t="shared" ref="V169:AA184" si="113">V168</f>
        <v>2</v>
      </c>
      <c r="W169" s="70">
        <f t="shared" si="113"/>
        <v>7</v>
      </c>
      <c r="X169" s="71">
        <f t="shared" si="113"/>
        <v>0.7142857142857143</v>
      </c>
      <c r="Y169" s="71">
        <f t="shared" si="113"/>
        <v>0.5</v>
      </c>
      <c r="Z169" s="69">
        <f t="shared" si="113"/>
        <v>10000</v>
      </c>
      <c r="AA169" s="69">
        <f t="shared" ca="1" si="113"/>
        <v>9094.3185641468026</v>
      </c>
      <c r="AB169" s="69">
        <f t="shared" ca="1" si="101"/>
        <v>-905.6814358531974</v>
      </c>
      <c r="AC169" s="69">
        <f t="shared" ref="AC169:AC200" ca="1" si="114">AC168</f>
        <v>132.43413957955693</v>
      </c>
      <c r="AD169" s="73">
        <f t="shared" si="107"/>
        <v>3.899999999999987</v>
      </c>
      <c r="AE169" s="69">
        <f t="shared" si="111"/>
        <v>0.70000000000000007</v>
      </c>
      <c r="AF169" s="69">
        <f t="shared" si="111"/>
        <v>4.2</v>
      </c>
      <c r="AG169" s="78">
        <f t="shared" si="111"/>
        <v>200</v>
      </c>
      <c r="AH169" s="60">
        <f t="shared" si="111"/>
        <v>50</v>
      </c>
      <c r="AI169" s="60">
        <f t="shared" si="111"/>
        <v>210</v>
      </c>
      <c r="AJ169" s="60">
        <f t="shared" si="111"/>
        <v>10210</v>
      </c>
      <c r="AK169" s="60">
        <f t="shared" si="111"/>
        <v>1080.6814358531979</v>
      </c>
      <c r="AL169" s="60">
        <f t="shared" si="111"/>
        <v>21.613628717063957</v>
      </c>
      <c r="AM169" s="60">
        <f t="shared" ca="1" si="111"/>
        <v>-798.32922047521822</v>
      </c>
      <c r="AN169" s="60">
        <f t="shared" ca="1" si="111"/>
        <v>-798.32922047521822</v>
      </c>
      <c r="AO169" s="60">
        <f t="shared" ca="1" si="111"/>
        <v>798.32922047521822</v>
      </c>
      <c r="AP169" s="63">
        <f t="shared" si="85"/>
        <v>35</v>
      </c>
      <c r="AQ169" s="62">
        <f t="shared" si="86"/>
        <v>6.7214432607856489</v>
      </c>
      <c r="AR169" s="62">
        <f t="shared" si="87"/>
        <v>336.07216303928243</v>
      </c>
      <c r="AS169" s="62">
        <f t="shared" si="88"/>
        <v>672.14432607856486</v>
      </c>
      <c r="AT169" s="62">
        <f t="shared" si="89"/>
        <v>-336.07216303928243</v>
      </c>
      <c r="AU169" s="62">
        <f t="shared" si="90"/>
        <v>1680.3608151964122</v>
      </c>
      <c r="AV169" s="62">
        <f t="shared" si="91"/>
        <v>-672.14432607856486</v>
      </c>
      <c r="AW169" s="63">
        <f t="shared" si="103"/>
        <v>1008.2164891178473</v>
      </c>
      <c r="AX169" s="61" t="str">
        <f t="shared" ca="1" si="92"/>
        <v>VINTO</v>
      </c>
      <c r="AY169" s="69">
        <f t="shared" ca="1" si="104"/>
        <v>9411.6707795247821</v>
      </c>
      <c r="AZ169" s="51">
        <f t="shared" si="93"/>
        <v>2352.5051412749772</v>
      </c>
      <c r="BA169" s="55">
        <f t="shared" ca="1" si="94"/>
        <v>0.25867855020489716</v>
      </c>
      <c r="BB169" s="55">
        <f t="shared" ca="1" si="105"/>
        <v>1.1132131555374731</v>
      </c>
      <c r="BC169" s="64">
        <f t="shared" ca="1" si="95"/>
        <v>102.53505326464995</v>
      </c>
      <c r="BE169" s="52">
        <f t="shared" ca="1" si="96"/>
        <v>3.899999999999987</v>
      </c>
      <c r="BF169" s="52">
        <f t="shared" ca="1" si="97"/>
        <v>3.899999999999987</v>
      </c>
      <c r="BG169" s="52" t="str">
        <f t="shared" ca="1" si="98"/>
        <v/>
      </c>
      <c r="BH169" s="52">
        <f t="shared" ca="1" si="99"/>
        <v>3.899999999999987</v>
      </c>
    </row>
    <row r="170" spans="19:60">
      <c r="S170" s="68">
        <f t="shared" ref="S170:T185" si="115">S169</f>
        <v>7</v>
      </c>
      <c r="T170" s="69">
        <f t="shared" si="115"/>
        <v>2</v>
      </c>
      <c r="U170" s="70">
        <f t="shared" si="112"/>
        <v>5</v>
      </c>
      <c r="V170" s="68">
        <f t="shared" si="113"/>
        <v>2</v>
      </c>
      <c r="W170" s="70">
        <f t="shared" si="113"/>
        <v>7</v>
      </c>
      <c r="X170" s="71">
        <f t="shared" si="113"/>
        <v>0.7142857142857143</v>
      </c>
      <c r="Y170" s="71">
        <f t="shared" si="113"/>
        <v>0.5</v>
      </c>
      <c r="Z170" s="69">
        <f t="shared" si="113"/>
        <v>10000</v>
      </c>
      <c r="AA170" s="69">
        <f t="shared" ca="1" si="113"/>
        <v>9094.3185641468026</v>
      </c>
      <c r="AB170" s="69">
        <f t="shared" ca="1" si="101"/>
        <v>-905.6814358531974</v>
      </c>
      <c r="AC170" s="69">
        <f t="shared" ca="1" si="114"/>
        <v>132.43413957955693</v>
      </c>
      <c r="AD170" s="73">
        <f t="shared" si="107"/>
        <v>3.7999999999999869</v>
      </c>
      <c r="AE170" s="69">
        <f t="shared" ref="AE170:AO185" si="116">AE169</f>
        <v>0.70000000000000007</v>
      </c>
      <c r="AF170" s="69">
        <f t="shared" si="116"/>
        <v>4.2</v>
      </c>
      <c r="AG170" s="78">
        <f t="shared" si="116"/>
        <v>200</v>
      </c>
      <c r="AH170" s="60">
        <f t="shared" si="116"/>
        <v>50</v>
      </c>
      <c r="AI170" s="60">
        <f t="shared" si="116"/>
        <v>210</v>
      </c>
      <c r="AJ170" s="60">
        <f t="shared" si="116"/>
        <v>10210</v>
      </c>
      <c r="AK170" s="60">
        <f t="shared" si="116"/>
        <v>1080.6814358531979</v>
      </c>
      <c r="AL170" s="60">
        <f t="shared" si="116"/>
        <v>21.613628717063957</v>
      </c>
      <c r="AM170" s="60">
        <f t="shared" ca="1" si="116"/>
        <v>-798.32922047521822</v>
      </c>
      <c r="AN170" s="60">
        <f t="shared" ca="1" si="116"/>
        <v>-798.32922047521822</v>
      </c>
      <c r="AO170" s="60">
        <f t="shared" ca="1" si="116"/>
        <v>798.32922047521822</v>
      </c>
      <c r="AP170" s="63">
        <f t="shared" si="85"/>
        <v>35</v>
      </c>
      <c r="AQ170" s="62">
        <f t="shared" si="86"/>
        <v>6.8720075571221138</v>
      </c>
      <c r="AR170" s="62">
        <f t="shared" si="87"/>
        <v>343.60037785610569</v>
      </c>
      <c r="AS170" s="62">
        <f t="shared" si="88"/>
        <v>687.20075571221139</v>
      </c>
      <c r="AT170" s="62">
        <f t="shared" si="89"/>
        <v>-343.60037785610569</v>
      </c>
      <c r="AU170" s="62">
        <f t="shared" si="90"/>
        <v>1718.0018892805285</v>
      </c>
      <c r="AV170" s="62">
        <f t="shared" si="91"/>
        <v>-687.20075571221139</v>
      </c>
      <c r="AW170" s="63">
        <f t="shared" si="103"/>
        <v>1030.8011335683173</v>
      </c>
      <c r="AX170" s="61" t="str">
        <f t="shared" ca="1" si="92"/>
        <v>VINTO</v>
      </c>
      <c r="AY170" s="69">
        <f t="shared" ca="1" si="104"/>
        <v>9411.6707795247821</v>
      </c>
      <c r="AZ170" s="51">
        <f t="shared" si="93"/>
        <v>2405.2026449927398</v>
      </c>
      <c r="BA170" s="55">
        <f t="shared" ca="1" si="94"/>
        <v>0.26447310241307648</v>
      </c>
      <c r="BB170" s="55">
        <f t="shared" ca="1" si="105"/>
        <v>1.1381497872894466</v>
      </c>
      <c r="BC170" s="64">
        <f t="shared" ca="1" si="95"/>
        <v>125.11969771511986</v>
      </c>
      <c r="BE170" s="52">
        <f t="shared" ca="1" si="96"/>
        <v>3.7999999999999869</v>
      </c>
      <c r="BF170" s="52">
        <f t="shared" ca="1" si="97"/>
        <v>3.7999999999999869</v>
      </c>
      <c r="BG170" s="52" t="str">
        <f t="shared" ca="1" si="98"/>
        <v/>
      </c>
      <c r="BH170" s="52">
        <f t="shared" ca="1" si="99"/>
        <v>3.7999999999999869</v>
      </c>
    </row>
    <row r="171" spans="19:60">
      <c r="S171" s="68">
        <f t="shared" si="115"/>
        <v>7</v>
      </c>
      <c r="T171" s="69">
        <f t="shared" si="115"/>
        <v>2</v>
      </c>
      <c r="U171" s="70">
        <f t="shared" si="112"/>
        <v>5</v>
      </c>
      <c r="V171" s="68">
        <f t="shared" si="113"/>
        <v>2</v>
      </c>
      <c r="W171" s="70">
        <f t="shared" si="113"/>
        <v>7</v>
      </c>
      <c r="X171" s="71">
        <f t="shared" si="113"/>
        <v>0.7142857142857143</v>
      </c>
      <c r="Y171" s="71">
        <f t="shared" si="113"/>
        <v>0.5</v>
      </c>
      <c r="Z171" s="69">
        <f t="shared" si="113"/>
        <v>10000</v>
      </c>
      <c r="AA171" s="69">
        <f t="shared" ca="1" si="113"/>
        <v>9094.3185641468026</v>
      </c>
      <c r="AB171" s="69">
        <f t="shared" ca="1" si="101"/>
        <v>-905.6814358531974</v>
      </c>
      <c r="AC171" s="69">
        <f t="shared" ca="1" si="114"/>
        <v>132.43413957955693</v>
      </c>
      <c r="AD171" s="73">
        <f t="shared" si="107"/>
        <v>3.6999999999999869</v>
      </c>
      <c r="AE171" s="69">
        <f t="shared" si="116"/>
        <v>0.70000000000000007</v>
      </c>
      <c r="AF171" s="69">
        <f t="shared" si="116"/>
        <v>4.2</v>
      </c>
      <c r="AG171" s="78">
        <f t="shared" si="116"/>
        <v>200</v>
      </c>
      <c r="AH171" s="60">
        <f t="shared" si="116"/>
        <v>50</v>
      </c>
      <c r="AI171" s="60">
        <f t="shared" si="116"/>
        <v>210</v>
      </c>
      <c r="AJ171" s="60">
        <f t="shared" si="116"/>
        <v>10210</v>
      </c>
      <c r="AK171" s="60">
        <f t="shared" si="116"/>
        <v>1080.6814358531979</v>
      </c>
      <c r="AL171" s="60">
        <f t="shared" si="116"/>
        <v>21.613628717063957</v>
      </c>
      <c r="AM171" s="60">
        <f t="shared" ca="1" si="116"/>
        <v>-798.32922047521822</v>
      </c>
      <c r="AN171" s="60">
        <f t="shared" ca="1" si="116"/>
        <v>-798.32922047521822</v>
      </c>
      <c r="AO171" s="60">
        <f t="shared" ca="1" si="116"/>
        <v>798.32922047521822</v>
      </c>
      <c r="AP171" s="63">
        <f t="shared" si="85"/>
        <v>35</v>
      </c>
      <c r="AQ171" s="62">
        <f t="shared" si="86"/>
        <v>7.0307104640713609</v>
      </c>
      <c r="AR171" s="62">
        <f t="shared" si="87"/>
        <v>351.53552320356806</v>
      </c>
      <c r="AS171" s="62">
        <f t="shared" si="88"/>
        <v>703.07104640713612</v>
      </c>
      <c r="AT171" s="62">
        <f t="shared" si="89"/>
        <v>-351.53552320356806</v>
      </c>
      <c r="AU171" s="62">
        <f t="shared" si="90"/>
        <v>1757.6776160178404</v>
      </c>
      <c r="AV171" s="62">
        <f t="shared" si="91"/>
        <v>-703.07104640713612</v>
      </c>
      <c r="AW171" s="63">
        <f t="shared" si="103"/>
        <v>1054.6065696107044</v>
      </c>
      <c r="AX171" s="61" t="str">
        <f t="shared" ca="1" si="92"/>
        <v>VINTO</v>
      </c>
      <c r="AY171" s="69">
        <f t="shared" ca="1" si="104"/>
        <v>9411.6707795247821</v>
      </c>
      <c r="AZ171" s="51">
        <f t="shared" si="93"/>
        <v>2460.7486624249764</v>
      </c>
      <c r="BA171" s="55">
        <f t="shared" ca="1" si="94"/>
        <v>0.2705808736595357</v>
      </c>
      <c r="BB171" s="55">
        <f t="shared" ca="1" si="105"/>
        <v>1.1644343450820673</v>
      </c>
      <c r="BC171" s="64">
        <f t="shared" ca="1" si="95"/>
        <v>148.92513375750696</v>
      </c>
      <c r="BE171" s="52">
        <f t="shared" ca="1" si="96"/>
        <v>3.6999999999999869</v>
      </c>
      <c r="BF171" s="52">
        <f t="shared" ca="1" si="97"/>
        <v>3.6999999999999869</v>
      </c>
      <c r="BG171" s="52" t="str">
        <f t="shared" ca="1" si="98"/>
        <v/>
      </c>
      <c r="BH171" s="52">
        <f t="shared" ca="1" si="99"/>
        <v>3.6999999999999869</v>
      </c>
    </row>
    <row r="172" spans="19:60">
      <c r="S172" s="68">
        <f t="shared" si="115"/>
        <v>7</v>
      </c>
      <c r="T172" s="69">
        <f t="shared" si="115"/>
        <v>2</v>
      </c>
      <c r="U172" s="70">
        <f t="shared" si="112"/>
        <v>5</v>
      </c>
      <c r="V172" s="68">
        <f t="shared" si="113"/>
        <v>2</v>
      </c>
      <c r="W172" s="70">
        <f t="shared" si="113"/>
        <v>7</v>
      </c>
      <c r="X172" s="71">
        <f t="shared" si="113"/>
        <v>0.7142857142857143</v>
      </c>
      <c r="Y172" s="71">
        <f t="shared" si="113"/>
        <v>0.5</v>
      </c>
      <c r="Z172" s="69">
        <f t="shared" si="113"/>
        <v>10000</v>
      </c>
      <c r="AA172" s="69">
        <f t="shared" ca="1" si="113"/>
        <v>9094.3185641468026</v>
      </c>
      <c r="AB172" s="69">
        <f t="shared" ca="1" si="101"/>
        <v>-905.6814358531974</v>
      </c>
      <c r="AC172" s="69">
        <f t="shared" ca="1" si="114"/>
        <v>132.43413957955693</v>
      </c>
      <c r="AD172" s="73">
        <f t="shared" si="107"/>
        <v>3.5999999999999868</v>
      </c>
      <c r="AE172" s="69">
        <f t="shared" si="116"/>
        <v>0.70000000000000007</v>
      </c>
      <c r="AF172" s="69">
        <f t="shared" si="116"/>
        <v>4.2</v>
      </c>
      <c r="AG172" s="78">
        <f t="shared" si="116"/>
        <v>200</v>
      </c>
      <c r="AH172" s="60">
        <f t="shared" si="116"/>
        <v>50</v>
      </c>
      <c r="AI172" s="60">
        <f t="shared" si="116"/>
        <v>210</v>
      </c>
      <c r="AJ172" s="60">
        <f t="shared" si="116"/>
        <v>10210</v>
      </c>
      <c r="AK172" s="60">
        <f t="shared" si="116"/>
        <v>1080.6814358531979</v>
      </c>
      <c r="AL172" s="60">
        <f t="shared" si="116"/>
        <v>21.613628717063957</v>
      </c>
      <c r="AM172" s="60">
        <f t="shared" ca="1" si="116"/>
        <v>-798.32922047521822</v>
      </c>
      <c r="AN172" s="60">
        <f t="shared" ca="1" si="116"/>
        <v>-798.32922047521822</v>
      </c>
      <c r="AO172" s="60">
        <f t="shared" ca="1" si="116"/>
        <v>798.32922047521822</v>
      </c>
      <c r="AP172" s="63">
        <f t="shared" si="85"/>
        <v>35</v>
      </c>
      <c r="AQ172" s="62">
        <f t="shared" si="86"/>
        <v>7.1982301991844553</v>
      </c>
      <c r="AR172" s="62">
        <f t="shared" si="87"/>
        <v>359.91150995922277</v>
      </c>
      <c r="AS172" s="62">
        <f t="shared" si="88"/>
        <v>719.82301991844554</v>
      </c>
      <c r="AT172" s="62">
        <f t="shared" si="89"/>
        <v>-359.91150995922277</v>
      </c>
      <c r="AU172" s="62">
        <f t="shared" si="90"/>
        <v>1799.5575497961138</v>
      </c>
      <c r="AV172" s="62">
        <f t="shared" si="91"/>
        <v>-719.82301991844554</v>
      </c>
      <c r="AW172" s="63">
        <f t="shared" si="103"/>
        <v>1079.7345298776681</v>
      </c>
      <c r="AX172" s="61" t="str">
        <f t="shared" ca="1" si="92"/>
        <v>VINTO</v>
      </c>
      <c r="AY172" s="69">
        <f t="shared" ca="1" si="104"/>
        <v>9411.6707795247821</v>
      </c>
      <c r="AZ172" s="51">
        <f t="shared" si="93"/>
        <v>2519.3805697145594</v>
      </c>
      <c r="BA172" s="55">
        <f t="shared" ca="1" si="94"/>
        <v>0.27702796553079828</v>
      </c>
      <c r="BB172" s="55">
        <f t="shared" ca="1" si="105"/>
        <v>1.1921791560853889</v>
      </c>
      <c r="BC172" s="64">
        <f t="shared" ca="1" si="95"/>
        <v>174.05309402447074</v>
      </c>
      <c r="BE172" s="52">
        <f t="shared" ca="1" si="96"/>
        <v>3.5999999999999868</v>
      </c>
      <c r="BF172" s="52">
        <f t="shared" ca="1" si="97"/>
        <v>3.5999999999999868</v>
      </c>
      <c r="BG172" s="52" t="str">
        <f t="shared" ca="1" si="98"/>
        <v/>
      </c>
      <c r="BH172" s="52">
        <f t="shared" ca="1" si="99"/>
        <v>3.5999999999999868</v>
      </c>
    </row>
    <row r="173" spans="19:60">
      <c r="S173" s="68">
        <f t="shared" si="115"/>
        <v>7</v>
      </c>
      <c r="T173" s="69">
        <f t="shared" si="115"/>
        <v>2</v>
      </c>
      <c r="U173" s="70">
        <f t="shared" si="112"/>
        <v>5</v>
      </c>
      <c r="V173" s="68">
        <f t="shared" si="113"/>
        <v>2</v>
      </c>
      <c r="W173" s="70">
        <f t="shared" si="113"/>
        <v>7</v>
      </c>
      <c r="X173" s="71">
        <f t="shared" si="113"/>
        <v>0.7142857142857143</v>
      </c>
      <c r="Y173" s="71">
        <f t="shared" si="113"/>
        <v>0.5</v>
      </c>
      <c r="Z173" s="69">
        <f t="shared" si="113"/>
        <v>10000</v>
      </c>
      <c r="AA173" s="69">
        <f t="shared" ca="1" si="113"/>
        <v>9094.3185641468026</v>
      </c>
      <c r="AB173" s="69">
        <f t="shared" ca="1" si="101"/>
        <v>-905.6814358531974</v>
      </c>
      <c r="AC173" s="69">
        <f t="shared" ca="1" si="114"/>
        <v>132.43413957955693</v>
      </c>
      <c r="AD173" s="73">
        <f t="shared" si="107"/>
        <v>3.4999999999999867</v>
      </c>
      <c r="AE173" s="69">
        <f t="shared" si="116"/>
        <v>0.70000000000000007</v>
      </c>
      <c r="AF173" s="69">
        <f t="shared" si="116"/>
        <v>4.2</v>
      </c>
      <c r="AG173" s="78">
        <f t="shared" si="116"/>
        <v>200</v>
      </c>
      <c r="AH173" s="60">
        <f t="shared" si="116"/>
        <v>50</v>
      </c>
      <c r="AI173" s="60">
        <f t="shared" si="116"/>
        <v>210</v>
      </c>
      <c r="AJ173" s="60">
        <f t="shared" si="116"/>
        <v>10210</v>
      </c>
      <c r="AK173" s="60">
        <f t="shared" si="116"/>
        <v>1080.6814358531979</v>
      </c>
      <c r="AL173" s="60">
        <f t="shared" si="116"/>
        <v>21.613628717063957</v>
      </c>
      <c r="AM173" s="60">
        <f t="shared" ca="1" si="116"/>
        <v>-798.32922047521822</v>
      </c>
      <c r="AN173" s="60">
        <f t="shared" ca="1" si="116"/>
        <v>-798.32922047521822</v>
      </c>
      <c r="AO173" s="60">
        <f t="shared" ca="1" si="116"/>
        <v>798.32922047521822</v>
      </c>
      <c r="AP173" s="63">
        <f t="shared" si="85"/>
        <v>35</v>
      </c>
      <c r="AQ173" s="62">
        <f t="shared" si="86"/>
        <v>7.3753224905897259</v>
      </c>
      <c r="AR173" s="62">
        <f t="shared" si="87"/>
        <v>368.76612452948632</v>
      </c>
      <c r="AS173" s="62">
        <f t="shared" si="88"/>
        <v>737.53224905897264</v>
      </c>
      <c r="AT173" s="62">
        <f t="shared" si="89"/>
        <v>-368.76612452948632</v>
      </c>
      <c r="AU173" s="62">
        <f t="shared" si="90"/>
        <v>1843.8306226474315</v>
      </c>
      <c r="AV173" s="62">
        <f t="shared" si="91"/>
        <v>-737.53224905897264</v>
      </c>
      <c r="AW173" s="63">
        <f t="shared" si="103"/>
        <v>1106.2983735884588</v>
      </c>
      <c r="AX173" s="61" t="str">
        <f t="shared" ca="1" si="92"/>
        <v>VINTO</v>
      </c>
      <c r="AY173" s="69">
        <f t="shared" ca="1" si="104"/>
        <v>9411.6707795247821</v>
      </c>
      <c r="AZ173" s="51">
        <f t="shared" si="93"/>
        <v>2581.3628717064043</v>
      </c>
      <c r="BA173" s="55">
        <f t="shared" ca="1" si="94"/>
        <v>0.28384346265184729</v>
      </c>
      <c r="BB173" s="55">
        <f t="shared" ca="1" si="105"/>
        <v>1.2215093848603291</v>
      </c>
      <c r="BC173" s="64">
        <f t="shared" ca="1" si="95"/>
        <v>200.61693773526144</v>
      </c>
      <c r="BE173" s="52">
        <f t="shared" ca="1" si="96"/>
        <v>3.4999999999999867</v>
      </c>
      <c r="BF173" s="52">
        <f t="shared" ca="1" si="97"/>
        <v>3.4999999999999867</v>
      </c>
      <c r="BG173" s="52" t="str">
        <f t="shared" ca="1" si="98"/>
        <v/>
      </c>
      <c r="BH173" s="52">
        <f t="shared" ca="1" si="99"/>
        <v>3.4999999999999867</v>
      </c>
    </row>
    <row r="174" spans="19:60">
      <c r="S174" s="68">
        <f t="shared" si="115"/>
        <v>7</v>
      </c>
      <c r="T174" s="69">
        <f t="shared" si="115"/>
        <v>2</v>
      </c>
      <c r="U174" s="70">
        <f t="shared" si="112"/>
        <v>5</v>
      </c>
      <c r="V174" s="68">
        <f t="shared" si="113"/>
        <v>2</v>
      </c>
      <c r="W174" s="70">
        <f t="shared" si="113"/>
        <v>7</v>
      </c>
      <c r="X174" s="71">
        <f t="shared" si="113"/>
        <v>0.7142857142857143</v>
      </c>
      <c r="Y174" s="71">
        <f t="shared" si="113"/>
        <v>0.5</v>
      </c>
      <c r="Z174" s="69">
        <f t="shared" si="113"/>
        <v>10000</v>
      </c>
      <c r="AA174" s="69">
        <f t="shared" ca="1" si="113"/>
        <v>9094.3185641468026</v>
      </c>
      <c r="AB174" s="69">
        <f t="shared" ca="1" si="101"/>
        <v>-905.6814358531974</v>
      </c>
      <c r="AC174" s="69">
        <f t="shared" ca="1" si="114"/>
        <v>132.43413957955693</v>
      </c>
      <c r="AD174" s="73">
        <f t="shared" si="107"/>
        <v>3.3999999999999866</v>
      </c>
      <c r="AE174" s="69">
        <f t="shared" si="116"/>
        <v>0.70000000000000007</v>
      </c>
      <c r="AF174" s="69">
        <f t="shared" si="116"/>
        <v>4.2</v>
      </c>
      <c r="AG174" s="78">
        <f t="shared" si="116"/>
        <v>200</v>
      </c>
      <c r="AH174" s="60">
        <f t="shared" si="116"/>
        <v>50</v>
      </c>
      <c r="AI174" s="60">
        <f t="shared" si="116"/>
        <v>210</v>
      </c>
      <c r="AJ174" s="60">
        <f t="shared" si="116"/>
        <v>10210</v>
      </c>
      <c r="AK174" s="60">
        <f t="shared" si="116"/>
        <v>1080.6814358531979</v>
      </c>
      <c r="AL174" s="60">
        <f t="shared" si="116"/>
        <v>21.613628717063957</v>
      </c>
      <c r="AM174" s="60">
        <f t="shared" ca="1" si="116"/>
        <v>-798.32922047521822</v>
      </c>
      <c r="AN174" s="60">
        <f t="shared" ca="1" si="116"/>
        <v>-798.32922047521822</v>
      </c>
      <c r="AO174" s="60">
        <f t="shared" ca="1" si="116"/>
        <v>798.32922047521822</v>
      </c>
      <c r="AP174" s="63">
        <f t="shared" si="85"/>
        <v>35</v>
      </c>
      <c r="AQ174" s="62">
        <f t="shared" si="86"/>
        <v>7.5628319756070717</v>
      </c>
      <c r="AR174" s="62">
        <f t="shared" si="87"/>
        <v>378.1415987803536</v>
      </c>
      <c r="AS174" s="62">
        <f t="shared" si="88"/>
        <v>756.28319756070721</v>
      </c>
      <c r="AT174" s="62">
        <f t="shared" si="89"/>
        <v>-378.1415987803536</v>
      </c>
      <c r="AU174" s="62">
        <f t="shared" si="90"/>
        <v>1890.7079939017681</v>
      </c>
      <c r="AV174" s="62">
        <f t="shared" si="91"/>
        <v>-756.28319756070721</v>
      </c>
      <c r="AW174" s="63">
        <f t="shared" si="103"/>
        <v>1134.4247963410608</v>
      </c>
      <c r="AX174" s="61" t="str">
        <f t="shared" ca="1" si="92"/>
        <v>VINTO</v>
      </c>
      <c r="AY174" s="69">
        <f t="shared" ca="1" si="104"/>
        <v>9411.6707795247821</v>
      </c>
      <c r="AZ174" s="51">
        <f t="shared" si="93"/>
        <v>2646.9911914624754</v>
      </c>
      <c r="BA174" s="55">
        <f t="shared" ca="1" si="94"/>
        <v>0.29105987136825207</v>
      </c>
      <c r="BB174" s="55">
        <f t="shared" ca="1" si="105"/>
        <v>1.2525649212102661</v>
      </c>
      <c r="BC174" s="64">
        <f t="shared" ca="1" si="95"/>
        <v>228.74336048786336</v>
      </c>
      <c r="BE174" s="52">
        <f t="shared" ca="1" si="96"/>
        <v>3.3999999999999866</v>
      </c>
      <c r="BF174" s="52">
        <f t="shared" ca="1" si="97"/>
        <v>3.3999999999999866</v>
      </c>
      <c r="BG174" s="52" t="str">
        <f t="shared" ca="1" si="98"/>
        <v/>
      </c>
      <c r="BH174" s="52">
        <f t="shared" ca="1" si="99"/>
        <v>3.3999999999999866</v>
      </c>
    </row>
    <row r="175" spans="19:60">
      <c r="S175" s="68">
        <f t="shared" si="115"/>
        <v>7</v>
      </c>
      <c r="T175" s="69">
        <f t="shared" si="115"/>
        <v>2</v>
      </c>
      <c r="U175" s="70">
        <f t="shared" si="112"/>
        <v>5</v>
      </c>
      <c r="V175" s="68">
        <f t="shared" si="113"/>
        <v>2</v>
      </c>
      <c r="W175" s="70">
        <f t="shared" si="113"/>
        <v>7</v>
      </c>
      <c r="X175" s="71">
        <f t="shared" si="113"/>
        <v>0.7142857142857143</v>
      </c>
      <c r="Y175" s="71">
        <f t="shared" si="113"/>
        <v>0.5</v>
      </c>
      <c r="Z175" s="69">
        <f t="shared" si="113"/>
        <v>10000</v>
      </c>
      <c r="AA175" s="69">
        <f t="shared" ca="1" si="113"/>
        <v>9094.3185641468026</v>
      </c>
      <c r="AB175" s="69">
        <f t="shared" ca="1" si="101"/>
        <v>-905.6814358531974</v>
      </c>
      <c r="AC175" s="69">
        <f t="shared" ca="1" si="114"/>
        <v>132.43413957955693</v>
      </c>
      <c r="AD175" s="73">
        <f t="shared" si="107"/>
        <v>3.2999999999999865</v>
      </c>
      <c r="AE175" s="69">
        <f t="shared" si="116"/>
        <v>0.70000000000000007</v>
      </c>
      <c r="AF175" s="69">
        <f t="shared" si="116"/>
        <v>4.2</v>
      </c>
      <c r="AG175" s="78">
        <f t="shared" si="116"/>
        <v>200</v>
      </c>
      <c r="AH175" s="60">
        <f t="shared" si="116"/>
        <v>50</v>
      </c>
      <c r="AI175" s="60">
        <f t="shared" si="116"/>
        <v>210</v>
      </c>
      <c r="AJ175" s="60">
        <f t="shared" si="116"/>
        <v>10210</v>
      </c>
      <c r="AK175" s="60">
        <f t="shared" si="116"/>
        <v>1080.6814358531979</v>
      </c>
      <c r="AL175" s="60">
        <f t="shared" si="116"/>
        <v>21.613628717063957</v>
      </c>
      <c r="AM175" s="60">
        <f t="shared" ca="1" si="116"/>
        <v>-798.32922047521822</v>
      </c>
      <c r="AN175" s="60">
        <f t="shared" ca="1" si="116"/>
        <v>-798.32922047521822</v>
      </c>
      <c r="AO175" s="60">
        <f t="shared" ca="1" si="116"/>
        <v>798.32922047521822</v>
      </c>
      <c r="AP175" s="63">
        <f t="shared" si="85"/>
        <v>35</v>
      </c>
      <c r="AQ175" s="62">
        <f t="shared" si="86"/>
        <v>7.7617056718375901</v>
      </c>
      <c r="AR175" s="62">
        <f t="shared" si="87"/>
        <v>388.08528359187949</v>
      </c>
      <c r="AS175" s="62">
        <f t="shared" si="88"/>
        <v>776.17056718375898</v>
      </c>
      <c r="AT175" s="62">
        <f t="shared" si="89"/>
        <v>-388.08528359187949</v>
      </c>
      <c r="AU175" s="62">
        <f t="shared" si="90"/>
        <v>1940.4264179593974</v>
      </c>
      <c r="AV175" s="62">
        <f t="shared" si="91"/>
        <v>-776.17056718375898</v>
      </c>
      <c r="AW175" s="63">
        <f t="shared" si="103"/>
        <v>1164.2558507756385</v>
      </c>
      <c r="AX175" s="61" t="str">
        <f t="shared" ca="1" si="92"/>
        <v>VINTO</v>
      </c>
      <c r="AY175" s="69">
        <f t="shared" ca="1" si="104"/>
        <v>9411.6707795247821</v>
      </c>
      <c r="AZ175" s="51">
        <f t="shared" si="93"/>
        <v>2716.5969851431564</v>
      </c>
      <c r="BA175" s="55">
        <f t="shared" ca="1" si="94"/>
        <v>0.29871363818868141</v>
      </c>
      <c r="BB175" s="55">
        <f t="shared" ca="1" si="105"/>
        <v>1.2855026112783807</v>
      </c>
      <c r="BC175" s="64">
        <f t="shared" ca="1" si="95"/>
        <v>258.57441492244106</v>
      </c>
      <c r="BE175" s="52">
        <f t="shared" ca="1" si="96"/>
        <v>3.2999999999999865</v>
      </c>
      <c r="BF175" s="52">
        <f t="shared" ca="1" si="97"/>
        <v>3.2999999999999865</v>
      </c>
      <c r="BG175" s="52" t="str">
        <f t="shared" ca="1" si="98"/>
        <v/>
      </c>
      <c r="BH175" s="52">
        <f t="shared" ca="1" si="99"/>
        <v>3.2999999999999865</v>
      </c>
    </row>
    <row r="176" spans="19:60">
      <c r="S176" s="68">
        <f t="shared" si="115"/>
        <v>7</v>
      </c>
      <c r="T176" s="69">
        <f t="shared" si="115"/>
        <v>2</v>
      </c>
      <c r="U176" s="70">
        <f t="shared" si="112"/>
        <v>5</v>
      </c>
      <c r="V176" s="68">
        <f t="shared" si="113"/>
        <v>2</v>
      </c>
      <c r="W176" s="70">
        <f t="shared" si="113"/>
        <v>7</v>
      </c>
      <c r="X176" s="71">
        <f t="shared" si="113"/>
        <v>0.7142857142857143</v>
      </c>
      <c r="Y176" s="71">
        <f t="shared" si="113"/>
        <v>0.5</v>
      </c>
      <c r="Z176" s="69">
        <f t="shared" si="113"/>
        <v>10000</v>
      </c>
      <c r="AA176" s="69">
        <f t="shared" ca="1" si="113"/>
        <v>9094.3185641468026</v>
      </c>
      <c r="AB176" s="69">
        <f t="shared" ca="1" si="101"/>
        <v>-905.6814358531974</v>
      </c>
      <c r="AC176" s="69">
        <f t="shared" ca="1" si="114"/>
        <v>132.43413957955693</v>
      </c>
      <c r="AD176" s="73">
        <f t="shared" si="107"/>
        <v>3.1999999999999864</v>
      </c>
      <c r="AE176" s="69">
        <f t="shared" si="116"/>
        <v>0.70000000000000007</v>
      </c>
      <c r="AF176" s="69">
        <f t="shared" si="116"/>
        <v>4.2</v>
      </c>
      <c r="AG176" s="78">
        <f t="shared" si="116"/>
        <v>200</v>
      </c>
      <c r="AH176" s="60">
        <f t="shared" si="116"/>
        <v>50</v>
      </c>
      <c r="AI176" s="60">
        <f t="shared" si="116"/>
        <v>210</v>
      </c>
      <c r="AJ176" s="60">
        <f t="shared" si="116"/>
        <v>10210</v>
      </c>
      <c r="AK176" s="60">
        <f t="shared" si="116"/>
        <v>1080.6814358531979</v>
      </c>
      <c r="AL176" s="60">
        <f t="shared" si="116"/>
        <v>21.613628717063957</v>
      </c>
      <c r="AM176" s="60">
        <f t="shared" ca="1" si="116"/>
        <v>-798.32922047521822</v>
      </c>
      <c r="AN176" s="60">
        <f t="shared" ca="1" si="116"/>
        <v>-798.32922047521822</v>
      </c>
      <c r="AO176" s="60">
        <f t="shared" ca="1" si="116"/>
        <v>798.32922047521822</v>
      </c>
      <c r="AP176" s="63">
        <f t="shared" si="85"/>
        <v>35</v>
      </c>
      <c r="AQ176" s="62">
        <f t="shared" si="86"/>
        <v>7.9730089740825161</v>
      </c>
      <c r="AR176" s="62">
        <f t="shared" si="87"/>
        <v>398.65044870412578</v>
      </c>
      <c r="AS176" s="62">
        <f t="shared" si="88"/>
        <v>797.30089740825156</v>
      </c>
      <c r="AT176" s="62">
        <f t="shared" si="89"/>
        <v>-398.65044870412578</v>
      </c>
      <c r="AU176" s="62">
        <f t="shared" si="90"/>
        <v>1993.2522435206288</v>
      </c>
      <c r="AV176" s="62">
        <f t="shared" si="91"/>
        <v>-797.30089740825156</v>
      </c>
      <c r="AW176" s="63">
        <f t="shared" si="103"/>
        <v>1195.9513461123772</v>
      </c>
      <c r="AX176" s="61" t="str">
        <f t="shared" ca="1" si="92"/>
        <v>VINTO</v>
      </c>
      <c r="AY176" s="69">
        <f t="shared" ca="1" si="104"/>
        <v>9411.6707795247821</v>
      </c>
      <c r="AZ176" s="51">
        <f t="shared" si="93"/>
        <v>2790.5531409288806</v>
      </c>
      <c r="BA176" s="55">
        <f t="shared" ca="1" si="94"/>
        <v>0.30684576543538761</v>
      </c>
      <c r="BB176" s="55">
        <f t="shared" ca="1" si="105"/>
        <v>1.3204989069757525</v>
      </c>
      <c r="BC176" s="64">
        <f t="shared" ca="1" si="95"/>
        <v>290.26991025917982</v>
      </c>
      <c r="BE176" s="52">
        <f t="shared" ca="1" si="96"/>
        <v>3.1999999999999864</v>
      </c>
      <c r="BF176" s="52">
        <f t="shared" ca="1" si="97"/>
        <v>3.1999999999999864</v>
      </c>
      <c r="BG176" s="52" t="str">
        <f t="shared" ca="1" si="98"/>
        <v/>
      </c>
      <c r="BH176" s="52">
        <f t="shared" ca="1" si="99"/>
        <v>3.1999999999999864</v>
      </c>
    </row>
    <row r="177" spans="19:60">
      <c r="S177" s="68">
        <f t="shared" si="115"/>
        <v>7</v>
      </c>
      <c r="T177" s="69">
        <f t="shared" si="115"/>
        <v>2</v>
      </c>
      <c r="U177" s="70">
        <f t="shared" si="112"/>
        <v>5</v>
      </c>
      <c r="V177" s="68">
        <f t="shared" si="113"/>
        <v>2</v>
      </c>
      <c r="W177" s="70">
        <f t="shared" si="113"/>
        <v>7</v>
      </c>
      <c r="X177" s="71">
        <f t="shared" si="113"/>
        <v>0.7142857142857143</v>
      </c>
      <c r="Y177" s="71">
        <f t="shared" si="113"/>
        <v>0.5</v>
      </c>
      <c r="Z177" s="69">
        <f t="shared" si="113"/>
        <v>10000</v>
      </c>
      <c r="AA177" s="69">
        <f t="shared" ca="1" si="113"/>
        <v>9094.3185641468026</v>
      </c>
      <c r="AB177" s="69">
        <f t="shared" ca="1" si="101"/>
        <v>-905.6814358531974</v>
      </c>
      <c r="AC177" s="69">
        <f t="shared" ca="1" si="114"/>
        <v>132.43413957955693</v>
      </c>
      <c r="AD177" s="73">
        <f t="shared" si="107"/>
        <v>3.0999999999999863</v>
      </c>
      <c r="AE177" s="69">
        <f t="shared" si="116"/>
        <v>0.70000000000000007</v>
      </c>
      <c r="AF177" s="69">
        <f t="shared" si="116"/>
        <v>4.2</v>
      </c>
      <c r="AG177" s="78">
        <f t="shared" si="116"/>
        <v>200</v>
      </c>
      <c r="AH177" s="60">
        <f t="shared" si="116"/>
        <v>50</v>
      </c>
      <c r="AI177" s="60">
        <f t="shared" si="116"/>
        <v>210</v>
      </c>
      <c r="AJ177" s="60">
        <f t="shared" si="116"/>
        <v>10210</v>
      </c>
      <c r="AK177" s="60">
        <f t="shared" si="116"/>
        <v>1080.6814358531979</v>
      </c>
      <c r="AL177" s="60">
        <f t="shared" si="116"/>
        <v>21.613628717063957</v>
      </c>
      <c r="AM177" s="60">
        <f t="shared" ca="1" si="116"/>
        <v>-798.32922047521822</v>
      </c>
      <c r="AN177" s="60">
        <f t="shared" ca="1" si="116"/>
        <v>-798.32922047521822</v>
      </c>
      <c r="AO177" s="60">
        <f t="shared" ca="1" si="116"/>
        <v>798.32922047521822</v>
      </c>
      <c r="AP177" s="63">
        <f t="shared" si="85"/>
        <v>35</v>
      </c>
      <c r="AQ177" s="62">
        <f t="shared" si="86"/>
        <v>8.1979447474400189</v>
      </c>
      <c r="AR177" s="62">
        <f t="shared" si="87"/>
        <v>409.89723737200097</v>
      </c>
      <c r="AS177" s="62">
        <f t="shared" si="88"/>
        <v>819.79447474400195</v>
      </c>
      <c r="AT177" s="62">
        <f t="shared" si="89"/>
        <v>-409.89723737200097</v>
      </c>
      <c r="AU177" s="62">
        <f t="shared" si="90"/>
        <v>2049.4861868600046</v>
      </c>
      <c r="AV177" s="62">
        <f t="shared" si="91"/>
        <v>-819.79447474400195</v>
      </c>
      <c r="AW177" s="63">
        <f t="shared" si="103"/>
        <v>1229.6917121160027</v>
      </c>
      <c r="AX177" s="61" t="str">
        <f t="shared" ca="1" si="92"/>
        <v>VINTO</v>
      </c>
      <c r="AY177" s="69">
        <f t="shared" ca="1" si="104"/>
        <v>9411.6707795247821</v>
      </c>
      <c r="AZ177" s="51">
        <f t="shared" si="93"/>
        <v>2869.280661604007</v>
      </c>
      <c r="BA177" s="55">
        <f t="shared" ca="1" si="94"/>
        <v>0.31550254605284911</v>
      </c>
      <c r="BB177" s="55">
        <f t="shared" ca="1" si="105"/>
        <v>1.3577530282019874</v>
      </c>
      <c r="BC177" s="64">
        <f t="shared" ca="1" si="95"/>
        <v>324.01027626280529</v>
      </c>
      <c r="BE177" s="52">
        <f t="shared" ca="1" si="96"/>
        <v>3.0999999999999863</v>
      </c>
      <c r="BF177" s="52">
        <f t="shared" ca="1" si="97"/>
        <v>3.0999999999999863</v>
      </c>
      <c r="BG177" s="52" t="str">
        <f t="shared" ca="1" si="98"/>
        <v/>
      </c>
      <c r="BH177" s="52">
        <f t="shared" ca="1" si="99"/>
        <v>3.0999999999999863</v>
      </c>
    </row>
    <row r="178" spans="19:60">
      <c r="S178" s="68">
        <f t="shared" si="115"/>
        <v>7</v>
      </c>
      <c r="T178" s="69">
        <f t="shared" si="115"/>
        <v>2</v>
      </c>
      <c r="U178" s="70">
        <f t="shared" si="112"/>
        <v>5</v>
      </c>
      <c r="V178" s="68">
        <f t="shared" si="113"/>
        <v>2</v>
      </c>
      <c r="W178" s="70">
        <f t="shared" si="113"/>
        <v>7</v>
      </c>
      <c r="X178" s="71">
        <f t="shared" si="113"/>
        <v>0.7142857142857143</v>
      </c>
      <c r="Y178" s="71">
        <f t="shared" si="113"/>
        <v>0.5</v>
      </c>
      <c r="Z178" s="69">
        <f t="shared" si="113"/>
        <v>10000</v>
      </c>
      <c r="AA178" s="69">
        <f t="shared" ca="1" si="113"/>
        <v>9094.3185641468026</v>
      </c>
      <c r="AB178" s="69">
        <f t="shared" ca="1" si="101"/>
        <v>-905.6814358531974</v>
      </c>
      <c r="AC178" s="69">
        <f t="shared" ca="1" si="114"/>
        <v>132.43413957955693</v>
      </c>
      <c r="AD178" s="73">
        <f t="shared" si="107"/>
        <v>2.9999999999999862</v>
      </c>
      <c r="AE178" s="69">
        <f t="shared" si="116"/>
        <v>0.70000000000000007</v>
      </c>
      <c r="AF178" s="69">
        <f t="shared" si="116"/>
        <v>4.2</v>
      </c>
      <c r="AG178" s="78">
        <f t="shared" si="116"/>
        <v>200</v>
      </c>
      <c r="AH178" s="60">
        <f t="shared" si="116"/>
        <v>50</v>
      </c>
      <c r="AI178" s="60">
        <f t="shared" si="116"/>
        <v>210</v>
      </c>
      <c r="AJ178" s="60">
        <f t="shared" si="116"/>
        <v>10210</v>
      </c>
      <c r="AK178" s="60">
        <f t="shared" si="116"/>
        <v>1080.6814358531979</v>
      </c>
      <c r="AL178" s="60">
        <f t="shared" si="116"/>
        <v>21.613628717063957</v>
      </c>
      <c r="AM178" s="60">
        <f t="shared" ca="1" si="116"/>
        <v>-798.32922047521822</v>
      </c>
      <c r="AN178" s="60">
        <f t="shared" ca="1" si="116"/>
        <v>-798.32922047521822</v>
      </c>
      <c r="AO178" s="60">
        <f t="shared" ca="1" si="116"/>
        <v>798.32922047521822</v>
      </c>
      <c r="AP178" s="63">
        <f t="shared" si="85"/>
        <v>35</v>
      </c>
      <c r="AQ178" s="62">
        <f t="shared" si="86"/>
        <v>8.4378762390213531</v>
      </c>
      <c r="AR178" s="62">
        <f t="shared" si="87"/>
        <v>421.89381195106768</v>
      </c>
      <c r="AS178" s="62">
        <f t="shared" si="88"/>
        <v>843.78762390213535</v>
      </c>
      <c r="AT178" s="62">
        <f t="shared" si="89"/>
        <v>-421.89381195106768</v>
      </c>
      <c r="AU178" s="62">
        <f t="shared" si="90"/>
        <v>2109.4690597553385</v>
      </c>
      <c r="AV178" s="62">
        <f t="shared" si="91"/>
        <v>-843.78762390213535</v>
      </c>
      <c r="AW178" s="63">
        <f t="shared" si="103"/>
        <v>1265.6814358532033</v>
      </c>
      <c r="AX178" s="61" t="str">
        <f t="shared" ca="1" si="92"/>
        <v>VINTO</v>
      </c>
      <c r="AY178" s="69">
        <f t="shared" ca="1" si="104"/>
        <v>9411.6707795247821</v>
      </c>
      <c r="AZ178" s="51">
        <f t="shared" si="93"/>
        <v>2953.2566836574738</v>
      </c>
      <c r="BA178" s="55">
        <f t="shared" ca="1" si="94"/>
        <v>0.32473644537814123</v>
      </c>
      <c r="BB178" s="55">
        <f t="shared" ca="1" si="105"/>
        <v>1.3974907575099713</v>
      </c>
      <c r="BC178" s="64">
        <f t="shared" ca="1" si="95"/>
        <v>360.00000000000591</v>
      </c>
      <c r="BE178" s="52">
        <f t="shared" ca="1" si="96"/>
        <v>2.9999999999999862</v>
      </c>
      <c r="BF178" s="52">
        <f t="shared" ca="1" si="97"/>
        <v>2.9999999999999862</v>
      </c>
      <c r="BG178" s="52" t="str">
        <f t="shared" ca="1" si="98"/>
        <v/>
      </c>
      <c r="BH178" s="52">
        <f t="shared" ca="1" si="99"/>
        <v>2.9999999999999862</v>
      </c>
    </row>
    <row r="179" spans="19:60">
      <c r="S179" s="68">
        <f t="shared" si="115"/>
        <v>7</v>
      </c>
      <c r="T179" s="69">
        <f t="shared" si="115"/>
        <v>2</v>
      </c>
      <c r="U179" s="70">
        <f t="shared" si="112"/>
        <v>5</v>
      </c>
      <c r="V179" s="68">
        <f t="shared" si="113"/>
        <v>2</v>
      </c>
      <c r="W179" s="70">
        <f t="shared" si="113"/>
        <v>7</v>
      </c>
      <c r="X179" s="71">
        <f t="shared" si="113"/>
        <v>0.7142857142857143</v>
      </c>
      <c r="Y179" s="71">
        <f t="shared" si="113"/>
        <v>0.5</v>
      </c>
      <c r="Z179" s="69">
        <f t="shared" si="113"/>
        <v>10000</v>
      </c>
      <c r="AA179" s="69">
        <f t="shared" ca="1" si="113"/>
        <v>9094.3185641468026</v>
      </c>
      <c r="AB179" s="69">
        <f t="shared" ca="1" si="101"/>
        <v>-905.6814358531974</v>
      </c>
      <c r="AC179" s="69">
        <f t="shared" ca="1" si="114"/>
        <v>132.43413957955693</v>
      </c>
      <c r="AD179" s="73">
        <f t="shared" si="107"/>
        <v>2.8999999999999861</v>
      </c>
      <c r="AE179" s="69">
        <f t="shared" si="116"/>
        <v>0.70000000000000007</v>
      </c>
      <c r="AF179" s="69">
        <f t="shared" si="116"/>
        <v>4.2</v>
      </c>
      <c r="AG179" s="78">
        <f t="shared" si="116"/>
        <v>200</v>
      </c>
      <c r="AH179" s="60">
        <f t="shared" si="116"/>
        <v>50</v>
      </c>
      <c r="AI179" s="60">
        <f t="shared" si="116"/>
        <v>210</v>
      </c>
      <c r="AJ179" s="60">
        <f t="shared" si="116"/>
        <v>10210</v>
      </c>
      <c r="AK179" s="60">
        <f t="shared" si="116"/>
        <v>1080.6814358531979</v>
      </c>
      <c r="AL179" s="60">
        <f t="shared" si="116"/>
        <v>21.613628717063957</v>
      </c>
      <c r="AM179" s="60">
        <f t="shared" ca="1" si="116"/>
        <v>-798.32922047521822</v>
      </c>
      <c r="AN179" s="60">
        <f t="shared" ca="1" si="116"/>
        <v>-798.32922047521822</v>
      </c>
      <c r="AO179" s="60">
        <f t="shared" ca="1" si="116"/>
        <v>798.32922047521822</v>
      </c>
      <c r="AP179" s="63">
        <f t="shared" si="85"/>
        <v>35</v>
      </c>
      <c r="AQ179" s="62">
        <f t="shared" si="86"/>
        <v>8.6943547300220914</v>
      </c>
      <c r="AR179" s="62">
        <f t="shared" si="87"/>
        <v>434.71773650110458</v>
      </c>
      <c r="AS179" s="62">
        <f t="shared" si="88"/>
        <v>869.43547300220916</v>
      </c>
      <c r="AT179" s="62">
        <f t="shared" si="89"/>
        <v>-434.71773650110458</v>
      </c>
      <c r="AU179" s="62">
        <f t="shared" si="90"/>
        <v>2173.5886825055231</v>
      </c>
      <c r="AV179" s="62">
        <f t="shared" si="91"/>
        <v>-869.43547300220916</v>
      </c>
      <c r="AW179" s="63">
        <f t="shared" si="103"/>
        <v>1304.153209503314</v>
      </c>
      <c r="AX179" s="61" t="str">
        <f t="shared" ca="1" si="92"/>
        <v>VINTO</v>
      </c>
      <c r="AY179" s="69">
        <f t="shared" ca="1" si="104"/>
        <v>9411.6707795247821</v>
      </c>
      <c r="AZ179" s="51">
        <f t="shared" si="93"/>
        <v>3043.0241555077318</v>
      </c>
      <c r="BA179" s="55">
        <f t="shared" ca="1" si="94"/>
        <v>0.33460716534655699</v>
      </c>
      <c r="BB179" s="55">
        <f t="shared" ca="1" si="105"/>
        <v>1.4399690198736779</v>
      </c>
      <c r="BC179" s="64">
        <f t="shared" ca="1" si="95"/>
        <v>398.47177365011657</v>
      </c>
      <c r="BE179" s="52">
        <f t="shared" ca="1" si="96"/>
        <v>2.8999999999999861</v>
      </c>
      <c r="BF179" s="52">
        <f t="shared" ca="1" si="97"/>
        <v>2.8999999999999861</v>
      </c>
      <c r="BG179" s="52" t="str">
        <f t="shared" ca="1" si="98"/>
        <v/>
      </c>
      <c r="BH179" s="52">
        <f t="shared" ca="1" si="99"/>
        <v>2.8999999999999861</v>
      </c>
    </row>
    <row r="180" spans="19:60">
      <c r="S180" s="68">
        <f t="shared" si="115"/>
        <v>7</v>
      </c>
      <c r="T180" s="69">
        <f t="shared" si="115"/>
        <v>2</v>
      </c>
      <c r="U180" s="70">
        <f t="shared" si="112"/>
        <v>5</v>
      </c>
      <c r="V180" s="68">
        <f t="shared" si="113"/>
        <v>2</v>
      </c>
      <c r="W180" s="70">
        <f t="shared" si="113"/>
        <v>7</v>
      </c>
      <c r="X180" s="71">
        <f t="shared" si="113"/>
        <v>0.7142857142857143</v>
      </c>
      <c r="Y180" s="71">
        <f t="shared" si="113"/>
        <v>0.5</v>
      </c>
      <c r="Z180" s="69">
        <f t="shared" si="113"/>
        <v>10000</v>
      </c>
      <c r="AA180" s="69">
        <f t="shared" ca="1" si="113"/>
        <v>9094.3185641468026</v>
      </c>
      <c r="AB180" s="69">
        <f t="shared" ca="1" si="101"/>
        <v>-905.6814358531974</v>
      </c>
      <c r="AC180" s="69">
        <f t="shared" ca="1" si="114"/>
        <v>132.43413957955693</v>
      </c>
      <c r="AD180" s="73">
        <f t="shared" si="107"/>
        <v>2.7999999999999861</v>
      </c>
      <c r="AE180" s="69">
        <f t="shared" si="116"/>
        <v>0.70000000000000007</v>
      </c>
      <c r="AF180" s="69">
        <f t="shared" si="116"/>
        <v>4.2</v>
      </c>
      <c r="AG180" s="78">
        <f t="shared" si="116"/>
        <v>200</v>
      </c>
      <c r="AH180" s="60">
        <f t="shared" si="116"/>
        <v>50</v>
      </c>
      <c r="AI180" s="60">
        <f t="shared" si="116"/>
        <v>210</v>
      </c>
      <c r="AJ180" s="60">
        <f t="shared" si="116"/>
        <v>10210</v>
      </c>
      <c r="AK180" s="60">
        <f t="shared" si="116"/>
        <v>1080.6814358531979</v>
      </c>
      <c r="AL180" s="60">
        <f t="shared" si="116"/>
        <v>21.613628717063957</v>
      </c>
      <c r="AM180" s="60">
        <f t="shared" ca="1" si="116"/>
        <v>-798.32922047521822</v>
      </c>
      <c r="AN180" s="60">
        <f t="shared" ca="1" si="116"/>
        <v>-798.32922047521822</v>
      </c>
      <c r="AO180" s="60">
        <f t="shared" ca="1" si="116"/>
        <v>798.32922047521822</v>
      </c>
      <c r="AP180" s="63">
        <f t="shared" si="85"/>
        <v>35</v>
      </c>
      <c r="AQ180" s="62">
        <f t="shared" si="86"/>
        <v>8.9691531132371658</v>
      </c>
      <c r="AR180" s="62">
        <f t="shared" si="87"/>
        <v>448.45765566185827</v>
      </c>
      <c r="AS180" s="62">
        <f t="shared" si="88"/>
        <v>896.91531132371654</v>
      </c>
      <c r="AT180" s="62">
        <f t="shared" si="89"/>
        <v>-448.45765566185827</v>
      </c>
      <c r="AU180" s="62">
        <f t="shared" si="90"/>
        <v>2242.2882783092914</v>
      </c>
      <c r="AV180" s="62">
        <f t="shared" si="91"/>
        <v>-896.91531132371654</v>
      </c>
      <c r="AW180" s="63">
        <f t="shared" si="103"/>
        <v>1345.3729669855747</v>
      </c>
      <c r="AX180" s="61" t="str">
        <f t="shared" ca="1" si="92"/>
        <v>VINTO</v>
      </c>
      <c r="AY180" s="69">
        <f t="shared" ca="1" si="104"/>
        <v>9411.6707795247821</v>
      </c>
      <c r="AZ180" s="51">
        <f t="shared" si="93"/>
        <v>3139.2035896330081</v>
      </c>
      <c r="BA180" s="55">
        <f t="shared" ca="1" si="94"/>
        <v>0.34518293674128814</v>
      </c>
      <c r="BB180" s="55">
        <f t="shared" ca="1" si="105"/>
        <v>1.4854814438347914</v>
      </c>
      <c r="BC180" s="64">
        <f t="shared" ca="1" si="95"/>
        <v>439.69153113237735</v>
      </c>
      <c r="BE180" s="52">
        <f t="shared" ca="1" si="96"/>
        <v>2.7999999999999861</v>
      </c>
      <c r="BF180" s="52">
        <f t="shared" ca="1" si="97"/>
        <v>2.7999999999999861</v>
      </c>
      <c r="BG180" s="52" t="str">
        <f t="shared" ca="1" si="98"/>
        <v/>
      </c>
      <c r="BH180" s="52">
        <f t="shared" ca="1" si="99"/>
        <v>2.7999999999999861</v>
      </c>
    </row>
    <row r="181" spans="19:60">
      <c r="S181" s="68">
        <f t="shared" si="115"/>
        <v>7</v>
      </c>
      <c r="T181" s="69">
        <f t="shared" si="115"/>
        <v>2</v>
      </c>
      <c r="U181" s="70">
        <f t="shared" si="112"/>
        <v>5</v>
      </c>
      <c r="V181" s="68">
        <f t="shared" si="113"/>
        <v>2</v>
      </c>
      <c r="W181" s="70">
        <f t="shared" si="113"/>
        <v>7</v>
      </c>
      <c r="X181" s="71">
        <f t="shared" si="113"/>
        <v>0.7142857142857143</v>
      </c>
      <c r="Y181" s="71">
        <f t="shared" si="113"/>
        <v>0.5</v>
      </c>
      <c r="Z181" s="69">
        <f t="shared" si="113"/>
        <v>10000</v>
      </c>
      <c r="AA181" s="69">
        <f t="shared" ca="1" si="113"/>
        <v>9094.3185641468026</v>
      </c>
      <c r="AB181" s="69">
        <f t="shared" ca="1" si="101"/>
        <v>-905.6814358531974</v>
      </c>
      <c r="AC181" s="69">
        <f t="shared" ca="1" si="114"/>
        <v>132.43413957955693</v>
      </c>
      <c r="AD181" s="73">
        <f t="shared" si="107"/>
        <v>2.699999999999986</v>
      </c>
      <c r="AE181" s="69">
        <f t="shared" si="116"/>
        <v>0.70000000000000007</v>
      </c>
      <c r="AF181" s="69">
        <f t="shared" si="116"/>
        <v>4.2</v>
      </c>
      <c r="AG181" s="78">
        <f t="shared" si="116"/>
        <v>200</v>
      </c>
      <c r="AH181" s="60">
        <f t="shared" si="116"/>
        <v>50</v>
      </c>
      <c r="AI181" s="60">
        <f t="shared" si="116"/>
        <v>210</v>
      </c>
      <c r="AJ181" s="60">
        <f t="shared" si="116"/>
        <v>10210</v>
      </c>
      <c r="AK181" s="60">
        <f t="shared" si="116"/>
        <v>1080.6814358531979</v>
      </c>
      <c r="AL181" s="60">
        <f t="shared" si="116"/>
        <v>21.613628717063957</v>
      </c>
      <c r="AM181" s="60">
        <f t="shared" ca="1" si="116"/>
        <v>-798.32922047521822</v>
      </c>
      <c r="AN181" s="60">
        <f t="shared" ca="1" si="116"/>
        <v>-798.32922047521822</v>
      </c>
      <c r="AO181" s="60">
        <f t="shared" ca="1" si="116"/>
        <v>798.32922047521822</v>
      </c>
      <c r="AP181" s="63">
        <f t="shared" si="85"/>
        <v>35</v>
      </c>
      <c r="AQ181" s="62">
        <f t="shared" si="86"/>
        <v>9.2643069322459528</v>
      </c>
      <c r="AR181" s="62">
        <f t="shared" si="87"/>
        <v>463.21534661229765</v>
      </c>
      <c r="AS181" s="62">
        <f t="shared" si="88"/>
        <v>926.4306932245953</v>
      </c>
      <c r="AT181" s="62">
        <f t="shared" si="89"/>
        <v>-463.21534661229765</v>
      </c>
      <c r="AU181" s="62">
        <f t="shared" si="90"/>
        <v>2316.0767330614881</v>
      </c>
      <c r="AV181" s="62">
        <f t="shared" si="91"/>
        <v>-926.4306932245953</v>
      </c>
      <c r="AW181" s="63">
        <f t="shared" si="103"/>
        <v>1389.6460398368927</v>
      </c>
      <c r="AX181" s="61" t="str">
        <f t="shared" ca="1" si="92"/>
        <v>VINTO</v>
      </c>
      <c r="AY181" s="69">
        <f t="shared" ca="1" si="104"/>
        <v>9411.6707795247821</v>
      </c>
      <c r="AZ181" s="51">
        <f t="shared" si="93"/>
        <v>3242.5074262860835</v>
      </c>
      <c r="BA181" s="55">
        <f t="shared" ca="1" si="94"/>
        <v>0.35654209860970315</v>
      </c>
      <c r="BB181" s="55">
        <f t="shared" ca="1" si="105"/>
        <v>1.534365158459692</v>
      </c>
      <c r="BC181" s="64">
        <f t="shared" ca="1" si="95"/>
        <v>483.96460398369527</v>
      </c>
      <c r="BE181" s="52">
        <f t="shared" ca="1" si="96"/>
        <v>2.699999999999986</v>
      </c>
      <c r="BF181" s="52">
        <f t="shared" ca="1" si="97"/>
        <v>2.699999999999986</v>
      </c>
      <c r="BG181" s="52" t="str">
        <f t="shared" ca="1" si="98"/>
        <v/>
      </c>
      <c r="BH181" s="52">
        <f t="shared" ca="1" si="99"/>
        <v>2.699999999999986</v>
      </c>
    </row>
    <row r="182" spans="19:60">
      <c r="S182" s="68">
        <f t="shared" si="115"/>
        <v>7</v>
      </c>
      <c r="T182" s="69">
        <f t="shared" si="115"/>
        <v>2</v>
      </c>
      <c r="U182" s="70">
        <f t="shared" si="112"/>
        <v>5</v>
      </c>
      <c r="V182" s="68">
        <f t="shared" si="113"/>
        <v>2</v>
      </c>
      <c r="W182" s="70">
        <f t="shared" si="113"/>
        <v>7</v>
      </c>
      <c r="X182" s="71">
        <f t="shared" si="113"/>
        <v>0.7142857142857143</v>
      </c>
      <c r="Y182" s="71">
        <f t="shared" si="113"/>
        <v>0.5</v>
      </c>
      <c r="Z182" s="69">
        <f t="shared" si="113"/>
        <v>10000</v>
      </c>
      <c r="AA182" s="69">
        <f t="shared" ca="1" si="113"/>
        <v>9094.3185641468026</v>
      </c>
      <c r="AB182" s="69">
        <f t="shared" ca="1" si="101"/>
        <v>-905.6814358531974</v>
      </c>
      <c r="AC182" s="69">
        <f t="shared" ca="1" si="114"/>
        <v>132.43413957955693</v>
      </c>
      <c r="AD182" s="73">
        <f t="shared" si="107"/>
        <v>2.5999999999999859</v>
      </c>
      <c r="AE182" s="69">
        <f t="shared" si="116"/>
        <v>0.70000000000000007</v>
      </c>
      <c r="AF182" s="69">
        <f t="shared" si="116"/>
        <v>4.2</v>
      </c>
      <c r="AG182" s="78">
        <f t="shared" si="116"/>
        <v>200</v>
      </c>
      <c r="AH182" s="60">
        <f t="shared" si="116"/>
        <v>50</v>
      </c>
      <c r="AI182" s="60">
        <f t="shared" si="116"/>
        <v>210</v>
      </c>
      <c r="AJ182" s="60">
        <f t="shared" si="116"/>
        <v>10210</v>
      </c>
      <c r="AK182" s="60">
        <f t="shared" si="116"/>
        <v>1080.6814358531979</v>
      </c>
      <c r="AL182" s="60">
        <f t="shared" si="116"/>
        <v>21.613628717063957</v>
      </c>
      <c r="AM182" s="60">
        <f t="shared" ca="1" si="116"/>
        <v>-798.32922047521822</v>
      </c>
      <c r="AN182" s="60">
        <f t="shared" ca="1" si="116"/>
        <v>-798.32922047521822</v>
      </c>
      <c r="AO182" s="60">
        <f t="shared" ca="1" si="116"/>
        <v>798.32922047521822</v>
      </c>
      <c r="AP182" s="63">
        <f t="shared" si="85"/>
        <v>35</v>
      </c>
      <c r="AQ182" s="62">
        <f t="shared" si="86"/>
        <v>9.5821648911784916</v>
      </c>
      <c r="AR182" s="62">
        <f t="shared" si="87"/>
        <v>479.10824455892458</v>
      </c>
      <c r="AS182" s="62">
        <f t="shared" si="88"/>
        <v>958.21648911784916</v>
      </c>
      <c r="AT182" s="62">
        <f t="shared" si="89"/>
        <v>-479.10824455892458</v>
      </c>
      <c r="AU182" s="62">
        <f t="shared" si="90"/>
        <v>2395.5412227946231</v>
      </c>
      <c r="AV182" s="62">
        <f t="shared" si="91"/>
        <v>-958.21648911784916</v>
      </c>
      <c r="AW182" s="63">
        <f t="shared" si="103"/>
        <v>1437.324733676774</v>
      </c>
      <c r="AX182" s="61" t="str">
        <f t="shared" ca="1" si="92"/>
        <v>VINTO</v>
      </c>
      <c r="AY182" s="69">
        <f t="shared" ca="1" si="104"/>
        <v>9411.6707795247821</v>
      </c>
      <c r="AZ182" s="51">
        <f t="shared" si="93"/>
        <v>3353.7577119124721</v>
      </c>
      <c r="BA182" s="55">
        <f t="shared" ca="1" si="94"/>
        <v>0.36877504216030399</v>
      </c>
      <c r="BB182" s="55">
        <f t="shared" ca="1" si="105"/>
        <v>1.5870091588249702</v>
      </c>
      <c r="BC182" s="64">
        <f t="shared" ca="1" si="95"/>
        <v>531.64329782357663</v>
      </c>
      <c r="BE182" s="52">
        <f t="shared" ca="1" si="96"/>
        <v>2.5999999999999859</v>
      </c>
      <c r="BF182" s="52">
        <f t="shared" ca="1" si="97"/>
        <v>2.5999999999999859</v>
      </c>
      <c r="BG182" s="52" t="str">
        <f t="shared" ca="1" si="98"/>
        <v/>
      </c>
      <c r="BH182" s="52">
        <f t="shared" ca="1" si="99"/>
        <v>2.5999999999999859</v>
      </c>
    </row>
    <row r="183" spans="19:60">
      <c r="S183" s="68">
        <f t="shared" si="115"/>
        <v>7</v>
      </c>
      <c r="T183" s="69">
        <f t="shared" si="115"/>
        <v>2</v>
      </c>
      <c r="U183" s="70">
        <f t="shared" si="112"/>
        <v>5</v>
      </c>
      <c r="V183" s="68">
        <f t="shared" si="113"/>
        <v>2</v>
      </c>
      <c r="W183" s="70">
        <f t="shared" si="113"/>
        <v>7</v>
      </c>
      <c r="X183" s="71">
        <f t="shared" si="113"/>
        <v>0.7142857142857143</v>
      </c>
      <c r="Y183" s="71">
        <f t="shared" si="113"/>
        <v>0.5</v>
      </c>
      <c r="Z183" s="69">
        <f t="shared" si="113"/>
        <v>10000</v>
      </c>
      <c r="AA183" s="69">
        <f t="shared" ca="1" si="113"/>
        <v>9094.3185641468026</v>
      </c>
      <c r="AB183" s="69">
        <f t="shared" ca="1" si="101"/>
        <v>-905.6814358531974</v>
      </c>
      <c r="AC183" s="69">
        <f t="shared" ca="1" si="114"/>
        <v>132.43413957955693</v>
      </c>
      <c r="AD183" s="73">
        <f t="shared" si="107"/>
        <v>2.4999999999999858</v>
      </c>
      <c r="AE183" s="69">
        <f t="shared" si="116"/>
        <v>0.70000000000000007</v>
      </c>
      <c r="AF183" s="69">
        <f t="shared" si="116"/>
        <v>4.2</v>
      </c>
      <c r="AG183" s="78">
        <f t="shared" si="116"/>
        <v>200</v>
      </c>
      <c r="AH183" s="60">
        <f t="shared" si="116"/>
        <v>50</v>
      </c>
      <c r="AI183" s="60">
        <f t="shared" si="116"/>
        <v>210</v>
      </c>
      <c r="AJ183" s="60">
        <f t="shared" si="116"/>
        <v>10210</v>
      </c>
      <c r="AK183" s="60">
        <f t="shared" si="116"/>
        <v>1080.6814358531979</v>
      </c>
      <c r="AL183" s="60">
        <f t="shared" si="116"/>
        <v>21.613628717063957</v>
      </c>
      <c r="AM183" s="60">
        <f t="shared" ca="1" si="116"/>
        <v>-798.32922047521822</v>
      </c>
      <c r="AN183" s="60">
        <f t="shared" ca="1" si="116"/>
        <v>-798.32922047521822</v>
      </c>
      <c r="AO183" s="60">
        <f t="shared" ca="1" si="116"/>
        <v>798.32922047521822</v>
      </c>
      <c r="AP183" s="63">
        <f t="shared" si="85"/>
        <v>35</v>
      </c>
      <c r="AQ183" s="62">
        <f t="shared" si="86"/>
        <v>9.9254514868256329</v>
      </c>
      <c r="AR183" s="62">
        <f t="shared" si="87"/>
        <v>496.27257434128165</v>
      </c>
      <c r="AS183" s="62">
        <f t="shared" si="88"/>
        <v>992.54514868256331</v>
      </c>
      <c r="AT183" s="62">
        <f t="shared" si="89"/>
        <v>-496.27257434128165</v>
      </c>
      <c r="AU183" s="62">
        <f t="shared" si="90"/>
        <v>2481.3628717064084</v>
      </c>
      <c r="AV183" s="62">
        <f t="shared" si="91"/>
        <v>-992.54514868256331</v>
      </c>
      <c r="AW183" s="63">
        <f t="shared" si="103"/>
        <v>1488.8177230238452</v>
      </c>
      <c r="AX183" s="61" t="str">
        <f t="shared" ca="1" si="92"/>
        <v>VINTO</v>
      </c>
      <c r="AY183" s="69">
        <f t="shared" ca="1" si="104"/>
        <v>9411.6707795247821</v>
      </c>
      <c r="AZ183" s="51">
        <f t="shared" si="93"/>
        <v>3473.9080203889716</v>
      </c>
      <c r="BA183" s="55">
        <f t="shared" ca="1" si="94"/>
        <v>0.3819866211949528</v>
      </c>
      <c r="BB183" s="55">
        <f t="shared" ca="1" si="105"/>
        <v>1.64386467921947</v>
      </c>
      <c r="BC183" s="64">
        <f t="shared" ca="1" si="95"/>
        <v>583.13628717064785</v>
      </c>
      <c r="BE183" s="52">
        <f t="shared" ca="1" si="96"/>
        <v>2.4999999999999858</v>
      </c>
      <c r="BF183" s="52">
        <f t="shared" ca="1" si="97"/>
        <v>2.4999999999999858</v>
      </c>
      <c r="BG183" s="52" t="str">
        <f t="shared" ca="1" si="98"/>
        <v/>
      </c>
      <c r="BH183" s="52">
        <f t="shared" ca="1" si="99"/>
        <v>2.4999999999999858</v>
      </c>
    </row>
    <row r="184" spans="19:60">
      <c r="S184" s="68">
        <f t="shared" si="115"/>
        <v>7</v>
      </c>
      <c r="T184" s="69">
        <f t="shared" si="115"/>
        <v>2</v>
      </c>
      <c r="U184" s="70">
        <f t="shared" si="112"/>
        <v>5</v>
      </c>
      <c r="V184" s="68">
        <f t="shared" si="113"/>
        <v>2</v>
      </c>
      <c r="W184" s="70">
        <f t="shared" si="113"/>
        <v>7</v>
      </c>
      <c r="X184" s="71">
        <f t="shared" si="113"/>
        <v>0.7142857142857143</v>
      </c>
      <c r="Y184" s="71">
        <f t="shared" si="113"/>
        <v>0.5</v>
      </c>
      <c r="Z184" s="69">
        <f t="shared" si="113"/>
        <v>10000</v>
      </c>
      <c r="AA184" s="69">
        <f t="shared" ca="1" si="113"/>
        <v>9094.3185641468026</v>
      </c>
      <c r="AB184" s="69">
        <f t="shared" ca="1" si="101"/>
        <v>-905.6814358531974</v>
      </c>
      <c r="AC184" s="69">
        <f t="shared" ca="1" si="114"/>
        <v>132.43413957955693</v>
      </c>
      <c r="AD184" s="73">
        <f t="shared" si="107"/>
        <v>2.3999999999999857</v>
      </c>
      <c r="AE184" s="69">
        <f t="shared" si="116"/>
        <v>0.70000000000000007</v>
      </c>
      <c r="AF184" s="69">
        <f t="shared" si="116"/>
        <v>4.2</v>
      </c>
      <c r="AG184" s="78">
        <f t="shared" si="116"/>
        <v>200</v>
      </c>
      <c r="AH184" s="60">
        <f t="shared" si="116"/>
        <v>50</v>
      </c>
      <c r="AI184" s="60">
        <f t="shared" si="116"/>
        <v>210</v>
      </c>
      <c r="AJ184" s="60">
        <f t="shared" si="116"/>
        <v>10210</v>
      </c>
      <c r="AK184" s="60">
        <f t="shared" si="116"/>
        <v>1080.6814358531979</v>
      </c>
      <c r="AL184" s="60">
        <f t="shared" si="116"/>
        <v>21.613628717063957</v>
      </c>
      <c r="AM184" s="60">
        <f t="shared" ca="1" si="116"/>
        <v>-798.32922047521822</v>
      </c>
      <c r="AN184" s="60">
        <f t="shared" ca="1" si="116"/>
        <v>-798.32922047521822</v>
      </c>
      <c r="AO184" s="60">
        <f t="shared" ca="1" si="116"/>
        <v>798.32922047521822</v>
      </c>
      <c r="AP184" s="63">
        <f t="shared" si="85"/>
        <v>35</v>
      </c>
      <c r="AQ184" s="62">
        <f t="shared" si="86"/>
        <v>10.297345298776705</v>
      </c>
      <c r="AR184" s="62">
        <f t="shared" si="87"/>
        <v>514.86726493883521</v>
      </c>
      <c r="AS184" s="62">
        <f t="shared" si="88"/>
        <v>1029.7345298776704</v>
      </c>
      <c r="AT184" s="62">
        <f t="shared" si="89"/>
        <v>-514.86726493883521</v>
      </c>
      <c r="AU184" s="62">
        <f t="shared" si="90"/>
        <v>2574.3363246941763</v>
      </c>
      <c r="AV184" s="62">
        <f t="shared" si="91"/>
        <v>-1029.7345298776704</v>
      </c>
      <c r="AW184" s="63">
        <f t="shared" si="103"/>
        <v>1544.6017948165058</v>
      </c>
      <c r="AX184" s="61" t="str">
        <f t="shared" ca="1" si="92"/>
        <v>VINTO</v>
      </c>
      <c r="AY184" s="69">
        <f t="shared" ca="1" si="104"/>
        <v>9411.6707795247821</v>
      </c>
      <c r="AZ184" s="51">
        <f t="shared" si="93"/>
        <v>3604.0708545718462</v>
      </c>
      <c r="BA184" s="55">
        <f t="shared" ca="1" si="94"/>
        <v>0.3962991651491557</v>
      </c>
      <c r="BB184" s="55">
        <f t="shared" ca="1" si="105"/>
        <v>1.7054581596468448</v>
      </c>
      <c r="BC184" s="64">
        <f t="shared" ca="1" si="95"/>
        <v>638.92035896330844</v>
      </c>
      <c r="BE184" s="52">
        <f t="shared" ca="1" si="96"/>
        <v>2.3999999999999857</v>
      </c>
      <c r="BF184" s="52">
        <f t="shared" ca="1" si="97"/>
        <v>2.3999999999999857</v>
      </c>
      <c r="BG184" s="52" t="str">
        <f t="shared" ca="1" si="98"/>
        <v/>
      </c>
      <c r="BH184" s="52">
        <f t="shared" ca="1" si="99"/>
        <v>2.3999999999999857</v>
      </c>
    </row>
    <row r="185" spans="19:60">
      <c r="S185" s="68">
        <f t="shared" si="115"/>
        <v>7</v>
      </c>
      <c r="T185" s="69">
        <f t="shared" si="115"/>
        <v>2</v>
      </c>
      <c r="U185" s="70">
        <f t="shared" si="112"/>
        <v>5</v>
      </c>
      <c r="V185" s="68">
        <f t="shared" ref="V185:AA200" si="117">V184</f>
        <v>2</v>
      </c>
      <c r="W185" s="70">
        <f t="shared" si="117"/>
        <v>7</v>
      </c>
      <c r="X185" s="71">
        <f t="shared" si="117"/>
        <v>0.7142857142857143</v>
      </c>
      <c r="Y185" s="71">
        <f t="shared" si="117"/>
        <v>0.5</v>
      </c>
      <c r="Z185" s="69">
        <f t="shared" si="117"/>
        <v>10000</v>
      </c>
      <c r="AA185" s="69">
        <f t="shared" ca="1" si="117"/>
        <v>9094.3185641468026</v>
      </c>
      <c r="AB185" s="69">
        <f t="shared" ca="1" si="101"/>
        <v>-905.6814358531974</v>
      </c>
      <c r="AC185" s="69">
        <f t="shared" ca="1" si="114"/>
        <v>132.43413957955693</v>
      </c>
      <c r="AD185" s="73">
        <f t="shared" si="107"/>
        <v>2.2999999999999856</v>
      </c>
      <c r="AE185" s="69">
        <f t="shared" si="116"/>
        <v>0.70000000000000007</v>
      </c>
      <c r="AF185" s="69">
        <f t="shared" si="116"/>
        <v>4.2</v>
      </c>
      <c r="AG185" s="78">
        <f t="shared" si="116"/>
        <v>200</v>
      </c>
      <c r="AH185" s="60">
        <f t="shared" si="116"/>
        <v>50</v>
      </c>
      <c r="AI185" s="60">
        <f t="shared" si="116"/>
        <v>210</v>
      </c>
      <c r="AJ185" s="60">
        <f t="shared" si="116"/>
        <v>10210</v>
      </c>
      <c r="AK185" s="60">
        <f t="shared" si="116"/>
        <v>1080.6814358531979</v>
      </c>
      <c r="AL185" s="60">
        <f t="shared" si="116"/>
        <v>21.613628717063957</v>
      </c>
      <c r="AM185" s="60">
        <f t="shared" ca="1" si="116"/>
        <v>-798.32922047521822</v>
      </c>
      <c r="AN185" s="60">
        <f t="shared" ca="1" si="116"/>
        <v>-798.32922047521822</v>
      </c>
      <c r="AO185" s="60">
        <f t="shared" ca="1" si="116"/>
        <v>798.32922047521822</v>
      </c>
      <c r="AP185" s="63">
        <f t="shared" si="85"/>
        <v>35</v>
      </c>
      <c r="AQ185" s="62">
        <f t="shared" si="86"/>
        <v>10.701577703071345</v>
      </c>
      <c r="AR185" s="62">
        <f t="shared" si="87"/>
        <v>535.07888515356728</v>
      </c>
      <c r="AS185" s="62">
        <f t="shared" si="88"/>
        <v>1070.1577703071346</v>
      </c>
      <c r="AT185" s="62">
        <f t="shared" si="89"/>
        <v>-535.07888515356728</v>
      </c>
      <c r="AU185" s="62">
        <f t="shared" si="90"/>
        <v>2675.3944257678363</v>
      </c>
      <c r="AV185" s="62">
        <f t="shared" si="91"/>
        <v>-1070.1577703071346</v>
      </c>
      <c r="AW185" s="63">
        <f t="shared" si="103"/>
        <v>1605.2366554607017</v>
      </c>
      <c r="AX185" s="61" t="str">
        <f t="shared" ca="1" si="92"/>
        <v>VINTO</v>
      </c>
      <c r="AY185" s="69">
        <f t="shared" ca="1" si="104"/>
        <v>9411.6707795247821</v>
      </c>
      <c r="AZ185" s="51">
        <f t="shared" si="93"/>
        <v>3745.5521960749711</v>
      </c>
      <c r="BA185" s="55">
        <f t="shared" ca="1" si="94"/>
        <v>0.41185627814285453</v>
      </c>
      <c r="BB185" s="55">
        <f t="shared" ca="1" si="105"/>
        <v>1.7724075948939908</v>
      </c>
      <c r="BC185" s="64">
        <f t="shared" ca="1" si="95"/>
        <v>699.55521960750434</v>
      </c>
      <c r="BE185" s="52">
        <f t="shared" ca="1" si="96"/>
        <v>2.2999999999999856</v>
      </c>
      <c r="BF185" s="52">
        <f t="shared" ca="1" si="97"/>
        <v>2.2999999999999856</v>
      </c>
      <c r="BG185" s="52" t="str">
        <f t="shared" ca="1" si="98"/>
        <v/>
      </c>
      <c r="BH185" s="52">
        <f t="shared" ca="1" si="99"/>
        <v>2.2999999999999856</v>
      </c>
    </row>
    <row r="186" spans="19:60">
      <c r="S186" s="68">
        <f t="shared" ref="S186:T201" si="118">S185</f>
        <v>7</v>
      </c>
      <c r="T186" s="69">
        <f t="shared" si="118"/>
        <v>2</v>
      </c>
      <c r="U186" s="70">
        <f t="shared" si="112"/>
        <v>5</v>
      </c>
      <c r="V186" s="68">
        <f t="shared" si="117"/>
        <v>2</v>
      </c>
      <c r="W186" s="70">
        <f t="shared" si="117"/>
        <v>7</v>
      </c>
      <c r="X186" s="71">
        <f t="shared" si="117"/>
        <v>0.7142857142857143</v>
      </c>
      <c r="Y186" s="71">
        <f t="shared" si="117"/>
        <v>0.5</v>
      </c>
      <c r="Z186" s="69">
        <f t="shared" si="117"/>
        <v>10000</v>
      </c>
      <c r="AA186" s="69">
        <f t="shared" ca="1" si="117"/>
        <v>9094.3185641468026</v>
      </c>
      <c r="AB186" s="69">
        <f t="shared" ca="1" si="101"/>
        <v>-905.6814358531974</v>
      </c>
      <c r="AC186" s="69">
        <f t="shared" ca="1" si="114"/>
        <v>132.43413957955693</v>
      </c>
      <c r="AD186" s="73">
        <f t="shared" si="107"/>
        <v>2.1999999999999855</v>
      </c>
      <c r="AE186" s="69">
        <f t="shared" ref="AE186:AO201" si="119">AE185</f>
        <v>0.70000000000000007</v>
      </c>
      <c r="AF186" s="69">
        <f t="shared" si="119"/>
        <v>4.2</v>
      </c>
      <c r="AG186" s="78">
        <f t="shared" si="119"/>
        <v>200</v>
      </c>
      <c r="AH186" s="60">
        <f t="shared" si="119"/>
        <v>50</v>
      </c>
      <c r="AI186" s="60">
        <f t="shared" si="119"/>
        <v>210</v>
      </c>
      <c r="AJ186" s="60">
        <f t="shared" si="119"/>
        <v>10210</v>
      </c>
      <c r="AK186" s="60">
        <f t="shared" si="119"/>
        <v>1080.6814358531979</v>
      </c>
      <c r="AL186" s="60">
        <f t="shared" si="119"/>
        <v>21.613628717063957</v>
      </c>
      <c r="AM186" s="60">
        <f t="shared" ca="1" si="119"/>
        <v>-798.32922047521822</v>
      </c>
      <c r="AN186" s="60">
        <f t="shared" ca="1" si="119"/>
        <v>-798.32922047521822</v>
      </c>
      <c r="AO186" s="60">
        <f t="shared" ca="1" si="119"/>
        <v>798.32922047521822</v>
      </c>
      <c r="AP186" s="63">
        <f t="shared" si="85"/>
        <v>35</v>
      </c>
      <c r="AQ186" s="62">
        <f t="shared" si="86"/>
        <v>11.14255850775641</v>
      </c>
      <c r="AR186" s="62">
        <f t="shared" si="87"/>
        <v>557.12792538782048</v>
      </c>
      <c r="AS186" s="62">
        <f t="shared" si="88"/>
        <v>1114.255850775641</v>
      </c>
      <c r="AT186" s="62">
        <f t="shared" si="89"/>
        <v>-557.12792538782048</v>
      </c>
      <c r="AU186" s="62">
        <f t="shared" si="90"/>
        <v>2785.6396269391025</v>
      </c>
      <c r="AV186" s="62">
        <f t="shared" si="91"/>
        <v>-1114.255850775641</v>
      </c>
      <c r="AW186" s="63">
        <f t="shared" si="103"/>
        <v>1671.3837761634616</v>
      </c>
      <c r="AX186" s="61" t="str">
        <f t="shared" ca="1" si="92"/>
        <v>VINTO</v>
      </c>
      <c r="AY186" s="69">
        <f t="shared" ca="1" si="104"/>
        <v>9411.6707795247821</v>
      </c>
      <c r="AZ186" s="51">
        <f t="shared" si="93"/>
        <v>3899.8954777147433</v>
      </c>
      <c r="BA186" s="55">
        <f t="shared" ca="1" si="94"/>
        <v>0.4288276741359805</v>
      </c>
      <c r="BB186" s="55">
        <f t="shared" ca="1" si="105"/>
        <v>1.8454433424363326</v>
      </c>
      <c r="BC186" s="64">
        <f t="shared" ca="1" si="95"/>
        <v>765.70234031026416</v>
      </c>
      <c r="BE186" s="52">
        <f t="shared" ca="1" si="96"/>
        <v>2.1999999999999855</v>
      </c>
      <c r="BF186" s="52">
        <f t="shared" ca="1" si="97"/>
        <v>2.1999999999999855</v>
      </c>
      <c r="BG186" s="52" t="str">
        <f t="shared" ca="1" si="98"/>
        <v/>
      </c>
      <c r="BH186" s="52">
        <f t="shared" ca="1" si="99"/>
        <v>2.1999999999999855</v>
      </c>
    </row>
    <row r="187" spans="19:60">
      <c r="S187" s="68">
        <f t="shared" si="118"/>
        <v>7</v>
      </c>
      <c r="T187" s="69">
        <f t="shared" si="118"/>
        <v>2</v>
      </c>
      <c r="U187" s="70">
        <f t="shared" si="112"/>
        <v>5</v>
      </c>
      <c r="V187" s="68">
        <f t="shared" si="117"/>
        <v>2</v>
      </c>
      <c r="W187" s="70">
        <f t="shared" si="117"/>
        <v>7</v>
      </c>
      <c r="X187" s="71">
        <f t="shared" si="117"/>
        <v>0.7142857142857143</v>
      </c>
      <c r="Y187" s="71">
        <f t="shared" si="117"/>
        <v>0.5</v>
      </c>
      <c r="Z187" s="69">
        <f t="shared" si="117"/>
        <v>10000</v>
      </c>
      <c r="AA187" s="69">
        <f t="shared" ca="1" si="117"/>
        <v>9094.3185641468026</v>
      </c>
      <c r="AB187" s="69">
        <f t="shared" ca="1" si="101"/>
        <v>-905.6814358531974</v>
      </c>
      <c r="AC187" s="69">
        <f t="shared" ca="1" si="114"/>
        <v>132.43413957955693</v>
      </c>
      <c r="AD187" s="73">
        <f t="shared" si="107"/>
        <v>2.0999999999999854</v>
      </c>
      <c r="AE187" s="69">
        <f t="shared" si="119"/>
        <v>0.70000000000000007</v>
      </c>
      <c r="AF187" s="69">
        <f t="shared" si="119"/>
        <v>4.2</v>
      </c>
      <c r="AG187" s="78">
        <f t="shared" si="119"/>
        <v>200</v>
      </c>
      <c r="AH187" s="60">
        <f t="shared" si="119"/>
        <v>50</v>
      </c>
      <c r="AI187" s="60">
        <f t="shared" si="119"/>
        <v>210</v>
      </c>
      <c r="AJ187" s="60">
        <f t="shared" si="119"/>
        <v>10210</v>
      </c>
      <c r="AK187" s="60">
        <f t="shared" si="119"/>
        <v>1080.6814358531979</v>
      </c>
      <c r="AL187" s="60">
        <f t="shared" si="119"/>
        <v>21.613628717063957</v>
      </c>
      <c r="AM187" s="60">
        <f t="shared" ca="1" si="119"/>
        <v>-798.32922047521822</v>
      </c>
      <c r="AN187" s="60">
        <f t="shared" ca="1" si="119"/>
        <v>-798.32922047521822</v>
      </c>
      <c r="AO187" s="60">
        <f t="shared" ca="1" si="119"/>
        <v>798.32922047521822</v>
      </c>
      <c r="AP187" s="63">
        <f t="shared" si="85"/>
        <v>35</v>
      </c>
      <c r="AQ187" s="62">
        <f t="shared" si="86"/>
        <v>11.625537484316244</v>
      </c>
      <c r="AR187" s="62">
        <f t="shared" si="87"/>
        <v>581.2768742158122</v>
      </c>
      <c r="AS187" s="62">
        <f t="shared" si="88"/>
        <v>1162.5537484316244</v>
      </c>
      <c r="AT187" s="62">
        <f t="shared" si="89"/>
        <v>-581.2768742158122</v>
      </c>
      <c r="AU187" s="62">
        <f t="shared" si="90"/>
        <v>2906.3843710790611</v>
      </c>
      <c r="AV187" s="62">
        <f t="shared" si="91"/>
        <v>-1162.5537484316244</v>
      </c>
      <c r="AW187" s="63">
        <f t="shared" si="103"/>
        <v>1743.8306226474367</v>
      </c>
      <c r="AX187" s="61" t="str">
        <f t="shared" ca="1" si="92"/>
        <v>VINTO</v>
      </c>
      <c r="AY187" s="69">
        <f t="shared" ca="1" si="104"/>
        <v>9411.6707795247821</v>
      </c>
      <c r="AZ187" s="51">
        <f t="shared" si="93"/>
        <v>4068.9381195106853</v>
      </c>
      <c r="BA187" s="55">
        <f t="shared" ca="1" si="94"/>
        <v>0.44741539355702337</v>
      </c>
      <c r="BB187" s="55">
        <f t="shared" ca="1" si="105"/>
        <v>1.9254348754588977</v>
      </c>
      <c r="BC187" s="64">
        <f t="shared" ca="1" si="95"/>
        <v>838.14918679423931</v>
      </c>
      <c r="BE187" s="52">
        <f t="shared" ca="1" si="96"/>
        <v>2.0999999999999854</v>
      </c>
      <c r="BF187" s="52">
        <f t="shared" ca="1" si="97"/>
        <v>2.0999999999999854</v>
      </c>
      <c r="BG187" s="52" t="str">
        <f t="shared" ca="1" si="98"/>
        <v/>
      </c>
      <c r="BH187" s="52">
        <f t="shared" ca="1" si="99"/>
        <v>2.0999999999999854</v>
      </c>
    </row>
    <row r="188" spans="19:60">
      <c r="S188" s="68">
        <f t="shared" si="118"/>
        <v>7</v>
      </c>
      <c r="T188" s="69">
        <f t="shared" si="118"/>
        <v>2</v>
      </c>
      <c r="U188" s="70">
        <f t="shared" si="112"/>
        <v>5</v>
      </c>
      <c r="V188" s="68">
        <f t="shared" si="117"/>
        <v>2</v>
      </c>
      <c r="W188" s="70">
        <f t="shared" si="117"/>
        <v>7</v>
      </c>
      <c r="X188" s="71">
        <f t="shared" si="117"/>
        <v>0.7142857142857143</v>
      </c>
      <c r="Y188" s="71">
        <f t="shared" si="117"/>
        <v>0.5</v>
      </c>
      <c r="Z188" s="69">
        <f t="shared" si="117"/>
        <v>10000</v>
      </c>
      <c r="AA188" s="69">
        <f t="shared" ca="1" si="117"/>
        <v>9094.3185641468026</v>
      </c>
      <c r="AB188" s="69">
        <f t="shared" ca="1" si="101"/>
        <v>-905.6814358531974</v>
      </c>
      <c r="AC188" s="69">
        <f t="shared" ca="1" si="114"/>
        <v>132.43413957955693</v>
      </c>
      <c r="AD188" s="73">
        <f t="shared" si="107"/>
        <v>1.9999999999999853</v>
      </c>
      <c r="AE188" s="69">
        <f t="shared" si="119"/>
        <v>0.70000000000000007</v>
      </c>
      <c r="AF188" s="69">
        <f t="shared" si="119"/>
        <v>4.2</v>
      </c>
      <c r="AG188" s="78">
        <f t="shared" si="119"/>
        <v>200</v>
      </c>
      <c r="AH188" s="60">
        <f t="shared" si="119"/>
        <v>50</v>
      </c>
      <c r="AI188" s="60">
        <f t="shared" si="119"/>
        <v>210</v>
      </c>
      <c r="AJ188" s="60">
        <f t="shared" si="119"/>
        <v>10210</v>
      </c>
      <c r="AK188" s="60">
        <f t="shared" si="119"/>
        <v>1080.6814358531979</v>
      </c>
      <c r="AL188" s="60">
        <f t="shared" si="119"/>
        <v>21.613628717063957</v>
      </c>
      <c r="AM188" s="60">
        <f t="shared" ca="1" si="119"/>
        <v>-798.32922047521822</v>
      </c>
      <c r="AN188" s="60">
        <f t="shared" ca="1" si="119"/>
        <v>-798.32922047521822</v>
      </c>
      <c r="AO188" s="60">
        <f t="shared" ca="1" si="119"/>
        <v>798.32922047521822</v>
      </c>
      <c r="AP188" s="63">
        <f t="shared" si="85"/>
        <v>35</v>
      </c>
      <c r="AQ188" s="62">
        <f t="shared" si="86"/>
        <v>12.15681435853206</v>
      </c>
      <c r="AR188" s="62">
        <f t="shared" si="87"/>
        <v>607.84071792660302</v>
      </c>
      <c r="AS188" s="62">
        <f t="shared" si="88"/>
        <v>1215.681435853206</v>
      </c>
      <c r="AT188" s="62">
        <f t="shared" si="89"/>
        <v>-607.84071792660302</v>
      </c>
      <c r="AU188" s="62">
        <f t="shared" si="90"/>
        <v>3039.2035896330153</v>
      </c>
      <c r="AV188" s="62">
        <f t="shared" si="91"/>
        <v>-1215.681435853206</v>
      </c>
      <c r="AW188" s="63">
        <f t="shared" si="103"/>
        <v>1823.5221537798093</v>
      </c>
      <c r="AX188" s="61" t="str">
        <f t="shared" ca="1" si="92"/>
        <v>VINTO</v>
      </c>
      <c r="AY188" s="69">
        <f t="shared" ca="1" si="104"/>
        <v>9411.6707795247821</v>
      </c>
      <c r="AZ188" s="51">
        <f t="shared" si="93"/>
        <v>4254.8850254862209</v>
      </c>
      <c r="BA188" s="55">
        <f t="shared" ca="1" si="94"/>
        <v>0.46786188492017045</v>
      </c>
      <c r="BB188" s="55">
        <f t="shared" ca="1" si="105"/>
        <v>2.0134255617837189</v>
      </c>
      <c r="BC188" s="64">
        <f t="shared" ca="1" si="95"/>
        <v>917.84071792661189</v>
      </c>
      <c r="BE188" s="52">
        <f t="shared" ca="1" si="96"/>
        <v>1.9999999999999853</v>
      </c>
      <c r="BF188" s="52">
        <f t="shared" ca="1" si="97"/>
        <v>1.9999999999999853</v>
      </c>
      <c r="BG188" s="52" t="str">
        <f t="shared" ca="1" si="98"/>
        <v/>
      </c>
      <c r="BH188" s="52">
        <f t="shared" ca="1" si="99"/>
        <v>1.9999999999999853</v>
      </c>
    </row>
    <row r="189" spans="19:60">
      <c r="S189" s="68">
        <f t="shared" si="118"/>
        <v>7</v>
      </c>
      <c r="T189" s="69">
        <f t="shared" si="118"/>
        <v>2</v>
      </c>
      <c r="U189" s="70">
        <f t="shared" si="112"/>
        <v>5</v>
      </c>
      <c r="V189" s="68">
        <f t="shared" si="117"/>
        <v>2</v>
      </c>
      <c r="W189" s="70">
        <f t="shared" si="117"/>
        <v>7</v>
      </c>
      <c r="X189" s="71">
        <f t="shared" si="117"/>
        <v>0.7142857142857143</v>
      </c>
      <c r="Y189" s="71">
        <f t="shared" si="117"/>
        <v>0.5</v>
      </c>
      <c r="Z189" s="69">
        <f t="shared" si="117"/>
        <v>10000</v>
      </c>
      <c r="AA189" s="69">
        <f t="shared" ca="1" si="117"/>
        <v>9094.3185641468026</v>
      </c>
      <c r="AB189" s="69">
        <f t="shared" ca="1" si="101"/>
        <v>-905.6814358531974</v>
      </c>
      <c r="AC189" s="69">
        <f t="shared" ca="1" si="114"/>
        <v>132.43413957955693</v>
      </c>
      <c r="AD189" s="73">
        <f t="shared" si="107"/>
        <v>1.8999999999999853</v>
      </c>
      <c r="AE189" s="69">
        <f t="shared" si="119"/>
        <v>0.70000000000000007</v>
      </c>
      <c r="AF189" s="69">
        <f t="shared" si="119"/>
        <v>4.2</v>
      </c>
      <c r="AG189" s="78">
        <f t="shared" si="119"/>
        <v>200</v>
      </c>
      <c r="AH189" s="60">
        <f t="shared" si="119"/>
        <v>50</v>
      </c>
      <c r="AI189" s="60">
        <f t="shared" si="119"/>
        <v>210</v>
      </c>
      <c r="AJ189" s="60">
        <f t="shared" si="119"/>
        <v>10210</v>
      </c>
      <c r="AK189" s="60">
        <f t="shared" si="119"/>
        <v>1080.6814358531979</v>
      </c>
      <c r="AL189" s="60">
        <f t="shared" si="119"/>
        <v>21.613628717063957</v>
      </c>
      <c r="AM189" s="60">
        <f t="shared" ca="1" si="119"/>
        <v>-798.32922047521822</v>
      </c>
      <c r="AN189" s="60">
        <f t="shared" ca="1" si="119"/>
        <v>-798.32922047521822</v>
      </c>
      <c r="AO189" s="60">
        <f t="shared" ca="1" si="119"/>
        <v>798.32922047521822</v>
      </c>
      <c r="AP189" s="63">
        <f t="shared" si="85"/>
        <v>35</v>
      </c>
      <c r="AQ189" s="62">
        <f t="shared" si="86"/>
        <v>12.744015114244279</v>
      </c>
      <c r="AR189" s="62">
        <f t="shared" si="87"/>
        <v>637.200755712214</v>
      </c>
      <c r="AS189" s="62">
        <f t="shared" si="88"/>
        <v>1274.401511424428</v>
      </c>
      <c r="AT189" s="62">
        <f t="shared" si="89"/>
        <v>-637.200755712214</v>
      </c>
      <c r="AU189" s="62">
        <f t="shared" si="90"/>
        <v>3186.0037785610702</v>
      </c>
      <c r="AV189" s="62">
        <f t="shared" si="91"/>
        <v>-1274.401511424428</v>
      </c>
      <c r="AW189" s="63">
        <f t="shared" si="103"/>
        <v>1911.6022671366422</v>
      </c>
      <c r="AX189" s="61" t="str">
        <f t="shared" ca="1" si="92"/>
        <v>VINTO</v>
      </c>
      <c r="AY189" s="69">
        <f t="shared" ca="1" si="104"/>
        <v>9411.6707795247821</v>
      </c>
      <c r="AZ189" s="51">
        <f t="shared" si="93"/>
        <v>4460.4052899854978</v>
      </c>
      <c r="BA189" s="55">
        <f t="shared" ca="1" si="94"/>
        <v>0.49046063853206989</v>
      </c>
      <c r="BB189" s="55">
        <f t="shared" ca="1" si="105"/>
        <v>2.1106784256164164</v>
      </c>
      <c r="BC189" s="64">
        <f t="shared" ca="1" si="95"/>
        <v>1005.9208312834448</v>
      </c>
      <c r="BE189" s="52">
        <f t="shared" ca="1" si="96"/>
        <v>1.8999999999999853</v>
      </c>
      <c r="BF189" s="52">
        <f t="shared" ca="1" si="97"/>
        <v>1.8999999999999853</v>
      </c>
      <c r="BG189" s="52" t="str">
        <f t="shared" ca="1" si="98"/>
        <v/>
      </c>
      <c r="BH189" s="52">
        <f t="shared" ca="1" si="99"/>
        <v>1.8999999999999853</v>
      </c>
    </row>
    <row r="190" spans="19:60">
      <c r="S190" s="68">
        <f t="shared" si="118"/>
        <v>7</v>
      </c>
      <c r="T190" s="69">
        <f t="shared" si="118"/>
        <v>2</v>
      </c>
      <c r="U190" s="70">
        <f t="shared" si="112"/>
        <v>5</v>
      </c>
      <c r="V190" s="68">
        <f t="shared" si="117"/>
        <v>2</v>
      </c>
      <c r="W190" s="70">
        <f t="shared" si="117"/>
        <v>7</v>
      </c>
      <c r="X190" s="71">
        <f t="shared" si="117"/>
        <v>0.7142857142857143</v>
      </c>
      <c r="Y190" s="71">
        <f t="shared" si="117"/>
        <v>0.5</v>
      </c>
      <c r="Z190" s="69">
        <f t="shared" si="117"/>
        <v>10000</v>
      </c>
      <c r="AA190" s="69">
        <f t="shared" ca="1" si="117"/>
        <v>9094.3185641468026</v>
      </c>
      <c r="AB190" s="69">
        <f t="shared" ca="1" si="101"/>
        <v>-905.6814358531974</v>
      </c>
      <c r="AC190" s="69">
        <f t="shared" ca="1" si="114"/>
        <v>132.43413957955693</v>
      </c>
      <c r="AD190" s="73">
        <f t="shared" si="107"/>
        <v>1.7999999999999852</v>
      </c>
      <c r="AE190" s="69">
        <f t="shared" si="119"/>
        <v>0.70000000000000007</v>
      </c>
      <c r="AF190" s="69">
        <f t="shared" si="119"/>
        <v>4.2</v>
      </c>
      <c r="AG190" s="78">
        <f t="shared" si="119"/>
        <v>200</v>
      </c>
      <c r="AH190" s="60">
        <f t="shared" si="119"/>
        <v>50</v>
      </c>
      <c r="AI190" s="60">
        <f t="shared" si="119"/>
        <v>210</v>
      </c>
      <c r="AJ190" s="60">
        <f t="shared" si="119"/>
        <v>10210</v>
      </c>
      <c r="AK190" s="60">
        <f t="shared" si="119"/>
        <v>1080.6814358531979</v>
      </c>
      <c r="AL190" s="60">
        <f t="shared" si="119"/>
        <v>21.613628717063957</v>
      </c>
      <c r="AM190" s="60">
        <f t="shared" ca="1" si="119"/>
        <v>-798.32922047521822</v>
      </c>
      <c r="AN190" s="60">
        <f t="shared" ca="1" si="119"/>
        <v>-798.32922047521822</v>
      </c>
      <c r="AO190" s="60">
        <f t="shared" ca="1" si="119"/>
        <v>798.32922047521822</v>
      </c>
      <c r="AP190" s="63">
        <f t="shared" si="85"/>
        <v>35</v>
      </c>
      <c r="AQ190" s="62">
        <f t="shared" si="86"/>
        <v>13.396460398368967</v>
      </c>
      <c r="AR190" s="62">
        <f t="shared" si="87"/>
        <v>669.82301991844838</v>
      </c>
      <c r="AS190" s="62">
        <f t="shared" si="88"/>
        <v>1339.6460398368968</v>
      </c>
      <c r="AT190" s="62">
        <f t="shared" si="89"/>
        <v>-669.82301991844838</v>
      </c>
      <c r="AU190" s="62">
        <f t="shared" si="90"/>
        <v>3349.1150995922417</v>
      </c>
      <c r="AV190" s="62">
        <f t="shared" si="91"/>
        <v>-1339.6460398368968</v>
      </c>
      <c r="AW190" s="63">
        <f t="shared" si="103"/>
        <v>2009.4690597553449</v>
      </c>
      <c r="AX190" s="61" t="str">
        <f t="shared" ca="1" si="92"/>
        <v>VINTO</v>
      </c>
      <c r="AY190" s="69">
        <f t="shared" ca="1" si="104"/>
        <v>9411.6707795247821</v>
      </c>
      <c r="AZ190" s="51">
        <f t="shared" si="93"/>
        <v>4688.7611394291389</v>
      </c>
      <c r="BA190" s="55">
        <f t="shared" ca="1" si="94"/>
        <v>0.51557036476751372</v>
      </c>
      <c r="BB190" s="55">
        <f t="shared" ca="1" si="105"/>
        <v>2.2187371632083019</v>
      </c>
      <c r="BC190" s="64">
        <f t="shared" ca="1" si="95"/>
        <v>1103.7876239021475</v>
      </c>
      <c r="BE190" s="52">
        <f t="shared" ca="1" si="96"/>
        <v>1.7999999999999852</v>
      </c>
      <c r="BF190" s="52">
        <f t="shared" ca="1" si="97"/>
        <v>1.7999999999999852</v>
      </c>
      <c r="BG190" s="52" t="str">
        <f t="shared" ca="1" si="98"/>
        <v/>
      </c>
      <c r="BH190" s="52">
        <f t="shared" ca="1" si="99"/>
        <v>1.7999999999999852</v>
      </c>
    </row>
    <row r="191" spans="19:60">
      <c r="S191" s="68">
        <f t="shared" si="118"/>
        <v>7</v>
      </c>
      <c r="T191" s="69">
        <f t="shared" si="118"/>
        <v>2</v>
      </c>
      <c r="U191" s="70">
        <f t="shared" si="112"/>
        <v>5</v>
      </c>
      <c r="V191" s="68">
        <f t="shared" si="117"/>
        <v>2</v>
      </c>
      <c r="W191" s="70">
        <f t="shared" si="117"/>
        <v>7</v>
      </c>
      <c r="X191" s="71">
        <f t="shared" si="117"/>
        <v>0.7142857142857143</v>
      </c>
      <c r="Y191" s="71">
        <f t="shared" si="117"/>
        <v>0.5</v>
      </c>
      <c r="Z191" s="69">
        <f t="shared" si="117"/>
        <v>10000</v>
      </c>
      <c r="AA191" s="69">
        <f t="shared" ca="1" si="117"/>
        <v>9094.3185641468026</v>
      </c>
      <c r="AB191" s="69">
        <f t="shared" ca="1" si="101"/>
        <v>-905.6814358531974</v>
      </c>
      <c r="AC191" s="69">
        <f t="shared" ca="1" si="114"/>
        <v>132.43413957955693</v>
      </c>
      <c r="AD191" s="73">
        <f t="shared" si="107"/>
        <v>1.6999999999999851</v>
      </c>
      <c r="AE191" s="69">
        <f t="shared" si="119"/>
        <v>0.70000000000000007</v>
      </c>
      <c r="AF191" s="69">
        <f t="shared" si="119"/>
        <v>4.2</v>
      </c>
      <c r="AG191" s="78">
        <f t="shared" si="119"/>
        <v>200</v>
      </c>
      <c r="AH191" s="60">
        <f t="shared" si="119"/>
        <v>50</v>
      </c>
      <c r="AI191" s="60">
        <f t="shared" si="119"/>
        <v>210</v>
      </c>
      <c r="AJ191" s="60">
        <f t="shared" si="119"/>
        <v>10210</v>
      </c>
      <c r="AK191" s="60">
        <f t="shared" si="119"/>
        <v>1080.6814358531979</v>
      </c>
      <c r="AL191" s="60">
        <f t="shared" si="119"/>
        <v>21.613628717063957</v>
      </c>
      <c r="AM191" s="60">
        <f t="shared" ca="1" si="119"/>
        <v>-798.32922047521822</v>
      </c>
      <c r="AN191" s="60">
        <f t="shared" ca="1" si="119"/>
        <v>-798.32922047521822</v>
      </c>
      <c r="AO191" s="60">
        <f t="shared" ca="1" si="119"/>
        <v>798.32922047521822</v>
      </c>
      <c r="AP191" s="63">
        <f t="shared" si="85"/>
        <v>35</v>
      </c>
      <c r="AQ191" s="62">
        <f t="shared" si="86"/>
        <v>14.125663951214207</v>
      </c>
      <c r="AR191" s="62">
        <f t="shared" si="87"/>
        <v>706.28319756071039</v>
      </c>
      <c r="AS191" s="62">
        <f t="shared" si="88"/>
        <v>1412.5663951214208</v>
      </c>
      <c r="AT191" s="62">
        <f t="shared" si="89"/>
        <v>-706.28319756071039</v>
      </c>
      <c r="AU191" s="62">
        <f t="shared" si="90"/>
        <v>3531.4159878035521</v>
      </c>
      <c r="AV191" s="62">
        <f t="shared" si="91"/>
        <v>-1412.5663951214208</v>
      </c>
      <c r="AW191" s="63">
        <f t="shared" si="103"/>
        <v>2118.8495926821315</v>
      </c>
      <c r="AX191" s="61" t="str">
        <f t="shared" ca="1" si="92"/>
        <v>VINTO</v>
      </c>
      <c r="AY191" s="69">
        <f t="shared" ca="1" si="104"/>
        <v>9411.6707795247821</v>
      </c>
      <c r="AZ191" s="51">
        <f t="shared" si="93"/>
        <v>4943.9823829249726</v>
      </c>
      <c r="BA191" s="55">
        <f t="shared" ca="1" si="94"/>
        <v>0.54363417644242151</v>
      </c>
      <c r="BB191" s="55">
        <f t="shared" ca="1" si="105"/>
        <v>2.3395086934580576</v>
      </c>
      <c r="BC191" s="64">
        <f t="shared" ca="1" si="95"/>
        <v>1213.1681568289341</v>
      </c>
      <c r="BE191" s="52">
        <f t="shared" ca="1" si="96"/>
        <v>1.6999999999999851</v>
      </c>
      <c r="BF191" s="52">
        <f t="shared" ca="1" si="97"/>
        <v>1.6999999999999851</v>
      </c>
      <c r="BG191" s="52" t="str">
        <f t="shared" ca="1" si="98"/>
        <v/>
      </c>
      <c r="BH191" s="52">
        <f t="shared" ca="1" si="99"/>
        <v>1.6999999999999851</v>
      </c>
    </row>
    <row r="192" spans="19:60">
      <c r="S192" s="68">
        <f t="shared" si="118"/>
        <v>7</v>
      </c>
      <c r="T192" s="69">
        <f t="shared" si="118"/>
        <v>2</v>
      </c>
      <c r="U192" s="70">
        <f t="shared" si="112"/>
        <v>5</v>
      </c>
      <c r="V192" s="68">
        <f t="shared" si="117"/>
        <v>2</v>
      </c>
      <c r="W192" s="70">
        <f t="shared" si="117"/>
        <v>7</v>
      </c>
      <c r="X192" s="71">
        <f t="shared" si="117"/>
        <v>0.7142857142857143</v>
      </c>
      <c r="Y192" s="71">
        <f t="shared" si="117"/>
        <v>0.5</v>
      </c>
      <c r="Z192" s="69">
        <f t="shared" si="117"/>
        <v>10000</v>
      </c>
      <c r="AA192" s="69">
        <f t="shared" ca="1" si="117"/>
        <v>9094.3185641468026</v>
      </c>
      <c r="AB192" s="69">
        <f t="shared" ca="1" si="101"/>
        <v>-905.6814358531974</v>
      </c>
      <c r="AC192" s="69">
        <f t="shared" ca="1" si="114"/>
        <v>132.43413957955693</v>
      </c>
      <c r="AD192" s="73">
        <f t="shared" si="107"/>
        <v>1.599999999999985</v>
      </c>
      <c r="AE192" s="69">
        <f t="shared" si="119"/>
        <v>0.70000000000000007</v>
      </c>
      <c r="AF192" s="69">
        <f t="shared" si="119"/>
        <v>4.2</v>
      </c>
      <c r="AG192" s="78">
        <f t="shared" si="119"/>
        <v>200</v>
      </c>
      <c r="AH192" s="60">
        <f t="shared" si="119"/>
        <v>50</v>
      </c>
      <c r="AI192" s="60">
        <f t="shared" si="119"/>
        <v>210</v>
      </c>
      <c r="AJ192" s="60">
        <f t="shared" si="119"/>
        <v>10210</v>
      </c>
      <c r="AK192" s="60">
        <f t="shared" si="119"/>
        <v>1080.6814358531979</v>
      </c>
      <c r="AL192" s="60">
        <f t="shared" si="119"/>
        <v>21.613628717063957</v>
      </c>
      <c r="AM192" s="60">
        <f t="shared" ca="1" si="119"/>
        <v>-798.32922047521822</v>
      </c>
      <c r="AN192" s="60">
        <f t="shared" ca="1" si="119"/>
        <v>-798.32922047521822</v>
      </c>
      <c r="AO192" s="60">
        <f t="shared" ca="1" si="119"/>
        <v>798.32922047521822</v>
      </c>
      <c r="AP192" s="63">
        <f t="shared" si="85"/>
        <v>35</v>
      </c>
      <c r="AQ192" s="62">
        <f t="shared" si="86"/>
        <v>14.946017948165103</v>
      </c>
      <c r="AR192" s="62">
        <f t="shared" si="87"/>
        <v>747.3008974082552</v>
      </c>
      <c r="AS192" s="62">
        <f t="shared" si="88"/>
        <v>1494.6017948165104</v>
      </c>
      <c r="AT192" s="62">
        <f t="shared" si="89"/>
        <v>-747.3008974082552</v>
      </c>
      <c r="AU192" s="62">
        <f t="shared" si="90"/>
        <v>3736.5044870412758</v>
      </c>
      <c r="AV192" s="62">
        <f t="shared" si="91"/>
        <v>-1494.6017948165104</v>
      </c>
      <c r="AW192" s="63">
        <f t="shared" si="103"/>
        <v>2241.9026922247654</v>
      </c>
      <c r="AX192" s="61" t="str">
        <f t="shared" ca="1" si="92"/>
        <v>VINTO</v>
      </c>
      <c r="AY192" s="69">
        <f t="shared" ca="1" si="104"/>
        <v>9411.6707795247821</v>
      </c>
      <c r="AZ192" s="51">
        <f t="shared" si="93"/>
        <v>5231.1062818577866</v>
      </c>
      <c r="BA192" s="55">
        <f t="shared" ca="1" si="94"/>
        <v>0.57520596457669293</v>
      </c>
      <c r="BB192" s="55">
        <f t="shared" ca="1" si="105"/>
        <v>2.4753766649890316</v>
      </c>
      <c r="BC192" s="64">
        <f t="shared" ca="1" si="95"/>
        <v>1336.221256371568</v>
      </c>
      <c r="BE192" s="52">
        <f t="shared" ca="1" si="96"/>
        <v>1.599999999999985</v>
      </c>
      <c r="BF192" s="52">
        <f t="shared" ca="1" si="97"/>
        <v>1.599999999999985</v>
      </c>
      <c r="BG192" s="52" t="str">
        <f t="shared" ca="1" si="98"/>
        <v/>
      </c>
      <c r="BH192" s="52">
        <f t="shared" ca="1" si="99"/>
        <v>1.599999999999985</v>
      </c>
    </row>
    <row r="193" spans="19:60">
      <c r="S193" s="68">
        <f t="shared" si="118"/>
        <v>7</v>
      </c>
      <c r="T193" s="69">
        <f t="shared" si="118"/>
        <v>2</v>
      </c>
      <c r="U193" s="70">
        <f t="shared" si="112"/>
        <v>5</v>
      </c>
      <c r="V193" s="68">
        <f t="shared" si="117"/>
        <v>2</v>
      </c>
      <c r="W193" s="70">
        <f t="shared" si="117"/>
        <v>7</v>
      </c>
      <c r="X193" s="71">
        <f t="shared" si="117"/>
        <v>0.7142857142857143</v>
      </c>
      <c r="Y193" s="71">
        <f t="shared" si="117"/>
        <v>0.5</v>
      </c>
      <c r="Z193" s="69">
        <f t="shared" si="117"/>
        <v>10000</v>
      </c>
      <c r="AA193" s="69">
        <f t="shared" ca="1" si="117"/>
        <v>9094.3185641468026</v>
      </c>
      <c r="AB193" s="69">
        <f t="shared" ca="1" si="101"/>
        <v>-905.6814358531974</v>
      </c>
      <c r="AC193" s="69">
        <f t="shared" ca="1" si="114"/>
        <v>132.43413957955693</v>
      </c>
      <c r="AD193" s="73">
        <f t="shared" si="107"/>
        <v>1.4999999999999849</v>
      </c>
      <c r="AE193" s="69">
        <f t="shared" si="119"/>
        <v>0.70000000000000007</v>
      </c>
      <c r="AF193" s="69">
        <f t="shared" si="119"/>
        <v>4.2</v>
      </c>
      <c r="AG193" s="78">
        <f t="shared" si="119"/>
        <v>200</v>
      </c>
      <c r="AH193" s="60">
        <f t="shared" si="119"/>
        <v>50</v>
      </c>
      <c r="AI193" s="60">
        <f t="shared" si="119"/>
        <v>210</v>
      </c>
      <c r="AJ193" s="60">
        <f t="shared" si="119"/>
        <v>10210</v>
      </c>
      <c r="AK193" s="60">
        <f t="shared" si="119"/>
        <v>1080.6814358531979</v>
      </c>
      <c r="AL193" s="60">
        <f t="shared" si="119"/>
        <v>21.613628717063957</v>
      </c>
      <c r="AM193" s="60">
        <f t="shared" ca="1" si="119"/>
        <v>-798.32922047521822</v>
      </c>
      <c r="AN193" s="60">
        <f t="shared" ca="1" si="119"/>
        <v>-798.32922047521822</v>
      </c>
      <c r="AO193" s="60">
        <f t="shared" ca="1" si="119"/>
        <v>798.32922047521822</v>
      </c>
      <c r="AP193" s="63">
        <f t="shared" si="85"/>
        <v>35</v>
      </c>
      <c r="AQ193" s="62">
        <f t="shared" si="86"/>
        <v>15.875752478042788</v>
      </c>
      <c r="AR193" s="62">
        <f t="shared" si="87"/>
        <v>793.78762390213944</v>
      </c>
      <c r="AS193" s="62">
        <f t="shared" si="88"/>
        <v>1587.5752478042789</v>
      </c>
      <c r="AT193" s="62">
        <f t="shared" si="89"/>
        <v>-793.78762390213944</v>
      </c>
      <c r="AU193" s="62">
        <f t="shared" si="90"/>
        <v>3968.9381195106971</v>
      </c>
      <c r="AV193" s="62">
        <f t="shared" si="91"/>
        <v>-1587.5752478042789</v>
      </c>
      <c r="AW193" s="63">
        <f t="shared" si="103"/>
        <v>2381.3628717064184</v>
      </c>
      <c r="AX193" s="61" t="str">
        <f t="shared" ca="1" si="92"/>
        <v>VINTO</v>
      </c>
      <c r="AY193" s="69">
        <f t="shared" ca="1" si="104"/>
        <v>9411.6707795247821</v>
      </c>
      <c r="AZ193" s="51">
        <f t="shared" si="93"/>
        <v>5556.5133673149758</v>
      </c>
      <c r="BA193" s="55">
        <f t="shared" ca="1" si="94"/>
        <v>0.6109873244622005</v>
      </c>
      <c r="BB193" s="55">
        <f t="shared" ca="1" si="105"/>
        <v>2.6293603660574703</v>
      </c>
      <c r="BC193" s="64">
        <f t="shared" ca="1" si="95"/>
        <v>1475.681435853221</v>
      </c>
      <c r="BE193" s="52">
        <f t="shared" ca="1" si="96"/>
        <v>1.4999999999999849</v>
      </c>
      <c r="BF193" s="52">
        <f t="shared" ca="1" si="97"/>
        <v>1.4999999999999849</v>
      </c>
      <c r="BG193" s="52" t="str">
        <f t="shared" ca="1" si="98"/>
        <v/>
      </c>
      <c r="BH193" s="52">
        <f t="shared" ca="1" si="99"/>
        <v>1.4999999999999849</v>
      </c>
    </row>
    <row r="194" spans="19:60">
      <c r="S194" s="68">
        <f t="shared" si="118"/>
        <v>7</v>
      </c>
      <c r="T194" s="69">
        <f t="shared" si="118"/>
        <v>2</v>
      </c>
      <c r="U194" s="70">
        <f t="shared" si="112"/>
        <v>5</v>
      </c>
      <c r="V194" s="68">
        <f t="shared" si="117"/>
        <v>2</v>
      </c>
      <c r="W194" s="70">
        <f t="shared" si="117"/>
        <v>7</v>
      </c>
      <c r="X194" s="71">
        <f t="shared" si="117"/>
        <v>0.7142857142857143</v>
      </c>
      <c r="Y194" s="71">
        <f t="shared" si="117"/>
        <v>0.5</v>
      </c>
      <c r="Z194" s="69">
        <f t="shared" si="117"/>
        <v>10000</v>
      </c>
      <c r="AA194" s="69">
        <f t="shared" ca="1" si="117"/>
        <v>9094.3185641468026</v>
      </c>
      <c r="AB194" s="69">
        <f t="shared" ca="1" si="101"/>
        <v>-905.6814358531974</v>
      </c>
      <c r="AC194" s="69">
        <f t="shared" ca="1" si="114"/>
        <v>132.43413957955693</v>
      </c>
      <c r="AD194" s="73">
        <f t="shared" si="107"/>
        <v>1.3999999999999848</v>
      </c>
      <c r="AE194" s="69">
        <f t="shared" si="119"/>
        <v>0.70000000000000007</v>
      </c>
      <c r="AF194" s="69">
        <f t="shared" si="119"/>
        <v>4.2</v>
      </c>
      <c r="AG194" s="78">
        <f t="shared" si="119"/>
        <v>200</v>
      </c>
      <c r="AH194" s="60">
        <f t="shared" si="119"/>
        <v>50</v>
      </c>
      <c r="AI194" s="60">
        <f t="shared" si="119"/>
        <v>210</v>
      </c>
      <c r="AJ194" s="60">
        <f t="shared" si="119"/>
        <v>10210</v>
      </c>
      <c r="AK194" s="60">
        <f t="shared" si="119"/>
        <v>1080.6814358531979</v>
      </c>
      <c r="AL194" s="60">
        <f t="shared" si="119"/>
        <v>21.613628717063957</v>
      </c>
      <c r="AM194" s="60">
        <f t="shared" ca="1" si="119"/>
        <v>-798.32922047521822</v>
      </c>
      <c r="AN194" s="60">
        <f t="shared" ca="1" si="119"/>
        <v>-798.32922047521822</v>
      </c>
      <c r="AO194" s="60">
        <f t="shared" ca="1" si="119"/>
        <v>798.32922047521822</v>
      </c>
      <c r="AP194" s="63">
        <f t="shared" si="85"/>
        <v>35</v>
      </c>
      <c r="AQ194" s="62">
        <f t="shared" si="86"/>
        <v>16.938306226474428</v>
      </c>
      <c r="AR194" s="62">
        <f t="shared" si="87"/>
        <v>846.91531132372143</v>
      </c>
      <c r="AS194" s="62">
        <f t="shared" si="88"/>
        <v>1693.8306226474429</v>
      </c>
      <c r="AT194" s="62">
        <f t="shared" si="89"/>
        <v>-846.91531132372143</v>
      </c>
      <c r="AU194" s="62">
        <f t="shared" si="90"/>
        <v>4234.5765566186074</v>
      </c>
      <c r="AV194" s="62">
        <f t="shared" si="91"/>
        <v>-1693.8306226474429</v>
      </c>
      <c r="AW194" s="63">
        <f t="shared" si="103"/>
        <v>2540.7459339711645</v>
      </c>
      <c r="AX194" s="61" t="str">
        <f t="shared" ca="1" si="92"/>
        <v>VINTO</v>
      </c>
      <c r="AY194" s="69">
        <f t="shared" ca="1" si="104"/>
        <v>9411.6707795247821</v>
      </c>
      <c r="AZ194" s="51">
        <f t="shared" si="93"/>
        <v>5928.4071792660498</v>
      </c>
      <c r="BA194" s="55">
        <f t="shared" ca="1" si="94"/>
        <v>0.65188030718849488</v>
      </c>
      <c r="BB194" s="55">
        <f t="shared" ca="1" si="105"/>
        <v>2.805341738707114</v>
      </c>
      <c r="BC194" s="64">
        <f t="shared" ca="1" si="95"/>
        <v>1635.0644981179671</v>
      </c>
      <c r="BE194" s="52">
        <f t="shared" ca="1" si="96"/>
        <v>1.3999999999999848</v>
      </c>
      <c r="BF194" s="52">
        <f t="shared" ca="1" si="97"/>
        <v>1.3999999999999848</v>
      </c>
      <c r="BG194" s="52" t="str">
        <f t="shared" ca="1" si="98"/>
        <v/>
      </c>
      <c r="BH194" s="52">
        <f t="shared" ca="1" si="99"/>
        <v>1.3999999999999848</v>
      </c>
    </row>
    <row r="195" spans="19:60">
      <c r="S195" s="68">
        <f t="shared" si="118"/>
        <v>7</v>
      </c>
      <c r="T195" s="69">
        <f t="shared" si="118"/>
        <v>2</v>
      </c>
      <c r="U195" s="70">
        <f t="shared" si="112"/>
        <v>5</v>
      </c>
      <c r="V195" s="68">
        <f t="shared" si="117"/>
        <v>2</v>
      </c>
      <c r="W195" s="70">
        <f t="shared" si="117"/>
        <v>7</v>
      </c>
      <c r="X195" s="71">
        <f t="shared" si="117"/>
        <v>0.7142857142857143</v>
      </c>
      <c r="Y195" s="71">
        <f t="shared" si="117"/>
        <v>0.5</v>
      </c>
      <c r="Z195" s="69">
        <f t="shared" si="117"/>
        <v>10000</v>
      </c>
      <c r="AA195" s="69">
        <f t="shared" ca="1" si="117"/>
        <v>9094.3185641468026</v>
      </c>
      <c r="AB195" s="69">
        <f t="shared" ca="1" si="101"/>
        <v>-905.6814358531974</v>
      </c>
      <c r="AC195" s="69">
        <f t="shared" ca="1" si="114"/>
        <v>132.43413957955693</v>
      </c>
      <c r="AD195" s="73">
        <f t="shared" si="107"/>
        <v>1.2999999999999847</v>
      </c>
      <c r="AE195" s="69">
        <f t="shared" si="119"/>
        <v>0.70000000000000007</v>
      </c>
      <c r="AF195" s="69">
        <f t="shared" si="119"/>
        <v>4.2</v>
      </c>
      <c r="AG195" s="78">
        <f t="shared" si="119"/>
        <v>200</v>
      </c>
      <c r="AH195" s="60">
        <f t="shared" si="119"/>
        <v>50</v>
      </c>
      <c r="AI195" s="60">
        <f t="shared" si="119"/>
        <v>210</v>
      </c>
      <c r="AJ195" s="60">
        <f t="shared" si="119"/>
        <v>10210</v>
      </c>
      <c r="AK195" s="60">
        <f t="shared" si="119"/>
        <v>1080.6814358531979</v>
      </c>
      <c r="AL195" s="60">
        <f t="shared" si="119"/>
        <v>21.613628717063957</v>
      </c>
      <c r="AM195" s="60">
        <f t="shared" ca="1" si="119"/>
        <v>-798.32922047521822</v>
      </c>
      <c r="AN195" s="60">
        <f t="shared" ca="1" si="119"/>
        <v>-798.32922047521822</v>
      </c>
      <c r="AO195" s="60">
        <f t="shared" ca="1" si="119"/>
        <v>798.32922047521822</v>
      </c>
      <c r="AP195" s="63">
        <f t="shared" si="85"/>
        <v>35</v>
      </c>
      <c r="AQ195" s="62">
        <f t="shared" si="86"/>
        <v>18.16432978235709</v>
      </c>
      <c r="AR195" s="62">
        <f t="shared" si="87"/>
        <v>908.21648911785451</v>
      </c>
      <c r="AS195" s="62">
        <f t="shared" si="88"/>
        <v>1816.432978235709</v>
      </c>
      <c r="AT195" s="62">
        <f t="shared" si="89"/>
        <v>-908.21648911785451</v>
      </c>
      <c r="AU195" s="62">
        <f t="shared" si="90"/>
        <v>4541.0824455892725</v>
      </c>
      <c r="AV195" s="62">
        <f t="shared" si="91"/>
        <v>-1816.432978235709</v>
      </c>
      <c r="AW195" s="63">
        <f t="shared" si="103"/>
        <v>2724.6494673535635</v>
      </c>
      <c r="AX195" s="61" t="str">
        <f t="shared" ca="1" si="92"/>
        <v>VINTO</v>
      </c>
      <c r="AY195" s="69">
        <f t="shared" ca="1" si="104"/>
        <v>9411.6707795247821</v>
      </c>
      <c r="AZ195" s="51">
        <f t="shared" si="93"/>
        <v>6357.5154238249816</v>
      </c>
      <c r="BA195" s="55">
        <f t="shared" ca="1" si="94"/>
        <v>0.69906451802652703</v>
      </c>
      <c r="BB195" s="55">
        <f t="shared" ca="1" si="105"/>
        <v>3.008397168687472</v>
      </c>
      <c r="BC195" s="64">
        <f t="shared" ca="1" si="95"/>
        <v>1818.9680315003661</v>
      </c>
      <c r="BE195" s="52">
        <f t="shared" ca="1" si="96"/>
        <v>1.2999999999999847</v>
      </c>
      <c r="BF195" s="52">
        <f t="shared" ca="1" si="97"/>
        <v>1.2999999999999847</v>
      </c>
      <c r="BG195" s="52" t="str">
        <f t="shared" ca="1" si="98"/>
        <v/>
      </c>
      <c r="BH195" s="52">
        <f t="shared" ca="1" si="99"/>
        <v>1.2999999999999847</v>
      </c>
    </row>
    <row r="196" spans="19:60">
      <c r="S196" s="68">
        <f t="shared" si="118"/>
        <v>7</v>
      </c>
      <c r="T196" s="69">
        <f t="shared" si="118"/>
        <v>2</v>
      </c>
      <c r="U196" s="70">
        <f t="shared" si="112"/>
        <v>5</v>
      </c>
      <c r="V196" s="68">
        <f t="shared" si="117"/>
        <v>2</v>
      </c>
      <c r="W196" s="70">
        <f t="shared" si="117"/>
        <v>7</v>
      </c>
      <c r="X196" s="71">
        <f t="shared" si="117"/>
        <v>0.7142857142857143</v>
      </c>
      <c r="Y196" s="71">
        <f t="shared" si="117"/>
        <v>0.5</v>
      </c>
      <c r="Z196" s="69">
        <f t="shared" si="117"/>
        <v>10000</v>
      </c>
      <c r="AA196" s="69">
        <f t="shared" ca="1" si="117"/>
        <v>9094.3185641468026</v>
      </c>
      <c r="AB196" s="69">
        <f t="shared" ca="1" si="101"/>
        <v>-905.6814358531974</v>
      </c>
      <c r="AC196" s="69">
        <f t="shared" ca="1" si="114"/>
        <v>132.43413957955693</v>
      </c>
      <c r="AD196" s="73">
        <f t="shared" si="107"/>
        <v>1.1999999999999846</v>
      </c>
      <c r="AE196" s="69">
        <f t="shared" si="119"/>
        <v>0.70000000000000007</v>
      </c>
      <c r="AF196" s="69">
        <f t="shared" si="119"/>
        <v>4.2</v>
      </c>
      <c r="AG196" s="78">
        <f t="shared" si="119"/>
        <v>200</v>
      </c>
      <c r="AH196" s="60">
        <f t="shared" si="119"/>
        <v>50</v>
      </c>
      <c r="AI196" s="60">
        <f t="shared" si="119"/>
        <v>210</v>
      </c>
      <c r="AJ196" s="60">
        <f t="shared" si="119"/>
        <v>10210</v>
      </c>
      <c r="AK196" s="60">
        <f t="shared" si="119"/>
        <v>1080.6814358531979</v>
      </c>
      <c r="AL196" s="60">
        <f t="shared" si="119"/>
        <v>21.613628717063957</v>
      </c>
      <c r="AM196" s="60">
        <f t="shared" ca="1" si="119"/>
        <v>-798.32922047521822</v>
      </c>
      <c r="AN196" s="60">
        <f t="shared" ca="1" si="119"/>
        <v>-798.32922047521822</v>
      </c>
      <c r="AO196" s="60">
        <f t="shared" ca="1" si="119"/>
        <v>798.32922047521822</v>
      </c>
      <c r="AP196" s="63">
        <f t="shared" si="85"/>
        <v>35</v>
      </c>
      <c r="AQ196" s="62">
        <f t="shared" si="86"/>
        <v>19.594690597553534</v>
      </c>
      <c r="AR196" s="62">
        <f t="shared" si="87"/>
        <v>979.73452987767666</v>
      </c>
      <c r="AS196" s="62">
        <f t="shared" si="88"/>
        <v>1959.4690597553533</v>
      </c>
      <c r="AT196" s="62">
        <f t="shared" si="89"/>
        <v>-979.73452987767666</v>
      </c>
      <c r="AU196" s="62">
        <f t="shared" si="90"/>
        <v>4898.6726493883834</v>
      </c>
      <c r="AV196" s="62">
        <f t="shared" si="91"/>
        <v>-1959.4690597553533</v>
      </c>
      <c r="AW196" s="63">
        <f t="shared" si="103"/>
        <v>2939.2035896330299</v>
      </c>
      <c r="AX196" s="61" t="str">
        <f t="shared" ca="1" si="92"/>
        <v>VINTO</v>
      </c>
      <c r="AY196" s="69">
        <f t="shared" ca="1" si="104"/>
        <v>9411.6707795247821</v>
      </c>
      <c r="AZ196" s="51">
        <f t="shared" si="93"/>
        <v>6858.141709143737</v>
      </c>
      <c r="BA196" s="55">
        <f t="shared" ca="1" si="94"/>
        <v>0.75411276400423122</v>
      </c>
      <c r="BB196" s="55">
        <f t="shared" ca="1" si="105"/>
        <v>3.2452951703312243</v>
      </c>
      <c r="BC196" s="64">
        <f t="shared" ca="1" si="95"/>
        <v>2033.5221537798325</v>
      </c>
      <c r="BE196" s="52">
        <f t="shared" ca="1" si="96"/>
        <v>1.1999999999999846</v>
      </c>
      <c r="BF196" s="52">
        <f t="shared" ca="1" si="97"/>
        <v>1.1999999999999846</v>
      </c>
      <c r="BG196" s="52" t="str">
        <f t="shared" ca="1" si="98"/>
        <v/>
      </c>
      <c r="BH196" s="52">
        <f t="shared" ca="1" si="99"/>
        <v>1.1999999999999846</v>
      </c>
    </row>
    <row r="197" spans="19:60">
      <c r="S197" s="68">
        <f t="shared" si="118"/>
        <v>7</v>
      </c>
      <c r="T197" s="69">
        <f t="shared" si="118"/>
        <v>2</v>
      </c>
      <c r="U197" s="70">
        <f t="shared" si="112"/>
        <v>5</v>
      </c>
      <c r="V197" s="68">
        <f t="shared" si="117"/>
        <v>2</v>
      </c>
      <c r="W197" s="70">
        <f t="shared" si="117"/>
        <v>7</v>
      </c>
      <c r="X197" s="71">
        <f t="shared" si="117"/>
        <v>0.7142857142857143</v>
      </c>
      <c r="Y197" s="71">
        <f t="shared" si="117"/>
        <v>0.5</v>
      </c>
      <c r="Z197" s="69">
        <f t="shared" si="117"/>
        <v>10000</v>
      </c>
      <c r="AA197" s="69">
        <f t="shared" ca="1" si="117"/>
        <v>9094.3185641468026</v>
      </c>
      <c r="AB197" s="69">
        <f t="shared" ca="1" si="101"/>
        <v>-905.6814358531974</v>
      </c>
      <c r="AC197" s="69">
        <f t="shared" ca="1" si="114"/>
        <v>132.43413957955693</v>
      </c>
      <c r="AD197" s="73">
        <f t="shared" si="107"/>
        <v>1.0999999999999845</v>
      </c>
      <c r="AE197" s="69">
        <f t="shared" si="119"/>
        <v>0.70000000000000007</v>
      </c>
      <c r="AF197" s="69">
        <f t="shared" si="119"/>
        <v>4.2</v>
      </c>
      <c r="AG197" s="78">
        <f t="shared" si="119"/>
        <v>200</v>
      </c>
      <c r="AH197" s="60">
        <f t="shared" si="119"/>
        <v>50</v>
      </c>
      <c r="AI197" s="60">
        <f t="shared" si="119"/>
        <v>210</v>
      </c>
      <c r="AJ197" s="60">
        <f t="shared" si="119"/>
        <v>10210</v>
      </c>
      <c r="AK197" s="60">
        <f t="shared" si="119"/>
        <v>1080.6814358531979</v>
      </c>
      <c r="AL197" s="60">
        <f t="shared" si="119"/>
        <v>21.613628717063957</v>
      </c>
      <c r="AM197" s="60">
        <f t="shared" ca="1" si="119"/>
        <v>-798.32922047521822</v>
      </c>
      <c r="AN197" s="60">
        <f t="shared" ca="1" si="119"/>
        <v>-798.32922047521822</v>
      </c>
      <c r="AO197" s="60">
        <f t="shared" ca="1" si="119"/>
        <v>798.32922047521822</v>
      </c>
      <c r="AP197" s="63">
        <f t="shared" si="85"/>
        <v>35</v>
      </c>
      <c r="AQ197" s="62">
        <f t="shared" si="86"/>
        <v>21.285117015512974</v>
      </c>
      <c r="AR197" s="62">
        <f t="shared" si="87"/>
        <v>1064.2558507756487</v>
      </c>
      <c r="AS197" s="62">
        <f t="shared" si="88"/>
        <v>2128.5117015512974</v>
      </c>
      <c r="AT197" s="62">
        <f t="shared" si="89"/>
        <v>-1064.2558507756487</v>
      </c>
      <c r="AU197" s="62">
        <f t="shared" si="90"/>
        <v>5321.2792538782433</v>
      </c>
      <c r="AV197" s="62">
        <f t="shared" si="91"/>
        <v>-2128.5117015512974</v>
      </c>
      <c r="AW197" s="63">
        <f t="shared" si="103"/>
        <v>3192.7675523269459</v>
      </c>
      <c r="AX197" s="61" t="str">
        <f t="shared" ca="1" si="92"/>
        <v>VINTO</v>
      </c>
      <c r="AY197" s="69">
        <f t="shared" ca="1" si="104"/>
        <v>9411.6707795247821</v>
      </c>
      <c r="AZ197" s="51">
        <f t="shared" si="93"/>
        <v>7449.7909554295411</v>
      </c>
      <c r="BA197" s="55">
        <f t="shared" ca="1" si="94"/>
        <v>0.81916978197788204</v>
      </c>
      <c r="BB197" s="55">
        <f t="shared" ca="1" si="105"/>
        <v>3.5252655359102052</v>
      </c>
      <c r="BC197" s="64">
        <f t="shared" ca="1" si="95"/>
        <v>2287.0861164737485</v>
      </c>
      <c r="BE197" s="52">
        <f t="shared" ca="1" si="96"/>
        <v>1.0999999999999845</v>
      </c>
      <c r="BF197" s="52">
        <f t="shared" ca="1" si="97"/>
        <v>1.0999999999999845</v>
      </c>
      <c r="BG197" s="52" t="str">
        <f t="shared" ca="1" si="98"/>
        <v/>
      </c>
      <c r="BH197" s="52">
        <f t="shared" ca="1" si="99"/>
        <v>1.0999999999999845</v>
      </c>
    </row>
    <row r="198" spans="19:60">
      <c r="S198" s="68">
        <f t="shared" si="118"/>
        <v>7</v>
      </c>
      <c r="T198" s="69">
        <f t="shared" si="118"/>
        <v>2</v>
      </c>
      <c r="U198" s="70">
        <f t="shared" si="112"/>
        <v>5</v>
      </c>
      <c r="V198" s="68">
        <f t="shared" si="117"/>
        <v>2</v>
      </c>
      <c r="W198" s="70">
        <f t="shared" si="117"/>
        <v>7</v>
      </c>
      <c r="X198" s="71">
        <f t="shared" si="117"/>
        <v>0.7142857142857143</v>
      </c>
      <c r="Y198" s="71">
        <f t="shared" si="117"/>
        <v>0.5</v>
      </c>
      <c r="Z198" s="69">
        <f t="shared" si="117"/>
        <v>10000</v>
      </c>
      <c r="AA198" s="69">
        <f t="shared" ca="1" si="117"/>
        <v>9094.3185641468026</v>
      </c>
      <c r="AB198" s="69">
        <f t="shared" ca="1" si="101"/>
        <v>-905.6814358531974</v>
      </c>
      <c r="AC198" s="69">
        <f t="shared" ca="1" si="114"/>
        <v>132.43413957955693</v>
      </c>
      <c r="AD198" s="73">
        <f t="shared" si="107"/>
        <v>0.99999999999998457</v>
      </c>
      <c r="AE198" s="69">
        <f t="shared" si="119"/>
        <v>0.70000000000000007</v>
      </c>
      <c r="AF198" s="69">
        <f t="shared" si="119"/>
        <v>4.2</v>
      </c>
      <c r="AG198" s="78">
        <f t="shared" si="119"/>
        <v>200</v>
      </c>
      <c r="AH198" s="60">
        <f t="shared" si="119"/>
        <v>50</v>
      </c>
      <c r="AI198" s="60">
        <f t="shared" si="119"/>
        <v>210</v>
      </c>
      <c r="AJ198" s="60">
        <f t="shared" si="119"/>
        <v>10210</v>
      </c>
      <c r="AK198" s="60">
        <f t="shared" si="119"/>
        <v>1080.6814358531979</v>
      </c>
      <c r="AL198" s="60">
        <f t="shared" si="119"/>
        <v>21.613628717063957</v>
      </c>
      <c r="AM198" s="60">
        <f t="shared" ca="1" si="119"/>
        <v>-798.32922047521822</v>
      </c>
      <c r="AN198" s="60">
        <f t="shared" ca="1" si="119"/>
        <v>-798.32922047521822</v>
      </c>
      <c r="AO198" s="60">
        <f t="shared" ca="1" si="119"/>
        <v>798.32922047521822</v>
      </c>
      <c r="AP198" s="63">
        <f t="shared" si="85"/>
        <v>35</v>
      </c>
      <c r="AQ198" s="62">
        <f t="shared" si="86"/>
        <v>23.313628717064301</v>
      </c>
      <c r="AR198" s="62">
        <f t="shared" si="87"/>
        <v>1165.6814358532151</v>
      </c>
      <c r="AS198" s="62">
        <f t="shared" si="88"/>
        <v>2331.3628717064303</v>
      </c>
      <c r="AT198" s="62">
        <f t="shared" si="89"/>
        <v>-1165.6814358532151</v>
      </c>
      <c r="AU198" s="62">
        <f t="shared" si="90"/>
        <v>5828.4071792660761</v>
      </c>
      <c r="AV198" s="62">
        <f t="shared" si="91"/>
        <v>-2331.3628717064303</v>
      </c>
      <c r="AW198" s="63">
        <f t="shared" si="103"/>
        <v>3497.0443075596459</v>
      </c>
      <c r="AX198" s="61" t="str">
        <f t="shared" ca="1" si="92"/>
        <v>VINTO</v>
      </c>
      <c r="AY198" s="69">
        <f t="shared" ca="1" si="104"/>
        <v>9411.6707795247821</v>
      </c>
      <c r="AZ198" s="51">
        <f t="shared" si="93"/>
        <v>8159.7700509725055</v>
      </c>
      <c r="BA198" s="55">
        <f t="shared" ca="1" si="94"/>
        <v>0.89723820354626282</v>
      </c>
      <c r="BB198" s="55">
        <f t="shared" ca="1" si="105"/>
        <v>3.8612299746049827</v>
      </c>
      <c r="BC198" s="64">
        <f t="shared" ca="1" si="95"/>
        <v>2591.3628717064485</v>
      </c>
      <c r="BE198" s="52">
        <f t="shared" ca="1" si="96"/>
        <v>0.99999999999998457</v>
      </c>
      <c r="BF198" s="52">
        <f t="shared" ca="1" si="97"/>
        <v>0.99999999999998457</v>
      </c>
      <c r="BG198" s="52" t="str">
        <f t="shared" ca="1" si="98"/>
        <v/>
      </c>
      <c r="BH198" s="52">
        <f t="shared" ca="1" si="99"/>
        <v>0.99999999999998457</v>
      </c>
    </row>
    <row r="199" spans="19:60">
      <c r="S199" s="68">
        <f t="shared" si="118"/>
        <v>7</v>
      </c>
      <c r="T199" s="69">
        <f t="shared" si="118"/>
        <v>2</v>
      </c>
      <c r="U199" s="70">
        <f t="shared" si="112"/>
        <v>5</v>
      </c>
      <c r="V199" s="68">
        <f t="shared" si="117"/>
        <v>2</v>
      </c>
      <c r="W199" s="70">
        <f t="shared" si="117"/>
        <v>7</v>
      </c>
      <c r="X199" s="71">
        <f t="shared" si="117"/>
        <v>0.7142857142857143</v>
      </c>
      <c r="Y199" s="71">
        <f t="shared" si="117"/>
        <v>0.5</v>
      </c>
      <c r="Z199" s="69">
        <f t="shared" si="117"/>
        <v>10000</v>
      </c>
      <c r="AA199" s="69">
        <f t="shared" ca="1" si="117"/>
        <v>9094.3185641468026</v>
      </c>
      <c r="AB199" s="69">
        <f t="shared" ca="1" si="101"/>
        <v>-905.6814358531974</v>
      </c>
      <c r="AC199" s="69">
        <f t="shared" ca="1" si="114"/>
        <v>132.43413957955693</v>
      </c>
      <c r="AD199" s="73">
        <f t="shared" si="107"/>
        <v>0.89999999999998459</v>
      </c>
      <c r="AE199" s="69">
        <f t="shared" si="119"/>
        <v>0.70000000000000007</v>
      </c>
      <c r="AF199" s="69">
        <f t="shared" si="119"/>
        <v>4.2</v>
      </c>
      <c r="AG199" s="78">
        <f t="shared" si="119"/>
        <v>200</v>
      </c>
      <c r="AH199" s="60">
        <f t="shared" si="119"/>
        <v>50</v>
      </c>
      <c r="AI199" s="60">
        <f t="shared" si="119"/>
        <v>210</v>
      </c>
      <c r="AJ199" s="60">
        <f t="shared" si="119"/>
        <v>10210</v>
      </c>
      <c r="AK199" s="60">
        <f t="shared" si="119"/>
        <v>1080.6814358531979</v>
      </c>
      <c r="AL199" s="60">
        <f t="shared" si="119"/>
        <v>21.613628717063957</v>
      </c>
      <c r="AM199" s="60">
        <f t="shared" ca="1" si="119"/>
        <v>-798.32922047521822</v>
      </c>
      <c r="AN199" s="60">
        <f t="shared" ca="1" si="119"/>
        <v>-798.32922047521822</v>
      </c>
      <c r="AO199" s="60">
        <f t="shared" ca="1" si="119"/>
        <v>798.32922047521822</v>
      </c>
      <c r="AP199" s="63">
        <f t="shared" si="85"/>
        <v>35</v>
      </c>
      <c r="AQ199" s="62">
        <f t="shared" si="86"/>
        <v>25.792920796738155</v>
      </c>
      <c r="AR199" s="62">
        <f t="shared" si="87"/>
        <v>1289.6460398369077</v>
      </c>
      <c r="AS199" s="62">
        <f t="shared" si="88"/>
        <v>2579.2920796738154</v>
      </c>
      <c r="AT199" s="62">
        <f t="shared" si="89"/>
        <v>-1289.6460398369077</v>
      </c>
      <c r="AU199" s="62">
        <f t="shared" si="90"/>
        <v>6448.2301991845379</v>
      </c>
      <c r="AV199" s="62">
        <f t="shared" si="91"/>
        <v>-2579.2920796738154</v>
      </c>
      <c r="AW199" s="63">
        <f t="shared" si="103"/>
        <v>3868.9381195107226</v>
      </c>
      <c r="AX199" s="61" t="str">
        <f t="shared" ca="1" si="92"/>
        <v>VINTO</v>
      </c>
      <c r="AY199" s="69">
        <f t="shared" ca="1" si="104"/>
        <v>9411.6707795247821</v>
      </c>
      <c r="AZ199" s="51">
        <f t="shared" si="93"/>
        <v>9027.5222788583542</v>
      </c>
      <c r="BA199" s="55">
        <f t="shared" ca="1" si="94"/>
        <v>0.99265516324095082</v>
      </c>
      <c r="BB199" s="55">
        <f t="shared" ca="1" si="105"/>
        <v>4.2718531774541546</v>
      </c>
      <c r="BC199" s="64">
        <f t="shared" ca="1" si="95"/>
        <v>2963.2566836575252</v>
      </c>
      <c r="BE199" s="52">
        <f t="shared" ca="1" si="96"/>
        <v>0.89999999999998459</v>
      </c>
      <c r="BF199" s="52">
        <f t="shared" ca="1" si="97"/>
        <v>0.89999999999998459</v>
      </c>
      <c r="BG199" s="52" t="str">
        <f t="shared" ca="1" si="98"/>
        <v/>
      </c>
      <c r="BH199" s="52">
        <f t="shared" ca="1" si="99"/>
        <v>0.89999999999998459</v>
      </c>
    </row>
    <row r="200" spans="19:60">
      <c r="S200" s="68">
        <f t="shared" si="118"/>
        <v>7</v>
      </c>
      <c r="T200" s="69">
        <f t="shared" si="118"/>
        <v>2</v>
      </c>
      <c r="U200" s="70">
        <f t="shared" ref="U200:U207" si="120">ROUND((1/T200)*S200,0)+1</f>
        <v>5</v>
      </c>
      <c r="V200" s="68">
        <f t="shared" si="117"/>
        <v>2</v>
      </c>
      <c r="W200" s="70">
        <f t="shared" si="117"/>
        <v>7</v>
      </c>
      <c r="X200" s="71">
        <f t="shared" si="117"/>
        <v>0.7142857142857143</v>
      </c>
      <c r="Y200" s="71">
        <f t="shared" si="117"/>
        <v>0.5</v>
      </c>
      <c r="Z200" s="69">
        <f t="shared" si="117"/>
        <v>10000</v>
      </c>
      <c r="AA200" s="69">
        <f t="shared" ca="1" si="117"/>
        <v>9094.3185641468026</v>
      </c>
      <c r="AB200" s="69">
        <f t="shared" ca="1" si="101"/>
        <v>-905.6814358531974</v>
      </c>
      <c r="AC200" s="69">
        <f t="shared" ca="1" si="114"/>
        <v>132.43413957955693</v>
      </c>
      <c r="AD200" s="73">
        <f t="shared" si="107"/>
        <v>0.79999999999998461</v>
      </c>
      <c r="AE200" s="69">
        <f t="shared" si="119"/>
        <v>0.70000000000000007</v>
      </c>
      <c r="AF200" s="69">
        <f t="shared" si="119"/>
        <v>4.2</v>
      </c>
      <c r="AG200" s="78">
        <f t="shared" si="119"/>
        <v>200</v>
      </c>
      <c r="AH200" s="60">
        <f t="shared" si="119"/>
        <v>50</v>
      </c>
      <c r="AI200" s="60">
        <f t="shared" si="119"/>
        <v>210</v>
      </c>
      <c r="AJ200" s="60">
        <f t="shared" si="119"/>
        <v>10210</v>
      </c>
      <c r="AK200" s="60">
        <f t="shared" si="119"/>
        <v>1080.6814358531979</v>
      </c>
      <c r="AL200" s="60">
        <f t="shared" si="119"/>
        <v>21.613628717063957</v>
      </c>
      <c r="AM200" s="60">
        <f t="shared" ca="1" si="119"/>
        <v>-798.32922047521822</v>
      </c>
      <c r="AN200" s="60">
        <f t="shared" ca="1" si="119"/>
        <v>-798.32922047521822</v>
      </c>
      <c r="AO200" s="60">
        <f t="shared" ca="1" si="119"/>
        <v>798.32922047521822</v>
      </c>
      <c r="AP200" s="63">
        <f t="shared" ref="AP200:AP207" si="121">AE200*AH200</f>
        <v>35</v>
      </c>
      <c r="AQ200" s="62">
        <f t="shared" ref="AQ200:AQ207" si="122">IF(AL200=0,1,(1+(AL200+AE200)/(AD200*(T200-1))))</f>
        <v>28.892035896330484</v>
      </c>
      <c r="AR200" s="62">
        <f t="shared" ref="AR200:AR207" si="123">IF(AQ200&lt;=0,AH200,AQ200*AH200)</f>
        <v>1444.6017948165243</v>
      </c>
      <c r="AS200" s="62">
        <f t="shared" ref="AS200:AS207" si="124">(T200*AR200)</f>
        <v>2889.2035896330485</v>
      </c>
      <c r="AT200" s="62">
        <f t="shared" ref="AT200:AT207" si="125">-AR200</f>
        <v>-1444.6017948165243</v>
      </c>
      <c r="AU200" s="62">
        <f t="shared" ref="AU200:AU207" si="126">(AS200+AT200)*U200</f>
        <v>7223.0089740826215</v>
      </c>
      <c r="AV200" s="62">
        <f t="shared" ref="AV200:AV207" si="127">AT200*V200</f>
        <v>-2889.2035896330485</v>
      </c>
      <c r="AW200" s="63">
        <f t="shared" si="103"/>
        <v>4333.8053844495735</v>
      </c>
      <c r="AX200" s="61" t="str">
        <f t="shared" ref="AX200:AX207" ca="1" si="128">IF(AY200+AW200&gt;AJ200,"VINTO","")</f>
        <v>VINTO</v>
      </c>
      <c r="AY200" s="69">
        <f t="shared" ca="1" si="104"/>
        <v>9411.6707795247821</v>
      </c>
      <c r="AZ200" s="51">
        <f t="shared" ref="AZ200:AZ207" si="129">AR200*W200</f>
        <v>10112.21256371567</v>
      </c>
      <c r="BA200" s="55">
        <f t="shared" ref="BA200:BA207" ca="1" si="130">IFERROR(AZ200/AA200,0)</f>
        <v>1.1119263628593115</v>
      </c>
      <c r="BB200" s="55">
        <f t="shared" ca="1" si="105"/>
        <v>4.7851321810156255</v>
      </c>
      <c r="BC200" s="64">
        <f t="shared" ref="BC200:BC207" ca="1" si="131">AW200+AB200</f>
        <v>3428.1239485963761</v>
      </c>
      <c r="BE200" s="52">
        <f t="shared" ref="BE200:BE207" ca="1" si="132">IF(((AR200-AC200)/AC200)&gt;=BE$4,AD200,"")</f>
        <v>0.79999999999998461</v>
      </c>
      <c r="BF200" s="52">
        <f t="shared" ref="BF200:BF207" ca="1" si="133">IF(AX200="","",AD200)</f>
        <v>0.79999999999998461</v>
      </c>
      <c r="BG200" s="52" t="str">
        <f t="shared" ref="BG200:BG207" ca="1" si="134">IF(BA200&lt;=BG$4,AD200,"")</f>
        <v/>
      </c>
      <c r="BH200" s="52">
        <f t="shared" ref="BH200:BH207" ca="1" si="135">IF(BB200&gt;=BH$4,AD200,"")</f>
        <v>0.79999999999998461</v>
      </c>
    </row>
    <row r="201" spans="19:60">
      <c r="S201" s="68">
        <f t="shared" si="118"/>
        <v>7</v>
      </c>
      <c r="T201" s="69">
        <f t="shared" si="118"/>
        <v>2</v>
      </c>
      <c r="U201" s="70">
        <f t="shared" si="120"/>
        <v>5</v>
      </c>
      <c r="V201" s="68">
        <f t="shared" ref="V201:AA207" si="136">V200</f>
        <v>2</v>
      </c>
      <c r="W201" s="70">
        <f t="shared" si="136"/>
        <v>7</v>
      </c>
      <c r="X201" s="71">
        <f t="shared" si="136"/>
        <v>0.7142857142857143</v>
      </c>
      <c r="Y201" s="71">
        <f t="shared" si="136"/>
        <v>0.5</v>
      </c>
      <c r="Z201" s="69">
        <f t="shared" si="136"/>
        <v>10000</v>
      </c>
      <c r="AA201" s="69">
        <f t="shared" ca="1" si="136"/>
        <v>9094.3185641468026</v>
      </c>
      <c r="AB201" s="69">
        <f t="shared" ref="AB201:AB207" ca="1" si="137">AA201-Z201</f>
        <v>-905.6814358531974</v>
      </c>
      <c r="AC201" s="69">
        <f t="shared" ref="AC201:AC207" ca="1" si="138">AC200</f>
        <v>132.43413957955693</v>
      </c>
      <c r="AD201" s="73">
        <f t="shared" si="107"/>
        <v>0.69999999999998463</v>
      </c>
      <c r="AE201" s="69">
        <f t="shared" si="119"/>
        <v>0.70000000000000007</v>
      </c>
      <c r="AF201" s="69">
        <f t="shared" si="119"/>
        <v>4.2</v>
      </c>
      <c r="AG201" s="78">
        <f t="shared" si="119"/>
        <v>200</v>
      </c>
      <c r="AH201" s="60">
        <f t="shared" si="119"/>
        <v>50</v>
      </c>
      <c r="AI201" s="60">
        <f t="shared" si="119"/>
        <v>210</v>
      </c>
      <c r="AJ201" s="60">
        <f t="shared" si="119"/>
        <v>10210</v>
      </c>
      <c r="AK201" s="60">
        <f t="shared" si="119"/>
        <v>1080.6814358531979</v>
      </c>
      <c r="AL201" s="60">
        <f t="shared" si="119"/>
        <v>21.613628717063957</v>
      </c>
      <c r="AM201" s="60">
        <f t="shared" ca="1" si="119"/>
        <v>-798.32922047521822</v>
      </c>
      <c r="AN201" s="60">
        <f t="shared" ca="1" si="119"/>
        <v>-798.32922047521822</v>
      </c>
      <c r="AO201" s="60">
        <f t="shared" ca="1" si="119"/>
        <v>798.32922047521822</v>
      </c>
      <c r="AP201" s="63">
        <f t="shared" si="121"/>
        <v>35</v>
      </c>
      <c r="AQ201" s="62">
        <f t="shared" si="122"/>
        <v>32.87661245294921</v>
      </c>
      <c r="AR201" s="62">
        <f t="shared" si="123"/>
        <v>1643.8306226474606</v>
      </c>
      <c r="AS201" s="62">
        <f t="shared" si="124"/>
        <v>3287.6612452949212</v>
      </c>
      <c r="AT201" s="62">
        <f t="shared" si="125"/>
        <v>-1643.8306226474606</v>
      </c>
      <c r="AU201" s="62">
        <f t="shared" si="126"/>
        <v>8219.153113237302</v>
      </c>
      <c r="AV201" s="62">
        <f t="shared" si="127"/>
        <v>-3287.6612452949212</v>
      </c>
      <c r="AW201" s="63">
        <f t="shared" ref="AW201:AW207" si="139">SUM(AU201:AV201)</f>
        <v>4931.4918679423808</v>
      </c>
      <c r="AX201" s="61" t="str">
        <f t="shared" ca="1" si="128"/>
        <v>VINTO</v>
      </c>
      <c r="AY201" s="69">
        <f t="shared" ref="AY201:AY207" ca="1" si="140">AY200</f>
        <v>9411.6707795247821</v>
      </c>
      <c r="AZ201" s="51">
        <f t="shared" si="129"/>
        <v>11506.814358532225</v>
      </c>
      <c r="BA201" s="55">
        <f t="shared" ca="1" si="130"/>
        <v>1.2652750480829187</v>
      </c>
      <c r="BB201" s="55">
        <f t="shared" ref="BB201:BB207" ca="1" si="141">IFERROR(AW201/ABS(AB201),0)</f>
        <v>5.4450623284518</v>
      </c>
      <c r="BC201" s="64">
        <f t="shared" ca="1" si="131"/>
        <v>4025.8104320891835</v>
      </c>
      <c r="BE201" s="52">
        <f t="shared" ca="1" si="132"/>
        <v>0.69999999999998463</v>
      </c>
      <c r="BF201" s="52">
        <f t="shared" ca="1" si="133"/>
        <v>0.69999999999998463</v>
      </c>
      <c r="BG201" s="52" t="str">
        <f t="shared" ca="1" si="134"/>
        <v/>
      </c>
      <c r="BH201" s="52">
        <f t="shared" ca="1" si="135"/>
        <v>0.69999999999998463</v>
      </c>
    </row>
    <row r="202" spans="19:60">
      <c r="S202" s="68">
        <f t="shared" ref="S202:T207" si="142">S201</f>
        <v>7</v>
      </c>
      <c r="T202" s="69">
        <f t="shared" si="142"/>
        <v>2</v>
      </c>
      <c r="U202" s="70">
        <f t="shared" si="120"/>
        <v>5</v>
      </c>
      <c r="V202" s="68">
        <f t="shared" si="136"/>
        <v>2</v>
      </c>
      <c r="W202" s="70">
        <f t="shared" si="136"/>
        <v>7</v>
      </c>
      <c r="X202" s="71">
        <f t="shared" si="136"/>
        <v>0.7142857142857143</v>
      </c>
      <c r="Y202" s="71">
        <f t="shared" si="136"/>
        <v>0.5</v>
      </c>
      <c r="Z202" s="69">
        <f t="shared" si="136"/>
        <v>10000</v>
      </c>
      <c r="AA202" s="69">
        <f t="shared" ca="1" si="136"/>
        <v>9094.3185641468026</v>
      </c>
      <c r="AB202" s="69">
        <f t="shared" ca="1" si="137"/>
        <v>-905.6814358531974</v>
      </c>
      <c r="AC202" s="69">
        <f t="shared" ca="1" si="138"/>
        <v>132.43413957955693</v>
      </c>
      <c r="AD202" s="73">
        <f t="shared" ref="AD202:AD207" si="143">AD201-0.1</f>
        <v>0.59999999999998466</v>
      </c>
      <c r="AE202" s="69">
        <f t="shared" ref="AE202:AO207" si="144">AE201</f>
        <v>0.70000000000000007</v>
      </c>
      <c r="AF202" s="69">
        <f t="shared" si="144"/>
        <v>4.2</v>
      </c>
      <c r="AG202" s="78">
        <f t="shared" si="144"/>
        <v>200</v>
      </c>
      <c r="AH202" s="60">
        <f t="shared" si="144"/>
        <v>50</v>
      </c>
      <c r="AI202" s="60">
        <f t="shared" si="144"/>
        <v>210</v>
      </c>
      <c r="AJ202" s="60">
        <f t="shared" si="144"/>
        <v>10210</v>
      </c>
      <c r="AK202" s="60">
        <f t="shared" si="144"/>
        <v>1080.6814358531979</v>
      </c>
      <c r="AL202" s="60">
        <f t="shared" si="144"/>
        <v>21.613628717063957</v>
      </c>
      <c r="AM202" s="60">
        <f t="shared" ca="1" si="144"/>
        <v>-798.32922047521822</v>
      </c>
      <c r="AN202" s="60">
        <f t="shared" ca="1" si="144"/>
        <v>-798.32922047521822</v>
      </c>
      <c r="AO202" s="60">
        <f t="shared" ca="1" si="144"/>
        <v>798.32922047521822</v>
      </c>
      <c r="AP202" s="63">
        <f t="shared" si="121"/>
        <v>35</v>
      </c>
      <c r="AQ202" s="62">
        <f t="shared" si="122"/>
        <v>38.189381195107543</v>
      </c>
      <c r="AR202" s="62">
        <f t="shared" si="123"/>
        <v>1909.4690597553772</v>
      </c>
      <c r="AS202" s="62">
        <f t="shared" si="124"/>
        <v>3818.9381195107544</v>
      </c>
      <c r="AT202" s="62">
        <f t="shared" si="125"/>
        <v>-1909.4690597553772</v>
      </c>
      <c r="AU202" s="62">
        <f t="shared" si="126"/>
        <v>9547.3452987768869</v>
      </c>
      <c r="AV202" s="62">
        <f t="shared" si="127"/>
        <v>-3818.9381195107544</v>
      </c>
      <c r="AW202" s="63">
        <f t="shared" si="139"/>
        <v>5728.4071792661325</v>
      </c>
      <c r="AX202" s="61" t="str">
        <f t="shared" ca="1" si="128"/>
        <v>VINTO</v>
      </c>
      <c r="AY202" s="69">
        <f t="shared" ca="1" si="140"/>
        <v>9411.6707795247821</v>
      </c>
      <c r="AZ202" s="51">
        <f t="shared" si="129"/>
        <v>13366.28341828764</v>
      </c>
      <c r="BA202" s="55">
        <f t="shared" ca="1" si="130"/>
        <v>1.4697399617143956</v>
      </c>
      <c r="BB202" s="55">
        <f t="shared" ca="1" si="141"/>
        <v>6.3249691917000437</v>
      </c>
      <c r="BC202" s="64">
        <f t="shared" ca="1" si="131"/>
        <v>4822.7257434129351</v>
      </c>
      <c r="BE202" s="52">
        <f t="shared" ca="1" si="132"/>
        <v>0.59999999999998466</v>
      </c>
      <c r="BF202" s="52">
        <f t="shared" ca="1" si="133"/>
        <v>0.59999999999998466</v>
      </c>
      <c r="BG202" s="52" t="str">
        <f t="shared" ca="1" si="134"/>
        <v/>
      </c>
      <c r="BH202" s="52">
        <f t="shared" ca="1" si="135"/>
        <v>0.59999999999998466</v>
      </c>
    </row>
    <row r="203" spans="19:60">
      <c r="S203" s="68">
        <f t="shared" si="142"/>
        <v>7</v>
      </c>
      <c r="T203" s="69">
        <f t="shared" si="142"/>
        <v>2</v>
      </c>
      <c r="U203" s="70">
        <f t="shared" si="120"/>
        <v>5</v>
      </c>
      <c r="V203" s="68">
        <f t="shared" si="136"/>
        <v>2</v>
      </c>
      <c r="W203" s="70">
        <f t="shared" si="136"/>
        <v>7</v>
      </c>
      <c r="X203" s="71">
        <f t="shared" si="136"/>
        <v>0.7142857142857143</v>
      </c>
      <c r="Y203" s="71">
        <f t="shared" si="136"/>
        <v>0.5</v>
      </c>
      <c r="Z203" s="69">
        <f t="shared" si="136"/>
        <v>10000</v>
      </c>
      <c r="AA203" s="69">
        <f t="shared" ca="1" si="136"/>
        <v>9094.3185641468026</v>
      </c>
      <c r="AB203" s="69">
        <f t="shared" ca="1" si="137"/>
        <v>-905.6814358531974</v>
      </c>
      <c r="AC203" s="69">
        <f t="shared" ca="1" si="138"/>
        <v>132.43413957955693</v>
      </c>
      <c r="AD203" s="73">
        <f t="shared" si="143"/>
        <v>0.49999999999998468</v>
      </c>
      <c r="AE203" s="69">
        <f t="shared" si="144"/>
        <v>0.70000000000000007</v>
      </c>
      <c r="AF203" s="69">
        <f t="shared" si="144"/>
        <v>4.2</v>
      </c>
      <c r="AG203" s="78">
        <f t="shared" si="144"/>
        <v>200</v>
      </c>
      <c r="AH203" s="60">
        <f t="shared" si="144"/>
        <v>50</v>
      </c>
      <c r="AI203" s="60">
        <f t="shared" si="144"/>
        <v>210</v>
      </c>
      <c r="AJ203" s="60">
        <f t="shared" si="144"/>
        <v>10210</v>
      </c>
      <c r="AK203" s="60">
        <f t="shared" si="144"/>
        <v>1080.6814358531979</v>
      </c>
      <c r="AL203" s="60">
        <f t="shared" si="144"/>
        <v>21.613628717063957</v>
      </c>
      <c r="AM203" s="60">
        <f t="shared" ca="1" si="144"/>
        <v>-798.32922047521822</v>
      </c>
      <c r="AN203" s="60">
        <f t="shared" ca="1" si="144"/>
        <v>-798.32922047521822</v>
      </c>
      <c r="AO203" s="60">
        <f t="shared" ca="1" si="144"/>
        <v>798.32922047521822</v>
      </c>
      <c r="AP203" s="63">
        <f t="shared" si="121"/>
        <v>35</v>
      </c>
      <c r="AQ203" s="62">
        <f t="shared" si="122"/>
        <v>45.627257434129277</v>
      </c>
      <c r="AR203" s="62">
        <f t="shared" si="123"/>
        <v>2281.3628717064639</v>
      </c>
      <c r="AS203" s="62">
        <f t="shared" si="124"/>
        <v>4562.7257434129278</v>
      </c>
      <c r="AT203" s="62">
        <f t="shared" si="125"/>
        <v>-2281.3628717064639</v>
      </c>
      <c r="AU203" s="62">
        <f t="shared" si="126"/>
        <v>11406.81435853232</v>
      </c>
      <c r="AV203" s="62">
        <f t="shared" si="127"/>
        <v>-4562.7257434129278</v>
      </c>
      <c r="AW203" s="63">
        <f t="shared" si="139"/>
        <v>6844.0886151193918</v>
      </c>
      <c r="AX203" s="61" t="str">
        <f t="shared" ca="1" si="128"/>
        <v>VINTO</v>
      </c>
      <c r="AY203" s="69">
        <f t="shared" ca="1" si="140"/>
        <v>9411.6707795247821</v>
      </c>
      <c r="AZ203" s="51">
        <f t="shared" si="129"/>
        <v>15969.540101945247</v>
      </c>
      <c r="BA203" s="55">
        <f t="shared" ca="1" si="130"/>
        <v>1.7559908407984666</v>
      </c>
      <c r="BB203" s="55">
        <f t="shared" ca="1" si="141"/>
        <v>7.5568388002475908</v>
      </c>
      <c r="BC203" s="64">
        <f t="shared" ca="1" si="131"/>
        <v>5938.4071792661944</v>
      </c>
      <c r="BE203" s="52">
        <f t="shared" ca="1" si="132"/>
        <v>0.49999999999998468</v>
      </c>
      <c r="BF203" s="52">
        <f t="shared" ca="1" si="133"/>
        <v>0.49999999999998468</v>
      </c>
      <c r="BG203" s="52" t="str">
        <f t="shared" ca="1" si="134"/>
        <v/>
      </c>
      <c r="BH203" s="52">
        <f t="shared" ca="1" si="135"/>
        <v>0.49999999999998468</v>
      </c>
    </row>
    <row r="204" spans="19:60">
      <c r="S204" s="68">
        <f t="shared" si="142"/>
        <v>7</v>
      </c>
      <c r="T204" s="69">
        <f t="shared" si="142"/>
        <v>2</v>
      </c>
      <c r="U204" s="70">
        <f t="shared" si="120"/>
        <v>5</v>
      </c>
      <c r="V204" s="68">
        <f t="shared" si="136"/>
        <v>2</v>
      </c>
      <c r="W204" s="70">
        <f t="shared" si="136"/>
        <v>7</v>
      </c>
      <c r="X204" s="71">
        <f t="shared" si="136"/>
        <v>0.7142857142857143</v>
      </c>
      <c r="Y204" s="71">
        <f t="shared" si="136"/>
        <v>0.5</v>
      </c>
      <c r="Z204" s="69">
        <f t="shared" si="136"/>
        <v>10000</v>
      </c>
      <c r="AA204" s="69">
        <f t="shared" ca="1" si="136"/>
        <v>9094.3185641468026</v>
      </c>
      <c r="AB204" s="69">
        <f t="shared" ca="1" si="137"/>
        <v>-905.6814358531974</v>
      </c>
      <c r="AC204" s="69">
        <f t="shared" ca="1" si="138"/>
        <v>132.43413957955693</v>
      </c>
      <c r="AD204" s="73">
        <f t="shared" si="143"/>
        <v>0.3999999999999847</v>
      </c>
      <c r="AE204" s="69">
        <f t="shared" si="144"/>
        <v>0.70000000000000007</v>
      </c>
      <c r="AF204" s="69">
        <f t="shared" si="144"/>
        <v>4.2</v>
      </c>
      <c r="AG204" s="78">
        <f t="shared" si="144"/>
        <v>200</v>
      </c>
      <c r="AH204" s="60">
        <f t="shared" si="144"/>
        <v>50</v>
      </c>
      <c r="AI204" s="60">
        <f t="shared" si="144"/>
        <v>210</v>
      </c>
      <c r="AJ204" s="60">
        <f t="shared" si="144"/>
        <v>10210</v>
      </c>
      <c r="AK204" s="60">
        <f t="shared" si="144"/>
        <v>1080.6814358531979</v>
      </c>
      <c r="AL204" s="60">
        <f t="shared" si="144"/>
        <v>21.613628717063957</v>
      </c>
      <c r="AM204" s="60">
        <f t="shared" ca="1" si="144"/>
        <v>-798.32922047521822</v>
      </c>
      <c r="AN204" s="60">
        <f t="shared" ca="1" si="144"/>
        <v>-798.32922047521822</v>
      </c>
      <c r="AO204" s="60">
        <f t="shared" ca="1" si="144"/>
        <v>798.32922047521822</v>
      </c>
      <c r="AP204" s="63">
        <f t="shared" si="121"/>
        <v>35</v>
      </c>
      <c r="AQ204" s="62">
        <f t="shared" si="122"/>
        <v>56.784071792662026</v>
      </c>
      <c r="AR204" s="62">
        <f t="shared" si="123"/>
        <v>2839.2035896331013</v>
      </c>
      <c r="AS204" s="62">
        <f t="shared" si="124"/>
        <v>5678.4071792662025</v>
      </c>
      <c r="AT204" s="62">
        <f t="shared" si="125"/>
        <v>-2839.2035896331013</v>
      </c>
      <c r="AU204" s="62">
        <f t="shared" si="126"/>
        <v>14196.017948165507</v>
      </c>
      <c r="AV204" s="62">
        <f t="shared" si="127"/>
        <v>-5678.4071792662025</v>
      </c>
      <c r="AW204" s="63">
        <f t="shared" si="139"/>
        <v>8517.6107688993034</v>
      </c>
      <c r="AX204" s="61" t="str">
        <f t="shared" ca="1" si="128"/>
        <v>VINTO</v>
      </c>
      <c r="AY204" s="69">
        <f t="shared" ca="1" si="140"/>
        <v>9411.6707795247821</v>
      </c>
      <c r="AZ204" s="51">
        <f t="shared" si="129"/>
        <v>19874.42512743171</v>
      </c>
      <c r="BA204" s="55">
        <f t="shared" ca="1" si="130"/>
        <v>2.1853671594245787</v>
      </c>
      <c r="BB204" s="55">
        <f t="shared" ca="1" si="141"/>
        <v>9.4046432130689368</v>
      </c>
      <c r="BC204" s="64">
        <f t="shared" ca="1" si="131"/>
        <v>7611.929333046106</v>
      </c>
      <c r="BE204" s="52">
        <f t="shared" ca="1" si="132"/>
        <v>0.3999999999999847</v>
      </c>
      <c r="BF204" s="52">
        <f t="shared" ca="1" si="133"/>
        <v>0.3999999999999847</v>
      </c>
      <c r="BG204" s="52" t="str">
        <f t="shared" ca="1" si="134"/>
        <v/>
      </c>
      <c r="BH204" s="52">
        <f t="shared" ca="1" si="135"/>
        <v>0.3999999999999847</v>
      </c>
    </row>
    <row r="205" spans="19:60">
      <c r="S205" s="68">
        <f t="shared" si="142"/>
        <v>7</v>
      </c>
      <c r="T205" s="69">
        <f t="shared" si="142"/>
        <v>2</v>
      </c>
      <c r="U205" s="70">
        <f t="shared" si="120"/>
        <v>5</v>
      </c>
      <c r="V205" s="68">
        <f t="shared" si="136"/>
        <v>2</v>
      </c>
      <c r="W205" s="70">
        <f t="shared" si="136"/>
        <v>7</v>
      </c>
      <c r="X205" s="71">
        <f t="shared" si="136"/>
        <v>0.7142857142857143</v>
      </c>
      <c r="Y205" s="71">
        <f t="shared" si="136"/>
        <v>0.5</v>
      </c>
      <c r="Z205" s="69">
        <f t="shared" si="136"/>
        <v>10000</v>
      </c>
      <c r="AA205" s="69">
        <f t="shared" ca="1" si="136"/>
        <v>9094.3185641468026</v>
      </c>
      <c r="AB205" s="69">
        <f t="shared" ca="1" si="137"/>
        <v>-905.6814358531974</v>
      </c>
      <c r="AC205" s="69">
        <f t="shared" ca="1" si="138"/>
        <v>132.43413957955693</v>
      </c>
      <c r="AD205" s="73">
        <f t="shared" si="143"/>
        <v>0.29999999999998472</v>
      </c>
      <c r="AE205" s="69">
        <f t="shared" si="144"/>
        <v>0.70000000000000007</v>
      </c>
      <c r="AF205" s="69">
        <f t="shared" si="144"/>
        <v>4.2</v>
      </c>
      <c r="AG205" s="78">
        <f t="shared" si="144"/>
        <v>200</v>
      </c>
      <c r="AH205" s="60">
        <f t="shared" si="144"/>
        <v>50</v>
      </c>
      <c r="AI205" s="60">
        <f t="shared" si="144"/>
        <v>210</v>
      </c>
      <c r="AJ205" s="60">
        <f t="shared" si="144"/>
        <v>10210</v>
      </c>
      <c r="AK205" s="60">
        <f t="shared" si="144"/>
        <v>1080.6814358531979</v>
      </c>
      <c r="AL205" s="60">
        <f t="shared" si="144"/>
        <v>21.613628717063957</v>
      </c>
      <c r="AM205" s="60">
        <f t="shared" ca="1" si="144"/>
        <v>-798.32922047521822</v>
      </c>
      <c r="AN205" s="60">
        <f t="shared" ca="1" si="144"/>
        <v>-798.32922047521822</v>
      </c>
      <c r="AO205" s="60">
        <f t="shared" ca="1" si="144"/>
        <v>798.32922047521822</v>
      </c>
      <c r="AP205" s="63">
        <f t="shared" si="121"/>
        <v>35</v>
      </c>
      <c r="AQ205" s="62">
        <f t="shared" si="122"/>
        <v>75.378762390216977</v>
      </c>
      <c r="AR205" s="62">
        <f t="shared" si="123"/>
        <v>3768.938119510849</v>
      </c>
      <c r="AS205" s="62">
        <f t="shared" si="124"/>
        <v>7537.876239021698</v>
      </c>
      <c r="AT205" s="62">
        <f t="shared" si="125"/>
        <v>-3768.938119510849</v>
      </c>
      <c r="AU205" s="62">
        <f t="shared" si="126"/>
        <v>18844.690597554247</v>
      </c>
      <c r="AV205" s="62">
        <f t="shared" si="127"/>
        <v>-7537.876239021698</v>
      </c>
      <c r="AW205" s="63">
        <f t="shared" si="139"/>
        <v>11306.814358532549</v>
      </c>
      <c r="AX205" s="61" t="str">
        <f t="shared" ca="1" si="128"/>
        <v>VINTO</v>
      </c>
      <c r="AY205" s="69">
        <f t="shared" ca="1" si="140"/>
        <v>9411.6707795247821</v>
      </c>
      <c r="AZ205" s="51">
        <f t="shared" si="129"/>
        <v>26382.566836575941</v>
      </c>
      <c r="BA205" s="55">
        <f t="shared" ca="1" si="130"/>
        <v>2.9009943571347789</v>
      </c>
      <c r="BB205" s="55">
        <f t="shared" ca="1" si="141"/>
        <v>12.484317234437915</v>
      </c>
      <c r="BC205" s="64">
        <f t="shared" ca="1" si="131"/>
        <v>10401.132922679351</v>
      </c>
      <c r="BE205" s="52">
        <f t="shared" ca="1" si="132"/>
        <v>0.29999999999998472</v>
      </c>
      <c r="BF205" s="52">
        <f t="shared" ca="1" si="133"/>
        <v>0.29999999999998472</v>
      </c>
      <c r="BG205" s="52" t="str">
        <f t="shared" ca="1" si="134"/>
        <v/>
      </c>
      <c r="BH205" s="52">
        <f t="shared" ca="1" si="135"/>
        <v>0.29999999999998472</v>
      </c>
    </row>
    <row r="206" spans="19:60">
      <c r="S206" s="68">
        <f t="shared" si="142"/>
        <v>7</v>
      </c>
      <c r="T206" s="69">
        <f t="shared" si="142"/>
        <v>2</v>
      </c>
      <c r="U206" s="70">
        <f t="shared" si="120"/>
        <v>5</v>
      </c>
      <c r="V206" s="68">
        <f t="shared" si="136"/>
        <v>2</v>
      </c>
      <c r="W206" s="70">
        <f t="shared" si="136"/>
        <v>7</v>
      </c>
      <c r="X206" s="71">
        <f t="shared" si="136"/>
        <v>0.7142857142857143</v>
      </c>
      <c r="Y206" s="71">
        <f t="shared" si="136"/>
        <v>0.5</v>
      </c>
      <c r="Z206" s="69">
        <f t="shared" si="136"/>
        <v>10000</v>
      </c>
      <c r="AA206" s="69">
        <f t="shared" ca="1" si="136"/>
        <v>9094.3185641468026</v>
      </c>
      <c r="AB206" s="69">
        <f t="shared" ca="1" si="137"/>
        <v>-905.6814358531974</v>
      </c>
      <c r="AC206" s="69">
        <f t="shared" ca="1" si="138"/>
        <v>132.43413957955693</v>
      </c>
      <c r="AD206" s="73">
        <f t="shared" si="143"/>
        <v>0.19999999999998472</v>
      </c>
      <c r="AE206" s="69">
        <f t="shared" si="144"/>
        <v>0.70000000000000007</v>
      </c>
      <c r="AF206" s="69">
        <f t="shared" si="144"/>
        <v>4.2</v>
      </c>
      <c r="AG206" s="78">
        <f t="shared" si="144"/>
        <v>200</v>
      </c>
      <c r="AH206" s="60">
        <f t="shared" si="144"/>
        <v>50</v>
      </c>
      <c r="AI206" s="60">
        <f t="shared" si="144"/>
        <v>210</v>
      </c>
      <c r="AJ206" s="60">
        <f t="shared" si="144"/>
        <v>10210</v>
      </c>
      <c r="AK206" s="60">
        <f t="shared" si="144"/>
        <v>1080.6814358531979</v>
      </c>
      <c r="AL206" s="60">
        <f t="shared" si="144"/>
        <v>21.613628717063957</v>
      </c>
      <c r="AM206" s="60">
        <f t="shared" ca="1" si="144"/>
        <v>-798.32922047521822</v>
      </c>
      <c r="AN206" s="60">
        <f t="shared" ca="1" si="144"/>
        <v>-798.32922047521822</v>
      </c>
      <c r="AO206" s="60">
        <f t="shared" ca="1" si="144"/>
        <v>798.32922047521822</v>
      </c>
      <c r="AP206" s="63">
        <f t="shared" si="121"/>
        <v>35</v>
      </c>
      <c r="AQ206" s="62">
        <f t="shared" si="122"/>
        <v>112.5681435853283</v>
      </c>
      <c r="AR206" s="62">
        <f t="shared" si="123"/>
        <v>5628.4071792664154</v>
      </c>
      <c r="AS206" s="62">
        <f t="shared" si="124"/>
        <v>11256.814358532831</v>
      </c>
      <c r="AT206" s="62">
        <f t="shared" si="125"/>
        <v>-5628.4071792664154</v>
      </c>
      <c r="AU206" s="62">
        <f t="shared" si="126"/>
        <v>28142.035896332076</v>
      </c>
      <c r="AV206" s="62">
        <f t="shared" si="127"/>
        <v>-11256.814358532831</v>
      </c>
      <c r="AW206" s="63">
        <f t="shared" si="139"/>
        <v>16885.221537799247</v>
      </c>
      <c r="AX206" s="61" t="str">
        <f t="shared" ca="1" si="128"/>
        <v>VINTO</v>
      </c>
      <c r="AY206" s="69">
        <f t="shared" ca="1" si="140"/>
        <v>9411.6707795247821</v>
      </c>
      <c r="AZ206" s="51">
        <f t="shared" si="129"/>
        <v>39398.850254864905</v>
      </c>
      <c r="BA206" s="55">
        <f t="shared" ca="1" si="130"/>
        <v>4.3322487525552358</v>
      </c>
      <c r="BB206" s="55">
        <f t="shared" ca="1" si="141"/>
        <v>18.643665277176098</v>
      </c>
      <c r="BC206" s="64">
        <f t="shared" ca="1" si="131"/>
        <v>15979.54010194605</v>
      </c>
      <c r="BE206" s="52">
        <f t="shared" ca="1" si="132"/>
        <v>0.19999999999998472</v>
      </c>
      <c r="BF206" s="52">
        <f t="shared" ca="1" si="133"/>
        <v>0.19999999999998472</v>
      </c>
      <c r="BG206" s="52" t="str">
        <f t="shared" ca="1" si="134"/>
        <v/>
      </c>
      <c r="BH206" s="52">
        <f t="shared" ca="1" si="135"/>
        <v>0.19999999999998472</v>
      </c>
    </row>
    <row r="207" spans="19:60">
      <c r="S207" s="68">
        <f t="shared" si="142"/>
        <v>7</v>
      </c>
      <c r="T207" s="69">
        <f t="shared" si="142"/>
        <v>2</v>
      </c>
      <c r="U207" s="70">
        <f t="shared" si="120"/>
        <v>5</v>
      </c>
      <c r="V207" s="68">
        <f t="shared" si="136"/>
        <v>2</v>
      </c>
      <c r="W207" s="70">
        <f t="shared" si="136"/>
        <v>7</v>
      </c>
      <c r="X207" s="71">
        <f t="shared" si="136"/>
        <v>0.7142857142857143</v>
      </c>
      <c r="Y207" s="71">
        <f t="shared" si="136"/>
        <v>0.5</v>
      </c>
      <c r="Z207" s="69">
        <f t="shared" si="136"/>
        <v>10000</v>
      </c>
      <c r="AA207" s="69">
        <f t="shared" ca="1" si="136"/>
        <v>9094.3185641468026</v>
      </c>
      <c r="AB207" s="69">
        <f t="shared" ca="1" si="137"/>
        <v>-905.6814358531974</v>
      </c>
      <c r="AC207" s="69">
        <f t="shared" ca="1" si="138"/>
        <v>132.43413957955693</v>
      </c>
      <c r="AD207" s="73">
        <f t="shared" si="143"/>
        <v>9.9999999999984712E-2</v>
      </c>
      <c r="AE207" s="69">
        <f t="shared" si="144"/>
        <v>0.70000000000000007</v>
      </c>
      <c r="AF207" s="69">
        <f t="shared" si="144"/>
        <v>4.2</v>
      </c>
      <c r="AG207" s="78">
        <f t="shared" si="144"/>
        <v>200</v>
      </c>
      <c r="AH207" s="60">
        <f t="shared" si="144"/>
        <v>50</v>
      </c>
      <c r="AI207" s="60">
        <f t="shared" si="144"/>
        <v>210</v>
      </c>
      <c r="AJ207" s="60">
        <f t="shared" si="144"/>
        <v>10210</v>
      </c>
      <c r="AK207" s="60">
        <f t="shared" si="144"/>
        <v>1080.6814358531979</v>
      </c>
      <c r="AL207" s="60">
        <f t="shared" si="144"/>
        <v>21.613628717063957</v>
      </c>
      <c r="AM207" s="60">
        <f t="shared" ca="1" si="144"/>
        <v>-798.32922047521822</v>
      </c>
      <c r="AN207" s="60">
        <f t="shared" ca="1" si="144"/>
        <v>-798.32922047521822</v>
      </c>
      <c r="AO207" s="60">
        <f t="shared" ca="1" si="144"/>
        <v>798.32922047521822</v>
      </c>
      <c r="AP207" s="63">
        <f t="shared" si="121"/>
        <v>35</v>
      </c>
      <c r="AQ207" s="62">
        <f t="shared" si="122"/>
        <v>224.13628717067368</v>
      </c>
      <c r="AR207" s="62">
        <f t="shared" si="123"/>
        <v>11206.814358533684</v>
      </c>
      <c r="AS207" s="62">
        <f t="shared" si="124"/>
        <v>22413.628717067368</v>
      </c>
      <c r="AT207" s="62">
        <f t="shared" si="125"/>
        <v>-11206.814358533684</v>
      </c>
      <c r="AU207" s="62">
        <f t="shared" si="126"/>
        <v>56034.071792668416</v>
      </c>
      <c r="AV207" s="62">
        <f t="shared" si="127"/>
        <v>-22413.628717067368</v>
      </c>
      <c r="AW207" s="63">
        <f t="shared" si="139"/>
        <v>33620.443075601048</v>
      </c>
      <c r="AX207" s="61" t="str">
        <f t="shared" ca="1" si="128"/>
        <v>VINTO</v>
      </c>
      <c r="AY207" s="69">
        <f t="shared" ca="1" si="140"/>
        <v>9411.6707795247821</v>
      </c>
      <c r="AZ207" s="51">
        <f t="shared" si="129"/>
        <v>78447.700509735791</v>
      </c>
      <c r="BA207" s="55">
        <f t="shared" ca="1" si="130"/>
        <v>8.6260119388170438</v>
      </c>
      <c r="BB207" s="55">
        <f t="shared" ca="1" si="141"/>
        <v>37.121709405392529</v>
      </c>
      <c r="BC207" s="64">
        <f t="shared" ca="1" si="131"/>
        <v>32714.761639747849</v>
      </c>
      <c r="BE207" s="52">
        <f t="shared" ca="1" si="132"/>
        <v>9.9999999999984712E-2</v>
      </c>
      <c r="BF207" s="52">
        <f t="shared" ca="1" si="133"/>
        <v>9.9999999999984712E-2</v>
      </c>
      <c r="BG207" s="52" t="str">
        <f t="shared" ca="1" si="134"/>
        <v/>
      </c>
      <c r="BH207" s="52">
        <f t="shared" ca="1" si="135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7.44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9.0999999999999694</v>
      </c>
      <c r="BF215" s="52">
        <f ca="1">MAX(BF217:BF416)</f>
        <v>0</v>
      </c>
      <c r="BG215" s="52">
        <f ca="1">AVERAGE(MAX(BG217:BG416),MIN(BG217:BG416))</f>
        <v>12.049999999999994</v>
      </c>
      <c r="BH215" s="52">
        <f ca="1">MIN(BH217:BH416)</f>
        <v>8.5999999999999712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9094.3185641468026</v>
      </c>
      <c r="AB217" s="69">
        <f ca="1">AA217-Z217</f>
        <v>-905.6814358531974</v>
      </c>
      <c r="AC217" s="69">
        <f ca="1">X$4</f>
        <v>132.43413957955693</v>
      </c>
      <c r="AD217" s="83">
        <f>AD8</f>
        <v>20</v>
      </c>
      <c r="AE217" s="69">
        <f>2/20*W217</f>
        <v>0.70000000000000007</v>
      </c>
      <c r="AF217" s="69">
        <f>J$3</f>
        <v>4.2</v>
      </c>
      <c r="AG217" s="72">
        <f>X$3</f>
        <v>200</v>
      </c>
      <c r="AH217" s="60">
        <f>Z217/AG217</f>
        <v>50</v>
      </c>
      <c r="AI217" s="60">
        <f>AF217*AH217</f>
        <v>210</v>
      </c>
      <c r="AJ217" s="60">
        <f>Z217+AI217</f>
        <v>10210</v>
      </c>
      <c r="AK217" s="60">
        <f>K$3</f>
        <v>1080.6814358531979</v>
      </c>
      <c r="AL217" s="60">
        <f>AK217/AH217</f>
        <v>21.613628717063957</v>
      </c>
      <c r="AM217" s="60">
        <f ca="1">IF(AY217&gt;AJ217,"VINTO",AW217-AP217-AK217)</f>
        <v>-1221.4655076458578</v>
      </c>
      <c r="AN217" s="60">
        <f t="shared" ref="AN217" ca="1" si="145">AM217</f>
        <v>-1221.4655076458578</v>
      </c>
      <c r="AO217" s="60">
        <f t="shared" ref="AO217" ca="1" si="146">IFERROR(-AN217,"")</f>
        <v>1221.4655076458578</v>
      </c>
      <c r="AP217" s="63">
        <f t="shared" ref="AP217:AP280" si="147">AE217*AH217</f>
        <v>35</v>
      </c>
      <c r="AQ217" s="62">
        <f t="shared" ref="AQ217:AQ280" si="148">IF(AL217=0,1,(1+(AL217+AE217)/(AD217*(T217-1))))</f>
        <v>2.1156814358531979</v>
      </c>
      <c r="AR217" s="62">
        <f t="shared" ref="AR217:AR280" si="149">IF(AQ217&lt;=0,AH217,AQ217*AH217)</f>
        <v>105.7840717926599</v>
      </c>
      <c r="AS217" s="62">
        <f t="shared" ref="AS217:AS280" si="150">(T217*AR217)</f>
        <v>211.5681435853198</v>
      </c>
      <c r="AT217" s="62">
        <f t="shared" ref="AT217:AT280" si="151">-AR217</f>
        <v>-105.7840717926599</v>
      </c>
      <c r="AU217" s="62">
        <f t="shared" ref="AU217:AU280" si="152">(AS217+AT217)*U217</f>
        <v>317.35221537797969</v>
      </c>
      <c r="AV217" s="62">
        <f t="shared" ref="AV217:AV280" si="153">AT217*V217</f>
        <v>-423.1362871706396</v>
      </c>
      <c r="AW217" s="63">
        <f t="shared" ref="AW217" si="154">SUM(AU217:AV217)</f>
        <v>-105.78407179265992</v>
      </c>
      <c r="AX217" s="61" t="str">
        <f t="shared" ref="AX217:AX280" ca="1" si="155">IF(AY217+AW217&gt;AJ217,"VINTO","")</f>
        <v/>
      </c>
      <c r="AY217" s="69">
        <f ca="1">AA217+AW217</f>
        <v>8988.5344923541434</v>
      </c>
      <c r="AZ217" s="51">
        <f t="shared" ref="AZ217:AZ280" si="156">AR217*W217</f>
        <v>740.48850254861929</v>
      </c>
      <c r="BA217" s="55">
        <f t="shared" ref="BA217:BA280" ca="1" si="157">IFERROR(AZ217/AA217,0)</f>
        <v>8.1423198156693272E-2</v>
      </c>
      <c r="BB217" s="55">
        <f ca="1">IFERROR(AW217/ABS(AB217),0)</f>
        <v>-0.11680053008153579</v>
      </c>
      <c r="BC217" s="64">
        <f t="shared" ref="BC217:BC280" ca="1" si="158">AW217+AB217</f>
        <v>-1011.4655076458573</v>
      </c>
      <c r="BE217" s="52" t="str">
        <f t="shared" ref="BE217:BE280" ca="1" si="159">IF(((AR217-AC217)/AC217)&gt;=BE$4,AD217,"")</f>
        <v/>
      </c>
      <c r="BF217" s="52" t="str">
        <f t="shared" ref="BF217:BF280" ca="1" si="160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161">ROUND((1/T218)*S218,0)-1</f>
        <v>3</v>
      </c>
      <c r="V218" s="68">
        <f t="shared" ref="V218:AA233" si="162">V217</f>
        <v>4</v>
      </c>
      <c r="W218" s="70">
        <f t="shared" si="162"/>
        <v>7</v>
      </c>
      <c r="X218" s="71">
        <f t="shared" si="162"/>
        <v>0.42857142857142855</v>
      </c>
      <c r="Y218" s="71">
        <f t="shared" si="162"/>
        <v>0.5</v>
      </c>
      <c r="Z218" s="69">
        <f t="shared" si="162"/>
        <v>10000</v>
      </c>
      <c r="AA218" s="69">
        <f t="shared" ca="1" si="162"/>
        <v>9094.3185641468026</v>
      </c>
      <c r="AB218" s="69">
        <f t="shared" ref="AB218:AB281" ca="1" si="163">AA218-Z218</f>
        <v>-905.6814358531974</v>
      </c>
      <c r="AC218" s="69">
        <f t="shared" ref="AC218:AC249" ca="1" si="164">AC217</f>
        <v>132.43413957955693</v>
      </c>
      <c r="AD218" s="73">
        <f>AD217-0.1</f>
        <v>19.899999999999999</v>
      </c>
      <c r="AE218" s="69">
        <f>AE217</f>
        <v>0.70000000000000007</v>
      </c>
      <c r="AF218" s="69">
        <f>AF217</f>
        <v>4.2</v>
      </c>
      <c r="AG218" s="78">
        <f>AG217</f>
        <v>200</v>
      </c>
      <c r="AH218" s="60">
        <f>AH217</f>
        <v>50</v>
      </c>
      <c r="AI218" s="60">
        <f>AI217</f>
        <v>210</v>
      </c>
      <c r="AJ218" s="60">
        <f t="shared" ref="AJ218:AK218" si="165">AJ217</f>
        <v>10210</v>
      </c>
      <c r="AK218" s="60">
        <f t="shared" si="165"/>
        <v>1080.6814358531979</v>
      </c>
      <c r="AL218" s="60">
        <f>AL217</f>
        <v>21.613628717063957</v>
      </c>
      <c r="AM218" s="60">
        <f t="shared" ref="AM218:AO218" ca="1" si="166">AM217</f>
        <v>-1221.4655076458578</v>
      </c>
      <c r="AN218" s="60">
        <f t="shared" ca="1" si="166"/>
        <v>-1221.4655076458578</v>
      </c>
      <c r="AO218" s="60">
        <f t="shared" ca="1" si="166"/>
        <v>1221.4655076458578</v>
      </c>
      <c r="AP218" s="63">
        <f t="shared" si="147"/>
        <v>35</v>
      </c>
      <c r="AQ218" s="62">
        <f t="shared" si="148"/>
        <v>2.1212878752293447</v>
      </c>
      <c r="AR218" s="62">
        <f t="shared" si="149"/>
        <v>106.06439376146723</v>
      </c>
      <c r="AS218" s="62">
        <f t="shared" si="150"/>
        <v>212.12878752293446</v>
      </c>
      <c r="AT218" s="62">
        <f t="shared" si="151"/>
        <v>-106.06439376146723</v>
      </c>
      <c r="AU218" s="62">
        <f t="shared" si="152"/>
        <v>318.1931812844017</v>
      </c>
      <c r="AV218" s="62">
        <f t="shared" si="153"/>
        <v>-424.25757504586892</v>
      </c>
      <c r="AW218" s="63">
        <f t="shared" ref="AW218:AW281" si="167">SUM(AU218:AV218)</f>
        <v>-106.06439376146722</v>
      </c>
      <c r="AX218" s="61" t="str">
        <f t="shared" ca="1" si="155"/>
        <v/>
      </c>
      <c r="AY218" s="69">
        <f t="shared" ref="AY218:AY281" ca="1" si="168">AY217</f>
        <v>8988.5344923541434</v>
      </c>
      <c r="AZ218" s="51">
        <f t="shared" si="156"/>
        <v>742.45075633027056</v>
      </c>
      <c r="BA218" s="55">
        <f t="shared" ca="1" si="157"/>
        <v>8.1638965150977724E-2</v>
      </c>
      <c r="BB218" s="55">
        <f t="shared" ref="BB218:BB281" ca="1" si="169">IFERROR(AW218/ABS(AB218),0)</f>
        <v>-0.11711004505855774</v>
      </c>
      <c r="BC218" s="64">
        <f t="shared" ca="1" si="158"/>
        <v>-1011.7458296146647</v>
      </c>
      <c r="BE218" s="52" t="str">
        <f t="shared" ca="1" si="159"/>
        <v/>
      </c>
      <c r="BF218" s="52" t="str">
        <f t="shared" ca="1" si="160"/>
        <v/>
      </c>
      <c r="BG218" s="52">
        <f t="shared" ref="BG218:BG281" ca="1" si="170">IF(BA218&lt;=BG$213,AD218,"")</f>
        <v>19.899999999999999</v>
      </c>
      <c r="BH218" s="52">
        <f t="shared" ref="BH218:BH281" ca="1" si="171">IF(BB218&gt;=BH$213,AD218,"")</f>
        <v>19.899999999999999</v>
      </c>
    </row>
    <row r="219" spans="19:60">
      <c r="S219" s="68">
        <f t="shared" ref="S219:T234" si="172">S218</f>
        <v>7</v>
      </c>
      <c r="T219" s="69">
        <f t="shared" si="172"/>
        <v>2</v>
      </c>
      <c r="U219" s="70">
        <f t="shared" si="161"/>
        <v>3</v>
      </c>
      <c r="V219" s="68">
        <f t="shared" si="162"/>
        <v>4</v>
      </c>
      <c r="W219" s="70">
        <f t="shared" si="162"/>
        <v>7</v>
      </c>
      <c r="X219" s="71">
        <f t="shared" si="162"/>
        <v>0.42857142857142855</v>
      </c>
      <c r="Y219" s="71">
        <f t="shared" si="162"/>
        <v>0.5</v>
      </c>
      <c r="Z219" s="69">
        <f t="shared" si="162"/>
        <v>10000</v>
      </c>
      <c r="AA219" s="69">
        <f t="shared" ca="1" si="162"/>
        <v>9094.3185641468026</v>
      </c>
      <c r="AB219" s="69">
        <f t="shared" ca="1" si="163"/>
        <v>-905.6814358531974</v>
      </c>
      <c r="AC219" s="69">
        <f t="shared" ca="1" si="164"/>
        <v>132.43413957955693</v>
      </c>
      <c r="AD219" s="73">
        <f t="shared" ref="AD219:AD282" si="173">AD218-0.1</f>
        <v>19.799999999999997</v>
      </c>
      <c r="AE219" s="69">
        <f t="shared" ref="AE219:AO234" si="174">AE218</f>
        <v>0.70000000000000007</v>
      </c>
      <c r="AF219" s="69">
        <f t="shared" si="174"/>
        <v>4.2</v>
      </c>
      <c r="AG219" s="78">
        <f t="shared" si="174"/>
        <v>200</v>
      </c>
      <c r="AH219" s="60">
        <f t="shared" si="174"/>
        <v>50</v>
      </c>
      <c r="AI219" s="60">
        <f t="shared" si="174"/>
        <v>210</v>
      </c>
      <c r="AJ219" s="60">
        <f t="shared" si="174"/>
        <v>10210</v>
      </c>
      <c r="AK219" s="60">
        <f t="shared" si="174"/>
        <v>1080.6814358531979</v>
      </c>
      <c r="AL219" s="60">
        <f t="shared" si="174"/>
        <v>21.613628717063957</v>
      </c>
      <c r="AM219" s="60">
        <f t="shared" ca="1" si="174"/>
        <v>-1221.4655076458578</v>
      </c>
      <c r="AN219" s="60">
        <f t="shared" ca="1" si="174"/>
        <v>-1221.4655076458578</v>
      </c>
      <c r="AO219" s="60">
        <f t="shared" ca="1" si="174"/>
        <v>1221.4655076458578</v>
      </c>
      <c r="AP219" s="63">
        <f t="shared" si="147"/>
        <v>35</v>
      </c>
      <c r="AQ219" s="62">
        <f t="shared" si="148"/>
        <v>2.1269509453062607</v>
      </c>
      <c r="AR219" s="62">
        <f t="shared" si="149"/>
        <v>106.34754726531304</v>
      </c>
      <c r="AS219" s="62">
        <f t="shared" si="150"/>
        <v>212.69509453062608</v>
      </c>
      <c r="AT219" s="62">
        <f t="shared" si="151"/>
        <v>-106.34754726531304</v>
      </c>
      <c r="AU219" s="62">
        <f t="shared" si="152"/>
        <v>319.04264179593912</v>
      </c>
      <c r="AV219" s="62">
        <f t="shared" si="153"/>
        <v>-425.39018906125216</v>
      </c>
      <c r="AW219" s="63">
        <f t="shared" si="167"/>
        <v>-106.34754726531304</v>
      </c>
      <c r="AX219" s="61" t="str">
        <f t="shared" ca="1" si="155"/>
        <v/>
      </c>
      <c r="AY219" s="69">
        <f t="shared" ca="1" si="168"/>
        <v>8988.5344923541434</v>
      </c>
      <c r="AZ219" s="51">
        <f t="shared" si="156"/>
        <v>744.43283085719122</v>
      </c>
      <c r="BA219" s="55">
        <f t="shared" ca="1" si="157"/>
        <v>8.1856911609850924E-2</v>
      </c>
      <c r="BB219" s="55">
        <f t="shared" ca="1" si="169"/>
        <v>-0.11742268644948906</v>
      </c>
      <c r="BC219" s="64">
        <f t="shared" ca="1" si="158"/>
        <v>-1012.0289831185105</v>
      </c>
      <c r="BE219" s="52" t="str">
        <f t="shared" ca="1" si="159"/>
        <v/>
      </c>
      <c r="BF219" s="52" t="str">
        <f t="shared" ca="1" si="160"/>
        <v/>
      </c>
      <c r="BG219" s="52">
        <f t="shared" ca="1" si="170"/>
        <v>19.799999999999997</v>
      </c>
      <c r="BH219" s="52">
        <f t="shared" ca="1" si="171"/>
        <v>19.799999999999997</v>
      </c>
    </row>
    <row r="220" spans="19:60">
      <c r="S220" s="68">
        <f t="shared" si="172"/>
        <v>7</v>
      </c>
      <c r="T220" s="69">
        <f t="shared" si="172"/>
        <v>2</v>
      </c>
      <c r="U220" s="70">
        <f t="shared" si="161"/>
        <v>3</v>
      </c>
      <c r="V220" s="68">
        <f t="shared" si="162"/>
        <v>4</v>
      </c>
      <c r="W220" s="70">
        <f t="shared" si="162"/>
        <v>7</v>
      </c>
      <c r="X220" s="71">
        <f t="shared" si="162"/>
        <v>0.42857142857142855</v>
      </c>
      <c r="Y220" s="71">
        <f t="shared" si="162"/>
        <v>0.5</v>
      </c>
      <c r="Z220" s="69">
        <f t="shared" si="162"/>
        <v>10000</v>
      </c>
      <c r="AA220" s="69">
        <f t="shared" ca="1" si="162"/>
        <v>9094.3185641468026</v>
      </c>
      <c r="AB220" s="69">
        <f t="shared" ca="1" si="163"/>
        <v>-905.6814358531974</v>
      </c>
      <c r="AC220" s="69">
        <f t="shared" ca="1" si="164"/>
        <v>132.43413957955693</v>
      </c>
      <c r="AD220" s="73">
        <f t="shared" si="173"/>
        <v>19.699999999999996</v>
      </c>
      <c r="AE220" s="69">
        <f t="shared" si="174"/>
        <v>0.70000000000000007</v>
      </c>
      <c r="AF220" s="69">
        <f t="shared" si="174"/>
        <v>4.2</v>
      </c>
      <c r="AG220" s="78">
        <f t="shared" si="174"/>
        <v>200</v>
      </c>
      <c r="AH220" s="60">
        <f t="shared" si="174"/>
        <v>50</v>
      </c>
      <c r="AI220" s="60">
        <f t="shared" si="174"/>
        <v>210</v>
      </c>
      <c r="AJ220" s="60">
        <f t="shared" si="174"/>
        <v>10210</v>
      </c>
      <c r="AK220" s="60">
        <f t="shared" si="174"/>
        <v>1080.6814358531979</v>
      </c>
      <c r="AL220" s="60">
        <f t="shared" si="174"/>
        <v>21.613628717063957</v>
      </c>
      <c r="AM220" s="60">
        <f t="shared" ca="1" si="174"/>
        <v>-1221.4655076458578</v>
      </c>
      <c r="AN220" s="60">
        <f t="shared" ca="1" si="174"/>
        <v>-1221.4655076458578</v>
      </c>
      <c r="AO220" s="60">
        <f t="shared" ca="1" si="174"/>
        <v>1221.4655076458578</v>
      </c>
      <c r="AP220" s="63">
        <f t="shared" si="147"/>
        <v>35</v>
      </c>
      <c r="AQ220" s="62">
        <f t="shared" si="148"/>
        <v>2.1326715084804042</v>
      </c>
      <c r="AR220" s="62">
        <f t="shared" si="149"/>
        <v>106.63357542402021</v>
      </c>
      <c r="AS220" s="62">
        <f t="shared" si="150"/>
        <v>213.26715084804042</v>
      </c>
      <c r="AT220" s="62">
        <f t="shared" si="151"/>
        <v>-106.63357542402021</v>
      </c>
      <c r="AU220" s="62">
        <f t="shared" si="152"/>
        <v>319.90072627206064</v>
      </c>
      <c r="AV220" s="62">
        <f t="shared" si="153"/>
        <v>-426.53430169608083</v>
      </c>
      <c r="AW220" s="63">
        <f t="shared" si="167"/>
        <v>-106.63357542402019</v>
      </c>
      <c r="AX220" s="61" t="str">
        <f t="shared" ca="1" si="155"/>
        <v/>
      </c>
      <c r="AY220" s="69">
        <f t="shared" ca="1" si="168"/>
        <v>8988.5344923541434</v>
      </c>
      <c r="AZ220" s="51">
        <f t="shared" si="156"/>
        <v>746.43502796814141</v>
      </c>
      <c r="BA220" s="55">
        <f t="shared" ca="1" si="157"/>
        <v>8.207707072312892E-2</v>
      </c>
      <c r="BB220" s="55">
        <f t="shared" ca="1" si="169"/>
        <v>-0.11773850186469374</v>
      </c>
      <c r="BC220" s="64">
        <f t="shared" ca="1" si="158"/>
        <v>-1012.3150112772175</v>
      </c>
      <c r="BE220" s="52" t="str">
        <f t="shared" ca="1" si="159"/>
        <v/>
      </c>
      <c r="BF220" s="52" t="str">
        <f t="shared" ca="1" si="160"/>
        <v/>
      </c>
      <c r="BG220" s="52">
        <f t="shared" ca="1" si="170"/>
        <v>19.699999999999996</v>
      </c>
      <c r="BH220" s="52">
        <f t="shared" ca="1" si="171"/>
        <v>19.699999999999996</v>
      </c>
    </row>
    <row r="221" spans="19:60">
      <c r="S221" s="68">
        <f t="shared" si="172"/>
        <v>7</v>
      </c>
      <c r="T221" s="69">
        <f t="shared" si="172"/>
        <v>2</v>
      </c>
      <c r="U221" s="70">
        <f t="shared" si="161"/>
        <v>3</v>
      </c>
      <c r="V221" s="68">
        <f t="shared" si="162"/>
        <v>4</v>
      </c>
      <c r="W221" s="70">
        <f t="shared" si="162"/>
        <v>7</v>
      </c>
      <c r="X221" s="71">
        <f t="shared" si="162"/>
        <v>0.42857142857142855</v>
      </c>
      <c r="Y221" s="71">
        <f t="shared" si="162"/>
        <v>0.5</v>
      </c>
      <c r="Z221" s="69">
        <f t="shared" si="162"/>
        <v>10000</v>
      </c>
      <c r="AA221" s="69">
        <f t="shared" ca="1" si="162"/>
        <v>9094.3185641468026</v>
      </c>
      <c r="AB221" s="69">
        <f t="shared" ca="1" si="163"/>
        <v>-905.6814358531974</v>
      </c>
      <c r="AC221" s="69">
        <f t="shared" ca="1" si="164"/>
        <v>132.43413957955693</v>
      </c>
      <c r="AD221" s="73">
        <f t="shared" si="173"/>
        <v>19.599999999999994</v>
      </c>
      <c r="AE221" s="69">
        <f t="shared" si="174"/>
        <v>0.70000000000000007</v>
      </c>
      <c r="AF221" s="69">
        <f t="shared" si="174"/>
        <v>4.2</v>
      </c>
      <c r="AG221" s="78">
        <f t="shared" si="174"/>
        <v>200</v>
      </c>
      <c r="AH221" s="60">
        <f t="shared" si="174"/>
        <v>50</v>
      </c>
      <c r="AI221" s="60">
        <f t="shared" si="174"/>
        <v>210</v>
      </c>
      <c r="AJ221" s="60">
        <f t="shared" si="174"/>
        <v>10210</v>
      </c>
      <c r="AK221" s="60">
        <f t="shared" si="174"/>
        <v>1080.6814358531979</v>
      </c>
      <c r="AL221" s="60">
        <f t="shared" si="174"/>
        <v>21.613628717063957</v>
      </c>
      <c r="AM221" s="60">
        <f t="shared" ca="1" si="174"/>
        <v>-1221.4655076458578</v>
      </c>
      <c r="AN221" s="60">
        <f t="shared" ca="1" si="174"/>
        <v>-1221.4655076458578</v>
      </c>
      <c r="AO221" s="60">
        <f t="shared" ca="1" si="174"/>
        <v>1221.4655076458578</v>
      </c>
      <c r="AP221" s="63">
        <f t="shared" si="147"/>
        <v>35</v>
      </c>
      <c r="AQ221" s="62">
        <f t="shared" si="148"/>
        <v>2.1384504447481616</v>
      </c>
      <c r="AR221" s="62">
        <f t="shared" si="149"/>
        <v>106.92252223740807</v>
      </c>
      <c r="AS221" s="62">
        <f t="shared" si="150"/>
        <v>213.84504447481615</v>
      </c>
      <c r="AT221" s="62">
        <f t="shared" si="151"/>
        <v>-106.92252223740807</v>
      </c>
      <c r="AU221" s="62">
        <f t="shared" si="152"/>
        <v>320.76756671222421</v>
      </c>
      <c r="AV221" s="62">
        <f t="shared" si="153"/>
        <v>-427.6900889496323</v>
      </c>
      <c r="AW221" s="63">
        <f t="shared" si="167"/>
        <v>-106.92252223740809</v>
      </c>
      <c r="AX221" s="61" t="str">
        <f t="shared" ca="1" si="155"/>
        <v/>
      </c>
      <c r="AY221" s="69">
        <f t="shared" ca="1" si="168"/>
        <v>8988.5344923541434</v>
      </c>
      <c r="AZ221" s="51">
        <f t="shared" si="156"/>
        <v>748.45765566185651</v>
      </c>
      <c r="BA221" s="55">
        <f t="shared" ca="1" si="157"/>
        <v>8.2299476357970996E-2</v>
      </c>
      <c r="BB221" s="55">
        <f t="shared" ca="1" si="169"/>
        <v>-0.11805753988617609</v>
      </c>
      <c r="BC221" s="64">
        <f t="shared" ca="1" si="158"/>
        <v>-1012.6039580906055</v>
      </c>
      <c r="BE221" s="52" t="str">
        <f t="shared" ca="1" si="159"/>
        <v/>
      </c>
      <c r="BF221" s="52" t="str">
        <f t="shared" ca="1" si="160"/>
        <v/>
      </c>
      <c r="BG221" s="52">
        <f t="shared" ca="1" si="170"/>
        <v>19.599999999999994</v>
      </c>
      <c r="BH221" s="52">
        <f t="shared" ca="1" si="171"/>
        <v>19.599999999999994</v>
      </c>
    </row>
    <row r="222" spans="19:60">
      <c r="S222" s="68">
        <f t="shared" si="172"/>
        <v>7</v>
      </c>
      <c r="T222" s="69">
        <f t="shared" si="172"/>
        <v>2</v>
      </c>
      <c r="U222" s="70">
        <f t="shared" si="161"/>
        <v>3</v>
      </c>
      <c r="V222" s="68">
        <f t="shared" si="162"/>
        <v>4</v>
      </c>
      <c r="W222" s="70">
        <f t="shared" si="162"/>
        <v>7</v>
      </c>
      <c r="X222" s="71">
        <f t="shared" si="162"/>
        <v>0.42857142857142855</v>
      </c>
      <c r="Y222" s="71">
        <f t="shared" si="162"/>
        <v>0.5</v>
      </c>
      <c r="Z222" s="69">
        <f t="shared" si="162"/>
        <v>10000</v>
      </c>
      <c r="AA222" s="69">
        <f t="shared" ca="1" si="162"/>
        <v>9094.3185641468026</v>
      </c>
      <c r="AB222" s="69">
        <f t="shared" ca="1" si="163"/>
        <v>-905.6814358531974</v>
      </c>
      <c r="AC222" s="69">
        <f t="shared" ca="1" si="164"/>
        <v>132.43413957955693</v>
      </c>
      <c r="AD222" s="73">
        <f t="shared" si="173"/>
        <v>19.499999999999993</v>
      </c>
      <c r="AE222" s="69">
        <f t="shared" si="174"/>
        <v>0.70000000000000007</v>
      </c>
      <c r="AF222" s="69">
        <f t="shared" si="174"/>
        <v>4.2</v>
      </c>
      <c r="AG222" s="78">
        <f t="shared" si="174"/>
        <v>200</v>
      </c>
      <c r="AH222" s="60">
        <f t="shared" si="174"/>
        <v>50</v>
      </c>
      <c r="AI222" s="60">
        <f t="shared" si="174"/>
        <v>210</v>
      </c>
      <c r="AJ222" s="60">
        <f t="shared" si="174"/>
        <v>10210</v>
      </c>
      <c r="AK222" s="60">
        <f t="shared" si="174"/>
        <v>1080.6814358531979</v>
      </c>
      <c r="AL222" s="60">
        <f t="shared" si="174"/>
        <v>21.613628717063957</v>
      </c>
      <c r="AM222" s="60">
        <f t="shared" ca="1" si="174"/>
        <v>-1221.4655076458578</v>
      </c>
      <c r="AN222" s="60">
        <f t="shared" ca="1" si="174"/>
        <v>-1221.4655076458578</v>
      </c>
      <c r="AO222" s="60">
        <f t="shared" ca="1" si="174"/>
        <v>1221.4655076458578</v>
      </c>
      <c r="AP222" s="63">
        <f t="shared" si="147"/>
        <v>35</v>
      </c>
      <c r="AQ222" s="62">
        <f t="shared" si="148"/>
        <v>2.1442886521571261</v>
      </c>
      <c r="AR222" s="62">
        <f t="shared" si="149"/>
        <v>107.21443260785631</v>
      </c>
      <c r="AS222" s="62">
        <f t="shared" si="150"/>
        <v>214.42886521571262</v>
      </c>
      <c r="AT222" s="62">
        <f t="shared" si="151"/>
        <v>-107.21443260785631</v>
      </c>
      <c r="AU222" s="62">
        <f t="shared" si="152"/>
        <v>321.6432978235689</v>
      </c>
      <c r="AV222" s="62">
        <f t="shared" si="153"/>
        <v>-428.85773043142524</v>
      </c>
      <c r="AW222" s="63">
        <f t="shared" si="167"/>
        <v>-107.21443260785634</v>
      </c>
      <c r="AX222" s="61" t="str">
        <f t="shared" ca="1" si="155"/>
        <v/>
      </c>
      <c r="AY222" s="69">
        <f t="shared" ca="1" si="168"/>
        <v>8988.5344923541434</v>
      </c>
      <c r="AZ222" s="51">
        <f t="shared" si="156"/>
        <v>750.50102825499414</v>
      </c>
      <c r="BA222" s="55">
        <f t="shared" ca="1" si="157"/>
        <v>8.2524163076247325E-2</v>
      </c>
      <c r="BB222" s="55">
        <f t="shared" ca="1" si="169"/>
        <v>-0.11837985009249412</v>
      </c>
      <c r="BC222" s="64">
        <f t="shared" ca="1" si="158"/>
        <v>-1012.8958684610537</v>
      </c>
      <c r="BE222" s="52" t="str">
        <f t="shared" ca="1" si="159"/>
        <v/>
      </c>
      <c r="BF222" s="52" t="str">
        <f t="shared" ca="1" si="160"/>
        <v/>
      </c>
      <c r="BG222" s="52">
        <f t="shared" ca="1" si="170"/>
        <v>19.499999999999993</v>
      </c>
      <c r="BH222" s="52">
        <f t="shared" ca="1" si="171"/>
        <v>19.499999999999993</v>
      </c>
    </row>
    <row r="223" spans="19:60">
      <c r="S223" s="68">
        <f t="shared" si="172"/>
        <v>7</v>
      </c>
      <c r="T223" s="69">
        <f t="shared" si="172"/>
        <v>2</v>
      </c>
      <c r="U223" s="70">
        <f t="shared" si="161"/>
        <v>3</v>
      </c>
      <c r="V223" s="68">
        <f t="shared" si="162"/>
        <v>4</v>
      </c>
      <c r="W223" s="70">
        <f t="shared" si="162"/>
        <v>7</v>
      </c>
      <c r="X223" s="71">
        <f t="shared" si="162"/>
        <v>0.42857142857142855</v>
      </c>
      <c r="Y223" s="71">
        <f t="shared" si="162"/>
        <v>0.5</v>
      </c>
      <c r="Z223" s="69">
        <f t="shared" si="162"/>
        <v>10000</v>
      </c>
      <c r="AA223" s="69">
        <f t="shared" ca="1" si="162"/>
        <v>9094.3185641468026</v>
      </c>
      <c r="AB223" s="69">
        <f t="shared" ca="1" si="163"/>
        <v>-905.6814358531974</v>
      </c>
      <c r="AC223" s="69">
        <f t="shared" ca="1" si="164"/>
        <v>132.43413957955693</v>
      </c>
      <c r="AD223" s="73">
        <f t="shared" si="173"/>
        <v>19.399999999999991</v>
      </c>
      <c r="AE223" s="69">
        <f t="shared" si="174"/>
        <v>0.70000000000000007</v>
      </c>
      <c r="AF223" s="69">
        <f t="shared" si="174"/>
        <v>4.2</v>
      </c>
      <c r="AG223" s="78">
        <f t="shared" si="174"/>
        <v>200</v>
      </c>
      <c r="AH223" s="60">
        <f t="shared" si="174"/>
        <v>50</v>
      </c>
      <c r="AI223" s="60">
        <f t="shared" si="174"/>
        <v>210</v>
      </c>
      <c r="AJ223" s="60">
        <f t="shared" si="174"/>
        <v>10210</v>
      </c>
      <c r="AK223" s="60">
        <f t="shared" si="174"/>
        <v>1080.6814358531979</v>
      </c>
      <c r="AL223" s="60">
        <f t="shared" si="174"/>
        <v>21.613628717063957</v>
      </c>
      <c r="AM223" s="60">
        <f t="shared" ca="1" si="174"/>
        <v>-1221.4655076458578</v>
      </c>
      <c r="AN223" s="60">
        <f t="shared" ca="1" si="174"/>
        <v>-1221.4655076458578</v>
      </c>
      <c r="AO223" s="60">
        <f t="shared" ca="1" si="174"/>
        <v>1221.4655076458578</v>
      </c>
      <c r="AP223" s="63">
        <f t="shared" si="147"/>
        <v>35</v>
      </c>
      <c r="AQ223" s="62">
        <f t="shared" si="148"/>
        <v>2.1501870472713387</v>
      </c>
      <c r="AR223" s="62">
        <f t="shared" si="149"/>
        <v>107.50935236356693</v>
      </c>
      <c r="AS223" s="62">
        <f t="shared" si="150"/>
        <v>215.01870472713387</v>
      </c>
      <c r="AT223" s="62">
        <f t="shared" si="151"/>
        <v>-107.50935236356693</v>
      </c>
      <c r="AU223" s="62">
        <f t="shared" si="152"/>
        <v>322.52805709070083</v>
      </c>
      <c r="AV223" s="62">
        <f t="shared" si="153"/>
        <v>-430.03740945426773</v>
      </c>
      <c r="AW223" s="63">
        <f t="shared" si="167"/>
        <v>-107.5093523635669</v>
      </c>
      <c r="AX223" s="61" t="str">
        <f t="shared" ca="1" si="155"/>
        <v/>
      </c>
      <c r="AY223" s="69">
        <f t="shared" ca="1" si="168"/>
        <v>8988.5344923541434</v>
      </c>
      <c r="AZ223" s="51">
        <f t="shared" si="156"/>
        <v>752.56546654496856</v>
      </c>
      <c r="BA223" s="55">
        <f t="shared" ca="1" si="157"/>
        <v>8.2751166152444058E-2</v>
      </c>
      <c r="BB223" s="55">
        <f t="shared" ca="1" si="169"/>
        <v>-0.11870548308444424</v>
      </c>
      <c r="BC223" s="64">
        <f t="shared" ca="1" si="158"/>
        <v>-1013.1907882167643</v>
      </c>
      <c r="BE223" s="52" t="str">
        <f t="shared" ca="1" si="159"/>
        <v/>
      </c>
      <c r="BF223" s="52" t="str">
        <f t="shared" ca="1" si="160"/>
        <v/>
      </c>
      <c r="BG223" s="52">
        <f t="shared" ca="1" si="170"/>
        <v>19.399999999999991</v>
      </c>
      <c r="BH223" s="52">
        <f t="shared" ca="1" si="171"/>
        <v>19.399999999999991</v>
      </c>
    </row>
    <row r="224" spans="19:60">
      <c r="S224" s="68">
        <f t="shared" si="172"/>
        <v>7</v>
      </c>
      <c r="T224" s="69">
        <f t="shared" si="172"/>
        <v>2</v>
      </c>
      <c r="U224" s="70">
        <f t="shared" si="161"/>
        <v>3</v>
      </c>
      <c r="V224" s="68">
        <f t="shared" si="162"/>
        <v>4</v>
      </c>
      <c r="W224" s="70">
        <f t="shared" si="162"/>
        <v>7</v>
      </c>
      <c r="X224" s="71">
        <f t="shared" si="162"/>
        <v>0.42857142857142855</v>
      </c>
      <c r="Y224" s="71">
        <f t="shared" si="162"/>
        <v>0.5</v>
      </c>
      <c r="Z224" s="69">
        <f t="shared" si="162"/>
        <v>10000</v>
      </c>
      <c r="AA224" s="69">
        <f t="shared" ca="1" si="162"/>
        <v>9094.3185641468026</v>
      </c>
      <c r="AB224" s="69">
        <f t="shared" ca="1" si="163"/>
        <v>-905.6814358531974</v>
      </c>
      <c r="AC224" s="69">
        <f t="shared" ca="1" si="164"/>
        <v>132.43413957955693</v>
      </c>
      <c r="AD224" s="73">
        <f t="shared" si="173"/>
        <v>19.29999999999999</v>
      </c>
      <c r="AE224" s="69">
        <f t="shared" si="174"/>
        <v>0.70000000000000007</v>
      </c>
      <c r="AF224" s="69">
        <f t="shared" si="174"/>
        <v>4.2</v>
      </c>
      <c r="AG224" s="78">
        <f t="shared" si="174"/>
        <v>200</v>
      </c>
      <c r="AH224" s="60">
        <f t="shared" si="174"/>
        <v>50</v>
      </c>
      <c r="AI224" s="60">
        <f t="shared" si="174"/>
        <v>210</v>
      </c>
      <c r="AJ224" s="60">
        <f t="shared" si="174"/>
        <v>10210</v>
      </c>
      <c r="AK224" s="60">
        <f t="shared" si="174"/>
        <v>1080.6814358531979</v>
      </c>
      <c r="AL224" s="60">
        <f t="shared" si="174"/>
        <v>21.613628717063957</v>
      </c>
      <c r="AM224" s="60">
        <f t="shared" ca="1" si="174"/>
        <v>-1221.4655076458578</v>
      </c>
      <c r="AN224" s="60">
        <f t="shared" ca="1" si="174"/>
        <v>-1221.4655076458578</v>
      </c>
      <c r="AO224" s="60">
        <f t="shared" ca="1" si="174"/>
        <v>1221.4655076458578</v>
      </c>
      <c r="AP224" s="63">
        <f t="shared" si="147"/>
        <v>35</v>
      </c>
      <c r="AQ224" s="62">
        <f t="shared" si="148"/>
        <v>2.1561465656509826</v>
      </c>
      <c r="AR224" s="62">
        <f t="shared" si="149"/>
        <v>107.80732828254914</v>
      </c>
      <c r="AS224" s="62">
        <f t="shared" si="150"/>
        <v>215.61465656509827</v>
      </c>
      <c r="AT224" s="62">
        <f t="shared" si="151"/>
        <v>-107.80732828254914</v>
      </c>
      <c r="AU224" s="62">
        <f t="shared" si="152"/>
        <v>323.42198484764742</v>
      </c>
      <c r="AV224" s="62">
        <f t="shared" si="153"/>
        <v>-431.22931313019654</v>
      </c>
      <c r="AW224" s="63">
        <f t="shared" si="167"/>
        <v>-107.80732828254912</v>
      </c>
      <c r="AX224" s="61" t="str">
        <f t="shared" ca="1" si="155"/>
        <v/>
      </c>
      <c r="AY224" s="69">
        <f t="shared" ca="1" si="168"/>
        <v>8988.5344923541434</v>
      </c>
      <c r="AZ224" s="51">
        <f t="shared" si="156"/>
        <v>754.65129797784391</v>
      </c>
      <c r="BA224" s="55">
        <f t="shared" ca="1" si="157"/>
        <v>8.2980521592124656E-2</v>
      </c>
      <c r="BB224" s="55">
        <f t="shared" ca="1" si="169"/>
        <v>-0.11903449051154416</v>
      </c>
      <c r="BC224" s="64">
        <f t="shared" ca="1" si="158"/>
        <v>-1013.4887641357466</v>
      </c>
      <c r="BE224" s="52" t="str">
        <f t="shared" ca="1" si="159"/>
        <v/>
      </c>
      <c r="BF224" s="52" t="str">
        <f t="shared" ca="1" si="160"/>
        <v/>
      </c>
      <c r="BG224" s="52">
        <f t="shared" ca="1" si="170"/>
        <v>19.29999999999999</v>
      </c>
      <c r="BH224" s="52">
        <f t="shared" ca="1" si="171"/>
        <v>19.29999999999999</v>
      </c>
    </row>
    <row r="225" spans="19:60">
      <c r="S225" s="68">
        <f t="shared" si="172"/>
        <v>7</v>
      </c>
      <c r="T225" s="69">
        <f t="shared" si="172"/>
        <v>2</v>
      </c>
      <c r="U225" s="70">
        <f t="shared" si="161"/>
        <v>3</v>
      </c>
      <c r="V225" s="68">
        <f t="shared" si="162"/>
        <v>4</v>
      </c>
      <c r="W225" s="70">
        <f t="shared" si="162"/>
        <v>7</v>
      </c>
      <c r="X225" s="71">
        <f t="shared" si="162"/>
        <v>0.42857142857142855</v>
      </c>
      <c r="Y225" s="71">
        <f t="shared" si="162"/>
        <v>0.5</v>
      </c>
      <c r="Z225" s="69">
        <f t="shared" si="162"/>
        <v>10000</v>
      </c>
      <c r="AA225" s="69">
        <f t="shared" ca="1" si="162"/>
        <v>9094.3185641468026</v>
      </c>
      <c r="AB225" s="69">
        <f t="shared" ca="1" si="163"/>
        <v>-905.6814358531974</v>
      </c>
      <c r="AC225" s="69">
        <f t="shared" ca="1" si="164"/>
        <v>132.43413957955693</v>
      </c>
      <c r="AD225" s="73">
        <f t="shared" si="173"/>
        <v>19.199999999999989</v>
      </c>
      <c r="AE225" s="69">
        <f t="shared" si="174"/>
        <v>0.70000000000000007</v>
      </c>
      <c r="AF225" s="69">
        <f t="shared" si="174"/>
        <v>4.2</v>
      </c>
      <c r="AG225" s="78">
        <f t="shared" si="174"/>
        <v>200</v>
      </c>
      <c r="AH225" s="60">
        <f t="shared" si="174"/>
        <v>50</v>
      </c>
      <c r="AI225" s="60">
        <f t="shared" si="174"/>
        <v>210</v>
      </c>
      <c r="AJ225" s="60">
        <f t="shared" si="174"/>
        <v>10210</v>
      </c>
      <c r="AK225" s="60">
        <f t="shared" si="174"/>
        <v>1080.6814358531979</v>
      </c>
      <c r="AL225" s="60">
        <f t="shared" si="174"/>
        <v>21.613628717063957</v>
      </c>
      <c r="AM225" s="60">
        <f t="shared" ca="1" si="174"/>
        <v>-1221.4655076458578</v>
      </c>
      <c r="AN225" s="60">
        <f t="shared" ca="1" si="174"/>
        <v>-1221.4655076458578</v>
      </c>
      <c r="AO225" s="60">
        <f t="shared" ca="1" si="174"/>
        <v>1221.4655076458578</v>
      </c>
      <c r="AP225" s="63">
        <f t="shared" si="147"/>
        <v>35</v>
      </c>
      <c r="AQ225" s="62">
        <f t="shared" si="148"/>
        <v>2.1621681623470819</v>
      </c>
      <c r="AR225" s="62">
        <f t="shared" si="149"/>
        <v>108.10840811735409</v>
      </c>
      <c r="AS225" s="62">
        <f t="shared" si="150"/>
        <v>216.21681623470818</v>
      </c>
      <c r="AT225" s="62">
        <f t="shared" si="151"/>
        <v>-108.10840811735409</v>
      </c>
      <c r="AU225" s="62">
        <f t="shared" si="152"/>
        <v>324.32522435206226</v>
      </c>
      <c r="AV225" s="62">
        <f t="shared" si="153"/>
        <v>-432.43363246941635</v>
      </c>
      <c r="AW225" s="63">
        <f t="shared" si="167"/>
        <v>-108.10840811735409</v>
      </c>
      <c r="AX225" s="61" t="str">
        <f t="shared" ca="1" si="155"/>
        <v/>
      </c>
      <c r="AY225" s="69">
        <f t="shared" ca="1" si="168"/>
        <v>8988.5344923541434</v>
      </c>
      <c r="AZ225" s="51">
        <f t="shared" si="156"/>
        <v>756.75885682147862</v>
      </c>
      <c r="BA225" s="55">
        <f t="shared" ca="1" si="157"/>
        <v>8.3212266150968633E-2</v>
      </c>
      <c r="BB225" s="55">
        <f t="shared" ca="1" si="169"/>
        <v>-0.11936692509934306</v>
      </c>
      <c r="BC225" s="64">
        <f t="shared" ca="1" si="158"/>
        <v>-1013.7898439705515</v>
      </c>
      <c r="BE225" s="52" t="str">
        <f t="shared" ca="1" si="159"/>
        <v/>
      </c>
      <c r="BF225" s="52" t="str">
        <f t="shared" ca="1" si="160"/>
        <v/>
      </c>
      <c r="BG225" s="52">
        <f t="shared" ca="1" si="170"/>
        <v>19.199999999999989</v>
      </c>
      <c r="BH225" s="52">
        <f t="shared" ca="1" si="171"/>
        <v>19.199999999999989</v>
      </c>
    </row>
    <row r="226" spans="19:60">
      <c r="S226" s="68">
        <f t="shared" si="172"/>
        <v>7</v>
      </c>
      <c r="T226" s="69">
        <f t="shared" si="172"/>
        <v>2</v>
      </c>
      <c r="U226" s="70">
        <f t="shared" si="161"/>
        <v>3</v>
      </c>
      <c r="V226" s="68">
        <f t="shared" si="162"/>
        <v>4</v>
      </c>
      <c r="W226" s="70">
        <f t="shared" si="162"/>
        <v>7</v>
      </c>
      <c r="X226" s="71">
        <f t="shared" si="162"/>
        <v>0.42857142857142855</v>
      </c>
      <c r="Y226" s="71">
        <f t="shared" si="162"/>
        <v>0.5</v>
      </c>
      <c r="Z226" s="69">
        <f t="shared" si="162"/>
        <v>10000</v>
      </c>
      <c r="AA226" s="69">
        <f t="shared" ca="1" si="162"/>
        <v>9094.3185641468026</v>
      </c>
      <c r="AB226" s="69">
        <f t="shared" ca="1" si="163"/>
        <v>-905.6814358531974</v>
      </c>
      <c r="AC226" s="69">
        <f t="shared" ca="1" si="164"/>
        <v>132.43413957955693</v>
      </c>
      <c r="AD226" s="73">
        <f t="shared" si="173"/>
        <v>19.099999999999987</v>
      </c>
      <c r="AE226" s="69">
        <f t="shared" si="174"/>
        <v>0.70000000000000007</v>
      </c>
      <c r="AF226" s="69">
        <f t="shared" si="174"/>
        <v>4.2</v>
      </c>
      <c r="AG226" s="78">
        <f t="shared" si="174"/>
        <v>200</v>
      </c>
      <c r="AH226" s="60">
        <f t="shared" si="174"/>
        <v>50</v>
      </c>
      <c r="AI226" s="60">
        <f t="shared" si="174"/>
        <v>210</v>
      </c>
      <c r="AJ226" s="60">
        <f t="shared" si="174"/>
        <v>10210</v>
      </c>
      <c r="AK226" s="60">
        <f t="shared" si="174"/>
        <v>1080.6814358531979</v>
      </c>
      <c r="AL226" s="60">
        <f t="shared" si="174"/>
        <v>21.613628717063957</v>
      </c>
      <c r="AM226" s="60">
        <f t="shared" ca="1" si="174"/>
        <v>-1221.4655076458578</v>
      </c>
      <c r="AN226" s="60">
        <f t="shared" ca="1" si="174"/>
        <v>-1221.4655076458578</v>
      </c>
      <c r="AO226" s="60">
        <f t="shared" ca="1" si="174"/>
        <v>1221.4655076458578</v>
      </c>
      <c r="AP226" s="63">
        <f t="shared" si="147"/>
        <v>35</v>
      </c>
      <c r="AQ226" s="62">
        <f t="shared" si="148"/>
        <v>2.1682528124117262</v>
      </c>
      <c r="AR226" s="62">
        <f t="shared" si="149"/>
        <v>108.4126406205863</v>
      </c>
      <c r="AS226" s="62">
        <f t="shared" si="150"/>
        <v>216.8252812411726</v>
      </c>
      <c r="AT226" s="62">
        <f t="shared" si="151"/>
        <v>-108.4126406205863</v>
      </c>
      <c r="AU226" s="62">
        <f t="shared" si="152"/>
        <v>325.23792186175888</v>
      </c>
      <c r="AV226" s="62">
        <f t="shared" si="153"/>
        <v>-433.65056248234521</v>
      </c>
      <c r="AW226" s="63">
        <f t="shared" si="167"/>
        <v>-108.41264062058633</v>
      </c>
      <c r="AX226" s="61" t="str">
        <f t="shared" ca="1" si="155"/>
        <v/>
      </c>
      <c r="AY226" s="69">
        <f t="shared" ca="1" si="168"/>
        <v>8988.5344923541434</v>
      </c>
      <c r="AZ226" s="51">
        <f t="shared" si="156"/>
        <v>758.88848434410409</v>
      </c>
      <c r="BA226" s="55">
        <f t="shared" ca="1" si="157"/>
        <v>8.3446437354407807E-2</v>
      </c>
      <c r="BB226" s="55">
        <f t="shared" ca="1" si="169"/>
        <v>-0.1197028406775901</v>
      </c>
      <c r="BC226" s="64">
        <f t="shared" ca="1" si="158"/>
        <v>-1014.0940764737837</v>
      </c>
      <c r="BE226" s="52" t="str">
        <f t="shared" ca="1" si="159"/>
        <v/>
      </c>
      <c r="BF226" s="52" t="str">
        <f t="shared" ca="1" si="160"/>
        <v/>
      </c>
      <c r="BG226" s="52">
        <f t="shared" ca="1" si="170"/>
        <v>19.099999999999987</v>
      </c>
      <c r="BH226" s="52">
        <f t="shared" ca="1" si="171"/>
        <v>19.099999999999987</v>
      </c>
    </row>
    <row r="227" spans="19:60">
      <c r="S227" s="68">
        <f t="shared" si="172"/>
        <v>7</v>
      </c>
      <c r="T227" s="69">
        <f t="shared" si="172"/>
        <v>2</v>
      </c>
      <c r="U227" s="70">
        <f t="shared" si="161"/>
        <v>3</v>
      </c>
      <c r="V227" s="68">
        <f t="shared" si="162"/>
        <v>4</v>
      </c>
      <c r="W227" s="70">
        <f t="shared" si="162"/>
        <v>7</v>
      </c>
      <c r="X227" s="71">
        <f t="shared" si="162"/>
        <v>0.42857142857142855</v>
      </c>
      <c r="Y227" s="71">
        <f t="shared" si="162"/>
        <v>0.5</v>
      </c>
      <c r="Z227" s="69">
        <f t="shared" si="162"/>
        <v>10000</v>
      </c>
      <c r="AA227" s="69">
        <f t="shared" ca="1" si="162"/>
        <v>9094.3185641468026</v>
      </c>
      <c r="AB227" s="69">
        <f t="shared" ca="1" si="163"/>
        <v>-905.6814358531974</v>
      </c>
      <c r="AC227" s="69">
        <f t="shared" ca="1" si="164"/>
        <v>132.43413957955693</v>
      </c>
      <c r="AD227" s="73">
        <f t="shared" si="173"/>
        <v>18.999999999999986</v>
      </c>
      <c r="AE227" s="69">
        <f t="shared" si="174"/>
        <v>0.70000000000000007</v>
      </c>
      <c r="AF227" s="69">
        <f t="shared" si="174"/>
        <v>4.2</v>
      </c>
      <c r="AG227" s="78">
        <f t="shared" si="174"/>
        <v>200</v>
      </c>
      <c r="AH227" s="60">
        <f t="shared" si="174"/>
        <v>50</v>
      </c>
      <c r="AI227" s="60">
        <f t="shared" si="174"/>
        <v>210</v>
      </c>
      <c r="AJ227" s="60">
        <f t="shared" si="174"/>
        <v>10210</v>
      </c>
      <c r="AK227" s="60">
        <f t="shared" si="174"/>
        <v>1080.6814358531979</v>
      </c>
      <c r="AL227" s="60">
        <f t="shared" si="174"/>
        <v>21.613628717063957</v>
      </c>
      <c r="AM227" s="60">
        <f t="shared" ca="1" si="174"/>
        <v>-1221.4655076458578</v>
      </c>
      <c r="AN227" s="60">
        <f t="shared" ca="1" si="174"/>
        <v>-1221.4655076458578</v>
      </c>
      <c r="AO227" s="60">
        <f t="shared" ca="1" si="174"/>
        <v>1221.4655076458578</v>
      </c>
      <c r="AP227" s="63">
        <f t="shared" si="147"/>
        <v>35</v>
      </c>
      <c r="AQ227" s="62">
        <f t="shared" si="148"/>
        <v>2.1744015114244197</v>
      </c>
      <c r="AR227" s="62">
        <f t="shared" si="149"/>
        <v>108.72007557122099</v>
      </c>
      <c r="AS227" s="62">
        <f t="shared" si="150"/>
        <v>217.44015114244198</v>
      </c>
      <c r="AT227" s="62">
        <f t="shared" si="151"/>
        <v>-108.72007557122099</v>
      </c>
      <c r="AU227" s="62">
        <f t="shared" si="152"/>
        <v>326.16022671366295</v>
      </c>
      <c r="AV227" s="62">
        <f t="shared" si="153"/>
        <v>-434.88030228488395</v>
      </c>
      <c r="AW227" s="63">
        <f t="shared" si="167"/>
        <v>-108.720075571221</v>
      </c>
      <c r="AX227" s="61" t="str">
        <f t="shared" ca="1" si="155"/>
        <v/>
      </c>
      <c r="AY227" s="69">
        <f t="shared" ca="1" si="168"/>
        <v>8988.5344923541434</v>
      </c>
      <c r="AZ227" s="51">
        <f t="shared" si="156"/>
        <v>761.04052899854696</v>
      </c>
      <c r="BA227" s="55">
        <f t="shared" ca="1" si="157"/>
        <v>8.3683073517883205E-2</v>
      </c>
      <c r="BB227" s="55">
        <f t="shared" ca="1" si="169"/>
        <v>-0.12004229220929237</v>
      </c>
      <c r="BC227" s="64">
        <f t="shared" ca="1" si="158"/>
        <v>-1014.4015114244185</v>
      </c>
      <c r="BE227" s="52" t="str">
        <f t="shared" ca="1" si="159"/>
        <v/>
      </c>
      <c r="BF227" s="52" t="str">
        <f t="shared" ca="1" si="160"/>
        <v/>
      </c>
      <c r="BG227" s="52">
        <f t="shared" ca="1" si="170"/>
        <v>18.999999999999986</v>
      </c>
      <c r="BH227" s="52">
        <f t="shared" ca="1" si="171"/>
        <v>18.999999999999986</v>
      </c>
    </row>
    <row r="228" spans="19:60">
      <c r="S228" s="68">
        <f t="shared" si="172"/>
        <v>7</v>
      </c>
      <c r="T228" s="69">
        <f t="shared" si="172"/>
        <v>2</v>
      </c>
      <c r="U228" s="70">
        <f t="shared" si="161"/>
        <v>3</v>
      </c>
      <c r="V228" s="68">
        <f t="shared" si="162"/>
        <v>4</v>
      </c>
      <c r="W228" s="70">
        <f t="shared" si="162"/>
        <v>7</v>
      </c>
      <c r="X228" s="71">
        <f t="shared" si="162"/>
        <v>0.42857142857142855</v>
      </c>
      <c r="Y228" s="71">
        <f t="shared" si="162"/>
        <v>0.5</v>
      </c>
      <c r="Z228" s="69">
        <f t="shared" si="162"/>
        <v>10000</v>
      </c>
      <c r="AA228" s="69">
        <f t="shared" ca="1" si="162"/>
        <v>9094.3185641468026</v>
      </c>
      <c r="AB228" s="69">
        <f t="shared" ca="1" si="163"/>
        <v>-905.6814358531974</v>
      </c>
      <c r="AC228" s="69">
        <f t="shared" ca="1" si="164"/>
        <v>132.43413957955693</v>
      </c>
      <c r="AD228" s="73">
        <f t="shared" si="173"/>
        <v>18.899999999999984</v>
      </c>
      <c r="AE228" s="69">
        <f t="shared" si="174"/>
        <v>0.70000000000000007</v>
      </c>
      <c r="AF228" s="69">
        <f t="shared" si="174"/>
        <v>4.2</v>
      </c>
      <c r="AG228" s="78">
        <f t="shared" si="174"/>
        <v>200</v>
      </c>
      <c r="AH228" s="60">
        <f t="shared" si="174"/>
        <v>50</v>
      </c>
      <c r="AI228" s="60">
        <f t="shared" si="174"/>
        <v>210</v>
      </c>
      <c r="AJ228" s="60">
        <f t="shared" si="174"/>
        <v>10210</v>
      </c>
      <c r="AK228" s="60">
        <f t="shared" si="174"/>
        <v>1080.6814358531979</v>
      </c>
      <c r="AL228" s="60">
        <f t="shared" si="174"/>
        <v>21.613628717063957</v>
      </c>
      <c r="AM228" s="60">
        <f t="shared" ca="1" si="174"/>
        <v>-1221.4655076458578</v>
      </c>
      <c r="AN228" s="60">
        <f t="shared" ca="1" si="174"/>
        <v>-1221.4655076458578</v>
      </c>
      <c r="AO228" s="60">
        <f t="shared" ca="1" si="174"/>
        <v>1221.4655076458578</v>
      </c>
      <c r="AP228" s="63">
        <f t="shared" si="147"/>
        <v>35</v>
      </c>
      <c r="AQ228" s="62">
        <f t="shared" si="148"/>
        <v>2.1806152760351312</v>
      </c>
      <c r="AR228" s="62">
        <f t="shared" si="149"/>
        <v>109.03076380175656</v>
      </c>
      <c r="AS228" s="62">
        <f t="shared" si="150"/>
        <v>218.06152760351313</v>
      </c>
      <c r="AT228" s="62">
        <f t="shared" si="151"/>
        <v>-109.03076380175656</v>
      </c>
      <c r="AU228" s="62">
        <f t="shared" si="152"/>
        <v>327.09229140526969</v>
      </c>
      <c r="AV228" s="62">
        <f t="shared" si="153"/>
        <v>-436.12305520702625</v>
      </c>
      <c r="AW228" s="63">
        <f t="shared" si="167"/>
        <v>-109.03076380175656</v>
      </c>
      <c r="AX228" s="61" t="str">
        <f t="shared" ca="1" si="155"/>
        <v/>
      </c>
      <c r="AY228" s="69">
        <f t="shared" ca="1" si="168"/>
        <v>8988.5344923541434</v>
      </c>
      <c r="AZ228" s="51">
        <f t="shared" si="156"/>
        <v>763.21534661229589</v>
      </c>
      <c r="BA228" s="55">
        <f t="shared" ca="1" si="157"/>
        <v>8.3922213767744572E-2</v>
      </c>
      <c r="BB228" s="55">
        <f t="shared" ca="1" si="169"/>
        <v>-0.12038533582069517</v>
      </c>
      <c r="BC228" s="64">
        <f t="shared" ca="1" si="158"/>
        <v>-1014.712199654954</v>
      </c>
      <c r="BE228" s="52" t="str">
        <f t="shared" ca="1" si="159"/>
        <v/>
      </c>
      <c r="BF228" s="52" t="str">
        <f t="shared" ca="1" si="160"/>
        <v/>
      </c>
      <c r="BG228" s="52">
        <f t="shared" ca="1" si="170"/>
        <v>18.899999999999984</v>
      </c>
      <c r="BH228" s="52">
        <f t="shared" ca="1" si="171"/>
        <v>18.899999999999984</v>
      </c>
    </row>
    <row r="229" spans="19:60">
      <c r="S229" s="68">
        <f t="shared" si="172"/>
        <v>7</v>
      </c>
      <c r="T229" s="69">
        <f t="shared" si="172"/>
        <v>2</v>
      </c>
      <c r="U229" s="70">
        <f t="shared" si="161"/>
        <v>3</v>
      </c>
      <c r="V229" s="68">
        <f t="shared" si="162"/>
        <v>4</v>
      </c>
      <c r="W229" s="70">
        <f t="shared" si="162"/>
        <v>7</v>
      </c>
      <c r="X229" s="71">
        <f t="shared" si="162"/>
        <v>0.42857142857142855</v>
      </c>
      <c r="Y229" s="71">
        <f t="shared" si="162"/>
        <v>0.5</v>
      </c>
      <c r="Z229" s="69">
        <f t="shared" si="162"/>
        <v>10000</v>
      </c>
      <c r="AA229" s="69">
        <f t="shared" ca="1" si="162"/>
        <v>9094.3185641468026</v>
      </c>
      <c r="AB229" s="69">
        <f t="shared" ca="1" si="163"/>
        <v>-905.6814358531974</v>
      </c>
      <c r="AC229" s="69">
        <f t="shared" ca="1" si="164"/>
        <v>132.43413957955693</v>
      </c>
      <c r="AD229" s="73">
        <f t="shared" si="173"/>
        <v>18.799999999999983</v>
      </c>
      <c r="AE229" s="69">
        <f t="shared" si="174"/>
        <v>0.70000000000000007</v>
      </c>
      <c r="AF229" s="69">
        <f t="shared" si="174"/>
        <v>4.2</v>
      </c>
      <c r="AG229" s="78">
        <f t="shared" si="174"/>
        <v>200</v>
      </c>
      <c r="AH229" s="60">
        <f t="shared" si="174"/>
        <v>50</v>
      </c>
      <c r="AI229" s="60">
        <f t="shared" si="174"/>
        <v>210</v>
      </c>
      <c r="AJ229" s="60">
        <f t="shared" si="174"/>
        <v>10210</v>
      </c>
      <c r="AK229" s="60">
        <f t="shared" si="174"/>
        <v>1080.6814358531979</v>
      </c>
      <c r="AL229" s="60">
        <f t="shared" si="174"/>
        <v>21.613628717063957</v>
      </c>
      <c r="AM229" s="60">
        <f t="shared" ca="1" si="174"/>
        <v>-1221.4655076458578</v>
      </c>
      <c r="AN229" s="60">
        <f t="shared" ca="1" si="174"/>
        <v>-1221.4655076458578</v>
      </c>
      <c r="AO229" s="60">
        <f t="shared" ca="1" si="174"/>
        <v>1221.4655076458578</v>
      </c>
      <c r="AP229" s="63">
        <f t="shared" si="147"/>
        <v>35</v>
      </c>
      <c r="AQ229" s="62">
        <f t="shared" si="148"/>
        <v>2.1868951445246796</v>
      </c>
      <c r="AR229" s="62">
        <f t="shared" si="149"/>
        <v>109.34475722623398</v>
      </c>
      <c r="AS229" s="62">
        <f t="shared" si="150"/>
        <v>218.68951445246796</v>
      </c>
      <c r="AT229" s="62">
        <f t="shared" si="151"/>
        <v>-109.34475722623398</v>
      </c>
      <c r="AU229" s="62">
        <f t="shared" si="152"/>
        <v>328.03427167870194</v>
      </c>
      <c r="AV229" s="62">
        <f t="shared" si="153"/>
        <v>-437.37902890493592</v>
      </c>
      <c r="AW229" s="63">
        <f t="shared" si="167"/>
        <v>-109.34475722623398</v>
      </c>
      <c r="AX229" s="61" t="str">
        <f t="shared" ca="1" si="155"/>
        <v/>
      </c>
      <c r="AY229" s="69">
        <f t="shared" ca="1" si="168"/>
        <v>8988.5344923541434</v>
      </c>
      <c r="AZ229" s="51">
        <f t="shared" si="156"/>
        <v>765.41330058363792</v>
      </c>
      <c r="BA229" s="55">
        <f t="shared" ca="1" si="157"/>
        <v>8.4163898062817238E-2</v>
      </c>
      <c r="BB229" s="55">
        <f t="shared" ca="1" si="169"/>
        <v>-0.12073202883221927</v>
      </c>
      <c r="BC229" s="64">
        <f t="shared" ca="1" si="158"/>
        <v>-1015.0261930794313</v>
      </c>
      <c r="BE229" s="52" t="str">
        <f t="shared" ca="1" si="159"/>
        <v/>
      </c>
      <c r="BF229" s="52" t="str">
        <f t="shared" ca="1" si="160"/>
        <v/>
      </c>
      <c r="BG229" s="52">
        <f t="shared" ca="1" si="170"/>
        <v>18.799999999999983</v>
      </c>
      <c r="BH229" s="52">
        <f t="shared" ca="1" si="171"/>
        <v>18.799999999999983</v>
      </c>
    </row>
    <row r="230" spans="19:60">
      <c r="S230" s="68">
        <f t="shared" si="172"/>
        <v>7</v>
      </c>
      <c r="T230" s="69">
        <f t="shared" si="172"/>
        <v>2</v>
      </c>
      <c r="U230" s="70">
        <f t="shared" si="161"/>
        <v>3</v>
      </c>
      <c r="V230" s="68">
        <f t="shared" si="162"/>
        <v>4</v>
      </c>
      <c r="W230" s="70">
        <f t="shared" si="162"/>
        <v>7</v>
      </c>
      <c r="X230" s="71">
        <f t="shared" si="162"/>
        <v>0.42857142857142855</v>
      </c>
      <c r="Y230" s="71">
        <f t="shared" si="162"/>
        <v>0.5</v>
      </c>
      <c r="Z230" s="69">
        <f t="shared" si="162"/>
        <v>10000</v>
      </c>
      <c r="AA230" s="69">
        <f t="shared" ca="1" si="162"/>
        <v>9094.3185641468026</v>
      </c>
      <c r="AB230" s="69">
        <f t="shared" ca="1" si="163"/>
        <v>-905.6814358531974</v>
      </c>
      <c r="AC230" s="69">
        <f t="shared" ca="1" si="164"/>
        <v>132.43413957955693</v>
      </c>
      <c r="AD230" s="73">
        <f t="shared" si="173"/>
        <v>18.699999999999982</v>
      </c>
      <c r="AE230" s="69">
        <f t="shared" si="174"/>
        <v>0.70000000000000007</v>
      </c>
      <c r="AF230" s="69">
        <f t="shared" si="174"/>
        <v>4.2</v>
      </c>
      <c r="AG230" s="78">
        <f t="shared" si="174"/>
        <v>200</v>
      </c>
      <c r="AH230" s="60">
        <f t="shared" si="174"/>
        <v>50</v>
      </c>
      <c r="AI230" s="60">
        <f t="shared" si="174"/>
        <v>210</v>
      </c>
      <c r="AJ230" s="60">
        <f t="shared" si="174"/>
        <v>10210</v>
      </c>
      <c r="AK230" s="60">
        <f t="shared" si="174"/>
        <v>1080.6814358531979</v>
      </c>
      <c r="AL230" s="60">
        <f t="shared" si="174"/>
        <v>21.613628717063957</v>
      </c>
      <c r="AM230" s="60">
        <f t="shared" ca="1" si="174"/>
        <v>-1221.4655076458578</v>
      </c>
      <c r="AN230" s="60">
        <f t="shared" ca="1" si="174"/>
        <v>-1221.4655076458578</v>
      </c>
      <c r="AO230" s="60">
        <f t="shared" ca="1" si="174"/>
        <v>1221.4655076458578</v>
      </c>
      <c r="AP230" s="63">
        <f t="shared" si="147"/>
        <v>35</v>
      </c>
      <c r="AQ230" s="62">
        <f t="shared" si="148"/>
        <v>2.1932421773831003</v>
      </c>
      <c r="AR230" s="62">
        <f t="shared" si="149"/>
        <v>109.66210886915502</v>
      </c>
      <c r="AS230" s="62">
        <f t="shared" si="150"/>
        <v>219.32421773831004</v>
      </c>
      <c r="AT230" s="62">
        <f t="shared" si="151"/>
        <v>-109.66210886915502</v>
      </c>
      <c r="AU230" s="62">
        <f t="shared" si="152"/>
        <v>328.98632660746506</v>
      </c>
      <c r="AV230" s="62">
        <f t="shared" si="153"/>
        <v>-438.64843547662008</v>
      </c>
      <c r="AW230" s="63">
        <f t="shared" si="167"/>
        <v>-109.66210886915502</v>
      </c>
      <c r="AX230" s="61" t="str">
        <f t="shared" ca="1" si="155"/>
        <v/>
      </c>
      <c r="AY230" s="69">
        <f t="shared" ca="1" si="168"/>
        <v>8988.5344923541434</v>
      </c>
      <c r="AZ230" s="51">
        <f t="shared" si="156"/>
        <v>767.6347620840852</v>
      </c>
      <c r="BA230" s="55">
        <f t="shared" ca="1" si="157"/>
        <v>8.4408167216660723E-2</v>
      </c>
      <c r="BB230" s="55">
        <f t="shared" ca="1" si="169"/>
        <v>-0.1210824297903907</v>
      </c>
      <c r="BC230" s="64">
        <f t="shared" ca="1" si="158"/>
        <v>-1015.3435447223524</v>
      </c>
      <c r="BE230" s="52" t="str">
        <f t="shared" ca="1" si="159"/>
        <v/>
      </c>
      <c r="BF230" s="52" t="str">
        <f t="shared" ca="1" si="160"/>
        <v/>
      </c>
      <c r="BG230" s="52">
        <f t="shared" ca="1" si="170"/>
        <v>18.699999999999982</v>
      </c>
      <c r="BH230" s="52">
        <f t="shared" ca="1" si="171"/>
        <v>18.699999999999982</v>
      </c>
    </row>
    <row r="231" spans="19:60">
      <c r="S231" s="68">
        <f t="shared" si="172"/>
        <v>7</v>
      </c>
      <c r="T231" s="69">
        <f t="shared" si="172"/>
        <v>2</v>
      </c>
      <c r="U231" s="70">
        <f t="shared" si="161"/>
        <v>3</v>
      </c>
      <c r="V231" s="68">
        <f t="shared" si="162"/>
        <v>4</v>
      </c>
      <c r="W231" s="70">
        <f t="shared" si="162"/>
        <v>7</v>
      </c>
      <c r="X231" s="71">
        <f t="shared" si="162"/>
        <v>0.42857142857142855</v>
      </c>
      <c r="Y231" s="71">
        <f t="shared" si="162"/>
        <v>0.5</v>
      </c>
      <c r="Z231" s="69">
        <f t="shared" si="162"/>
        <v>10000</v>
      </c>
      <c r="AA231" s="69">
        <f t="shared" ca="1" si="162"/>
        <v>9094.3185641468026</v>
      </c>
      <c r="AB231" s="69">
        <f t="shared" ca="1" si="163"/>
        <v>-905.6814358531974</v>
      </c>
      <c r="AC231" s="69">
        <f t="shared" ca="1" si="164"/>
        <v>132.43413957955693</v>
      </c>
      <c r="AD231" s="73">
        <f t="shared" si="173"/>
        <v>18.59999999999998</v>
      </c>
      <c r="AE231" s="69">
        <f t="shared" si="174"/>
        <v>0.70000000000000007</v>
      </c>
      <c r="AF231" s="69">
        <f t="shared" si="174"/>
        <v>4.2</v>
      </c>
      <c r="AG231" s="78">
        <f t="shared" si="174"/>
        <v>200</v>
      </c>
      <c r="AH231" s="60">
        <f t="shared" si="174"/>
        <v>50</v>
      </c>
      <c r="AI231" s="60">
        <f t="shared" si="174"/>
        <v>210</v>
      </c>
      <c r="AJ231" s="60">
        <f t="shared" si="174"/>
        <v>10210</v>
      </c>
      <c r="AK231" s="60">
        <f t="shared" si="174"/>
        <v>1080.6814358531979</v>
      </c>
      <c r="AL231" s="60">
        <f t="shared" si="174"/>
        <v>21.613628717063957</v>
      </c>
      <c r="AM231" s="60">
        <f t="shared" ca="1" si="174"/>
        <v>-1221.4655076458578</v>
      </c>
      <c r="AN231" s="60">
        <f t="shared" ca="1" si="174"/>
        <v>-1221.4655076458578</v>
      </c>
      <c r="AO231" s="60">
        <f t="shared" ca="1" si="174"/>
        <v>1221.4655076458578</v>
      </c>
      <c r="AP231" s="63">
        <f t="shared" si="147"/>
        <v>35</v>
      </c>
      <c r="AQ231" s="62">
        <f t="shared" si="148"/>
        <v>2.1996574579066657</v>
      </c>
      <c r="AR231" s="62">
        <f t="shared" si="149"/>
        <v>109.98287289533329</v>
      </c>
      <c r="AS231" s="62">
        <f t="shared" si="150"/>
        <v>219.96574579066657</v>
      </c>
      <c r="AT231" s="62">
        <f t="shared" si="151"/>
        <v>-109.98287289533329</v>
      </c>
      <c r="AU231" s="62">
        <f t="shared" si="152"/>
        <v>329.94861868599986</v>
      </c>
      <c r="AV231" s="62">
        <f t="shared" si="153"/>
        <v>-439.93149158133315</v>
      </c>
      <c r="AW231" s="63">
        <f t="shared" si="167"/>
        <v>-109.98287289533329</v>
      </c>
      <c r="AX231" s="61" t="str">
        <f t="shared" ca="1" si="155"/>
        <v/>
      </c>
      <c r="AY231" s="69">
        <f t="shared" ca="1" si="168"/>
        <v>8988.5344923541434</v>
      </c>
      <c r="AZ231" s="51">
        <f t="shared" si="156"/>
        <v>769.88011026733307</v>
      </c>
      <c r="BA231" s="55">
        <f t="shared" ca="1" si="157"/>
        <v>8.465506292054556E-2</v>
      </c>
      <c r="BB231" s="55">
        <f t="shared" ca="1" si="169"/>
        <v>-0.12143659850080056</v>
      </c>
      <c r="BC231" s="64">
        <f t="shared" ca="1" si="158"/>
        <v>-1015.6643087485306</v>
      </c>
      <c r="BE231" s="52" t="str">
        <f t="shared" ca="1" si="159"/>
        <v/>
      </c>
      <c r="BF231" s="52" t="str">
        <f t="shared" ca="1" si="160"/>
        <v/>
      </c>
      <c r="BG231" s="52">
        <f t="shared" ca="1" si="170"/>
        <v>18.59999999999998</v>
      </c>
      <c r="BH231" s="52">
        <f t="shared" ca="1" si="171"/>
        <v>18.59999999999998</v>
      </c>
    </row>
    <row r="232" spans="19:60">
      <c r="S232" s="68">
        <f t="shared" si="172"/>
        <v>7</v>
      </c>
      <c r="T232" s="69">
        <f t="shared" si="172"/>
        <v>2</v>
      </c>
      <c r="U232" s="70">
        <f t="shared" si="161"/>
        <v>3</v>
      </c>
      <c r="V232" s="68">
        <f t="shared" si="162"/>
        <v>4</v>
      </c>
      <c r="W232" s="70">
        <f t="shared" si="162"/>
        <v>7</v>
      </c>
      <c r="X232" s="71">
        <f t="shared" si="162"/>
        <v>0.42857142857142855</v>
      </c>
      <c r="Y232" s="71">
        <f t="shared" si="162"/>
        <v>0.5</v>
      </c>
      <c r="Z232" s="69">
        <f t="shared" si="162"/>
        <v>10000</v>
      </c>
      <c r="AA232" s="69">
        <f t="shared" ca="1" si="162"/>
        <v>9094.3185641468026</v>
      </c>
      <c r="AB232" s="69">
        <f t="shared" ca="1" si="163"/>
        <v>-905.6814358531974</v>
      </c>
      <c r="AC232" s="69">
        <f t="shared" ca="1" si="164"/>
        <v>132.43413957955693</v>
      </c>
      <c r="AD232" s="73">
        <f t="shared" si="173"/>
        <v>18.499999999999979</v>
      </c>
      <c r="AE232" s="69">
        <f t="shared" si="174"/>
        <v>0.70000000000000007</v>
      </c>
      <c r="AF232" s="69">
        <f t="shared" si="174"/>
        <v>4.2</v>
      </c>
      <c r="AG232" s="78">
        <f t="shared" si="174"/>
        <v>200</v>
      </c>
      <c r="AH232" s="60">
        <f t="shared" si="174"/>
        <v>50</v>
      </c>
      <c r="AI232" s="60">
        <f t="shared" si="174"/>
        <v>210</v>
      </c>
      <c r="AJ232" s="60">
        <f t="shared" si="174"/>
        <v>10210</v>
      </c>
      <c r="AK232" s="60">
        <f t="shared" si="174"/>
        <v>1080.6814358531979</v>
      </c>
      <c r="AL232" s="60">
        <f t="shared" si="174"/>
        <v>21.613628717063957</v>
      </c>
      <c r="AM232" s="60">
        <f t="shared" ca="1" si="174"/>
        <v>-1221.4655076458578</v>
      </c>
      <c r="AN232" s="60">
        <f t="shared" ca="1" si="174"/>
        <v>-1221.4655076458578</v>
      </c>
      <c r="AO232" s="60">
        <f t="shared" ca="1" si="174"/>
        <v>1221.4655076458578</v>
      </c>
      <c r="AP232" s="63">
        <f t="shared" si="147"/>
        <v>35</v>
      </c>
      <c r="AQ232" s="62">
        <f t="shared" si="148"/>
        <v>2.206142092814269</v>
      </c>
      <c r="AR232" s="62">
        <f t="shared" si="149"/>
        <v>110.30710464071345</v>
      </c>
      <c r="AS232" s="62">
        <f t="shared" si="150"/>
        <v>220.61420928142689</v>
      </c>
      <c r="AT232" s="62">
        <f t="shared" si="151"/>
        <v>-110.30710464071345</v>
      </c>
      <c r="AU232" s="62">
        <f t="shared" si="152"/>
        <v>330.92131392214037</v>
      </c>
      <c r="AV232" s="62">
        <f t="shared" si="153"/>
        <v>-441.22841856285379</v>
      </c>
      <c r="AW232" s="63">
        <f t="shared" si="167"/>
        <v>-110.30710464071342</v>
      </c>
      <c r="AX232" s="61" t="str">
        <f t="shared" ca="1" si="155"/>
        <v/>
      </c>
      <c r="AY232" s="69">
        <f t="shared" ca="1" si="168"/>
        <v>8988.5344923541434</v>
      </c>
      <c r="AZ232" s="51">
        <f t="shared" si="156"/>
        <v>772.14973248499416</v>
      </c>
      <c r="BA232" s="55">
        <f t="shared" ca="1" si="157"/>
        <v>8.4904627767175056E-2</v>
      </c>
      <c r="BB232" s="55">
        <f t="shared" ca="1" si="169"/>
        <v>-0.12179459606213369</v>
      </c>
      <c r="BC232" s="64">
        <f t="shared" ca="1" si="158"/>
        <v>-1015.9885404939108</v>
      </c>
      <c r="BE232" s="52" t="str">
        <f t="shared" ca="1" si="159"/>
        <v/>
      </c>
      <c r="BF232" s="52" t="str">
        <f t="shared" ca="1" si="160"/>
        <v/>
      </c>
      <c r="BG232" s="52">
        <f t="shared" ca="1" si="170"/>
        <v>18.499999999999979</v>
      </c>
      <c r="BH232" s="52">
        <f t="shared" ca="1" si="171"/>
        <v>18.499999999999979</v>
      </c>
    </row>
    <row r="233" spans="19:60">
      <c r="S233" s="68">
        <f t="shared" si="172"/>
        <v>7</v>
      </c>
      <c r="T233" s="69">
        <f t="shared" si="172"/>
        <v>2</v>
      </c>
      <c r="U233" s="70">
        <f t="shared" si="161"/>
        <v>3</v>
      </c>
      <c r="V233" s="68">
        <f t="shared" si="162"/>
        <v>4</v>
      </c>
      <c r="W233" s="70">
        <f t="shared" si="162"/>
        <v>7</v>
      </c>
      <c r="X233" s="71">
        <f t="shared" si="162"/>
        <v>0.42857142857142855</v>
      </c>
      <c r="Y233" s="71">
        <f t="shared" si="162"/>
        <v>0.5</v>
      </c>
      <c r="Z233" s="69">
        <f t="shared" si="162"/>
        <v>10000</v>
      </c>
      <c r="AA233" s="69">
        <f t="shared" ca="1" si="162"/>
        <v>9094.3185641468026</v>
      </c>
      <c r="AB233" s="69">
        <f t="shared" ca="1" si="163"/>
        <v>-905.6814358531974</v>
      </c>
      <c r="AC233" s="69">
        <f t="shared" ca="1" si="164"/>
        <v>132.43413957955693</v>
      </c>
      <c r="AD233" s="73">
        <f t="shared" si="173"/>
        <v>18.399999999999977</v>
      </c>
      <c r="AE233" s="69">
        <f t="shared" si="174"/>
        <v>0.70000000000000007</v>
      </c>
      <c r="AF233" s="69">
        <f t="shared" si="174"/>
        <v>4.2</v>
      </c>
      <c r="AG233" s="78">
        <f t="shared" si="174"/>
        <v>200</v>
      </c>
      <c r="AH233" s="60">
        <f t="shared" si="174"/>
        <v>50</v>
      </c>
      <c r="AI233" s="60">
        <f t="shared" si="174"/>
        <v>210</v>
      </c>
      <c r="AJ233" s="60">
        <f t="shared" si="174"/>
        <v>10210</v>
      </c>
      <c r="AK233" s="60">
        <f t="shared" si="174"/>
        <v>1080.6814358531979</v>
      </c>
      <c r="AL233" s="60">
        <f t="shared" si="174"/>
        <v>21.613628717063957</v>
      </c>
      <c r="AM233" s="60">
        <f t="shared" ca="1" si="174"/>
        <v>-1221.4655076458578</v>
      </c>
      <c r="AN233" s="60">
        <f t="shared" ca="1" si="174"/>
        <v>-1221.4655076458578</v>
      </c>
      <c r="AO233" s="60">
        <f t="shared" ca="1" si="174"/>
        <v>1221.4655076458578</v>
      </c>
      <c r="AP233" s="63">
        <f t="shared" si="147"/>
        <v>35</v>
      </c>
      <c r="AQ233" s="62">
        <f t="shared" si="148"/>
        <v>2.2126972128839122</v>
      </c>
      <c r="AR233" s="62">
        <f t="shared" si="149"/>
        <v>110.63486064419561</v>
      </c>
      <c r="AS233" s="62">
        <f t="shared" si="150"/>
        <v>221.26972128839122</v>
      </c>
      <c r="AT233" s="62">
        <f t="shared" si="151"/>
        <v>-110.63486064419561</v>
      </c>
      <c r="AU233" s="62">
        <f t="shared" si="152"/>
        <v>331.90458193258684</v>
      </c>
      <c r="AV233" s="62">
        <f t="shared" si="153"/>
        <v>-442.53944257678245</v>
      </c>
      <c r="AW233" s="63">
        <f t="shared" si="167"/>
        <v>-110.63486064419561</v>
      </c>
      <c r="AX233" s="61" t="str">
        <f t="shared" ca="1" si="155"/>
        <v/>
      </c>
      <c r="AY233" s="69">
        <f t="shared" ca="1" si="168"/>
        <v>8988.5344923541434</v>
      </c>
      <c r="AZ233" s="51">
        <f t="shared" si="156"/>
        <v>774.44402450936923</v>
      </c>
      <c r="BA233" s="55">
        <f t="shared" ca="1" si="157"/>
        <v>8.515690527518098E-2</v>
      </c>
      <c r="BB233" s="55">
        <f t="shared" ca="1" si="169"/>
        <v>-0.12215648490130751</v>
      </c>
      <c r="BC233" s="64">
        <f t="shared" ca="1" si="158"/>
        <v>-1016.3162964973931</v>
      </c>
      <c r="BE233" s="52" t="str">
        <f t="shared" ca="1" si="159"/>
        <v/>
      </c>
      <c r="BF233" s="52" t="str">
        <f t="shared" ca="1" si="160"/>
        <v/>
      </c>
      <c r="BG233" s="52">
        <f t="shared" ca="1" si="170"/>
        <v>18.399999999999977</v>
      </c>
      <c r="BH233" s="52">
        <f t="shared" ca="1" si="171"/>
        <v>18.399999999999977</v>
      </c>
    </row>
    <row r="234" spans="19:60">
      <c r="S234" s="68">
        <f t="shared" si="172"/>
        <v>7</v>
      </c>
      <c r="T234" s="69">
        <f t="shared" si="172"/>
        <v>2</v>
      </c>
      <c r="U234" s="70">
        <f t="shared" si="161"/>
        <v>3</v>
      </c>
      <c r="V234" s="68">
        <f t="shared" ref="V234:AA249" si="175">V233</f>
        <v>4</v>
      </c>
      <c r="W234" s="70">
        <f t="shared" si="175"/>
        <v>7</v>
      </c>
      <c r="X234" s="71">
        <f t="shared" si="175"/>
        <v>0.42857142857142855</v>
      </c>
      <c r="Y234" s="71">
        <f t="shared" si="175"/>
        <v>0.5</v>
      </c>
      <c r="Z234" s="69">
        <f t="shared" si="175"/>
        <v>10000</v>
      </c>
      <c r="AA234" s="69">
        <f t="shared" ca="1" si="175"/>
        <v>9094.3185641468026</v>
      </c>
      <c r="AB234" s="69">
        <f t="shared" ca="1" si="163"/>
        <v>-905.6814358531974</v>
      </c>
      <c r="AC234" s="69">
        <f t="shared" ca="1" si="164"/>
        <v>132.43413957955693</v>
      </c>
      <c r="AD234" s="73">
        <f t="shared" si="173"/>
        <v>18.299999999999976</v>
      </c>
      <c r="AE234" s="69">
        <f t="shared" si="174"/>
        <v>0.70000000000000007</v>
      </c>
      <c r="AF234" s="69">
        <f t="shared" si="174"/>
        <v>4.2</v>
      </c>
      <c r="AG234" s="78">
        <f t="shared" si="174"/>
        <v>200</v>
      </c>
      <c r="AH234" s="60">
        <f t="shared" si="174"/>
        <v>50</v>
      </c>
      <c r="AI234" s="60">
        <f t="shared" si="174"/>
        <v>210</v>
      </c>
      <c r="AJ234" s="60">
        <f t="shared" si="174"/>
        <v>10210</v>
      </c>
      <c r="AK234" s="60">
        <f t="shared" si="174"/>
        <v>1080.6814358531979</v>
      </c>
      <c r="AL234" s="60">
        <f t="shared" si="174"/>
        <v>21.613628717063957</v>
      </c>
      <c r="AM234" s="60">
        <f t="shared" ca="1" si="174"/>
        <v>-1221.4655076458578</v>
      </c>
      <c r="AN234" s="60">
        <f t="shared" ca="1" si="174"/>
        <v>-1221.4655076458578</v>
      </c>
      <c r="AO234" s="60">
        <f t="shared" ca="1" si="174"/>
        <v>1221.4655076458578</v>
      </c>
      <c r="AP234" s="63">
        <f t="shared" si="147"/>
        <v>35</v>
      </c>
      <c r="AQ234" s="62">
        <f t="shared" si="148"/>
        <v>2.2193239736100541</v>
      </c>
      <c r="AR234" s="62">
        <f t="shared" si="149"/>
        <v>110.9661986805027</v>
      </c>
      <c r="AS234" s="62">
        <f t="shared" si="150"/>
        <v>221.9323973610054</v>
      </c>
      <c r="AT234" s="62">
        <f t="shared" si="151"/>
        <v>-110.9661986805027</v>
      </c>
      <c r="AU234" s="62">
        <f t="shared" si="152"/>
        <v>332.89859604150809</v>
      </c>
      <c r="AV234" s="62">
        <f t="shared" si="153"/>
        <v>-443.8647947220108</v>
      </c>
      <c r="AW234" s="63">
        <f t="shared" si="167"/>
        <v>-110.96619868050271</v>
      </c>
      <c r="AX234" s="61" t="str">
        <f t="shared" ca="1" si="155"/>
        <v/>
      </c>
      <c r="AY234" s="69">
        <f t="shared" ca="1" si="168"/>
        <v>8988.5344923541434</v>
      </c>
      <c r="AZ234" s="51">
        <f t="shared" si="156"/>
        <v>776.76339076351894</v>
      </c>
      <c r="BA234" s="55">
        <f t="shared" ca="1" si="157"/>
        <v>8.5411939914421961E-2</v>
      </c>
      <c r="BB234" s="55">
        <f t="shared" ca="1" si="169"/>
        <v>-0.12252232880976188</v>
      </c>
      <c r="BC234" s="64">
        <f t="shared" ca="1" si="158"/>
        <v>-1016.6476345337001</v>
      </c>
      <c r="BE234" s="52" t="str">
        <f t="shared" ca="1" si="159"/>
        <v/>
      </c>
      <c r="BF234" s="52" t="str">
        <f t="shared" ca="1" si="160"/>
        <v/>
      </c>
      <c r="BG234" s="52">
        <f t="shared" ca="1" si="170"/>
        <v>18.299999999999976</v>
      </c>
      <c r="BH234" s="52">
        <f t="shared" ca="1" si="171"/>
        <v>18.299999999999976</v>
      </c>
    </row>
    <row r="235" spans="19:60">
      <c r="S235" s="68">
        <f t="shared" ref="S235:T250" si="176">S234</f>
        <v>7</v>
      </c>
      <c r="T235" s="69">
        <f t="shared" si="176"/>
        <v>2</v>
      </c>
      <c r="U235" s="70">
        <f t="shared" si="161"/>
        <v>3</v>
      </c>
      <c r="V235" s="68">
        <f t="shared" si="175"/>
        <v>4</v>
      </c>
      <c r="W235" s="70">
        <f t="shared" si="175"/>
        <v>7</v>
      </c>
      <c r="X235" s="71">
        <f t="shared" si="175"/>
        <v>0.42857142857142855</v>
      </c>
      <c r="Y235" s="71">
        <f t="shared" si="175"/>
        <v>0.5</v>
      </c>
      <c r="Z235" s="69">
        <f t="shared" si="175"/>
        <v>10000</v>
      </c>
      <c r="AA235" s="69">
        <f t="shared" ca="1" si="175"/>
        <v>9094.3185641468026</v>
      </c>
      <c r="AB235" s="69">
        <f t="shared" ca="1" si="163"/>
        <v>-905.6814358531974</v>
      </c>
      <c r="AC235" s="69">
        <f t="shared" ca="1" si="164"/>
        <v>132.43413957955693</v>
      </c>
      <c r="AD235" s="73">
        <f t="shared" si="173"/>
        <v>18.199999999999974</v>
      </c>
      <c r="AE235" s="69">
        <f t="shared" ref="AE235:AO250" si="177">AE234</f>
        <v>0.70000000000000007</v>
      </c>
      <c r="AF235" s="69">
        <f t="shared" si="177"/>
        <v>4.2</v>
      </c>
      <c r="AG235" s="78">
        <f t="shared" si="177"/>
        <v>200</v>
      </c>
      <c r="AH235" s="60">
        <f t="shared" si="177"/>
        <v>50</v>
      </c>
      <c r="AI235" s="60">
        <f t="shared" si="177"/>
        <v>210</v>
      </c>
      <c r="AJ235" s="60">
        <f t="shared" si="177"/>
        <v>10210</v>
      </c>
      <c r="AK235" s="60">
        <f t="shared" si="177"/>
        <v>1080.6814358531979</v>
      </c>
      <c r="AL235" s="60">
        <f t="shared" si="177"/>
        <v>21.613628717063957</v>
      </c>
      <c r="AM235" s="60">
        <f t="shared" ca="1" si="177"/>
        <v>-1221.4655076458578</v>
      </c>
      <c r="AN235" s="60">
        <f t="shared" ca="1" si="177"/>
        <v>-1221.4655076458578</v>
      </c>
      <c r="AO235" s="60">
        <f t="shared" ca="1" si="177"/>
        <v>1221.4655076458578</v>
      </c>
      <c r="AP235" s="63">
        <f t="shared" si="147"/>
        <v>35</v>
      </c>
      <c r="AQ235" s="62">
        <f t="shared" si="148"/>
        <v>2.2260235558826365</v>
      </c>
      <c r="AR235" s="62">
        <f t="shared" si="149"/>
        <v>111.30117779413182</v>
      </c>
      <c r="AS235" s="62">
        <f t="shared" si="150"/>
        <v>222.60235558826363</v>
      </c>
      <c r="AT235" s="62">
        <f t="shared" si="151"/>
        <v>-111.30117779413182</v>
      </c>
      <c r="AU235" s="62">
        <f t="shared" si="152"/>
        <v>333.90353338239544</v>
      </c>
      <c r="AV235" s="62">
        <f t="shared" si="153"/>
        <v>-445.20471117652727</v>
      </c>
      <c r="AW235" s="63">
        <f t="shared" si="167"/>
        <v>-111.30117779413183</v>
      </c>
      <c r="AX235" s="61" t="str">
        <f t="shared" ca="1" si="155"/>
        <v/>
      </c>
      <c r="AY235" s="69">
        <f t="shared" ca="1" si="168"/>
        <v>8988.5344923541434</v>
      </c>
      <c r="AZ235" s="51">
        <f t="shared" si="156"/>
        <v>779.10824455892271</v>
      </c>
      <c r="BA235" s="55">
        <f t="shared" ca="1" si="157"/>
        <v>8.5669777132116098E-2</v>
      </c>
      <c r="BB235" s="55">
        <f t="shared" ca="1" si="169"/>
        <v>-0.12289219298094647</v>
      </c>
      <c r="BC235" s="64">
        <f t="shared" ca="1" si="158"/>
        <v>-1016.9826136473292</v>
      </c>
      <c r="BE235" s="52" t="str">
        <f t="shared" ca="1" si="159"/>
        <v/>
      </c>
      <c r="BF235" s="52" t="str">
        <f t="shared" ca="1" si="160"/>
        <v/>
      </c>
      <c r="BG235" s="52">
        <f t="shared" ca="1" si="170"/>
        <v>18.199999999999974</v>
      </c>
      <c r="BH235" s="52">
        <f t="shared" ca="1" si="171"/>
        <v>18.199999999999974</v>
      </c>
    </row>
    <row r="236" spans="19:60">
      <c r="S236" s="68">
        <f t="shared" si="176"/>
        <v>7</v>
      </c>
      <c r="T236" s="69">
        <f t="shared" si="176"/>
        <v>2</v>
      </c>
      <c r="U236" s="70">
        <f t="shared" si="161"/>
        <v>3</v>
      </c>
      <c r="V236" s="68">
        <f t="shared" si="175"/>
        <v>4</v>
      </c>
      <c r="W236" s="70">
        <f t="shared" si="175"/>
        <v>7</v>
      </c>
      <c r="X236" s="71">
        <f t="shared" si="175"/>
        <v>0.42857142857142855</v>
      </c>
      <c r="Y236" s="71">
        <f t="shared" si="175"/>
        <v>0.5</v>
      </c>
      <c r="Z236" s="69">
        <f t="shared" si="175"/>
        <v>10000</v>
      </c>
      <c r="AA236" s="69">
        <f t="shared" ca="1" si="175"/>
        <v>9094.3185641468026</v>
      </c>
      <c r="AB236" s="69">
        <f t="shared" ca="1" si="163"/>
        <v>-905.6814358531974</v>
      </c>
      <c r="AC236" s="69">
        <f t="shared" ca="1" si="164"/>
        <v>132.43413957955693</v>
      </c>
      <c r="AD236" s="73">
        <f t="shared" si="173"/>
        <v>18.099999999999973</v>
      </c>
      <c r="AE236" s="69">
        <f t="shared" si="177"/>
        <v>0.70000000000000007</v>
      </c>
      <c r="AF236" s="69">
        <f t="shared" si="177"/>
        <v>4.2</v>
      </c>
      <c r="AG236" s="78">
        <f t="shared" si="177"/>
        <v>200</v>
      </c>
      <c r="AH236" s="60">
        <f t="shared" si="177"/>
        <v>50</v>
      </c>
      <c r="AI236" s="60">
        <f t="shared" si="177"/>
        <v>210</v>
      </c>
      <c r="AJ236" s="60">
        <f t="shared" si="177"/>
        <v>10210</v>
      </c>
      <c r="AK236" s="60">
        <f t="shared" si="177"/>
        <v>1080.6814358531979</v>
      </c>
      <c r="AL236" s="60">
        <f t="shared" si="177"/>
        <v>21.613628717063957</v>
      </c>
      <c r="AM236" s="60">
        <f t="shared" ca="1" si="177"/>
        <v>-1221.4655076458578</v>
      </c>
      <c r="AN236" s="60">
        <f t="shared" ca="1" si="177"/>
        <v>-1221.4655076458578</v>
      </c>
      <c r="AO236" s="60">
        <f t="shared" ca="1" si="177"/>
        <v>1221.4655076458578</v>
      </c>
      <c r="AP236" s="63">
        <f t="shared" si="147"/>
        <v>35</v>
      </c>
      <c r="AQ236" s="62">
        <f t="shared" si="148"/>
        <v>2.2327971666886182</v>
      </c>
      <c r="AR236" s="62">
        <f t="shared" si="149"/>
        <v>111.63985833443091</v>
      </c>
      <c r="AS236" s="62">
        <f t="shared" si="150"/>
        <v>223.27971666886182</v>
      </c>
      <c r="AT236" s="62">
        <f t="shared" si="151"/>
        <v>-111.63985833443091</v>
      </c>
      <c r="AU236" s="62">
        <f t="shared" si="152"/>
        <v>334.91957500329272</v>
      </c>
      <c r="AV236" s="62">
        <f t="shared" si="153"/>
        <v>-446.55943333772365</v>
      </c>
      <c r="AW236" s="63">
        <f t="shared" si="167"/>
        <v>-111.63985833443093</v>
      </c>
      <c r="AX236" s="61" t="str">
        <f t="shared" ca="1" si="155"/>
        <v/>
      </c>
      <c r="AY236" s="69">
        <f t="shared" ca="1" si="168"/>
        <v>8988.5344923541434</v>
      </c>
      <c r="AZ236" s="51">
        <f t="shared" si="156"/>
        <v>781.47900834101642</v>
      </c>
      <c r="BA236" s="55">
        <f t="shared" ca="1" si="157"/>
        <v>8.5930463379840061E-2</v>
      </c>
      <c r="BB236" s="55">
        <f t="shared" ca="1" si="169"/>
        <v>-0.12326614404905029</v>
      </c>
      <c r="BC236" s="64">
        <f t="shared" ca="1" si="158"/>
        <v>-1017.3212941876284</v>
      </c>
      <c r="BE236" s="52" t="str">
        <f t="shared" ca="1" si="159"/>
        <v/>
      </c>
      <c r="BF236" s="52" t="str">
        <f t="shared" ca="1" si="160"/>
        <v/>
      </c>
      <c r="BG236" s="52">
        <f t="shared" ca="1" si="170"/>
        <v>18.099999999999973</v>
      </c>
      <c r="BH236" s="52">
        <f t="shared" ca="1" si="171"/>
        <v>18.099999999999973</v>
      </c>
    </row>
    <row r="237" spans="19:60">
      <c r="S237" s="68">
        <f t="shared" si="176"/>
        <v>7</v>
      </c>
      <c r="T237" s="69">
        <f t="shared" si="176"/>
        <v>2</v>
      </c>
      <c r="U237" s="70">
        <f t="shared" si="161"/>
        <v>3</v>
      </c>
      <c r="V237" s="68">
        <f t="shared" si="175"/>
        <v>4</v>
      </c>
      <c r="W237" s="70">
        <f t="shared" si="175"/>
        <v>7</v>
      </c>
      <c r="X237" s="71">
        <f t="shared" si="175"/>
        <v>0.42857142857142855</v>
      </c>
      <c r="Y237" s="71">
        <f t="shared" si="175"/>
        <v>0.5</v>
      </c>
      <c r="Z237" s="69">
        <f t="shared" si="175"/>
        <v>10000</v>
      </c>
      <c r="AA237" s="69">
        <f t="shared" ca="1" si="175"/>
        <v>9094.3185641468026</v>
      </c>
      <c r="AB237" s="69">
        <f t="shared" ca="1" si="163"/>
        <v>-905.6814358531974</v>
      </c>
      <c r="AC237" s="69">
        <f t="shared" ca="1" si="164"/>
        <v>132.43413957955693</v>
      </c>
      <c r="AD237" s="73">
        <f t="shared" si="173"/>
        <v>17.999999999999972</v>
      </c>
      <c r="AE237" s="69">
        <f t="shared" si="177"/>
        <v>0.70000000000000007</v>
      </c>
      <c r="AF237" s="69">
        <f t="shared" si="177"/>
        <v>4.2</v>
      </c>
      <c r="AG237" s="78">
        <f t="shared" si="177"/>
        <v>200</v>
      </c>
      <c r="AH237" s="60">
        <f t="shared" si="177"/>
        <v>50</v>
      </c>
      <c r="AI237" s="60">
        <f t="shared" si="177"/>
        <v>210</v>
      </c>
      <c r="AJ237" s="60">
        <f t="shared" si="177"/>
        <v>10210</v>
      </c>
      <c r="AK237" s="60">
        <f t="shared" si="177"/>
        <v>1080.6814358531979</v>
      </c>
      <c r="AL237" s="60">
        <f t="shared" si="177"/>
        <v>21.613628717063957</v>
      </c>
      <c r="AM237" s="60">
        <f t="shared" ca="1" si="177"/>
        <v>-1221.4655076458578</v>
      </c>
      <c r="AN237" s="60">
        <f t="shared" ca="1" si="177"/>
        <v>-1221.4655076458578</v>
      </c>
      <c r="AO237" s="60">
        <f t="shared" ca="1" si="177"/>
        <v>1221.4655076458578</v>
      </c>
      <c r="AP237" s="63">
        <f t="shared" si="147"/>
        <v>35</v>
      </c>
      <c r="AQ237" s="62">
        <f t="shared" si="148"/>
        <v>2.2396460398368885</v>
      </c>
      <c r="AR237" s="62">
        <f t="shared" si="149"/>
        <v>111.98230199184442</v>
      </c>
      <c r="AS237" s="62">
        <f t="shared" si="150"/>
        <v>223.96460398368885</v>
      </c>
      <c r="AT237" s="62">
        <f t="shared" si="151"/>
        <v>-111.98230199184442</v>
      </c>
      <c r="AU237" s="62">
        <f t="shared" si="152"/>
        <v>335.94690597553324</v>
      </c>
      <c r="AV237" s="62">
        <f t="shared" si="153"/>
        <v>-447.92920796737769</v>
      </c>
      <c r="AW237" s="63">
        <f t="shared" si="167"/>
        <v>-111.98230199184445</v>
      </c>
      <c r="AX237" s="61" t="str">
        <f t="shared" ca="1" si="155"/>
        <v/>
      </c>
      <c r="AY237" s="69">
        <f t="shared" ca="1" si="168"/>
        <v>8988.5344923541434</v>
      </c>
      <c r="AZ237" s="51">
        <f t="shared" si="156"/>
        <v>783.87611394291093</v>
      </c>
      <c r="BA237" s="55">
        <f t="shared" ca="1" si="157"/>
        <v>8.6194046141427588E-2</v>
      </c>
      <c r="BB237" s="55">
        <f t="shared" ca="1" si="169"/>
        <v>-0.12364425012902192</v>
      </c>
      <c r="BC237" s="64">
        <f t="shared" ca="1" si="158"/>
        <v>-1017.6637378450419</v>
      </c>
      <c r="BE237" s="52" t="str">
        <f t="shared" ca="1" si="159"/>
        <v/>
      </c>
      <c r="BF237" s="52" t="str">
        <f t="shared" ca="1" si="160"/>
        <v/>
      </c>
      <c r="BG237" s="52">
        <f t="shared" ca="1" si="170"/>
        <v>17.999999999999972</v>
      </c>
      <c r="BH237" s="52">
        <f t="shared" ca="1" si="171"/>
        <v>17.999999999999972</v>
      </c>
    </row>
    <row r="238" spans="19:60">
      <c r="S238" s="68">
        <f t="shared" si="176"/>
        <v>7</v>
      </c>
      <c r="T238" s="69">
        <f t="shared" si="176"/>
        <v>2</v>
      </c>
      <c r="U238" s="70">
        <f t="shared" si="161"/>
        <v>3</v>
      </c>
      <c r="V238" s="68">
        <f t="shared" si="175"/>
        <v>4</v>
      </c>
      <c r="W238" s="70">
        <f t="shared" si="175"/>
        <v>7</v>
      </c>
      <c r="X238" s="71">
        <f t="shared" si="175"/>
        <v>0.42857142857142855</v>
      </c>
      <c r="Y238" s="71">
        <f t="shared" si="175"/>
        <v>0.5</v>
      </c>
      <c r="Z238" s="69">
        <f t="shared" si="175"/>
        <v>10000</v>
      </c>
      <c r="AA238" s="69">
        <f t="shared" ca="1" si="175"/>
        <v>9094.3185641468026</v>
      </c>
      <c r="AB238" s="69">
        <f t="shared" ca="1" si="163"/>
        <v>-905.6814358531974</v>
      </c>
      <c r="AC238" s="69">
        <f t="shared" ca="1" si="164"/>
        <v>132.43413957955693</v>
      </c>
      <c r="AD238" s="73">
        <f t="shared" si="173"/>
        <v>17.89999999999997</v>
      </c>
      <c r="AE238" s="69">
        <f t="shared" si="177"/>
        <v>0.70000000000000007</v>
      </c>
      <c r="AF238" s="69">
        <f t="shared" si="177"/>
        <v>4.2</v>
      </c>
      <c r="AG238" s="78">
        <f t="shared" si="177"/>
        <v>200</v>
      </c>
      <c r="AH238" s="60">
        <f t="shared" si="177"/>
        <v>50</v>
      </c>
      <c r="AI238" s="60">
        <f t="shared" si="177"/>
        <v>210</v>
      </c>
      <c r="AJ238" s="60">
        <f t="shared" si="177"/>
        <v>10210</v>
      </c>
      <c r="AK238" s="60">
        <f t="shared" si="177"/>
        <v>1080.6814358531979</v>
      </c>
      <c r="AL238" s="60">
        <f t="shared" si="177"/>
        <v>21.613628717063957</v>
      </c>
      <c r="AM238" s="60">
        <f t="shared" ca="1" si="177"/>
        <v>-1221.4655076458578</v>
      </c>
      <c r="AN238" s="60">
        <f t="shared" ca="1" si="177"/>
        <v>-1221.4655076458578</v>
      </c>
      <c r="AO238" s="60">
        <f t="shared" ca="1" si="177"/>
        <v>1221.4655076458578</v>
      </c>
      <c r="AP238" s="63">
        <f t="shared" si="147"/>
        <v>35</v>
      </c>
      <c r="AQ238" s="62">
        <f t="shared" si="148"/>
        <v>2.2465714367074856</v>
      </c>
      <c r="AR238" s="62">
        <f t="shared" si="149"/>
        <v>112.32857183537428</v>
      </c>
      <c r="AS238" s="62">
        <f t="shared" si="150"/>
        <v>224.65714367074855</v>
      </c>
      <c r="AT238" s="62">
        <f t="shared" si="151"/>
        <v>-112.32857183537428</v>
      </c>
      <c r="AU238" s="62">
        <f t="shared" si="152"/>
        <v>336.9857155061228</v>
      </c>
      <c r="AV238" s="62">
        <f t="shared" si="153"/>
        <v>-449.31428734149711</v>
      </c>
      <c r="AW238" s="63">
        <f t="shared" si="167"/>
        <v>-112.32857183537431</v>
      </c>
      <c r="AX238" s="61" t="str">
        <f t="shared" ca="1" si="155"/>
        <v/>
      </c>
      <c r="AY238" s="69">
        <f t="shared" ca="1" si="168"/>
        <v>8988.5344923541434</v>
      </c>
      <c r="AZ238" s="51">
        <f t="shared" si="156"/>
        <v>786.30000284761991</v>
      </c>
      <c r="BA238" s="55">
        <f t="shared" ca="1" si="157"/>
        <v>8.6460573961803788E-2</v>
      </c>
      <c r="BB238" s="55">
        <f t="shared" ca="1" si="169"/>
        <v>-0.12402658085793174</v>
      </c>
      <c r="BC238" s="64">
        <f t="shared" ca="1" si="158"/>
        <v>-1018.0100076885717</v>
      </c>
      <c r="BE238" s="52" t="str">
        <f t="shared" ca="1" si="159"/>
        <v/>
      </c>
      <c r="BF238" s="52" t="str">
        <f t="shared" ca="1" si="160"/>
        <v/>
      </c>
      <c r="BG238" s="52">
        <f t="shared" ca="1" si="170"/>
        <v>17.89999999999997</v>
      </c>
      <c r="BH238" s="52">
        <f t="shared" ca="1" si="171"/>
        <v>17.89999999999997</v>
      </c>
    </row>
    <row r="239" spans="19:60">
      <c r="S239" s="68">
        <f t="shared" si="176"/>
        <v>7</v>
      </c>
      <c r="T239" s="69">
        <f t="shared" si="176"/>
        <v>2</v>
      </c>
      <c r="U239" s="70">
        <f t="shared" si="161"/>
        <v>3</v>
      </c>
      <c r="V239" s="68">
        <f t="shared" si="175"/>
        <v>4</v>
      </c>
      <c r="W239" s="70">
        <f t="shared" si="175"/>
        <v>7</v>
      </c>
      <c r="X239" s="71">
        <f t="shared" si="175"/>
        <v>0.42857142857142855</v>
      </c>
      <c r="Y239" s="71">
        <f t="shared" si="175"/>
        <v>0.5</v>
      </c>
      <c r="Z239" s="69">
        <f t="shared" si="175"/>
        <v>10000</v>
      </c>
      <c r="AA239" s="69">
        <f t="shared" ca="1" si="175"/>
        <v>9094.3185641468026</v>
      </c>
      <c r="AB239" s="69">
        <f t="shared" ca="1" si="163"/>
        <v>-905.6814358531974</v>
      </c>
      <c r="AC239" s="69">
        <f t="shared" ca="1" si="164"/>
        <v>132.43413957955693</v>
      </c>
      <c r="AD239" s="73">
        <f t="shared" si="173"/>
        <v>17.799999999999969</v>
      </c>
      <c r="AE239" s="69">
        <f t="shared" si="177"/>
        <v>0.70000000000000007</v>
      </c>
      <c r="AF239" s="69">
        <f t="shared" si="177"/>
        <v>4.2</v>
      </c>
      <c r="AG239" s="78">
        <f t="shared" si="177"/>
        <v>200</v>
      </c>
      <c r="AH239" s="60">
        <f t="shared" si="177"/>
        <v>50</v>
      </c>
      <c r="AI239" s="60">
        <f t="shared" si="177"/>
        <v>210</v>
      </c>
      <c r="AJ239" s="60">
        <f t="shared" si="177"/>
        <v>10210</v>
      </c>
      <c r="AK239" s="60">
        <f t="shared" si="177"/>
        <v>1080.6814358531979</v>
      </c>
      <c r="AL239" s="60">
        <f t="shared" si="177"/>
        <v>21.613628717063957</v>
      </c>
      <c r="AM239" s="60">
        <f t="shared" ca="1" si="177"/>
        <v>-1221.4655076458578</v>
      </c>
      <c r="AN239" s="60">
        <f t="shared" ca="1" si="177"/>
        <v>-1221.4655076458578</v>
      </c>
      <c r="AO239" s="60">
        <f t="shared" ca="1" si="177"/>
        <v>1221.4655076458578</v>
      </c>
      <c r="AP239" s="63">
        <f t="shared" si="147"/>
        <v>35</v>
      </c>
      <c r="AQ239" s="62">
        <f t="shared" si="148"/>
        <v>2.2535746470260669</v>
      </c>
      <c r="AR239" s="62">
        <f t="shared" si="149"/>
        <v>112.67873235130335</v>
      </c>
      <c r="AS239" s="62">
        <f t="shared" si="150"/>
        <v>225.35746470260671</v>
      </c>
      <c r="AT239" s="62">
        <f t="shared" si="151"/>
        <v>-112.67873235130335</v>
      </c>
      <c r="AU239" s="62">
        <f t="shared" si="152"/>
        <v>338.03619705391009</v>
      </c>
      <c r="AV239" s="62">
        <f t="shared" si="153"/>
        <v>-450.71492940521341</v>
      </c>
      <c r="AW239" s="63">
        <f t="shared" si="167"/>
        <v>-112.67873235130332</v>
      </c>
      <c r="AX239" s="61" t="str">
        <f t="shared" ca="1" si="155"/>
        <v/>
      </c>
      <c r="AY239" s="69">
        <f t="shared" ca="1" si="168"/>
        <v>8988.5344923541434</v>
      </c>
      <c r="AZ239" s="51">
        <f t="shared" si="156"/>
        <v>788.7511264591235</v>
      </c>
      <c r="BA239" s="55">
        <f t="shared" ca="1" si="157"/>
        <v>8.6730096476790988E-2</v>
      </c>
      <c r="BB239" s="55">
        <f t="shared" ca="1" si="169"/>
        <v>-0.12441320743772814</v>
      </c>
      <c r="BC239" s="64">
        <f t="shared" ca="1" si="158"/>
        <v>-1018.3601682045007</v>
      </c>
      <c r="BE239" s="52" t="str">
        <f t="shared" ca="1" si="159"/>
        <v/>
      </c>
      <c r="BF239" s="52" t="str">
        <f t="shared" ca="1" si="160"/>
        <v/>
      </c>
      <c r="BG239" s="52">
        <f t="shared" ca="1" si="170"/>
        <v>17.799999999999969</v>
      </c>
      <c r="BH239" s="52">
        <f t="shared" ca="1" si="171"/>
        <v>17.799999999999969</v>
      </c>
    </row>
    <row r="240" spans="19:60">
      <c r="S240" s="68">
        <f t="shared" si="176"/>
        <v>7</v>
      </c>
      <c r="T240" s="69">
        <f t="shared" si="176"/>
        <v>2</v>
      </c>
      <c r="U240" s="70">
        <f t="shared" si="161"/>
        <v>3</v>
      </c>
      <c r="V240" s="68">
        <f t="shared" si="175"/>
        <v>4</v>
      </c>
      <c r="W240" s="70">
        <f t="shared" si="175"/>
        <v>7</v>
      </c>
      <c r="X240" s="71">
        <f t="shared" si="175"/>
        <v>0.42857142857142855</v>
      </c>
      <c r="Y240" s="71">
        <f t="shared" si="175"/>
        <v>0.5</v>
      </c>
      <c r="Z240" s="69">
        <f t="shared" si="175"/>
        <v>10000</v>
      </c>
      <c r="AA240" s="69">
        <f t="shared" ca="1" si="175"/>
        <v>9094.3185641468026</v>
      </c>
      <c r="AB240" s="69">
        <f t="shared" ca="1" si="163"/>
        <v>-905.6814358531974</v>
      </c>
      <c r="AC240" s="69">
        <f t="shared" ca="1" si="164"/>
        <v>132.43413957955693</v>
      </c>
      <c r="AD240" s="73">
        <f t="shared" si="173"/>
        <v>17.699999999999967</v>
      </c>
      <c r="AE240" s="69">
        <f t="shared" si="177"/>
        <v>0.70000000000000007</v>
      </c>
      <c r="AF240" s="69">
        <f t="shared" si="177"/>
        <v>4.2</v>
      </c>
      <c r="AG240" s="78">
        <f t="shared" si="177"/>
        <v>200</v>
      </c>
      <c r="AH240" s="60">
        <f t="shared" si="177"/>
        <v>50</v>
      </c>
      <c r="AI240" s="60">
        <f t="shared" si="177"/>
        <v>210</v>
      </c>
      <c r="AJ240" s="60">
        <f t="shared" si="177"/>
        <v>10210</v>
      </c>
      <c r="AK240" s="60">
        <f t="shared" si="177"/>
        <v>1080.6814358531979</v>
      </c>
      <c r="AL240" s="60">
        <f t="shared" si="177"/>
        <v>21.613628717063957</v>
      </c>
      <c r="AM240" s="60">
        <f t="shared" ca="1" si="177"/>
        <v>-1221.4655076458578</v>
      </c>
      <c r="AN240" s="60">
        <f t="shared" ca="1" si="177"/>
        <v>-1221.4655076458578</v>
      </c>
      <c r="AO240" s="60">
        <f t="shared" ca="1" si="177"/>
        <v>1221.4655076458578</v>
      </c>
      <c r="AP240" s="63">
        <f t="shared" si="147"/>
        <v>35</v>
      </c>
      <c r="AQ240" s="62">
        <f t="shared" si="148"/>
        <v>2.2606569896646329</v>
      </c>
      <c r="AR240" s="62">
        <f t="shared" si="149"/>
        <v>113.03284948323164</v>
      </c>
      <c r="AS240" s="62">
        <f t="shared" si="150"/>
        <v>226.06569896646329</v>
      </c>
      <c r="AT240" s="62">
        <f t="shared" si="151"/>
        <v>-113.03284948323164</v>
      </c>
      <c r="AU240" s="62">
        <f t="shared" si="152"/>
        <v>339.09854844969493</v>
      </c>
      <c r="AV240" s="62">
        <f t="shared" si="153"/>
        <v>-452.13139793292657</v>
      </c>
      <c r="AW240" s="63">
        <f t="shared" si="167"/>
        <v>-113.03284948323164</v>
      </c>
      <c r="AX240" s="61" t="str">
        <f t="shared" ca="1" si="155"/>
        <v/>
      </c>
      <c r="AY240" s="69">
        <f t="shared" ca="1" si="168"/>
        <v>8988.5344923541434</v>
      </c>
      <c r="AZ240" s="51">
        <f t="shared" si="156"/>
        <v>791.22994638262151</v>
      </c>
      <c r="BA240" s="55">
        <f t="shared" ca="1" si="157"/>
        <v>8.7002664443924932E-2</v>
      </c>
      <c r="BB240" s="55">
        <f t="shared" ca="1" si="169"/>
        <v>-0.12480420267944327</v>
      </c>
      <c r="BC240" s="64">
        <f t="shared" ca="1" si="158"/>
        <v>-1018.714285336429</v>
      </c>
      <c r="BE240" s="52" t="str">
        <f t="shared" ca="1" si="159"/>
        <v/>
      </c>
      <c r="BF240" s="52" t="str">
        <f t="shared" ca="1" si="160"/>
        <v/>
      </c>
      <c r="BG240" s="52">
        <f t="shared" ca="1" si="170"/>
        <v>17.699999999999967</v>
      </c>
      <c r="BH240" s="52">
        <f t="shared" ca="1" si="171"/>
        <v>17.699999999999967</v>
      </c>
    </row>
    <row r="241" spans="19:60">
      <c r="S241" s="68">
        <f t="shared" si="176"/>
        <v>7</v>
      </c>
      <c r="T241" s="69">
        <f t="shared" si="176"/>
        <v>2</v>
      </c>
      <c r="U241" s="70">
        <f t="shared" si="161"/>
        <v>3</v>
      </c>
      <c r="V241" s="68">
        <f t="shared" si="175"/>
        <v>4</v>
      </c>
      <c r="W241" s="70">
        <f t="shared" si="175"/>
        <v>7</v>
      </c>
      <c r="X241" s="71">
        <f t="shared" si="175"/>
        <v>0.42857142857142855</v>
      </c>
      <c r="Y241" s="71">
        <f t="shared" si="175"/>
        <v>0.5</v>
      </c>
      <c r="Z241" s="69">
        <f t="shared" si="175"/>
        <v>10000</v>
      </c>
      <c r="AA241" s="69">
        <f t="shared" ca="1" si="175"/>
        <v>9094.3185641468026</v>
      </c>
      <c r="AB241" s="69">
        <f t="shared" ca="1" si="163"/>
        <v>-905.6814358531974</v>
      </c>
      <c r="AC241" s="69">
        <f t="shared" ca="1" si="164"/>
        <v>132.43413957955693</v>
      </c>
      <c r="AD241" s="73">
        <f t="shared" si="173"/>
        <v>17.599999999999966</v>
      </c>
      <c r="AE241" s="69">
        <f t="shared" si="177"/>
        <v>0.70000000000000007</v>
      </c>
      <c r="AF241" s="69">
        <f t="shared" si="177"/>
        <v>4.2</v>
      </c>
      <c r="AG241" s="78">
        <f t="shared" si="177"/>
        <v>200</v>
      </c>
      <c r="AH241" s="60">
        <f t="shared" si="177"/>
        <v>50</v>
      </c>
      <c r="AI241" s="60">
        <f t="shared" si="177"/>
        <v>210</v>
      </c>
      <c r="AJ241" s="60">
        <f t="shared" si="177"/>
        <v>10210</v>
      </c>
      <c r="AK241" s="60">
        <f t="shared" si="177"/>
        <v>1080.6814358531979</v>
      </c>
      <c r="AL241" s="60">
        <f t="shared" si="177"/>
        <v>21.613628717063957</v>
      </c>
      <c r="AM241" s="60">
        <f t="shared" ca="1" si="177"/>
        <v>-1221.4655076458578</v>
      </c>
      <c r="AN241" s="60">
        <f t="shared" ca="1" si="177"/>
        <v>-1221.4655076458578</v>
      </c>
      <c r="AO241" s="60">
        <f t="shared" ca="1" si="177"/>
        <v>1221.4655076458578</v>
      </c>
      <c r="AP241" s="63">
        <f t="shared" si="147"/>
        <v>35</v>
      </c>
      <c r="AQ241" s="62">
        <f t="shared" si="148"/>
        <v>2.2678198134695453</v>
      </c>
      <c r="AR241" s="62">
        <f t="shared" si="149"/>
        <v>113.39099067347726</v>
      </c>
      <c r="AS241" s="62">
        <f t="shared" si="150"/>
        <v>226.78198134695452</v>
      </c>
      <c r="AT241" s="62">
        <f t="shared" si="151"/>
        <v>-113.39099067347726</v>
      </c>
      <c r="AU241" s="62">
        <f t="shared" si="152"/>
        <v>340.17297202043176</v>
      </c>
      <c r="AV241" s="62">
        <f t="shared" si="153"/>
        <v>-453.56396269390905</v>
      </c>
      <c r="AW241" s="63">
        <f t="shared" si="167"/>
        <v>-113.39099067347729</v>
      </c>
      <c r="AX241" s="61" t="str">
        <f t="shared" ca="1" si="155"/>
        <v/>
      </c>
      <c r="AY241" s="69">
        <f t="shared" ca="1" si="168"/>
        <v>8988.5344923541434</v>
      </c>
      <c r="AZ241" s="51">
        <f t="shared" si="156"/>
        <v>793.7369347143408</v>
      </c>
      <c r="BA241" s="55">
        <f t="shared" ca="1" si="157"/>
        <v>8.7278329774321733E-2</v>
      </c>
      <c r="BB241" s="55">
        <f t="shared" ca="1" si="169"/>
        <v>-0.1251996410489051</v>
      </c>
      <c r="BC241" s="64">
        <f t="shared" ca="1" si="158"/>
        <v>-1019.0724265266747</v>
      </c>
      <c r="BE241" s="52" t="str">
        <f t="shared" ca="1" si="159"/>
        <v/>
      </c>
      <c r="BF241" s="52" t="str">
        <f t="shared" ca="1" si="160"/>
        <v/>
      </c>
      <c r="BG241" s="52">
        <f t="shared" ca="1" si="170"/>
        <v>17.599999999999966</v>
      </c>
      <c r="BH241" s="52">
        <f t="shared" ca="1" si="171"/>
        <v>17.599999999999966</v>
      </c>
    </row>
    <row r="242" spans="19:60">
      <c r="S242" s="68">
        <f t="shared" si="176"/>
        <v>7</v>
      </c>
      <c r="T242" s="69">
        <f t="shared" si="176"/>
        <v>2</v>
      </c>
      <c r="U242" s="70">
        <f t="shared" si="161"/>
        <v>3</v>
      </c>
      <c r="V242" s="68">
        <f t="shared" si="175"/>
        <v>4</v>
      </c>
      <c r="W242" s="70">
        <f t="shared" si="175"/>
        <v>7</v>
      </c>
      <c r="X242" s="71">
        <f t="shared" si="175"/>
        <v>0.42857142857142855</v>
      </c>
      <c r="Y242" s="71">
        <f t="shared" si="175"/>
        <v>0.5</v>
      </c>
      <c r="Z242" s="69">
        <f t="shared" si="175"/>
        <v>10000</v>
      </c>
      <c r="AA242" s="69">
        <f t="shared" ca="1" si="175"/>
        <v>9094.3185641468026</v>
      </c>
      <c r="AB242" s="69">
        <f t="shared" ca="1" si="163"/>
        <v>-905.6814358531974</v>
      </c>
      <c r="AC242" s="69">
        <f t="shared" ca="1" si="164"/>
        <v>132.43413957955693</v>
      </c>
      <c r="AD242" s="73">
        <f t="shared" si="173"/>
        <v>17.499999999999964</v>
      </c>
      <c r="AE242" s="69">
        <f t="shared" si="177"/>
        <v>0.70000000000000007</v>
      </c>
      <c r="AF242" s="69">
        <f t="shared" si="177"/>
        <v>4.2</v>
      </c>
      <c r="AG242" s="78">
        <f t="shared" si="177"/>
        <v>200</v>
      </c>
      <c r="AH242" s="60">
        <f t="shared" si="177"/>
        <v>50</v>
      </c>
      <c r="AI242" s="60">
        <f t="shared" si="177"/>
        <v>210</v>
      </c>
      <c r="AJ242" s="60">
        <f t="shared" si="177"/>
        <v>10210</v>
      </c>
      <c r="AK242" s="60">
        <f t="shared" si="177"/>
        <v>1080.6814358531979</v>
      </c>
      <c r="AL242" s="60">
        <f t="shared" si="177"/>
        <v>21.613628717063957</v>
      </c>
      <c r="AM242" s="60">
        <f t="shared" ca="1" si="177"/>
        <v>-1221.4655076458578</v>
      </c>
      <c r="AN242" s="60">
        <f t="shared" ca="1" si="177"/>
        <v>-1221.4655076458578</v>
      </c>
      <c r="AO242" s="60">
        <f t="shared" ca="1" si="177"/>
        <v>1221.4655076458578</v>
      </c>
      <c r="AP242" s="63">
        <f t="shared" si="147"/>
        <v>35</v>
      </c>
      <c r="AQ242" s="62">
        <f t="shared" si="148"/>
        <v>2.2750644981179429</v>
      </c>
      <c r="AR242" s="62">
        <f t="shared" si="149"/>
        <v>113.75322490589714</v>
      </c>
      <c r="AS242" s="62">
        <f t="shared" si="150"/>
        <v>227.50644981179428</v>
      </c>
      <c r="AT242" s="62">
        <f t="shared" si="151"/>
        <v>-113.75322490589714</v>
      </c>
      <c r="AU242" s="62">
        <f t="shared" si="152"/>
        <v>341.25967471769144</v>
      </c>
      <c r="AV242" s="62">
        <f t="shared" si="153"/>
        <v>-455.01289962358857</v>
      </c>
      <c r="AW242" s="63">
        <f t="shared" si="167"/>
        <v>-113.75322490589713</v>
      </c>
      <c r="AX242" s="61" t="str">
        <f t="shared" ca="1" si="155"/>
        <v/>
      </c>
      <c r="AY242" s="69">
        <f t="shared" ca="1" si="168"/>
        <v>8988.5344923541434</v>
      </c>
      <c r="AZ242" s="51">
        <f t="shared" si="156"/>
        <v>796.27257434128001</v>
      </c>
      <c r="BA242" s="55">
        <f t="shared" ca="1" si="157"/>
        <v>8.7557145565637387E-2</v>
      </c>
      <c r="BB242" s="55">
        <f t="shared" ca="1" si="169"/>
        <v>-0.12559959871401788</v>
      </c>
      <c r="BC242" s="64">
        <f t="shared" ca="1" si="158"/>
        <v>-1019.4346607590945</v>
      </c>
      <c r="BE242" s="52" t="str">
        <f t="shared" ca="1" si="159"/>
        <v/>
      </c>
      <c r="BF242" s="52" t="str">
        <f t="shared" ca="1" si="160"/>
        <v/>
      </c>
      <c r="BG242" s="52">
        <f t="shared" ca="1" si="170"/>
        <v>17.499999999999964</v>
      </c>
      <c r="BH242" s="52">
        <f t="shared" ca="1" si="171"/>
        <v>17.499999999999964</v>
      </c>
    </row>
    <row r="243" spans="19:60">
      <c r="S243" s="68">
        <f t="shared" si="176"/>
        <v>7</v>
      </c>
      <c r="T243" s="69">
        <f t="shared" si="176"/>
        <v>2</v>
      </c>
      <c r="U243" s="70">
        <f t="shared" si="161"/>
        <v>3</v>
      </c>
      <c r="V243" s="68">
        <f t="shared" si="175"/>
        <v>4</v>
      </c>
      <c r="W243" s="70">
        <f t="shared" si="175"/>
        <v>7</v>
      </c>
      <c r="X243" s="71">
        <f t="shared" si="175"/>
        <v>0.42857142857142855</v>
      </c>
      <c r="Y243" s="71">
        <f t="shared" si="175"/>
        <v>0.5</v>
      </c>
      <c r="Z243" s="69">
        <f t="shared" si="175"/>
        <v>10000</v>
      </c>
      <c r="AA243" s="69">
        <f t="shared" ca="1" si="175"/>
        <v>9094.3185641468026</v>
      </c>
      <c r="AB243" s="69">
        <f t="shared" ca="1" si="163"/>
        <v>-905.6814358531974</v>
      </c>
      <c r="AC243" s="69">
        <f t="shared" ca="1" si="164"/>
        <v>132.43413957955693</v>
      </c>
      <c r="AD243" s="73">
        <f t="shared" si="173"/>
        <v>17.399999999999963</v>
      </c>
      <c r="AE243" s="69">
        <f t="shared" si="177"/>
        <v>0.70000000000000007</v>
      </c>
      <c r="AF243" s="69">
        <f t="shared" si="177"/>
        <v>4.2</v>
      </c>
      <c r="AG243" s="78">
        <f t="shared" si="177"/>
        <v>200</v>
      </c>
      <c r="AH243" s="60">
        <f t="shared" si="177"/>
        <v>50</v>
      </c>
      <c r="AI243" s="60">
        <f t="shared" si="177"/>
        <v>210</v>
      </c>
      <c r="AJ243" s="60">
        <f t="shared" si="177"/>
        <v>10210</v>
      </c>
      <c r="AK243" s="60">
        <f t="shared" si="177"/>
        <v>1080.6814358531979</v>
      </c>
      <c r="AL243" s="60">
        <f t="shared" si="177"/>
        <v>21.613628717063957</v>
      </c>
      <c r="AM243" s="60">
        <f t="shared" ca="1" si="177"/>
        <v>-1221.4655076458578</v>
      </c>
      <c r="AN243" s="60">
        <f t="shared" ca="1" si="177"/>
        <v>-1221.4655076458578</v>
      </c>
      <c r="AO243" s="60">
        <f t="shared" ca="1" si="177"/>
        <v>1221.4655076458578</v>
      </c>
      <c r="AP243" s="63">
        <f t="shared" si="147"/>
        <v>35</v>
      </c>
      <c r="AQ243" s="62">
        <f t="shared" si="148"/>
        <v>2.282392455003678</v>
      </c>
      <c r="AR243" s="62">
        <f t="shared" si="149"/>
        <v>114.11962275018391</v>
      </c>
      <c r="AS243" s="62">
        <f t="shared" si="150"/>
        <v>228.23924550036782</v>
      </c>
      <c r="AT243" s="62">
        <f t="shared" si="151"/>
        <v>-114.11962275018391</v>
      </c>
      <c r="AU243" s="62">
        <f t="shared" si="152"/>
        <v>342.35886825055172</v>
      </c>
      <c r="AV243" s="62">
        <f t="shared" si="153"/>
        <v>-456.47849100073563</v>
      </c>
      <c r="AW243" s="63">
        <f t="shared" si="167"/>
        <v>-114.11962275018391</v>
      </c>
      <c r="AX243" s="61" t="str">
        <f t="shared" ca="1" si="155"/>
        <v/>
      </c>
      <c r="AY243" s="69">
        <f t="shared" ca="1" si="168"/>
        <v>8988.5344923541434</v>
      </c>
      <c r="AZ243" s="51">
        <f t="shared" si="156"/>
        <v>798.83735925128735</v>
      </c>
      <c r="BA243" s="55">
        <f t="shared" ca="1" si="157"/>
        <v>8.7839166136163549E-2</v>
      </c>
      <c r="BB243" s="55">
        <f t="shared" ca="1" si="169"/>
        <v>-0.12600415359367226</v>
      </c>
      <c r="BC243" s="64">
        <f t="shared" ca="1" si="158"/>
        <v>-1019.8010586033813</v>
      </c>
      <c r="BE243" s="52" t="str">
        <f t="shared" ca="1" si="159"/>
        <v/>
      </c>
      <c r="BF243" s="52" t="str">
        <f t="shared" ca="1" si="160"/>
        <v/>
      </c>
      <c r="BG243" s="52">
        <f t="shared" ca="1" si="170"/>
        <v>17.399999999999963</v>
      </c>
      <c r="BH243" s="52">
        <f t="shared" ca="1" si="171"/>
        <v>17.399999999999963</v>
      </c>
    </row>
    <row r="244" spans="19:60">
      <c r="S244" s="68">
        <f t="shared" si="176"/>
        <v>7</v>
      </c>
      <c r="T244" s="69">
        <f t="shared" si="176"/>
        <v>2</v>
      </c>
      <c r="U244" s="70">
        <f t="shared" si="161"/>
        <v>3</v>
      </c>
      <c r="V244" s="68">
        <f t="shared" si="175"/>
        <v>4</v>
      </c>
      <c r="W244" s="70">
        <f t="shared" si="175"/>
        <v>7</v>
      </c>
      <c r="X244" s="71">
        <f t="shared" si="175"/>
        <v>0.42857142857142855</v>
      </c>
      <c r="Y244" s="71">
        <f t="shared" si="175"/>
        <v>0.5</v>
      </c>
      <c r="Z244" s="69">
        <f t="shared" si="175"/>
        <v>10000</v>
      </c>
      <c r="AA244" s="69">
        <f t="shared" ca="1" si="175"/>
        <v>9094.3185641468026</v>
      </c>
      <c r="AB244" s="69">
        <f t="shared" ca="1" si="163"/>
        <v>-905.6814358531974</v>
      </c>
      <c r="AC244" s="69">
        <f t="shared" ca="1" si="164"/>
        <v>132.43413957955693</v>
      </c>
      <c r="AD244" s="73">
        <f t="shared" si="173"/>
        <v>17.299999999999962</v>
      </c>
      <c r="AE244" s="69">
        <f t="shared" si="177"/>
        <v>0.70000000000000007</v>
      </c>
      <c r="AF244" s="69">
        <f t="shared" si="177"/>
        <v>4.2</v>
      </c>
      <c r="AG244" s="78">
        <f t="shared" si="177"/>
        <v>200</v>
      </c>
      <c r="AH244" s="60">
        <f t="shared" si="177"/>
        <v>50</v>
      </c>
      <c r="AI244" s="60">
        <f t="shared" si="177"/>
        <v>210</v>
      </c>
      <c r="AJ244" s="60">
        <f t="shared" si="177"/>
        <v>10210</v>
      </c>
      <c r="AK244" s="60">
        <f t="shared" si="177"/>
        <v>1080.6814358531979</v>
      </c>
      <c r="AL244" s="60">
        <f t="shared" si="177"/>
        <v>21.613628717063957</v>
      </c>
      <c r="AM244" s="60">
        <f t="shared" ca="1" si="177"/>
        <v>-1221.4655076458578</v>
      </c>
      <c r="AN244" s="60">
        <f t="shared" ca="1" si="177"/>
        <v>-1221.4655076458578</v>
      </c>
      <c r="AO244" s="60">
        <f t="shared" ca="1" si="177"/>
        <v>1221.4655076458578</v>
      </c>
      <c r="AP244" s="63">
        <f t="shared" si="147"/>
        <v>35</v>
      </c>
      <c r="AQ244" s="62">
        <f t="shared" si="148"/>
        <v>2.2898051281539891</v>
      </c>
      <c r="AR244" s="62">
        <f t="shared" si="149"/>
        <v>114.49025640769945</v>
      </c>
      <c r="AS244" s="62">
        <f t="shared" si="150"/>
        <v>228.9805128153989</v>
      </c>
      <c r="AT244" s="62">
        <f t="shared" si="151"/>
        <v>-114.49025640769945</v>
      </c>
      <c r="AU244" s="62">
        <f t="shared" si="152"/>
        <v>343.47076922309833</v>
      </c>
      <c r="AV244" s="62">
        <f t="shared" si="153"/>
        <v>-457.96102563079779</v>
      </c>
      <c r="AW244" s="63">
        <f t="shared" si="167"/>
        <v>-114.49025640769946</v>
      </c>
      <c r="AX244" s="61" t="str">
        <f t="shared" ca="1" si="155"/>
        <v/>
      </c>
      <c r="AY244" s="69">
        <f t="shared" ca="1" si="168"/>
        <v>8988.5344923541434</v>
      </c>
      <c r="AZ244" s="51">
        <f t="shared" si="156"/>
        <v>801.43179485389612</v>
      </c>
      <c r="BA244" s="55">
        <f t="shared" ca="1" si="157"/>
        <v>8.812444706010622E-2</v>
      </c>
      <c r="BB244" s="55">
        <f t="shared" ca="1" si="169"/>
        <v>-0.12641338540835154</v>
      </c>
      <c r="BC244" s="64">
        <f t="shared" ca="1" si="158"/>
        <v>-1020.1716922608969</v>
      </c>
      <c r="BE244" s="52" t="str">
        <f t="shared" ca="1" si="159"/>
        <v/>
      </c>
      <c r="BF244" s="52" t="str">
        <f t="shared" ca="1" si="160"/>
        <v/>
      </c>
      <c r="BG244" s="52">
        <f t="shared" ca="1" si="170"/>
        <v>17.299999999999962</v>
      </c>
      <c r="BH244" s="52">
        <f t="shared" ca="1" si="171"/>
        <v>17.299999999999962</v>
      </c>
    </row>
    <row r="245" spans="19:60">
      <c r="S245" s="68">
        <f t="shared" si="176"/>
        <v>7</v>
      </c>
      <c r="T245" s="69">
        <f t="shared" si="176"/>
        <v>2</v>
      </c>
      <c r="U245" s="70">
        <f t="shared" si="161"/>
        <v>3</v>
      </c>
      <c r="V245" s="68">
        <f t="shared" si="175"/>
        <v>4</v>
      </c>
      <c r="W245" s="70">
        <f t="shared" si="175"/>
        <v>7</v>
      </c>
      <c r="X245" s="71">
        <f t="shared" si="175"/>
        <v>0.42857142857142855</v>
      </c>
      <c r="Y245" s="71">
        <f t="shared" si="175"/>
        <v>0.5</v>
      </c>
      <c r="Z245" s="69">
        <f t="shared" si="175"/>
        <v>10000</v>
      </c>
      <c r="AA245" s="69">
        <f t="shared" ca="1" si="175"/>
        <v>9094.3185641468026</v>
      </c>
      <c r="AB245" s="69">
        <f t="shared" ca="1" si="163"/>
        <v>-905.6814358531974</v>
      </c>
      <c r="AC245" s="69">
        <f t="shared" ca="1" si="164"/>
        <v>132.43413957955693</v>
      </c>
      <c r="AD245" s="73">
        <f t="shared" si="173"/>
        <v>17.19999999999996</v>
      </c>
      <c r="AE245" s="69">
        <f t="shared" si="177"/>
        <v>0.70000000000000007</v>
      </c>
      <c r="AF245" s="69">
        <f t="shared" si="177"/>
        <v>4.2</v>
      </c>
      <c r="AG245" s="78">
        <f t="shared" si="177"/>
        <v>200</v>
      </c>
      <c r="AH245" s="60">
        <f t="shared" si="177"/>
        <v>50</v>
      </c>
      <c r="AI245" s="60">
        <f t="shared" si="177"/>
        <v>210</v>
      </c>
      <c r="AJ245" s="60">
        <f t="shared" si="177"/>
        <v>10210</v>
      </c>
      <c r="AK245" s="60">
        <f t="shared" si="177"/>
        <v>1080.6814358531979</v>
      </c>
      <c r="AL245" s="60">
        <f t="shared" si="177"/>
        <v>21.613628717063957</v>
      </c>
      <c r="AM245" s="60">
        <f t="shared" ca="1" si="177"/>
        <v>-1221.4655076458578</v>
      </c>
      <c r="AN245" s="60">
        <f t="shared" ca="1" si="177"/>
        <v>-1221.4655076458578</v>
      </c>
      <c r="AO245" s="60">
        <f t="shared" ca="1" si="177"/>
        <v>1221.4655076458578</v>
      </c>
      <c r="AP245" s="63">
        <f t="shared" si="147"/>
        <v>35</v>
      </c>
      <c r="AQ245" s="62">
        <f t="shared" si="148"/>
        <v>2.2973039951781402</v>
      </c>
      <c r="AR245" s="62">
        <f t="shared" si="149"/>
        <v>114.86519975890701</v>
      </c>
      <c r="AS245" s="62">
        <f t="shared" si="150"/>
        <v>229.73039951781402</v>
      </c>
      <c r="AT245" s="62">
        <f t="shared" si="151"/>
        <v>-114.86519975890701</v>
      </c>
      <c r="AU245" s="62">
        <f t="shared" si="152"/>
        <v>344.59559927672103</v>
      </c>
      <c r="AV245" s="62">
        <f t="shared" si="153"/>
        <v>-459.46079903562804</v>
      </c>
      <c r="AW245" s="63">
        <f t="shared" si="167"/>
        <v>-114.86519975890701</v>
      </c>
      <c r="AX245" s="61" t="str">
        <f t="shared" ca="1" si="155"/>
        <v/>
      </c>
      <c r="AY245" s="69">
        <f t="shared" ca="1" si="168"/>
        <v>8988.5344923541434</v>
      </c>
      <c r="AZ245" s="51">
        <f t="shared" si="156"/>
        <v>804.05639831234907</v>
      </c>
      <c r="BA245" s="55">
        <f t="shared" ca="1" si="157"/>
        <v>8.8413045204094723E-2</v>
      </c>
      <c r="BB245" s="55">
        <f t="shared" ca="1" si="169"/>
        <v>-0.1268273757325038</v>
      </c>
      <c r="BC245" s="64">
        <f t="shared" ca="1" si="158"/>
        <v>-1020.5466356121044</v>
      </c>
      <c r="BE245" s="52" t="str">
        <f t="shared" ca="1" si="159"/>
        <v/>
      </c>
      <c r="BF245" s="52" t="str">
        <f t="shared" ca="1" si="160"/>
        <v/>
      </c>
      <c r="BG245" s="52">
        <f t="shared" ca="1" si="170"/>
        <v>17.19999999999996</v>
      </c>
      <c r="BH245" s="52">
        <f t="shared" ca="1" si="171"/>
        <v>17.19999999999996</v>
      </c>
    </row>
    <row r="246" spans="19:60">
      <c r="S246" s="68">
        <f t="shared" si="176"/>
        <v>7</v>
      </c>
      <c r="T246" s="69">
        <f t="shared" si="176"/>
        <v>2</v>
      </c>
      <c r="U246" s="70">
        <f t="shared" si="161"/>
        <v>3</v>
      </c>
      <c r="V246" s="68">
        <f t="shared" si="175"/>
        <v>4</v>
      </c>
      <c r="W246" s="70">
        <f t="shared" si="175"/>
        <v>7</v>
      </c>
      <c r="X246" s="71">
        <f t="shared" si="175"/>
        <v>0.42857142857142855</v>
      </c>
      <c r="Y246" s="71">
        <f t="shared" si="175"/>
        <v>0.5</v>
      </c>
      <c r="Z246" s="69">
        <f t="shared" si="175"/>
        <v>10000</v>
      </c>
      <c r="AA246" s="69">
        <f t="shared" ca="1" si="175"/>
        <v>9094.3185641468026</v>
      </c>
      <c r="AB246" s="69">
        <f t="shared" ca="1" si="163"/>
        <v>-905.6814358531974</v>
      </c>
      <c r="AC246" s="69">
        <f t="shared" ca="1" si="164"/>
        <v>132.43413957955693</v>
      </c>
      <c r="AD246" s="73">
        <f t="shared" si="173"/>
        <v>17.099999999999959</v>
      </c>
      <c r="AE246" s="69">
        <f t="shared" si="177"/>
        <v>0.70000000000000007</v>
      </c>
      <c r="AF246" s="69">
        <f t="shared" si="177"/>
        <v>4.2</v>
      </c>
      <c r="AG246" s="78">
        <f t="shared" si="177"/>
        <v>200</v>
      </c>
      <c r="AH246" s="60">
        <f t="shared" si="177"/>
        <v>50</v>
      </c>
      <c r="AI246" s="60">
        <f t="shared" si="177"/>
        <v>210</v>
      </c>
      <c r="AJ246" s="60">
        <f t="shared" si="177"/>
        <v>10210</v>
      </c>
      <c r="AK246" s="60">
        <f t="shared" si="177"/>
        <v>1080.6814358531979</v>
      </c>
      <c r="AL246" s="60">
        <f t="shared" si="177"/>
        <v>21.613628717063957</v>
      </c>
      <c r="AM246" s="60">
        <f t="shared" ca="1" si="177"/>
        <v>-1221.4655076458578</v>
      </c>
      <c r="AN246" s="60">
        <f t="shared" ca="1" si="177"/>
        <v>-1221.4655076458578</v>
      </c>
      <c r="AO246" s="60">
        <f t="shared" ca="1" si="177"/>
        <v>1221.4655076458578</v>
      </c>
      <c r="AP246" s="63">
        <f t="shared" si="147"/>
        <v>35</v>
      </c>
      <c r="AQ246" s="62">
        <f t="shared" si="148"/>
        <v>2.3048905682493572</v>
      </c>
      <c r="AR246" s="62">
        <f t="shared" si="149"/>
        <v>115.24452841246786</v>
      </c>
      <c r="AS246" s="62">
        <f t="shared" si="150"/>
        <v>230.48905682493572</v>
      </c>
      <c r="AT246" s="62">
        <f t="shared" si="151"/>
        <v>-115.24452841246786</v>
      </c>
      <c r="AU246" s="62">
        <f t="shared" si="152"/>
        <v>345.73358523740359</v>
      </c>
      <c r="AV246" s="62">
        <f t="shared" si="153"/>
        <v>-460.97811364987143</v>
      </c>
      <c r="AW246" s="63">
        <f t="shared" si="167"/>
        <v>-115.24452841246784</v>
      </c>
      <c r="AX246" s="61" t="str">
        <f t="shared" ca="1" si="155"/>
        <v/>
      </c>
      <c r="AY246" s="69">
        <f t="shared" ca="1" si="168"/>
        <v>8988.5344923541434</v>
      </c>
      <c r="AZ246" s="51">
        <f t="shared" si="156"/>
        <v>806.71169888727502</v>
      </c>
      <c r="BA246" s="55">
        <f t="shared" ca="1" si="157"/>
        <v>8.8705018764971971E-2</v>
      </c>
      <c r="BB246" s="55">
        <f t="shared" ca="1" si="169"/>
        <v>-0.12724620804875139</v>
      </c>
      <c r="BC246" s="64">
        <f t="shared" ca="1" si="158"/>
        <v>-1020.9259642656652</v>
      </c>
      <c r="BE246" s="52" t="str">
        <f t="shared" ca="1" si="159"/>
        <v/>
      </c>
      <c r="BF246" s="52" t="str">
        <f t="shared" ca="1" si="160"/>
        <v/>
      </c>
      <c r="BG246" s="52">
        <f t="shared" ca="1" si="170"/>
        <v>17.099999999999959</v>
      </c>
      <c r="BH246" s="52">
        <f t="shared" ca="1" si="171"/>
        <v>17.099999999999959</v>
      </c>
    </row>
    <row r="247" spans="19:60">
      <c r="S247" s="68">
        <f t="shared" si="176"/>
        <v>7</v>
      </c>
      <c r="T247" s="69">
        <f t="shared" si="176"/>
        <v>2</v>
      </c>
      <c r="U247" s="70">
        <f t="shared" si="161"/>
        <v>3</v>
      </c>
      <c r="V247" s="68">
        <f t="shared" si="175"/>
        <v>4</v>
      </c>
      <c r="W247" s="70">
        <f t="shared" si="175"/>
        <v>7</v>
      </c>
      <c r="X247" s="71">
        <f t="shared" si="175"/>
        <v>0.42857142857142855</v>
      </c>
      <c r="Y247" s="71">
        <f t="shared" si="175"/>
        <v>0.5</v>
      </c>
      <c r="Z247" s="69">
        <f t="shared" si="175"/>
        <v>10000</v>
      </c>
      <c r="AA247" s="69">
        <f t="shared" ca="1" si="175"/>
        <v>9094.3185641468026</v>
      </c>
      <c r="AB247" s="69">
        <f t="shared" ca="1" si="163"/>
        <v>-905.6814358531974</v>
      </c>
      <c r="AC247" s="69">
        <f t="shared" ca="1" si="164"/>
        <v>132.43413957955693</v>
      </c>
      <c r="AD247" s="73">
        <f t="shared" si="173"/>
        <v>16.999999999999957</v>
      </c>
      <c r="AE247" s="69">
        <f t="shared" si="177"/>
        <v>0.70000000000000007</v>
      </c>
      <c r="AF247" s="69">
        <f t="shared" si="177"/>
        <v>4.2</v>
      </c>
      <c r="AG247" s="78">
        <f t="shared" si="177"/>
        <v>200</v>
      </c>
      <c r="AH247" s="60">
        <f t="shared" si="177"/>
        <v>50</v>
      </c>
      <c r="AI247" s="60">
        <f t="shared" si="177"/>
        <v>210</v>
      </c>
      <c r="AJ247" s="60">
        <f t="shared" si="177"/>
        <v>10210</v>
      </c>
      <c r="AK247" s="60">
        <f t="shared" si="177"/>
        <v>1080.6814358531979</v>
      </c>
      <c r="AL247" s="60">
        <f t="shared" si="177"/>
        <v>21.613628717063957</v>
      </c>
      <c r="AM247" s="60">
        <f t="shared" ca="1" si="177"/>
        <v>-1221.4655076458578</v>
      </c>
      <c r="AN247" s="60">
        <f t="shared" ca="1" si="177"/>
        <v>-1221.4655076458578</v>
      </c>
      <c r="AO247" s="60">
        <f t="shared" ca="1" si="177"/>
        <v>1221.4655076458578</v>
      </c>
      <c r="AP247" s="63">
        <f t="shared" si="147"/>
        <v>35</v>
      </c>
      <c r="AQ247" s="62">
        <f t="shared" si="148"/>
        <v>2.3125663951214124</v>
      </c>
      <c r="AR247" s="62">
        <f t="shared" si="149"/>
        <v>115.62831975607062</v>
      </c>
      <c r="AS247" s="62">
        <f t="shared" si="150"/>
        <v>231.25663951214125</v>
      </c>
      <c r="AT247" s="62">
        <f t="shared" si="151"/>
        <v>-115.62831975607062</v>
      </c>
      <c r="AU247" s="62">
        <f t="shared" si="152"/>
        <v>346.8849592682119</v>
      </c>
      <c r="AV247" s="62">
        <f t="shared" si="153"/>
        <v>-462.5132790242825</v>
      </c>
      <c r="AW247" s="63">
        <f t="shared" si="167"/>
        <v>-115.6283197560706</v>
      </c>
      <c r="AX247" s="61" t="str">
        <f t="shared" ca="1" si="155"/>
        <v/>
      </c>
      <c r="AY247" s="69">
        <f t="shared" ca="1" si="168"/>
        <v>8988.5344923541434</v>
      </c>
      <c r="AZ247" s="51">
        <f t="shared" si="156"/>
        <v>809.3982382924944</v>
      </c>
      <c r="BA247" s="55">
        <f t="shared" ca="1" si="157"/>
        <v>8.900042730891837E-2</v>
      </c>
      <c r="BB247" s="55">
        <f t="shared" ca="1" si="169"/>
        <v>-0.12766996780401368</v>
      </c>
      <c r="BC247" s="64">
        <f t="shared" ca="1" si="158"/>
        <v>-1021.309755609268</v>
      </c>
      <c r="BE247" s="52" t="str">
        <f t="shared" ca="1" si="159"/>
        <v/>
      </c>
      <c r="BF247" s="52" t="str">
        <f t="shared" ca="1" si="160"/>
        <v/>
      </c>
      <c r="BG247" s="52">
        <f t="shared" ca="1" si="170"/>
        <v>16.999999999999957</v>
      </c>
      <c r="BH247" s="52">
        <f t="shared" ca="1" si="171"/>
        <v>16.999999999999957</v>
      </c>
    </row>
    <row r="248" spans="19:60">
      <c r="S248" s="68">
        <f t="shared" si="176"/>
        <v>7</v>
      </c>
      <c r="T248" s="69">
        <f t="shared" si="176"/>
        <v>2</v>
      </c>
      <c r="U248" s="70">
        <f t="shared" si="161"/>
        <v>3</v>
      </c>
      <c r="V248" s="68">
        <f t="shared" si="175"/>
        <v>4</v>
      </c>
      <c r="W248" s="70">
        <f t="shared" si="175"/>
        <v>7</v>
      </c>
      <c r="X248" s="71">
        <f t="shared" si="175"/>
        <v>0.42857142857142855</v>
      </c>
      <c r="Y248" s="71">
        <f t="shared" si="175"/>
        <v>0.5</v>
      </c>
      <c r="Z248" s="69">
        <f t="shared" si="175"/>
        <v>10000</v>
      </c>
      <c r="AA248" s="69">
        <f t="shared" ca="1" si="175"/>
        <v>9094.3185641468026</v>
      </c>
      <c r="AB248" s="69">
        <f t="shared" ca="1" si="163"/>
        <v>-905.6814358531974</v>
      </c>
      <c r="AC248" s="69">
        <f t="shared" ca="1" si="164"/>
        <v>132.43413957955693</v>
      </c>
      <c r="AD248" s="73">
        <f t="shared" si="173"/>
        <v>16.899999999999956</v>
      </c>
      <c r="AE248" s="69">
        <f t="shared" si="177"/>
        <v>0.70000000000000007</v>
      </c>
      <c r="AF248" s="69">
        <f t="shared" si="177"/>
        <v>4.2</v>
      </c>
      <c r="AG248" s="78">
        <f t="shared" si="177"/>
        <v>200</v>
      </c>
      <c r="AH248" s="60">
        <f t="shared" si="177"/>
        <v>50</v>
      </c>
      <c r="AI248" s="60">
        <f t="shared" si="177"/>
        <v>210</v>
      </c>
      <c r="AJ248" s="60">
        <f t="shared" si="177"/>
        <v>10210</v>
      </c>
      <c r="AK248" s="60">
        <f t="shared" si="177"/>
        <v>1080.6814358531979</v>
      </c>
      <c r="AL248" s="60">
        <f t="shared" si="177"/>
        <v>21.613628717063957</v>
      </c>
      <c r="AM248" s="60">
        <f t="shared" ca="1" si="177"/>
        <v>-1221.4655076458578</v>
      </c>
      <c r="AN248" s="60">
        <f t="shared" ca="1" si="177"/>
        <v>-1221.4655076458578</v>
      </c>
      <c r="AO248" s="60">
        <f t="shared" ca="1" si="177"/>
        <v>1221.4655076458578</v>
      </c>
      <c r="AP248" s="63">
        <f t="shared" si="147"/>
        <v>35</v>
      </c>
      <c r="AQ248" s="62">
        <f t="shared" si="148"/>
        <v>2.3203330601813024</v>
      </c>
      <c r="AR248" s="62">
        <f t="shared" si="149"/>
        <v>116.01665300906512</v>
      </c>
      <c r="AS248" s="62">
        <f t="shared" si="150"/>
        <v>232.03330601813025</v>
      </c>
      <c r="AT248" s="62">
        <f t="shared" si="151"/>
        <v>-116.01665300906512</v>
      </c>
      <c r="AU248" s="62">
        <f t="shared" si="152"/>
        <v>348.04995902719537</v>
      </c>
      <c r="AV248" s="62">
        <f t="shared" si="153"/>
        <v>-464.06661203626049</v>
      </c>
      <c r="AW248" s="63">
        <f t="shared" si="167"/>
        <v>-116.01665300906512</v>
      </c>
      <c r="AX248" s="61" t="str">
        <f t="shared" ca="1" si="155"/>
        <v/>
      </c>
      <c r="AY248" s="69">
        <f t="shared" ca="1" si="168"/>
        <v>8988.5344923541434</v>
      </c>
      <c r="AZ248" s="51">
        <f t="shared" si="156"/>
        <v>812.11657106345592</v>
      </c>
      <c r="BA248" s="55">
        <f t="shared" ca="1" si="157"/>
        <v>8.9299331811964727E-2</v>
      </c>
      <c r="BB248" s="55">
        <f t="shared" ca="1" si="169"/>
        <v>-0.12809874246762232</v>
      </c>
      <c r="BC248" s="64">
        <f t="shared" ca="1" si="158"/>
        <v>-1021.6980888622625</v>
      </c>
      <c r="BE248" s="52" t="str">
        <f t="shared" ca="1" si="159"/>
        <v/>
      </c>
      <c r="BF248" s="52" t="str">
        <f t="shared" ca="1" si="160"/>
        <v/>
      </c>
      <c r="BG248" s="52">
        <f t="shared" ca="1" si="170"/>
        <v>16.899999999999956</v>
      </c>
      <c r="BH248" s="52">
        <f t="shared" ca="1" si="171"/>
        <v>16.899999999999956</v>
      </c>
    </row>
    <row r="249" spans="19:60">
      <c r="S249" s="68">
        <f t="shared" si="176"/>
        <v>7</v>
      </c>
      <c r="T249" s="69">
        <f t="shared" si="176"/>
        <v>2</v>
      </c>
      <c r="U249" s="70">
        <f t="shared" si="161"/>
        <v>3</v>
      </c>
      <c r="V249" s="68">
        <f t="shared" si="175"/>
        <v>4</v>
      </c>
      <c r="W249" s="70">
        <f t="shared" si="175"/>
        <v>7</v>
      </c>
      <c r="X249" s="71">
        <f t="shared" si="175"/>
        <v>0.42857142857142855</v>
      </c>
      <c r="Y249" s="71">
        <f t="shared" si="175"/>
        <v>0.5</v>
      </c>
      <c r="Z249" s="69">
        <f t="shared" si="175"/>
        <v>10000</v>
      </c>
      <c r="AA249" s="69">
        <f t="shared" ca="1" si="175"/>
        <v>9094.3185641468026</v>
      </c>
      <c r="AB249" s="69">
        <f t="shared" ca="1" si="163"/>
        <v>-905.6814358531974</v>
      </c>
      <c r="AC249" s="69">
        <f t="shared" ca="1" si="164"/>
        <v>132.43413957955693</v>
      </c>
      <c r="AD249" s="73">
        <f t="shared" si="173"/>
        <v>16.799999999999955</v>
      </c>
      <c r="AE249" s="69">
        <f t="shared" si="177"/>
        <v>0.70000000000000007</v>
      </c>
      <c r="AF249" s="69">
        <f t="shared" si="177"/>
        <v>4.2</v>
      </c>
      <c r="AG249" s="78">
        <f t="shared" si="177"/>
        <v>200</v>
      </c>
      <c r="AH249" s="60">
        <f t="shared" si="177"/>
        <v>50</v>
      </c>
      <c r="AI249" s="60">
        <f t="shared" si="177"/>
        <v>210</v>
      </c>
      <c r="AJ249" s="60">
        <f t="shared" si="177"/>
        <v>10210</v>
      </c>
      <c r="AK249" s="60">
        <f t="shared" si="177"/>
        <v>1080.6814358531979</v>
      </c>
      <c r="AL249" s="60">
        <f t="shared" si="177"/>
        <v>21.613628717063957</v>
      </c>
      <c r="AM249" s="60">
        <f t="shared" ca="1" si="177"/>
        <v>-1221.4655076458578</v>
      </c>
      <c r="AN249" s="60">
        <f t="shared" ca="1" si="177"/>
        <v>-1221.4655076458578</v>
      </c>
      <c r="AO249" s="60">
        <f t="shared" ca="1" si="177"/>
        <v>1221.4655076458578</v>
      </c>
      <c r="AP249" s="63">
        <f t="shared" si="147"/>
        <v>35</v>
      </c>
      <c r="AQ249" s="62">
        <f t="shared" si="148"/>
        <v>2.3281921855395247</v>
      </c>
      <c r="AR249" s="62">
        <f t="shared" si="149"/>
        <v>116.40960927697623</v>
      </c>
      <c r="AS249" s="62">
        <f t="shared" si="150"/>
        <v>232.81921855395245</v>
      </c>
      <c r="AT249" s="62">
        <f t="shared" si="151"/>
        <v>-116.40960927697623</v>
      </c>
      <c r="AU249" s="62">
        <f t="shared" si="152"/>
        <v>349.22882783092871</v>
      </c>
      <c r="AV249" s="62">
        <f t="shared" si="153"/>
        <v>-465.63843710790491</v>
      </c>
      <c r="AW249" s="63">
        <f t="shared" si="167"/>
        <v>-116.4096092769762</v>
      </c>
      <c r="AX249" s="61" t="str">
        <f t="shared" ca="1" si="155"/>
        <v/>
      </c>
      <c r="AY249" s="69">
        <f t="shared" ca="1" si="168"/>
        <v>8988.5344923541434</v>
      </c>
      <c r="AZ249" s="51">
        <f t="shared" si="156"/>
        <v>814.86726493883361</v>
      </c>
      <c r="BA249" s="55">
        <f t="shared" ca="1" si="157"/>
        <v>8.9601794701952106E-2</v>
      </c>
      <c r="BB249" s="55">
        <f t="shared" ca="1" si="169"/>
        <v>-0.12853262159151191</v>
      </c>
      <c r="BC249" s="64">
        <f t="shared" ca="1" si="158"/>
        <v>-1022.0910451301736</v>
      </c>
      <c r="BE249" s="52" t="str">
        <f t="shared" ca="1" si="159"/>
        <v/>
      </c>
      <c r="BF249" s="52" t="str">
        <f t="shared" ca="1" si="160"/>
        <v/>
      </c>
      <c r="BG249" s="52">
        <f t="shared" ca="1" si="170"/>
        <v>16.799999999999955</v>
      </c>
      <c r="BH249" s="52">
        <f t="shared" ca="1" si="171"/>
        <v>16.799999999999955</v>
      </c>
    </row>
    <row r="250" spans="19:60">
      <c r="S250" s="68">
        <f t="shared" si="176"/>
        <v>7</v>
      </c>
      <c r="T250" s="69">
        <f t="shared" si="176"/>
        <v>2</v>
      </c>
      <c r="U250" s="70">
        <f t="shared" si="161"/>
        <v>3</v>
      </c>
      <c r="V250" s="68">
        <f t="shared" ref="V250:AA265" si="178">V249</f>
        <v>4</v>
      </c>
      <c r="W250" s="70">
        <f t="shared" si="178"/>
        <v>7</v>
      </c>
      <c r="X250" s="71">
        <f t="shared" si="178"/>
        <v>0.42857142857142855</v>
      </c>
      <c r="Y250" s="71">
        <f t="shared" si="178"/>
        <v>0.5</v>
      </c>
      <c r="Z250" s="69">
        <f t="shared" si="178"/>
        <v>10000</v>
      </c>
      <c r="AA250" s="69">
        <f t="shared" ca="1" si="178"/>
        <v>9094.3185641468026</v>
      </c>
      <c r="AB250" s="69">
        <f t="shared" ca="1" si="163"/>
        <v>-905.6814358531974</v>
      </c>
      <c r="AC250" s="69">
        <f t="shared" ref="AC250:AC281" ca="1" si="179">AC249</f>
        <v>132.43413957955693</v>
      </c>
      <c r="AD250" s="73">
        <f t="shared" si="173"/>
        <v>16.699999999999953</v>
      </c>
      <c r="AE250" s="69">
        <f t="shared" si="177"/>
        <v>0.70000000000000007</v>
      </c>
      <c r="AF250" s="69">
        <f t="shared" si="177"/>
        <v>4.2</v>
      </c>
      <c r="AG250" s="78">
        <f t="shared" si="177"/>
        <v>200</v>
      </c>
      <c r="AH250" s="60">
        <f t="shared" si="177"/>
        <v>50</v>
      </c>
      <c r="AI250" s="60">
        <f t="shared" si="177"/>
        <v>210</v>
      </c>
      <c r="AJ250" s="60">
        <f t="shared" si="177"/>
        <v>10210</v>
      </c>
      <c r="AK250" s="60">
        <f t="shared" si="177"/>
        <v>1080.6814358531979</v>
      </c>
      <c r="AL250" s="60">
        <f t="shared" si="177"/>
        <v>21.613628717063957</v>
      </c>
      <c r="AM250" s="60">
        <f t="shared" ca="1" si="177"/>
        <v>-1221.4655076458578</v>
      </c>
      <c r="AN250" s="60">
        <f t="shared" ca="1" si="177"/>
        <v>-1221.4655076458578</v>
      </c>
      <c r="AO250" s="60">
        <f t="shared" ca="1" si="177"/>
        <v>1221.4655076458578</v>
      </c>
      <c r="AP250" s="63">
        <f t="shared" si="147"/>
        <v>35</v>
      </c>
      <c r="AQ250" s="62">
        <f t="shared" si="148"/>
        <v>2.3361454321595221</v>
      </c>
      <c r="AR250" s="62">
        <f t="shared" si="149"/>
        <v>116.80727160797611</v>
      </c>
      <c r="AS250" s="62">
        <f t="shared" si="150"/>
        <v>233.61454321595221</v>
      </c>
      <c r="AT250" s="62">
        <f t="shared" si="151"/>
        <v>-116.80727160797611</v>
      </c>
      <c r="AU250" s="62">
        <f t="shared" si="152"/>
        <v>350.42181482392834</v>
      </c>
      <c r="AV250" s="62">
        <f t="shared" si="153"/>
        <v>-467.22908643190442</v>
      </c>
      <c r="AW250" s="63">
        <f t="shared" si="167"/>
        <v>-116.80727160797608</v>
      </c>
      <c r="AX250" s="61" t="str">
        <f t="shared" ca="1" si="155"/>
        <v/>
      </c>
      <c r="AY250" s="69">
        <f t="shared" ca="1" si="168"/>
        <v>8988.5344923541434</v>
      </c>
      <c r="AZ250" s="51">
        <f t="shared" si="156"/>
        <v>817.65090125583276</v>
      </c>
      <c r="BA250" s="55">
        <f t="shared" ca="1" si="157"/>
        <v>8.9907879901999221E-2</v>
      </c>
      <c r="BB250" s="55">
        <f t="shared" ca="1" si="169"/>
        <v>-0.12897169687257393</v>
      </c>
      <c r="BC250" s="64">
        <f t="shared" ca="1" si="158"/>
        <v>-1022.4887074611735</v>
      </c>
      <c r="BE250" s="52" t="str">
        <f t="shared" ca="1" si="159"/>
        <v/>
      </c>
      <c r="BF250" s="52" t="str">
        <f t="shared" ca="1" si="160"/>
        <v/>
      </c>
      <c r="BG250" s="52">
        <f t="shared" ca="1" si="170"/>
        <v>16.699999999999953</v>
      </c>
      <c r="BH250" s="52">
        <f t="shared" ca="1" si="171"/>
        <v>16.699999999999953</v>
      </c>
    </row>
    <row r="251" spans="19:60">
      <c r="S251" s="68">
        <f t="shared" ref="S251:T266" si="180">S250</f>
        <v>7</v>
      </c>
      <c r="T251" s="69">
        <f t="shared" si="180"/>
        <v>2</v>
      </c>
      <c r="U251" s="70">
        <f t="shared" si="161"/>
        <v>3</v>
      </c>
      <c r="V251" s="68">
        <f t="shared" si="178"/>
        <v>4</v>
      </c>
      <c r="W251" s="70">
        <f t="shared" si="178"/>
        <v>7</v>
      </c>
      <c r="X251" s="71">
        <f t="shared" si="178"/>
        <v>0.42857142857142855</v>
      </c>
      <c r="Y251" s="71">
        <f t="shared" si="178"/>
        <v>0.5</v>
      </c>
      <c r="Z251" s="69">
        <f t="shared" si="178"/>
        <v>10000</v>
      </c>
      <c r="AA251" s="69">
        <f t="shared" ca="1" si="178"/>
        <v>9094.3185641468026</v>
      </c>
      <c r="AB251" s="69">
        <f t="shared" ca="1" si="163"/>
        <v>-905.6814358531974</v>
      </c>
      <c r="AC251" s="69">
        <f t="shared" ca="1" si="179"/>
        <v>132.43413957955693</v>
      </c>
      <c r="AD251" s="73">
        <f t="shared" si="173"/>
        <v>16.599999999999952</v>
      </c>
      <c r="AE251" s="69">
        <f t="shared" ref="AE251:AO266" si="181">AE250</f>
        <v>0.70000000000000007</v>
      </c>
      <c r="AF251" s="69">
        <f t="shared" si="181"/>
        <v>4.2</v>
      </c>
      <c r="AG251" s="78">
        <f t="shared" si="181"/>
        <v>200</v>
      </c>
      <c r="AH251" s="60">
        <f t="shared" si="181"/>
        <v>50</v>
      </c>
      <c r="AI251" s="60">
        <f t="shared" si="181"/>
        <v>210</v>
      </c>
      <c r="AJ251" s="60">
        <f t="shared" si="181"/>
        <v>10210</v>
      </c>
      <c r="AK251" s="60">
        <f t="shared" si="181"/>
        <v>1080.6814358531979</v>
      </c>
      <c r="AL251" s="60">
        <f t="shared" si="181"/>
        <v>21.613628717063957</v>
      </c>
      <c r="AM251" s="60">
        <f t="shared" ca="1" si="181"/>
        <v>-1221.4655076458578</v>
      </c>
      <c r="AN251" s="60">
        <f t="shared" ca="1" si="181"/>
        <v>-1221.4655076458578</v>
      </c>
      <c r="AO251" s="60">
        <f t="shared" ca="1" si="181"/>
        <v>1221.4655076458578</v>
      </c>
      <c r="AP251" s="63">
        <f t="shared" si="147"/>
        <v>35</v>
      </c>
      <c r="AQ251" s="62">
        <f t="shared" si="148"/>
        <v>2.3441945010279532</v>
      </c>
      <c r="AR251" s="62">
        <f t="shared" si="149"/>
        <v>117.20972505139767</v>
      </c>
      <c r="AS251" s="62">
        <f t="shared" si="150"/>
        <v>234.41945010279534</v>
      </c>
      <c r="AT251" s="62">
        <f t="shared" si="151"/>
        <v>-117.20972505139767</v>
      </c>
      <c r="AU251" s="62">
        <f t="shared" si="152"/>
        <v>351.62917515419304</v>
      </c>
      <c r="AV251" s="62">
        <f t="shared" si="153"/>
        <v>-468.83890020559068</v>
      </c>
      <c r="AW251" s="63">
        <f t="shared" si="167"/>
        <v>-117.20972505139764</v>
      </c>
      <c r="AX251" s="61" t="str">
        <f t="shared" ca="1" si="155"/>
        <v/>
      </c>
      <c r="AY251" s="69">
        <f t="shared" ca="1" si="168"/>
        <v>8988.5344923541434</v>
      </c>
      <c r="AZ251" s="51">
        <f t="shared" si="156"/>
        <v>820.46807535978371</v>
      </c>
      <c r="BA251" s="55">
        <f t="shared" ca="1" si="157"/>
        <v>9.0217652875540899E-2</v>
      </c>
      <c r="BB251" s="55">
        <f t="shared" ca="1" si="169"/>
        <v>-0.12941606221726318</v>
      </c>
      <c r="BC251" s="64">
        <f t="shared" ca="1" si="158"/>
        <v>-1022.891160904595</v>
      </c>
      <c r="BE251" s="52" t="str">
        <f t="shared" ca="1" si="159"/>
        <v/>
      </c>
      <c r="BF251" s="52" t="str">
        <f t="shared" ca="1" si="160"/>
        <v/>
      </c>
      <c r="BG251" s="52">
        <f t="shared" ca="1" si="170"/>
        <v>16.599999999999952</v>
      </c>
      <c r="BH251" s="52">
        <f t="shared" ca="1" si="171"/>
        <v>16.599999999999952</v>
      </c>
    </row>
    <row r="252" spans="19:60">
      <c r="S252" s="68">
        <f t="shared" si="180"/>
        <v>7</v>
      </c>
      <c r="T252" s="69">
        <f t="shared" si="180"/>
        <v>2</v>
      </c>
      <c r="U252" s="70">
        <f t="shared" si="161"/>
        <v>3</v>
      </c>
      <c r="V252" s="68">
        <f t="shared" si="178"/>
        <v>4</v>
      </c>
      <c r="W252" s="70">
        <f t="shared" si="178"/>
        <v>7</v>
      </c>
      <c r="X252" s="71">
        <f t="shared" si="178"/>
        <v>0.42857142857142855</v>
      </c>
      <c r="Y252" s="71">
        <f t="shared" si="178"/>
        <v>0.5</v>
      </c>
      <c r="Z252" s="69">
        <f t="shared" si="178"/>
        <v>10000</v>
      </c>
      <c r="AA252" s="69">
        <f t="shared" ca="1" si="178"/>
        <v>9094.3185641468026</v>
      </c>
      <c r="AB252" s="69">
        <f t="shared" ca="1" si="163"/>
        <v>-905.6814358531974</v>
      </c>
      <c r="AC252" s="69">
        <f t="shared" ca="1" si="179"/>
        <v>132.43413957955693</v>
      </c>
      <c r="AD252" s="73">
        <f t="shared" si="173"/>
        <v>16.49999999999995</v>
      </c>
      <c r="AE252" s="69">
        <f t="shared" si="181"/>
        <v>0.70000000000000007</v>
      </c>
      <c r="AF252" s="69">
        <f t="shared" si="181"/>
        <v>4.2</v>
      </c>
      <c r="AG252" s="78">
        <f t="shared" si="181"/>
        <v>200</v>
      </c>
      <c r="AH252" s="60">
        <f t="shared" si="181"/>
        <v>50</v>
      </c>
      <c r="AI252" s="60">
        <f t="shared" si="181"/>
        <v>210</v>
      </c>
      <c r="AJ252" s="60">
        <f t="shared" si="181"/>
        <v>10210</v>
      </c>
      <c r="AK252" s="60">
        <f t="shared" si="181"/>
        <v>1080.6814358531979</v>
      </c>
      <c r="AL252" s="60">
        <f t="shared" si="181"/>
        <v>21.613628717063957</v>
      </c>
      <c r="AM252" s="60">
        <f t="shared" ca="1" si="181"/>
        <v>-1221.4655076458578</v>
      </c>
      <c r="AN252" s="60">
        <f t="shared" ca="1" si="181"/>
        <v>-1221.4655076458578</v>
      </c>
      <c r="AO252" s="60">
        <f t="shared" ca="1" si="181"/>
        <v>1221.4655076458578</v>
      </c>
      <c r="AP252" s="63">
        <f t="shared" si="147"/>
        <v>35</v>
      </c>
      <c r="AQ252" s="62">
        <f t="shared" si="148"/>
        <v>2.3523411343675167</v>
      </c>
      <c r="AR252" s="62">
        <f t="shared" si="149"/>
        <v>117.61705671837584</v>
      </c>
      <c r="AS252" s="62">
        <f t="shared" si="150"/>
        <v>235.23411343675167</v>
      </c>
      <c r="AT252" s="62">
        <f t="shared" si="151"/>
        <v>-117.61705671837584</v>
      </c>
      <c r="AU252" s="62">
        <f t="shared" si="152"/>
        <v>352.85117015512753</v>
      </c>
      <c r="AV252" s="62">
        <f t="shared" si="153"/>
        <v>-470.46822687350334</v>
      </c>
      <c r="AW252" s="63">
        <f t="shared" si="167"/>
        <v>-117.61705671837581</v>
      </c>
      <c r="AX252" s="61" t="str">
        <f t="shared" ca="1" si="155"/>
        <v/>
      </c>
      <c r="AY252" s="69">
        <f t="shared" ca="1" si="168"/>
        <v>8988.5344923541434</v>
      </c>
      <c r="AZ252" s="51">
        <f t="shared" si="156"/>
        <v>823.31939702863087</v>
      </c>
      <c r="BA252" s="55">
        <f t="shared" ca="1" si="157"/>
        <v>9.0531180673004266E-2</v>
      </c>
      <c r="BB252" s="55">
        <f t="shared" ca="1" si="169"/>
        <v>-0.12986581380855469</v>
      </c>
      <c r="BC252" s="64">
        <f t="shared" ca="1" si="158"/>
        <v>-1023.2984925715732</v>
      </c>
      <c r="BE252" s="52" t="str">
        <f t="shared" ca="1" si="159"/>
        <v/>
      </c>
      <c r="BF252" s="52" t="str">
        <f t="shared" ca="1" si="160"/>
        <v/>
      </c>
      <c r="BG252" s="52">
        <f t="shared" ca="1" si="170"/>
        <v>16.49999999999995</v>
      </c>
      <c r="BH252" s="52">
        <f t="shared" ca="1" si="171"/>
        <v>16.49999999999995</v>
      </c>
    </row>
    <row r="253" spans="19:60">
      <c r="S253" s="68">
        <f t="shared" si="180"/>
        <v>7</v>
      </c>
      <c r="T253" s="69">
        <f t="shared" si="180"/>
        <v>2</v>
      </c>
      <c r="U253" s="70">
        <f t="shared" si="161"/>
        <v>3</v>
      </c>
      <c r="V253" s="68">
        <f t="shared" si="178"/>
        <v>4</v>
      </c>
      <c r="W253" s="70">
        <f t="shared" si="178"/>
        <v>7</v>
      </c>
      <c r="X253" s="71">
        <f t="shared" si="178"/>
        <v>0.42857142857142855</v>
      </c>
      <c r="Y253" s="71">
        <f t="shared" si="178"/>
        <v>0.5</v>
      </c>
      <c r="Z253" s="69">
        <f t="shared" si="178"/>
        <v>10000</v>
      </c>
      <c r="AA253" s="69">
        <f t="shared" ca="1" si="178"/>
        <v>9094.3185641468026</v>
      </c>
      <c r="AB253" s="69">
        <f t="shared" ca="1" si="163"/>
        <v>-905.6814358531974</v>
      </c>
      <c r="AC253" s="69">
        <f t="shared" ca="1" si="179"/>
        <v>132.43413957955693</v>
      </c>
      <c r="AD253" s="73">
        <f t="shared" si="173"/>
        <v>16.399999999999949</v>
      </c>
      <c r="AE253" s="69">
        <f t="shared" si="181"/>
        <v>0.70000000000000007</v>
      </c>
      <c r="AF253" s="69">
        <f t="shared" si="181"/>
        <v>4.2</v>
      </c>
      <c r="AG253" s="78">
        <f t="shared" si="181"/>
        <v>200</v>
      </c>
      <c r="AH253" s="60">
        <f t="shared" si="181"/>
        <v>50</v>
      </c>
      <c r="AI253" s="60">
        <f t="shared" si="181"/>
        <v>210</v>
      </c>
      <c r="AJ253" s="60">
        <f t="shared" si="181"/>
        <v>10210</v>
      </c>
      <c r="AK253" s="60">
        <f t="shared" si="181"/>
        <v>1080.6814358531979</v>
      </c>
      <c r="AL253" s="60">
        <f t="shared" si="181"/>
        <v>21.613628717063957</v>
      </c>
      <c r="AM253" s="60">
        <f t="shared" ca="1" si="181"/>
        <v>-1221.4655076458578</v>
      </c>
      <c r="AN253" s="60">
        <f t="shared" ca="1" si="181"/>
        <v>-1221.4655076458578</v>
      </c>
      <c r="AO253" s="60">
        <f t="shared" ca="1" si="181"/>
        <v>1221.4655076458578</v>
      </c>
      <c r="AP253" s="63">
        <f t="shared" si="147"/>
        <v>35</v>
      </c>
      <c r="AQ253" s="62">
        <f t="shared" si="148"/>
        <v>2.3605871168941479</v>
      </c>
      <c r="AR253" s="62">
        <f t="shared" si="149"/>
        <v>118.0293558447074</v>
      </c>
      <c r="AS253" s="62">
        <f t="shared" si="150"/>
        <v>236.05871168941479</v>
      </c>
      <c r="AT253" s="62">
        <f t="shared" si="151"/>
        <v>-118.0293558447074</v>
      </c>
      <c r="AU253" s="62">
        <f t="shared" si="152"/>
        <v>354.08806753412216</v>
      </c>
      <c r="AV253" s="62">
        <f t="shared" si="153"/>
        <v>-472.11742337882959</v>
      </c>
      <c r="AW253" s="63">
        <f t="shared" si="167"/>
        <v>-118.02935584470742</v>
      </c>
      <c r="AX253" s="61" t="str">
        <f t="shared" ca="1" si="155"/>
        <v/>
      </c>
      <c r="AY253" s="69">
        <f t="shared" ca="1" si="168"/>
        <v>8988.5344923541434</v>
      </c>
      <c r="AZ253" s="51">
        <f t="shared" si="156"/>
        <v>826.20549091295175</v>
      </c>
      <c r="BA253" s="55">
        <f t="shared" ca="1" si="157"/>
        <v>9.0848531980192784E-2</v>
      </c>
      <c r="BB253" s="55">
        <f t="shared" ca="1" si="169"/>
        <v>-0.13032105017534984</v>
      </c>
      <c r="BC253" s="64">
        <f t="shared" ca="1" si="158"/>
        <v>-1023.7107916979048</v>
      </c>
      <c r="BE253" s="52" t="str">
        <f t="shared" ca="1" si="159"/>
        <v/>
      </c>
      <c r="BF253" s="52" t="str">
        <f t="shared" ca="1" si="160"/>
        <v/>
      </c>
      <c r="BG253" s="52">
        <f t="shared" ca="1" si="170"/>
        <v>16.399999999999949</v>
      </c>
      <c r="BH253" s="52">
        <f t="shared" ca="1" si="171"/>
        <v>16.399999999999949</v>
      </c>
    </row>
    <row r="254" spans="19:60">
      <c r="S254" s="68">
        <f t="shared" si="180"/>
        <v>7</v>
      </c>
      <c r="T254" s="69">
        <f t="shared" si="180"/>
        <v>2</v>
      </c>
      <c r="U254" s="70">
        <f t="shared" si="161"/>
        <v>3</v>
      </c>
      <c r="V254" s="68">
        <f t="shared" si="178"/>
        <v>4</v>
      </c>
      <c r="W254" s="70">
        <f t="shared" si="178"/>
        <v>7</v>
      </c>
      <c r="X254" s="71">
        <f t="shared" si="178"/>
        <v>0.42857142857142855</v>
      </c>
      <c r="Y254" s="71">
        <f t="shared" si="178"/>
        <v>0.5</v>
      </c>
      <c r="Z254" s="69">
        <f t="shared" si="178"/>
        <v>10000</v>
      </c>
      <c r="AA254" s="69">
        <f t="shared" ca="1" si="178"/>
        <v>9094.3185641468026</v>
      </c>
      <c r="AB254" s="69">
        <f t="shared" ca="1" si="163"/>
        <v>-905.6814358531974</v>
      </c>
      <c r="AC254" s="69">
        <f t="shared" ca="1" si="179"/>
        <v>132.43413957955693</v>
      </c>
      <c r="AD254" s="73">
        <f t="shared" si="173"/>
        <v>16.299999999999947</v>
      </c>
      <c r="AE254" s="69">
        <f t="shared" si="181"/>
        <v>0.70000000000000007</v>
      </c>
      <c r="AF254" s="69">
        <f t="shared" si="181"/>
        <v>4.2</v>
      </c>
      <c r="AG254" s="78">
        <f t="shared" si="181"/>
        <v>200</v>
      </c>
      <c r="AH254" s="60">
        <f t="shared" si="181"/>
        <v>50</v>
      </c>
      <c r="AI254" s="60">
        <f t="shared" si="181"/>
        <v>210</v>
      </c>
      <c r="AJ254" s="60">
        <f t="shared" si="181"/>
        <v>10210</v>
      </c>
      <c r="AK254" s="60">
        <f t="shared" si="181"/>
        <v>1080.6814358531979</v>
      </c>
      <c r="AL254" s="60">
        <f t="shared" si="181"/>
        <v>21.613628717063957</v>
      </c>
      <c r="AM254" s="60">
        <f t="shared" ca="1" si="181"/>
        <v>-1221.4655076458578</v>
      </c>
      <c r="AN254" s="60">
        <f t="shared" ca="1" si="181"/>
        <v>-1221.4655076458578</v>
      </c>
      <c r="AO254" s="60">
        <f t="shared" ca="1" si="181"/>
        <v>1221.4655076458578</v>
      </c>
      <c r="AP254" s="63">
        <f t="shared" si="147"/>
        <v>35</v>
      </c>
      <c r="AQ254" s="62">
        <f t="shared" si="148"/>
        <v>2.3689342771204922</v>
      </c>
      <c r="AR254" s="62">
        <f t="shared" si="149"/>
        <v>118.44671385602462</v>
      </c>
      <c r="AS254" s="62">
        <f t="shared" si="150"/>
        <v>236.89342771204923</v>
      </c>
      <c r="AT254" s="62">
        <f t="shared" si="151"/>
        <v>-118.44671385602462</v>
      </c>
      <c r="AU254" s="62">
        <f t="shared" si="152"/>
        <v>355.34014156807382</v>
      </c>
      <c r="AV254" s="62">
        <f t="shared" si="153"/>
        <v>-473.78685542409846</v>
      </c>
      <c r="AW254" s="63">
        <f t="shared" si="167"/>
        <v>-118.44671385602464</v>
      </c>
      <c r="AX254" s="61" t="str">
        <f t="shared" ca="1" si="155"/>
        <v/>
      </c>
      <c r="AY254" s="69">
        <f t="shared" ca="1" si="168"/>
        <v>8988.5344923541434</v>
      </c>
      <c r="AZ254" s="51">
        <f t="shared" si="156"/>
        <v>829.12699699217228</v>
      </c>
      <c r="BA254" s="55">
        <f t="shared" ca="1" si="157"/>
        <v>9.1169777168451108E-2</v>
      </c>
      <c r="BB254" s="55">
        <f t="shared" ca="1" si="169"/>
        <v>-0.13078187226443688</v>
      </c>
      <c r="BC254" s="64">
        <f t="shared" ca="1" si="158"/>
        <v>-1024.128149709222</v>
      </c>
      <c r="BE254" s="52" t="str">
        <f t="shared" ca="1" si="159"/>
        <v/>
      </c>
      <c r="BF254" s="52" t="str">
        <f t="shared" ca="1" si="160"/>
        <v/>
      </c>
      <c r="BG254" s="52">
        <f t="shared" ca="1" si="170"/>
        <v>16.299999999999947</v>
      </c>
      <c r="BH254" s="52">
        <f t="shared" ca="1" si="171"/>
        <v>16.299999999999947</v>
      </c>
    </row>
    <row r="255" spans="19:60">
      <c r="S255" s="68">
        <f t="shared" si="180"/>
        <v>7</v>
      </c>
      <c r="T255" s="69">
        <f t="shared" si="180"/>
        <v>2</v>
      </c>
      <c r="U255" s="70">
        <f t="shared" si="161"/>
        <v>3</v>
      </c>
      <c r="V255" s="68">
        <f t="shared" si="178"/>
        <v>4</v>
      </c>
      <c r="W255" s="70">
        <f t="shared" si="178"/>
        <v>7</v>
      </c>
      <c r="X255" s="71">
        <f t="shared" si="178"/>
        <v>0.42857142857142855</v>
      </c>
      <c r="Y255" s="71">
        <f t="shared" si="178"/>
        <v>0.5</v>
      </c>
      <c r="Z255" s="69">
        <f t="shared" si="178"/>
        <v>10000</v>
      </c>
      <c r="AA255" s="69">
        <f t="shared" ca="1" si="178"/>
        <v>9094.3185641468026</v>
      </c>
      <c r="AB255" s="69">
        <f t="shared" ca="1" si="163"/>
        <v>-905.6814358531974</v>
      </c>
      <c r="AC255" s="69">
        <f t="shared" ca="1" si="179"/>
        <v>132.43413957955693</v>
      </c>
      <c r="AD255" s="73">
        <f t="shared" si="173"/>
        <v>16.199999999999946</v>
      </c>
      <c r="AE255" s="69">
        <f t="shared" si="181"/>
        <v>0.70000000000000007</v>
      </c>
      <c r="AF255" s="69">
        <f t="shared" si="181"/>
        <v>4.2</v>
      </c>
      <c r="AG255" s="78">
        <f t="shared" si="181"/>
        <v>200</v>
      </c>
      <c r="AH255" s="60">
        <f t="shared" si="181"/>
        <v>50</v>
      </c>
      <c r="AI255" s="60">
        <f t="shared" si="181"/>
        <v>210</v>
      </c>
      <c r="AJ255" s="60">
        <f t="shared" si="181"/>
        <v>10210</v>
      </c>
      <c r="AK255" s="60">
        <f t="shared" si="181"/>
        <v>1080.6814358531979</v>
      </c>
      <c r="AL255" s="60">
        <f t="shared" si="181"/>
        <v>21.613628717063957</v>
      </c>
      <c r="AM255" s="60">
        <f t="shared" ca="1" si="181"/>
        <v>-1221.4655076458578</v>
      </c>
      <c r="AN255" s="60">
        <f t="shared" ca="1" si="181"/>
        <v>-1221.4655076458578</v>
      </c>
      <c r="AO255" s="60">
        <f t="shared" ca="1" si="181"/>
        <v>1221.4655076458578</v>
      </c>
      <c r="AP255" s="63">
        <f t="shared" si="147"/>
        <v>35</v>
      </c>
      <c r="AQ255" s="62">
        <f t="shared" si="148"/>
        <v>2.3773844887076563</v>
      </c>
      <c r="AR255" s="62">
        <f t="shared" si="149"/>
        <v>118.86922443538282</v>
      </c>
      <c r="AS255" s="62">
        <f t="shared" si="150"/>
        <v>237.73844887076564</v>
      </c>
      <c r="AT255" s="62">
        <f t="shared" si="151"/>
        <v>-118.86922443538282</v>
      </c>
      <c r="AU255" s="62">
        <f t="shared" si="152"/>
        <v>356.60767330614846</v>
      </c>
      <c r="AV255" s="62">
        <f t="shared" si="153"/>
        <v>-475.47689774153127</v>
      </c>
      <c r="AW255" s="63">
        <f t="shared" si="167"/>
        <v>-118.86922443538282</v>
      </c>
      <c r="AX255" s="61" t="str">
        <f t="shared" ca="1" si="155"/>
        <v/>
      </c>
      <c r="AY255" s="69">
        <f t="shared" ca="1" si="168"/>
        <v>8988.5344923541434</v>
      </c>
      <c r="AZ255" s="51">
        <f t="shared" si="156"/>
        <v>832.08457104767967</v>
      </c>
      <c r="BA255" s="55">
        <f t="shared" ca="1" si="157"/>
        <v>9.1494988346687955E-2</v>
      </c>
      <c r="BB255" s="55">
        <f t="shared" ca="1" si="169"/>
        <v>-0.13124838351511758</v>
      </c>
      <c r="BC255" s="64">
        <f t="shared" ca="1" si="158"/>
        <v>-1024.5506602885803</v>
      </c>
      <c r="BE255" s="52" t="str">
        <f t="shared" ca="1" si="159"/>
        <v/>
      </c>
      <c r="BF255" s="52" t="str">
        <f t="shared" ca="1" si="160"/>
        <v/>
      </c>
      <c r="BG255" s="52">
        <f t="shared" ca="1" si="170"/>
        <v>16.199999999999946</v>
      </c>
      <c r="BH255" s="52">
        <f t="shared" ca="1" si="171"/>
        <v>16.199999999999946</v>
      </c>
    </row>
    <row r="256" spans="19:60">
      <c r="S256" s="68">
        <f t="shared" si="180"/>
        <v>7</v>
      </c>
      <c r="T256" s="69">
        <f t="shared" si="180"/>
        <v>2</v>
      </c>
      <c r="U256" s="70">
        <f t="shared" si="161"/>
        <v>3</v>
      </c>
      <c r="V256" s="68">
        <f t="shared" si="178"/>
        <v>4</v>
      </c>
      <c r="W256" s="70">
        <f t="shared" si="178"/>
        <v>7</v>
      </c>
      <c r="X256" s="71">
        <f t="shared" si="178"/>
        <v>0.42857142857142855</v>
      </c>
      <c r="Y256" s="71">
        <f t="shared" si="178"/>
        <v>0.5</v>
      </c>
      <c r="Z256" s="69">
        <f t="shared" si="178"/>
        <v>10000</v>
      </c>
      <c r="AA256" s="69">
        <f t="shared" ca="1" si="178"/>
        <v>9094.3185641468026</v>
      </c>
      <c r="AB256" s="69">
        <f t="shared" ca="1" si="163"/>
        <v>-905.6814358531974</v>
      </c>
      <c r="AC256" s="69">
        <f t="shared" ca="1" si="179"/>
        <v>132.43413957955693</v>
      </c>
      <c r="AD256" s="73">
        <f t="shared" si="173"/>
        <v>16.099999999999945</v>
      </c>
      <c r="AE256" s="69">
        <f t="shared" si="181"/>
        <v>0.70000000000000007</v>
      </c>
      <c r="AF256" s="69">
        <f t="shared" si="181"/>
        <v>4.2</v>
      </c>
      <c r="AG256" s="78">
        <f t="shared" si="181"/>
        <v>200</v>
      </c>
      <c r="AH256" s="60">
        <f t="shared" si="181"/>
        <v>50</v>
      </c>
      <c r="AI256" s="60">
        <f t="shared" si="181"/>
        <v>210</v>
      </c>
      <c r="AJ256" s="60">
        <f t="shared" si="181"/>
        <v>10210</v>
      </c>
      <c r="AK256" s="60">
        <f t="shared" si="181"/>
        <v>1080.6814358531979</v>
      </c>
      <c r="AL256" s="60">
        <f t="shared" si="181"/>
        <v>21.613628717063957</v>
      </c>
      <c r="AM256" s="60">
        <f t="shared" ca="1" si="181"/>
        <v>-1221.4655076458578</v>
      </c>
      <c r="AN256" s="60">
        <f t="shared" ca="1" si="181"/>
        <v>-1221.4655076458578</v>
      </c>
      <c r="AO256" s="60">
        <f t="shared" ca="1" si="181"/>
        <v>1221.4655076458578</v>
      </c>
      <c r="AP256" s="63">
        <f t="shared" si="147"/>
        <v>35</v>
      </c>
      <c r="AQ256" s="62">
        <f t="shared" si="148"/>
        <v>2.3859396718673311</v>
      </c>
      <c r="AR256" s="62">
        <f t="shared" si="149"/>
        <v>119.29698359336656</v>
      </c>
      <c r="AS256" s="62">
        <f t="shared" si="150"/>
        <v>238.59396718673312</v>
      </c>
      <c r="AT256" s="62">
        <f t="shared" si="151"/>
        <v>-119.29698359336656</v>
      </c>
      <c r="AU256" s="62">
        <f t="shared" si="152"/>
        <v>357.89095078009967</v>
      </c>
      <c r="AV256" s="62">
        <f t="shared" si="153"/>
        <v>-477.18793437346625</v>
      </c>
      <c r="AW256" s="63">
        <f t="shared" si="167"/>
        <v>-119.29698359336658</v>
      </c>
      <c r="AX256" s="61" t="str">
        <f t="shared" ca="1" si="155"/>
        <v/>
      </c>
      <c r="AY256" s="69">
        <f t="shared" ca="1" si="168"/>
        <v>8988.5344923541434</v>
      </c>
      <c r="AZ256" s="51">
        <f t="shared" si="156"/>
        <v>835.07888515356592</v>
      </c>
      <c r="BA256" s="55">
        <f t="shared" ca="1" si="157"/>
        <v>9.1824239415337669E-2</v>
      </c>
      <c r="BB256" s="55">
        <f t="shared" ca="1" si="169"/>
        <v>-0.13172068993661423</v>
      </c>
      <c r="BC256" s="64">
        <f t="shared" ca="1" si="158"/>
        <v>-1024.978419446564</v>
      </c>
      <c r="BE256" s="52" t="str">
        <f t="shared" ca="1" si="159"/>
        <v/>
      </c>
      <c r="BF256" s="52" t="str">
        <f t="shared" ca="1" si="160"/>
        <v/>
      </c>
      <c r="BG256" s="52">
        <f t="shared" ca="1" si="170"/>
        <v>16.099999999999945</v>
      </c>
      <c r="BH256" s="52">
        <f t="shared" ca="1" si="171"/>
        <v>16.099999999999945</v>
      </c>
    </row>
    <row r="257" spans="19:60">
      <c r="S257" s="68">
        <f t="shared" si="180"/>
        <v>7</v>
      </c>
      <c r="T257" s="69">
        <f t="shared" si="180"/>
        <v>2</v>
      </c>
      <c r="U257" s="70">
        <f t="shared" si="161"/>
        <v>3</v>
      </c>
      <c r="V257" s="68">
        <f t="shared" si="178"/>
        <v>4</v>
      </c>
      <c r="W257" s="70">
        <f t="shared" si="178"/>
        <v>7</v>
      </c>
      <c r="X257" s="71">
        <f t="shared" si="178"/>
        <v>0.42857142857142855</v>
      </c>
      <c r="Y257" s="71">
        <f t="shared" si="178"/>
        <v>0.5</v>
      </c>
      <c r="Z257" s="69">
        <f t="shared" si="178"/>
        <v>10000</v>
      </c>
      <c r="AA257" s="69">
        <f t="shared" ca="1" si="178"/>
        <v>9094.3185641468026</v>
      </c>
      <c r="AB257" s="69">
        <f t="shared" ca="1" si="163"/>
        <v>-905.6814358531974</v>
      </c>
      <c r="AC257" s="69">
        <f t="shared" ca="1" si="179"/>
        <v>132.43413957955693</v>
      </c>
      <c r="AD257" s="73">
        <f t="shared" si="173"/>
        <v>15.999999999999945</v>
      </c>
      <c r="AE257" s="69">
        <f t="shared" si="181"/>
        <v>0.70000000000000007</v>
      </c>
      <c r="AF257" s="69">
        <f t="shared" si="181"/>
        <v>4.2</v>
      </c>
      <c r="AG257" s="78">
        <f t="shared" si="181"/>
        <v>200</v>
      </c>
      <c r="AH257" s="60">
        <f t="shared" si="181"/>
        <v>50</v>
      </c>
      <c r="AI257" s="60">
        <f t="shared" si="181"/>
        <v>210</v>
      </c>
      <c r="AJ257" s="60">
        <f t="shared" si="181"/>
        <v>10210</v>
      </c>
      <c r="AK257" s="60">
        <f t="shared" si="181"/>
        <v>1080.6814358531979</v>
      </c>
      <c r="AL257" s="60">
        <f t="shared" si="181"/>
        <v>21.613628717063957</v>
      </c>
      <c r="AM257" s="60">
        <f t="shared" ca="1" si="181"/>
        <v>-1221.4655076458578</v>
      </c>
      <c r="AN257" s="60">
        <f t="shared" ca="1" si="181"/>
        <v>-1221.4655076458578</v>
      </c>
      <c r="AO257" s="60">
        <f t="shared" ca="1" si="181"/>
        <v>1221.4655076458578</v>
      </c>
      <c r="AP257" s="63">
        <f t="shared" si="147"/>
        <v>35</v>
      </c>
      <c r="AQ257" s="62">
        <f t="shared" si="148"/>
        <v>2.3946017948165021</v>
      </c>
      <c r="AR257" s="62">
        <f t="shared" si="149"/>
        <v>119.73008974082511</v>
      </c>
      <c r="AS257" s="62">
        <f t="shared" si="150"/>
        <v>239.46017948165021</v>
      </c>
      <c r="AT257" s="62">
        <f t="shared" si="151"/>
        <v>-119.73008974082511</v>
      </c>
      <c r="AU257" s="62">
        <f t="shared" si="152"/>
        <v>359.19026922247531</v>
      </c>
      <c r="AV257" s="62">
        <f t="shared" si="153"/>
        <v>-478.92035896330043</v>
      </c>
      <c r="AW257" s="63">
        <f t="shared" si="167"/>
        <v>-119.73008974082512</v>
      </c>
      <c r="AX257" s="61" t="str">
        <f t="shared" ca="1" si="155"/>
        <v/>
      </c>
      <c r="AY257" s="69">
        <f t="shared" ca="1" si="168"/>
        <v>8988.5344923541434</v>
      </c>
      <c r="AZ257" s="51">
        <f t="shared" si="156"/>
        <v>838.11062818577579</v>
      </c>
      <c r="BA257" s="55">
        <f t="shared" ca="1" si="157"/>
        <v>9.2157606122345512E-2</v>
      </c>
      <c r="BB257" s="55">
        <f t="shared" ca="1" si="169"/>
        <v>-0.13219890018837954</v>
      </c>
      <c r="BC257" s="64">
        <f t="shared" ca="1" si="158"/>
        <v>-1025.4115255940226</v>
      </c>
      <c r="BE257" s="52" t="str">
        <f t="shared" ca="1" si="159"/>
        <v/>
      </c>
      <c r="BF257" s="52" t="str">
        <f t="shared" ca="1" si="160"/>
        <v/>
      </c>
      <c r="BG257" s="52">
        <f t="shared" ca="1" si="170"/>
        <v>15.999999999999945</v>
      </c>
      <c r="BH257" s="52">
        <f t="shared" ca="1" si="171"/>
        <v>15.999999999999945</v>
      </c>
    </row>
    <row r="258" spans="19:60">
      <c r="S258" s="68">
        <f t="shared" si="180"/>
        <v>7</v>
      </c>
      <c r="T258" s="69">
        <f t="shared" si="180"/>
        <v>2</v>
      </c>
      <c r="U258" s="70">
        <f t="shared" si="161"/>
        <v>3</v>
      </c>
      <c r="V258" s="68">
        <f t="shared" si="178"/>
        <v>4</v>
      </c>
      <c r="W258" s="70">
        <f t="shared" si="178"/>
        <v>7</v>
      </c>
      <c r="X258" s="71">
        <f t="shared" si="178"/>
        <v>0.42857142857142855</v>
      </c>
      <c r="Y258" s="71">
        <f t="shared" si="178"/>
        <v>0.5</v>
      </c>
      <c r="Z258" s="69">
        <f t="shared" si="178"/>
        <v>10000</v>
      </c>
      <c r="AA258" s="69">
        <f t="shared" ca="1" si="178"/>
        <v>9094.3185641468026</v>
      </c>
      <c r="AB258" s="69">
        <f t="shared" ca="1" si="163"/>
        <v>-905.6814358531974</v>
      </c>
      <c r="AC258" s="69">
        <f t="shared" ca="1" si="179"/>
        <v>132.43413957955693</v>
      </c>
      <c r="AD258" s="73">
        <f t="shared" si="173"/>
        <v>15.899999999999945</v>
      </c>
      <c r="AE258" s="69">
        <f t="shared" si="181"/>
        <v>0.70000000000000007</v>
      </c>
      <c r="AF258" s="69">
        <f t="shared" si="181"/>
        <v>4.2</v>
      </c>
      <c r="AG258" s="78">
        <f t="shared" si="181"/>
        <v>200</v>
      </c>
      <c r="AH258" s="60">
        <f t="shared" si="181"/>
        <v>50</v>
      </c>
      <c r="AI258" s="60">
        <f t="shared" si="181"/>
        <v>210</v>
      </c>
      <c r="AJ258" s="60">
        <f t="shared" si="181"/>
        <v>10210</v>
      </c>
      <c r="AK258" s="60">
        <f t="shared" si="181"/>
        <v>1080.6814358531979</v>
      </c>
      <c r="AL258" s="60">
        <f t="shared" si="181"/>
        <v>21.613628717063957</v>
      </c>
      <c r="AM258" s="60">
        <f t="shared" ca="1" si="181"/>
        <v>-1221.4655076458578</v>
      </c>
      <c r="AN258" s="60">
        <f t="shared" ca="1" si="181"/>
        <v>-1221.4655076458578</v>
      </c>
      <c r="AO258" s="60">
        <f t="shared" ca="1" si="181"/>
        <v>1221.4655076458578</v>
      </c>
      <c r="AP258" s="63">
        <f t="shared" si="147"/>
        <v>35</v>
      </c>
      <c r="AQ258" s="62">
        <f t="shared" si="148"/>
        <v>2.403372875287046</v>
      </c>
      <c r="AR258" s="62">
        <f t="shared" si="149"/>
        <v>120.1686437643523</v>
      </c>
      <c r="AS258" s="62">
        <f t="shared" si="150"/>
        <v>240.33728752870459</v>
      </c>
      <c r="AT258" s="62">
        <f t="shared" si="151"/>
        <v>-120.1686437643523</v>
      </c>
      <c r="AU258" s="62">
        <f t="shared" si="152"/>
        <v>360.5059312930569</v>
      </c>
      <c r="AV258" s="62">
        <f t="shared" si="153"/>
        <v>-480.67457505740919</v>
      </c>
      <c r="AW258" s="63">
        <f t="shared" si="167"/>
        <v>-120.16864376435228</v>
      </c>
      <c r="AX258" s="61" t="str">
        <f t="shared" ca="1" si="155"/>
        <v/>
      </c>
      <c r="AY258" s="69">
        <f t="shared" ca="1" si="168"/>
        <v>8988.5344923541434</v>
      </c>
      <c r="AZ258" s="51">
        <f t="shared" si="156"/>
        <v>841.18050635046609</v>
      </c>
      <c r="BA258" s="55">
        <f t="shared" ca="1" si="157"/>
        <v>9.2495166121265376E-2</v>
      </c>
      <c r="BB258" s="55">
        <f t="shared" ca="1" si="169"/>
        <v>-0.13268312566343748</v>
      </c>
      <c r="BC258" s="64">
        <f t="shared" ca="1" si="158"/>
        <v>-1025.8500796175497</v>
      </c>
      <c r="BE258" s="52" t="str">
        <f t="shared" ca="1" si="159"/>
        <v/>
      </c>
      <c r="BF258" s="52" t="str">
        <f t="shared" ca="1" si="160"/>
        <v/>
      </c>
      <c r="BG258" s="52">
        <f t="shared" ca="1" si="170"/>
        <v>15.899999999999945</v>
      </c>
      <c r="BH258" s="52">
        <f t="shared" ca="1" si="171"/>
        <v>15.899999999999945</v>
      </c>
    </row>
    <row r="259" spans="19:60">
      <c r="S259" s="68">
        <f t="shared" si="180"/>
        <v>7</v>
      </c>
      <c r="T259" s="69">
        <f t="shared" si="180"/>
        <v>2</v>
      </c>
      <c r="U259" s="70">
        <f t="shared" si="161"/>
        <v>3</v>
      </c>
      <c r="V259" s="68">
        <f t="shared" si="178"/>
        <v>4</v>
      </c>
      <c r="W259" s="70">
        <f t="shared" si="178"/>
        <v>7</v>
      </c>
      <c r="X259" s="71">
        <f t="shared" si="178"/>
        <v>0.42857142857142855</v>
      </c>
      <c r="Y259" s="71">
        <f t="shared" si="178"/>
        <v>0.5</v>
      </c>
      <c r="Z259" s="69">
        <f t="shared" si="178"/>
        <v>10000</v>
      </c>
      <c r="AA259" s="69">
        <f t="shared" ca="1" si="178"/>
        <v>9094.3185641468026</v>
      </c>
      <c r="AB259" s="69">
        <f t="shared" ca="1" si="163"/>
        <v>-905.6814358531974</v>
      </c>
      <c r="AC259" s="69">
        <f t="shared" ca="1" si="179"/>
        <v>132.43413957955693</v>
      </c>
      <c r="AD259" s="73">
        <f t="shared" si="173"/>
        <v>15.799999999999946</v>
      </c>
      <c r="AE259" s="69">
        <f t="shared" si="181"/>
        <v>0.70000000000000007</v>
      </c>
      <c r="AF259" s="69">
        <f t="shared" si="181"/>
        <v>4.2</v>
      </c>
      <c r="AG259" s="78">
        <f t="shared" si="181"/>
        <v>200</v>
      </c>
      <c r="AH259" s="60">
        <f t="shared" si="181"/>
        <v>50</v>
      </c>
      <c r="AI259" s="60">
        <f t="shared" si="181"/>
        <v>210</v>
      </c>
      <c r="AJ259" s="60">
        <f t="shared" si="181"/>
        <v>10210</v>
      </c>
      <c r="AK259" s="60">
        <f t="shared" si="181"/>
        <v>1080.6814358531979</v>
      </c>
      <c r="AL259" s="60">
        <f t="shared" si="181"/>
        <v>21.613628717063957</v>
      </c>
      <c r="AM259" s="60">
        <f t="shared" ca="1" si="181"/>
        <v>-1221.4655076458578</v>
      </c>
      <c r="AN259" s="60">
        <f t="shared" ca="1" si="181"/>
        <v>-1221.4655076458578</v>
      </c>
      <c r="AO259" s="60">
        <f t="shared" ca="1" si="181"/>
        <v>1221.4655076458578</v>
      </c>
      <c r="AP259" s="63">
        <f t="shared" si="147"/>
        <v>35</v>
      </c>
      <c r="AQ259" s="62">
        <f t="shared" si="148"/>
        <v>2.4122549820926604</v>
      </c>
      <c r="AR259" s="62">
        <f t="shared" si="149"/>
        <v>120.61274910463302</v>
      </c>
      <c r="AS259" s="62">
        <f t="shared" si="150"/>
        <v>241.22549820926605</v>
      </c>
      <c r="AT259" s="62">
        <f t="shared" si="151"/>
        <v>-120.61274910463302</v>
      </c>
      <c r="AU259" s="62">
        <f t="shared" si="152"/>
        <v>361.83824731389905</v>
      </c>
      <c r="AV259" s="62">
        <f t="shared" si="153"/>
        <v>-482.4509964185321</v>
      </c>
      <c r="AW259" s="63">
        <f t="shared" si="167"/>
        <v>-120.61274910463305</v>
      </c>
      <c r="AX259" s="61" t="str">
        <f t="shared" ca="1" si="155"/>
        <v/>
      </c>
      <c r="AY259" s="69">
        <f t="shared" ca="1" si="168"/>
        <v>8988.5344923541434</v>
      </c>
      <c r="AZ259" s="51">
        <f t="shared" si="156"/>
        <v>844.28924373243115</v>
      </c>
      <c r="BA259" s="55">
        <f t="shared" ca="1" si="157"/>
        <v>9.2836999031563991E-2</v>
      </c>
      <c r="BB259" s="55">
        <f t="shared" ca="1" si="169"/>
        <v>-0.13317348057488865</v>
      </c>
      <c r="BC259" s="64">
        <f t="shared" ca="1" si="158"/>
        <v>-1026.2941849578306</v>
      </c>
      <c r="BE259" s="52" t="str">
        <f t="shared" ca="1" si="159"/>
        <v/>
      </c>
      <c r="BF259" s="52" t="str">
        <f t="shared" ca="1" si="160"/>
        <v/>
      </c>
      <c r="BG259" s="52">
        <f t="shared" ca="1" si="170"/>
        <v>15.799999999999946</v>
      </c>
      <c r="BH259" s="52">
        <f t="shared" ca="1" si="171"/>
        <v>15.799999999999946</v>
      </c>
    </row>
    <row r="260" spans="19:60">
      <c r="S260" s="68">
        <f t="shared" si="180"/>
        <v>7</v>
      </c>
      <c r="T260" s="69">
        <f t="shared" si="180"/>
        <v>2</v>
      </c>
      <c r="U260" s="70">
        <f t="shared" si="161"/>
        <v>3</v>
      </c>
      <c r="V260" s="68">
        <f t="shared" si="178"/>
        <v>4</v>
      </c>
      <c r="W260" s="70">
        <f t="shared" si="178"/>
        <v>7</v>
      </c>
      <c r="X260" s="71">
        <f t="shared" si="178"/>
        <v>0.42857142857142855</v>
      </c>
      <c r="Y260" s="71">
        <f t="shared" si="178"/>
        <v>0.5</v>
      </c>
      <c r="Z260" s="69">
        <f t="shared" si="178"/>
        <v>10000</v>
      </c>
      <c r="AA260" s="69">
        <f t="shared" ca="1" si="178"/>
        <v>9094.3185641468026</v>
      </c>
      <c r="AB260" s="69">
        <f t="shared" ca="1" si="163"/>
        <v>-905.6814358531974</v>
      </c>
      <c r="AC260" s="69">
        <f t="shared" ca="1" si="179"/>
        <v>132.43413957955693</v>
      </c>
      <c r="AD260" s="73">
        <f t="shared" si="173"/>
        <v>15.699999999999946</v>
      </c>
      <c r="AE260" s="69">
        <f t="shared" si="181"/>
        <v>0.70000000000000007</v>
      </c>
      <c r="AF260" s="69">
        <f t="shared" si="181"/>
        <v>4.2</v>
      </c>
      <c r="AG260" s="78">
        <f t="shared" si="181"/>
        <v>200</v>
      </c>
      <c r="AH260" s="60">
        <f t="shared" si="181"/>
        <v>50</v>
      </c>
      <c r="AI260" s="60">
        <f t="shared" si="181"/>
        <v>210</v>
      </c>
      <c r="AJ260" s="60">
        <f t="shared" si="181"/>
        <v>10210</v>
      </c>
      <c r="AK260" s="60">
        <f t="shared" si="181"/>
        <v>1080.6814358531979</v>
      </c>
      <c r="AL260" s="60">
        <f t="shared" si="181"/>
        <v>21.613628717063957</v>
      </c>
      <c r="AM260" s="60">
        <f t="shared" ca="1" si="181"/>
        <v>-1221.4655076458578</v>
      </c>
      <c r="AN260" s="60">
        <f t="shared" ca="1" si="181"/>
        <v>-1221.4655076458578</v>
      </c>
      <c r="AO260" s="60">
        <f t="shared" ca="1" si="181"/>
        <v>1221.4655076458578</v>
      </c>
      <c r="AP260" s="63">
        <f t="shared" si="147"/>
        <v>35</v>
      </c>
      <c r="AQ260" s="62">
        <f t="shared" si="148"/>
        <v>2.4212502367556707</v>
      </c>
      <c r="AR260" s="62">
        <f t="shared" si="149"/>
        <v>121.06251183778353</v>
      </c>
      <c r="AS260" s="62">
        <f t="shared" si="150"/>
        <v>242.12502367556706</v>
      </c>
      <c r="AT260" s="62">
        <f t="shared" si="151"/>
        <v>-121.06251183778353</v>
      </c>
      <c r="AU260" s="62">
        <f t="shared" si="152"/>
        <v>363.18753551335061</v>
      </c>
      <c r="AV260" s="62">
        <f t="shared" si="153"/>
        <v>-484.25004735113413</v>
      </c>
      <c r="AW260" s="63">
        <f t="shared" si="167"/>
        <v>-121.06251183778352</v>
      </c>
      <c r="AX260" s="61" t="str">
        <f t="shared" ca="1" si="155"/>
        <v/>
      </c>
      <c r="AY260" s="69">
        <f t="shared" ca="1" si="168"/>
        <v>8988.5344923541434</v>
      </c>
      <c r="AZ260" s="51">
        <f t="shared" si="156"/>
        <v>847.43758286448474</v>
      </c>
      <c r="BA260" s="55">
        <f t="shared" ca="1" si="157"/>
        <v>9.3183186501229448E-2</v>
      </c>
      <c r="BB260" s="55">
        <f t="shared" ca="1" si="169"/>
        <v>-0.13367008204572126</v>
      </c>
      <c r="BC260" s="64">
        <f t="shared" ca="1" si="158"/>
        <v>-1026.7439476909808</v>
      </c>
      <c r="BE260" s="52" t="str">
        <f t="shared" ca="1" si="159"/>
        <v/>
      </c>
      <c r="BF260" s="52" t="str">
        <f t="shared" ca="1" si="160"/>
        <v/>
      </c>
      <c r="BG260" s="52">
        <f t="shared" ca="1" si="170"/>
        <v>15.699999999999946</v>
      </c>
      <c r="BH260" s="52">
        <f t="shared" ca="1" si="171"/>
        <v>15.699999999999946</v>
      </c>
    </row>
    <row r="261" spans="19:60">
      <c r="S261" s="68">
        <f t="shared" si="180"/>
        <v>7</v>
      </c>
      <c r="T261" s="69">
        <f t="shared" si="180"/>
        <v>2</v>
      </c>
      <c r="U261" s="70">
        <f t="shared" si="161"/>
        <v>3</v>
      </c>
      <c r="V261" s="68">
        <f t="shared" si="178"/>
        <v>4</v>
      </c>
      <c r="W261" s="70">
        <f t="shared" si="178"/>
        <v>7</v>
      </c>
      <c r="X261" s="71">
        <f t="shared" si="178"/>
        <v>0.42857142857142855</v>
      </c>
      <c r="Y261" s="71">
        <f t="shared" si="178"/>
        <v>0.5</v>
      </c>
      <c r="Z261" s="69">
        <f t="shared" si="178"/>
        <v>10000</v>
      </c>
      <c r="AA261" s="69">
        <f t="shared" ca="1" si="178"/>
        <v>9094.3185641468026</v>
      </c>
      <c r="AB261" s="69">
        <f t="shared" ca="1" si="163"/>
        <v>-905.6814358531974</v>
      </c>
      <c r="AC261" s="69">
        <f t="shared" ca="1" si="179"/>
        <v>132.43413957955693</v>
      </c>
      <c r="AD261" s="73">
        <f t="shared" si="173"/>
        <v>15.599999999999946</v>
      </c>
      <c r="AE261" s="69">
        <f t="shared" si="181"/>
        <v>0.70000000000000007</v>
      </c>
      <c r="AF261" s="69">
        <f t="shared" si="181"/>
        <v>4.2</v>
      </c>
      <c r="AG261" s="78">
        <f t="shared" si="181"/>
        <v>200</v>
      </c>
      <c r="AH261" s="60">
        <f t="shared" si="181"/>
        <v>50</v>
      </c>
      <c r="AI261" s="60">
        <f t="shared" si="181"/>
        <v>210</v>
      </c>
      <c r="AJ261" s="60">
        <f t="shared" si="181"/>
        <v>10210</v>
      </c>
      <c r="AK261" s="60">
        <f t="shared" si="181"/>
        <v>1080.6814358531979</v>
      </c>
      <c r="AL261" s="60">
        <f t="shared" si="181"/>
        <v>21.613628717063957</v>
      </c>
      <c r="AM261" s="60">
        <f t="shared" ca="1" si="181"/>
        <v>-1221.4655076458578</v>
      </c>
      <c r="AN261" s="60">
        <f t="shared" ca="1" si="181"/>
        <v>-1221.4655076458578</v>
      </c>
      <c r="AO261" s="60">
        <f t="shared" ca="1" si="181"/>
        <v>1221.4655076458578</v>
      </c>
      <c r="AP261" s="63">
        <f t="shared" si="147"/>
        <v>35</v>
      </c>
      <c r="AQ261" s="62">
        <f t="shared" si="148"/>
        <v>2.4303608151964124</v>
      </c>
      <c r="AR261" s="62">
        <f t="shared" si="149"/>
        <v>121.51804075982062</v>
      </c>
      <c r="AS261" s="62">
        <f t="shared" si="150"/>
        <v>243.03608151964124</v>
      </c>
      <c r="AT261" s="62">
        <f t="shared" si="151"/>
        <v>-121.51804075982062</v>
      </c>
      <c r="AU261" s="62">
        <f t="shared" si="152"/>
        <v>364.55412227946186</v>
      </c>
      <c r="AV261" s="62">
        <f t="shared" si="153"/>
        <v>-486.07216303928249</v>
      </c>
      <c r="AW261" s="63">
        <f t="shared" si="167"/>
        <v>-121.51804075982062</v>
      </c>
      <c r="AX261" s="61" t="str">
        <f t="shared" ca="1" si="155"/>
        <v/>
      </c>
      <c r="AY261" s="69">
        <f t="shared" ca="1" si="168"/>
        <v>8988.5344923541434</v>
      </c>
      <c r="AZ261" s="51">
        <f t="shared" si="156"/>
        <v>850.62628531874429</v>
      </c>
      <c r="BA261" s="55">
        <f t="shared" ca="1" si="157"/>
        <v>9.3533812271788072E-2</v>
      </c>
      <c r="BB261" s="55">
        <f t="shared" ca="1" si="169"/>
        <v>-0.13417305020207743</v>
      </c>
      <c r="BC261" s="64">
        <f t="shared" ca="1" si="158"/>
        <v>-1027.1994766130181</v>
      </c>
      <c r="BE261" s="52" t="str">
        <f t="shared" ca="1" si="159"/>
        <v/>
      </c>
      <c r="BF261" s="52" t="str">
        <f t="shared" ca="1" si="160"/>
        <v/>
      </c>
      <c r="BG261" s="52">
        <f t="shared" ca="1" si="170"/>
        <v>15.599999999999946</v>
      </c>
      <c r="BH261" s="52">
        <f t="shared" ca="1" si="171"/>
        <v>15.599999999999946</v>
      </c>
    </row>
    <row r="262" spans="19:60">
      <c r="S262" s="68">
        <f t="shared" si="180"/>
        <v>7</v>
      </c>
      <c r="T262" s="69">
        <f t="shared" si="180"/>
        <v>2</v>
      </c>
      <c r="U262" s="70">
        <f t="shared" si="161"/>
        <v>3</v>
      </c>
      <c r="V262" s="68">
        <f t="shared" si="178"/>
        <v>4</v>
      </c>
      <c r="W262" s="70">
        <f t="shared" si="178"/>
        <v>7</v>
      </c>
      <c r="X262" s="71">
        <f t="shared" si="178"/>
        <v>0.42857142857142855</v>
      </c>
      <c r="Y262" s="71">
        <f t="shared" si="178"/>
        <v>0.5</v>
      </c>
      <c r="Z262" s="69">
        <f t="shared" si="178"/>
        <v>10000</v>
      </c>
      <c r="AA262" s="69">
        <f t="shared" ca="1" si="178"/>
        <v>9094.3185641468026</v>
      </c>
      <c r="AB262" s="69">
        <f t="shared" ca="1" si="163"/>
        <v>-905.6814358531974</v>
      </c>
      <c r="AC262" s="69">
        <f t="shared" ca="1" si="179"/>
        <v>132.43413957955693</v>
      </c>
      <c r="AD262" s="73">
        <f t="shared" si="173"/>
        <v>15.499999999999947</v>
      </c>
      <c r="AE262" s="69">
        <f t="shared" si="181"/>
        <v>0.70000000000000007</v>
      </c>
      <c r="AF262" s="69">
        <f t="shared" si="181"/>
        <v>4.2</v>
      </c>
      <c r="AG262" s="78">
        <f t="shared" si="181"/>
        <v>200</v>
      </c>
      <c r="AH262" s="60">
        <f t="shared" si="181"/>
        <v>50</v>
      </c>
      <c r="AI262" s="60">
        <f t="shared" si="181"/>
        <v>210</v>
      </c>
      <c r="AJ262" s="60">
        <f t="shared" si="181"/>
        <v>10210</v>
      </c>
      <c r="AK262" s="60">
        <f t="shared" si="181"/>
        <v>1080.6814358531979</v>
      </c>
      <c r="AL262" s="60">
        <f t="shared" si="181"/>
        <v>21.613628717063957</v>
      </c>
      <c r="AM262" s="60">
        <f t="shared" ca="1" si="181"/>
        <v>-1221.4655076458578</v>
      </c>
      <c r="AN262" s="60">
        <f t="shared" ca="1" si="181"/>
        <v>-1221.4655076458578</v>
      </c>
      <c r="AO262" s="60">
        <f t="shared" ca="1" si="181"/>
        <v>1221.4655076458578</v>
      </c>
      <c r="AP262" s="63">
        <f t="shared" si="147"/>
        <v>35</v>
      </c>
      <c r="AQ262" s="62">
        <f t="shared" si="148"/>
        <v>2.4395889494880021</v>
      </c>
      <c r="AR262" s="62">
        <f t="shared" si="149"/>
        <v>121.9794474744001</v>
      </c>
      <c r="AS262" s="62">
        <f t="shared" si="150"/>
        <v>243.95889494880021</v>
      </c>
      <c r="AT262" s="62">
        <f t="shared" si="151"/>
        <v>-121.9794474744001</v>
      </c>
      <c r="AU262" s="62">
        <f t="shared" si="152"/>
        <v>365.93834242320031</v>
      </c>
      <c r="AV262" s="62">
        <f t="shared" si="153"/>
        <v>-487.91778989760041</v>
      </c>
      <c r="AW262" s="63">
        <f t="shared" si="167"/>
        <v>-121.9794474744001</v>
      </c>
      <c r="AX262" s="61" t="str">
        <f t="shared" ca="1" si="155"/>
        <v/>
      </c>
      <c r="AY262" s="69">
        <f t="shared" ca="1" si="168"/>
        <v>8988.5344923541434</v>
      </c>
      <c r="AZ262" s="51">
        <f t="shared" si="156"/>
        <v>853.85613232080073</v>
      </c>
      <c r="BA262" s="55">
        <f t="shared" ca="1" si="157"/>
        <v>9.3888962245837773E-2</v>
      </c>
      <c r="BB262" s="55">
        <f t="shared" ca="1" si="169"/>
        <v>-0.13468250827012848</v>
      </c>
      <c r="BC262" s="64">
        <f t="shared" ca="1" si="158"/>
        <v>-1027.6608833275975</v>
      </c>
      <c r="BE262" s="52" t="str">
        <f t="shared" ca="1" si="159"/>
        <v/>
      </c>
      <c r="BF262" s="52" t="str">
        <f t="shared" ca="1" si="160"/>
        <v/>
      </c>
      <c r="BG262" s="52">
        <f t="shared" ca="1" si="170"/>
        <v>15.499999999999947</v>
      </c>
      <c r="BH262" s="52">
        <f t="shared" ca="1" si="171"/>
        <v>15.499999999999947</v>
      </c>
    </row>
    <row r="263" spans="19:60">
      <c r="S263" s="68">
        <f t="shared" si="180"/>
        <v>7</v>
      </c>
      <c r="T263" s="69">
        <f t="shared" si="180"/>
        <v>2</v>
      </c>
      <c r="U263" s="70">
        <f t="shared" si="161"/>
        <v>3</v>
      </c>
      <c r="V263" s="68">
        <f t="shared" si="178"/>
        <v>4</v>
      </c>
      <c r="W263" s="70">
        <f t="shared" si="178"/>
        <v>7</v>
      </c>
      <c r="X263" s="71">
        <f t="shared" si="178"/>
        <v>0.42857142857142855</v>
      </c>
      <c r="Y263" s="71">
        <f t="shared" si="178"/>
        <v>0.5</v>
      </c>
      <c r="Z263" s="69">
        <f t="shared" si="178"/>
        <v>10000</v>
      </c>
      <c r="AA263" s="69">
        <f t="shared" ca="1" si="178"/>
        <v>9094.3185641468026</v>
      </c>
      <c r="AB263" s="69">
        <f t="shared" ca="1" si="163"/>
        <v>-905.6814358531974</v>
      </c>
      <c r="AC263" s="69">
        <f t="shared" ca="1" si="179"/>
        <v>132.43413957955693</v>
      </c>
      <c r="AD263" s="73">
        <f t="shared" si="173"/>
        <v>15.399999999999947</v>
      </c>
      <c r="AE263" s="69">
        <f t="shared" si="181"/>
        <v>0.70000000000000007</v>
      </c>
      <c r="AF263" s="69">
        <f t="shared" si="181"/>
        <v>4.2</v>
      </c>
      <c r="AG263" s="78">
        <f t="shared" si="181"/>
        <v>200</v>
      </c>
      <c r="AH263" s="60">
        <f t="shared" si="181"/>
        <v>50</v>
      </c>
      <c r="AI263" s="60">
        <f t="shared" si="181"/>
        <v>210</v>
      </c>
      <c r="AJ263" s="60">
        <f t="shared" si="181"/>
        <v>10210</v>
      </c>
      <c r="AK263" s="60">
        <f t="shared" si="181"/>
        <v>1080.6814358531979</v>
      </c>
      <c r="AL263" s="60">
        <f t="shared" si="181"/>
        <v>21.613628717063957</v>
      </c>
      <c r="AM263" s="60">
        <f t="shared" ca="1" si="181"/>
        <v>-1221.4655076458578</v>
      </c>
      <c r="AN263" s="60">
        <f t="shared" ca="1" si="181"/>
        <v>-1221.4655076458578</v>
      </c>
      <c r="AO263" s="60">
        <f t="shared" ca="1" si="181"/>
        <v>1221.4655076458578</v>
      </c>
      <c r="AP263" s="63">
        <f t="shared" si="147"/>
        <v>35</v>
      </c>
      <c r="AQ263" s="62">
        <f t="shared" si="148"/>
        <v>2.4489369296794825</v>
      </c>
      <c r="AR263" s="62">
        <f t="shared" si="149"/>
        <v>122.44684648397413</v>
      </c>
      <c r="AS263" s="62">
        <f t="shared" si="150"/>
        <v>244.89369296794825</v>
      </c>
      <c r="AT263" s="62">
        <f t="shared" si="151"/>
        <v>-122.44684648397413</v>
      </c>
      <c r="AU263" s="62">
        <f t="shared" si="152"/>
        <v>367.34053945192238</v>
      </c>
      <c r="AV263" s="62">
        <f t="shared" si="153"/>
        <v>-489.78738593589651</v>
      </c>
      <c r="AW263" s="63">
        <f t="shared" si="167"/>
        <v>-122.44684648397413</v>
      </c>
      <c r="AX263" s="61" t="str">
        <f t="shared" ca="1" si="155"/>
        <v/>
      </c>
      <c r="AY263" s="69">
        <f t="shared" ca="1" si="168"/>
        <v>8988.5344923541434</v>
      </c>
      <c r="AZ263" s="51">
        <f t="shared" si="156"/>
        <v>857.12792538781889</v>
      </c>
      <c r="BA263" s="55">
        <f t="shared" ca="1" si="157"/>
        <v>9.4248724557212782E-2</v>
      </c>
      <c r="BB263" s="55">
        <f t="shared" ca="1" si="169"/>
        <v>-0.13519858267672566</v>
      </c>
      <c r="BC263" s="64">
        <f t="shared" ca="1" si="158"/>
        <v>-1028.1282823371716</v>
      </c>
      <c r="BE263" s="52" t="str">
        <f t="shared" ca="1" si="159"/>
        <v/>
      </c>
      <c r="BF263" s="52" t="str">
        <f t="shared" ca="1" si="160"/>
        <v/>
      </c>
      <c r="BG263" s="52">
        <f t="shared" ca="1" si="170"/>
        <v>15.399999999999947</v>
      </c>
      <c r="BH263" s="52">
        <f t="shared" ca="1" si="171"/>
        <v>15.399999999999947</v>
      </c>
    </row>
    <row r="264" spans="19:60">
      <c r="S264" s="68">
        <f t="shared" si="180"/>
        <v>7</v>
      </c>
      <c r="T264" s="69">
        <f t="shared" si="180"/>
        <v>2</v>
      </c>
      <c r="U264" s="70">
        <f t="shared" si="161"/>
        <v>3</v>
      </c>
      <c r="V264" s="68">
        <f t="shared" si="178"/>
        <v>4</v>
      </c>
      <c r="W264" s="70">
        <f t="shared" si="178"/>
        <v>7</v>
      </c>
      <c r="X264" s="71">
        <f t="shared" si="178"/>
        <v>0.42857142857142855</v>
      </c>
      <c r="Y264" s="71">
        <f t="shared" si="178"/>
        <v>0.5</v>
      </c>
      <c r="Z264" s="69">
        <f t="shared" si="178"/>
        <v>10000</v>
      </c>
      <c r="AA264" s="69">
        <f t="shared" ca="1" si="178"/>
        <v>9094.3185641468026</v>
      </c>
      <c r="AB264" s="69">
        <f t="shared" ca="1" si="163"/>
        <v>-905.6814358531974</v>
      </c>
      <c r="AC264" s="69">
        <f t="shared" ca="1" si="179"/>
        <v>132.43413957955693</v>
      </c>
      <c r="AD264" s="73">
        <f t="shared" si="173"/>
        <v>15.299999999999947</v>
      </c>
      <c r="AE264" s="69">
        <f t="shared" si="181"/>
        <v>0.70000000000000007</v>
      </c>
      <c r="AF264" s="69">
        <f t="shared" si="181"/>
        <v>4.2</v>
      </c>
      <c r="AG264" s="78">
        <f t="shared" si="181"/>
        <v>200</v>
      </c>
      <c r="AH264" s="60">
        <f t="shared" si="181"/>
        <v>50</v>
      </c>
      <c r="AI264" s="60">
        <f t="shared" si="181"/>
        <v>210</v>
      </c>
      <c r="AJ264" s="60">
        <f t="shared" si="181"/>
        <v>10210</v>
      </c>
      <c r="AK264" s="60">
        <f t="shared" si="181"/>
        <v>1080.6814358531979</v>
      </c>
      <c r="AL264" s="60">
        <f t="shared" si="181"/>
        <v>21.613628717063957</v>
      </c>
      <c r="AM264" s="60">
        <f t="shared" ca="1" si="181"/>
        <v>-1221.4655076458578</v>
      </c>
      <c r="AN264" s="60">
        <f t="shared" ca="1" si="181"/>
        <v>-1221.4655076458578</v>
      </c>
      <c r="AO264" s="60">
        <f t="shared" ca="1" si="181"/>
        <v>1221.4655076458578</v>
      </c>
      <c r="AP264" s="63">
        <f t="shared" si="147"/>
        <v>35</v>
      </c>
      <c r="AQ264" s="62">
        <f t="shared" si="148"/>
        <v>2.4584071056904597</v>
      </c>
      <c r="AR264" s="62">
        <f t="shared" si="149"/>
        <v>122.92035528452298</v>
      </c>
      <c r="AS264" s="62">
        <f t="shared" si="150"/>
        <v>245.84071056904597</v>
      </c>
      <c r="AT264" s="62">
        <f t="shared" si="151"/>
        <v>-122.92035528452298</v>
      </c>
      <c r="AU264" s="62">
        <f t="shared" si="152"/>
        <v>368.76106585356894</v>
      </c>
      <c r="AV264" s="62">
        <f t="shared" si="153"/>
        <v>-491.68142113809193</v>
      </c>
      <c r="AW264" s="63">
        <f t="shared" si="167"/>
        <v>-122.920355284523</v>
      </c>
      <c r="AX264" s="61" t="str">
        <f t="shared" ca="1" si="155"/>
        <v/>
      </c>
      <c r="AY264" s="69">
        <f t="shared" ca="1" si="168"/>
        <v>8988.5344923541434</v>
      </c>
      <c r="AZ264" s="51">
        <f t="shared" si="156"/>
        <v>860.44248699166087</v>
      </c>
      <c r="BA264" s="55">
        <f t="shared" ca="1" si="157"/>
        <v>9.4613189643899906E-2</v>
      </c>
      <c r="BB264" s="55">
        <f t="shared" ca="1" si="169"/>
        <v>-0.13572140315399736</v>
      </c>
      <c r="BC264" s="64">
        <f t="shared" ca="1" si="158"/>
        <v>-1028.6017911377203</v>
      </c>
      <c r="BE264" s="52" t="str">
        <f t="shared" ca="1" si="159"/>
        <v/>
      </c>
      <c r="BF264" s="52" t="str">
        <f t="shared" ca="1" si="160"/>
        <v/>
      </c>
      <c r="BG264" s="52">
        <f t="shared" ca="1" si="170"/>
        <v>15.299999999999947</v>
      </c>
      <c r="BH264" s="52">
        <f t="shared" ca="1" si="171"/>
        <v>15.299999999999947</v>
      </c>
    </row>
    <row r="265" spans="19:60">
      <c r="S265" s="68">
        <f t="shared" si="180"/>
        <v>7</v>
      </c>
      <c r="T265" s="69">
        <f t="shared" si="180"/>
        <v>2</v>
      </c>
      <c r="U265" s="70">
        <f t="shared" si="161"/>
        <v>3</v>
      </c>
      <c r="V265" s="68">
        <f t="shared" si="178"/>
        <v>4</v>
      </c>
      <c r="W265" s="70">
        <f t="shared" si="178"/>
        <v>7</v>
      </c>
      <c r="X265" s="71">
        <f t="shared" si="178"/>
        <v>0.42857142857142855</v>
      </c>
      <c r="Y265" s="71">
        <f t="shared" si="178"/>
        <v>0.5</v>
      </c>
      <c r="Z265" s="69">
        <f t="shared" si="178"/>
        <v>10000</v>
      </c>
      <c r="AA265" s="69">
        <f t="shared" ca="1" si="178"/>
        <v>9094.3185641468026</v>
      </c>
      <c r="AB265" s="69">
        <f t="shared" ca="1" si="163"/>
        <v>-905.6814358531974</v>
      </c>
      <c r="AC265" s="69">
        <f t="shared" ca="1" si="179"/>
        <v>132.43413957955693</v>
      </c>
      <c r="AD265" s="73">
        <f t="shared" si="173"/>
        <v>15.199999999999948</v>
      </c>
      <c r="AE265" s="69">
        <f t="shared" si="181"/>
        <v>0.70000000000000007</v>
      </c>
      <c r="AF265" s="69">
        <f t="shared" si="181"/>
        <v>4.2</v>
      </c>
      <c r="AG265" s="78">
        <f t="shared" si="181"/>
        <v>200</v>
      </c>
      <c r="AH265" s="60">
        <f t="shared" si="181"/>
        <v>50</v>
      </c>
      <c r="AI265" s="60">
        <f t="shared" si="181"/>
        <v>210</v>
      </c>
      <c r="AJ265" s="60">
        <f t="shared" si="181"/>
        <v>10210</v>
      </c>
      <c r="AK265" s="60">
        <f t="shared" si="181"/>
        <v>1080.6814358531979</v>
      </c>
      <c r="AL265" s="60">
        <f t="shared" si="181"/>
        <v>21.613628717063957</v>
      </c>
      <c r="AM265" s="60">
        <f t="shared" ca="1" si="181"/>
        <v>-1221.4655076458578</v>
      </c>
      <c r="AN265" s="60">
        <f t="shared" ca="1" si="181"/>
        <v>-1221.4655076458578</v>
      </c>
      <c r="AO265" s="60">
        <f t="shared" ca="1" si="181"/>
        <v>1221.4655076458578</v>
      </c>
      <c r="AP265" s="63">
        <f t="shared" si="147"/>
        <v>35</v>
      </c>
      <c r="AQ265" s="62">
        <f t="shared" si="148"/>
        <v>2.4680018892805284</v>
      </c>
      <c r="AR265" s="62">
        <f t="shared" si="149"/>
        <v>123.40009446402642</v>
      </c>
      <c r="AS265" s="62">
        <f t="shared" si="150"/>
        <v>246.80018892805285</v>
      </c>
      <c r="AT265" s="62">
        <f t="shared" si="151"/>
        <v>-123.40009446402642</v>
      </c>
      <c r="AU265" s="62">
        <f t="shared" si="152"/>
        <v>370.20028339207926</v>
      </c>
      <c r="AV265" s="62">
        <f t="shared" si="153"/>
        <v>-493.60037785610569</v>
      </c>
      <c r="AW265" s="63">
        <f t="shared" si="167"/>
        <v>-123.40009446402644</v>
      </c>
      <c r="AX265" s="61" t="str">
        <f t="shared" ca="1" si="155"/>
        <v/>
      </c>
      <c r="AY265" s="69">
        <f t="shared" ca="1" si="168"/>
        <v>8988.5344923541434</v>
      </c>
      <c r="AZ265" s="51">
        <f t="shared" si="156"/>
        <v>863.80066124818495</v>
      </c>
      <c r="BA265" s="55">
        <f t="shared" ca="1" si="157"/>
        <v>9.4982450323832887E-2</v>
      </c>
      <c r="BB265" s="55">
        <f t="shared" ca="1" si="169"/>
        <v>-0.13625110284807521</v>
      </c>
      <c r="BC265" s="64">
        <f t="shared" ca="1" si="158"/>
        <v>-1029.081530317224</v>
      </c>
      <c r="BE265" s="52" t="str">
        <f t="shared" ca="1" si="159"/>
        <v/>
      </c>
      <c r="BF265" s="52" t="str">
        <f t="shared" ca="1" si="160"/>
        <v/>
      </c>
      <c r="BG265" s="52">
        <f t="shared" ca="1" si="170"/>
        <v>15.199999999999948</v>
      </c>
      <c r="BH265" s="52">
        <f t="shared" ca="1" si="171"/>
        <v>15.199999999999948</v>
      </c>
    </row>
    <row r="266" spans="19:60">
      <c r="S266" s="68">
        <f t="shared" si="180"/>
        <v>7</v>
      </c>
      <c r="T266" s="69">
        <f t="shared" si="180"/>
        <v>2</v>
      </c>
      <c r="U266" s="70">
        <f t="shared" si="161"/>
        <v>3</v>
      </c>
      <c r="V266" s="68">
        <f t="shared" ref="V266:AA281" si="182">V265</f>
        <v>4</v>
      </c>
      <c r="W266" s="70">
        <f t="shared" si="182"/>
        <v>7</v>
      </c>
      <c r="X266" s="71">
        <f t="shared" si="182"/>
        <v>0.42857142857142855</v>
      </c>
      <c r="Y266" s="71">
        <f t="shared" si="182"/>
        <v>0.5</v>
      </c>
      <c r="Z266" s="69">
        <f t="shared" si="182"/>
        <v>10000</v>
      </c>
      <c r="AA266" s="69">
        <f t="shared" ca="1" si="182"/>
        <v>9094.3185641468026</v>
      </c>
      <c r="AB266" s="69">
        <f t="shared" ca="1" si="163"/>
        <v>-905.6814358531974</v>
      </c>
      <c r="AC266" s="69">
        <f t="shared" ca="1" si="179"/>
        <v>132.43413957955693</v>
      </c>
      <c r="AD266" s="73">
        <f t="shared" si="173"/>
        <v>15.099999999999948</v>
      </c>
      <c r="AE266" s="69">
        <f t="shared" si="181"/>
        <v>0.70000000000000007</v>
      </c>
      <c r="AF266" s="69">
        <f t="shared" si="181"/>
        <v>4.2</v>
      </c>
      <c r="AG266" s="78">
        <f t="shared" si="181"/>
        <v>200</v>
      </c>
      <c r="AH266" s="60">
        <f t="shared" si="181"/>
        <v>50</v>
      </c>
      <c r="AI266" s="60">
        <f t="shared" si="181"/>
        <v>210</v>
      </c>
      <c r="AJ266" s="60">
        <f t="shared" si="181"/>
        <v>10210</v>
      </c>
      <c r="AK266" s="60">
        <f t="shared" si="181"/>
        <v>1080.6814358531979</v>
      </c>
      <c r="AL266" s="60">
        <f t="shared" si="181"/>
        <v>21.613628717063957</v>
      </c>
      <c r="AM266" s="60">
        <f t="shared" ca="1" si="181"/>
        <v>-1221.4655076458578</v>
      </c>
      <c r="AN266" s="60">
        <f t="shared" ca="1" si="181"/>
        <v>-1221.4655076458578</v>
      </c>
      <c r="AO266" s="60">
        <f t="shared" ca="1" si="181"/>
        <v>1221.4655076458578</v>
      </c>
      <c r="AP266" s="63">
        <f t="shared" si="147"/>
        <v>35</v>
      </c>
      <c r="AQ266" s="62">
        <f t="shared" si="148"/>
        <v>2.4777237560969558</v>
      </c>
      <c r="AR266" s="62">
        <f t="shared" si="149"/>
        <v>123.88618780484779</v>
      </c>
      <c r="AS266" s="62">
        <f t="shared" si="150"/>
        <v>247.77237560969559</v>
      </c>
      <c r="AT266" s="62">
        <f t="shared" si="151"/>
        <v>-123.88618780484779</v>
      </c>
      <c r="AU266" s="62">
        <f t="shared" si="152"/>
        <v>371.65856341454338</v>
      </c>
      <c r="AV266" s="62">
        <f t="shared" si="153"/>
        <v>-495.54475121939117</v>
      </c>
      <c r="AW266" s="63">
        <f t="shared" si="167"/>
        <v>-123.88618780484779</v>
      </c>
      <c r="AX266" s="61" t="str">
        <f t="shared" ca="1" si="155"/>
        <v/>
      </c>
      <c r="AY266" s="69">
        <f t="shared" ca="1" si="168"/>
        <v>8988.5344923541434</v>
      </c>
      <c r="AZ266" s="51">
        <f t="shared" si="156"/>
        <v>867.2033146339345</v>
      </c>
      <c r="BA266" s="55">
        <f t="shared" ca="1" si="157"/>
        <v>9.5356601873698765E-2</v>
      </c>
      <c r="BB266" s="55">
        <f t="shared" ca="1" si="169"/>
        <v>-0.13678781843214086</v>
      </c>
      <c r="BC266" s="64">
        <f t="shared" ca="1" si="158"/>
        <v>-1029.5676236580452</v>
      </c>
      <c r="BE266" s="52" t="str">
        <f t="shared" ca="1" si="159"/>
        <v/>
      </c>
      <c r="BF266" s="52" t="str">
        <f t="shared" ca="1" si="160"/>
        <v/>
      </c>
      <c r="BG266" s="52">
        <f t="shared" ca="1" si="170"/>
        <v>15.099999999999948</v>
      </c>
      <c r="BH266" s="52">
        <f t="shared" ca="1" si="171"/>
        <v>15.099999999999948</v>
      </c>
    </row>
    <row r="267" spans="19:60">
      <c r="S267" s="68">
        <f t="shared" ref="S267:T282" si="183">S266</f>
        <v>7</v>
      </c>
      <c r="T267" s="69">
        <f t="shared" si="183"/>
        <v>2</v>
      </c>
      <c r="U267" s="70">
        <f t="shared" si="161"/>
        <v>3</v>
      </c>
      <c r="V267" s="68">
        <f t="shared" si="182"/>
        <v>4</v>
      </c>
      <c r="W267" s="70">
        <f t="shared" si="182"/>
        <v>7</v>
      </c>
      <c r="X267" s="71">
        <f t="shared" si="182"/>
        <v>0.42857142857142855</v>
      </c>
      <c r="Y267" s="71">
        <f t="shared" si="182"/>
        <v>0.5</v>
      </c>
      <c r="Z267" s="69">
        <f t="shared" si="182"/>
        <v>10000</v>
      </c>
      <c r="AA267" s="69">
        <f t="shared" ca="1" si="182"/>
        <v>9094.3185641468026</v>
      </c>
      <c r="AB267" s="69">
        <f t="shared" ca="1" si="163"/>
        <v>-905.6814358531974</v>
      </c>
      <c r="AC267" s="69">
        <f t="shared" ca="1" si="179"/>
        <v>132.43413957955693</v>
      </c>
      <c r="AD267" s="73">
        <f t="shared" si="173"/>
        <v>14.999999999999948</v>
      </c>
      <c r="AE267" s="69">
        <f t="shared" ref="AE267:AO282" si="184">AE266</f>
        <v>0.70000000000000007</v>
      </c>
      <c r="AF267" s="69">
        <f t="shared" si="184"/>
        <v>4.2</v>
      </c>
      <c r="AG267" s="78">
        <f t="shared" si="184"/>
        <v>200</v>
      </c>
      <c r="AH267" s="60">
        <f t="shared" si="184"/>
        <v>50</v>
      </c>
      <c r="AI267" s="60">
        <f t="shared" si="184"/>
        <v>210</v>
      </c>
      <c r="AJ267" s="60">
        <f t="shared" si="184"/>
        <v>10210</v>
      </c>
      <c r="AK267" s="60">
        <f t="shared" si="184"/>
        <v>1080.6814358531979</v>
      </c>
      <c r="AL267" s="60">
        <f t="shared" si="184"/>
        <v>21.613628717063957</v>
      </c>
      <c r="AM267" s="60">
        <f t="shared" ca="1" si="184"/>
        <v>-1221.4655076458578</v>
      </c>
      <c r="AN267" s="60">
        <f t="shared" ca="1" si="184"/>
        <v>-1221.4655076458578</v>
      </c>
      <c r="AO267" s="60">
        <f t="shared" ca="1" si="184"/>
        <v>1221.4655076458578</v>
      </c>
      <c r="AP267" s="63">
        <f t="shared" si="147"/>
        <v>35</v>
      </c>
      <c r="AQ267" s="62">
        <f t="shared" si="148"/>
        <v>2.4875752478042688</v>
      </c>
      <c r="AR267" s="62">
        <f t="shared" si="149"/>
        <v>124.37876239021344</v>
      </c>
      <c r="AS267" s="62">
        <f t="shared" si="150"/>
        <v>248.75752478042688</v>
      </c>
      <c r="AT267" s="62">
        <f t="shared" si="151"/>
        <v>-124.37876239021344</v>
      </c>
      <c r="AU267" s="62">
        <f t="shared" si="152"/>
        <v>373.13628717064034</v>
      </c>
      <c r="AV267" s="62">
        <f t="shared" si="153"/>
        <v>-497.51504956085375</v>
      </c>
      <c r="AW267" s="63">
        <f t="shared" si="167"/>
        <v>-124.37876239021341</v>
      </c>
      <c r="AX267" s="61" t="str">
        <f t="shared" ca="1" si="155"/>
        <v/>
      </c>
      <c r="AY267" s="69">
        <f t="shared" ca="1" si="168"/>
        <v>8988.5344923541434</v>
      </c>
      <c r="AZ267" s="51">
        <f t="shared" si="156"/>
        <v>870.6513367314941</v>
      </c>
      <c r="BA267" s="55">
        <f t="shared" ca="1" si="157"/>
        <v>9.5735742110896194E-2</v>
      </c>
      <c r="BB267" s="55">
        <f t="shared" ca="1" si="169"/>
        <v>-0.13733169022399402</v>
      </c>
      <c r="BC267" s="64">
        <f t="shared" ca="1" si="158"/>
        <v>-1030.0601982434109</v>
      </c>
      <c r="BE267" s="52" t="str">
        <f t="shared" ca="1" si="159"/>
        <v/>
      </c>
      <c r="BF267" s="52" t="str">
        <f t="shared" ca="1" si="160"/>
        <v/>
      </c>
      <c r="BG267" s="52">
        <f t="shared" ca="1" si="170"/>
        <v>14.999999999999948</v>
      </c>
      <c r="BH267" s="52">
        <f t="shared" ca="1" si="171"/>
        <v>14.999999999999948</v>
      </c>
    </row>
    <row r="268" spans="19:60">
      <c r="S268" s="68">
        <f t="shared" si="183"/>
        <v>7</v>
      </c>
      <c r="T268" s="69">
        <f t="shared" si="183"/>
        <v>2</v>
      </c>
      <c r="U268" s="70">
        <f t="shared" si="161"/>
        <v>3</v>
      </c>
      <c r="V268" s="68">
        <f t="shared" si="182"/>
        <v>4</v>
      </c>
      <c r="W268" s="70">
        <f t="shared" si="182"/>
        <v>7</v>
      </c>
      <c r="X268" s="71">
        <f t="shared" si="182"/>
        <v>0.42857142857142855</v>
      </c>
      <c r="Y268" s="71">
        <f t="shared" si="182"/>
        <v>0.5</v>
      </c>
      <c r="Z268" s="69">
        <f t="shared" si="182"/>
        <v>10000</v>
      </c>
      <c r="AA268" s="69">
        <f t="shared" ca="1" si="182"/>
        <v>9094.3185641468026</v>
      </c>
      <c r="AB268" s="69">
        <f t="shared" ca="1" si="163"/>
        <v>-905.6814358531974</v>
      </c>
      <c r="AC268" s="69">
        <f t="shared" ca="1" si="179"/>
        <v>132.43413957955693</v>
      </c>
      <c r="AD268" s="73">
        <f t="shared" si="173"/>
        <v>14.899999999999949</v>
      </c>
      <c r="AE268" s="69">
        <f t="shared" si="184"/>
        <v>0.70000000000000007</v>
      </c>
      <c r="AF268" s="69">
        <f t="shared" si="184"/>
        <v>4.2</v>
      </c>
      <c r="AG268" s="78">
        <f t="shared" si="184"/>
        <v>200</v>
      </c>
      <c r="AH268" s="60">
        <f t="shared" si="184"/>
        <v>50</v>
      </c>
      <c r="AI268" s="60">
        <f t="shared" si="184"/>
        <v>210</v>
      </c>
      <c r="AJ268" s="60">
        <f t="shared" si="184"/>
        <v>10210</v>
      </c>
      <c r="AK268" s="60">
        <f t="shared" si="184"/>
        <v>1080.6814358531979</v>
      </c>
      <c r="AL268" s="60">
        <f t="shared" si="184"/>
        <v>21.613628717063957</v>
      </c>
      <c r="AM268" s="60">
        <f t="shared" ca="1" si="184"/>
        <v>-1221.4655076458578</v>
      </c>
      <c r="AN268" s="60">
        <f t="shared" ca="1" si="184"/>
        <v>-1221.4655076458578</v>
      </c>
      <c r="AO268" s="60">
        <f t="shared" ca="1" si="184"/>
        <v>1221.4655076458578</v>
      </c>
      <c r="AP268" s="63">
        <f t="shared" si="147"/>
        <v>35</v>
      </c>
      <c r="AQ268" s="62">
        <f t="shared" si="148"/>
        <v>2.4975589742995998</v>
      </c>
      <c r="AR268" s="62">
        <f t="shared" si="149"/>
        <v>124.87794871497999</v>
      </c>
      <c r="AS268" s="62">
        <f t="shared" si="150"/>
        <v>249.75589742995999</v>
      </c>
      <c r="AT268" s="62">
        <f t="shared" si="151"/>
        <v>-124.87794871497999</v>
      </c>
      <c r="AU268" s="62">
        <f t="shared" si="152"/>
        <v>374.63384614493998</v>
      </c>
      <c r="AV268" s="62">
        <f t="shared" si="153"/>
        <v>-499.51179485991997</v>
      </c>
      <c r="AW268" s="63">
        <f t="shared" si="167"/>
        <v>-124.87794871497999</v>
      </c>
      <c r="AX268" s="61" t="str">
        <f t="shared" ca="1" si="155"/>
        <v/>
      </c>
      <c r="AY268" s="69">
        <f t="shared" ca="1" si="168"/>
        <v>8988.5344923541434</v>
      </c>
      <c r="AZ268" s="51">
        <f t="shared" si="156"/>
        <v>874.14564100485995</v>
      </c>
      <c r="BA268" s="55">
        <f t="shared" ca="1" si="157"/>
        <v>9.6119971478794267E-2</v>
      </c>
      <c r="BB268" s="55">
        <f t="shared" ca="1" si="169"/>
        <v>-0.13788286230835536</v>
      </c>
      <c r="BC268" s="64">
        <f t="shared" ca="1" si="158"/>
        <v>-1030.5593845681774</v>
      </c>
      <c r="BE268" s="52" t="str">
        <f t="shared" ca="1" si="159"/>
        <v/>
      </c>
      <c r="BF268" s="52" t="str">
        <f t="shared" ca="1" si="160"/>
        <v/>
      </c>
      <c r="BG268" s="52">
        <f t="shared" ca="1" si="170"/>
        <v>14.899999999999949</v>
      </c>
      <c r="BH268" s="52">
        <f t="shared" ca="1" si="171"/>
        <v>14.899999999999949</v>
      </c>
    </row>
    <row r="269" spans="19:60">
      <c r="S269" s="68">
        <f t="shared" si="183"/>
        <v>7</v>
      </c>
      <c r="T269" s="69">
        <f t="shared" si="183"/>
        <v>2</v>
      </c>
      <c r="U269" s="70">
        <f t="shared" si="161"/>
        <v>3</v>
      </c>
      <c r="V269" s="68">
        <f t="shared" si="182"/>
        <v>4</v>
      </c>
      <c r="W269" s="70">
        <f t="shared" si="182"/>
        <v>7</v>
      </c>
      <c r="X269" s="71">
        <f t="shared" si="182"/>
        <v>0.42857142857142855</v>
      </c>
      <c r="Y269" s="71">
        <f t="shared" si="182"/>
        <v>0.5</v>
      </c>
      <c r="Z269" s="69">
        <f t="shared" si="182"/>
        <v>10000</v>
      </c>
      <c r="AA269" s="69">
        <f t="shared" ca="1" si="182"/>
        <v>9094.3185641468026</v>
      </c>
      <c r="AB269" s="69">
        <f t="shared" ca="1" si="163"/>
        <v>-905.6814358531974</v>
      </c>
      <c r="AC269" s="69">
        <f t="shared" ca="1" si="179"/>
        <v>132.43413957955693</v>
      </c>
      <c r="AD269" s="73">
        <f t="shared" si="173"/>
        <v>14.799999999999949</v>
      </c>
      <c r="AE269" s="69">
        <f t="shared" si="184"/>
        <v>0.70000000000000007</v>
      </c>
      <c r="AF269" s="69">
        <f t="shared" si="184"/>
        <v>4.2</v>
      </c>
      <c r="AG269" s="78">
        <f t="shared" si="184"/>
        <v>200</v>
      </c>
      <c r="AH269" s="60">
        <f t="shared" si="184"/>
        <v>50</v>
      </c>
      <c r="AI269" s="60">
        <f t="shared" si="184"/>
        <v>210</v>
      </c>
      <c r="AJ269" s="60">
        <f t="shared" si="184"/>
        <v>10210</v>
      </c>
      <c r="AK269" s="60">
        <f t="shared" si="184"/>
        <v>1080.6814358531979</v>
      </c>
      <c r="AL269" s="60">
        <f t="shared" si="184"/>
        <v>21.613628717063957</v>
      </c>
      <c r="AM269" s="60">
        <f t="shared" ca="1" si="184"/>
        <v>-1221.4655076458578</v>
      </c>
      <c r="AN269" s="60">
        <f t="shared" ca="1" si="184"/>
        <v>-1221.4655076458578</v>
      </c>
      <c r="AO269" s="60">
        <f t="shared" ca="1" si="184"/>
        <v>1221.4655076458578</v>
      </c>
      <c r="AP269" s="63">
        <f t="shared" si="147"/>
        <v>35</v>
      </c>
      <c r="AQ269" s="62">
        <f t="shared" si="148"/>
        <v>2.50767761601784</v>
      </c>
      <c r="AR269" s="62">
        <f t="shared" si="149"/>
        <v>125.383880800892</v>
      </c>
      <c r="AS269" s="62">
        <f t="shared" si="150"/>
        <v>250.767761601784</v>
      </c>
      <c r="AT269" s="62">
        <f t="shared" si="151"/>
        <v>-125.383880800892</v>
      </c>
      <c r="AU269" s="62">
        <f t="shared" si="152"/>
        <v>376.15164240267598</v>
      </c>
      <c r="AV269" s="62">
        <f t="shared" si="153"/>
        <v>-501.535523203568</v>
      </c>
      <c r="AW269" s="63">
        <f t="shared" si="167"/>
        <v>-125.38388080089203</v>
      </c>
      <c r="AX269" s="61" t="str">
        <f t="shared" ca="1" si="155"/>
        <v/>
      </c>
      <c r="AY269" s="69">
        <f t="shared" ca="1" si="168"/>
        <v>8988.5344923541434</v>
      </c>
      <c r="AZ269" s="51">
        <f t="shared" si="156"/>
        <v>877.68716560624398</v>
      </c>
      <c r="BA269" s="55">
        <f t="shared" ca="1" si="157"/>
        <v>9.6509393135447694E-2</v>
      </c>
      <c r="BB269" s="55">
        <f t="shared" ca="1" si="169"/>
        <v>-0.13844148266412695</v>
      </c>
      <c r="BC269" s="64">
        <f t="shared" ca="1" si="158"/>
        <v>-1031.0653166540894</v>
      </c>
      <c r="BE269" s="52" t="str">
        <f t="shared" ca="1" si="159"/>
        <v/>
      </c>
      <c r="BF269" s="52" t="str">
        <f t="shared" ca="1" si="160"/>
        <v/>
      </c>
      <c r="BG269" s="52">
        <f t="shared" ca="1" si="170"/>
        <v>14.799999999999949</v>
      </c>
      <c r="BH269" s="52">
        <f t="shared" ca="1" si="171"/>
        <v>14.799999999999949</v>
      </c>
    </row>
    <row r="270" spans="19:60">
      <c r="S270" s="68">
        <f t="shared" si="183"/>
        <v>7</v>
      </c>
      <c r="T270" s="69">
        <f t="shared" si="183"/>
        <v>2</v>
      </c>
      <c r="U270" s="70">
        <f t="shared" si="161"/>
        <v>3</v>
      </c>
      <c r="V270" s="68">
        <f t="shared" si="182"/>
        <v>4</v>
      </c>
      <c r="W270" s="70">
        <f t="shared" si="182"/>
        <v>7</v>
      </c>
      <c r="X270" s="71">
        <f t="shared" si="182"/>
        <v>0.42857142857142855</v>
      </c>
      <c r="Y270" s="71">
        <f t="shared" si="182"/>
        <v>0.5</v>
      </c>
      <c r="Z270" s="69">
        <f t="shared" si="182"/>
        <v>10000</v>
      </c>
      <c r="AA270" s="69">
        <f t="shared" ca="1" si="182"/>
        <v>9094.3185641468026</v>
      </c>
      <c r="AB270" s="69">
        <f t="shared" ca="1" si="163"/>
        <v>-905.6814358531974</v>
      </c>
      <c r="AC270" s="69">
        <f t="shared" ca="1" si="179"/>
        <v>132.43413957955693</v>
      </c>
      <c r="AD270" s="73">
        <f t="shared" si="173"/>
        <v>14.69999999999995</v>
      </c>
      <c r="AE270" s="69">
        <f t="shared" si="184"/>
        <v>0.70000000000000007</v>
      </c>
      <c r="AF270" s="69">
        <f t="shared" si="184"/>
        <v>4.2</v>
      </c>
      <c r="AG270" s="78">
        <f t="shared" si="184"/>
        <v>200</v>
      </c>
      <c r="AH270" s="60">
        <f t="shared" si="184"/>
        <v>50</v>
      </c>
      <c r="AI270" s="60">
        <f t="shared" si="184"/>
        <v>210</v>
      </c>
      <c r="AJ270" s="60">
        <f t="shared" si="184"/>
        <v>10210</v>
      </c>
      <c r="AK270" s="60">
        <f t="shared" si="184"/>
        <v>1080.6814358531979</v>
      </c>
      <c r="AL270" s="60">
        <f t="shared" si="184"/>
        <v>21.613628717063957</v>
      </c>
      <c r="AM270" s="60">
        <f t="shared" ca="1" si="184"/>
        <v>-1221.4655076458578</v>
      </c>
      <c r="AN270" s="60">
        <f t="shared" ca="1" si="184"/>
        <v>-1221.4655076458578</v>
      </c>
      <c r="AO270" s="60">
        <f t="shared" ca="1" si="184"/>
        <v>1221.4655076458578</v>
      </c>
      <c r="AP270" s="63">
        <f t="shared" si="147"/>
        <v>35</v>
      </c>
      <c r="AQ270" s="62">
        <f t="shared" si="148"/>
        <v>2.5179339263308869</v>
      </c>
      <c r="AR270" s="62">
        <f t="shared" si="149"/>
        <v>125.89669631654434</v>
      </c>
      <c r="AS270" s="62">
        <f t="shared" si="150"/>
        <v>251.79339263308867</v>
      </c>
      <c r="AT270" s="62">
        <f t="shared" si="151"/>
        <v>-125.89669631654434</v>
      </c>
      <c r="AU270" s="62">
        <f t="shared" si="152"/>
        <v>377.69008894963304</v>
      </c>
      <c r="AV270" s="62">
        <f t="shared" si="153"/>
        <v>-503.58678526617734</v>
      </c>
      <c r="AW270" s="63">
        <f t="shared" si="167"/>
        <v>-125.89669631654431</v>
      </c>
      <c r="AX270" s="61" t="str">
        <f t="shared" ca="1" si="155"/>
        <v/>
      </c>
      <c r="AY270" s="69">
        <f t="shared" ca="1" si="168"/>
        <v>8988.5344923541434</v>
      </c>
      <c r="AZ270" s="51">
        <f t="shared" si="156"/>
        <v>881.27687421581038</v>
      </c>
      <c r="BA270" s="55">
        <f t="shared" ca="1" si="157"/>
        <v>9.6904113045933174E-2</v>
      </c>
      <c r="BB270" s="55">
        <f t="shared" ca="1" si="169"/>
        <v>-0.13900770329684775</v>
      </c>
      <c r="BC270" s="64">
        <f t="shared" ca="1" si="158"/>
        <v>-1031.5781321697418</v>
      </c>
      <c r="BE270" s="52" t="str">
        <f t="shared" ca="1" si="159"/>
        <v/>
      </c>
      <c r="BF270" s="52" t="str">
        <f t="shared" ca="1" si="160"/>
        <v/>
      </c>
      <c r="BG270" s="52">
        <f t="shared" ca="1" si="170"/>
        <v>14.69999999999995</v>
      </c>
      <c r="BH270" s="52">
        <f t="shared" ca="1" si="171"/>
        <v>14.69999999999995</v>
      </c>
    </row>
    <row r="271" spans="19:60">
      <c r="S271" s="68">
        <f t="shared" si="183"/>
        <v>7</v>
      </c>
      <c r="T271" s="69">
        <f t="shared" si="183"/>
        <v>2</v>
      </c>
      <c r="U271" s="70">
        <f t="shared" si="161"/>
        <v>3</v>
      </c>
      <c r="V271" s="68">
        <f t="shared" si="182"/>
        <v>4</v>
      </c>
      <c r="W271" s="70">
        <f t="shared" si="182"/>
        <v>7</v>
      </c>
      <c r="X271" s="71">
        <f t="shared" si="182"/>
        <v>0.42857142857142855</v>
      </c>
      <c r="Y271" s="71">
        <f t="shared" si="182"/>
        <v>0.5</v>
      </c>
      <c r="Z271" s="69">
        <f t="shared" si="182"/>
        <v>10000</v>
      </c>
      <c r="AA271" s="69">
        <f t="shared" ca="1" si="182"/>
        <v>9094.3185641468026</v>
      </c>
      <c r="AB271" s="69">
        <f t="shared" ca="1" si="163"/>
        <v>-905.6814358531974</v>
      </c>
      <c r="AC271" s="69">
        <f t="shared" ca="1" si="179"/>
        <v>132.43413957955693</v>
      </c>
      <c r="AD271" s="73">
        <f t="shared" si="173"/>
        <v>14.59999999999995</v>
      </c>
      <c r="AE271" s="69">
        <f t="shared" si="184"/>
        <v>0.70000000000000007</v>
      </c>
      <c r="AF271" s="69">
        <f t="shared" si="184"/>
        <v>4.2</v>
      </c>
      <c r="AG271" s="78">
        <f t="shared" si="184"/>
        <v>200</v>
      </c>
      <c r="AH271" s="60">
        <f t="shared" si="184"/>
        <v>50</v>
      </c>
      <c r="AI271" s="60">
        <f t="shared" si="184"/>
        <v>210</v>
      </c>
      <c r="AJ271" s="60">
        <f t="shared" si="184"/>
        <v>10210</v>
      </c>
      <c r="AK271" s="60">
        <f t="shared" si="184"/>
        <v>1080.6814358531979</v>
      </c>
      <c r="AL271" s="60">
        <f t="shared" si="184"/>
        <v>21.613628717063957</v>
      </c>
      <c r="AM271" s="60">
        <f t="shared" ca="1" si="184"/>
        <v>-1221.4655076458578</v>
      </c>
      <c r="AN271" s="60">
        <f t="shared" ca="1" si="184"/>
        <v>-1221.4655076458578</v>
      </c>
      <c r="AO271" s="60">
        <f t="shared" ca="1" si="184"/>
        <v>1221.4655076458578</v>
      </c>
      <c r="AP271" s="63">
        <f t="shared" si="147"/>
        <v>35</v>
      </c>
      <c r="AQ271" s="62">
        <f t="shared" si="148"/>
        <v>2.5283307340454817</v>
      </c>
      <c r="AR271" s="62">
        <f t="shared" si="149"/>
        <v>126.41653670227409</v>
      </c>
      <c r="AS271" s="62">
        <f t="shared" si="150"/>
        <v>252.83307340454817</v>
      </c>
      <c r="AT271" s="62">
        <f t="shared" si="151"/>
        <v>-126.41653670227409</v>
      </c>
      <c r="AU271" s="62">
        <f t="shared" si="152"/>
        <v>379.24961010682227</v>
      </c>
      <c r="AV271" s="62">
        <f t="shared" si="153"/>
        <v>-505.66614680909635</v>
      </c>
      <c r="AW271" s="63">
        <f t="shared" si="167"/>
        <v>-126.41653670227407</v>
      </c>
      <c r="AX271" s="61" t="str">
        <f t="shared" ca="1" si="155"/>
        <v/>
      </c>
      <c r="AY271" s="69">
        <f t="shared" ca="1" si="168"/>
        <v>8988.5344923541434</v>
      </c>
      <c r="AZ271" s="51">
        <f t="shared" si="156"/>
        <v>884.91575691591856</v>
      </c>
      <c r="BA271" s="55">
        <f t="shared" ca="1" si="157"/>
        <v>9.7304240078480056E-2</v>
      </c>
      <c r="BB271" s="55">
        <f t="shared" ca="1" si="169"/>
        <v>-0.13958168037659219</v>
      </c>
      <c r="BC271" s="64">
        <f t="shared" ca="1" si="158"/>
        <v>-1032.0979725554714</v>
      </c>
      <c r="BE271" s="52" t="str">
        <f t="shared" ca="1" si="159"/>
        <v/>
      </c>
      <c r="BF271" s="52" t="str">
        <f t="shared" ca="1" si="160"/>
        <v/>
      </c>
      <c r="BG271" s="52">
        <f t="shared" ca="1" si="170"/>
        <v>14.59999999999995</v>
      </c>
      <c r="BH271" s="52">
        <f t="shared" ca="1" si="171"/>
        <v>14.59999999999995</v>
      </c>
    </row>
    <row r="272" spans="19:60">
      <c r="S272" s="68">
        <f t="shared" si="183"/>
        <v>7</v>
      </c>
      <c r="T272" s="69">
        <f t="shared" si="183"/>
        <v>2</v>
      </c>
      <c r="U272" s="70">
        <f t="shared" si="161"/>
        <v>3</v>
      </c>
      <c r="V272" s="68">
        <f t="shared" si="182"/>
        <v>4</v>
      </c>
      <c r="W272" s="70">
        <f t="shared" si="182"/>
        <v>7</v>
      </c>
      <c r="X272" s="71">
        <f t="shared" si="182"/>
        <v>0.42857142857142855</v>
      </c>
      <c r="Y272" s="71">
        <f t="shared" si="182"/>
        <v>0.5</v>
      </c>
      <c r="Z272" s="69">
        <f t="shared" si="182"/>
        <v>10000</v>
      </c>
      <c r="AA272" s="69">
        <f t="shared" ca="1" si="182"/>
        <v>9094.3185641468026</v>
      </c>
      <c r="AB272" s="69">
        <f t="shared" ca="1" si="163"/>
        <v>-905.6814358531974</v>
      </c>
      <c r="AC272" s="69">
        <f t="shared" ca="1" si="179"/>
        <v>132.43413957955693</v>
      </c>
      <c r="AD272" s="73">
        <f t="shared" si="173"/>
        <v>14.49999999999995</v>
      </c>
      <c r="AE272" s="69">
        <f t="shared" si="184"/>
        <v>0.70000000000000007</v>
      </c>
      <c r="AF272" s="69">
        <f t="shared" si="184"/>
        <v>4.2</v>
      </c>
      <c r="AG272" s="78">
        <f t="shared" si="184"/>
        <v>200</v>
      </c>
      <c r="AH272" s="60">
        <f t="shared" si="184"/>
        <v>50</v>
      </c>
      <c r="AI272" s="60">
        <f t="shared" si="184"/>
        <v>210</v>
      </c>
      <c r="AJ272" s="60">
        <f t="shared" si="184"/>
        <v>10210</v>
      </c>
      <c r="AK272" s="60">
        <f t="shared" si="184"/>
        <v>1080.6814358531979</v>
      </c>
      <c r="AL272" s="60">
        <f t="shared" si="184"/>
        <v>21.613628717063957</v>
      </c>
      <c r="AM272" s="60">
        <f t="shared" ca="1" si="184"/>
        <v>-1221.4655076458578</v>
      </c>
      <c r="AN272" s="60">
        <f t="shared" ca="1" si="184"/>
        <v>-1221.4655076458578</v>
      </c>
      <c r="AO272" s="60">
        <f t="shared" ca="1" si="184"/>
        <v>1221.4655076458578</v>
      </c>
      <c r="AP272" s="63">
        <f t="shared" si="147"/>
        <v>35</v>
      </c>
      <c r="AQ272" s="62">
        <f t="shared" si="148"/>
        <v>2.5388709460044163</v>
      </c>
      <c r="AR272" s="62">
        <f t="shared" si="149"/>
        <v>126.94354730022081</v>
      </c>
      <c r="AS272" s="62">
        <f t="shared" si="150"/>
        <v>253.88709460044163</v>
      </c>
      <c r="AT272" s="62">
        <f t="shared" si="151"/>
        <v>-126.94354730022081</v>
      </c>
      <c r="AU272" s="62">
        <f t="shared" si="152"/>
        <v>380.83064190066244</v>
      </c>
      <c r="AV272" s="62">
        <f t="shared" si="153"/>
        <v>-507.77418920088326</v>
      </c>
      <c r="AW272" s="63">
        <f t="shared" si="167"/>
        <v>-126.94354730022081</v>
      </c>
      <c r="AX272" s="61" t="str">
        <f t="shared" ca="1" si="155"/>
        <v/>
      </c>
      <c r="AY272" s="69">
        <f t="shared" ca="1" si="168"/>
        <v>8988.5344923541434</v>
      </c>
      <c r="AZ272" s="51">
        <f t="shared" si="156"/>
        <v>888.60483110154564</v>
      </c>
      <c r="BA272" s="55">
        <f t="shared" ca="1" si="157"/>
        <v>9.7709886104579341E-2</v>
      </c>
      <c r="BB272" s="55">
        <f t="shared" ca="1" si="169"/>
        <v>-0.14016357438157448</v>
      </c>
      <c r="BC272" s="64">
        <f t="shared" ca="1" si="158"/>
        <v>-1032.6249831534183</v>
      </c>
      <c r="BE272" s="52" t="str">
        <f t="shared" ca="1" si="159"/>
        <v/>
      </c>
      <c r="BF272" s="52" t="str">
        <f t="shared" ca="1" si="160"/>
        <v/>
      </c>
      <c r="BG272" s="52">
        <f t="shared" ca="1" si="170"/>
        <v>14.49999999999995</v>
      </c>
      <c r="BH272" s="52">
        <f t="shared" ca="1" si="171"/>
        <v>14.49999999999995</v>
      </c>
    </row>
    <row r="273" spans="19:60">
      <c r="S273" s="68">
        <f t="shared" si="183"/>
        <v>7</v>
      </c>
      <c r="T273" s="69">
        <f t="shared" si="183"/>
        <v>2</v>
      </c>
      <c r="U273" s="70">
        <f t="shared" si="161"/>
        <v>3</v>
      </c>
      <c r="V273" s="68">
        <f t="shared" si="182"/>
        <v>4</v>
      </c>
      <c r="W273" s="70">
        <f t="shared" si="182"/>
        <v>7</v>
      </c>
      <c r="X273" s="71">
        <f t="shared" si="182"/>
        <v>0.42857142857142855</v>
      </c>
      <c r="Y273" s="71">
        <f t="shared" si="182"/>
        <v>0.5</v>
      </c>
      <c r="Z273" s="69">
        <f t="shared" si="182"/>
        <v>10000</v>
      </c>
      <c r="AA273" s="69">
        <f t="shared" ca="1" si="182"/>
        <v>9094.3185641468026</v>
      </c>
      <c r="AB273" s="69">
        <f t="shared" ca="1" si="163"/>
        <v>-905.6814358531974</v>
      </c>
      <c r="AC273" s="69">
        <f t="shared" ca="1" si="179"/>
        <v>132.43413957955693</v>
      </c>
      <c r="AD273" s="73">
        <f t="shared" si="173"/>
        <v>14.399999999999951</v>
      </c>
      <c r="AE273" s="69">
        <f t="shared" si="184"/>
        <v>0.70000000000000007</v>
      </c>
      <c r="AF273" s="69">
        <f t="shared" si="184"/>
        <v>4.2</v>
      </c>
      <c r="AG273" s="78">
        <f t="shared" si="184"/>
        <v>200</v>
      </c>
      <c r="AH273" s="60">
        <f t="shared" si="184"/>
        <v>50</v>
      </c>
      <c r="AI273" s="60">
        <f t="shared" si="184"/>
        <v>210</v>
      </c>
      <c r="AJ273" s="60">
        <f t="shared" si="184"/>
        <v>10210</v>
      </c>
      <c r="AK273" s="60">
        <f t="shared" si="184"/>
        <v>1080.6814358531979</v>
      </c>
      <c r="AL273" s="60">
        <f t="shared" si="184"/>
        <v>21.613628717063957</v>
      </c>
      <c r="AM273" s="60">
        <f t="shared" ca="1" si="184"/>
        <v>-1221.4655076458578</v>
      </c>
      <c r="AN273" s="60">
        <f t="shared" ca="1" si="184"/>
        <v>-1221.4655076458578</v>
      </c>
      <c r="AO273" s="60">
        <f t="shared" ca="1" si="184"/>
        <v>1221.4655076458578</v>
      </c>
      <c r="AP273" s="63">
        <f t="shared" si="147"/>
        <v>35</v>
      </c>
      <c r="AQ273" s="62">
        <f t="shared" si="148"/>
        <v>2.5495575497961136</v>
      </c>
      <c r="AR273" s="62">
        <f t="shared" si="149"/>
        <v>127.47787748980568</v>
      </c>
      <c r="AS273" s="62">
        <f t="shared" si="150"/>
        <v>254.95575497961136</v>
      </c>
      <c r="AT273" s="62">
        <f t="shared" si="151"/>
        <v>-127.47787748980568</v>
      </c>
      <c r="AU273" s="62">
        <f t="shared" si="152"/>
        <v>382.43363246941703</v>
      </c>
      <c r="AV273" s="62">
        <f t="shared" si="153"/>
        <v>-509.91150995922271</v>
      </c>
      <c r="AW273" s="63">
        <f t="shared" si="167"/>
        <v>-127.47787748980568</v>
      </c>
      <c r="AX273" s="61" t="str">
        <f t="shared" ca="1" si="155"/>
        <v/>
      </c>
      <c r="AY273" s="69">
        <f t="shared" ca="1" si="168"/>
        <v>8988.5344923541434</v>
      </c>
      <c r="AZ273" s="51">
        <f t="shared" si="156"/>
        <v>892.34514242863975</v>
      </c>
      <c r="BA273" s="55">
        <f t="shared" ca="1" si="157"/>
        <v>9.8121166103263338E-2</v>
      </c>
      <c r="BB273" s="55">
        <f t="shared" ca="1" si="169"/>
        <v>-0.14075355024773706</v>
      </c>
      <c r="BC273" s="64">
        <f t="shared" ca="1" si="158"/>
        <v>-1033.1593133430031</v>
      </c>
      <c r="BE273" s="52" t="str">
        <f t="shared" ca="1" si="159"/>
        <v/>
      </c>
      <c r="BF273" s="52" t="str">
        <f t="shared" ca="1" si="160"/>
        <v/>
      </c>
      <c r="BG273" s="52">
        <f t="shared" ca="1" si="170"/>
        <v>14.399999999999951</v>
      </c>
      <c r="BH273" s="52">
        <f t="shared" ca="1" si="171"/>
        <v>14.399999999999951</v>
      </c>
    </row>
    <row r="274" spans="19:60">
      <c r="S274" s="68">
        <f t="shared" si="183"/>
        <v>7</v>
      </c>
      <c r="T274" s="69">
        <f t="shared" si="183"/>
        <v>2</v>
      </c>
      <c r="U274" s="70">
        <f t="shared" si="161"/>
        <v>3</v>
      </c>
      <c r="V274" s="68">
        <f t="shared" si="182"/>
        <v>4</v>
      </c>
      <c r="W274" s="70">
        <f t="shared" si="182"/>
        <v>7</v>
      </c>
      <c r="X274" s="71">
        <f t="shared" si="182"/>
        <v>0.42857142857142855</v>
      </c>
      <c r="Y274" s="71">
        <f t="shared" si="182"/>
        <v>0.5</v>
      </c>
      <c r="Z274" s="69">
        <f t="shared" si="182"/>
        <v>10000</v>
      </c>
      <c r="AA274" s="69">
        <f t="shared" ca="1" si="182"/>
        <v>9094.3185641468026</v>
      </c>
      <c r="AB274" s="69">
        <f t="shared" ca="1" si="163"/>
        <v>-905.6814358531974</v>
      </c>
      <c r="AC274" s="69">
        <f t="shared" ca="1" si="179"/>
        <v>132.43413957955693</v>
      </c>
      <c r="AD274" s="73">
        <f t="shared" si="173"/>
        <v>14.299999999999951</v>
      </c>
      <c r="AE274" s="69">
        <f t="shared" si="184"/>
        <v>0.70000000000000007</v>
      </c>
      <c r="AF274" s="69">
        <f t="shared" si="184"/>
        <v>4.2</v>
      </c>
      <c r="AG274" s="78">
        <f t="shared" si="184"/>
        <v>200</v>
      </c>
      <c r="AH274" s="60">
        <f t="shared" si="184"/>
        <v>50</v>
      </c>
      <c r="AI274" s="60">
        <f t="shared" si="184"/>
        <v>210</v>
      </c>
      <c r="AJ274" s="60">
        <f t="shared" si="184"/>
        <v>10210</v>
      </c>
      <c r="AK274" s="60">
        <f t="shared" si="184"/>
        <v>1080.6814358531979</v>
      </c>
      <c r="AL274" s="60">
        <f t="shared" si="184"/>
        <v>21.613628717063957</v>
      </c>
      <c r="AM274" s="60">
        <f t="shared" ca="1" si="184"/>
        <v>-1221.4655076458578</v>
      </c>
      <c r="AN274" s="60">
        <f t="shared" ca="1" si="184"/>
        <v>-1221.4655076458578</v>
      </c>
      <c r="AO274" s="60">
        <f t="shared" ca="1" si="184"/>
        <v>1221.4655076458578</v>
      </c>
      <c r="AP274" s="63">
        <f t="shared" si="147"/>
        <v>35</v>
      </c>
      <c r="AQ274" s="62">
        <f t="shared" si="148"/>
        <v>2.5603936165779047</v>
      </c>
      <c r="AR274" s="62">
        <f t="shared" si="149"/>
        <v>128.01968082889522</v>
      </c>
      <c r="AS274" s="62">
        <f t="shared" si="150"/>
        <v>256.03936165779044</v>
      </c>
      <c r="AT274" s="62">
        <f t="shared" si="151"/>
        <v>-128.01968082889522</v>
      </c>
      <c r="AU274" s="62">
        <f t="shared" si="152"/>
        <v>384.05904248668566</v>
      </c>
      <c r="AV274" s="62">
        <f t="shared" si="153"/>
        <v>-512.07872331558087</v>
      </c>
      <c r="AW274" s="63">
        <f t="shared" si="167"/>
        <v>-128.01968082889522</v>
      </c>
      <c r="AX274" s="61" t="str">
        <f t="shared" ca="1" si="155"/>
        <v/>
      </c>
      <c r="AY274" s="69">
        <f t="shared" ca="1" si="168"/>
        <v>8988.5344923541434</v>
      </c>
      <c r="AZ274" s="51">
        <f t="shared" si="156"/>
        <v>896.13776580226659</v>
      </c>
      <c r="BA274" s="55">
        <f t="shared" ca="1" si="157"/>
        <v>9.8538198269761082E-2</v>
      </c>
      <c r="BB274" s="55">
        <f t="shared" ca="1" si="169"/>
        <v>-0.1413517775246152</v>
      </c>
      <c r="BC274" s="64">
        <f t="shared" ca="1" si="158"/>
        <v>-1033.7011166820926</v>
      </c>
      <c r="BE274" s="52" t="str">
        <f t="shared" ca="1" si="159"/>
        <v/>
      </c>
      <c r="BF274" s="52" t="str">
        <f t="shared" ca="1" si="160"/>
        <v/>
      </c>
      <c r="BG274" s="52">
        <f t="shared" ca="1" si="170"/>
        <v>14.299999999999951</v>
      </c>
      <c r="BH274" s="52">
        <f t="shared" ca="1" si="171"/>
        <v>14.299999999999951</v>
      </c>
    </row>
    <row r="275" spans="19:60">
      <c r="S275" s="68">
        <f t="shared" si="183"/>
        <v>7</v>
      </c>
      <c r="T275" s="69">
        <f t="shared" si="183"/>
        <v>2</v>
      </c>
      <c r="U275" s="70">
        <f t="shared" si="161"/>
        <v>3</v>
      </c>
      <c r="V275" s="68">
        <f t="shared" si="182"/>
        <v>4</v>
      </c>
      <c r="W275" s="70">
        <f t="shared" si="182"/>
        <v>7</v>
      </c>
      <c r="X275" s="71">
        <f t="shared" si="182"/>
        <v>0.42857142857142855</v>
      </c>
      <c r="Y275" s="71">
        <f t="shared" si="182"/>
        <v>0.5</v>
      </c>
      <c r="Z275" s="69">
        <f t="shared" si="182"/>
        <v>10000</v>
      </c>
      <c r="AA275" s="69">
        <f t="shared" ca="1" si="182"/>
        <v>9094.3185641468026</v>
      </c>
      <c r="AB275" s="69">
        <f t="shared" ca="1" si="163"/>
        <v>-905.6814358531974</v>
      </c>
      <c r="AC275" s="69">
        <f t="shared" ca="1" si="179"/>
        <v>132.43413957955693</v>
      </c>
      <c r="AD275" s="73">
        <f t="shared" si="173"/>
        <v>14.199999999999951</v>
      </c>
      <c r="AE275" s="69">
        <f t="shared" si="184"/>
        <v>0.70000000000000007</v>
      </c>
      <c r="AF275" s="69">
        <f t="shared" si="184"/>
        <v>4.2</v>
      </c>
      <c r="AG275" s="78">
        <f t="shared" si="184"/>
        <v>200</v>
      </c>
      <c r="AH275" s="60">
        <f t="shared" si="184"/>
        <v>50</v>
      </c>
      <c r="AI275" s="60">
        <f t="shared" si="184"/>
        <v>210</v>
      </c>
      <c r="AJ275" s="60">
        <f t="shared" si="184"/>
        <v>10210</v>
      </c>
      <c r="AK275" s="60">
        <f t="shared" si="184"/>
        <v>1080.6814358531979</v>
      </c>
      <c r="AL275" s="60">
        <f t="shared" si="184"/>
        <v>21.613628717063957</v>
      </c>
      <c r="AM275" s="60">
        <f t="shared" ca="1" si="184"/>
        <v>-1221.4655076458578</v>
      </c>
      <c r="AN275" s="60">
        <f t="shared" ca="1" si="184"/>
        <v>-1221.4655076458578</v>
      </c>
      <c r="AO275" s="60">
        <f t="shared" ca="1" si="184"/>
        <v>1221.4655076458578</v>
      </c>
      <c r="AP275" s="63">
        <f t="shared" si="147"/>
        <v>35</v>
      </c>
      <c r="AQ275" s="62">
        <f t="shared" si="148"/>
        <v>2.5713823040185941</v>
      </c>
      <c r="AR275" s="62">
        <f t="shared" si="149"/>
        <v>128.5691152009297</v>
      </c>
      <c r="AS275" s="62">
        <f t="shared" si="150"/>
        <v>257.1382304018594</v>
      </c>
      <c r="AT275" s="62">
        <f t="shared" si="151"/>
        <v>-128.5691152009297</v>
      </c>
      <c r="AU275" s="62">
        <f t="shared" si="152"/>
        <v>385.70734560278913</v>
      </c>
      <c r="AV275" s="62">
        <f t="shared" si="153"/>
        <v>-514.27646080371881</v>
      </c>
      <c r="AW275" s="63">
        <f t="shared" si="167"/>
        <v>-128.56911520092967</v>
      </c>
      <c r="AX275" s="61" t="str">
        <f t="shared" ca="1" si="155"/>
        <v/>
      </c>
      <c r="AY275" s="69">
        <f t="shared" ca="1" si="168"/>
        <v>8988.5344923541434</v>
      </c>
      <c r="AZ275" s="51">
        <f t="shared" si="156"/>
        <v>899.98380640650794</v>
      </c>
      <c r="BA275" s="55">
        <f t="shared" ca="1" si="157"/>
        <v>9.8961104128744717E-2</v>
      </c>
      <c r="BB275" s="55">
        <f t="shared" ca="1" si="169"/>
        <v>-0.14195843053778739</v>
      </c>
      <c r="BC275" s="64">
        <f t="shared" ca="1" si="158"/>
        <v>-1034.2505510541271</v>
      </c>
      <c r="BE275" s="52" t="str">
        <f t="shared" ca="1" si="159"/>
        <v/>
      </c>
      <c r="BF275" s="52" t="str">
        <f t="shared" ca="1" si="160"/>
        <v/>
      </c>
      <c r="BG275" s="52">
        <f t="shared" ca="1" si="170"/>
        <v>14.199999999999951</v>
      </c>
      <c r="BH275" s="52">
        <f t="shared" ca="1" si="171"/>
        <v>14.199999999999951</v>
      </c>
    </row>
    <row r="276" spans="19:60">
      <c r="S276" s="68">
        <f t="shared" si="183"/>
        <v>7</v>
      </c>
      <c r="T276" s="69">
        <f t="shared" si="183"/>
        <v>2</v>
      </c>
      <c r="U276" s="70">
        <f t="shared" si="161"/>
        <v>3</v>
      </c>
      <c r="V276" s="68">
        <f t="shared" si="182"/>
        <v>4</v>
      </c>
      <c r="W276" s="70">
        <f t="shared" si="182"/>
        <v>7</v>
      </c>
      <c r="X276" s="71">
        <f t="shared" si="182"/>
        <v>0.42857142857142855</v>
      </c>
      <c r="Y276" s="71">
        <f t="shared" si="182"/>
        <v>0.5</v>
      </c>
      <c r="Z276" s="69">
        <f t="shared" si="182"/>
        <v>10000</v>
      </c>
      <c r="AA276" s="69">
        <f t="shared" ca="1" si="182"/>
        <v>9094.3185641468026</v>
      </c>
      <c r="AB276" s="69">
        <f t="shared" ca="1" si="163"/>
        <v>-905.6814358531974</v>
      </c>
      <c r="AC276" s="69">
        <f t="shared" ca="1" si="179"/>
        <v>132.43413957955693</v>
      </c>
      <c r="AD276" s="73">
        <f t="shared" si="173"/>
        <v>14.099999999999952</v>
      </c>
      <c r="AE276" s="69">
        <f t="shared" si="184"/>
        <v>0.70000000000000007</v>
      </c>
      <c r="AF276" s="69">
        <f t="shared" si="184"/>
        <v>4.2</v>
      </c>
      <c r="AG276" s="78">
        <f t="shared" si="184"/>
        <v>200</v>
      </c>
      <c r="AH276" s="60">
        <f t="shared" si="184"/>
        <v>50</v>
      </c>
      <c r="AI276" s="60">
        <f t="shared" si="184"/>
        <v>210</v>
      </c>
      <c r="AJ276" s="60">
        <f t="shared" si="184"/>
        <v>10210</v>
      </c>
      <c r="AK276" s="60">
        <f t="shared" si="184"/>
        <v>1080.6814358531979</v>
      </c>
      <c r="AL276" s="60">
        <f t="shared" si="184"/>
        <v>21.613628717063957</v>
      </c>
      <c r="AM276" s="60">
        <f t="shared" ca="1" si="184"/>
        <v>-1221.4655076458578</v>
      </c>
      <c r="AN276" s="60">
        <f t="shared" ca="1" si="184"/>
        <v>-1221.4655076458578</v>
      </c>
      <c r="AO276" s="60">
        <f t="shared" ca="1" si="184"/>
        <v>1221.4655076458578</v>
      </c>
      <c r="AP276" s="63">
        <f t="shared" si="147"/>
        <v>35</v>
      </c>
      <c r="AQ276" s="62">
        <f t="shared" si="148"/>
        <v>2.5825268593662436</v>
      </c>
      <c r="AR276" s="62">
        <f t="shared" si="149"/>
        <v>129.12634296831217</v>
      </c>
      <c r="AS276" s="62">
        <f t="shared" si="150"/>
        <v>258.25268593662435</v>
      </c>
      <c r="AT276" s="62">
        <f t="shared" si="151"/>
        <v>-129.12634296831217</v>
      </c>
      <c r="AU276" s="62">
        <f t="shared" si="152"/>
        <v>387.37902890493649</v>
      </c>
      <c r="AV276" s="62">
        <f t="shared" si="153"/>
        <v>-516.50537187324869</v>
      </c>
      <c r="AW276" s="63">
        <f t="shared" si="167"/>
        <v>-129.1263429683122</v>
      </c>
      <c r="AX276" s="61" t="str">
        <f t="shared" ca="1" si="155"/>
        <v/>
      </c>
      <c r="AY276" s="69">
        <f t="shared" ca="1" si="168"/>
        <v>8988.5344923541434</v>
      </c>
      <c r="AZ276" s="51">
        <f t="shared" si="156"/>
        <v>903.88440077818518</v>
      </c>
      <c r="BA276" s="55">
        <f t="shared" ca="1" si="157"/>
        <v>9.9390008652394779E-2</v>
      </c>
      <c r="BB276" s="55">
        <f t="shared" ca="1" si="169"/>
        <v>-0.14257368855823868</v>
      </c>
      <c r="BC276" s="64">
        <f t="shared" ca="1" si="158"/>
        <v>-1034.8077788215096</v>
      </c>
      <c r="BE276" s="52" t="str">
        <f t="shared" ca="1" si="159"/>
        <v/>
      </c>
      <c r="BF276" s="52" t="str">
        <f t="shared" ca="1" si="160"/>
        <v/>
      </c>
      <c r="BG276" s="52">
        <f t="shared" ca="1" si="170"/>
        <v>14.099999999999952</v>
      </c>
      <c r="BH276" s="52">
        <f t="shared" ca="1" si="171"/>
        <v>14.099999999999952</v>
      </c>
    </row>
    <row r="277" spans="19:60">
      <c r="S277" s="68">
        <f t="shared" si="183"/>
        <v>7</v>
      </c>
      <c r="T277" s="69">
        <f t="shared" si="183"/>
        <v>2</v>
      </c>
      <c r="U277" s="70">
        <f t="shared" si="161"/>
        <v>3</v>
      </c>
      <c r="V277" s="68">
        <f t="shared" si="182"/>
        <v>4</v>
      </c>
      <c r="W277" s="70">
        <f t="shared" si="182"/>
        <v>7</v>
      </c>
      <c r="X277" s="71">
        <f t="shared" si="182"/>
        <v>0.42857142857142855</v>
      </c>
      <c r="Y277" s="71">
        <f t="shared" si="182"/>
        <v>0.5</v>
      </c>
      <c r="Z277" s="69">
        <f t="shared" si="182"/>
        <v>10000</v>
      </c>
      <c r="AA277" s="69">
        <f t="shared" ca="1" si="182"/>
        <v>9094.3185641468026</v>
      </c>
      <c r="AB277" s="69">
        <f t="shared" ca="1" si="163"/>
        <v>-905.6814358531974</v>
      </c>
      <c r="AC277" s="69">
        <f t="shared" ca="1" si="179"/>
        <v>132.43413957955693</v>
      </c>
      <c r="AD277" s="73">
        <f t="shared" si="173"/>
        <v>13.999999999999952</v>
      </c>
      <c r="AE277" s="69">
        <f t="shared" si="184"/>
        <v>0.70000000000000007</v>
      </c>
      <c r="AF277" s="69">
        <f t="shared" si="184"/>
        <v>4.2</v>
      </c>
      <c r="AG277" s="78">
        <f t="shared" si="184"/>
        <v>200</v>
      </c>
      <c r="AH277" s="60">
        <f t="shared" si="184"/>
        <v>50</v>
      </c>
      <c r="AI277" s="60">
        <f t="shared" si="184"/>
        <v>210</v>
      </c>
      <c r="AJ277" s="60">
        <f t="shared" si="184"/>
        <v>10210</v>
      </c>
      <c r="AK277" s="60">
        <f t="shared" si="184"/>
        <v>1080.6814358531979</v>
      </c>
      <c r="AL277" s="60">
        <f t="shared" si="184"/>
        <v>21.613628717063957</v>
      </c>
      <c r="AM277" s="60">
        <f t="shared" ca="1" si="184"/>
        <v>-1221.4655076458578</v>
      </c>
      <c r="AN277" s="60">
        <f t="shared" ca="1" si="184"/>
        <v>-1221.4655076458578</v>
      </c>
      <c r="AO277" s="60">
        <f t="shared" ca="1" si="184"/>
        <v>1221.4655076458578</v>
      </c>
      <c r="AP277" s="63">
        <f t="shared" si="147"/>
        <v>35</v>
      </c>
      <c r="AQ277" s="62">
        <f t="shared" si="148"/>
        <v>2.593830622647431</v>
      </c>
      <c r="AR277" s="62">
        <f t="shared" si="149"/>
        <v>129.69153113237155</v>
      </c>
      <c r="AS277" s="62">
        <f t="shared" si="150"/>
        <v>259.3830622647431</v>
      </c>
      <c r="AT277" s="62">
        <f t="shared" si="151"/>
        <v>-129.69153113237155</v>
      </c>
      <c r="AU277" s="62">
        <f t="shared" si="152"/>
        <v>389.07459339711465</v>
      </c>
      <c r="AV277" s="62">
        <f t="shared" si="153"/>
        <v>-518.76612452948621</v>
      </c>
      <c r="AW277" s="63">
        <f t="shared" si="167"/>
        <v>-129.69153113237155</v>
      </c>
      <c r="AX277" s="61" t="str">
        <f t="shared" ca="1" si="155"/>
        <v/>
      </c>
      <c r="AY277" s="69">
        <f t="shared" ca="1" si="168"/>
        <v>8988.5344923541434</v>
      </c>
      <c r="AZ277" s="51">
        <f t="shared" si="156"/>
        <v>907.84071792660086</v>
      </c>
      <c r="BA277" s="55">
        <f t="shared" ca="1" si="157"/>
        <v>9.9825040383525576E-2</v>
      </c>
      <c r="BB277" s="55">
        <f t="shared" ca="1" si="169"/>
        <v>-0.14319773597898208</v>
      </c>
      <c r="BC277" s="64">
        <f t="shared" ca="1" si="158"/>
        <v>-1035.3729669855688</v>
      </c>
      <c r="BE277" s="52" t="str">
        <f t="shared" ca="1" si="159"/>
        <v/>
      </c>
      <c r="BF277" s="52" t="str">
        <f t="shared" ca="1" si="160"/>
        <v/>
      </c>
      <c r="BG277" s="52">
        <f t="shared" ca="1" si="170"/>
        <v>13.999999999999952</v>
      </c>
      <c r="BH277" s="52">
        <f t="shared" ca="1" si="171"/>
        <v>13.999999999999952</v>
      </c>
    </row>
    <row r="278" spans="19:60">
      <c r="S278" s="68">
        <f t="shared" si="183"/>
        <v>7</v>
      </c>
      <c r="T278" s="69">
        <f t="shared" si="183"/>
        <v>2</v>
      </c>
      <c r="U278" s="70">
        <f t="shared" si="161"/>
        <v>3</v>
      </c>
      <c r="V278" s="68">
        <f t="shared" si="182"/>
        <v>4</v>
      </c>
      <c r="W278" s="70">
        <f t="shared" si="182"/>
        <v>7</v>
      </c>
      <c r="X278" s="71">
        <f t="shared" si="182"/>
        <v>0.42857142857142855</v>
      </c>
      <c r="Y278" s="71">
        <f t="shared" si="182"/>
        <v>0.5</v>
      </c>
      <c r="Z278" s="69">
        <f t="shared" si="182"/>
        <v>10000</v>
      </c>
      <c r="AA278" s="69">
        <f t="shared" ca="1" si="182"/>
        <v>9094.3185641468026</v>
      </c>
      <c r="AB278" s="69">
        <f t="shared" ca="1" si="163"/>
        <v>-905.6814358531974</v>
      </c>
      <c r="AC278" s="69">
        <f t="shared" ca="1" si="179"/>
        <v>132.43413957955693</v>
      </c>
      <c r="AD278" s="73">
        <f t="shared" si="173"/>
        <v>13.899999999999952</v>
      </c>
      <c r="AE278" s="69">
        <f t="shared" si="184"/>
        <v>0.70000000000000007</v>
      </c>
      <c r="AF278" s="69">
        <f t="shared" si="184"/>
        <v>4.2</v>
      </c>
      <c r="AG278" s="78">
        <f t="shared" si="184"/>
        <v>200</v>
      </c>
      <c r="AH278" s="60">
        <f t="shared" si="184"/>
        <v>50</v>
      </c>
      <c r="AI278" s="60">
        <f t="shared" si="184"/>
        <v>210</v>
      </c>
      <c r="AJ278" s="60">
        <f t="shared" si="184"/>
        <v>10210</v>
      </c>
      <c r="AK278" s="60">
        <f t="shared" si="184"/>
        <v>1080.6814358531979</v>
      </c>
      <c r="AL278" s="60">
        <f t="shared" si="184"/>
        <v>21.613628717063957</v>
      </c>
      <c r="AM278" s="60">
        <f t="shared" ca="1" si="184"/>
        <v>-1221.4655076458578</v>
      </c>
      <c r="AN278" s="60">
        <f t="shared" ca="1" si="184"/>
        <v>-1221.4655076458578</v>
      </c>
      <c r="AO278" s="60">
        <f t="shared" ca="1" si="184"/>
        <v>1221.4655076458578</v>
      </c>
      <c r="AP278" s="63">
        <f t="shared" si="147"/>
        <v>35</v>
      </c>
      <c r="AQ278" s="62">
        <f t="shared" si="148"/>
        <v>2.605297030004607</v>
      </c>
      <c r="AR278" s="62">
        <f t="shared" si="149"/>
        <v>130.26485150023035</v>
      </c>
      <c r="AS278" s="62">
        <f t="shared" si="150"/>
        <v>260.5297030004607</v>
      </c>
      <c r="AT278" s="62">
        <f t="shared" si="151"/>
        <v>-130.26485150023035</v>
      </c>
      <c r="AU278" s="62">
        <f t="shared" si="152"/>
        <v>390.79455450069105</v>
      </c>
      <c r="AV278" s="62">
        <f t="shared" si="153"/>
        <v>-521.0594060009214</v>
      </c>
      <c r="AW278" s="63">
        <f t="shared" si="167"/>
        <v>-130.26485150023035</v>
      </c>
      <c r="AX278" s="61" t="str">
        <f t="shared" ca="1" si="155"/>
        <v/>
      </c>
      <c r="AY278" s="69">
        <f t="shared" ca="1" si="168"/>
        <v>8988.5344923541434</v>
      </c>
      <c r="AZ278" s="51">
        <f t="shared" si="156"/>
        <v>911.85396050161239</v>
      </c>
      <c r="BA278" s="55">
        <f t="shared" ca="1" si="157"/>
        <v>0.10026633156402515</v>
      </c>
      <c r="BB278" s="55">
        <f t="shared" ca="1" si="169"/>
        <v>-0.14383076249930454</v>
      </c>
      <c r="BC278" s="64">
        <f t="shared" ca="1" si="158"/>
        <v>-1035.9462873534278</v>
      </c>
      <c r="BE278" s="52" t="str">
        <f t="shared" ca="1" si="159"/>
        <v/>
      </c>
      <c r="BF278" s="52" t="str">
        <f t="shared" ca="1" si="160"/>
        <v/>
      </c>
      <c r="BG278" s="52">
        <f t="shared" ca="1" si="170"/>
        <v>13.899999999999952</v>
      </c>
      <c r="BH278" s="52">
        <f t="shared" ca="1" si="171"/>
        <v>13.899999999999952</v>
      </c>
    </row>
    <row r="279" spans="19:60">
      <c r="S279" s="68">
        <f t="shared" si="183"/>
        <v>7</v>
      </c>
      <c r="T279" s="69">
        <f t="shared" si="183"/>
        <v>2</v>
      </c>
      <c r="U279" s="70">
        <f t="shared" si="161"/>
        <v>3</v>
      </c>
      <c r="V279" s="68">
        <f t="shared" si="182"/>
        <v>4</v>
      </c>
      <c r="W279" s="70">
        <f t="shared" si="182"/>
        <v>7</v>
      </c>
      <c r="X279" s="71">
        <f t="shared" si="182"/>
        <v>0.42857142857142855</v>
      </c>
      <c r="Y279" s="71">
        <f t="shared" si="182"/>
        <v>0.5</v>
      </c>
      <c r="Z279" s="69">
        <f t="shared" si="182"/>
        <v>10000</v>
      </c>
      <c r="AA279" s="69">
        <f t="shared" ca="1" si="182"/>
        <v>9094.3185641468026</v>
      </c>
      <c r="AB279" s="69">
        <f t="shared" ca="1" si="163"/>
        <v>-905.6814358531974</v>
      </c>
      <c r="AC279" s="69">
        <f t="shared" ca="1" si="179"/>
        <v>132.43413957955693</v>
      </c>
      <c r="AD279" s="73">
        <f t="shared" si="173"/>
        <v>13.799999999999953</v>
      </c>
      <c r="AE279" s="69">
        <f t="shared" si="184"/>
        <v>0.70000000000000007</v>
      </c>
      <c r="AF279" s="69">
        <f t="shared" si="184"/>
        <v>4.2</v>
      </c>
      <c r="AG279" s="78">
        <f t="shared" si="184"/>
        <v>200</v>
      </c>
      <c r="AH279" s="60">
        <f t="shared" si="184"/>
        <v>50</v>
      </c>
      <c r="AI279" s="60">
        <f t="shared" si="184"/>
        <v>210</v>
      </c>
      <c r="AJ279" s="60">
        <f t="shared" si="184"/>
        <v>10210</v>
      </c>
      <c r="AK279" s="60">
        <f t="shared" si="184"/>
        <v>1080.6814358531979</v>
      </c>
      <c r="AL279" s="60">
        <f t="shared" si="184"/>
        <v>21.613628717063957</v>
      </c>
      <c r="AM279" s="60">
        <f t="shared" ca="1" si="184"/>
        <v>-1221.4655076458578</v>
      </c>
      <c r="AN279" s="60">
        <f t="shared" ca="1" si="184"/>
        <v>-1221.4655076458578</v>
      </c>
      <c r="AO279" s="60">
        <f t="shared" ca="1" si="184"/>
        <v>1221.4655076458578</v>
      </c>
      <c r="AP279" s="63">
        <f t="shared" si="147"/>
        <v>35</v>
      </c>
      <c r="AQ279" s="62">
        <f t="shared" si="148"/>
        <v>2.616929617178553</v>
      </c>
      <c r="AR279" s="62">
        <f t="shared" si="149"/>
        <v>130.84648085892766</v>
      </c>
      <c r="AS279" s="62">
        <f t="shared" si="150"/>
        <v>261.69296171785533</v>
      </c>
      <c r="AT279" s="62">
        <f t="shared" si="151"/>
        <v>-130.84648085892766</v>
      </c>
      <c r="AU279" s="62">
        <f t="shared" si="152"/>
        <v>392.53944257678302</v>
      </c>
      <c r="AV279" s="62">
        <f t="shared" si="153"/>
        <v>-523.38592343571065</v>
      </c>
      <c r="AW279" s="63">
        <f t="shared" si="167"/>
        <v>-130.84648085892763</v>
      </c>
      <c r="AX279" s="61" t="str">
        <f t="shared" ca="1" si="155"/>
        <v/>
      </c>
      <c r="AY279" s="69">
        <f t="shared" ca="1" si="168"/>
        <v>8988.5344923541434</v>
      </c>
      <c r="AZ279" s="51">
        <f t="shared" si="156"/>
        <v>915.92536601249367</v>
      </c>
      <c r="BA279" s="55">
        <f t="shared" ca="1" si="157"/>
        <v>0.10071401826887978</v>
      </c>
      <c r="BB279" s="55">
        <f t="shared" ca="1" si="169"/>
        <v>-0.14447296331702292</v>
      </c>
      <c r="BC279" s="64">
        <f t="shared" ca="1" si="158"/>
        <v>-1036.527916712125</v>
      </c>
      <c r="BE279" s="52" t="str">
        <f t="shared" ca="1" si="159"/>
        <v/>
      </c>
      <c r="BF279" s="52" t="str">
        <f t="shared" ca="1" si="160"/>
        <v/>
      </c>
      <c r="BG279" s="52">
        <f t="shared" ca="1" si="170"/>
        <v>13.799999999999953</v>
      </c>
      <c r="BH279" s="52">
        <f t="shared" ca="1" si="171"/>
        <v>13.799999999999953</v>
      </c>
    </row>
    <row r="280" spans="19:60">
      <c r="S280" s="68">
        <f t="shared" si="183"/>
        <v>7</v>
      </c>
      <c r="T280" s="69">
        <f t="shared" si="183"/>
        <v>2</v>
      </c>
      <c r="U280" s="70">
        <f t="shared" si="161"/>
        <v>3</v>
      </c>
      <c r="V280" s="68">
        <f t="shared" si="182"/>
        <v>4</v>
      </c>
      <c r="W280" s="70">
        <f t="shared" si="182"/>
        <v>7</v>
      </c>
      <c r="X280" s="71">
        <f t="shared" si="182"/>
        <v>0.42857142857142855</v>
      </c>
      <c r="Y280" s="71">
        <f t="shared" si="182"/>
        <v>0.5</v>
      </c>
      <c r="Z280" s="69">
        <f t="shared" si="182"/>
        <v>10000</v>
      </c>
      <c r="AA280" s="69">
        <f t="shared" ca="1" si="182"/>
        <v>9094.3185641468026</v>
      </c>
      <c r="AB280" s="69">
        <f t="shared" ca="1" si="163"/>
        <v>-905.6814358531974</v>
      </c>
      <c r="AC280" s="69">
        <f t="shared" ca="1" si="179"/>
        <v>132.43413957955693</v>
      </c>
      <c r="AD280" s="73">
        <f t="shared" si="173"/>
        <v>13.699999999999953</v>
      </c>
      <c r="AE280" s="69">
        <f t="shared" si="184"/>
        <v>0.70000000000000007</v>
      </c>
      <c r="AF280" s="69">
        <f t="shared" si="184"/>
        <v>4.2</v>
      </c>
      <c r="AG280" s="78">
        <f t="shared" si="184"/>
        <v>200</v>
      </c>
      <c r="AH280" s="60">
        <f t="shared" si="184"/>
        <v>50</v>
      </c>
      <c r="AI280" s="60">
        <f t="shared" si="184"/>
        <v>210</v>
      </c>
      <c r="AJ280" s="60">
        <f t="shared" si="184"/>
        <v>10210</v>
      </c>
      <c r="AK280" s="60">
        <f t="shared" si="184"/>
        <v>1080.6814358531979</v>
      </c>
      <c r="AL280" s="60">
        <f t="shared" si="184"/>
        <v>21.613628717063957</v>
      </c>
      <c r="AM280" s="60">
        <f t="shared" ca="1" si="184"/>
        <v>-1221.4655076458578</v>
      </c>
      <c r="AN280" s="60">
        <f t="shared" ca="1" si="184"/>
        <v>-1221.4655076458578</v>
      </c>
      <c r="AO280" s="60">
        <f t="shared" ca="1" si="184"/>
        <v>1221.4655076458578</v>
      </c>
      <c r="AP280" s="63">
        <f t="shared" si="147"/>
        <v>35</v>
      </c>
      <c r="AQ280" s="62">
        <f t="shared" si="148"/>
        <v>2.62873202314336</v>
      </c>
      <c r="AR280" s="62">
        <f t="shared" si="149"/>
        <v>131.43660115716798</v>
      </c>
      <c r="AS280" s="62">
        <f t="shared" si="150"/>
        <v>262.87320231433597</v>
      </c>
      <c r="AT280" s="62">
        <f t="shared" si="151"/>
        <v>-131.43660115716798</v>
      </c>
      <c r="AU280" s="62">
        <f t="shared" si="152"/>
        <v>394.30980347150398</v>
      </c>
      <c r="AV280" s="62">
        <f t="shared" si="153"/>
        <v>-525.74640462867194</v>
      </c>
      <c r="AW280" s="63">
        <f t="shared" si="167"/>
        <v>-131.43660115716796</v>
      </c>
      <c r="AX280" s="61" t="str">
        <f t="shared" ca="1" si="155"/>
        <v/>
      </c>
      <c r="AY280" s="69">
        <f t="shared" ca="1" si="168"/>
        <v>8988.5344923541434</v>
      </c>
      <c r="AZ280" s="51">
        <f t="shared" si="156"/>
        <v>920.05620810017592</v>
      </c>
      <c r="BA280" s="55">
        <f t="shared" ca="1" si="157"/>
        <v>0.10116824054606804</v>
      </c>
      <c r="BB280" s="55">
        <f t="shared" ca="1" si="169"/>
        <v>-0.14512453932916056</v>
      </c>
      <c r="BC280" s="64">
        <f t="shared" ca="1" si="158"/>
        <v>-1037.1180370103652</v>
      </c>
      <c r="BE280" s="52" t="str">
        <f t="shared" ca="1" si="159"/>
        <v/>
      </c>
      <c r="BF280" s="52" t="str">
        <f t="shared" ca="1" si="160"/>
        <v/>
      </c>
      <c r="BG280" s="52">
        <f t="shared" ca="1" si="170"/>
        <v>13.699999999999953</v>
      </c>
      <c r="BH280" s="52">
        <f t="shared" ca="1" si="171"/>
        <v>13.699999999999953</v>
      </c>
    </row>
    <row r="281" spans="19:60">
      <c r="S281" s="68">
        <f t="shared" si="183"/>
        <v>7</v>
      </c>
      <c r="T281" s="69">
        <f t="shared" si="183"/>
        <v>2</v>
      </c>
      <c r="U281" s="70">
        <f t="shared" si="161"/>
        <v>3</v>
      </c>
      <c r="V281" s="68">
        <f t="shared" si="182"/>
        <v>4</v>
      </c>
      <c r="W281" s="70">
        <f t="shared" si="182"/>
        <v>7</v>
      </c>
      <c r="X281" s="71">
        <f t="shared" si="182"/>
        <v>0.42857142857142855</v>
      </c>
      <c r="Y281" s="71">
        <f t="shared" si="182"/>
        <v>0.5</v>
      </c>
      <c r="Z281" s="69">
        <f t="shared" si="182"/>
        <v>10000</v>
      </c>
      <c r="AA281" s="69">
        <f t="shared" ca="1" si="182"/>
        <v>9094.3185641468026</v>
      </c>
      <c r="AB281" s="69">
        <f t="shared" ca="1" si="163"/>
        <v>-905.6814358531974</v>
      </c>
      <c r="AC281" s="69">
        <f t="shared" ca="1" si="179"/>
        <v>132.43413957955693</v>
      </c>
      <c r="AD281" s="73">
        <f t="shared" si="173"/>
        <v>13.599999999999953</v>
      </c>
      <c r="AE281" s="69">
        <f t="shared" si="184"/>
        <v>0.70000000000000007</v>
      </c>
      <c r="AF281" s="69">
        <f t="shared" si="184"/>
        <v>4.2</v>
      </c>
      <c r="AG281" s="78">
        <f t="shared" si="184"/>
        <v>200</v>
      </c>
      <c r="AH281" s="60">
        <f t="shared" si="184"/>
        <v>50</v>
      </c>
      <c r="AI281" s="60">
        <f t="shared" si="184"/>
        <v>210</v>
      </c>
      <c r="AJ281" s="60">
        <f t="shared" si="184"/>
        <v>10210</v>
      </c>
      <c r="AK281" s="60">
        <f t="shared" si="184"/>
        <v>1080.6814358531979</v>
      </c>
      <c r="AL281" s="60">
        <f t="shared" si="184"/>
        <v>21.613628717063957</v>
      </c>
      <c r="AM281" s="60">
        <f t="shared" ca="1" si="184"/>
        <v>-1221.4655076458578</v>
      </c>
      <c r="AN281" s="60">
        <f t="shared" ca="1" si="184"/>
        <v>-1221.4655076458578</v>
      </c>
      <c r="AO281" s="60">
        <f t="shared" ca="1" si="184"/>
        <v>1221.4655076458578</v>
      </c>
      <c r="AP281" s="63">
        <f t="shared" ref="AP281:AP344" si="185">AE281*AH281</f>
        <v>35</v>
      </c>
      <c r="AQ281" s="62">
        <f t="shared" ref="AQ281:AQ344" si="186">IF(AL281=0,1,(1+(AL281+AE281)/(AD281*(T281-1))))</f>
        <v>2.640707993901767</v>
      </c>
      <c r="AR281" s="62">
        <f t="shared" ref="AR281:AR344" si="187">IF(AQ281&lt;=0,AH281,AQ281*AH281)</f>
        <v>132.03539969508836</v>
      </c>
      <c r="AS281" s="62">
        <f t="shared" ref="AS281:AS344" si="188">(T281*AR281)</f>
        <v>264.07079939017672</v>
      </c>
      <c r="AT281" s="62">
        <f t="shared" ref="AT281:AT344" si="189">-AR281</f>
        <v>-132.03539969508836</v>
      </c>
      <c r="AU281" s="62">
        <f t="shared" ref="AU281:AU344" si="190">(AS281+AT281)*U281</f>
        <v>396.10619908526508</v>
      </c>
      <c r="AV281" s="62">
        <f t="shared" ref="AV281:AV344" si="191">AT281*V281</f>
        <v>-528.14159878035343</v>
      </c>
      <c r="AW281" s="63">
        <f t="shared" si="167"/>
        <v>-132.03539969508836</v>
      </c>
      <c r="AX281" s="61" t="str">
        <f t="shared" ref="AX281:AX344" ca="1" si="192">IF(AY281+AW281&gt;AJ281,"VINTO","")</f>
        <v/>
      </c>
      <c r="AY281" s="69">
        <f t="shared" ca="1" si="168"/>
        <v>8988.5344923541434</v>
      </c>
      <c r="AZ281" s="51">
        <f t="shared" ref="AZ281:AZ344" si="193">AR281*W281</f>
        <v>924.24779786561851</v>
      </c>
      <c r="BA281" s="55">
        <f t="shared" ref="BA281:BA344" ca="1" si="194">IFERROR(AZ281/AA281,0)</f>
        <v>0.10162914256262676</v>
      </c>
      <c r="BB281" s="55">
        <f t="shared" ca="1" si="169"/>
        <v>-0.14578569734147678</v>
      </c>
      <c r="BC281" s="64">
        <f t="shared" ref="BC281:BC344" ca="1" si="195">AW281+AB281</f>
        <v>-1037.7168355482859</v>
      </c>
      <c r="BE281" s="52" t="str">
        <f t="shared" ref="BE281:BE344" ca="1" si="196">IF(((AR281-AC281)/AC281)&gt;=BE$4,AD281,"")</f>
        <v/>
      </c>
      <c r="BF281" s="52" t="str">
        <f t="shared" ref="BF281:BF344" ca="1" si="197">IF(AX281="","",AD281)</f>
        <v/>
      </c>
      <c r="BG281" s="52">
        <f t="shared" ca="1" si="170"/>
        <v>13.599999999999953</v>
      </c>
      <c r="BH281" s="52">
        <f t="shared" ca="1" si="171"/>
        <v>13.599999999999953</v>
      </c>
    </row>
    <row r="282" spans="19:60">
      <c r="S282" s="68">
        <f t="shared" si="183"/>
        <v>7</v>
      </c>
      <c r="T282" s="69">
        <f t="shared" si="183"/>
        <v>2</v>
      </c>
      <c r="U282" s="70">
        <f t="shared" ref="U282:U345" si="198">ROUND((1/T282)*S282,0)-1</f>
        <v>3</v>
      </c>
      <c r="V282" s="68">
        <f t="shared" ref="V282:AA297" si="199">V281</f>
        <v>4</v>
      </c>
      <c r="W282" s="70">
        <f t="shared" si="199"/>
        <v>7</v>
      </c>
      <c r="X282" s="71">
        <f t="shared" si="199"/>
        <v>0.42857142857142855</v>
      </c>
      <c r="Y282" s="71">
        <f t="shared" si="199"/>
        <v>0.5</v>
      </c>
      <c r="Z282" s="69">
        <f t="shared" si="199"/>
        <v>10000</v>
      </c>
      <c r="AA282" s="69">
        <f t="shared" ca="1" si="199"/>
        <v>9094.3185641468026</v>
      </c>
      <c r="AB282" s="69">
        <f t="shared" ref="AB282:AB345" ca="1" si="200">AA282-Z282</f>
        <v>-905.6814358531974</v>
      </c>
      <c r="AC282" s="69">
        <f t="shared" ref="AC282:AC313" ca="1" si="201">AC281</f>
        <v>132.43413957955693</v>
      </c>
      <c r="AD282" s="73">
        <f t="shared" si="173"/>
        <v>13.499999999999954</v>
      </c>
      <c r="AE282" s="69">
        <f t="shared" si="184"/>
        <v>0.70000000000000007</v>
      </c>
      <c r="AF282" s="69">
        <f t="shared" si="184"/>
        <v>4.2</v>
      </c>
      <c r="AG282" s="78">
        <f t="shared" si="184"/>
        <v>200</v>
      </c>
      <c r="AH282" s="60">
        <f t="shared" si="184"/>
        <v>50</v>
      </c>
      <c r="AI282" s="60">
        <f t="shared" si="184"/>
        <v>210</v>
      </c>
      <c r="AJ282" s="60">
        <f t="shared" si="184"/>
        <v>10210</v>
      </c>
      <c r="AK282" s="60">
        <f t="shared" si="184"/>
        <v>1080.6814358531979</v>
      </c>
      <c r="AL282" s="60">
        <f t="shared" si="184"/>
        <v>21.613628717063957</v>
      </c>
      <c r="AM282" s="60">
        <f t="shared" ca="1" si="184"/>
        <v>-1221.4655076458578</v>
      </c>
      <c r="AN282" s="60">
        <f t="shared" ca="1" si="184"/>
        <v>-1221.4655076458578</v>
      </c>
      <c r="AO282" s="60">
        <f t="shared" ca="1" si="184"/>
        <v>1221.4655076458578</v>
      </c>
      <c r="AP282" s="63">
        <f t="shared" si="185"/>
        <v>35</v>
      </c>
      <c r="AQ282" s="62">
        <f t="shared" si="186"/>
        <v>2.6528613864491879</v>
      </c>
      <c r="AR282" s="62">
        <f t="shared" si="187"/>
        <v>132.64306932245938</v>
      </c>
      <c r="AS282" s="62">
        <f t="shared" si="188"/>
        <v>265.28613864491876</v>
      </c>
      <c r="AT282" s="62">
        <f t="shared" si="189"/>
        <v>-132.64306932245938</v>
      </c>
      <c r="AU282" s="62">
        <f t="shared" si="190"/>
        <v>397.92920796737815</v>
      </c>
      <c r="AV282" s="62">
        <f t="shared" si="191"/>
        <v>-530.57227728983753</v>
      </c>
      <c r="AW282" s="63">
        <f t="shared" ref="AW282:AW345" si="202">SUM(AU282:AV282)</f>
        <v>-132.64306932245938</v>
      </c>
      <c r="AX282" s="61" t="str">
        <f t="shared" ca="1" si="192"/>
        <v/>
      </c>
      <c r="AY282" s="69">
        <f t="shared" ref="AY282:AY345" ca="1" si="203">AY281</f>
        <v>8988.5344923541434</v>
      </c>
      <c r="AZ282" s="51">
        <f t="shared" si="193"/>
        <v>928.50148525721568</v>
      </c>
      <c r="BA282" s="55">
        <f t="shared" ca="1" si="194"/>
        <v>0.10209687275720855</v>
      </c>
      <c r="BB282" s="55">
        <f t="shared" ref="BB282:BB345" ca="1" si="204">IFERROR(AW282/ABS(AB282),0)</f>
        <v>-0.14645665028730875</v>
      </c>
      <c r="BC282" s="64">
        <f t="shared" ca="1" si="195"/>
        <v>-1038.3245051756567</v>
      </c>
      <c r="BE282" s="52" t="str">
        <f t="shared" ca="1" si="196"/>
        <v/>
      </c>
      <c r="BF282" s="52" t="str">
        <f t="shared" ca="1" si="197"/>
        <v/>
      </c>
      <c r="BG282" s="52">
        <f t="shared" ref="BG282:BG345" ca="1" si="205">IF(BA282&lt;=BG$213,AD282,"")</f>
        <v>13.499999999999954</v>
      </c>
      <c r="BH282" s="52">
        <f t="shared" ref="BH282:BH345" ca="1" si="206">IF(BB282&gt;=BH$213,AD282,"")</f>
        <v>13.499999999999954</v>
      </c>
    </row>
    <row r="283" spans="19:60">
      <c r="S283" s="68">
        <f t="shared" ref="S283:T298" si="207">S282</f>
        <v>7</v>
      </c>
      <c r="T283" s="69">
        <f t="shared" si="207"/>
        <v>2</v>
      </c>
      <c r="U283" s="70">
        <f t="shared" si="198"/>
        <v>3</v>
      </c>
      <c r="V283" s="68">
        <f t="shared" si="199"/>
        <v>4</v>
      </c>
      <c r="W283" s="70">
        <f t="shared" si="199"/>
        <v>7</v>
      </c>
      <c r="X283" s="71">
        <f t="shared" si="199"/>
        <v>0.42857142857142855</v>
      </c>
      <c r="Y283" s="71">
        <f t="shared" si="199"/>
        <v>0.5</v>
      </c>
      <c r="Z283" s="69">
        <f t="shared" si="199"/>
        <v>10000</v>
      </c>
      <c r="AA283" s="69">
        <f t="shared" ca="1" si="199"/>
        <v>9094.3185641468026</v>
      </c>
      <c r="AB283" s="69">
        <f t="shared" ca="1" si="200"/>
        <v>-905.6814358531974</v>
      </c>
      <c r="AC283" s="69">
        <f t="shared" ca="1" si="201"/>
        <v>132.43413957955693</v>
      </c>
      <c r="AD283" s="73">
        <f t="shared" ref="AD283:AD346" si="208">AD282-0.1</f>
        <v>13.399999999999954</v>
      </c>
      <c r="AE283" s="69">
        <f t="shared" ref="AE283:AO298" si="209">AE282</f>
        <v>0.70000000000000007</v>
      </c>
      <c r="AF283" s="69">
        <f t="shared" si="209"/>
        <v>4.2</v>
      </c>
      <c r="AG283" s="78">
        <f t="shared" si="209"/>
        <v>200</v>
      </c>
      <c r="AH283" s="60">
        <f t="shared" si="209"/>
        <v>50</v>
      </c>
      <c r="AI283" s="60">
        <f t="shared" si="209"/>
        <v>210</v>
      </c>
      <c r="AJ283" s="60">
        <f t="shared" si="209"/>
        <v>10210</v>
      </c>
      <c r="AK283" s="60">
        <f t="shared" si="209"/>
        <v>1080.6814358531979</v>
      </c>
      <c r="AL283" s="60">
        <f t="shared" si="209"/>
        <v>21.613628717063957</v>
      </c>
      <c r="AM283" s="60">
        <f t="shared" ca="1" si="209"/>
        <v>-1221.4655076458578</v>
      </c>
      <c r="AN283" s="60">
        <f t="shared" ca="1" si="209"/>
        <v>-1221.4655076458578</v>
      </c>
      <c r="AO283" s="60">
        <f t="shared" ca="1" si="209"/>
        <v>1221.4655076458578</v>
      </c>
      <c r="AP283" s="63">
        <f t="shared" si="185"/>
        <v>35</v>
      </c>
      <c r="AQ283" s="62">
        <f t="shared" si="186"/>
        <v>2.665196172915226</v>
      </c>
      <c r="AR283" s="62">
        <f t="shared" si="187"/>
        <v>133.2598086457613</v>
      </c>
      <c r="AS283" s="62">
        <f t="shared" si="188"/>
        <v>266.51961729152259</v>
      </c>
      <c r="AT283" s="62">
        <f t="shared" si="189"/>
        <v>-133.2598086457613</v>
      </c>
      <c r="AU283" s="62">
        <f t="shared" si="190"/>
        <v>399.77942593728392</v>
      </c>
      <c r="AV283" s="62">
        <f t="shared" si="191"/>
        <v>-533.03923458304519</v>
      </c>
      <c r="AW283" s="63">
        <f t="shared" si="202"/>
        <v>-133.25980864576127</v>
      </c>
      <c r="AX283" s="61" t="str">
        <f t="shared" ca="1" si="192"/>
        <v/>
      </c>
      <c r="AY283" s="69">
        <f t="shared" ca="1" si="203"/>
        <v>8988.5344923541434</v>
      </c>
      <c r="AZ283" s="51">
        <f t="shared" si="193"/>
        <v>932.8186605203291</v>
      </c>
      <c r="BA283" s="55">
        <f t="shared" ca="1" si="194"/>
        <v>0.10257158399947065</v>
      </c>
      <c r="BB283" s="55">
        <f t="shared" ca="1" si="204"/>
        <v>-0.14713761745621279</v>
      </c>
      <c r="BC283" s="64">
        <f t="shared" ca="1" si="195"/>
        <v>-1038.9412444989587</v>
      </c>
      <c r="BE283" s="52" t="str">
        <f t="shared" ca="1" si="196"/>
        <v/>
      </c>
      <c r="BF283" s="52" t="str">
        <f t="shared" ca="1" si="197"/>
        <v/>
      </c>
      <c r="BG283" s="52">
        <f t="shared" ca="1" si="205"/>
        <v>13.399999999999954</v>
      </c>
      <c r="BH283" s="52">
        <f t="shared" ca="1" si="206"/>
        <v>13.399999999999954</v>
      </c>
    </row>
    <row r="284" spans="19:60">
      <c r="S284" s="68">
        <f t="shared" si="207"/>
        <v>7</v>
      </c>
      <c r="T284" s="69">
        <f t="shared" si="207"/>
        <v>2</v>
      </c>
      <c r="U284" s="70">
        <f t="shared" si="198"/>
        <v>3</v>
      </c>
      <c r="V284" s="68">
        <f t="shared" si="199"/>
        <v>4</v>
      </c>
      <c r="W284" s="70">
        <f t="shared" si="199"/>
        <v>7</v>
      </c>
      <c r="X284" s="71">
        <f t="shared" si="199"/>
        <v>0.42857142857142855</v>
      </c>
      <c r="Y284" s="71">
        <f t="shared" si="199"/>
        <v>0.5</v>
      </c>
      <c r="Z284" s="69">
        <f t="shared" si="199"/>
        <v>10000</v>
      </c>
      <c r="AA284" s="69">
        <f t="shared" ca="1" si="199"/>
        <v>9094.3185641468026</v>
      </c>
      <c r="AB284" s="69">
        <f t="shared" ca="1" si="200"/>
        <v>-905.6814358531974</v>
      </c>
      <c r="AC284" s="69">
        <f t="shared" ca="1" si="201"/>
        <v>132.43413957955693</v>
      </c>
      <c r="AD284" s="73">
        <f t="shared" si="208"/>
        <v>13.299999999999955</v>
      </c>
      <c r="AE284" s="69">
        <f t="shared" si="209"/>
        <v>0.70000000000000007</v>
      </c>
      <c r="AF284" s="69">
        <f t="shared" si="209"/>
        <v>4.2</v>
      </c>
      <c r="AG284" s="78">
        <f t="shared" si="209"/>
        <v>200</v>
      </c>
      <c r="AH284" s="60">
        <f t="shared" si="209"/>
        <v>50</v>
      </c>
      <c r="AI284" s="60">
        <f t="shared" si="209"/>
        <v>210</v>
      </c>
      <c r="AJ284" s="60">
        <f t="shared" si="209"/>
        <v>10210</v>
      </c>
      <c r="AK284" s="60">
        <f t="shared" si="209"/>
        <v>1080.6814358531979</v>
      </c>
      <c r="AL284" s="60">
        <f t="shared" si="209"/>
        <v>21.613628717063957</v>
      </c>
      <c r="AM284" s="60">
        <f t="shared" ca="1" si="209"/>
        <v>-1221.4655076458578</v>
      </c>
      <c r="AN284" s="60">
        <f t="shared" ca="1" si="209"/>
        <v>-1221.4655076458578</v>
      </c>
      <c r="AO284" s="60">
        <f t="shared" ca="1" si="209"/>
        <v>1221.4655076458578</v>
      </c>
      <c r="AP284" s="63">
        <f t="shared" si="185"/>
        <v>35</v>
      </c>
      <c r="AQ284" s="62">
        <f t="shared" si="186"/>
        <v>2.6777164448920328</v>
      </c>
      <c r="AR284" s="62">
        <f t="shared" si="187"/>
        <v>133.88582224460163</v>
      </c>
      <c r="AS284" s="62">
        <f t="shared" si="188"/>
        <v>267.77164448920325</v>
      </c>
      <c r="AT284" s="62">
        <f t="shared" si="189"/>
        <v>-133.88582224460163</v>
      </c>
      <c r="AU284" s="62">
        <f t="shared" si="190"/>
        <v>401.65746673380488</v>
      </c>
      <c r="AV284" s="62">
        <f t="shared" si="191"/>
        <v>-535.54328897840651</v>
      </c>
      <c r="AW284" s="63">
        <f t="shared" si="202"/>
        <v>-133.88582224460163</v>
      </c>
      <c r="AX284" s="61" t="str">
        <f t="shared" ca="1" si="192"/>
        <v/>
      </c>
      <c r="AY284" s="69">
        <f t="shared" ca="1" si="203"/>
        <v>8988.5344923541434</v>
      </c>
      <c r="AZ284" s="51">
        <f t="shared" si="193"/>
        <v>937.20075571221139</v>
      </c>
      <c r="BA284" s="55">
        <f t="shared" ca="1" si="194"/>
        <v>0.10305343375665402</v>
      </c>
      <c r="BB284" s="55">
        <f t="shared" ca="1" si="204"/>
        <v>-0.14782882473291997</v>
      </c>
      <c r="BC284" s="64">
        <f t="shared" ca="1" si="195"/>
        <v>-1039.5672580977989</v>
      </c>
      <c r="BE284" s="52" t="str">
        <f t="shared" ca="1" si="196"/>
        <v/>
      </c>
      <c r="BF284" s="52" t="str">
        <f t="shared" ca="1" si="197"/>
        <v/>
      </c>
      <c r="BG284" s="52">
        <f t="shared" ca="1" si="205"/>
        <v>13.299999999999955</v>
      </c>
      <c r="BH284" s="52">
        <f t="shared" ca="1" si="206"/>
        <v>13.299999999999955</v>
      </c>
    </row>
    <row r="285" spans="19:60">
      <c r="S285" s="68">
        <f t="shared" si="207"/>
        <v>7</v>
      </c>
      <c r="T285" s="69">
        <f t="shared" si="207"/>
        <v>2</v>
      </c>
      <c r="U285" s="70">
        <f t="shared" si="198"/>
        <v>3</v>
      </c>
      <c r="V285" s="68">
        <f t="shared" si="199"/>
        <v>4</v>
      </c>
      <c r="W285" s="70">
        <f t="shared" si="199"/>
        <v>7</v>
      </c>
      <c r="X285" s="71">
        <f t="shared" si="199"/>
        <v>0.42857142857142855</v>
      </c>
      <c r="Y285" s="71">
        <f t="shared" si="199"/>
        <v>0.5</v>
      </c>
      <c r="Z285" s="69">
        <f t="shared" si="199"/>
        <v>10000</v>
      </c>
      <c r="AA285" s="69">
        <f t="shared" ca="1" si="199"/>
        <v>9094.3185641468026</v>
      </c>
      <c r="AB285" s="69">
        <f t="shared" ca="1" si="200"/>
        <v>-905.6814358531974</v>
      </c>
      <c r="AC285" s="69">
        <f t="shared" ca="1" si="201"/>
        <v>132.43413957955693</v>
      </c>
      <c r="AD285" s="73">
        <f t="shared" si="208"/>
        <v>13.199999999999955</v>
      </c>
      <c r="AE285" s="69">
        <f t="shared" si="209"/>
        <v>0.70000000000000007</v>
      </c>
      <c r="AF285" s="69">
        <f t="shared" si="209"/>
        <v>4.2</v>
      </c>
      <c r="AG285" s="78">
        <f t="shared" si="209"/>
        <v>200</v>
      </c>
      <c r="AH285" s="60">
        <f t="shared" si="209"/>
        <v>50</v>
      </c>
      <c r="AI285" s="60">
        <f t="shared" si="209"/>
        <v>210</v>
      </c>
      <c r="AJ285" s="60">
        <f t="shared" si="209"/>
        <v>10210</v>
      </c>
      <c r="AK285" s="60">
        <f t="shared" si="209"/>
        <v>1080.6814358531979</v>
      </c>
      <c r="AL285" s="60">
        <f t="shared" si="209"/>
        <v>21.613628717063957</v>
      </c>
      <c r="AM285" s="60">
        <f t="shared" ca="1" si="209"/>
        <v>-1221.4655076458578</v>
      </c>
      <c r="AN285" s="60">
        <f t="shared" ca="1" si="209"/>
        <v>-1221.4655076458578</v>
      </c>
      <c r="AO285" s="60">
        <f t="shared" ca="1" si="209"/>
        <v>1221.4655076458578</v>
      </c>
      <c r="AP285" s="63">
        <f t="shared" si="185"/>
        <v>35</v>
      </c>
      <c r="AQ285" s="62">
        <f t="shared" si="186"/>
        <v>2.6904264179593964</v>
      </c>
      <c r="AR285" s="62">
        <f t="shared" si="187"/>
        <v>134.52132089796982</v>
      </c>
      <c r="AS285" s="62">
        <f t="shared" si="188"/>
        <v>269.04264179593963</v>
      </c>
      <c r="AT285" s="62">
        <f t="shared" si="189"/>
        <v>-134.52132089796982</v>
      </c>
      <c r="AU285" s="62">
        <f t="shared" si="190"/>
        <v>403.56396269390945</v>
      </c>
      <c r="AV285" s="62">
        <f t="shared" si="191"/>
        <v>-538.08528359187926</v>
      </c>
      <c r="AW285" s="63">
        <f t="shared" si="202"/>
        <v>-134.52132089796982</v>
      </c>
      <c r="AX285" s="61" t="str">
        <f t="shared" ca="1" si="192"/>
        <v/>
      </c>
      <c r="AY285" s="69">
        <f t="shared" ca="1" si="203"/>
        <v>8988.5344923541434</v>
      </c>
      <c r="AZ285" s="51">
        <f t="shared" si="193"/>
        <v>941.64924628578865</v>
      </c>
      <c r="BA285" s="55">
        <f t="shared" ca="1" si="194"/>
        <v>0.10354258426773408</v>
      </c>
      <c r="BB285" s="55">
        <f t="shared" ca="1" si="204"/>
        <v>-0.14853050484715299</v>
      </c>
      <c r="BC285" s="64">
        <f t="shared" ca="1" si="195"/>
        <v>-1040.2027567511673</v>
      </c>
      <c r="BE285" s="52" t="str">
        <f t="shared" ca="1" si="196"/>
        <v/>
      </c>
      <c r="BF285" s="52" t="str">
        <f t="shared" ca="1" si="197"/>
        <v/>
      </c>
      <c r="BG285" s="52">
        <f t="shared" ca="1" si="205"/>
        <v>13.199999999999955</v>
      </c>
      <c r="BH285" s="52">
        <f t="shared" ca="1" si="206"/>
        <v>13.199999999999955</v>
      </c>
    </row>
    <row r="286" spans="19:60">
      <c r="S286" s="68">
        <f t="shared" si="207"/>
        <v>7</v>
      </c>
      <c r="T286" s="69">
        <f t="shared" si="207"/>
        <v>2</v>
      </c>
      <c r="U286" s="70">
        <f t="shared" si="198"/>
        <v>3</v>
      </c>
      <c r="V286" s="68">
        <f t="shared" si="199"/>
        <v>4</v>
      </c>
      <c r="W286" s="70">
        <f t="shared" si="199"/>
        <v>7</v>
      </c>
      <c r="X286" s="71">
        <f t="shared" si="199"/>
        <v>0.42857142857142855</v>
      </c>
      <c r="Y286" s="71">
        <f t="shared" si="199"/>
        <v>0.5</v>
      </c>
      <c r="Z286" s="69">
        <f t="shared" si="199"/>
        <v>10000</v>
      </c>
      <c r="AA286" s="69">
        <f t="shared" ca="1" si="199"/>
        <v>9094.3185641468026</v>
      </c>
      <c r="AB286" s="69">
        <f t="shared" ca="1" si="200"/>
        <v>-905.6814358531974</v>
      </c>
      <c r="AC286" s="69">
        <f t="shared" ca="1" si="201"/>
        <v>132.43413957955693</v>
      </c>
      <c r="AD286" s="73">
        <f t="shared" si="208"/>
        <v>13.099999999999955</v>
      </c>
      <c r="AE286" s="69">
        <f t="shared" si="209"/>
        <v>0.70000000000000007</v>
      </c>
      <c r="AF286" s="69">
        <f t="shared" si="209"/>
        <v>4.2</v>
      </c>
      <c r="AG286" s="78">
        <f t="shared" si="209"/>
        <v>200</v>
      </c>
      <c r="AH286" s="60">
        <f t="shared" si="209"/>
        <v>50</v>
      </c>
      <c r="AI286" s="60">
        <f t="shared" si="209"/>
        <v>210</v>
      </c>
      <c r="AJ286" s="60">
        <f t="shared" si="209"/>
        <v>10210</v>
      </c>
      <c r="AK286" s="60">
        <f t="shared" si="209"/>
        <v>1080.6814358531979</v>
      </c>
      <c r="AL286" s="60">
        <f t="shared" si="209"/>
        <v>21.613628717063957</v>
      </c>
      <c r="AM286" s="60">
        <f t="shared" ca="1" si="209"/>
        <v>-1221.4655076458578</v>
      </c>
      <c r="AN286" s="60">
        <f t="shared" ca="1" si="209"/>
        <v>-1221.4655076458578</v>
      </c>
      <c r="AO286" s="60">
        <f t="shared" ca="1" si="209"/>
        <v>1221.4655076458578</v>
      </c>
      <c r="AP286" s="63">
        <f t="shared" si="185"/>
        <v>35</v>
      </c>
      <c r="AQ286" s="62">
        <f t="shared" si="186"/>
        <v>2.7033304364171018</v>
      </c>
      <c r="AR286" s="62">
        <f t="shared" si="187"/>
        <v>135.16652182085508</v>
      </c>
      <c r="AS286" s="62">
        <f t="shared" si="188"/>
        <v>270.33304364171016</v>
      </c>
      <c r="AT286" s="62">
        <f t="shared" si="189"/>
        <v>-135.16652182085508</v>
      </c>
      <c r="AU286" s="62">
        <f t="shared" si="190"/>
        <v>405.49956546256522</v>
      </c>
      <c r="AV286" s="62">
        <f t="shared" si="191"/>
        <v>-540.66608728342032</v>
      </c>
      <c r="AW286" s="63">
        <f t="shared" si="202"/>
        <v>-135.16652182085511</v>
      </c>
      <c r="AX286" s="61" t="str">
        <f t="shared" ca="1" si="192"/>
        <v/>
      </c>
      <c r="AY286" s="69">
        <f t="shared" ca="1" si="203"/>
        <v>8988.5344923541434</v>
      </c>
      <c r="AZ286" s="51">
        <f t="shared" si="193"/>
        <v>946.16565274598554</v>
      </c>
      <c r="BA286" s="55">
        <f t="shared" ca="1" si="194"/>
        <v>0.10403920272554819</v>
      </c>
      <c r="BB286" s="55">
        <f t="shared" ca="1" si="204"/>
        <v>-0.14924289763488577</v>
      </c>
      <c r="BC286" s="64">
        <f t="shared" ca="1" si="195"/>
        <v>-1040.8479576740524</v>
      </c>
      <c r="BE286" s="52" t="str">
        <f t="shared" ca="1" si="196"/>
        <v/>
      </c>
      <c r="BF286" s="52" t="str">
        <f t="shared" ca="1" si="197"/>
        <v/>
      </c>
      <c r="BG286" s="52">
        <f t="shared" ca="1" si="205"/>
        <v>13.099999999999955</v>
      </c>
      <c r="BH286" s="52">
        <f t="shared" ca="1" si="206"/>
        <v>13.099999999999955</v>
      </c>
    </row>
    <row r="287" spans="19:60">
      <c r="S287" s="68">
        <f t="shared" si="207"/>
        <v>7</v>
      </c>
      <c r="T287" s="69">
        <f t="shared" si="207"/>
        <v>2</v>
      </c>
      <c r="U287" s="70">
        <f t="shared" si="198"/>
        <v>3</v>
      </c>
      <c r="V287" s="68">
        <f t="shared" si="199"/>
        <v>4</v>
      </c>
      <c r="W287" s="70">
        <f t="shared" si="199"/>
        <v>7</v>
      </c>
      <c r="X287" s="71">
        <f t="shared" si="199"/>
        <v>0.42857142857142855</v>
      </c>
      <c r="Y287" s="71">
        <f t="shared" si="199"/>
        <v>0.5</v>
      </c>
      <c r="Z287" s="69">
        <f t="shared" si="199"/>
        <v>10000</v>
      </c>
      <c r="AA287" s="69">
        <f t="shared" ca="1" si="199"/>
        <v>9094.3185641468026</v>
      </c>
      <c r="AB287" s="69">
        <f t="shared" ca="1" si="200"/>
        <v>-905.6814358531974</v>
      </c>
      <c r="AC287" s="69">
        <f t="shared" ca="1" si="201"/>
        <v>132.43413957955693</v>
      </c>
      <c r="AD287" s="73">
        <f t="shared" si="208"/>
        <v>12.999999999999956</v>
      </c>
      <c r="AE287" s="69">
        <f t="shared" si="209"/>
        <v>0.70000000000000007</v>
      </c>
      <c r="AF287" s="69">
        <f t="shared" si="209"/>
        <v>4.2</v>
      </c>
      <c r="AG287" s="78">
        <f t="shared" si="209"/>
        <v>200</v>
      </c>
      <c r="AH287" s="60">
        <f t="shared" si="209"/>
        <v>50</v>
      </c>
      <c r="AI287" s="60">
        <f t="shared" si="209"/>
        <v>210</v>
      </c>
      <c r="AJ287" s="60">
        <f t="shared" si="209"/>
        <v>10210</v>
      </c>
      <c r="AK287" s="60">
        <f t="shared" si="209"/>
        <v>1080.6814358531979</v>
      </c>
      <c r="AL287" s="60">
        <f t="shared" si="209"/>
        <v>21.613628717063957</v>
      </c>
      <c r="AM287" s="60">
        <f t="shared" ca="1" si="209"/>
        <v>-1221.4655076458578</v>
      </c>
      <c r="AN287" s="60">
        <f t="shared" ca="1" si="209"/>
        <v>-1221.4655076458578</v>
      </c>
      <c r="AO287" s="60">
        <f t="shared" ca="1" si="209"/>
        <v>1221.4655076458578</v>
      </c>
      <c r="AP287" s="63">
        <f t="shared" si="185"/>
        <v>35</v>
      </c>
      <c r="AQ287" s="62">
        <f t="shared" si="186"/>
        <v>2.7164329782356949</v>
      </c>
      <c r="AR287" s="62">
        <f t="shared" si="187"/>
        <v>135.82164891178473</v>
      </c>
      <c r="AS287" s="62">
        <f t="shared" si="188"/>
        <v>271.64329782356947</v>
      </c>
      <c r="AT287" s="62">
        <f t="shared" si="189"/>
        <v>-135.82164891178473</v>
      </c>
      <c r="AU287" s="62">
        <f t="shared" si="190"/>
        <v>407.4649467353542</v>
      </c>
      <c r="AV287" s="62">
        <f t="shared" si="191"/>
        <v>-543.28659564713894</v>
      </c>
      <c r="AW287" s="63">
        <f t="shared" si="202"/>
        <v>-135.82164891178473</v>
      </c>
      <c r="AX287" s="61" t="str">
        <f t="shared" ca="1" si="192"/>
        <v/>
      </c>
      <c r="AY287" s="69">
        <f t="shared" ca="1" si="203"/>
        <v>8988.5344923541434</v>
      </c>
      <c r="AZ287" s="51">
        <f t="shared" si="193"/>
        <v>950.7515423824932</v>
      </c>
      <c r="BA287" s="55">
        <f t="shared" ca="1" si="194"/>
        <v>0.10454346146732868</v>
      </c>
      <c r="BB287" s="55">
        <f t="shared" ca="1" si="204"/>
        <v>-0.14996625031166055</v>
      </c>
      <c r="BC287" s="64">
        <f t="shared" ca="1" si="195"/>
        <v>-1041.5030847649821</v>
      </c>
      <c r="BE287" s="52" t="str">
        <f t="shared" ca="1" si="196"/>
        <v/>
      </c>
      <c r="BF287" s="52" t="str">
        <f t="shared" ca="1" si="197"/>
        <v/>
      </c>
      <c r="BG287" s="52">
        <f t="shared" ca="1" si="205"/>
        <v>12.999999999999956</v>
      </c>
      <c r="BH287" s="52">
        <f t="shared" ca="1" si="206"/>
        <v>12.999999999999956</v>
      </c>
    </row>
    <row r="288" spans="19:60">
      <c r="S288" s="68">
        <f t="shared" si="207"/>
        <v>7</v>
      </c>
      <c r="T288" s="69">
        <f t="shared" si="207"/>
        <v>2</v>
      </c>
      <c r="U288" s="70">
        <f t="shared" si="198"/>
        <v>3</v>
      </c>
      <c r="V288" s="68">
        <f t="shared" si="199"/>
        <v>4</v>
      </c>
      <c r="W288" s="70">
        <f t="shared" si="199"/>
        <v>7</v>
      </c>
      <c r="X288" s="71">
        <f t="shared" si="199"/>
        <v>0.42857142857142855</v>
      </c>
      <c r="Y288" s="71">
        <f t="shared" si="199"/>
        <v>0.5</v>
      </c>
      <c r="Z288" s="69">
        <f t="shared" si="199"/>
        <v>10000</v>
      </c>
      <c r="AA288" s="69">
        <f t="shared" ca="1" si="199"/>
        <v>9094.3185641468026</v>
      </c>
      <c r="AB288" s="69">
        <f t="shared" ca="1" si="200"/>
        <v>-905.6814358531974</v>
      </c>
      <c r="AC288" s="69">
        <f t="shared" ca="1" si="201"/>
        <v>132.43413957955693</v>
      </c>
      <c r="AD288" s="73">
        <f t="shared" si="208"/>
        <v>12.899999999999956</v>
      </c>
      <c r="AE288" s="69">
        <f t="shared" si="209"/>
        <v>0.70000000000000007</v>
      </c>
      <c r="AF288" s="69">
        <f t="shared" si="209"/>
        <v>4.2</v>
      </c>
      <c r="AG288" s="78">
        <f t="shared" si="209"/>
        <v>200</v>
      </c>
      <c r="AH288" s="60">
        <f t="shared" si="209"/>
        <v>50</v>
      </c>
      <c r="AI288" s="60">
        <f t="shared" si="209"/>
        <v>210</v>
      </c>
      <c r="AJ288" s="60">
        <f t="shared" si="209"/>
        <v>10210</v>
      </c>
      <c r="AK288" s="60">
        <f t="shared" si="209"/>
        <v>1080.6814358531979</v>
      </c>
      <c r="AL288" s="60">
        <f t="shared" si="209"/>
        <v>21.613628717063957</v>
      </c>
      <c r="AM288" s="60">
        <f t="shared" ca="1" si="209"/>
        <v>-1221.4655076458578</v>
      </c>
      <c r="AN288" s="60">
        <f t="shared" ca="1" si="209"/>
        <v>-1221.4655076458578</v>
      </c>
      <c r="AO288" s="60">
        <f t="shared" ca="1" si="209"/>
        <v>1221.4655076458578</v>
      </c>
      <c r="AP288" s="63">
        <f t="shared" si="185"/>
        <v>35</v>
      </c>
      <c r="AQ288" s="62">
        <f t="shared" si="186"/>
        <v>2.7297386602375218</v>
      </c>
      <c r="AR288" s="62">
        <f t="shared" si="187"/>
        <v>136.48693301187609</v>
      </c>
      <c r="AS288" s="62">
        <f t="shared" si="188"/>
        <v>272.97386602375218</v>
      </c>
      <c r="AT288" s="62">
        <f t="shared" si="189"/>
        <v>-136.48693301187609</v>
      </c>
      <c r="AU288" s="62">
        <f t="shared" si="190"/>
        <v>409.46079903562827</v>
      </c>
      <c r="AV288" s="62">
        <f t="shared" si="191"/>
        <v>-545.94773204750436</v>
      </c>
      <c r="AW288" s="63">
        <f t="shared" si="202"/>
        <v>-136.48693301187609</v>
      </c>
      <c r="AX288" s="61" t="str">
        <f t="shared" ca="1" si="192"/>
        <v/>
      </c>
      <c r="AY288" s="69">
        <f t="shared" ca="1" si="203"/>
        <v>8988.5344923541434</v>
      </c>
      <c r="AZ288" s="51">
        <f t="shared" si="193"/>
        <v>955.40853108313263</v>
      </c>
      <c r="BA288" s="55">
        <f t="shared" ca="1" si="194"/>
        <v>0.10505553817409802</v>
      </c>
      <c r="BB288" s="55">
        <f t="shared" ca="1" si="204"/>
        <v>-0.15070081775861791</v>
      </c>
      <c r="BC288" s="64">
        <f t="shared" ca="1" si="195"/>
        <v>-1042.1683688650735</v>
      </c>
      <c r="BE288" s="52" t="str">
        <f t="shared" ca="1" si="196"/>
        <v/>
      </c>
      <c r="BF288" s="52" t="str">
        <f t="shared" ca="1" si="197"/>
        <v/>
      </c>
      <c r="BG288" s="52">
        <f t="shared" ca="1" si="205"/>
        <v>12.899999999999956</v>
      </c>
      <c r="BH288" s="52">
        <f t="shared" ca="1" si="206"/>
        <v>12.899999999999956</v>
      </c>
    </row>
    <row r="289" spans="19:60">
      <c r="S289" s="68">
        <f t="shared" si="207"/>
        <v>7</v>
      </c>
      <c r="T289" s="69">
        <f t="shared" si="207"/>
        <v>2</v>
      </c>
      <c r="U289" s="70">
        <f t="shared" si="198"/>
        <v>3</v>
      </c>
      <c r="V289" s="68">
        <f t="shared" si="199"/>
        <v>4</v>
      </c>
      <c r="W289" s="70">
        <f t="shared" si="199"/>
        <v>7</v>
      </c>
      <c r="X289" s="71">
        <f t="shared" si="199"/>
        <v>0.42857142857142855</v>
      </c>
      <c r="Y289" s="71">
        <f t="shared" si="199"/>
        <v>0.5</v>
      </c>
      <c r="Z289" s="69">
        <f t="shared" si="199"/>
        <v>10000</v>
      </c>
      <c r="AA289" s="69">
        <f t="shared" ca="1" si="199"/>
        <v>9094.3185641468026</v>
      </c>
      <c r="AB289" s="69">
        <f t="shared" ca="1" si="200"/>
        <v>-905.6814358531974</v>
      </c>
      <c r="AC289" s="69">
        <f t="shared" ca="1" si="201"/>
        <v>132.43413957955693</v>
      </c>
      <c r="AD289" s="73">
        <f t="shared" si="208"/>
        <v>12.799999999999956</v>
      </c>
      <c r="AE289" s="69">
        <f t="shared" si="209"/>
        <v>0.70000000000000007</v>
      </c>
      <c r="AF289" s="69">
        <f t="shared" si="209"/>
        <v>4.2</v>
      </c>
      <c r="AG289" s="78">
        <f t="shared" si="209"/>
        <v>200</v>
      </c>
      <c r="AH289" s="60">
        <f t="shared" si="209"/>
        <v>50</v>
      </c>
      <c r="AI289" s="60">
        <f t="shared" si="209"/>
        <v>210</v>
      </c>
      <c r="AJ289" s="60">
        <f t="shared" si="209"/>
        <v>10210</v>
      </c>
      <c r="AK289" s="60">
        <f t="shared" si="209"/>
        <v>1080.6814358531979</v>
      </c>
      <c r="AL289" s="60">
        <f t="shared" si="209"/>
        <v>21.613628717063957</v>
      </c>
      <c r="AM289" s="60">
        <f t="shared" ca="1" si="209"/>
        <v>-1221.4655076458578</v>
      </c>
      <c r="AN289" s="60">
        <f t="shared" ca="1" si="209"/>
        <v>-1221.4655076458578</v>
      </c>
      <c r="AO289" s="60">
        <f t="shared" ca="1" si="209"/>
        <v>1221.4655076458578</v>
      </c>
      <c r="AP289" s="63">
        <f t="shared" si="185"/>
        <v>35</v>
      </c>
      <c r="AQ289" s="62">
        <f t="shared" si="186"/>
        <v>2.7432522435206277</v>
      </c>
      <c r="AR289" s="62">
        <f t="shared" si="187"/>
        <v>137.16261217603139</v>
      </c>
      <c r="AS289" s="62">
        <f t="shared" si="188"/>
        <v>274.32522435206278</v>
      </c>
      <c r="AT289" s="62">
        <f t="shared" si="189"/>
        <v>-137.16261217603139</v>
      </c>
      <c r="AU289" s="62">
        <f t="shared" si="190"/>
        <v>411.48783652809414</v>
      </c>
      <c r="AV289" s="62">
        <f t="shared" si="191"/>
        <v>-548.65044870412555</v>
      </c>
      <c r="AW289" s="63">
        <f t="shared" si="202"/>
        <v>-137.16261217603142</v>
      </c>
      <c r="AX289" s="61" t="str">
        <f t="shared" ca="1" si="192"/>
        <v/>
      </c>
      <c r="AY289" s="69">
        <f t="shared" ca="1" si="203"/>
        <v>8988.5344923541434</v>
      </c>
      <c r="AZ289" s="51">
        <f t="shared" si="193"/>
        <v>960.13828523221969</v>
      </c>
      <c r="BA289" s="55">
        <f t="shared" ca="1" si="194"/>
        <v>0.10557561607941063</v>
      </c>
      <c r="BB289" s="55">
        <f t="shared" ca="1" si="204"/>
        <v>-0.15144686282193401</v>
      </c>
      <c r="BC289" s="64">
        <f t="shared" ca="1" si="195"/>
        <v>-1042.8440480292288</v>
      </c>
      <c r="BE289" s="52" t="str">
        <f t="shared" ca="1" si="196"/>
        <v/>
      </c>
      <c r="BF289" s="52" t="str">
        <f t="shared" ca="1" si="197"/>
        <v/>
      </c>
      <c r="BG289" s="52">
        <f t="shared" ca="1" si="205"/>
        <v>12.799999999999956</v>
      </c>
      <c r="BH289" s="52">
        <f t="shared" ca="1" si="206"/>
        <v>12.799999999999956</v>
      </c>
    </row>
    <row r="290" spans="19:60">
      <c r="S290" s="68">
        <f t="shared" si="207"/>
        <v>7</v>
      </c>
      <c r="T290" s="69">
        <f t="shared" si="207"/>
        <v>2</v>
      </c>
      <c r="U290" s="70">
        <f t="shared" si="198"/>
        <v>3</v>
      </c>
      <c r="V290" s="68">
        <f t="shared" si="199"/>
        <v>4</v>
      </c>
      <c r="W290" s="70">
        <f t="shared" si="199"/>
        <v>7</v>
      </c>
      <c r="X290" s="71">
        <f t="shared" si="199"/>
        <v>0.42857142857142855</v>
      </c>
      <c r="Y290" s="71">
        <f t="shared" si="199"/>
        <v>0.5</v>
      </c>
      <c r="Z290" s="69">
        <f t="shared" si="199"/>
        <v>10000</v>
      </c>
      <c r="AA290" s="69">
        <f t="shared" ca="1" si="199"/>
        <v>9094.3185641468026</v>
      </c>
      <c r="AB290" s="69">
        <f t="shared" ca="1" si="200"/>
        <v>-905.6814358531974</v>
      </c>
      <c r="AC290" s="69">
        <f t="shared" ca="1" si="201"/>
        <v>132.43413957955693</v>
      </c>
      <c r="AD290" s="73">
        <f t="shared" si="208"/>
        <v>12.699999999999957</v>
      </c>
      <c r="AE290" s="69">
        <f t="shared" si="209"/>
        <v>0.70000000000000007</v>
      </c>
      <c r="AF290" s="69">
        <f t="shared" si="209"/>
        <v>4.2</v>
      </c>
      <c r="AG290" s="78">
        <f t="shared" si="209"/>
        <v>200</v>
      </c>
      <c r="AH290" s="60">
        <f t="shared" si="209"/>
        <v>50</v>
      </c>
      <c r="AI290" s="60">
        <f t="shared" si="209"/>
        <v>210</v>
      </c>
      <c r="AJ290" s="60">
        <f t="shared" si="209"/>
        <v>10210</v>
      </c>
      <c r="AK290" s="60">
        <f t="shared" si="209"/>
        <v>1080.6814358531979</v>
      </c>
      <c r="AL290" s="60">
        <f t="shared" si="209"/>
        <v>21.613628717063957</v>
      </c>
      <c r="AM290" s="60">
        <f t="shared" ca="1" si="209"/>
        <v>-1221.4655076458578</v>
      </c>
      <c r="AN290" s="60">
        <f t="shared" ca="1" si="209"/>
        <v>-1221.4655076458578</v>
      </c>
      <c r="AO290" s="60">
        <f t="shared" ca="1" si="209"/>
        <v>1221.4655076458578</v>
      </c>
      <c r="AP290" s="63">
        <f t="shared" si="185"/>
        <v>35</v>
      </c>
      <c r="AQ290" s="62">
        <f t="shared" si="186"/>
        <v>2.7569786391389002</v>
      </c>
      <c r="AR290" s="62">
        <f t="shared" si="187"/>
        <v>137.84893195694502</v>
      </c>
      <c r="AS290" s="62">
        <f t="shared" si="188"/>
        <v>275.69786391389005</v>
      </c>
      <c r="AT290" s="62">
        <f t="shared" si="189"/>
        <v>-137.84893195694502</v>
      </c>
      <c r="AU290" s="62">
        <f t="shared" si="190"/>
        <v>413.54679587083507</v>
      </c>
      <c r="AV290" s="62">
        <f t="shared" si="191"/>
        <v>-551.39572782778009</v>
      </c>
      <c r="AW290" s="63">
        <f t="shared" si="202"/>
        <v>-137.84893195694502</v>
      </c>
      <c r="AX290" s="61" t="str">
        <f t="shared" ca="1" si="192"/>
        <v/>
      </c>
      <c r="AY290" s="69">
        <f t="shared" ca="1" si="203"/>
        <v>8988.5344923541434</v>
      </c>
      <c r="AZ290" s="51">
        <f t="shared" si="193"/>
        <v>964.9425236986151</v>
      </c>
      <c r="BA290" s="55">
        <f t="shared" ca="1" si="194"/>
        <v>0.10610388418795649</v>
      </c>
      <c r="BB290" s="55">
        <f t="shared" ca="1" si="204"/>
        <v>-0.15220465662640464</v>
      </c>
      <c r="BC290" s="64">
        <f t="shared" ca="1" si="195"/>
        <v>-1043.5303678101425</v>
      </c>
      <c r="BE290" s="52" t="str">
        <f t="shared" ca="1" si="196"/>
        <v/>
      </c>
      <c r="BF290" s="52" t="str">
        <f t="shared" ca="1" si="197"/>
        <v/>
      </c>
      <c r="BG290" s="52">
        <f t="shared" ca="1" si="205"/>
        <v>12.699999999999957</v>
      </c>
      <c r="BH290" s="52">
        <f t="shared" ca="1" si="206"/>
        <v>12.699999999999957</v>
      </c>
    </row>
    <row r="291" spans="19:60">
      <c r="S291" s="68">
        <f t="shared" si="207"/>
        <v>7</v>
      </c>
      <c r="T291" s="69">
        <f t="shared" si="207"/>
        <v>2</v>
      </c>
      <c r="U291" s="70">
        <f t="shared" si="198"/>
        <v>3</v>
      </c>
      <c r="V291" s="68">
        <f t="shared" si="199"/>
        <v>4</v>
      </c>
      <c r="W291" s="70">
        <f t="shared" si="199"/>
        <v>7</v>
      </c>
      <c r="X291" s="71">
        <f t="shared" si="199"/>
        <v>0.42857142857142855</v>
      </c>
      <c r="Y291" s="71">
        <f t="shared" si="199"/>
        <v>0.5</v>
      </c>
      <c r="Z291" s="69">
        <f t="shared" si="199"/>
        <v>10000</v>
      </c>
      <c r="AA291" s="69">
        <f t="shared" ca="1" si="199"/>
        <v>9094.3185641468026</v>
      </c>
      <c r="AB291" s="69">
        <f t="shared" ca="1" si="200"/>
        <v>-905.6814358531974</v>
      </c>
      <c r="AC291" s="69">
        <f t="shared" ca="1" si="201"/>
        <v>132.43413957955693</v>
      </c>
      <c r="AD291" s="73">
        <f t="shared" si="208"/>
        <v>12.599999999999957</v>
      </c>
      <c r="AE291" s="69">
        <f t="shared" si="209"/>
        <v>0.70000000000000007</v>
      </c>
      <c r="AF291" s="69">
        <f t="shared" si="209"/>
        <v>4.2</v>
      </c>
      <c r="AG291" s="78">
        <f t="shared" si="209"/>
        <v>200</v>
      </c>
      <c r="AH291" s="60">
        <f t="shared" si="209"/>
        <v>50</v>
      </c>
      <c r="AI291" s="60">
        <f t="shared" si="209"/>
        <v>210</v>
      </c>
      <c r="AJ291" s="60">
        <f t="shared" si="209"/>
        <v>10210</v>
      </c>
      <c r="AK291" s="60">
        <f t="shared" si="209"/>
        <v>1080.6814358531979</v>
      </c>
      <c r="AL291" s="60">
        <f t="shared" si="209"/>
        <v>21.613628717063957</v>
      </c>
      <c r="AM291" s="60">
        <f t="shared" ca="1" si="209"/>
        <v>-1221.4655076458578</v>
      </c>
      <c r="AN291" s="60">
        <f t="shared" ca="1" si="209"/>
        <v>-1221.4655076458578</v>
      </c>
      <c r="AO291" s="60">
        <f t="shared" ca="1" si="209"/>
        <v>1221.4655076458578</v>
      </c>
      <c r="AP291" s="63">
        <f t="shared" si="185"/>
        <v>35</v>
      </c>
      <c r="AQ291" s="62">
        <f t="shared" si="186"/>
        <v>2.7709229140527007</v>
      </c>
      <c r="AR291" s="62">
        <f t="shared" si="187"/>
        <v>138.54614570263504</v>
      </c>
      <c r="AS291" s="62">
        <f t="shared" si="188"/>
        <v>277.09229140527009</v>
      </c>
      <c r="AT291" s="62">
        <f t="shared" si="189"/>
        <v>-138.54614570263504</v>
      </c>
      <c r="AU291" s="62">
        <f t="shared" si="190"/>
        <v>415.63843710790513</v>
      </c>
      <c r="AV291" s="62">
        <f t="shared" si="191"/>
        <v>-554.18458281054018</v>
      </c>
      <c r="AW291" s="63">
        <f t="shared" si="202"/>
        <v>-138.54614570263504</v>
      </c>
      <c r="AX291" s="61" t="str">
        <f t="shared" ca="1" si="192"/>
        <v/>
      </c>
      <c r="AY291" s="69">
        <f t="shared" ca="1" si="203"/>
        <v>8988.5344923541434</v>
      </c>
      <c r="AZ291" s="51">
        <f t="shared" si="193"/>
        <v>969.82301991844531</v>
      </c>
      <c r="BA291" s="55">
        <f t="shared" ca="1" si="194"/>
        <v>0.10664053750457451</v>
      </c>
      <c r="BB291" s="55">
        <f t="shared" ca="1" si="204"/>
        <v>-0.1529744789039621</v>
      </c>
      <c r="BC291" s="64">
        <f t="shared" ca="1" si="195"/>
        <v>-1044.2275815558323</v>
      </c>
      <c r="BE291" s="52" t="str">
        <f t="shared" ca="1" si="196"/>
        <v/>
      </c>
      <c r="BF291" s="52" t="str">
        <f t="shared" ca="1" si="197"/>
        <v/>
      </c>
      <c r="BG291" s="52">
        <f t="shared" ca="1" si="205"/>
        <v>12.599999999999957</v>
      </c>
      <c r="BH291" s="52">
        <f t="shared" ca="1" si="206"/>
        <v>12.599999999999957</v>
      </c>
    </row>
    <row r="292" spans="19:60">
      <c r="S292" s="68">
        <f t="shared" si="207"/>
        <v>7</v>
      </c>
      <c r="T292" s="69">
        <f t="shared" si="207"/>
        <v>2</v>
      </c>
      <c r="U292" s="70">
        <f t="shared" si="198"/>
        <v>3</v>
      </c>
      <c r="V292" s="68">
        <f t="shared" si="199"/>
        <v>4</v>
      </c>
      <c r="W292" s="70">
        <f t="shared" si="199"/>
        <v>7</v>
      </c>
      <c r="X292" s="71">
        <f t="shared" si="199"/>
        <v>0.42857142857142855</v>
      </c>
      <c r="Y292" s="71">
        <f t="shared" si="199"/>
        <v>0.5</v>
      </c>
      <c r="Z292" s="69">
        <f t="shared" si="199"/>
        <v>10000</v>
      </c>
      <c r="AA292" s="69">
        <f t="shared" ca="1" si="199"/>
        <v>9094.3185641468026</v>
      </c>
      <c r="AB292" s="69">
        <f t="shared" ca="1" si="200"/>
        <v>-905.6814358531974</v>
      </c>
      <c r="AC292" s="69">
        <f t="shared" ca="1" si="201"/>
        <v>132.43413957955693</v>
      </c>
      <c r="AD292" s="73">
        <f t="shared" si="208"/>
        <v>12.499999999999957</v>
      </c>
      <c r="AE292" s="69">
        <f t="shared" si="209"/>
        <v>0.70000000000000007</v>
      </c>
      <c r="AF292" s="69">
        <f t="shared" si="209"/>
        <v>4.2</v>
      </c>
      <c r="AG292" s="78">
        <f t="shared" si="209"/>
        <v>200</v>
      </c>
      <c r="AH292" s="60">
        <f t="shared" si="209"/>
        <v>50</v>
      </c>
      <c r="AI292" s="60">
        <f t="shared" si="209"/>
        <v>210</v>
      </c>
      <c r="AJ292" s="60">
        <f t="shared" si="209"/>
        <v>10210</v>
      </c>
      <c r="AK292" s="60">
        <f t="shared" si="209"/>
        <v>1080.6814358531979</v>
      </c>
      <c r="AL292" s="60">
        <f t="shared" si="209"/>
        <v>21.613628717063957</v>
      </c>
      <c r="AM292" s="60">
        <f t="shared" ca="1" si="209"/>
        <v>-1221.4655076458578</v>
      </c>
      <c r="AN292" s="60">
        <f t="shared" ca="1" si="209"/>
        <v>-1221.4655076458578</v>
      </c>
      <c r="AO292" s="60">
        <f t="shared" ca="1" si="209"/>
        <v>1221.4655076458578</v>
      </c>
      <c r="AP292" s="63">
        <f t="shared" si="185"/>
        <v>35</v>
      </c>
      <c r="AQ292" s="62">
        <f t="shared" si="186"/>
        <v>2.7850902973651226</v>
      </c>
      <c r="AR292" s="62">
        <f t="shared" si="187"/>
        <v>139.25451486825614</v>
      </c>
      <c r="AS292" s="62">
        <f t="shared" si="188"/>
        <v>278.50902973651228</v>
      </c>
      <c r="AT292" s="62">
        <f t="shared" si="189"/>
        <v>-139.25451486825614</v>
      </c>
      <c r="AU292" s="62">
        <f t="shared" si="190"/>
        <v>417.76354460476841</v>
      </c>
      <c r="AV292" s="62">
        <f t="shared" si="191"/>
        <v>-557.01805947302455</v>
      </c>
      <c r="AW292" s="63">
        <f t="shared" si="202"/>
        <v>-139.25451486825614</v>
      </c>
      <c r="AX292" s="61" t="str">
        <f t="shared" ca="1" si="192"/>
        <v/>
      </c>
      <c r="AY292" s="69">
        <f t="shared" ca="1" si="203"/>
        <v>8988.5344923541434</v>
      </c>
      <c r="AZ292" s="51">
        <f t="shared" si="193"/>
        <v>974.78160407779296</v>
      </c>
      <c r="BA292" s="55">
        <f t="shared" ca="1" si="194"/>
        <v>0.10718577727425843</v>
      </c>
      <c r="BB292" s="55">
        <f t="shared" ca="1" si="204"/>
        <v>-0.1537566183379605</v>
      </c>
      <c r="BC292" s="64">
        <f t="shared" ca="1" si="195"/>
        <v>-1044.9359507214535</v>
      </c>
      <c r="BE292" s="52" t="str">
        <f t="shared" ca="1" si="196"/>
        <v/>
      </c>
      <c r="BF292" s="52" t="str">
        <f t="shared" ca="1" si="197"/>
        <v/>
      </c>
      <c r="BG292" s="52">
        <f t="shared" ca="1" si="205"/>
        <v>12.499999999999957</v>
      </c>
      <c r="BH292" s="52">
        <f t="shared" ca="1" si="206"/>
        <v>12.499999999999957</v>
      </c>
    </row>
    <row r="293" spans="19:60">
      <c r="S293" s="68">
        <f t="shared" si="207"/>
        <v>7</v>
      </c>
      <c r="T293" s="69">
        <f t="shared" si="207"/>
        <v>2</v>
      </c>
      <c r="U293" s="70">
        <f t="shared" si="198"/>
        <v>3</v>
      </c>
      <c r="V293" s="68">
        <f t="shared" si="199"/>
        <v>4</v>
      </c>
      <c r="W293" s="70">
        <f t="shared" si="199"/>
        <v>7</v>
      </c>
      <c r="X293" s="71">
        <f t="shared" si="199"/>
        <v>0.42857142857142855</v>
      </c>
      <c r="Y293" s="71">
        <f t="shared" si="199"/>
        <v>0.5</v>
      </c>
      <c r="Z293" s="69">
        <f t="shared" si="199"/>
        <v>10000</v>
      </c>
      <c r="AA293" s="69">
        <f t="shared" ca="1" si="199"/>
        <v>9094.3185641468026</v>
      </c>
      <c r="AB293" s="69">
        <f t="shared" ca="1" si="200"/>
        <v>-905.6814358531974</v>
      </c>
      <c r="AC293" s="69">
        <f t="shared" ca="1" si="201"/>
        <v>132.43413957955693</v>
      </c>
      <c r="AD293" s="73">
        <f t="shared" si="208"/>
        <v>12.399999999999958</v>
      </c>
      <c r="AE293" s="69">
        <f t="shared" si="209"/>
        <v>0.70000000000000007</v>
      </c>
      <c r="AF293" s="69">
        <f t="shared" si="209"/>
        <v>4.2</v>
      </c>
      <c r="AG293" s="78">
        <f t="shared" si="209"/>
        <v>200</v>
      </c>
      <c r="AH293" s="60">
        <f t="shared" si="209"/>
        <v>50</v>
      </c>
      <c r="AI293" s="60">
        <f t="shared" si="209"/>
        <v>210</v>
      </c>
      <c r="AJ293" s="60">
        <f t="shared" si="209"/>
        <v>10210</v>
      </c>
      <c r="AK293" s="60">
        <f t="shared" si="209"/>
        <v>1080.6814358531979</v>
      </c>
      <c r="AL293" s="60">
        <f t="shared" si="209"/>
        <v>21.613628717063957</v>
      </c>
      <c r="AM293" s="60">
        <f t="shared" ca="1" si="209"/>
        <v>-1221.4655076458578</v>
      </c>
      <c r="AN293" s="60">
        <f t="shared" ca="1" si="209"/>
        <v>-1221.4655076458578</v>
      </c>
      <c r="AO293" s="60">
        <f t="shared" ca="1" si="209"/>
        <v>1221.4655076458578</v>
      </c>
      <c r="AP293" s="63">
        <f t="shared" si="185"/>
        <v>35</v>
      </c>
      <c r="AQ293" s="62">
        <f t="shared" si="186"/>
        <v>2.7994861868600025</v>
      </c>
      <c r="AR293" s="62">
        <f t="shared" si="187"/>
        <v>139.97430934300013</v>
      </c>
      <c r="AS293" s="62">
        <f t="shared" si="188"/>
        <v>279.94861868600026</v>
      </c>
      <c r="AT293" s="62">
        <f t="shared" si="189"/>
        <v>-139.97430934300013</v>
      </c>
      <c r="AU293" s="62">
        <f t="shared" si="190"/>
        <v>419.92292802900039</v>
      </c>
      <c r="AV293" s="62">
        <f t="shared" si="191"/>
        <v>-559.89723737200052</v>
      </c>
      <c r="AW293" s="63">
        <f t="shared" si="202"/>
        <v>-139.97430934300013</v>
      </c>
      <c r="AX293" s="61" t="str">
        <f t="shared" ca="1" si="192"/>
        <v/>
      </c>
      <c r="AY293" s="69">
        <f t="shared" ca="1" si="203"/>
        <v>8988.5344923541434</v>
      </c>
      <c r="AZ293" s="51">
        <f t="shared" si="193"/>
        <v>979.82016540100085</v>
      </c>
      <c r="BA293" s="55">
        <f t="shared" ca="1" si="194"/>
        <v>0.10773981123377595</v>
      </c>
      <c r="BB293" s="55">
        <f t="shared" ca="1" si="204"/>
        <v>-0.15455137292412016</v>
      </c>
      <c r="BC293" s="64">
        <f t="shared" ca="1" si="195"/>
        <v>-1045.6557451961976</v>
      </c>
      <c r="BE293" s="52" t="str">
        <f t="shared" ca="1" si="196"/>
        <v/>
      </c>
      <c r="BF293" s="52" t="str">
        <f t="shared" ca="1" si="197"/>
        <v/>
      </c>
      <c r="BG293" s="52">
        <f t="shared" ca="1" si="205"/>
        <v>12.399999999999958</v>
      </c>
      <c r="BH293" s="52">
        <f t="shared" ca="1" si="206"/>
        <v>12.399999999999958</v>
      </c>
    </row>
    <row r="294" spans="19:60">
      <c r="S294" s="68">
        <f t="shared" si="207"/>
        <v>7</v>
      </c>
      <c r="T294" s="69">
        <f t="shared" si="207"/>
        <v>2</v>
      </c>
      <c r="U294" s="70">
        <f t="shared" si="198"/>
        <v>3</v>
      </c>
      <c r="V294" s="68">
        <f t="shared" si="199"/>
        <v>4</v>
      </c>
      <c r="W294" s="70">
        <f t="shared" si="199"/>
        <v>7</v>
      </c>
      <c r="X294" s="71">
        <f t="shared" si="199"/>
        <v>0.42857142857142855</v>
      </c>
      <c r="Y294" s="71">
        <f t="shared" si="199"/>
        <v>0.5</v>
      </c>
      <c r="Z294" s="69">
        <f t="shared" si="199"/>
        <v>10000</v>
      </c>
      <c r="AA294" s="69">
        <f t="shared" ca="1" si="199"/>
        <v>9094.3185641468026</v>
      </c>
      <c r="AB294" s="69">
        <f t="shared" ca="1" si="200"/>
        <v>-905.6814358531974</v>
      </c>
      <c r="AC294" s="69">
        <f t="shared" ca="1" si="201"/>
        <v>132.43413957955693</v>
      </c>
      <c r="AD294" s="73">
        <f t="shared" si="208"/>
        <v>12.299999999999958</v>
      </c>
      <c r="AE294" s="69">
        <f t="shared" si="209"/>
        <v>0.70000000000000007</v>
      </c>
      <c r="AF294" s="69">
        <f t="shared" si="209"/>
        <v>4.2</v>
      </c>
      <c r="AG294" s="78">
        <f t="shared" si="209"/>
        <v>200</v>
      </c>
      <c r="AH294" s="60">
        <f t="shared" si="209"/>
        <v>50</v>
      </c>
      <c r="AI294" s="60">
        <f t="shared" si="209"/>
        <v>210</v>
      </c>
      <c r="AJ294" s="60">
        <f t="shared" si="209"/>
        <v>10210</v>
      </c>
      <c r="AK294" s="60">
        <f t="shared" si="209"/>
        <v>1080.6814358531979</v>
      </c>
      <c r="AL294" s="60">
        <f t="shared" si="209"/>
        <v>21.613628717063957</v>
      </c>
      <c r="AM294" s="60">
        <f t="shared" ca="1" si="209"/>
        <v>-1221.4655076458578</v>
      </c>
      <c r="AN294" s="60">
        <f t="shared" ca="1" si="209"/>
        <v>-1221.4655076458578</v>
      </c>
      <c r="AO294" s="60">
        <f t="shared" ca="1" si="209"/>
        <v>1221.4655076458578</v>
      </c>
      <c r="AP294" s="63">
        <f t="shared" si="185"/>
        <v>35</v>
      </c>
      <c r="AQ294" s="62">
        <f t="shared" si="186"/>
        <v>2.8141161558588643</v>
      </c>
      <c r="AR294" s="62">
        <f t="shared" si="187"/>
        <v>140.7058077929432</v>
      </c>
      <c r="AS294" s="62">
        <f t="shared" si="188"/>
        <v>281.41161558588641</v>
      </c>
      <c r="AT294" s="62">
        <f t="shared" si="189"/>
        <v>-140.7058077929432</v>
      </c>
      <c r="AU294" s="62">
        <f t="shared" si="190"/>
        <v>422.11742337882959</v>
      </c>
      <c r="AV294" s="62">
        <f t="shared" si="191"/>
        <v>-562.82323117177282</v>
      </c>
      <c r="AW294" s="63">
        <f t="shared" si="202"/>
        <v>-140.70580779294323</v>
      </c>
      <c r="AX294" s="61" t="str">
        <f t="shared" ca="1" si="192"/>
        <v/>
      </c>
      <c r="AY294" s="69">
        <f t="shared" ca="1" si="203"/>
        <v>8988.5344923541434</v>
      </c>
      <c r="AZ294" s="51">
        <f t="shared" si="193"/>
        <v>984.9406545506024</v>
      </c>
      <c r="BA294" s="55">
        <f t="shared" ca="1" si="194"/>
        <v>0.10830285387556204</v>
      </c>
      <c r="BB294" s="55">
        <f t="shared" ca="1" si="204"/>
        <v>-0.15535905034907918</v>
      </c>
      <c r="BC294" s="64">
        <f t="shared" ca="1" si="195"/>
        <v>-1046.3872436461406</v>
      </c>
      <c r="BE294" s="52" t="str">
        <f t="shared" ca="1" si="196"/>
        <v/>
      </c>
      <c r="BF294" s="52" t="str">
        <f t="shared" ca="1" si="197"/>
        <v/>
      </c>
      <c r="BG294" s="52">
        <f t="shared" ca="1" si="205"/>
        <v>12.299999999999958</v>
      </c>
      <c r="BH294" s="52">
        <f t="shared" ca="1" si="206"/>
        <v>12.299999999999958</v>
      </c>
    </row>
    <row r="295" spans="19:60">
      <c r="S295" s="68">
        <f t="shared" si="207"/>
        <v>7</v>
      </c>
      <c r="T295" s="69">
        <f t="shared" si="207"/>
        <v>2</v>
      </c>
      <c r="U295" s="70">
        <f t="shared" si="198"/>
        <v>3</v>
      </c>
      <c r="V295" s="68">
        <f t="shared" si="199"/>
        <v>4</v>
      </c>
      <c r="W295" s="70">
        <f t="shared" si="199"/>
        <v>7</v>
      </c>
      <c r="X295" s="71">
        <f t="shared" si="199"/>
        <v>0.42857142857142855</v>
      </c>
      <c r="Y295" s="71">
        <f t="shared" si="199"/>
        <v>0.5</v>
      </c>
      <c r="Z295" s="69">
        <f t="shared" si="199"/>
        <v>10000</v>
      </c>
      <c r="AA295" s="69">
        <f t="shared" ca="1" si="199"/>
        <v>9094.3185641468026</v>
      </c>
      <c r="AB295" s="69">
        <f t="shared" ca="1" si="200"/>
        <v>-905.6814358531974</v>
      </c>
      <c r="AC295" s="69">
        <f t="shared" ca="1" si="201"/>
        <v>132.43413957955693</v>
      </c>
      <c r="AD295" s="73">
        <f t="shared" si="208"/>
        <v>12.199999999999958</v>
      </c>
      <c r="AE295" s="69">
        <f t="shared" si="209"/>
        <v>0.70000000000000007</v>
      </c>
      <c r="AF295" s="69">
        <f t="shared" si="209"/>
        <v>4.2</v>
      </c>
      <c r="AG295" s="78">
        <f t="shared" si="209"/>
        <v>200</v>
      </c>
      <c r="AH295" s="60">
        <f t="shared" si="209"/>
        <v>50</v>
      </c>
      <c r="AI295" s="60">
        <f t="shared" si="209"/>
        <v>210</v>
      </c>
      <c r="AJ295" s="60">
        <f t="shared" si="209"/>
        <v>10210</v>
      </c>
      <c r="AK295" s="60">
        <f t="shared" si="209"/>
        <v>1080.6814358531979</v>
      </c>
      <c r="AL295" s="60">
        <f t="shared" si="209"/>
        <v>21.613628717063957</v>
      </c>
      <c r="AM295" s="60">
        <f t="shared" ca="1" si="209"/>
        <v>-1221.4655076458578</v>
      </c>
      <c r="AN295" s="60">
        <f t="shared" ca="1" si="209"/>
        <v>-1221.4655076458578</v>
      </c>
      <c r="AO295" s="60">
        <f t="shared" ca="1" si="209"/>
        <v>1221.4655076458578</v>
      </c>
      <c r="AP295" s="63">
        <f t="shared" si="185"/>
        <v>35</v>
      </c>
      <c r="AQ295" s="62">
        <f t="shared" si="186"/>
        <v>2.8289859604150847</v>
      </c>
      <c r="AR295" s="62">
        <f t="shared" si="187"/>
        <v>141.44929802075424</v>
      </c>
      <c r="AS295" s="62">
        <f t="shared" si="188"/>
        <v>282.89859604150848</v>
      </c>
      <c r="AT295" s="62">
        <f t="shared" si="189"/>
        <v>-141.44929802075424</v>
      </c>
      <c r="AU295" s="62">
        <f t="shared" si="190"/>
        <v>424.34789406226275</v>
      </c>
      <c r="AV295" s="62">
        <f t="shared" si="191"/>
        <v>-565.79719208301697</v>
      </c>
      <c r="AW295" s="63">
        <f t="shared" si="202"/>
        <v>-141.44929802075421</v>
      </c>
      <c r="AX295" s="61" t="str">
        <f t="shared" ca="1" si="192"/>
        <v/>
      </c>
      <c r="AY295" s="69">
        <f t="shared" ca="1" si="203"/>
        <v>8988.5344923541434</v>
      </c>
      <c r="AZ295" s="51">
        <f t="shared" si="193"/>
        <v>990.14508614527972</v>
      </c>
      <c r="BA295" s="55">
        <f t="shared" ca="1" si="194"/>
        <v>0.10887512672459057</v>
      </c>
      <c r="BB295" s="55">
        <f t="shared" ca="1" si="204"/>
        <v>-0.1561799683875621</v>
      </c>
      <c r="BC295" s="64">
        <f t="shared" ca="1" si="195"/>
        <v>-1047.1307338739516</v>
      </c>
      <c r="BE295" s="52" t="str">
        <f t="shared" ca="1" si="196"/>
        <v/>
      </c>
      <c r="BF295" s="52" t="str">
        <f t="shared" ca="1" si="197"/>
        <v/>
      </c>
      <c r="BG295" s="52">
        <f t="shared" ca="1" si="205"/>
        <v>12.199999999999958</v>
      </c>
      <c r="BH295" s="52">
        <f t="shared" ca="1" si="206"/>
        <v>12.199999999999958</v>
      </c>
    </row>
    <row r="296" spans="19:60">
      <c r="S296" s="68">
        <f t="shared" si="207"/>
        <v>7</v>
      </c>
      <c r="T296" s="69">
        <f t="shared" si="207"/>
        <v>2</v>
      </c>
      <c r="U296" s="70">
        <f t="shared" si="198"/>
        <v>3</v>
      </c>
      <c r="V296" s="68">
        <f t="shared" si="199"/>
        <v>4</v>
      </c>
      <c r="W296" s="70">
        <f t="shared" si="199"/>
        <v>7</v>
      </c>
      <c r="X296" s="71">
        <f t="shared" si="199"/>
        <v>0.42857142857142855</v>
      </c>
      <c r="Y296" s="71">
        <f t="shared" si="199"/>
        <v>0.5</v>
      </c>
      <c r="Z296" s="69">
        <f t="shared" si="199"/>
        <v>10000</v>
      </c>
      <c r="AA296" s="69">
        <f t="shared" ca="1" si="199"/>
        <v>9094.3185641468026</v>
      </c>
      <c r="AB296" s="69">
        <f t="shared" ca="1" si="200"/>
        <v>-905.6814358531974</v>
      </c>
      <c r="AC296" s="69">
        <f t="shared" ca="1" si="201"/>
        <v>132.43413957955693</v>
      </c>
      <c r="AD296" s="73">
        <f t="shared" si="208"/>
        <v>12.099999999999959</v>
      </c>
      <c r="AE296" s="69">
        <f t="shared" si="209"/>
        <v>0.70000000000000007</v>
      </c>
      <c r="AF296" s="69">
        <f t="shared" si="209"/>
        <v>4.2</v>
      </c>
      <c r="AG296" s="78">
        <f t="shared" si="209"/>
        <v>200</v>
      </c>
      <c r="AH296" s="60">
        <f t="shared" si="209"/>
        <v>50</v>
      </c>
      <c r="AI296" s="60">
        <f t="shared" si="209"/>
        <v>210</v>
      </c>
      <c r="AJ296" s="60">
        <f t="shared" si="209"/>
        <v>10210</v>
      </c>
      <c r="AK296" s="60">
        <f t="shared" si="209"/>
        <v>1080.6814358531979</v>
      </c>
      <c r="AL296" s="60">
        <f t="shared" si="209"/>
        <v>21.613628717063957</v>
      </c>
      <c r="AM296" s="60">
        <f t="shared" ca="1" si="209"/>
        <v>-1221.4655076458578</v>
      </c>
      <c r="AN296" s="60">
        <f t="shared" ca="1" si="209"/>
        <v>-1221.4655076458578</v>
      </c>
      <c r="AO296" s="60">
        <f t="shared" ca="1" si="209"/>
        <v>1221.4655076458578</v>
      </c>
      <c r="AP296" s="63">
        <f t="shared" si="185"/>
        <v>35</v>
      </c>
      <c r="AQ296" s="62">
        <f t="shared" si="186"/>
        <v>2.8441015468647963</v>
      </c>
      <c r="AR296" s="62">
        <f t="shared" si="187"/>
        <v>142.20507734323982</v>
      </c>
      <c r="AS296" s="62">
        <f t="shared" si="188"/>
        <v>284.41015468647964</v>
      </c>
      <c r="AT296" s="62">
        <f t="shared" si="189"/>
        <v>-142.20507734323982</v>
      </c>
      <c r="AU296" s="62">
        <f t="shared" si="190"/>
        <v>426.61523202971944</v>
      </c>
      <c r="AV296" s="62">
        <f t="shared" si="191"/>
        <v>-568.82030937295929</v>
      </c>
      <c r="AW296" s="63">
        <f t="shared" si="202"/>
        <v>-142.20507734323985</v>
      </c>
      <c r="AX296" s="61" t="str">
        <f t="shared" ca="1" si="192"/>
        <v/>
      </c>
      <c r="AY296" s="69">
        <f t="shared" ca="1" si="203"/>
        <v>8988.5344923541434</v>
      </c>
      <c r="AZ296" s="51">
        <f t="shared" si="193"/>
        <v>995.43554140267872</v>
      </c>
      <c r="BA296" s="55">
        <f t="shared" ca="1" si="194"/>
        <v>0.10945685862897492</v>
      </c>
      <c r="BB296" s="55">
        <f t="shared" ca="1" si="204"/>
        <v>-0.15701445531924316</v>
      </c>
      <c r="BC296" s="64">
        <f t="shared" ca="1" si="195"/>
        <v>-1047.8865131964371</v>
      </c>
      <c r="BE296" s="52" t="str">
        <f t="shared" ca="1" si="196"/>
        <v/>
      </c>
      <c r="BF296" s="52" t="str">
        <f t="shared" ca="1" si="197"/>
        <v/>
      </c>
      <c r="BG296" s="52">
        <f t="shared" ca="1" si="205"/>
        <v>12.099999999999959</v>
      </c>
      <c r="BH296" s="52">
        <f t="shared" ca="1" si="206"/>
        <v>12.099999999999959</v>
      </c>
    </row>
    <row r="297" spans="19:60">
      <c r="S297" s="68">
        <f t="shared" si="207"/>
        <v>7</v>
      </c>
      <c r="T297" s="69">
        <f t="shared" si="207"/>
        <v>2</v>
      </c>
      <c r="U297" s="70">
        <f t="shared" si="198"/>
        <v>3</v>
      </c>
      <c r="V297" s="68">
        <f t="shared" si="199"/>
        <v>4</v>
      </c>
      <c r="W297" s="70">
        <f t="shared" si="199"/>
        <v>7</v>
      </c>
      <c r="X297" s="71">
        <f t="shared" si="199"/>
        <v>0.42857142857142855</v>
      </c>
      <c r="Y297" s="71">
        <f t="shared" si="199"/>
        <v>0.5</v>
      </c>
      <c r="Z297" s="69">
        <f t="shared" si="199"/>
        <v>10000</v>
      </c>
      <c r="AA297" s="69">
        <f t="shared" ca="1" si="199"/>
        <v>9094.3185641468026</v>
      </c>
      <c r="AB297" s="69">
        <f t="shared" ca="1" si="200"/>
        <v>-905.6814358531974</v>
      </c>
      <c r="AC297" s="69">
        <f t="shared" ca="1" si="201"/>
        <v>132.43413957955693</v>
      </c>
      <c r="AD297" s="73">
        <f t="shared" si="208"/>
        <v>11.999999999999959</v>
      </c>
      <c r="AE297" s="69">
        <f t="shared" si="209"/>
        <v>0.70000000000000007</v>
      </c>
      <c r="AF297" s="69">
        <f t="shared" si="209"/>
        <v>4.2</v>
      </c>
      <c r="AG297" s="78">
        <f t="shared" si="209"/>
        <v>200</v>
      </c>
      <c r="AH297" s="60">
        <f t="shared" si="209"/>
        <v>50</v>
      </c>
      <c r="AI297" s="60">
        <f t="shared" si="209"/>
        <v>210</v>
      </c>
      <c r="AJ297" s="60">
        <f t="shared" si="209"/>
        <v>10210</v>
      </c>
      <c r="AK297" s="60">
        <f t="shared" si="209"/>
        <v>1080.6814358531979</v>
      </c>
      <c r="AL297" s="60">
        <f t="shared" si="209"/>
        <v>21.613628717063957</v>
      </c>
      <c r="AM297" s="60">
        <f t="shared" ca="1" si="209"/>
        <v>-1221.4655076458578</v>
      </c>
      <c r="AN297" s="60">
        <f t="shared" ca="1" si="209"/>
        <v>-1221.4655076458578</v>
      </c>
      <c r="AO297" s="60">
        <f t="shared" ca="1" si="209"/>
        <v>1221.4655076458578</v>
      </c>
      <c r="AP297" s="63">
        <f t="shared" si="185"/>
        <v>35</v>
      </c>
      <c r="AQ297" s="62">
        <f t="shared" si="186"/>
        <v>2.8594690597553361</v>
      </c>
      <c r="AR297" s="62">
        <f t="shared" si="187"/>
        <v>142.97345298776679</v>
      </c>
      <c r="AS297" s="62">
        <f t="shared" si="188"/>
        <v>285.94690597553358</v>
      </c>
      <c r="AT297" s="62">
        <f t="shared" si="189"/>
        <v>-142.97345298776679</v>
      </c>
      <c r="AU297" s="62">
        <f t="shared" si="190"/>
        <v>428.92035896330037</v>
      </c>
      <c r="AV297" s="62">
        <f t="shared" si="191"/>
        <v>-571.89381195106716</v>
      </c>
      <c r="AW297" s="63">
        <f t="shared" si="202"/>
        <v>-142.97345298776679</v>
      </c>
      <c r="AX297" s="61" t="str">
        <f t="shared" ca="1" si="192"/>
        <v/>
      </c>
      <c r="AY297" s="69">
        <f t="shared" ca="1" si="203"/>
        <v>8988.5344923541434</v>
      </c>
      <c r="AZ297" s="51">
        <f t="shared" si="193"/>
        <v>1000.8141709143675</v>
      </c>
      <c r="BA297" s="55">
        <f t="shared" ca="1" si="194"/>
        <v>0.11004828606509898</v>
      </c>
      <c r="BB297" s="55">
        <f t="shared" ca="1" si="204"/>
        <v>-0.15786285036645212</v>
      </c>
      <c r="BC297" s="64">
        <f t="shared" ca="1" si="195"/>
        <v>-1048.6548888409643</v>
      </c>
      <c r="BE297" s="52" t="str">
        <f t="shared" ca="1" si="196"/>
        <v/>
      </c>
      <c r="BF297" s="52" t="str">
        <f t="shared" ca="1" si="197"/>
        <v/>
      </c>
      <c r="BG297" s="52">
        <f t="shared" ca="1" si="205"/>
        <v>11.999999999999959</v>
      </c>
      <c r="BH297" s="52">
        <f t="shared" ca="1" si="206"/>
        <v>11.999999999999959</v>
      </c>
    </row>
    <row r="298" spans="19:60">
      <c r="S298" s="68">
        <f t="shared" si="207"/>
        <v>7</v>
      </c>
      <c r="T298" s="69">
        <f t="shared" si="207"/>
        <v>2</v>
      </c>
      <c r="U298" s="70">
        <f t="shared" si="198"/>
        <v>3</v>
      </c>
      <c r="V298" s="68">
        <f t="shared" ref="V298:AA313" si="210">V297</f>
        <v>4</v>
      </c>
      <c r="W298" s="70">
        <f t="shared" si="210"/>
        <v>7</v>
      </c>
      <c r="X298" s="71">
        <f t="shared" si="210"/>
        <v>0.42857142857142855</v>
      </c>
      <c r="Y298" s="71">
        <f t="shared" si="210"/>
        <v>0.5</v>
      </c>
      <c r="Z298" s="69">
        <f t="shared" si="210"/>
        <v>10000</v>
      </c>
      <c r="AA298" s="69">
        <f t="shared" ca="1" si="210"/>
        <v>9094.3185641468026</v>
      </c>
      <c r="AB298" s="69">
        <f t="shared" ca="1" si="200"/>
        <v>-905.6814358531974</v>
      </c>
      <c r="AC298" s="69">
        <f t="shared" ca="1" si="201"/>
        <v>132.43413957955693</v>
      </c>
      <c r="AD298" s="73">
        <f t="shared" si="208"/>
        <v>11.899999999999959</v>
      </c>
      <c r="AE298" s="69">
        <f t="shared" si="209"/>
        <v>0.70000000000000007</v>
      </c>
      <c r="AF298" s="69">
        <f t="shared" si="209"/>
        <v>4.2</v>
      </c>
      <c r="AG298" s="78">
        <f t="shared" si="209"/>
        <v>200</v>
      </c>
      <c r="AH298" s="60">
        <f t="shared" si="209"/>
        <v>50</v>
      </c>
      <c r="AI298" s="60">
        <f t="shared" si="209"/>
        <v>210</v>
      </c>
      <c r="AJ298" s="60">
        <f t="shared" si="209"/>
        <v>10210</v>
      </c>
      <c r="AK298" s="60">
        <f t="shared" si="209"/>
        <v>1080.6814358531979</v>
      </c>
      <c r="AL298" s="60">
        <f t="shared" si="209"/>
        <v>21.613628717063957</v>
      </c>
      <c r="AM298" s="60">
        <f t="shared" ca="1" si="209"/>
        <v>-1221.4655076458578</v>
      </c>
      <c r="AN298" s="60">
        <f t="shared" ca="1" si="209"/>
        <v>-1221.4655076458578</v>
      </c>
      <c r="AO298" s="60">
        <f t="shared" ca="1" si="209"/>
        <v>1221.4655076458578</v>
      </c>
      <c r="AP298" s="63">
        <f t="shared" si="185"/>
        <v>35</v>
      </c>
      <c r="AQ298" s="62">
        <f t="shared" si="186"/>
        <v>2.8750948501734479</v>
      </c>
      <c r="AR298" s="62">
        <f t="shared" si="187"/>
        <v>143.75474250867239</v>
      </c>
      <c r="AS298" s="62">
        <f t="shared" si="188"/>
        <v>287.50948501734479</v>
      </c>
      <c r="AT298" s="62">
        <f t="shared" si="189"/>
        <v>-143.75474250867239</v>
      </c>
      <c r="AU298" s="62">
        <f t="shared" si="190"/>
        <v>431.26422752601718</v>
      </c>
      <c r="AV298" s="62">
        <f t="shared" si="191"/>
        <v>-575.01897003468957</v>
      </c>
      <c r="AW298" s="63">
        <f t="shared" si="202"/>
        <v>-143.75474250867239</v>
      </c>
      <c r="AX298" s="61" t="str">
        <f t="shared" ca="1" si="192"/>
        <v/>
      </c>
      <c r="AY298" s="69">
        <f t="shared" ca="1" si="203"/>
        <v>8988.5344923541434</v>
      </c>
      <c r="AZ298" s="51">
        <f t="shared" si="193"/>
        <v>1006.2831975607068</v>
      </c>
      <c r="BA298" s="55">
        <f t="shared" ca="1" si="194"/>
        <v>0.11064965345813271</v>
      </c>
      <c r="BB298" s="55">
        <f t="shared" ca="1" si="204"/>
        <v>-0.15872550415395034</v>
      </c>
      <c r="BC298" s="64">
        <f t="shared" ca="1" si="195"/>
        <v>-1049.4361783618697</v>
      </c>
      <c r="BE298" s="52" t="str">
        <f t="shared" ca="1" si="196"/>
        <v/>
      </c>
      <c r="BF298" s="52" t="str">
        <f t="shared" ca="1" si="197"/>
        <v/>
      </c>
      <c r="BG298" s="52">
        <f t="shared" ca="1" si="205"/>
        <v>11.899999999999959</v>
      </c>
      <c r="BH298" s="52">
        <f t="shared" ca="1" si="206"/>
        <v>11.899999999999959</v>
      </c>
    </row>
    <row r="299" spans="19:60">
      <c r="S299" s="68">
        <f t="shared" ref="S299:T314" si="211">S298</f>
        <v>7</v>
      </c>
      <c r="T299" s="69">
        <f t="shared" si="211"/>
        <v>2</v>
      </c>
      <c r="U299" s="70">
        <f t="shared" si="198"/>
        <v>3</v>
      </c>
      <c r="V299" s="68">
        <f t="shared" si="210"/>
        <v>4</v>
      </c>
      <c r="W299" s="70">
        <f t="shared" si="210"/>
        <v>7</v>
      </c>
      <c r="X299" s="71">
        <f t="shared" si="210"/>
        <v>0.42857142857142855</v>
      </c>
      <c r="Y299" s="71">
        <f t="shared" si="210"/>
        <v>0.5</v>
      </c>
      <c r="Z299" s="69">
        <f t="shared" si="210"/>
        <v>10000</v>
      </c>
      <c r="AA299" s="69">
        <f t="shared" ca="1" si="210"/>
        <v>9094.3185641468026</v>
      </c>
      <c r="AB299" s="69">
        <f t="shared" ca="1" si="200"/>
        <v>-905.6814358531974</v>
      </c>
      <c r="AC299" s="69">
        <f t="shared" ca="1" si="201"/>
        <v>132.43413957955693</v>
      </c>
      <c r="AD299" s="73">
        <f t="shared" si="208"/>
        <v>11.79999999999996</v>
      </c>
      <c r="AE299" s="69">
        <f t="shared" ref="AE299:AO314" si="212">AE298</f>
        <v>0.70000000000000007</v>
      </c>
      <c r="AF299" s="69">
        <f t="shared" si="212"/>
        <v>4.2</v>
      </c>
      <c r="AG299" s="78">
        <f t="shared" si="212"/>
        <v>200</v>
      </c>
      <c r="AH299" s="60">
        <f t="shared" si="212"/>
        <v>50</v>
      </c>
      <c r="AI299" s="60">
        <f t="shared" si="212"/>
        <v>210</v>
      </c>
      <c r="AJ299" s="60">
        <f t="shared" si="212"/>
        <v>10210</v>
      </c>
      <c r="AK299" s="60">
        <f t="shared" si="212"/>
        <v>1080.6814358531979</v>
      </c>
      <c r="AL299" s="60">
        <f t="shared" si="212"/>
        <v>21.613628717063957</v>
      </c>
      <c r="AM299" s="60">
        <f t="shared" ca="1" si="212"/>
        <v>-1221.4655076458578</v>
      </c>
      <c r="AN299" s="60">
        <f t="shared" ca="1" si="212"/>
        <v>-1221.4655076458578</v>
      </c>
      <c r="AO299" s="60">
        <f t="shared" ca="1" si="212"/>
        <v>1221.4655076458578</v>
      </c>
      <c r="AP299" s="63">
        <f t="shared" si="185"/>
        <v>35</v>
      </c>
      <c r="AQ299" s="62">
        <f t="shared" si="186"/>
        <v>2.8909854844969516</v>
      </c>
      <c r="AR299" s="62">
        <f t="shared" si="187"/>
        <v>144.54927422484758</v>
      </c>
      <c r="AS299" s="62">
        <f t="shared" si="188"/>
        <v>289.09854844969516</v>
      </c>
      <c r="AT299" s="62">
        <f t="shared" si="189"/>
        <v>-144.54927422484758</v>
      </c>
      <c r="AU299" s="62">
        <f t="shared" si="190"/>
        <v>433.64782267454274</v>
      </c>
      <c r="AV299" s="62">
        <f t="shared" si="191"/>
        <v>-578.19709689939032</v>
      </c>
      <c r="AW299" s="63">
        <f t="shared" si="202"/>
        <v>-144.54927422484758</v>
      </c>
      <c r="AX299" s="61" t="str">
        <f t="shared" ca="1" si="192"/>
        <v/>
      </c>
      <c r="AY299" s="69">
        <f t="shared" ca="1" si="203"/>
        <v>8988.5344923541434</v>
      </c>
      <c r="AZ299" s="51">
        <f t="shared" si="193"/>
        <v>1011.8449195739331</v>
      </c>
      <c r="BA299" s="55">
        <f t="shared" ca="1" si="194"/>
        <v>0.11126121351884498</v>
      </c>
      <c r="BB299" s="55">
        <f t="shared" ca="1" si="204"/>
        <v>-0.15960277919208413</v>
      </c>
      <c r="BC299" s="64">
        <f t="shared" ca="1" si="195"/>
        <v>-1050.2307100780449</v>
      </c>
      <c r="BE299" s="52" t="str">
        <f t="shared" ca="1" si="196"/>
        <v/>
      </c>
      <c r="BF299" s="52" t="str">
        <f t="shared" ca="1" si="197"/>
        <v/>
      </c>
      <c r="BG299" s="52">
        <f t="shared" ca="1" si="205"/>
        <v>11.79999999999996</v>
      </c>
      <c r="BH299" s="52">
        <f t="shared" ca="1" si="206"/>
        <v>11.79999999999996</v>
      </c>
    </row>
    <row r="300" spans="19:60">
      <c r="S300" s="68">
        <f t="shared" si="211"/>
        <v>7</v>
      </c>
      <c r="T300" s="69">
        <f t="shared" si="211"/>
        <v>2</v>
      </c>
      <c r="U300" s="70">
        <f t="shared" si="198"/>
        <v>3</v>
      </c>
      <c r="V300" s="68">
        <f t="shared" si="210"/>
        <v>4</v>
      </c>
      <c r="W300" s="70">
        <f t="shared" si="210"/>
        <v>7</v>
      </c>
      <c r="X300" s="71">
        <f t="shared" si="210"/>
        <v>0.42857142857142855</v>
      </c>
      <c r="Y300" s="71">
        <f t="shared" si="210"/>
        <v>0.5</v>
      </c>
      <c r="Z300" s="69">
        <f t="shared" si="210"/>
        <v>10000</v>
      </c>
      <c r="AA300" s="69">
        <f t="shared" ca="1" si="210"/>
        <v>9094.3185641468026</v>
      </c>
      <c r="AB300" s="69">
        <f t="shared" ca="1" si="200"/>
        <v>-905.6814358531974</v>
      </c>
      <c r="AC300" s="69">
        <f t="shared" ca="1" si="201"/>
        <v>132.43413957955693</v>
      </c>
      <c r="AD300" s="73">
        <f t="shared" si="208"/>
        <v>11.69999999999996</v>
      </c>
      <c r="AE300" s="69">
        <f t="shared" si="212"/>
        <v>0.70000000000000007</v>
      </c>
      <c r="AF300" s="69">
        <f t="shared" si="212"/>
        <v>4.2</v>
      </c>
      <c r="AG300" s="78">
        <f t="shared" si="212"/>
        <v>200</v>
      </c>
      <c r="AH300" s="60">
        <f t="shared" si="212"/>
        <v>50</v>
      </c>
      <c r="AI300" s="60">
        <f t="shared" si="212"/>
        <v>210</v>
      </c>
      <c r="AJ300" s="60">
        <f t="shared" si="212"/>
        <v>10210</v>
      </c>
      <c r="AK300" s="60">
        <f t="shared" si="212"/>
        <v>1080.6814358531979</v>
      </c>
      <c r="AL300" s="60">
        <f t="shared" si="212"/>
        <v>21.613628717063957</v>
      </c>
      <c r="AM300" s="60">
        <f t="shared" ca="1" si="212"/>
        <v>-1221.4655076458578</v>
      </c>
      <c r="AN300" s="60">
        <f t="shared" ca="1" si="212"/>
        <v>-1221.4655076458578</v>
      </c>
      <c r="AO300" s="60">
        <f t="shared" ca="1" si="212"/>
        <v>1221.4655076458578</v>
      </c>
      <c r="AP300" s="63">
        <f t="shared" si="185"/>
        <v>35</v>
      </c>
      <c r="AQ300" s="62">
        <f t="shared" si="186"/>
        <v>2.9071477535952166</v>
      </c>
      <c r="AR300" s="62">
        <f t="shared" si="187"/>
        <v>145.35738767976082</v>
      </c>
      <c r="AS300" s="62">
        <f t="shared" si="188"/>
        <v>290.71477535952164</v>
      </c>
      <c r="AT300" s="62">
        <f t="shared" si="189"/>
        <v>-145.35738767976082</v>
      </c>
      <c r="AU300" s="62">
        <f t="shared" si="190"/>
        <v>436.07216303928249</v>
      </c>
      <c r="AV300" s="62">
        <f t="shared" si="191"/>
        <v>-581.42955071904328</v>
      </c>
      <c r="AW300" s="63">
        <f t="shared" si="202"/>
        <v>-145.35738767976079</v>
      </c>
      <c r="AX300" s="61" t="str">
        <f t="shared" ca="1" si="192"/>
        <v/>
      </c>
      <c r="AY300" s="69">
        <f t="shared" ca="1" si="203"/>
        <v>8988.5344923541434</v>
      </c>
      <c r="AZ300" s="51">
        <f t="shared" si="193"/>
        <v>1017.5017137583258</v>
      </c>
      <c r="BA300" s="55">
        <f t="shared" ca="1" si="194"/>
        <v>0.11188322759768909</v>
      </c>
      <c r="BB300" s="55">
        <f t="shared" ca="1" si="204"/>
        <v>-0.16049505038471593</v>
      </c>
      <c r="BC300" s="64">
        <f t="shared" ca="1" si="195"/>
        <v>-1051.0388235329583</v>
      </c>
      <c r="BE300" s="52" t="str">
        <f t="shared" ca="1" si="196"/>
        <v/>
      </c>
      <c r="BF300" s="52" t="str">
        <f t="shared" ca="1" si="197"/>
        <v/>
      </c>
      <c r="BG300" s="52">
        <f t="shared" ca="1" si="205"/>
        <v>11.69999999999996</v>
      </c>
      <c r="BH300" s="52">
        <f t="shared" ca="1" si="206"/>
        <v>11.69999999999996</v>
      </c>
    </row>
    <row r="301" spans="19:60">
      <c r="S301" s="68">
        <f t="shared" si="211"/>
        <v>7</v>
      </c>
      <c r="T301" s="69">
        <f t="shared" si="211"/>
        <v>2</v>
      </c>
      <c r="U301" s="70">
        <f t="shared" si="198"/>
        <v>3</v>
      </c>
      <c r="V301" s="68">
        <f t="shared" si="210"/>
        <v>4</v>
      </c>
      <c r="W301" s="70">
        <f t="shared" si="210"/>
        <v>7</v>
      </c>
      <c r="X301" s="71">
        <f t="shared" si="210"/>
        <v>0.42857142857142855</v>
      </c>
      <c r="Y301" s="71">
        <f t="shared" si="210"/>
        <v>0.5</v>
      </c>
      <c r="Z301" s="69">
        <f t="shared" si="210"/>
        <v>10000</v>
      </c>
      <c r="AA301" s="69">
        <f t="shared" ca="1" si="210"/>
        <v>9094.3185641468026</v>
      </c>
      <c r="AB301" s="69">
        <f t="shared" ca="1" si="200"/>
        <v>-905.6814358531974</v>
      </c>
      <c r="AC301" s="69">
        <f t="shared" ca="1" si="201"/>
        <v>132.43413957955693</v>
      </c>
      <c r="AD301" s="73">
        <f t="shared" si="208"/>
        <v>11.599999999999961</v>
      </c>
      <c r="AE301" s="69">
        <f t="shared" si="212"/>
        <v>0.70000000000000007</v>
      </c>
      <c r="AF301" s="69">
        <f t="shared" si="212"/>
        <v>4.2</v>
      </c>
      <c r="AG301" s="78">
        <f t="shared" si="212"/>
        <v>200</v>
      </c>
      <c r="AH301" s="60">
        <f t="shared" si="212"/>
        <v>50</v>
      </c>
      <c r="AI301" s="60">
        <f t="shared" si="212"/>
        <v>210</v>
      </c>
      <c r="AJ301" s="60">
        <f t="shared" si="212"/>
        <v>10210</v>
      </c>
      <c r="AK301" s="60">
        <f t="shared" si="212"/>
        <v>1080.6814358531979</v>
      </c>
      <c r="AL301" s="60">
        <f t="shared" si="212"/>
        <v>21.613628717063957</v>
      </c>
      <c r="AM301" s="60">
        <f t="shared" ca="1" si="212"/>
        <v>-1221.4655076458578</v>
      </c>
      <c r="AN301" s="60">
        <f t="shared" ca="1" si="212"/>
        <v>-1221.4655076458578</v>
      </c>
      <c r="AO301" s="60">
        <f t="shared" ca="1" si="212"/>
        <v>1221.4655076458578</v>
      </c>
      <c r="AP301" s="63">
        <f t="shared" si="185"/>
        <v>35</v>
      </c>
      <c r="AQ301" s="62">
        <f t="shared" si="186"/>
        <v>2.9235886825055202</v>
      </c>
      <c r="AR301" s="62">
        <f t="shared" si="187"/>
        <v>146.179434125276</v>
      </c>
      <c r="AS301" s="62">
        <f t="shared" si="188"/>
        <v>292.35886825055201</v>
      </c>
      <c r="AT301" s="62">
        <f t="shared" si="189"/>
        <v>-146.179434125276</v>
      </c>
      <c r="AU301" s="62">
        <f t="shared" si="190"/>
        <v>438.53830237582804</v>
      </c>
      <c r="AV301" s="62">
        <f t="shared" si="191"/>
        <v>-584.71773650110401</v>
      </c>
      <c r="AW301" s="63">
        <f t="shared" si="202"/>
        <v>-146.17943412527598</v>
      </c>
      <c r="AX301" s="61" t="str">
        <f t="shared" ca="1" si="192"/>
        <v/>
      </c>
      <c r="AY301" s="69">
        <f t="shared" ca="1" si="203"/>
        <v>8988.5344923541434</v>
      </c>
      <c r="AZ301" s="51">
        <f t="shared" si="193"/>
        <v>1023.2560388769321</v>
      </c>
      <c r="BA301" s="55">
        <f t="shared" ca="1" si="194"/>
        <v>0.11251596605720292</v>
      </c>
      <c r="BB301" s="55">
        <f t="shared" ca="1" si="204"/>
        <v>-0.16140270556342762</v>
      </c>
      <c r="BC301" s="64">
        <f t="shared" ca="1" si="195"/>
        <v>-1051.8608699784734</v>
      </c>
      <c r="BE301" s="52" t="str">
        <f t="shared" ca="1" si="196"/>
        <v/>
      </c>
      <c r="BF301" s="52" t="str">
        <f t="shared" ca="1" si="197"/>
        <v/>
      </c>
      <c r="BG301" s="52">
        <f t="shared" ca="1" si="205"/>
        <v>11.599999999999961</v>
      </c>
      <c r="BH301" s="52">
        <f t="shared" ca="1" si="206"/>
        <v>11.599999999999961</v>
      </c>
    </row>
    <row r="302" spans="19:60">
      <c r="S302" s="68">
        <f t="shared" si="211"/>
        <v>7</v>
      </c>
      <c r="T302" s="69">
        <f t="shared" si="211"/>
        <v>2</v>
      </c>
      <c r="U302" s="70">
        <f t="shared" si="198"/>
        <v>3</v>
      </c>
      <c r="V302" s="68">
        <f t="shared" si="210"/>
        <v>4</v>
      </c>
      <c r="W302" s="70">
        <f t="shared" si="210"/>
        <v>7</v>
      </c>
      <c r="X302" s="71">
        <f t="shared" si="210"/>
        <v>0.42857142857142855</v>
      </c>
      <c r="Y302" s="71">
        <f t="shared" si="210"/>
        <v>0.5</v>
      </c>
      <c r="Z302" s="69">
        <f t="shared" si="210"/>
        <v>10000</v>
      </c>
      <c r="AA302" s="69">
        <f t="shared" ca="1" si="210"/>
        <v>9094.3185641468026</v>
      </c>
      <c r="AB302" s="69">
        <f t="shared" ca="1" si="200"/>
        <v>-905.6814358531974</v>
      </c>
      <c r="AC302" s="69">
        <f t="shared" ca="1" si="201"/>
        <v>132.43413957955693</v>
      </c>
      <c r="AD302" s="73">
        <f t="shared" si="208"/>
        <v>11.499999999999961</v>
      </c>
      <c r="AE302" s="69">
        <f t="shared" si="212"/>
        <v>0.70000000000000007</v>
      </c>
      <c r="AF302" s="69">
        <f t="shared" si="212"/>
        <v>4.2</v>
      </c>
      <c r="AG302" s="78">
        <f t="shared" si="212"/>
        <v>200</v>
      </c>
      <c r="AH302" s="60">
        <f t="shared" si="212"/>
        <v>50</v>
      </c>
      <c r="AI302" s="60">
        <f t="shared" si="212"/>
        <v>210</v>
      </c>
      <c r="AJ302" s="60">
        <f t="shared" si="212"/>
        <v>10210</v>
      </c>
      <c r="AK302" s="60">
        <f t="shared" si="212"/>
        <v>1080.6814358531979</v>
      </c>
      <c r="AL302" s="60">
        <f t="shared" si="212"/>
        <v>21.613628717063957</v>
      </c>
      <c r="AM302" s="60">
        <f t="shared" ca="1" si="212"/>
        <v>-1221.4655076458578</v>
      </c>
      <c r="AN302" s="60">
        <f t="shared" ca="1" si="212"/>
        <v>-1221.4655076458578</v>
      </c>
      <c r="AO302" s="60">
        <f t="shared" ca="1" si="212"/>
        <v>1221.4655076458578</v>
      </c>
      <c r="AP302" s="63">
        <f t="shared" si="185"/>
        <v>35</v>
      </c>
      <c r="AQ302" s="62">
        <f t="shared" si="186"/>
        <v>2.9403155406142636</v>
      </c>
      <c r="AR302" s="62">
        <f t="shared" si="187"/>
        <v>147.01577703071317</v>
      </c>
      <c r="AS302" s="62">
        <f t="shared" si="188"/>
        <v>294.03155406142633</v>
      </c>
      <c r="AT302" s="62">
        <f t="shared" si="189"/>
        <v>-147.01577703071317</v>
      </c>
      <c r="AU302" s="62">
        <f t="shared" si="190"/>
        <v>441.04733109213953</v>
      </c>
      <c r="AV302" s="62">
        <f t="shared" si="191"/>
        <v>-588.06310812285267</v>
      </c>
      <c r="AW302" s="63">
        <f t="shared" si="202"/>
        <v>-147.01577703071314</v>
      </c>
      <c r="AX302" s="61" t="str">
        <f t="shared" ca="1" si="192"/>
        <v/>
      </c>
      <c r="AY302" s="69">
        <f t="shared" ca="1" si="203"/>
        <v>8988.5344923541434</v>
      </c>
      <c r="AZ302" s="51">
        <f t="shared" si="193"/>
        <v>1029.1104392149921</v>
      </c>
      <c r="BA302" s="55">
        <f t="shared" ca="1" si="194"/>
        <v>0.1131597086638387</v>
      </c>
      <c r="BB302" s="55">
        <f t="shared" ca="1" si="204"/>
        <v>-0.16232614604959511</v>
      </c>
      <c r="BC302" s="64">
        <f t="shared" ca="1" si="195"/>
        <v>-1052.6972128839107</v>
      </c>
      <c r="BE302" s="52" t="str">
        <f t="shared" ca="1" si="196"/>
        <v/>
      </c>
      <c r="BF302" s="52" t="str">
        <f t="shared" ca="1" si="197"/>
        <v/>
      </c>
      <c r="BG302" s="52">
        <f t="shared" ca="1" si="205"/>
        <v>11.499999999999961</v>
      </c>
      <c r="BH302" s="52">
        <f t="shared" ca="1" si="206"/>
        <v>11.499999999999961</v>
      </c>
    </row>
    <row r="303" spans="19:60">
      <c r="S303" s="68">
        <f t="shared" si="211"/>
        <v>7</v>
      </c>
      <c r="T303" s="69">
        <f t="shared" si="211"/>
        <v>2</v>
      </c>
      <c r="U303" s="70">
        <f t="shared" si="198"/>
        <v>3</v>
      </c>
      <c r="V303" s="68">
        <f t="shared" si="210"/>
        <v>4</v>
      </c>
      <c r="W303" s="70">
        <f t="shared" si="210"/>
        <v>7</v>
      </c>
      <c r="X303" s="71">
        <f t="shared" si="210"/>
        <v>0.42857142857142855</v>
      </c>
      <c r="Y303" s="71">
        <f t="shared" si="210"/>
        <v>0.5</v>
      </c>
      <c r="Z303" s="69">
        <f t="shared" si="210"/>
        <v>10000</v>
      </c>
      <c r="AA303" s="69">
        <f t="shared" ca="1" si="210"/>
        <v>9094.3185641468026</v>
      </c>
      <c r="AB303" s="69">
        <f t="shared" ca="1" si="200"/>
        <v>-905.6814358531974</v>
      </c>
      <c r="AC303" s="69">
        <f t="shared" ca="1" si="201"/>
        <v>132.43413957955693</v>
      </c>
      <c r="AD303" s="73">
        <f t="shared" si="208"/>
        <v>11.399999999999961</v>
      </c>
      <c r="AE303" s="69">
        <f t="shared" si="212"/>
        <v>0.70000000000000007</v>
      </c>
      <c r="AF303" s="69">
        <f t="shared" si="212"/>
        <v>4.2</v>
      </c>
      <c r="AG303" s="78">
        <f t="shared" si="212"/>
        <v>200</v>
      </c>
      <c r="AH303" s="60">
        <f t="shared" si="212"/>
        <v>50</v>
      </c>
      <c r="AI303" s="60">
        <f t="shared" si="212"/>
        <v>210</v>
      </c>
      <c r="AJ303" s="60">
        <f t="shared" si="212"/>
        <v>10210</v>
      </c>
      <c r="AK303" s="60">
        <f t="shared" si="212"/>
        <v>1080.6814358531979</v>
      </c>
      <c r="AL303" s="60">
        <f t="shared" si="212"/>
        <v>21.613628717063957</v>
      </c>
      <c r="AM303" s="60">
        <f t="shared" ca="1" si="212"/>
        <v>-1221.4655076458578</v>
      </c>
      <c r="AN303" s="60">
        <f t="shared" ca="1" si="212"/>
        <v>-1221.4655076458578</v>
      </c>
      <c r="AO303" s="60">
        <f t="shared" ca="1" si="212"/>
        <v>1221.4655076458578</v>
      </c>
      <c r="AP303" s="63">
        <f t="shared" si="185"/>
        <v>35</v>
      </c>
      <c r="AQ303" s="62">
        <f t="shared" si="186"/>
        <v>2.9573358523740376</v>
      </c>
      <c r="AR303" s="62">
        <f t="shared" si="187"/>
        <v>147.86679261870188</v>
      </c>
      <c r="AS303" s="62">
        <f t="shared" si="188"/>
        <v>295.73358523740376</v>
      </c>
      <c r="AT303" s="62">
        <f t="shared" si="189"/>
        <v>-147.86679261870188</v>
      </c>
      <c r="AU303" s="62">
        <f t="shared" si="190"/>
        <v>443.60037785610564</v>
      </c>
      <c r="AV303" s="62">
        <f t="shared" si="191"/>
        <v>-591.46717047480752</v>
      </c>
      <c r="AW303" s="63">
        <f t="shared" si="202"/>
        <v>-147.86679261870188</v>
      </c>
      <c r="AX303" s="61" t="str">
        <f t="shared" ca="1" si="192"/>
        <v/>
      </c>
      <c r="AY303" s="69">
        <f t="shared" ca="1" si="203"/>
        <v>8988.5344923541434</v>
      </c>
      <c r="AZ303" s="51">
        <f t="shared" si="193"/>
        <v>1035.0675483309133</v>
      </c>
      <c r="BA303" s="55">
        <f t="shared" ca="1" si="194"/>
        <v>0.11381474500041551</v>
      </c>
      <c r="BB303" s="55">
        <f t="shared" ca="1" si="204"/>
        <v>-0.16326578724604632</v>
      </c>
      <c r="BC303" s="64">
        <f t="shared" ca="1" si="195"/>
        <v>-1053.5482284718992</v>
      </c>
      <c r="BE303" s="52" t="str">
        <f t="shared" ca="1" si="196"/>
        <v/>
      </c>
      <c r="BF303" s="52" t="str">
        <f t="shared" ca="1" si="197"/>
        <v/>
      </c>
      <c r="BG303" s="52">
        <f t="shared" ca="1" si="205"/>
        <v>11.399999999999961</v>
      </c>
      <c r="BH303" s="52">
        <f t="shared" ca="1" si="206"/>
        <v>11.399999999999961</v>
      </c>
    </row>
    <row r="304" spans="19:60">
      <c r="S304" s="68">
        <f t="shared" si="211"/>
        <v>7</v>
      </c>
      <c r="T304" s="69">
        <f t="shared" si="211"/>
        <v>2</v>
      </c>
      <c r="U304" s="70">
        <f t="shared" si="198"/>
        <v>3</v>
      </c>
      <c r="V304" s="68">
        <f t="shared" si="210"/>
        <v>4</v>
      </c>
      <c r="W304" s="70">
        <f t="shared" si="210"/>
        <v>7</v>
      </c>
      <c r="X304" s="71">
        <f t="shared" si="210"/>
        <v>0.42857142857142855</v>
      </c>
      <c r="Y304" s="71">
        <f t="shared" si="210"/>
        <v>0.5</v>
      </c>
      <c r="Z304" s="69">
        <f t="shared" si="210"/>
        <v>10000</v>
      </c>
      <c r="AA304" s="69">
        <f t="shared" ca="1" si="210"/>
        <v>9094.3185641468026</v>
      </c>
      <c r="AB304" s="69">
        <f t="shared" ca="1" si="200"/>
        <v>-905.6814358531974</v>
      </c>
      <c r="AC304" s="69">
        <f t="shared" ca="1" si="201"/>
        <v>132.43413957955693</v>
      </c>
      <c r="AD304" s="73">
        <f t="shared" si="208"/>
        <v>11.299999999999962</v>
      </c>
      <c r="AE304" s="69">
        <f t="shared" si="212"/>
        <v>0.70000000000000007</v>
      </c>
      <c r="AF304" s="69">
        <f t="shared" si="212"/>
        <v>4.2</v>
      </c>
      <c r="AG304" s="78">
        <f t="shared" si="212"/>
        <v>200</v>
      </c>
      <c r="AH304" s="60">
        <f t="shared" si="212"/>
        <v>50</v>
      </c>
      <c r="AI304" s="60">
        <f t="shared" si="212"/>
        <v>210</v>
      </c>
      <c r="AJ304" s="60">
        <f t="shared" si="212"/>
        <v>10210</v>
      </c>
      <c r="AK304" s="60">
        <f t="shared" si="212"/>
        <v>1080.6814358531979</v>
      </c>
      <c r="AL304" s="60">
        <f t="shared" si="212"/>
        <v>21.613628717063957</v>
      </c>
      <c r="AM304" s="60">
        <f t="shared" ca="1" si="212"/>
        <v>-1221.4655076458578</v>
      </c>
      <c r="AN304" s="60">
        <f t="shared" ca="1" si="212"/>
        <v>-1221.4655076458578</v>
      </c>
      <c r="AO304" s="60">
        <f t="shared" ca="1" si="212"/>
        <v>1221.4655076458578</v>
      </c>
      <c r="AP304" s="63">
        <f t="shared" si="185"/>
        <v>35</v>
      </c>
      <c r="AQ304" s="62">
        <f t="shared" si="186"/>
        <v>2.9746574085897373</v>
      </c>
      <c r="AR304" s="62">
        <f t="shared" si="187"/>
        <v>148.73287042948687</v>
      </c>
      <c r="AS304" s="62">
        <f t="shared" si="188"/>
        <v>297.46574085897373</v>
      </c>
      <c r="AT304" s="62">
        <f t="shared" si="189"/>
        <v>-148.73287042948687</v>
      </c>
      <c r="AU304" s="62">
        <f t="shared" si="190"/>
        <v>446.1986112884606</v>
      </c>
      <c r="AV304" s="62">
        <f t="shared" si="191"/>
        <v>-594.93148171794746</v>
      </c>
      <c r="AW304" s="63">
        <f t="shared" si="202"/>
        <v>-148.73287042948687</v>
      </c>
      <c r="AX304" s="61" t="str">
        <f t="shared" ca="1" si="192"/>
        <v/>
      </c>
      <c r="AY304" s="69">
        <f t="shared" ca="1" si="203"/>
        <v>8988.5344923541434</v>
      </c>
      <c r="AZ304" s="51">
        <f t="shared" si="193"/>
        <v>1041.1300930064081</v>
      </c>
      <c r="BA304" s="55">
        <f t="shared" ca="1" si="194"/>
        <v>0.11448137490047153</v>
      </c>
      <c r="BB304" s="55">
        <f t="shared" ca="1" si="204"/>
        <v>-0.16422205926013381</v>
      </c>
      <c r="BC304" s="64">
        <f t="shared" ca="1" si="195"/>
        <v>-1054.4143062826843</v>
      </c>
      <c r="BE304" s="52" t="str">
        <f t="shared" ca="1" si="196"/>
        <v/>
      </c>
      <c r="BF304" s="52" t="str">
        <f t="shared" ca="1" si="197"/>
        <v/>
      </c>
      <c r="BG304" s="52">
        <f t="shared" ca="1" si="205"/>
        <v>11.299999999999962</v>
      </c>
      <c r="BH304" s="52">
        <f t="shared" ca="1" si="206"/>
        <v>11.299999999999962</v>
      </c>
    </row>
    <row r="305" spans="19:60">
      <c r="S305" s="68">
        <f t="shared" si="211"/>
        <v>7</v>
      </c>
      <c r="T305" s="69">
        <f t="shared" si="211"/>
        <v>2</v>
      </c>
      <c r="U305" s="70">
        <f t="shared" si="198"/>
        <v>3</v>
      </c>
      <c r="V305" s="68">
        <f t="shared" si="210"/>
        <v>4</v>
      </c>
      <c r="W305" s="70">
        <f t="shared" si="210"/>
        <v>7</v>
      </c>
      <c r="X305" s="71">
        <f t="shared" si="210"/>
        <v>0.42857142857142855</v>
      </c>
      <c r="Y305" s="71">
        <f t="shared" si="210"/>
        <v>0.5</v>
      </c>
      <c r="Z305" s="69">
        <f t="shared" si="210"/>
        <v>10000</v>
      </c>
      <c r="AA305" s="69">
        <f t="shared" ca="1" si="210"/>
        <v>9094.3185641468026</v>
      </c>
      <c r="AB305" s="69">
        <f t="shared" ca="1" si="200"/>
        <v>-905.6814358531974</v>
      </c>
      <c r="AC305" s="69">
        <f t="shared" ca="1" si="201"/>
        <v>132.43413957955693</v>
      </c>
      <c r="AD305" s="73">
        <f t="shared" si="208"/>
        <v>11.199999999999962</v>
      </c>
      <c r="AE305" s="69">
        <f t="shared" si="212"/>
        <v>0.70000000000000007</v>
      </c>
      <c r="AF305" s="69">
        <f t="shared" si="212"/>
        <v>4.2</v>
      </c>
      <c r="AG305" s="78">
        <f t="shared" si="212"/>
        <v>200</v>
      </c>
      <c r="AH305" s="60">
        <f t="shared" si="212"/>
        <v>50</v>
      </c>
      <c r="AI305" s="60">
        <f t="shared" si="212"/>
        <v>210</v>
      </c>
      <c r="AJ305" s="60">
        <f t="shared" si="212"/>
        <v>10210</v>
      </c>
      <c r="AK305" s="60">
        <f t="shared" si="212"/>
        <v>1080.6814358531979</v>
      </c>
      <c r="AL305" s="60">
        <f t="shared" si="212"/>
        <v>21.613628717063957</v>
      </c>
      <c r="AM305" s="60">
        <f t="shared" ca="1" si="212"/>
        <v>-1221.4655076458578</v>
      </c>
      <c r="AN305" s="60">
        <f t="shared" ca="1" si="212"/>
        <v>-1221.4655076458578</v>
      </c>
      <c r="AO305" s="60">
        <f t="shared" ca="1" si="212"/>
        <v>1221.4655076458578</v>
      </c>
      <c r="AP305" s="63">
        <f t="shared" si="185"/>
        <v>35</v>
      </c>
      <c r="AQ305" s="62">
        <f t="shared" si="186"/>
        <v>2.9922882783092888</v>
      </c>
      <c r="AR305" s="62">
        <f t="shared" si="187"/>
        <v>149.61441391546444</v>
      </c>
      <c r="AS305" s="62">
        <f t="shared" si="188"/>
        <v>299.22882783092888</v>
      </c>
      <c r="AT305" s="62">
        <f t="shared" si="189"/>
        <v>-149.61441391546444</v>
      </c>
      <c r="AU305" s="62">
        <f t="shared" si="190"/>
        <v>448.84324174639335</v>
      </c>
      <c r="AV305" s="62">
        <f t="shared" si="191"/>
        <v>-598.45765566185776</v>
      </c>
      <c r="AW305" s="63">
        <f t="shared" si="202"/>
        <v>-149.61441391546441</v>
      </c>
      <c r="AX305" s="61" t="str">
        <f t="shared" ca="1" si="192"/>
        <v/>
      </c>
      <c r="AY305" s="69">
        <f t="shared" ca="1" si="203"/>
        <v>8988.5344923541434</v>
      </c>
      <c r="AZ305" s="51">
        <f t="shared" si="193"/>
        <v>1047.3008974082511</v>
      </c>
      <c r="BA305" s="55">
        <f t="shared" ca="1" si="194"/>
        <v>0.11515990890588571</v>
      </c>
      <c r="BB305" s="55">
        <f t="shared" ca="1" si="204"/>
        <v>-0.16519540756018711</v>
      </c>
      <c r="BC305" s="64">
        <f t="shared" ca="1" si="195"/>
        <v>-1055.2958497686618</v>
      </c>
      <c r="BE305" s="52" t="str">
        <f t="shared" ca="1" si="196"/>
        <v/>
      </c>
      <c r="BF305" s="52" t="str">
        <f t="shared" ca="1" si="197"/>
        <v/>
      </c>
      <c r="BG305" s="52">
        <f t="shared" ca="1" si="205"/>
        <v>11.199999999999962</v>
      </c>
      <c r="BH305" s="52">
        <f t="shared" ca="1" si="206"/>
        <v>11.199999999999962</v>
      </c>
    </row>
    <row r="306" spans="19:60">
      <c r="S306" s="68">
        <f t="shared" si="211"/>
        <v>7</v>
      </c>
      <c r="T306" s="69">
        <f t="shared" si="211"/>
        <v>2</v>
      </c>
      <c r="U306" s="70">
        <f t="shared" si="198"/>
        <v>3</v>
      </c>
      <c r="V306" s="68">
        <f t="shared" si="210"/>
        <v>4</v>
      </c>
      <c r="W306" s="70">
        <f t="shared" si="210"/>
        <v>7</v>
      </c>
      <c r="X306" s="71">
        <f t="shared" si="210"/>
        <v>0.42857142857142855</v>
      </c>
      <c r="Y306" s="71">
        <f t="shared" si="210"/>
        <v>0.5</v>
      </c>
      <c r="Z306" s="69">
        <f t="shared" si="210"/>
        <v>10000</v>
      </c>
      <c r="AA306" s="69">
        <f t="shared" ca="1" si="210"/>
        <v>9094.3185641468026</v>
      </c>
      <c r="AB306" s="69">
        <f t="shared" ca="1" si="200"/>
        <v>-905.6814358531974</v>
      </c>
      <c r="AC306" s="69">
        <f t="shared" ca="1" si="201"/>
        <v>132.43413957955693</v>
      </c>
      <c r="AD306" s="73">
        <f t="shared" si="208"/>
        <v>11.099999999999962</v>
      </c>
      <c r="AE306" s="69">
        <f t="shared" si="212"/>
        <v>0.70000000000000007</v>
      </c>
      <c r="AF306" s="69">
        <f t="shared" si="212"/>
        <v>4.2</v>
      </c>
      <c r="AG306" s="78">
        <f t="shared" si="212"/>
        <v>200</v>
      </c>
      <c r="AH306" s="60">
        <f t="shared" si="212"/>
        <v>50</v>
      </c>
      <c r="AI306" s="60">
        <f t="shared" si="212"/>
        <v>210</v>
      </c>
      <c r="AJ306" s="60">
        <f t="shared" si="212"/>
        <v>10210</v>
      </c>
      <c r="AK306" s="60">
        <f t="shared" si="212"/>
        <v>1080.6814358531979</v>
      </c>
      <c r="AL306" s="60">
        <f t="shared" si="212"/>
        <v>21.613628717063957</v>
      </c>
      <c r="AM306" s="60">
        <f t="shared" ca="1" si="212"/>
        <v>-1221.4655076458578</v>
      </c>
      <c r="AN306" s="60">
        <f t="shared" ca="1" si="212"/>
        <v>-1221.4655076458578</v>
      </c>
      <c r="AO306" s="60">
        <f t="shared" ca="1" si="212"/>
        <v>1221.4655076458578</v>
      </c>
      <c r="AP306" s="63">
        <f t="shared" si="185"/>
        <v>35</v>
      </c>
      <c r="AQ306" s="62">
        <f t="shared" si="186"/>
        <v>3.01023682135712</v>
      </c>
      <c r="AR306" s="62">
        <f t="shared" si="187"/>
        <v>150.51184106785601</v>
      </c>
      <c r="AS306" s="62">
        <f t="shared" si="188"/>
        <v>301.02368213571202</v>
      </c>
      <c r="AT306" s="62">
        <f t="shared" si="189"/>
        <v>-150.51184106785601</v>
      </c>
      <c r="AU306" s="62">
        <f t="shared" si="190"/>
        <v>451.535523203568</v>
      </c>
      <c r="AV306" s="62">
        <f t="shared" si="191"/>
        <v>-602.04736427142404</v>
      </c>
      <c r="AW306" s="63">
        <f t="shared" si="202"/>
        <v>-150.51184106785604</v>
      </c>
      <c r="AX306" s="61" t="str">
        <f t="shared" ca="1" si="192"/>
        <v/>
      </c>
      <c r="AY306" s="69">
        <f t="shared" ca="1" si="203"/>
        <v>8988.5344923541434</v>
      </c>
      <c r="AZ306" s="51">
        <f t="shared" si="193"/>
        <v>1053.582887474992</v>
      </c>
      <c r="BA306" s="55">
        <f t="shared" ca="1" si="194"/>
        <v>0.11585066874923526</v>
      </c>
      <c r="BB306" s="55">
        <f t="shared" ca="1" si="204"/>
        <v>-0.16618629366744866</v>
      </c>
      <c r="BC306" s="64">
        <f t="shared" ca="1" si="195"/>
        <v>-1056.1932769210534</v>
      </c>
      <c r="BE306" s="52" t="str">
        <f t="shared" ca="1" si="196"/>
        <v/>
      </c>
      <c r="BF306" s="52" t="str">
        <f t="shared" ca="1" si="197"/>
        <v/>
      </c>
      <c r="BG306" s="52">
        <f t="shared" ca="1" si="205"/>
        <v>11.099999999999962</v>
      </c>
      <c r="BH306" s="52">
        <f t="shared" ca="1" si="206"/>
        <v>11.099999999999962</v>
      </c>
    </row>
    <row r="307" spans="19:60">
      <c r="S307" s="68">
        <f t="shared" si="211"/>
        <v>7</v>
      </c>
      <c r="T307" s="69">
        <f t="shared" si="211"/>
        <v>2</v>
      </c>
      <c r="U307" s="70">
        <f t="shared" si="198"/>
        <v>3</v>
      </c>
      <c r="V307" s="68">
        <f t="shared" si="210"/>
        <v>4</v>
      </c>
      <c r="W307" s="70">
        <f t="shared" si="210"/>
        <v>7</v>
      </c>
      <c r="X307" s="71">
        <f t="shared" si="210"/>
        <v>0.42857142857142855</v>
      </c>
      <c r="Y307" s="71">
        <f t="shared" si="210"/>
        <v>0.5</v>
      </c>
      <c r="Z307" s="69">
        <f t="shared" si="210"/>
        <v>10000</v>
      </c>
      <c r="AA307" s="69">
        <f t="shared" ca="1" si="210"/>
        <v>9094.3185641468026</v>
      </c>
      <c r="AB307" s="69">
        <f t="shared" ca="1" si="200"/>
        <v>-905.6814358531974</v>
      </c>
      <c r="AC307" s="69">
        <f t="shared" ca="1" si="201"/>
        <v>132.43413957955693</v>
      </c>
      <c r="AD307" s="73">
        <f t="shared" si="208"/>
        <v>10.999999999999963</v>
      </c>
      <c r="AE307" s="69">
        <f t="shared" si="212"/>
        <v>0.70000000000000007</v>
      </c>
      <c r="AF307" s="69">
        <f t="shared" si="212"/>
        <v>4.2</v>
      </c>
      <c r="AG307" s="78">
        <f t="shared" si="212"/>
        <v>200</v>
      </c>
      <c r="AH307" s="60">
        <f t="shared" si="212"/>
        <v>50</v>
      </c>
      <c r="AI307" s="60">
        <f t="shared" si="212"/>
        <v>210</v>
      </c>
      <c r="AJ307" s="60">
        <f t="shared" si="212"/>
        <v>10210</v>
      </c>
      <c r="AK307" s="60">
        <f t="shared" si="212"/>
        <v>1080.6814358531979</v>
      </c>
      <c r="AL307" s="60">
        <f t="shared" si="212"/>
        <v>21.613628717063957</v>
      </c>
      <c r="AM307" s="60">
        <f t="shared" ca="1" si="212"/>
        <v>-1221.4655076458578</v>
      </c>
      <c r="AN307" s="60">
        <f t="shared" ca="1" si="212"/>
        <v>-1221.4655076458578</v>
      </c>
      <c r="AO307" s="60">
        <f t="shared" ca="1" si="212"/>
        <v>1221.4655076458578</v>
      </c>
      <c r="AP307" s="63">
        <f t="shared" si="185"/>
        <v>35</v>
      </c>
      <c r="AQ307" s="62">
        <f t="shared" si="186"/>
        <v>3.0285117015512757</v>
      </c>
      <c r="AR307" s="62">
        <f t="shared" si="187"/>
        <v>151.4255850775638</v>
      </c>
      <c r="AS307" s="62">
        <f t="shared" si="188"/>
        <v>302.85117015512759</v>
      </c>
      <c r="AT307" s="62">
        <f t="shared" si="189"/>
        <v>-151.4255850775638</v>
      </c>
      <c r="AU307" s="62">
        <f t="shared" si="190"/>
        <v>454.27675523269136</v>
      </c>
      <c r="AV307" s="62">
        <f t="shared" si="191"/>
        <v>-605.70234031025518</v>
      </c>
      <c r="AW307" s="63">
        <f t="shared" si="202"/>
        <v>-151.42558507756382</v>
      </c>
      <c r="AX307" s="61" t="str">
        <f t="shared" ca="1" si="192"/>
        <v/>
      </c>
      <c r="AY307" s="69">
        <f t="shared" ca="1" si="203"/>
        <v>8988.5344923541434</v>
      </c>
      <c r="AZ307" s="51">
        <f t="shared" si="193"/>
        <v>1059.9790955429467</v>
      </c>
      <c r="BA307" s="55">
        <f t="shared" ca="1" si="194"/>
        <v>0.11655398786246392</v>
      </c>
      <c r="BB307" s="55">
        <f t="shared" ca="1" si="204"/>
        <v>-0.16719519588575127</v>
      </c>
      <c r="BC307" s="64">
        <f t="shared" ca="1" si="195"/>
        <v>-1057.1070209307613</v>
      </c>
      <c r="BE307" s="52" t="str">
        <f t="shared" ca="1" si="196"/>
        <v/>
      </c>
      <c r="BF307" s="52" t="str">
        <f t="shared" ca="1" si="197"/>
        <v/>
      </c>
      <c r="BG307" s="52">
        <f t="shared" ca="1" si="205"/>
        <v>10.999999999999963</v>
      </c>
      <c r="BH307" s="52">
        <f t="shared" ca="1" si="206"/>
        <v>10.999999999999963</v>
      </c>
    </row>
    <row r="308" spans="19:60">
      <c r="S308" s="68">
        <f t="shared" si="211"/>
        <v>7</v>
      </c>
      <c r="T308" s="69">
        <f t="shared" si="211"/>
        <v>2</v>
      </c>
      <c r="U308" s="70">
        <f t="shared" si="198"/>
        <v>3</v>
      </c>
      <c r="V308" s="68">
        <f t="shared" si="210"/>
        <v>4</v>
      </c>
      <c r="W308" s="70">
        <f t="shared" si="210"/>
        <v>7</v>
      </c>
      <c r="X308" s="71">
        <f t="shared" si="210"/>
        <v>0.42857142857142855</v>
      </c>
      <c r="Y308" s="71">
        <f t="shared" si="210"/>
        <v>0.5</v>
      </c>
      <c r="Z308" s="69">
        <f t="shared" si="210"/>
        <v>10000</v>
      </c>
      <c r="AA308" s="69">
        <f t="shared" ca="1" si="210"/>
        <v>9094.3185641468026</v>
      </c>
      <c r="AB308" s="69">
        <f t="shared" ca="1" si="200"/>
        <v>-905.6814358531974</v>
      </c>
      <c r="AC308" s="69">
        <f t="shared" ca="1" si="201"/>
        <v>132.43413957955693</v>
      </c>
      <c r="AD308" s="73">
        <f t="shared" si="208"/>
        <v>10.899999999999963</v>
      </c>
      <c r="AE308" s="69">
        <f t="shared" si="212"/>
        <v>0.70000000000000007</v>
      </c>
      <c r="AF308" s="69">
        <f t="shared" si="212"/>
        <v>4.2</v>
      </c>
      <c r="AG308" s="78">
        <f t="shared" si="212"/>
        <v>200</v>
      </c>
      <c r="AH308" s="60">
        <f t="shared" si="212"/>
        <v>50</v>
      </c>
      <c r="AI308" s="60">
        <f t="shared" si="212"/>
        <v>210</v>
      </c>
      <c r="AJ308" s="60">
        <f t="shared" si="212"/>
        <v>10210</v>
      </c>
      <c r="AK308" s="60">
        <f t="shared" si="212"/>
        <v>1080.6814358531979</v>
      </c>
      <c r="AL308" s="60">
        <f t="shared" si="212"/>
        <v>21.613628717063957</v>
      </c>
      <c r="AM308" s="60">
        <f t="shared" ca="1" si="212"/>
        <v>-1221.4655076458578</v>
      </c>
      <c r="AN308" s="60">
        <f t="shared" ca="1" si="212"/>
        <v>-1221.4655076458578</v>
      </c>
      <c r="AO308" s="60">
        <f t="shared" ca="1" si="212"/>
        <v>1221.4655076458578</v>
      </c>
      <c r="AP308" s="63">
        <f t="shared" si="185"/>
        <v>35</v>
      </c>
      <c r="AQ308" s="62">
        <f t="shared" si="186"/>
        <v>3.0471219006480763</v>
      </c>
      <c r="AR308" s="62">
        <f t="shared" si="187"/>
        <v>152.35609503240383</v>
      </c>
      <c r="AS308" s="62">
        <f t="shared" si="188"/>
        <v>304.71219006480766</v>
      </c>
      <c r="AT308" s="62">
        <f t="shared" si="189"/>
        <v>-152.35609503240383</v>
      </c>
      <c r="AU308" s="62">
        <f t="shared" si="190"/>
        <v>457.06828509721151</v>
      </c>
      <c r="AV308" s="62">
        <f t="shared" si="191"/>
        <v>-609.42438012961532</v>
      </c>
      <c r="AW308" s="63">
        <f t="shared" si="202"/>
        <v>-152.3560950324038</v>
      </c>
      <c r="AX308" s="61" t="str">
        <f t="shared" ca="1" si="192"/>
        <v/>
      </c>
      <c r="AY308" s="69">
        <f t="shared" ca="1" si="203"/>
        <v>8988.5344923541434</v>
      </c>
      <c r="AZ308" s="51">
        <f t="shared" si="193"/>
        <v>1066.4926652268268</v>
      </c>
      <c r="BA308" s="55">
        <f t="shared" ca="1" si="194"/>
        <v>0.11727021191354994</v>
      </c>
      <c r="BB308" s="55">
        <f t="shared" ca="1" si="204"/>
        <v>-0.16822261007136213</v>
      </c>
      <c r="BC308" s="64">
        <f t="shared" ca="1" si="195"/>
        <v>-1058.0375308856012</v>
      </c>
      <c r="BE308" s="52" t="str">
        <f t="shared" ca="1" si="196"/>
        <v/>
      </c>
      <c r="BF308" s="52" t="str">
        <f t="shared" ca="1" si="197"/>
        <v/>
      </c>
      <c r="BG308" s="52">
        <f t="shared" ca="1" si="205"/>
        <v>10.899999999999963</v>
      </c>
      <c r="BH308" s="52">
        <f t="shared" ca="1" si="206"/>
        <v>10.899999999999963</v>
      </c>
    </row>
    <row r="309" spans="19:60">
      <c r="S309" s="68">
        <f t="shared" si="211"/>
        <v>7</v>
      </c>
      <c r="T309" s="69">
        <f t="shared" si="211"/>
        <v>2</v>
      </c>
      <c r="U309" s="70">
        <f t="shared" si="198"/>
        <v>3</v>
      </c>
      <c r="V309" s="68">
        <f t="shared" si="210"/>
        <v>4</v>
      </c>
      <c r="W309" s="70">
        <f t="shared" si="210"/>
        <v>7</v>
      </c>
      <c r="X309" s="71">
        <f t="shared" si="210"/>
        <v>0.42857142857142855</v>
      </c>
      <c r="Y309" s="71">
        <f t="shared" si="210"/>
        <v>0.5</v>
      </c>
      <c r="Z309" s="69">
        <f t="shared" si="210"/>
        <v>10000</v>
      </c>
      <c r="AA309" s="69">
        <f t="shared" ca="1" si="210"/>
        <v>9094.3185641468026</v>
      </c>
      <c r="AB309" s="69">
        <f t="shared" ca="1" si="200"/>
        <v>-905.6814358531974</v>
      </c>
      <c r="AC309" s="69">
        <f t="shared" ca="1" si="201"/>
        <v>132.43413957955693</v>
      </c>
      <c r="AD309" s="73">
        <f t="shared" si="208"/>
        <v>10.799999999999963</v>
      </c>
      <c r="AE309" s="69">
        <f t="shared" si="212"/>
        <v>0.70000000000000007</v>
      </c>
      <c r="AF309" s="69">
        <f t="shared" si="212"/>
        <v>4.2</v>
      </c>
      <c r="AG309" s="78">
        <f t="shared" si="212"/>
        <v>200</v>
      </c>
      <c r="AH309" s="60">
        <f t="shared" si="212"/>
        <v>50</v>
      </c>
      <c r="AI309" s="60">
        <f t="shared" si="212"/>
        <v>210</v>
      </c>
      <c r="AJ309" s="60">
        <f t="shared" si="212"/>
        <v>10210</v>
      </c>
      <c r="AK309" s="60">
        <f t="shared" si="212"/>
        <v>1080.6814358531979</v>
      </c>
      <c r="AL309" s="60">
        <f t="shared" si="212"/>
        <v>21.613628717063957</v>
      </c>
      <c r="AM309" s="60">
        <f t="shared" ca="1" si="212"/>
        <v>-1221.4655076458578</v>
      </c>
      <c r="AN309" s="60">
        <f t="shared" ca="1" si="212"/>
        <v>-1221.4655076458578</v>
      </c>
      <c r="AO309" s="60">
        <f t="shared" ca="1" si="212"/>
        <v>1221.4655076458578</v>
      </c>
      <c r="AP309" s="63">
        <f t="shared" si="185"/>
        <v>35</v>
      </c>
      <c r="AQ309" s="62">
        <f t="shared" si="186"/>
        <v>3.0660767330614846</v>
      </c>
      <c r="AR309" s="62">
        <f t="shared" si="187"/>
        <v>153.30383665307423</v>
      </c>
      <c r="AS309" s="62">
        <f t="shared" si="188"/>
        <v>306.60767330614846</v>
      </c>
      <c r="AT309" s="62">
        <f t="shared" si="189"/>
        <v>-153.30383665307423</v>
      </c>
      <c r="AU309" s="62">
        <f t="shared" si="190"/>
        <v>459.91150995922271</v>
      </c>
      <c r="AV309" s="62">
        <f t="shared" si="191"/>
        <v>-613.21534661229691</v>
      </c>
      <c r="AW309" s="63">
        <f t="shared" si="202"/>
        <v>-153.3038366530742</v>
      </c>
      <c r="AX309" s="61" t="str">
        <f t="shared" ca="1" si="192"/>
        <v/>
      </c>
      <c r="AY309" s="69">
        <f t="shared" ca="1" si="203"/>
        <v>8988.5344923541434</v>
      </c>
      <c r="AZ309" s="51">
        <f t="shared" si="193"/>
        <v>1073.1268565715195</v>
      </c>
      <c r="BA309" s="55">
        <f t="shared" ca="1" si="194"/>
        <v>0.11799969937298942</v>
      </c>
      <c r="BB309" s="55">
        <f t="shared" ca="1" si="204"/>
        <v>-0.16926905044559545</v>
      </c>
      <c r="BC309" s="64">
        <f t="shared" ca="1" si="195"/>
        <v>-1058.9852725062715</v>
      </c>
      <c r="BE309" s="52" t="str">
        <f t="shared" ca="1" si="196"/>
        <v/>
      </c>
      <c r="BF309" s="52" t="str">
        <f t="shared" ca="1" si="197"/>
        <v/>
      </c>
      <c r="BG309" s="52">
        <f t="shared" ca="1" si="205"/>
        <v>10.799999999999963</v>
      </c>
      <c r="BH309" s="52">
        <f t="shared" ca="1" si="206"/>
        <v>10.799999999999963</v>
      </c>
    </row>
    <row r="310" spans="19:60">
      <c r="S310" s="68">
        <f t="shared" si="211"/>
        <v>7</v>
      </c>
      <c r="T310" s="69">
        <f t="shared" si="211"/>
        <v>2</v>
      </c>
      <c r="U310" s="70">
        <f t="shared" si="198"/>
        <v>3</v>
      </c>
      <c r="V310" s="68">
        <f t="shared" si="210"/>
        <v>4</v>
      </c>
      <c r="W310" s="70">
        <f t="shared" si="210"/>
        <v>7</v>
      </c>
      <c r="X310" s="71">
        <f t="shared" si="210"/>
        <v>0.42857142857142855</v>
      </c>
      <c r="Y310" s="71">
        <f t="shared" si="210"/>
        <v>0.5</v>
      </c>
      <c r="Z310" s="69">
        <f t="shared" si="210"/>
        <v>10000</v>
      </c>
      <c r="AA310" s="69">
        <f t="shared" ca="1" si="210"/>
        <v>9094.3185641468026</v>
      </c>
      <c r="AB310" s="69">
        <f t="shared" ca="1" si="200"/>
        <v>-905.6814358531974</v>
      </c>
      <c r="AC310" s="69">
        <f t="shared" ca="1" si="201"/>
        <v>132.43413957955693</v>
      </c>
      <c r="AD310" s="73">
        <f t="shared" si="208"/>
        <v>10.699999999999964</v>
      </c>
      <c r="AE310" s="69">
        <f t="shared" si="212"/>
        <v>0.70000000000000007</v>
      </c>
      <c r="AF310" s="69">
        <f t="shared" si="212"/>
        <v>4.2</v>
      </c>
      <c r="AG310" s="78">
        <f t="shared" si="212"/>
        <v>200</v>
      </c>
      <c r="AH310" s="60">
        <f t="shared" si="212"/>
        <v>50</v>
      </c>
      <c r="AI310" s="60">
        <f t="shared" si="212"/>
        <v>210</v>
      </c>
      <c r="AJ310" s="60">
        <f t="shared" si="212"/>
        <v>10210</v>
      </c>
      <c r="AK310" s="60">
        <f t="shared" si="212"/>
        <v>1080.6814358531979</v>
      </c>
      <c r="AL310" s="60">
        <f t="shared" si="212"/>
        <v>21.613628717063957</v>
      </c>
      <c r="AM310" s="60">
        <f t="shared" ca="1" si="212"/>
        <v>-1221.4655076458578</v>
      </c>
      <c r="AN310" s="60">
        <f t="shared" ca="1" si="212"/>
        <v>-1221.4655076458578</v>
      </c>
      <c r="AO310" s="60">
        <f t="shared" ca="1" si="212"/>
        <v>1221.4655076458578</v>
      </c>
      <c r="AP310" s="63">
        <f t="shared" si="185"/>
        <v>35</v>
      </c>
      <c r="AQ310" s="62">
        <f t="shared" si="186"/>
        <v>3.0853858614078535</v>
      </c>
      <c r="AR310" s="62">
        <f t="shared" si="187"/>
        <v>154.26929307039268</v>
      </c>
      <c r="AS310" s="62">
        <f t="shared" si="188"/>
        <v>308.53858614078536</v>
      </c>
      <c r="AT310" s="62">
        <f t="shared" si="189"/>
        <v>-154.26929307039268</v>
      </c>
      <c r="AU310" s="62">
        <f t="shared" si="190"/>
        <v>462.80787921117803</v>
      </c>
      <c r="AV310" s="62">
        <f t="shared" si="191"/>
        <v>-617.07717228157071</v>
      </c>
      <c r="AW310" s="63">
        <f t="shared" si="202"/>
        <v>-154.26929307039268</v>
      </c>
      <c r="AX310" s="61" t="str">
        <f t="shared" ca="1" si="192"/>
        <v/>
      </c>
      <c r="AY310" s="69">
        <f t="shared" ca="1" si="203"/>
        <v>8988.5344923541434</v>
      </c>
      <c r="AZ310" s="51">
        <f t="shared" si="193"/>
        <v>1079.8850514927487</v>
      </c>
      <c r="BA310" s="55">
        <f t="shared" ca="1" si="194"/>
        <v>0.11874282211204461</v>
      </c>
      <c r="BB310" s="55">
        <f t="shared" ca="1" si="204"/>
        <v>-0.17033505045299208</v>
      </c>
      <c r="BC310" s="64">
        <f t="shared" ca="1" si="195"/>
        <v>-1059.9507289235901</v>
      </c>
      <c r="BE310" s="52" t="str">
        <f t="shared" ca="1" si="196"/>
        <v/>
      </c>
      <c r="BF310" s="52" t="str">
        <f t="shared" ca="1" si="197"/>
        <v/>
      </c>
      <c r="BG310" s="52">
        <f t="shared" ca="1" si="205"/>
        <v>10.699999999999964</v>
      </c>
      <c r="BH310" s="52">
        <f t="shared" ca="1" si="206"/>
        <v>10.699999999999964</v>
      </c>
    </row>
    <row r="311" spans="19:60">
      <c r="S311" s="68">
        <f t="shared" si="211"/>
        <v>7</v>
      </c>
      <c r="T311" s="69">
        <f t="shared" si="211"/>
        <v>2</v>
      </c>
      <c r="U311" s="70">
        <f t="shared" si="198"/>
        <v>3</v>
      </c>
      <c r="V311" s="68">
        <f t="shared" si="210"/>
        <v>4</v>
      </c>
      <c r="W311" s="70">
        <f t="shared" si="210"/>
        <v>7</v>
      </c>
      <c r="X311" s="71">
        <f t="shared" si="210"/>
        <v>0.42857142857142855</v>
      </c>
      <c r="Y311" s="71">
        <f t="shared" si="210"/>
        <v>0.5</v>
      </c>
      <c r="Z311" s="69">
        <f t="shared" si="210"/>
        <v>10000</v>
      </c>
      <c r="AA311" s="69">
        <f t="shared" ca="1" si="210"/>
        <v>9094.3185641468026</v>
      </c>
      <c r="AB311" s="69">
        <f t="shared" ca="1" si="200"/>
        <v>-905.6814358531974</v>
      </c>
      <c r="AC311" s="69">
        <f t="shared" ca="1" si="201"/>
        <v>132.43413957955693</v>
      </c>
      <c r="AD311" s="73">
        <f t="shared" si="208"/>
        <v>10.599999999999964</v>
      </c>
      <c r="AE311" s="69">
        <f t="shared" si="212"/>
        <v>0.70000000000000007</v>
      </c>
      <c r="AF311" s="69">
        <f t="shared" si="212"/>
        <v>4.2</v>
      </c>
      <c r="AG311" s="78">
        <f t="shared" si="212"/>
        <v>200</v>
      </c>
      <c r="AH311" s="60">
        <f t="shared" si="212"/>
        <v>50</v>
      </c>
      <c r="AI311" s="60">
        <f t="shared" si="212"/>
        <v>210</v>
      </c>
      <c r="AJ311" s="60">
        <f t="shared" si="212"/>
        <v>10210</v>
      </c>
      <c r="AK311" s="60">
        <f t="shared" si="212"/>
        <v>1080.6814358531979</v>
      </c>
      <c r="AL311" s="60">
        <f t="shared" si="212"/>
        <v>21.613628717063957</v>
      </c>
      <c r="AM311" s="60">
        <f t="shared" ca="1" si="212"/>
        <v>-1221.4655076458578</v>
      </c>
      <c r="AN311" s="60">
        <f t="shared" ca="1" si="212"/>
        <v>-1221.4655076458578</v>
      </c>
      <c r="AO311" s="60">
        <f t="shared" ca="1" si="212"/>
        <v>1221.4655076458578</v>
      </c>
      <c r="AP311" s="63">
        <f t="shared" si="185"/>
        <v>35</v>
      </c>
      <c r="AQ311" s="62">
        <f t="shared" si="186"/>
        <v>3.1050593129305692</v>
      </c>
      <c r="AR311" s="62">
        <f t="shared" si="187"/>
        <v>155.25296564652845</v>
      </c>
      <c r="AS311" s="62">
        <f t="shared" si="188"/>
        <v>310.5059312930569</v>
      </c>
      <c r="AT311" s="62">
        <f t="shared" si="189"/>
        <v>-155.25296564652845</v>
      </c>
      <c r="AU311" s="62">
        <f t="shared" si="190"/>
        <v>465.75889693958538</v>
      </c>
      <c r="AV311" s="62">
        <f t="shared" si="191"/>
        <v>-621.01186258611381</v>
      </c>
      <c r="AW311" s="63">
        <f t="shared" si="202"/>
        <v>-155.25296564652842</v>
      </c>
      <c r="AX311" s="61" t="str">
        <f t="shared" ca="1" si="192"/>
        <v/>
      </c>
      <c r="AY311" s="69">
        <f t="shared" ca="1" si="203"/>
        <v>8988.5344923541434</v>
      </c>
      <c r="AZ311" s="51">
        <f t="shared" si="193"/>
        <v>1086.7707595256991</v>
      </c>
      <c r="BA311" s="55">
        <f t="shared" ca="1" si="194"/>
        <v>0.11949996603485553</v>
      </c>
      <c r="BB311" s="55">
        <f t="shared" ca="1" si="204"/>
        <v>-0.17142116366807533</v>
      </c>
      <c r="BC311" s="64">
        <f t="shared" ca="1" si="195"/>
        <v>-1060.9344014997259</v>
      </c>
      <c r="BE311" s="52" t="str">
        <f t="shared" ca="1" si="196"/>
        <v/>
      </c>
      <c r="BF311" s="52" t="str">
        <f t="shared" ca="1" si="197"/>
        <v/>
      </c>
      <c r="BG311" s="52">
        <f t="shared" ca="1" si="205"/>
        <v>10.599999999999964</v>
      </c>
      <c r="BH311" s="52">
        <f t="shared" ca="1" si="206"/>
        <v>10.599999999999964</v>
      </c>
    </row>
    <row r="312" spans="19:60">
      <c r="S312" s="68">
        <f t="shared" si="211"/>
        <v>7</v>
      </c>
      <c r="T312" s="69">
        <f t="shared" si="211"/>
        <v>2</v>
      </c>
      <c r="U312" s="70">
        <f t="shared" si="198"/>
        <v>3</v>
      </c>
      <c r="V312" s="68">
        <f t="shared" si="210"/>
        <v>4</v>
      </c>
      <c r="W312" s="70">
        <f t="shared" si="210"/>
        <v>7</v>
      </c>
      <c r="X312" s="71">
        <f t="shared" si="210"/>
        <v>0.42857142857142855</v>
      </c>
      <c r="Y312" s="71">
        <f t="shared" si="210"/>
        <v>0.5</v>
      </c>
      <c r="Z312" s="69">
        <f t="shared" si="210"/>
        <v>10000</v>
      </c>
      <c r="AA312" s="69">
        <f t="shared" ca="1" si="210"/>
        <v>9094.3185641468026</v>
      </c>
      <c r="AB312" s="69">
        <f t="shared" ca="1" si="200"/>
        <v>-905.6814358531974</v>
      </c>
      <c r="AC312" s="69">
        <f t="shared" ca="1" si="201"/>
        <v>132.43413957955693</v>
      </c>
      <c r="AD312" s="73">
        <f t="shared" si="208"/>
        <v>10.499999999999964</v>
      </c>
      <c r="AE312" s="69">
        <f t="shared" si="212"/>
        <v>0.70000000000000007</v>
      </c>
      <c r="AF312" s="69">
        <f t="shared" si="212"/>
        <v>4.2</v>
      </c>
      <c r="AG312" s="78">
        <f t="shared" si="212"/>
        <v>200</v>
      </c>
      <c r="AH312" s="60">
        <f t="shared" si="212"/>
        <v>50</v>
      </c>
      <c r="AI312" s="60">
        <f t="shared" si="212"/>
        <v>210</v>
      </c>
      <c r="AJ312" s="60">
        <f t="shared" si="212"/>
        <v>10210</v>
      </c>
      <c r="AK312" s="60">
        <f t="shared" si="212"/>
        <v>1080.6814358531979</v>
      </c>
      <c r="AL312" s="60">
        <f t="shared" si="212"/>
        <v>21.613628717063957</v>
      </c>
      <c r="AM312" s="60">
        <f t="shared" ca="1" si="212"/>
        <v>-1221.4655076458578</v>
      </c>
      <c r="AN312" s="60">
        <f t="shared" ca="1" si="212"/>
        <v>-1221.4655076458578</v>
      </c>
      <c r="AO312" s="60">
        <f t="shared" ca="1" si="212"/>
        <v>1221.4655076458578</v>
      </c>
      <c r="AP312" s="63">
        <f t="shared" si="185"/>
        <v>35</v>
      </c>
      <c r="AQ312" s="62">
        <f t="shared" si="186"/>
        <v>3.1251074968632411</v>
      </c>
      <c r="AR312" s="62">
        <f t="shared" si="187"/>
        <v>156.25537484316206</v>
      </c>
      <c r="AS312" s="62">
        <f t="shared" si="188"/>
        <v>312.51074968632412</v>
      </c>
      <c r="AT312" s="62">
        <f t="shared" si="189"/>
        <v>-156.25537484316206</v>
      </c>
      <c r="AU312" s="62">
        <f t="shared" si="190"/>
        <v>468.76612452948621</v>
      </c>
      <c r="AV312" s="62">
        <f t="shared" si="191"/>
        <v>-625.02149937264824</v>
      </c>
      <c r="AW312" s="63">
        <f t="shared" si="202"/>
        <v>-156.25537484316203</v>
      </c>
      <c r="AX312" s="61" t="str">
        <f t="shared" ca="1" si="192"/>
        <v/>
      </c>
      <c r="AY312" s="69">
        <f t="shared" ca="1" si="203"/>
        <v>8988.5344923541434</v>
      </c>
      <c r="AZ312" s="51">
        <f t="shared" si="193"/>
        <v>1093.7876239021343</v>
      </c>
      <c r="BA312" s="55">
        <f t="shared" ca="1" si="194"/>
        <v>0.12027153174667241</v>
      </c>
      <c r="BB312" s="55">
        <f t="shared" ca="1" si="204"/>
        <v>-0.17252796475392213</v>
      </c>
      <c r="BC312" s="64">
        <f t="shared" ca="1" si="195"/>
        <v>-1061.9368106963593</v>
      </c>
      <c r="BE312" s="52" t="str">
        <f t="shared" ca="1" si="196"/>
        <v/>
      </c>
      <c r="BF312" s="52" t="str">
        <f t="shared" ca="1" si="197"/>
        <v/>
      </c>
      <c r="BG312" s="52">
        <f t="shared" ca="1" si="205"/>
        <v>10.499999999999964</v>
      </c>
      <c r="BH312" s="52">
        <f t="shared" ca="1" si="206"/>
        <v>10.499999999999964</v>
      </c>
    </row>
    <row r="313" spans="19:60">
      <c r="S313" s="68">
        <f t="shared" si="211"/>
        <v>7</v>
      </c>
      <c r="T313" s="69">
        <f t="shared" si="211"/>
        <v>2</v>
      </c>
      <c r="U313" s="70">
        <f t="shared" si="198"/>
        <v>3</v>
      </c>
      <c r="V313" s="68">
        <f t="shared" si="210"/>
        <v>4</v>
      </c>
      <c r="W313" s="70">
        <f t="shared" si="210"/>
        <v>7</v>
      </c>
      <c r="X313" s="71">
        <f t="shared" si="210"/>
        <v>0.42857142857142855</v>
      </c>
      <c r="Y313" s="71">
        <f t="shared" si="210"/>
        <v>0.5</v>
      </c>
      <c r="Z313" s="69">
        <f t="shared" si="210"/>
        <v>10000</v>
      </c>
      <c r="AA313" s="69">
        <f t="shared" ca="1" si="210"/>
        <v>9094.3185641468026</v>
      </c>
      <c r="AB313" s="69">
        <f t="shared" ca="1" si="200"/>
        <v>-905.6814358531974</v>
      </c>
      <c r="AC313" s="69">
        <f t="shared" ca="1" si="201"/>
        <v>132.43413957955693</v>
      </c>
      <c r="AD313" s="73">
        <f t="shared" si="208"/>
        <v>10.399999999999965</v>
      </c>
      <c r="AE313" s="69">
        <f t="shared" si="212"/>
        <v>0.70000000000000007</v>
      </c>
      <c r="AF313" s="69">
        <f t="shared" si="212"/>
        <v>4.2</v>
      </c>
      <c r="AG313" s="78">
        <f t="shared" si="212"/>
        <v>200</v>
      </c>
      <c r="AH313" s="60">
        <f t="shared" si="212"/>
        <v>50</v>
      </c>
      <c r="AI313" s="60">
        <f t="shared" si="212"/>
        <v>210</v>
      </c>
      <c r="AJ313" s="60">
        <f t="shared" si="212"/>
        <v>10210</v>
      </c>
      <c r="AK313" s="60">
        <f t="shared" si="212"/>
        <v>1080.6814358531979</v>
      </c>
      <c r="AL313" s="60">
        <f t="shared" si="212"/>
        <v>21.613628717063957</v>
      </c>
      <c r="AM313" s="60">
        <f t="shared" ca="1" si="212"/>
        <v>-1221.4655076458578</v>
      </c>
      <c r="AN313" s="60">
        <f t="shared" ca="1" si="212"/>
        <v>-1221.4655076458578</v>
      </c>
      <c r="AO313" s="60">
        <f t="shared" ca="1" si="212"/>
        <v>1221.4655076458578</v>
      </c>
      <c r="AP313" s="63">
        <f t="shared" si="185"/>
        <v>35</v>
      </c>
      <c r="AQ313" s="62">
        <f t="shared" si="186"/>
        <v>3.1455412227946185</v>
      </c>
      <c r="AR313" s="62">
        <f t="shared" si="187"/>
        <v>157.27706113973093</v>
      </c>
      <c r="AS313" s="62">
        <f t="shared" si="188"/>
        <v>314.55412227946186</v>
      </c>
      <c r="AT313" s="62">
        <f t="shared" si="189"/>
        <v>-157.27706113973093</v>
      </c>
      <c r="AU313" s="62">
        <f t="shared" si="190"/>
        <v>471.83118341919283</v>
      </c>
      <c r="AV313" s="62">
        <f t="shared" si="191"/>
        <v>-629.10824455892373</v>
      </c>
      <c r="AW313" s="63">
        <f t="shared" si="202"/>
        <v>-157.2770611397309</v>
      </c>
      <c r="AX313" s="61" t="str">
        <f t="shared" ca="1" si="192"/>
        <v/>
      </c>
      <c r="AY313" s="69">
        <f t="shared" ca="1" si="203"/>
        <v>8988.5344923541434</v>
      </c>
      <c r="AZ313" s="51">
        <f t="shared" si="193"/>
        <v>1100.9394279781166</v>
      </c>
      <c r="BA313" s="55">
        <f t="shared" ca="1" si="194"/>
        <v>0.1210579352606396</v>
      </c>
      <c r="BB313" s="55">
        <f t="shared" ca="1" si="204"/>
        <v>-0.17365605047603522</v>
      </c>
      <c r="BC313" s="64">
        <f t="shared" ca="1" si="195"/>
        <v>-1062.9584969929283</v>
      </c>
      <c r="BE313" s="52" t="str">
        <f t="shared" ca="1" si="196"/>
        <v/>
      </c>
      <c r="BF313" s="52" t="str">
        <f t="shared" ca="1" si="197"/>
        <v/>
      </c>
      <c r="BG313" s="52">
        <f t="shared" ca="1" si="205"/>
        <v>10.399999999999965</v>
      </c>
      <c r="BH313" s="52">
        <f t="shared" ca="1" si="206"/>
        <v>10.399999999999965</v>
      </c>
    </row>
    <row r="314" spans="19:60">
      <c r="S314" s="68">
        <f t="shared" si="211"/>
        <v>7</v>
      </c>
      <c r="T314" s="69">
        <f t="shared" si="211"/>
        <v>2</v>
      </c>
      <c r="U314" s="70">
        <f t="shared" si="198"/>
        <v>3</v>
      </c>
      <c r="V314" s="68">
        <f t="shared" ref="V314:AA329" si="213">V313</f>
        <v>4</v>
      </c>
      <c r="W314" s="70">
        <f t="shared" si="213"/>
        <v>7</v>
      </c>
      <c r="X314" s="71">
        <f t="shared" si="213"/>
        <v>0.42857142857142855</v>
      </c>
      <c r="Y314" s="71">
        <f t="shared" si="213"/>
        <v>0.5</v>
      </c>
      <c r="Z314" s="69">
        <f t="shared" si="213"/>
        <v>10000</v>
      </c>
      <c r="AA314" s="69">
        <f t="shared" ca="1" si="213"/>
        <v>9094.3185641468026</v>
      </c>
      <c r="AB314" s="69">
        <f t="shared" ca="1" si="200"/>
        <v>-905.6814358531974</v>
      </c>
      <c r="AC314" s="69">
        <f t="shared" ref="AC314:AC345" ca="1" si="214">AC313</f>
        <v>132.43413957955693</v>
      </c>
      <c r="AD314" s="73">
        <f t="shared" si="208"/>
        <v>10.299999999999965</v>
      </c>
      <c r="AE314" s="69">
        <f t="shared" si="212"/>
        <v>0.70000000000000007</v>
      </c>
      <c r="AF314" s="69">
        <f t="shared" si="212"/>
        <v>4.2</v>
      </c>
      <c r="AG314" s="78">
        <f t="shared" si="212"/>
        <v>200</v>
      </c>
      <c r="AH314" s="60">
        <f t="shared" si="212"/>
        <v>50</v>
      </c>
      <c r="AI314" s="60">
        <f t="shared" si="212"/>
        <v>210</v>
      </c>
      <c r="AJ314" s="60">
        <f t="shared" si="212"/>
        <v>10210</v>
      </c>
      <c r="AK314" s="60">
        <f t="shared" si="212"/>
        <v>1080.6814358531979</v>
      </c>
      <c r="AL314" s="60">
        <f t="shared" si="212"/>
        <v>21.613628717063957</v>
      </c>
      <c r="AM314" s="60">
        <f t="shared" ca="1" si="212"/>
        <v>-1221.4655076458578</v>
      </c>
      <c r="AN314" s="60">
        <f t="shared" ca="1" si="212"/>
        <v>-1221.4655076458578</v>
      </c>
      <c r="AO314" s="60">
        <f t="shared" ca="1" si="212"/>
        <v>1221.4655076458578</v>
      </c>
      <c r="AP314" s="63">
        <f t="shared" si="185"/>
        <v>35</v>
      </c>
      <c r="AQ314" s="62">
        <f t="shared" si="186"/>
        <v>3.1663717201033039</v>
      </c>
      <c r="AR314" s="62">
        <f t="shared" si="187"/>
        <v>158.3185860051652</v>
      </c>
      <c r="AS314" s="62">
        <f t="shared" si="188"/>
        <v>316.6371720103304</v>
      </c>
      <c r="AT314" s="62">
        <f t="shared" si="189"/>
        <v>-158.3185860051652</v>
      </c>
      <c r="AU314" s="62">
        <f t="shared" si="190"/>
        <v>474.95575801549558</v>
      </c>
      <c r="AV314" s="62">
        <f t="shared" si="191"/>
        <v>-633.27434402066081</v>
      </c>
      <c r="AW314" s="63">
        <f t="shared" si="202"/>
        <v>-158.31858600516523</v>
      </c>
      <c r="AX314" s="61" t="str">
        <f t="shared" ca="1" si="192"/>
        <v/>
      </c>
      <c r="AY314" s="69">
        <f t="shared" ca="1" si="203"/>
        <v>8988.5344923541434</v>
      </c>
      <c r="AZ314" s="51">
        <f t="shared" si="193"/>
        <v>1108.2301020361565</v>
      </c>
      <c r="BA314" s="55">
        <f t="shared" ca="1" si="194"/>
        <v>0.12185960874575179</v>
      </c>
      <c r="BB314" s="55">
        <f t="shared" ca="1" si="204"/>
        <v>-0.17480604077527676</v>
      </c>
      <c r="BC314" s="64">
        <f t="shared" ca="1" si="195"/>
        <v>-1064.0000218583627</v>
      </c>
      <c r="BE314" s="52" t="str">
        <f t="shared" ca="1" si="196"/>
        <v/>
      </c>
      <c r="BF314" s="52" t="str">
        <f t="shared" ca="1" si="197"/>
        <v/>
      </c>
      <c r="BG314" s="52">
        <f t="shared" ca="1" si="205"/>
        <v>10.299999999999965</v>
      </c>
      <c r="BH314" s="52">
        <f t="shared" ca="1" si="206"/>
        <v>10.299999999999965</v>
      </c>
    </row>
    <row r="315" spans="19:60">
      <c r="S315" s="68">
        <f t="shared" ref="S315:T330" si="215">S314</f>
        <v>7</v>
      </c>
      <c r="T315" s="69">
        <f t="shared" si="215"/>
        <v>2</v>
      </c>
      <c r="U315" s="70">
        <f t="shared" si="198"/>
        <v>3</v>
      </c>
      <c r="V315" s="68">
        <f t="shared" si="213"/>
        <v>4</v>
      </c>
      <c r="W315" s="70">
        <f t="shared" si="213"/>
        <v>7</v>
      </c>
      <c r="X315" s="71">
        <f t="shared" si="213"/>
        <v>0.42857142857142855</v>
      </c>
      <c r="Y315" s="71">
        <f t="shared" si="213"/>
        <v>0.5</v>
      </c>
      <c r="Z315" s="69">
        <f t="shared" si="213"/>
        <v>10000</v>
      </c>
      <c r="AA315" s="69">
        <f t="shared" ca="1" si="213"/>
        <v>9094.3185641468026</v>
      </c>
      <c r="AB315" s="69">
        <f t="shared" ca="1" si="200"/>
        <v>-905.6814358531974</v>
      </c>
      <c r="AC315" s="69">
        <f t="shared" ca="1" si="214"/>
        <v>132.43413957955693</v>
      </c>
      <c r="AD315" s="73">
        <f t="shared" si="208"/>
        <v>10.199999999999966</v>
      </c>
      <c r="AE315" s="69">
        <f t="shared" ref="AE315:AO330" si="216">AE314</f>
        <v>0.70000000000000007</v>
      </c>
      <c r="AF315" s="69">
        <f t="shared" si="216"/>
        <v>4.2</v>
      </c>
      <c r="AG315" s="78">
        <f t="shared" si="216"/>
        <v>200</v>
      </c>
      <c r="AH315" s="60">
        <f t="shared" si="216"/>
        <v>50</v>
      </c>
      <c r="AI315" s="60">
        <f t="shared" si="216"/>
        <v>210</v>
      </c>
      <c r="AJ315" s="60">
        <f t="shared" si="216"/>
        <v>10210</v>
      </c>
      <c r="AK315" s="60">
        <f t="shared" si="216"/>
        <v>1080.6814358531979</v>
      </c>
      <c r="AL315" s="60">
        <f t="shared" si="216"/>
        <v>21.613628717063957</v>
      </c>
      <c r="AM315" s="60">
        <f t="shared" ca="1" si="216"/>
        <v>-1221.4655076458578</v>
      </c>
      <c r="AN315" s="60">
        <f t="shared" ca="1" si="216"/>
        <v>-1221.4655076458578</v>
      </c>
      <c r="AO315" s="60">
        <f t="shared" ca="1" si="216"/>
        <v>1221.4655076458578</v>
      </c>
      <c r="AP315" s="63">
        <f t="shared" si="185"/>
        <v>35</v>
      </c>
      <c r="AQ315" s="62">
        <f t="shared" si="186"/>
        <v>3.1876106585356894</v>
      </c>
      <c r="AR315" s="62">
        <f t="shared" si="187"/>
        <v>159.38053292678447</v>
      </c>
      <c r="AS315" s="62">
        <f t="shared" si="188"/>
        <v>318.76106585356894</v>
      </c>
      <c r="AT315" s="62">
        <f t="shared" si="189"/>
        <v>-159.38053292678447</v>
      </c>
      <c r="AU315" s="62">
        <f t="shared" si="190"/>
        <v>478.14159878035343</v>
      </c>
      <c r="AV315" s="62">
        <f t="shared" si="191"/>
        <v>-637.52213170713787</v>
      </c>
      <c r="AW315" s="63">
        <f t="shared" si="202"/>
        <v>-159.38053292678444</v>
      </c>
      <c r="AX315" s="61" t="str">
        <f t="shared" ca="1" si="192"/>
        <v/>
      </c>
      <c r="AY315" s="69">
        <f t="shared" ca="1" si="203"/>
        <v>8988.5344923541434</v>
      </c>
      <c r="AZ315" s="51">
        <f t="shared" si="193"/>
        <v>1115.6637304874912</v>
      </c>
      <c r="BA315" s="55">
        <f t="shared" ca="1" si="194"/>
        <v>0.12267700131880732</v>
      </c>
      <c r="BB315" s="55">
        <f t="shared" ca="1" si="204"/>
        <v>-0.17597857990391508</v>
      </c>
      <c r="BC315" s="64">
        <f t="shared" ca="1" si="195"/>
        <v>-1065.0619687799817</v>
      </c>
      <c r="BE315" s="52" t="str">
        <f t="shared" ca="1" si="196"/>
        <v/>
      </c>
      <c r="BF315" s="52" t="str">
        <f t="shared" ca="1" si="197"/>
        <v/>
      </c>
      <c r="BG315" s="52">
        <f t="shared" ca="1" si="205"/>
        <v>10.199999999999966</v>
      </c>
      <c r="BH315" s="52">
        <f t="shared" ca="1" si="206"/>
        <v>10.199999999999966</v>
      </c>
    </row>
    <row r="316" spans="19:60">
      <c r="S316" s="68">
        <f t="shared" si="215"/>
        <v>7</v>
      </c>
      <c r="T316" s="69">
        <f t="shared" si="215"/>
        <v>2</v>
      </c>
      <c r="U316" s="70">
        <f t="shared" si="198"/>
        <v>3</v>
      </c>
      <c r="V316" s="68">
        <f t="shared" si="213"/>
        <v>4</v>
      </c>
      <c r="W316" s="70">
        <f t="shared" si="213"/>
        <v>7</v>
      </c>
      <c r="X316" s="71">
        <f t="shared" si="213"/>
        <v>0.42857142857142855</v>
      </c>
      <c r="Y316" s="71">
        <f t="shared" si="213"/>
        <v>0.5</v>
      </c>
      <c r="Z316" s="69">
        <f t="shared" si="213"/>
        <v>10000</v>
      </c>
      <c r="AA316" s="69">
        <f t="shared" ca="1" si="213"/>
        <v>9094.3185641468026</v>
      </c>
      <c r="AB316" s="69">
        <f t="shared" ca="1" si="200"/>
        <v>-905.6814358531974</v>
      </c>
      <c r="AC316" s="69">
        <f t="shared" ca="1" si="214"/>
        <v>132.43413957955693</v>
      </c>
      <c r="AD316" s="73">
        <f t="shared" si="208"/>
        <v>10.099999999999966</v>
      </c>
      <c r="AE316" s="69">
        <f t="shared" si="216"/>
        <v>0.70000000000000007</v>
      </c>
      <c r="AF316" s="69">
        <f t="shared" si="216"/>
        <v>4.2</v>
      </c>
      <c r="AG316" s="78">
        <f t="shared" si="216"/>
        <v>200</v>
      </c>
      <c r="AH316" s="60">
        <f t="shared" si="216"/>
        <v>50</v>
      </c>
      <c r="AI316" s="60">
        <f t="shared" si="216"/>
        <v>210</v>
      </c>
      <c r="AJ316" s="60">
        <f t="shared" si="216"/>
        <v>10210</v>
      </c>
      <c r="AK316" s="60">
        <f t="shared" si="216"/>
        <v>1080.6814358531979</v>
      </c>
      <c r="AL316" s="60">
        <f t="shared" si="216"/>
        <v>21.613628717063957</v>
      </c>
      <c r="AM316" s="60">
        <f t="shared" ca="1" si="216"/>
        <v>-1221.4655076458578</v>
      </c>
      <c r="AN316" s="60">
        <f t="shared" ca="1" si="216"/>
        <v>-1221.4655076458578</v>
      </c>
      <c r="AO316" s="60">
        <f t="shared" ca="1" si="216"/>
        <v>1221.4655076458578</v>
      </c>
      <c r="AP316" s="63">
        <f t="shared" si="185"/>
        <v>35</v>
      </c>
      <c r="AQ316" s="62">
        <f t="shared" si="186"/>
        <v>3.2092701700063397</v>
      </c>
      <c r="AR316" s="62">
        <f t="shared" si="187"/>
        <v>160.46350850031698</v>
      </c>
      <c r="AS316" s="62">
        <f t="shared" si="188"/>
        <v>320.92701700063395</v>
      </c>
      <c r="AT316" s="62">
        <f t="shared" si="189"/>
        <v>-160.46350850031698</v>
      </c>
      <c r="AU316" s="62">
        <f t="shared" si="190"/>
        <v>481.39052550095096</v>
      </c>
      <c r="AV316" s="62">
        <f t="shared" si="191"/>
        <v>-641.85403400126791</v>
      </c>
      <c r="AW316" s="63">
        <f t="shared" si="202"/>
        <v>-160.46350850031695</v>
      </c>
      <c r="AX316" s="61" t="str">
        <f t="shared" ca="1" si="192"/>
        <v/>
      </c>
      <c r="AY316" s="69">
        <f t="shared" ca="1" si="203"/>
        <v>8988.5344923541434</v>
      </c>
      <c r="AZ316" s="51">
        <f t="shared" si="193"/>
        <v>1123.2445595022189</v>
      </c>
      <c r="BA316" s="55">
        <f t="shared" ca="1" si="194"/>
        <v>0.12351057988340854</v>
      </c>
      <c r="BB316" s="55">
        <f t="shared" ca="1" si="204"/>
        <v>-0.17717433762916016</v>
      </c>
      <c r="BC316" s="64">
        <f t="shared" ca="1" si="195"/>
        <v>-1066.1449443535143</v>
      </c>
      <c r="BE316" s="52" t="str">
        <f t="shared" ca="1" si="196"/>
        <v/>
      </c>
      <c r="BF316" s="52" t="str">
        <f t="shared" ca="1" si="197"/>
        <v/>
      </c>
      <c r="BG316" s="52">
        <f t="shared" ca="1" si="205"/>
        <v>10.099999999999966</v>
      </c>
      <c r="BH316" s="52">
        <f t="shared" ca="1" si="206"/>
        <v>10.099999999999966</v>
      </c>
    </row>
    <row r="317" spans="19:60">
      <c r="S317" s="68">
        <f t="shared" si="215"/>
        <v>7</v>
      </c>
      <c r="T317" s="69">
        <f t="shared" si="215"/>
        <v>2</v>
      </c>
      <c r="U317" s="70">
        <f t="shared" si="198"/>
        <v>3</v>
      </c>
      <c r="V317" s="68">
        <f t="shared" si="213"/>
        <v>4</v>
      </c>
      <c r="W317" s="70">
        <f t="shared" si="213"/>
        <v>7</v>
      </c>
      <c r="X317" s="71">
        <f t="shared" si="213"/>
        <v>0.42857142857142855</v>
      </c>
      <c r="Y317" s="71">
        <f t="shared" si="213"/>
        <v>0.5</v>
      </c>
      <c r="Z317" s="69">
        <f t="shared" si="213"/>
        <v>10000</v>
      </c>
      <c r="AA317" s="69">
        <f t="shared" ca="1" si="213"/>
        <v>9094.3185641468026</v>
      </c>
      <c r="AB317" s="69">
        <f t="shared" ca="1" si="200"/>
        <v>-905.6814358531974</v>
      </c>
      <c r="AC317" s="69">
        <f t="shared" ca="1" si="214"/>
        <v>132.43413957955693</v>
      </c>
      <c r="AD317" s="73">
        <f t="shared" si="208"/>
        <v>9.9999999999999662</v>
      </c>
      <c r="AE317" s="69">
        <f t="shared" si="216"/>
        <v>0.70000000000000007</v>
      </c>
      <c r="AF317" s="69">
        <f t="shared" si="216"/>
        <v>4.2</v>
      </c>
      <c r="AG317" s="78">
        <f t="shared" si="216"/>
        <v>200</v>
      </c>
      <c r="AH317" s="60">
        <f t="shared" si="216"/>
        <v>50</v>
      </c>
      <c r="AI317" s="60">
        <f t="shared" si="216"/>
        <v>210</v>
      </c>
      <c r="AJ317" s="60">
        <f t="shared" si="216"/>
        <v>10210</v>
      </c>
      <c r="AK317" s="60">
        <f t="shared" si="216"/>
        <v>1080.6814358531979</v>
      </c>
      <c r="AL317" s="60">
        <f t="shared" si="216"/>
        <v>21.613628717063957</v>
      </c>
      <c r="AM317" s="60">
        <f t="shared" ca="1" si="216"/>
        <v>-1221.4655076458578</v>
      </c>
      <c r="AN317" s="60">
        <f t="shared" ca="1" si="216"/>
        <v>-1221.4655076458578</v>
      </c>
      <c r="AO317" s="60">
        <f t="shared" ca="1" si="216"/>
        <v>1221.4655076458578</v>
      </c>
      <c r="AP317" s="63">
        <f t="shared" si="185"/>
        <v>35</v>
      </c>
      <c r="AQ317" s="62">
        <f t="shared" si="186"/>
        <v>3.2313628717064034</v>
      </c>
      <c r="AR317" s="62">
        <f t="shared" si="187"/>
        <v>161.56814358532017</v>
      </c>
      <c r="AS317" s="62">
        <f t="shared" si="188"/>
        <v>323.13628717064034</v>
      </c>
      <c r="AT317" s="62">
        <f t="shared" si="189"/>
        <v>-161.56814358532017</v>
      </c>
      <c r="AU317" s="62">
        <f t="shared" si="190"/>
        <v>484.70443075596052</v>
      </c>
      <c r="AV317" s="62">
        <f t="shared" si="191"/>
        <v>-646.27257434128069</v>
      </c>
      <c r="AW317" s="63">
        <f t="shared" si="202"/>
        <v>-161.56814358532017</v>
      </c>
      <c r="AX317" s="61" t="str">
        <f t="shared" ca="1" si="192"/>
        <v/>
      </c>
      <c r="AY317" s="69">
        <f t="shared" ca="1" si="203"/>
        <v>8988.5344923541434</v>
      </c>
      <c r="AZ317" s="51">
        <f t="shared" si="193"/>
        <v>1130.9770050972411</v>
      </c>
      <c r="BA317" s="55">
        <f t="shared" ca="1" si="194"/>
        <v>0.12436083001930177</v>
      </c>
      <c r="BB317" s="55">
        <f t="shared" ca="1" si="204"/>
        <v>-0.17839401050891018</v>
      </c>
      <c r="BC317" s="64">
        <f t="shared" ca="1" si="195"/>
        <v>-1067.2495794385177</v>
      </c>
      <c r="BE317" s="52" t="str">
        <f t="shared" ca="1" si="196"/>
        <v/>
      </c>
      <c r="BF317" s="52" t="str">
        <f t="shared" ca="1" si="197"/>
        <v/>
      </c>
      <c r="BG317" s="52">
        <f t="shared" ca="1" si="205"/>
        <v>9.9999999999999662</v>
      </c>
      <c r="BH317" s="52">
        <f t="shared" ca="1" si="206"/>
        <v>9.9999999999999662</v>
      </c>
    </row>
    <row r="318" spans="19:60">
      <c r="S318" s="68">
        <f t="shared" si="215"/>
        <v>7</v>
      </c>
      <c r="T318" s="69">
        <f t="shared" si="215"/>
        <v>2</v>
      </c>
      <c r="U318" s="70">
        <f t="shared" si="198"/>
        <v>3</v>
      </c>
      <c r="V318" s="68">
        <f t="shared" si="213"/>
        <v>4</v>
      </c>
      <c r="W318" s="70">
        <f t="shared" si="213"/>
        <v>7</v>
      </c>
      <c r="X318" s="71">
        <f t="shared" si="213"/>
        <v>0.42857142857142855</v>
      </c>
      <c r="Y318" s="71">
        <f t="shared" si="213"/>
        <v>0.5</v>
      </c>
      <c r="Z318" s="69">
        <f t="shared" si="213"/>
        <v>10000</v>
      </c>
      <c r="AA318" s="69">
        <f t="shared" ca="1" si="213"/>
        <v>9094.3185641468026</v>
      </c>
      <c r="AB318" s="69">
        <f t="shared" ca="1" si="200"/>
        <v>-905.6814358531974</v>
      </c>
      <c r="AC318" s="69">
        <f t="shared" ca="1" si="214"/>
        <v>132.43413957955693</v>
      </c>
      <c r="AD318" s="73">
        <f t="shared" si="208"/>
        <v>9.8999999999999666</v>
      </c>
      <c r="AE318" s="69">
        <f t="shared" si="216"/>
        <v>0.70000000000000007</v>
      </c>
      <c r="AF318" s="69">
        <f t="shared" si="216"/>
        <v>4.2</v>
      </c>
      <c r="AG318" s="78">
        <f t="shared" si="216"/>
        <v>200</v>
      </c>
      <c r="AH318" s="60">
        <f t="shared" si="216"/>
        <v>50</v>
      </c>
      <c r="AI318" s="60">
        <f t="shared" si="216"/>
        <v>210</v>
      </c>
      <c r="AJ318" s="60">
        <f t="shared" si="216"/>
        <v>10210</v>
      </c>
      <c r="AK318" s="60">
        <f t="shared" si="216"/>
        <v>1080.6814358531979</v>
      </c>
      <c r="AL318" s="60">
        <f t="shared" si="216"/>
        <v>21.613628717063957</v>
      </c>
      <c r="AM318" s="60">
        <f t="shared" ca="1" si="216"/>
        <v>-1221.4655076458578</v>
      </c>
      <c r="AN318" s="60">
        <f t="shared" ca="1" si="216"/>
        <v>-1221.4655076458578</v>
      </c>
      <c r="AO318" s="60">
        <f t="shared" ca="1" si="216"/>
        <v>1221.4655076458578</v>
      </c>
      <c r="AP318" s="63">
        <f t="shared" si="185"/>
        <v>35</v>
      </c>
      <c r="AQ318" s="62">
        <f t="shared" si="186"/>
        <v>3.2539018906125285</v>
      </c>
      <c r="AR318" s="62">
        <f t="shared" si="187"/>
        <v>162.69509453062642</v>
      </c>
      <c r="AS318" s="62">
        <f t="shared" si="188"/>
        <v>325.39018906125284</v>
      </c>
      <c r="AT318" s="62">
        <f t="shared" si="189"/>
        <v>-162.69509453062642</v>
      </c>
      <c r="AU318" s="62">
        <f t="shared" si="190"/>
        <v>488.08528359187926</v>
      </c>
      <c r="AV318" s="62">
        <f t="shared" si="191"/>
        <v>-650.78037812250568</v>
      </c>
      <c r="AW318" s="63">
        <f t="shared" si="202"/>
        <v>-162.69509453062642</v>
      </c>
      <c r="AX318" s="61" t="str">
        <f t="shared" ca="1" si="192"/>
        <v/>
      </c>
      <c r="AY318" s="69">
        <f t="shared" ca="1" si="203"/>
        <v>8988.5344923541434</v>
      </c>
      <c r="AZ318" s="51">
        <f t="shared" si="193"/>
        <v>1138.8656617143849</v>
      </c>
      <c r="BA318" s="55">
        <f t="shared" ca="1" si="194"/>
        <v>0.12522825692561709</v>
      </c>
      <c r="BB318" s="55">
        <f t="shared" ca="1" si="204"/>
        <v>-0.17963832324481674</v>
      </c>
      <c r="BC318" s="64">
        <f t="shared" ca="1" si="195"/>
        <v>-1068.3765303838238</v>
      </c>
      <c r="BE318" s="52" t="str">
        <f t="shared" ca="1" si="196"/>
        <v/>
      </c>
      <c r="BF318" s="52" t="str">
        <f t="shared" ca="1" si="197"/>
        <v/>
      </c>
      <c r="BG318" s="52">
        <f t="shared" ca="1" si="205"/>
        <v>9.8999999999999666</v>
      </c>
      <c r="BH318" s="52">
        <f t="shared" ca="1" si="206"/>
        <v>9.8999999999999666</v>
      </c>
    </row>
    <row r="319" spans="19:60">
      <c r="S319" s="68">
        <f t="shared" si="215"/>
        <v>7</v>
      </c>
      <c r="T319" s="69">
        <f t="shared" si="215"/>
        <v>2</v>
      </c>
      <c r="U319" s="70">
        <f t="shared" si="198"/>
        <v>3</v>
      </c>
      <c r="V319" s="68">
        <f t="shared" si="213"/>
        <v>4</v>
      </c>
      <c r="W319" s="70">
        <f t="shared" si="213"/>
        <v>7</v>
      </c>
      <c r="X319" s="71">
        <f t="shared" si="213"/>
        <v>0.42857142857142855</v>
      </c>
      <c r="Y319" s="71">
        <f t="shared" si="213"/>
        <v>0.5</v>
      </c>
      <c r="Z319" s="69">
        <f t="shared" si="213"/>
        <v>10000</v>
      </c>
      <c r="AA319" s="69">
        <f t="shared" ca="1" si="213"/>
        <v>9094.3185641468026</v>
      </c>
      <c r="AB319" s="69">
        <f t="shared" ca="1" si="200"/>
        <v>-905.6814358531974</v>
      </c>
      <c r="AC319" s="69">
        <f t="shared" ca="1" si="214"/>
        <v>132.43413957955693</v>
      </c>
      <c r="AD319" s="73">
        <f t="shared" si="208"/>
        <v>9.799999999999967</v>
      </c>
      <c r="AE319" s="69">
        <f t="shared" si="216"/>
        <v>0.70000000000000007</v>
      </c>
      <c r="AF319" s="69">
        <f t="shared" si="216"/>
        <v>4.2</v>
      </c>
      <c r="AG319" s="78">
        <f t="shared" si="216"/>
        <v>200</v>
      </c>
      <c r="AH319" s="60">
        <f t="shared" si="216"/>
        <v>50</v>
      </c>
      <c r="AI319" s="60">
        <f t="shared" si="216"/>
        <v>210</v>
      </c>
      <c r="AJ319" s="60">
        <f t="shared" si="216"/>
        <v>10210</v>
      </c>
      <c r="AK319" s="60">
        <f t="shared" si="216"/>
        <v>1080.6814358531979</v>
      </c>
      <c r="AL319" s="60">
        <f t="shared" si="216"/>
        <v>21.613628717063957</v>
      </c>
      <c r="AM319" s="60">
        <f t="shared" ca="1" si="216"/>
        <v>-1221.4655076458578</v>
      </c>
      <c r="AN319" s="60">
        <f t="shared" ca="1" si="216"/>
        <v>-1221.4655076458578</v>
      </c>
      <c r="AO319" s="60">
        <f t="shared" ca="1" si="216"/>
        <v>1221.4655076458578</v>
      </c>
      <c r="AP319" s="63">
        <f t="shared" si="185"/>
        <v>35</v>
      </c>
      <c r="AQ319" s="62">
        <f t="shared" si="186"/>
        <v>3.2769008894963298</v>
      </c>
      <c r="AR319" s="62">
        <f t="shared" si="187"/>
        <v>163.84504447481649</v>
      </c>
      <c r="AS319" s="62">
        <f t="shared" si="188"/>
        <v>327.69008894963298</v>
      </c>
      <c r="AT319" s="62">
        <f t="shared" si="189"/>
        <v>-163.84504447481649</v>
      </c>
      <c r="AU319" s="62">
        <f t="shared" si="190"/>
        <v>491.53513342444944</v>
      </c>
      <c r="AV319" s="62">
        <f t="shared" si="191"/>
        <v>-655.38017789926596</v>
      </c>
      <c r="AW319" s="63">
        <f t="shared" si="202"/>
        <v>-163.84504447481652</v>
      </c>
      <c r="AX319" s="61" t="str">
        <f t="shared" ca="1" si="192"/>
        <v/>
      </c>
      <c r="AY319" s="69">
        <f t="shared" ca="1" si="203"/>
        <v>8988.5344923541434</v>
      </c>
      <c r="AZ319" s="51">
        <f t="shared" si="193"/>
        <v>1146.9153113237155</v>
      </c>
      <c r="BA319" s="55">
        <f t="shared" ca="1" si="194"/>
        <v>0.12611338642185724</v>
      </c>
      <c r="BB319" s="55">
        <f t="shared" ca="1" si="204"/>
        <v>-0.18090803011819079</v>
      </c>
      <c r="BC319" s="64">
        <f t="shared" ca="1" si="195"/>
        <v>-1069.5264803280138</v>
      </c>
      <c r="BE319" s="52" t="str">
        <f t="shared" ca="1" si="196"/>
        <v/>
      </c>
      <c r="BF319" s="52" t="str">
        <f t="shared" ca="1" si="197"/>
        <v/>
      </c>
      <c r="BG319" s="52">
        <f t="shared" ca="1" si="205"/>
        <v>9.799999999999967</v>
      </c>
      <c r="BH319" s="52">
        <f t="shared" ca="1" si="206"/>
        <v>9.799999999999967</v>
      </c>
    </row>
    <row r="320" spans="19:60">
      <c r="S320" s="68">
        <f t="shared" si="215"/>
        <v>7</v>
      </c>
      <c r="T320" s="69">
        <f t="shared" si="215"/>
        <v>2</v>
      </c>
      <c r="U320" s="70">
        <f t="shared" si="198"/>
        <v>3</v>
      </c>
      <c r="V320" s="68">
        <f t="shared" si="213"/>
        <v>4</v>
      </c>
      <c r="W320" s="70">
        <f t="shared" si="213"/>
        <v>7</v>
      </c>
      <c r="X320" s="71">
        <f t="shared" si="213"/>
        <v>0.42857142857142855</v>
      </c>
      <c r="Y320" s="71">
        <f t="shared" si="213"/>
        <v>0.5</v>
      </c>
      <c r="Z320" s="69">
        <f t="shared" si="213"/>
        <v>10000</v>
      </c>
      <c r="AA320" s="69">
        <f t="shared" ca="1" si="213"/>
        <v>9094.3185641468026</v>
      </c>
      <c r="AB320" s="69">
        <f t="shared" ca="1" si="200"/>
        <v>-905.6814358531974</v>
      </c>
      <c r="AC320" s="69">
        <f t="shared" ca="1" si="214"/>
        <v>132.43413957955693</v>
      </c>
      <c r="AD320" s="73">
        <f t="shared" si="208"/>
        <v>9.6999999999999673</v>
      </c>
      <c r="AE320" s="69">
        <f t="shared" si="216"/>
        <v>0.70000000000000007</v>
      </c>
      <c r="AF320" s="69">
        <f t="shared" si="216"/>
        <v>4.2</v>
      </c>
      <c r="AG320" s="78">
        <f t="shared" si="216"/>
        <v>200</v>
      </c>
      <c r="AH320" s="60">
        <f t="shared" si="216"/>
        <v>50</v>
      </c>
      <c r="AI320" s="60">
        <f t="shared" si="216"/>
        <v>210</v>
      </c>
      <c r="AJ320" s="60">
        <f t="shared" si="216"/>
        <v>10210</v>
      </c>
      <c r="AK320" s="60">
        <f t="shared" si="216"/>
        <v>1080.6814358531979</v>
      </c>
      <c r="AL320" s="60">
        <f t="shared" si="216"/>
        <v>21.613628717063957</v>
      </c>
      <c r="AM320" s="60">
        <f t="shared" ca="1" si="216"/>
        <v>-1221.4655076458578</v>
      </c>
      <c r="AN320" s="60">
        <f t="shared" ca="1" si="216"/>
        <v>-1221.4655076458578</v>
      </c>
      <c r="AO320" s="60">
        <f t="shared" ca="1" si="216"/>
        <v>1221.4655076458578</v>
      </c>
      <c r="AP320" s="63">
        <f t="shared" si="185"/>
        <v>35</v>
      </c>
      <c r="AQ320" s="62">
        <f t="shared" si="186"/>
        <v>3.3003740945426836</v>
      </c>
      <c r="AR320" s="62">
        <f t="shared" si="187"/>
        <v>165.01870472713418</v>
      </c>
      <c r="AS320" s="62">
        <f t="shared" si="188"/>
        <v>330.03740945426836</v>
      </c>
      <c r="AT320" s="62">
        <f t="shared" si="189"/>
        <v>-165.01870472713418</v>
      </c>
      <c r="AU320" s="62">
        <f t="shared" si="190"/>
        <v>495.05611418140256</v>
      </c>
      <c r="AV320" s="62">
        <f t="shared" si="191"/>
        <v>-660.07481890853671</v>
      </c>
      <c r="AW320" s="63">
        <f t="shared" si="202"/>
        <v>-165.01870472713415</v>
      </c>
      <c r="AX320" s="61" t="str">
        <f t="shared" ca="1" si="192"/>
        <v/>
      </c>
      <c r="AY320" s="69">
        <f t="shared" ca="1" si="203"/>
        <v>8988.5344923541434</v>
      </c>
      <c r="AZ320" s="51">
        <f t="shared" si="193"/>
        <v>1155.1309330899392</v>
      </c>
      <c r="BA320" s="55">
        <f t="shared" ca="1" si="194"/>
        <v>0.12701676601080331</v>
      </c>
      <c r="BB320" s="55">
        <f t="shared" ca="1" si="204"/>
        <v>-0.18220391651472712</v>
      </c>
      <c r="BC320" s="64">
        <f t="shared" ca="1" si="195"/>
        <v>-1070.7001405803317</v>
      </c>
      <c r="BE320" s="52" t="str">
        <f t="shared" ca="1" si="196"/>
        <v/>
      </c>
      <c r="BF320" s="52" t="str">
        <f t="shared" ca="1" si="197"/>
        <v/>
      </c>
      <c r="BG320" s="52">
        <f t="shared" ca="1" si="205"/>
        <v>9.6999999999999673</v>
      </c>
      <c r="BH320" s="52">
        <f t="shared" ca="1" si="206"/>
        <v>9.6999999999999673</v>
      </c>
    </row>
    <row r="321" spans="19:60">
      <c r="S321" s="68">
        <f t="shared" si="215"/>
        <v>7</v>
      </c>
      <c r="T321" s="69">
        <f t="shared" si="215"/>
        <v>2</v>
      </c>
      <c r="U321" s="70">
        <f t="shared" si="198"/>
        <v>3</v>
      </c>
      <c r="V321" s="68">
        <f t="shared" si="213"/>
        <v>4</v>
      </c>
      <c r="W321" s="70">
        <f t="shared" si="213"/>
        <v>7</v>
      </c>
      <c r="X321" s="71">
        <f t="shared" si="213"/>
        <v>0.42857142857142855</v>
      </c>
      <c r="Y321" s="71">
        <f t="shared" si="213"/>
        <v>0.5</v>
      </c>
      <c r="Z321" s="69">
        <f t="shared" si="213"/>
        <v>10000</v>
      </c>
      <c r="AA321" s="69">
        <f t="shared" ca="1" si="213"/>
        <v>9094.3185641468026</v>
      </c>
      <c r="AB321" s="69">
        <f t="shared" ca="1" si="200"/>
        <v>-905.6814358531974</v>
      </c>
      <c r="AC321" s="69">
        <f t="shared" ca="1" si="214"/>
        <v>132.43413957955693</v>
      </c>
      <c r="AD321" s="73">
        <f t="shared" si="208"/>
        <v>9.5999999999999677</v>
      </c>
      <c r="AE321" s="69">
        <f t="shared" si="216"/>
        <v>0.70000000000000007</v>
      </c>
      <c r="AF321" s="69">
        <f t="shared" si="216"/>
        <v>4.2</v>
      </c>
      <c r="AG321" s="78">
        <f t="shared" si="216"/>
        <v>200</v>
      </c>
      <c r="AH321" s="60">
        <f t="shared" si="216"/>
        <v>50</v>
      </c>
      <c r="AI321" s="60">
        <f t="shared" si="216"/>
        <v>210</v>
      </c>
      <c r="AJ321" s="60">
        <f t="shared" si="216"/>
        <v>10210</v>
      </c>
      <c r="AK321" s="60">
        <f t="shared" si="216"/>
        <v>1080.6814358531979</v>
      </c>
      <c r="AL321" s="60">
        <f t="shared" si="216"/>
        <v>21.613628717063957</v>
      </c>
      <c r="AM321" s="60">
        <f t="shared" ca="1" si="216"/>
        <v>-1221.4655076458578</v>
      </c>
      <c r="AN321" s="60">
        <f t="shared" ca="1" si="216"/>
        <v>-1221.4655076458578</v>
      </c>
      <c r="AO321" s="60">
        <f t="shared" ca="1" si="216"/>
        <v>1221.4655076458578</v>
      </c>
      <c r="AP321" s="63">
        <f t="shared" si="185"/>
        <v>35</v>
      </c>
      <c r="AQ321" s="62">
        <f t="shared" si="186"/>
        <v>3.32433632469417</v>
      </c>
      <c r="AR321" s="62">
        <f t="shared" si="187"/>
        <v>166.21681623470849</v>
      </c>
      <c r="AS321" s="62">
        <f t="shared" si="188"/>
        <v>332.43363246941698</v>
      </c>
      <c r="AT321" s="62">
        <f t="shared" si="189"/>
        <v>-166.21681623470849</v>
      </c>
      <c r="AU321" s="62">
        <f t="shared" si="190"/>
        <v>498.65044870412544</v>
      </c>
      <c r="AV321" s="62">
        <f t="shared" si="191"/>
        <v>-664.86726493883396</v>
      </c>
      <c r="AW321" s="63">
        <f t="shared" si="202"/>
        <v>-166.21681623470852</v>
      </c>
      <c r="AX321" s="61" t="str">
        <f t="shared" ca="1" si="192"/>
        <v/>
      </c>
      <c r="AY321" s="69">
        <f t="shared" ca="1" si="203"/>
        <v>8988.5344923541434</v>
      </c>
      <c r="AZ321" s="51">
        <f t="shared" si="193"/>
        <v>1163.5177136429595</v>
      </c>
      <c r="BA321" s="55">
        <f t="shared" ca="1" si="194"/>
        <v>0.12793896600785248</v>
      </c>
      <c r="BB321" s="55">
        <f t="shared" ca="1" si="204"/>
        <v>-0.18352680054452472</v>
      </c>
      <c r="BC321" s="64">
        <f t="shared" ca="1" si="195"/>
        <v>-1071.8982520879058</v>
      </c>
      <c r="BE321" s="52" t="str">
        <f t="shared" ca="1" si="196"/>
        <v/>
      </c>
      <c r="BF321" s="52" t="str">
        <f t="shared" ca="1" si="197"/>
        <v/>
      </c>
      <c r="BG321" s="52">
        <f t="shared" ca="1" si="205"/>
        <v>9.5999999999999677</v>
      </c>
      <c r="BH321" s="52">
        <f t="shared" ca="1" si="206"/>
        <v>9.5999999999999677</v>
      </c>
    </row>
    <row r="322" spans="19:60">
      <c r="S322" s="68">
        <f t="shared" si="215"/>
        <v>7</v>
      </c>
      <c r="T322" s="69">
        <f t="shared" si="215"/>
        <v>2</v>
      </c>
      <c r="U322" s="70">
        <f t="shared" si="198"/>
        <v>3</v>
      </c>
      <c r="V322" s="68">
        <f t="shared" si="213"/>
        <v>4</v>
      </c>
      <c r="W322" s="70">
        <f t="shared" si="213"/>
        <v>7</v>
      </c>
      <c r="X322" s="71">
        <f t="shared" si="213"/>
        <v>0.42857142857142855</v>
      </c>
      <c r="Y322" s="71">
        <f t="shared" si="213"/>
        <v>0.5</v>
      </c>
      <c r="Z322" s="69">
        <f t="shared" si="213"/>
        <v>10000</v>
      </c>
      <c r="AA322" s="69">
        <f t="shared" ca="1" si="213"/>
        <v>9094.3185641468026</v>
      </c>
      <c r="AB322" s="69">
        <f t="shared" ca="1" si="200"/>
        <v>-905.6814358531974</v>
      </c>
      <c r="AC322" s="69">
        <f t="shared" ca="1" si="214"/>
        <v>132.43413957955693</v>
      </c>
      <c r="AD322" s="73">
        <f t="shared" si="208"/>
        <v>9.499999999999968</v>
      </c>
      <c r="AE322" s="69">
        <f t="shared" si="216"/>
        <v>0.70000000000000007</v>
      </c>
      <c r="AF322" s="69">
        <f t="shared" si="216"/>
        <v>4.2</v>
      </c>
      <c r="AG322" s="78">
        <f t="shared" si="216"/>
        <v>200</v>
      </c>
      <c r="AH322" s="60">
        <f t="shared" si="216"/>
        <v>50</v>
      </c>
      <c r="AI322" s="60">
        <f t="shared" si="216"/>
        <v>210</v>
      </c>
      <c r="AJ322" s="60">
        <f t="shared" si="216"/>
        <v>10210</v>
      </c>
      <c r="AK322" s="60">
        <f t="shared" si="216"/>
        <v>1080.6814358531979</v>
      </c>
      <c r="AL322" s="60">
        <f t="shared" si="216"/>
        <v>21.613628717063957</v>
      </c>
      <c r="AM322" s="60">
        <f t="shared" ca="1" si="216"/>
        <v>-1221.4655076458578</v>
      </c>
      <c r="AN322" s="60">
        <f t="shared" ca="1" si="216"/>
        <v>-1221.4655076458578</v>
      </c>
      <c r="AO322" s="60">
        <f t="shared" ca="1" si="216"/>
        <v>1221.4655076458578</v>
      </c>
      <c r="AP322" s="63">
        <f t="shared" si="185"/>
        <v>35</v>
      </c>
      <c r="AQ322" s="62">
        <f t="shared" si="186"/>
        <v>3.3488030228488452</v>
      </c>
      <c r="AR322" s="62">
        <f t="shared" si="187"/>
        <v>167.44015114244226</v>
      </c>
      <c r="AS322" s="62">
        <f t="shared" si="188"/>
        <v>334.88030228488452</v>
      </c>
      <c r="AT322" s="62">
        <f t="shared" si="189"/>
        <v>-167.44015114244226</v>
      </c>
      <c r="AU322" s="62">
        <f t="shared" si="190"/>
        <v>502.32045342732681</v>
      </c>
      <c r="AV322" s="62">
        <f t="shared" si="191"/>
        <v>-669.76060456976904</v>
      </c>
      <c r="AW322" s="63">
        <f t="shared" si="202"/>
        <v>-167.44015114244223</v>
      </c>
      <c r="AX322" s="61" t="str">
        <f t="shared" ca="1" si="192"/>
        <v/>
      </c>
      <c r="AY322" s="69">
        <f t="shared" ca="1" si="203"/>
        <v>8988.5344923541434</v>
      </c>
      <c r="AZ322" s="51">
        <f t="shared" si="193"/>
        <v>1172.0810579970957</v>
      </c>
      <c r="BA322" s="55">
        <f t="shared" ca="1" si="194"/>
        <v>0.1288805807416816</v>
      </c>
      <c r="BB322" s="55">
        <f t="shared" ca="1" si="204"/>
        <v>-0.1848775347644232</v>
      </c>
      <c r="BC322" s="64">
        <f t="shared" ca="1" si="195"/>
        <v>-1073.1215869956395</v>
      </c>
      <c r="BE322" s="52" t="str">
        <f t="shared" ca="1" si="196"/>
        <v/>
      </c>
      <c r="BF322" s="52" t="str">
        <f t="shared" ca="1" si="197"/>
        <v/>
      </c>
      <c r="BG322" s="52">
        <f t="shared" ca="1" si="205"/>
        <v>9.499999999999968</v>
      </c>
      <c r="BH322" s="52">
        <f t="shared" ca="1" si="206"/>
        <v>9.499999999999968</v>
      </c>
    </row>
    <row r="323" spans="19:60">
      <c r="S323" s="68">
        <f t="shared" si="215"/>
        <v>7</v>
      </c>
      <c r="T323" s="69">
        <f t="shared" si="215"/>
        <v>2</v>
      </c>
      <c r="U323" s="70">
        <f t="shared" si="198"/>
        <v>3</v>
      </c>
      <c r="V323" s="68">
        <f t="shared" si="213"/>
        <v>4</v>
      </c>
      <c r="W323" s="70">
        <f t="shared" si="213"/>
        <v>7</v>
      </c>
      <c r="X323" s="71">
        <f t="shared" si="213"/>
        <v>0.42857142857142855</v>
      </c>
      <c r="Y323" s="71">
        <f t="shared" si="213"/>
        <v>0.5</v>
      </c>
      <c r="Z323" s="69">
        <f t="shared" si="213"/>
        <v>10000</v>
      </c>
      <c r="AA323" s="69">
        <f t="shared" ca="1" si="213"/>
        <v>9094.3185641468026</v>
      </c>
      <c r="AB323" s="69">
        <f t="shared" ca="1" si="200"/>
        <v>-905.6814358531974</v>
      </c>
      <c r="AC323" s="69">
        <f t="shared" ca="1" si="214"/>
        <v>132.43413957955693</v>
      </c>
      <c r="AD323" s="73">
        <f t="shared" si="208"/>
        <v>9.3999999999999684</v>
      </c>
      <c r="AE323" s="69">
        <f t="shared" si="216"/>
        <v>0.70000000000000007</v>
      </c>
      <c r="AF323" s="69">
        <f t="shared" si="216"/>
        <v>4.2</v>
      </c>
      <c r="AG323" s="78">
        <f t="shared" si="216"/>
        <v>200</v>
      </c>
      <c r="AH323" s="60">
        <f t="shared" si="216"/>
        <v>50</v>
      </c>
      <c r="AI323" s="60">
        <f t="shared" si="216"/>
        <v>210</v>
      </c>
      <c r="AJ323" s="60">
        <f t="shared" si="216"/>
        <v>10210</v>
      </c>
      <c r="AK323" s="60">
        <f t="shared" si="216"/>
        <v>1080.6814358531979</v>
      </c>
      <c r="AL323" s="60">
        <f t="shared" si="216"/>
        <v>21.613628717063957</v>
      </c>
      <c r="AM323" s="60">
        <f t="shared" ca="1" si="216"/>
        <v>-1221.4655076458578</v>
      </c>
      <c r="AN323" s="60">
        <f t="shared" ca="1" si="216"/>
        <v>-1221.4655076458578</v>
      </c>
      <c r="AO323" s="60">
        <f t="shared" ca="1" si="216"/>
        <v>1221.4655076458578</v>
      </c>
      <c r="AP323" s="63">
        <f t="shared" si="185"/>
        <v>35</v>
      </c>
      <c r="AQ323" s="62">
        <f t="shared" si="186"/>
        <v>3.373790289049365</v>
      </c>
      <c r="AR323" s="62">
        <f t="shared" si="187"/>
        <v>168.68951445246825</v>
      </c>
      <c r="AS323" s="62">
        <f t="shared" si="188"/>
        <v>337.37902890493649</v>
      </c>
      <c r="AT323" s="62">
        <f t="shared" si="189"/>
        <v>-168.68951445246825</v>
      </c>
      <c r="AU323" s="62">
        <f t="shared" si="190"/>
        <v>506.06854335740474</v>
      </c>
      <c r="AV323" s="62">
        <f t="shared" si="191"/>
        <v>-674.75805780987298</v>
      </c>
      <c r="AW323" s="63">
        <f t="shared" si="202"/>
        <v>-168.68951445246825</v>
      </c>
      <c r="AX323" s="61" t="str">
        <f t="shared" ca="1" si="192"/>
        <v/>
      </c>
      <c r="AY323" s="69">
        <f t="shared" ca="1" si="203"/>
        <v>8988.5344923541434</v>
      </c>
      <c r="AZ323" s="51">
        <f t="shared" si="193"/>
        <v>1180.8266011672777</v>
      </c>
      <c r="BA323" s="55">
        <f t="shared" ca="1" si="194"/>
        <v>0.12984222983154964</v>
      </c>
      <c r="BB323" s="55">
        <f t="shared" ca="1" si="204"/>
        <v>-0.18625700801027709</v>
      </c>
      <c r="BC323" s="64">
        <f t="shared" ca="1" si="195"/>
        <v>-1074.3709503056657</v>
      </c>
      <c r="BE323" s="52" t="str">
        <f t="shared" ca="1" si="196"/>
        <v/>
      </c>
      <c r="BF323" s="52" t="str">
        <f t="shared" ca="1" si="197"/>
        <v/>
      </c>
      <c r="BG323" s="52">
        <f t="shared" ca="1" si="205"/>
        <v>9.3999999999999684</v>
      </c>
      <c r="BH323" s="52">
        <f t="shared" ca="1" si="206"/>
        <v>9.3999999999999684</v>
      </c>
    </row>
    <row r="324" spans="19:60">
      <c r="S324" s="68">
        <f t="shared" si="215"/>
        <v>7</v>
      </c>
      <c r="T324" s="69">
        <f t="shared" si="215"/>
        <v>2</v>
      </c>
      <c r="U324" s="70">
        <f t="shared" si="198"/>
        <v>3</v>
      </c>
      <c r="V324" s="68">
        <f t="shared" si="213"/>
        <v>4</v>
      </c>
      <c r="W324" s="70">
        <f t="shared" si="213"/>
        <v>7</v>
      </c>
      <c r="X324" s="71">
        <f t="shared" si="213"/>
        <v>0.42857142857142855</v>
      </c>
      <c r="Y324" s="71">
        <f t="shared" si="213"/>
        <v>0.5</v>
      </c>
      <c r="Z324" s="69">
        <f t="shared" si="213"/>
        <v>10000</v>
      </c>
      <c r="AA324" s="69">
        <f t="shared" ca="1" si="213"/>
        <v>9094.3185641468026</v>
      </c>
      <c r="AB324" s="69">
        <f t="shared" ca="1" si="200"/>
        <v>-905.6814358531974</v>
      </c>
      <c r="AC324" s="69">
        <f t="shared" ca="1" si="214"/>
        <v>132.43413957955693</v>
      </c>
      <c r="AD324" s="73">
        <f t="shared" si="208"/>
        <v>9.2999999999999687</v>
      </c>
      <c r="AE324" s="69">
        <f t="shared" si="216"/>
        <v>0.70000000000000007</v>
      </c>
      <c r="AF324" s="69">
        <f t="shared" si="216"/>
        <v>4.2</v>
      </c>
      <c r="AG324" s="78">
        <f t="shared" si="216"/>
        <v>200</v>
      </c>
      <c r="AH324" s="60">
        <f t="shared" si="216"/>
        <v>50</v>
      </c>
      <c r="AI324" s="60">
        <f t="shared" si="216"/>
        <v>210</v>
      </c>
      <c r="AJ324" s="60">
        <f t="shared" si="216"/>
        <v>10210</v>
      </c>
      <c r="AK324" s="60">
        <f t="shared" si="216"/>
        <v>1080.6814358531979</v>
      </c>
      <c r="AL324" s="60">
        <f t="shared" si="216"/>
        <v>21.613628717063957</v>
      </c>
      <c r="AM324" s="60">
        <f t="shared" ca="1" si="216"/>
        <v>-1221.4655076458578</v>
      </c>
      <c r="AN324" s="60">
        <f t="shared" ca="1" si="216"/>
        <v>-1221.4655076458578</v>
      </c>
      <c r="AO324" s="60">
        <f t="shared" ca="1" si="216"/>
        <v>1221.4655076458578</v>
      </c>
      <c r="AP324" s="63">
        <f t="shared" si="185"/>
        <v>35</v>
      </c>
      <c r="AQ324" s="62">
        <f t="shared" si="186"/>
        <v>3.3993149158133367</v>
      </c>
      <c r="AR324" s="62">
        <f t="shared" si="187"/>
        <v>169.96574579066683</v>
      </c>
      <c r="AS324" s="62">
        <f t="shared" si="188"/>
        <v>339.93149158133366</v>
      </c>
      <c r="AT324" s="62">
        <f t="shared" si="189"/>
        <v>-169.96574579066683</v>
      </c>
      <c r="AU324" s="62">
        <f t="shared" si="190"/>
        <v>509.89723737200052</v>
      </c>
      <c r="AV324" s="62">
        <f t="shared" si="191"/>
        <v>-679.86298316266732</v>
      </c>
      <c r="AW324" s="63">
        <f t="shared" si="202"/>
        <v>-169.9657457906668</v>
      </c>
      <c r="AX324" s="61" t="str">
        <f t="shared" ca="1" si="192"/>
        <v/>
      </c>
      <c r="AY324" s="69">
        <f t="shared" ca="1" si="203"/>
        <v>8988.5344923541434</v>
      </c>
      <c r="AZ324" s="51">
        <f t="shared" si="193"/>
        <v>1189.7602205346677</v>
      </c>
      <c r="BA324" s="55">
        <f t="shared" ca="1" si="194"/>
        <v>0.13082455954700625</v>
      </c>
      <c r="BB324" s="55">
        <f t="shared" ca="1" si="204"/>
        <v>-0.18766614734743958</v>
      </c>
      <c r="BC324" s="64">
        <f t="shared" ca="1" si="195"/>
        <v>-1075.6471816438643</v>
      </c>
      <c r="BE324" s="52" t="str">
        <f t="shared" ca="1" si="196"/>
        <v/>
      </c>
      <c r="BF324" s="52" t="str">
        <f t="shared" ca="1" si="197"/>
        <v/>
      </c>
      <c r="BG324" s="52">
        <f t="shared" ca="1" si="205"/>
        <v>9.2999999999999687</v>
      </c>
      <c r="BH324" s="52">
        <f t="shared" ca="1" si="206"/>
        <v>9.2999999999999687</v>
      </c>
    </row>
    <row r="325" spans="19:60">
      <c r="S325" s="68">
        <f t="shared" si="215"/>
        <v>7</v>
      </c>
      <c r="T325" s="69">
        <f t="shared" si="215"/>
        <v>2</v>
      </c>
      <c r="U325" s="70">
        <f t="shared" si="198"/>
        <v>3</v>
      </c>
      <c r="V325" s="68">
        <f t="shared" si="213"/>
        <v>4</v>
      </c>
      <c r="W325" s="70">
        <f t="shared" si="213"/>
        <v>7</v>
      </c>
      <c r="X325" s="71">
        <f t="shared" si="213"/>
        <v>0.42857142857142855</v>
      </c>
      <c r="Y325" s="71">
        <f t="shared" si="213"/>
        <v>0.5</v>
      </c>
      <c r="Z325" s="69">
        <f t="shared" si="213"/>
        <v>10000</v>
      </c>
      <c r="AA325" s="69">
        <f t="shared" ca="1" si="213"/>
        <v>9094.3185641468026</v>
      </c>
      <c r="AB325" s="69">
        <f t="shared" ca="1" si="200"/>
        <v>-905.6814358531974</v>
      </c>
      <c r="AC325" s="69">
        <f t="shared" ca="1" si="214"/>
        <v>132.43413957955693</v>
      </c>
      <c r="AD325" s="73">
        <f t="shared" si="208"/>
        <v>9.1999999999999691</v>
      </c>
      <c r="AE325" s="69">
        <f t="shared" si="216"/>
        <v>0.70000000000000007</v>
      </c>
      <c r="AF325" s="69">
        <f t="shared" si="216"/>
        <v>4.2</v>
      </c>
      <c r="AG325" s="78">
        <f t="shared" si="216"/>
        <v>200</v>
      </c>
      <c r="AH325" s="60">
        <f t="shared" si="216"/>
        <v>50</v>
      </c>
      <c r="AI325" s="60">
        <f t="shared" si="216"/>
        <v>210</v>
      </c>
      <c r="AJ325" s="60">
        <f t="shared" si="216"/>
        <v>10210</v>
      </c>
      <c r="AK325" s="60">
        <f t="shared" si="216"/>
        <v>1080.6814358531979</v>
      </c>
      <c r="AL325" s="60">
        <f t="shared" si="216"/>
        <v>21.613628717063957</v>
      </c>
      <c r="AM325" s="60">
        <f t="shared" ca="1" si="216"/>
        <v>-1221.4655076458578</v>
      </c>
      <c r="AN325" s="60">
        <f t="shared" ca="1" si="216"/>
        <v>-1221.4655076458578</v>
      </c>
      <c r="AO325" s="60">
        <f t="shared" ca="1" si="216"/>
        <v>1221.4655076458578</v>
      </c>
      <c r="AP325" s="63">
        <f t="shared" si="185"/>
        <v>35</v>
      </c>
      <c r="AQ325" s="62">
        <f t="shared" si="186"/>
        <v>3.4253944257678293</v>
      </c>
      <c r="AR325" s="62">
        <f t="shared" si="187"/>
        <v>171.26972128839145</v>
      </c>
      <c r="AS325" s="62">
        <f t="shared" si="188"/>
        <v>342.5394425767829</v>
      </c>
      <c r="AT325" s="62">
        <f t="shared" si="189"/>
        <v>-171.26972128839145</v>
      </c>
      <c r="AU325" s="62">
        <f t="shared" si="190"/>
        <v>513.80916386517436</v>
      </c>
      <c r="AV325" s="62">
        <f t="shared" si="191"/>
        <v>-685.07888515356581</v>
      </c>
      <c r="AW325" s="63">
        <f t="shared" si="202"/>
        <v>-171.26972128839145</v>
      </c>
      <c r="AX325" s="61" t="str">
        <f t="shared" ca="1" si="192"/>
        <v/>
      </c>
      <c r="AY325" s="69">
        <f t="shared" ca="1" si="203"/>
        <v>8988.5344923541434</v>
      </c>
      <c r="AZ325" s="51">
        <f t="shared" si="193"/>
        <v>1198.8880490187403</v>
      </c>
      <c r="BA325" s="55">
        <f t="shared" ca="1" si="194"/>
        <v>0.13182824425627715</v>
      </c>
      <c r="BB325" s="55">
        <f t="shared" ca="1" si="204"/>
        <v>-0.18910592014845348</v>
      </c>
      <c r="BC325" s="64">
        <f t="shared" ca="1" si="195"/>
        <v>-1076.9511571415887</v>
      </c>
      <c r="BE325" s="52" t="str">
        <f t="shared" ca="1" si="196"/>
        <v/>
      </c>
      <c r="BF325" s="52" t="str">
        <f t="shared" ca="1" si="197"/>
        <v/>
      </c>
      <c r="BG325" s="52">
        <f t="shared" ca="1" si="205"/>
        <v>9.1999999999999691</v>
      </c>
      <c r="BH325" s="52">
        <f t="shared" ca="1" si="206"/>
        <v>9.1999999999999691</v>
      </c>
    </row>
    <row r="326" spans="19:60">
      <c r="S326" s="68">
        <f t="shared" si="215"/>
        <v>7</v>
      </c>
      <c r="T326" s="69">
        <f t="shared" si="215"/>
        <v>2</v>
      </c>
      <c r="U326" s="70">
        <f t="shared" si="198"/>
        <v>3</v>
      </c>
      <c r="V326" s="68">
        <f t="shared" si="213"/>
        <v>4</v>
      </c>
      <c r="W326" s="70">
        <f t="shared" si="213"/>
        <v>7</v>
      </c>
      <c r="X326" s="71">
        <f t="shared" si="213"/>
        <v>0.42857142857142855</v>
      </c>
      <c r="Y326" s="71">
        <f t="shared" si="213"/>
        <v>0.5</v>
      </c>
      <c r="Z326" s="69">
        <f t="shared" si="213"/>
        <v>10000</v>
      </c>
      <c r="AA326" s="69">
        <f t="shared" ca="1" si="213"/>
        <v>9094.3185641468026</v>
      </c>
      <c r="AB326" s="69">
        <f t="shared" ca="1" si="200"/>
        <v>-905.6814358531974</v>
      </c>
      <c r="AC326" s="69">
        <f t="shared" ca="1" si="214"/>
        <v>132.43413957955693</v>
      </c>
      <c r="AD326" s="73">
        <f t="shared" si="208"/>
        <v>9.0999999999999694</v>
      </c>
      <c r="AE326" s="69">
        <f t="shared" si="216"/>
        <v>0.70000000000000007</v>
      </c>
      <c r="AF326" s="69">
        <f t="shared" si="216"/>
        <v>4.2</v>
      </c>
      <c r="AG326" s="78">
        <f t="shared" si="216"/>
        <v>200</v>
      </c>
      <c r="AH326" s="60">
        <f t="shared" si="216"/>
        <v>50</v>
      </c>
      <c r="AI326" s="60">
        <f t="shared" si="216"/>
        <v>210</v>
      </c>
      <c r="AJ326" s="60">
        <f t="shared" si="216"/>
        <v>10210</v>
      </c>
      <c r="AK326" s="60">
        <f t="shared" si="216"/>
        <v>1080.6814358531979</v>
      </c>
      <c r="AL326" s="60">
        <f t="shared" si="216"/>
        <v>21.613628717063957</v>
      </c>
      <c r="AM326" s="60">
        <f t="shared" ca="1" si="216"/>
        <v>-1221.4655076458578</v>
      </c>
      <c r="AN326" s="60">
        <f t="shared" ca="1" si="216"/>
        <v>-1221.4655076458578</v>
      </c>
      <c r="AO326" s="60">
        <f t="shared" ca="1" si="216"/>
        <v>1221.4655076458578</v>
      </c>
      <c r="AP326" s="63">
        <f t="shared" si="185"/>
        <v>35</v>
      </c>
      <c r="AQ326" s="62">
        <f t="shared" si="186"/>
        <v>3.4520471117652782</v>
      </c>
      <c r="AR326" s="62">
        <f t="shared" si="187"/>
        <v>172.60235558826392</v>
      </c>
      <c r="AS326" s="62">
        <f t="shared" si="188"/>
        <v>345.20471117652784</v>
      </c>
      <c r="AT326" s="62">
        <f t="shared" si="189"/>
        <v>-172.60235558826392</v>
      </c>
      <c r="AU326" s="62">
        <f t="shared" si="190"/>
        <v>517.80706676479178</v>
      </c>
      <c r="AV326" s="62">
        <f t="shared" si="191"/>
        <v>-690.40942235305567</v>
      </c>
      <c r="AW326" s="63">
        <f t="shared" si="202"/>
        <v>-172.60235558826389</v>
      </c>
      <c r="AX326" s="61" t="str">
        <f t="shared" ca="1" si="192"/>
        <v/>
      </c>
      <c r="AY326" s="69">
        <f t="shared" ca="1" si="203"/>
        <v>8988.5344923541434</v>
      </c>
      <c r="AZ326" s="51">
        <f t="shared" si="193"/>
        <v>1208.2164891178475</v>
      </c>
      <c r="BA326" s="55">
        <f t="shared" ca="1" si="194"/>
        <v>0.13285398797014739</v>
      </c>
      <c r="BB326" s="55">
        <f t="shared" ca="1" si="204"/>
        <v>-0.19057733630773144</v>
      </c>
      <c r="BC326" s="64">
        <f t="shared" ca="1" si="195"/>
        <v>-1078.2837914414613</v>
      </c>
      <c r="BE326" s="52">
        <f t="shared" ca="1" si="196"/>
        <v>9.0999999999999694</v>
      </c>
      <c r="BF326" s="52" t="str">
        <f t="shared" ca="1" si="197"/>
        <v/>
      </c>
      <c r="BG326" s="52">
        <f t="shared" ca="1" si="205"/>
        <v>9.0999999999999694</v>
      </c>
      <c r="BH326" s="52">
        <f t="shared" ca="1" si="206"/>
        <v>9.0999999999999694</v>
      </c>
    </row>
    <row r="327" spans="19:60">
      <c r="S327" s="68">
        <f t="shared" si="215"/>
        <v>7</v>
      </c>
      <c r="T327" s="69">
        <f t="shared" si="215"/>
        <v>2</v>
      </c>
      <c r="U327" s="70">
        <f t="shared" si="198"/>
        <v>3</v>
      </c>
      <c r="V327" s="68">
        <f t="shared" si="213"/>
        <v>4</v>
      </c>
      <c r="W327" s="70">
        <f t="shared" si="213"/>
        <v>7</v>
      </c>
      <c r="X327" s="71">
        <f t="shared" si="213"/>
        <v>0.42857142857142855</v>
      </c>
      <c r="Y327" s="71">
        <f t="shared" si="213"/>
        <v>0.5</v>
      </c>
      <c r="Z327" s="69">
        <f t="shared" si="213"/>
        <v>10000</v>
      </c>
      <c r="AA327" s="69">
        <f t="shared" ca="1" si="213"/>
        <v>9094.3185641468026</v>
      </c>
      <c r="AB327" s="69">
        <f t="shared" ca="1" si="200"/>
        <v>-905.6814358531974</v>
      </c>
      <c r="AC327" s="69">
        <f t="shared" ca="1" si="214"/>
        <v>132.43413957955693</v>
      </c>
      <c r="AD327" s="73">
        <f t="shared" si="208"/>
        <v>8.9999999999999698</v>
      </c>
      <c r="AE327" s="69">
        <f t="shared" si="216"/>
        <v>0.70000000000000007</v>
      </c>
      <c r="AF327" s="69">
        <f t="shared" si="216"/>
        <v>4.2</v>
      </c>
      <c r="AG327" s="78">
        <f t="shared" si="216"/>
        <v>200</v>
      </c>
      <c r="AH327" s="60">
        <f t="shared" si="216"/>
        <v>50</v>
      </c>
      <c r="AI327" s="60">
        <f t="shared" si="216"/>
        <v>210</v>
      </c>
      <c r="AJ327" s="60">
        <f t="shared" si="216"/>
        <v>10210</v>
      </c>
      <c r="AK327" s="60">
        <f t="shared" si="216"/>
        <v>1080.6814358531979</v>
      </c>
      <c r="AL327" s="60">
        <f t="shared" si="216"/>
        <v>21.613628717063957</v>
      </c>
      <c r="AM327" s="60">
        <f t="shared" ca="1" si="216"/>
        <v>-1221.4655076458578</v>
      </c>
      <c r="AN327" s="60">
        <f t="shared" ca="1" si="216"/>
        <v>-1221.4655076458578</v>
      </c>
      <c r="AO327" s="60">
        <f t="shared" ca="1" si="216"/>
        <v>1221.4655076458578</v>
      </c>
      <c r="AP327" s="63">
        <f t="shared" si="185"/>
        <v>35</v>
      </c>
      <c r="AQ327" s="62">
        <f t="shared" si="186"/>
        <v>3.4792920796737814</v>
      </c>
      <c r="AR327" s="62">
        <f t="shared" si="187"/>
        <v>173.96460398368907</v>
      </c>
      <c r="AS327" s="62">
        <f t="shared" si="188"/>
        <v>347.92920796737815</v>
      </c>
      <c r="AT327" s="62">
        <f t="shared" si="189"/>
        <v>-173.96460398368907</v>
      </c>
      <c r="AU327" s="62">
        <f t="shared" si="190"/>
        <v>521.89381195106716</v>
      </c>
      <c r="AV327" s="62">
        <f t="shared" si="191"/>
        <v>-695.85841593475629</v>
      </c>
      <c r="AW327" s="63">
        <f t="shared" si="202"/>
        <v>-173.96460398368913</v>
      </c>
      <c r="AX327" s="61" t="str">
        <f t="shared" ca="1" si="192"/>
        <v/>
      </c>
      <c r="AY327" s="69">
        <f t="shared" ca="1" si="203"/>
        <v>8988.5344923541434</v>
      </c>
      <c r="AZ327" s="51">
        <f t="shared" si="193"/>
        <v>1217.7522278858235</v>
      </c>
      <c r="BA327" s="55">
        <f t="shared" ca="1" si="194"/>
        <v>0.13390252598877031</v>
      </c>
      <c r="BB327" s="55">
        <f t="shared" ca="1" si="204"/>
        <v>-0.19208145060388229</v>
      </c>
      <c r="BC327" s="64">
        <f t="shared" ca="1" si="195"/>
        <v>-1079.6460398368865</v>
      </c>
      <c r="BE327" s="52">
        <f t="shared" ca="1" si="196"/>
        <v>8.9999999999999698</v>
      </c>
      <c r="BF327" s="52" t="str">
        <f t="shared" ca="1" si="197"/>
        <v/>
      </c>
      <c r="BG327" s="52">
        <f t="shared" ca="1" si="205"/>
        <v>8.9999999999999698</v>
      </c>
      <c r="BH327" s="52">
        <f t="shared" ca="1" si="206"/>
        <v>8.9999999999999698</v>
      </c>
    </row>
    <row r="328" spans="19:60">
      <c r="S328" s="68">
        <f t="shared" si="215"/>
        <v>7</v>
      </c>
      <c r="T328" s="69">
        <f t="shared" si="215"/>
        <v>2</v>
      </c>
      <c r="U328" s="70">
        <f t="shared" si="198"/>
        <v>3</v>
      </c>
      <c r="V328" s="68">
        <f t="shared" si="213"/>
        <v>4</v>
      </c>
      <c r="W328" s="70">
        <f t="shared" si="213"/>
        <v>7</v>
      </c>
      <c r="X328" s="71">
        <f t="shared" si="213"/>
        <v>0.42857142857142855</v>
      </c>
      <c r="Y328" s="71">
        <f t="shared" si="213"/>
        <v>0.5</v>
      </c>
      <c r="Z328" s="69">
        <f t="shared" si="213"/>
        <v>10000</v>
      </c>
      <c r="AA328" s="69">
        <f t="shared" ca="1" si="213"/>
        <v>9094.3185641468026</v>
      </c>
      <c r="AB328" s="69">
        <f t="shared" ca="1" si="200"/>
        <v>-905.6814358531974</v>
      </c>
      <c r="AC328" s="69">
        <f t="shared" ca="1" si="214"/>
        <v>132.43413957955693</v>
      </c>
      <c r="AD328" s="73">
        <f t="shared" si="208"/>
        <v>8.8999999999999702</v>
      </c>
      <c r="AE328" s="69">
        <f t="shared" si="216"/>
        <v>0.70000000000000007</v>
      </c>
      <c r="AF328" s="69">
        <f t="shared" si="216"/>
        <v>4.2</v>
      </c>
      <c r="AG328" s="78">
        <f t="shared" si="216"/>
        <v>200</v>
      </c>
      <c r="AH328" s="60">
        <f t="shared" si="216"/>
        <v>50</v>
      </c>
      <c r="AI328" s="60">
        <f t="shared" si="216"/>
        <v>210</v>
      </c>
      <c r="AJ328" s="60">
        <f t="shared" si="216"/>
        <v>10210</v>
      </c>
      <c r="AK328" s="60">
        <f t="shared" si="216"/>
        <v>1080.6814358531979</v>
      </c>
      <c r="AL328" s="60">
        <f t="shared" si="216"/>
        <v>21.613628717063957</v>
      </c>
      <c r="AM328" s="60">
        <f t="shared" ca="1" si="216"/>
        <v>-1221.4655076458578</v>
      </c>
      <c r="AN328" s="60">
        <f t="shared" ca="1" si="216"/>
        <v>-1221.4655076458578</v>
      </c>
      <c r="AO328" s="60">
        <f t="shared" ca="1" si="216"/>
        <v>1221.4655076458578</v>
      </c>
      <c r="AP328" s="63">
        <f t="shared" si="185"/>
        <v>35</v>
      </c>
      <c r="AQ328" s="62">
        <f t="shared" si="186"/>
        <v>3.5071492940521383</v>
      </c>
      <c r="AR328" s="62">
        <f t="shared" si="187"/>
        <v>175.3574647026069</v>
      </c>
      <c r="AS328" s="62">
        <f t="shared" si="188"/>
        <v>350.71492940521381</v>
      </c>
      <c r="AT328" s="62">
        <f t="shared" si="189"/>
        <v>-175.3574647026069</v>
      </c>
      <c r="AU328" s="62">
        <f t="shared" si="190"/>
        <v>526.07239410782074</v>
      </c>
      <c r="AV328" s="62">
        <f t="shared" si="191"/>
        <v>-701.42985881042762</v>
      </c>
      <c r="AW328" s="63">
        <f t="shared" si="202"/>
        <v>-175.35746470260688</v>
      </c>
      <c r="AX328" s="61" t="str">
        <f t="shared" ca="1" si="192"/>
        <v/>
      </c>
      <c r="AY328" s="69">
        <f t="shared" ca="1" si="203"/>
        <v>8988.5344923541434</v>
      </c>
      <c r="AZ328" s="51">
        <f t="shared" si="193"/>
        <v>1227.5022529182484</v>
      </c>
      <c r="BA328" s="55">
        <f t="shared" ca="1" si="194"/>
        <v>0.13497462665949708</v>
      </c>
      <c r="BB328" s="55">
        <f t="shared" ca="1" si="204"/>
        <v>-0.19361936522129478</v>
      </c>
      <c r="BC328" s="64">
        <f t="shared" ca="1" si="195"/>
        <v>-1081.0389005558043</v>
      </c>
      <c r="BE328" s="52">
        <f t="shared" ca="1" si="196"/>
        <v>8.8999999999999702</v>
      </c>
      <c r="BF328" s="52" t="str">
        <f t="shared" ca="1" si="197"/>
        <v/>
      </c>
      <c r="BG328" s="52">
        <f t="shared" ca="1" si="205"/>
        <v>8.8999999999999702</v>
      </c>
      <c r="BH328" s="52">
        <f t="shared" ca="1" si="206"/>
        <v>8.8999999999999702</v>
      </c>
    </row>
    <row r="329" spans="19:60">
      <c r="S329" s="68">
        <f t="shared" si="215"/>
        <v>7</v>
      </c>
      <c r="T329" s="69">
        <f t="shared" si="215"/>
        <v>2</v>
      </c>
      <c r="U329" s="70">
        <f t="shared" si="198"/>
        <v>3</v>
      </c>
      <c r="V329" s="68">
        <f t="shared" si="213"/>
        <v>4</v>
      </c>
      <c r="W329" s="70">
        <f t="shared" si="213"/>
        <v>7</v>
      </c>
      <c r="X329" s="71">
        <f t="shared" si="213"/>
        <v>0.42857142857142855</v>
      </c>
      <c r="Y329" s="71">
        <f t="shared" si="213"/>
        <v>0.5</v>
      </c>
      <c r="Z329" s="69">
        <f t="shared" si="213"/>
        <v>10000</v>
      </c>
      <c r="AA329" s="69">
        <f t="shared" ca="1" si="213"/>
        <v>9094.3185641468026</v>
      </c>
      <c r="AB329" s="69">
        <f t="shared" ca="1" si="200"/>
        <v>-905.6814358531974</v>
      </c>
      <c r="AC329" s="69">
        <f t="shared" ca="1" si="214"/>
        <v>132.43413957955693</v>
      </c>
      <c r="AD329" s="73">
        <f t="shared" si="208"/>
        <v>8.7999999999999705</v>
      </c>
      <c r="AE329" s="69">
        <f t="shared" si="216"/>
        <v>0.70000000000000007</v>
      </c>
      <c r="AF329" s="69">
        <f t="shared" si="216"/>
        <v>4.2</v>
      </c>
      <c r="AG329" s="78">
        <f t="shared" si="216"/>
        <v>200</v>
      </c>
      <c r="AH329" s="60">
        <f t="shared" si="216"/>
        <v>50</v>
      </c>
      <c r="AI329" s="60">
        <f t="shared" si="216"/>
        <v>210</v>
      </c>
      <c r="AJ329" s="60">
        <f t="shared" si="216"/>
        <v>10210</v>
      </c>
      <c r="AK329" s="60">
        <f t="shared" si="216"/>
        <v>1080.6814358531979</v>
      </c>
      <c r="AL329" s="60">
        <f t="shared" si="216"/>
        <v>21.613628717063957</v>
      </c>
      <c r="AM329" s="60">
        <f t="shared" ca="1" si="216"/>
        <v>-1221.4655076458578</v>
      </c>
      <c r="AN329" s="60">
        <f t="shared" ca="1" si="216"/>
        <v>-1221.4655076458578</v>
      </c>
      <c r="AO329" s="60">
        <f t="shared" ca="1" si="216"/>
        <v>1221.4655076458578</v>
      </c>
      <c r="AP329" s="63">
        <f t="shared" si="185"/>
        <v>35</v>
      </c>
      <c r="AQ329" s="62">
        <f t="shared" si="186"/>
        <v>3.5356396269390946</v>
      </c>
      <c r="AR329" s="62">
        <f t="shared" si="187"/>
        <v>176.78198134695472</v>
      </c>
      <c r="AS329" s="62">
        <f t="shared" si="188"/>
        <v>353.56396269390945</v>
      </c>
      <c r="AT329" s="62">
        <f t="shared" si="189"/>
        <v>-176.78198134695472</v>
      </c>
      <c r="AU329" s="62">
        <f t="shared" si="190"/>
        <v>530.3459440408642</v>
      </c>
      <c r="AV329" s="62">
        <f t="shared" si="191"/>
        <v>-707.12792538781889</v>
      </c>
      <c r="AW329" s="63">
        <f t="shared" si="202"/>
        <v>-176.78198134695469</v>
      </c>
      <c r="AX329" s="61" t="str">
        <f t="shared" ca="1" si="192"/>
        <v/>
      </c>
      <c r="AY329" s="69">
        <f t="shared" ca="1" si="203"/>
        <v>8988.5344923541434</v>
      </c>
      <c r="AZ329" s="51">
        <f t="shared" si="193"/>
        <v>1237.473869428683</v>
      </c>
      <c r="BA329" s="55">
        <f t="shared" ca="1" si="194"/>
        <v>0.1360710932545586</v>
      </c>
      <c r="BB329" s="55">
        <f t="shared" ca="1" si="204"/>
        <v>-0.19519223244364856</v>
      </c>
      <c r="BC329" s="64">
        <f t="shared" ca="1" si="195"/>
        <v>-1082.463417200152</v>
      </c>
      <c r="BE329" s="52">
        <f t="shared" ca="1" si="196"/>
        <v>8.7999999999999705</v>
      </c>
      <c r="BF329" s="52" t="str">
        <f t="shared" ca="1" si="197"/>
        <v/>
      </c>
      <c r="BG329" s="52">
        <f t="shared" ca="1" si="205"/>
        <v>8.7999999999999705</v>
      </c>
      <c r="BH329" s="52">
        <f t="shared" ca="1" si="206"/>
        <v>8.7999999999999705</v>
      </c>
    </row>
    <row r="330" spans="19:60">
      <c r="S330" s="68">
        <f t="shared" si="215"/>
        <v>7</v>
      </c>
      <c r="T330" s="69">
        <f t="shared" si="215"/>
        <v>2</v>
      </c>
      <c r="U330" s="70">
        <f t="shared" si="198"/>
        <v>3</v>
      </c>
      <c r="V330" s="68">
        <f t="shared" ref="V330:AA345" si="217">V329</f>
        <v>4</v>
      </c>
      <c r="W330" s="70">
        <f t="shared" si="217"/>
        <v>7</v>
      </c>
      <c r="X330" s="71">
        <f t="shared" si="217"/>
        <v>0.42857142857142855</v>
      </c>
      <c r="Y330" s="71">
        <f t="shared" si="217"/>
        <v>0.5</v>
      </c>
      <c r="Z330" s="69">
        <f t="shared" si="217"/>
        <v>10000</v>
      </c>
      <c r="AA330" s="69">
        <f t="shared" ca="1" si="217"/>
        <v>9094.3185641468026</v>
      </c>
      <c r="AB330" s="69">
        <f t="shared" ca="1" si="200"/>
        <v>-905.6814358531974</v>
      </c>
      <c r="AC330" s="69">
        <f t="shared" ca="1" si="214"/>
        <v>132.43413957955693</v>
      </c>
      <c r="AD330" s="73">
        <f t="shared" si="208"/>
        <v>8.6999999999999709</v>
      </c>
      <c r="AE330" s="69">
        <f t="shared" si="216"/>
        <v>0.70000000000000007</v>
      </c>
      <c r="AF330" s="69">
        <f t="shared" si="216"/>
        <v>4.2</v>
      </c>
      <c r="AG330" s="78">
        <f t="shared" si="216"/>
        <v>200</v>
      </c>
      <c r="AH330" s="60">
        <f t="shared" si="216"/>
        <v>50</v>
      </c>
      <c r="AI330" s="60">
        <f t="shared" si="216"/>
        <v>210</v>
      </c>
      <c r="AJ330" s="60">
        <f t="shared" si="216"/>
        <v>10210</v>
      </c>
      <c r="AK330" s="60">
        <f t="shared" si="216"/>
        <v>1080.6814358531979</v>
      </c>
      <c r="AL330" s="60">
        <f t="shared" si="216"/>
        <v>21.613628717063957</v>
      </c>
      <c r="AM330" s="60">
        <f t="shared" ca="1" si="216"/>
        <v>-1221.4655076458578</v>
      </c>
      <c r="AN330" s="60">
        <f t="shared" ca="1" si="216"/>
        <v>-1221.4655076458578</v>
      </c>
      <c r="AO330" s="60">
        <f t="shared" ca="1" si="216"/>
        <v>1221.4655076458578</v>
      </c>
      <c r="AP330" s="63">
        <f t="shared" si="185"/>
        <v>35</v>
      </c>
      <c r="AQ330" s="62">
        <f t="shared" si="186"/>
        <v>3.5647849100073601</v>
      </c>
      <c r="AR330" s="62">
        <f t="shared" si="187"/>
        <v>178.23924550036801</v>
      </c>
      <c r="AS330" s="62">
        <f t="shared" si="188"/>
        <v>356.47849100073603</v>
      </c>
      <c r="AT330" s="62">
        <f t="shared" si="189"/>
        <v>-178.23924550036801</v>
      </c>
      <c r="AU330" s="62">
        <f t="shared" si="190"/>
        <v>534.71773650110401</v>
      </c>
      <c r="AV330" s="62">
        <f t="shared" si="191"/>
        <v>-712.95698200147206</v>
      </c>
      <c r="AW330" s="63">
        <f t="shared" si="202"/>
        <v>-178.23924550036804</v>
      </c>
      <c r="AX330" s="61" t="str">
        <f t="shared" ca="1" si="192"/>
        <v/>
      </c>
      <c r="AY330" s="69">
        <f t="shared" ca="1" si="203"/>
        <v>8988.5344923541434</v>
      </c>
      <c r="AZ330" s="51">
        <f t="shared" si="193"/>
        <v>1247.6747185025761</v>
      </c>
      <c r="BA330" s="55">
        <f t="shared" ca="1" si="194"/>
        <v>0.1371927659782422</v>
      </c>
      <c r="BB330" s="55">
        <f t="shared" ca="1" si="204"/>
        <v>-0.19680125753318298</v>
      </c>
      <c r="BC330" s="64">
        <f t="shared" ca="1" si="195"/>
        <v>-1083.9206813535654</v>
      </c>
      <c r="BE330" s="52">
        <f t="shared" ca="1" si="196"/>
        <v>8.6999999999999709</v>
      </c>
      <c r="BF330" s="52" t="str">
        <f t="shared" ca="1" si="197"/>
        <v/>
      </c>
      <c r="BG330" s="52">
        <f t="shared" ca="1" si="205"/>
        <v>8.6999999999999709</v>
      </c>
      <c r="BH330" s="52">
        <f t="shared" ca="1" si="206"/>
        <v>8.6999999999999709</v>
      </c>
    </row>
    <row r="331" spans="19:60">
      <c r="S331" s="68">
        <f t="shared" ref="S331:T346" si="218">S330</f>
        <v>7</v>
      </c>
      <c r="T331" s="69">
        <f t="shared" si="218"/>
        <v>2</v>
      </c>
      <c r="U331" s="70">
        <f t="shared" si="198"/>
        <v>3</v>
      </c>
      <c r="V331" s="68">
        <f t="shared" si="217"/>
        <v>4</v>
      </c>
      <c r="W331" s="70">
        <f t="shared" si="217"/>
        <v>7</v>
      </c>
      <c r="X331" s="71">
        <f t="shared" si="217"/>
        <v>0.42857142857142855</v>
      </c>
      <c r="Y331" s="71">
        <f t="shared" si="217"/>
        <v>0.5</v>
      </c>
      <c r="Z331" s="69">
        <f t="shared" si="217"/>
        <v>10000</v>
      </c>
      <c r="AA331" s="69">
        <f t="shared" ca="1" si="217"/>
        <v>9094.3185641468026</v>
      </c>
      <c r="AB331" s="69">
        <f t="shared" ca="1" si="200"/>
        <v>-905.6814358531974</v>
      </c>
      <c r="AC331" s="69">
        <f t="shared" ca="1" si="214"/>
        <v>132.43413957955693</v>
      </c>
      <c r="AD331" s="73">
        <f t="shared" si="208"/>
        <v>8.5999999999999712</v>
      </c>
      <c r="AE331" s="69">
        <f t="shared" ref="AE331:AO346" si="219">AE330</f>
        <v>0.70000000000000007</v>
      </c>
      <c r="AF331" s="69">
        <f t="shared" si="219"/>
        <v>4.2</v>
      </c>
      <c r="AG331" s="78">
        <f t="shared" si="219"/>
        <v>200</v>
      </c>
      <c r="AH331" s="60">
        <f t="shared" si="219"/>
        <v>50</v>
      </c>
      <c r="AI331" s="60">
        <f t="shared" si="219"/>
        <v>210</v>
      </c>
      <c r="AJ331" s="60">
        <f t="shared" si="219"/>
        <v>10210</v>
      </c>
      <c r="AK331" s="60">
        <f t="shared" si="219"/>
        <v>1080.6814358531979</v>
      </c>
      <c r="AL331" s="60">
        <f t="shared" si="219"/>
        <v>21.613628717063957</v>
      </c>
      <c r="AM331" s="60">
        <f t="shared" ca="1" si="219"/>
        <v>-1221.4655076458578</v>
      </c>
      <c r="AN331" s="60">
        <f t="shared" ca="1" si="219"/>
        <v>-1221.4655076458578</v>
      </c>
      <c r="AO331" s="60">
        <f t="shared" ca="1" si="219"/>
        <v>1221.4655076458578</v>
      </c>
      <c r="AP331" s="63">
        <f t="shared" si="185"/>
        <v>35</v>
      </c>
      <c r="AQ331" s="62">
        <f t="shared" si="186"/>
        <v>3.5946079903562826</v>
      </c>
      <c r="AR331" s="62">
        <f t="shared" si="187"/>
        <v>179.73039951781413</v>
      </c>
      <c r="AS331" s="62">
        <f t="shared" si="188"/>
        <v>359.46079903562827</v>
      </c>
      <c r="AT331" s="62">
        <f t="shared" si="189"/>
        <v>-179.73039951781413</v>
      </c>
      <c r="AU331" s="62">
        <f t="shared" si="190"/>
        <v>539.1911985534424</v>
      </c>
      <c r="AV331" s="62">
        <f t="shared" si="191"/>
        <v>-718.92159807125654</v>
      </c>
      <c r="AW331" s="63">
        <f t="shared" si="202"/>
        <v>-179.73039951781413</v>
      </c>
      <c r="AX331" s="61" t="str">
        <f t="shared" ca="1" si="192"/>
        <v/>
      </c>
      <c r="AY331" s="69">
        <f t="shared" ca="1" si="203"/>
        <v>8988.5344923541434</v>
      </c>
      <c r="AZ331" s="51">
        <f t="shared" si="193"/>
        <v>1258.1127966246991</v>
      </c>
      <c r="BA331" s="55">
        <f t="shared" ca="1" si="194"/>
        <v>0.13834052411410452</v>
      </c>
      <c r="BB331" s="55">
        <f t="shared" ca="1" si="204"/>
        <v>-0.19844770181084598</v>
      </c>
      <c r="BC331" s="64">
        <f t="shared" ca="1" si="195"/>
        <v>-1085.4118353710114</v>
      </c>
      <c r="BE331" s="52">
        <f t="shared" ca="1" si="196"/>
        <v>8.5999999999999712</v>
      </c>
      <c r="BF331" s="52" t="str">
        <f t="shared" ca="1" si="197"/>
        <v/>
      </c>
      <c r="BG331" s="52">
        <f t="shared" ca="1" si="205"/>
        <v>8.5999999999999712</v>
      </c>
      <c r="BH331" s="52">
        <f t="shared" ca="1" si="206"/>
        <v>8.5999999999999712</v>
      </c>
    </row>
    <row r="332" spans="19:60">
      <c r="S332" s="68">
        <f t="shared" si="218"/>
        <v>7</v>
      </c>
      <c r="T332" s="69">
        <f t="shared" si="218"/>
        <v>2</v>
      </c>
      <c r="U332" s="70">
        <f t="shared" si="198"/>
        <v>3</v>
      </c>
      <c r="V332" s="68">
        <f t="shared" si="217"/>
        <v>4</v>
      </c>
      <c r="W332" s="70">
        <f t="shared" si="217"/>
        <v>7</v>
      </c>
      <c r="X332" s="71">
        <f t="shared" si="217"/>
        <v>0.42857142857142855</v>
      </c>
      <c r="Y332" s="71">
        <f t="shared" si="217"/>
        <v>0.5</v>
      </c>
      <c r="Z332" s="69">
        <f t="shared" si="217"/>
        <v>10000</v>
      </c>
      <c r="AA332" s="69">
        <f t="shared" ca="1" si="217"/>
        <v>9094.3185641468026</v>
      </c>
      <c r="AB332" s="69">
        <f t="shared" ca="1" si="200"/>
        <v>-905.6814358531974</v>
      </c>
      <c r="AC332" s="69">
        <f t="shared" ca="1" si="214"/>
        <v>132.43413957955693</v>
      </c>
      <c r="AD332" s="73">
        <f t="shared" si="208"/>
        <v>8.4999999999999716</v>
      </c>
      <c r="AE332" s="69">
        <f t="shared" si="219"/>
        <v>0.70000000000000007</v>
      </c>
      <c r="AF332" s="69">
        <f t="shared" si="219"/>
        <v>4.2</v>
      </c>
      <c r="AG332" s="78">
        <f t="shared" si="219"/>
        <v>200</v>
      </c>
      <c r="AH332" s="60">
        <f t="shared" si="219"/>
        <v>50</v>
      </c>
      <c r="AI332" s="60">
        <f t="shared" si="219"/>
        <v>210</v>
      </c>
      <c r="AJ332" s="60">
        <f t="shared" si="219"/>
        <v>10210</v>
      </c>
      <c r="AK332" s="60">
        <f t="shared" si="219"/>
        <v>1080.6814358531979</v>
      </c>
      <c r="AL332" s="60">
        <f t="shared" si="219"/>
        <v>21.613628717063957</v>
      </c>
      <c r="AM332" s="60">
        <f t="shared" ca="1" si="219"/>
        <v>-1221.4655076458578</v>
      </c>
      <c r="AN332" s="60">
        <f t="shared" ca="1" si="219"/>
        <v>-1221.4655076458578</v>
      </c>
      <c r="AO332" s="60">
        <f t="shared" ca="1" si="219"/>
        <v>1221.4655076458578</v>
      </c>
      <c r="AP332" s="63">
        <f t="shared" si="185"/>
        <v>35</v>
      </c>
      <c r="AQ332" s="62">
        <f t="shared" si="186"/>
        <v>3.625132790242827</v>
      </c>
      <c r="AR332" s="62">
        <f t="shared" si="187"/>
        <v>181.25663951214136</v>
      </c>
      <c r="AS332" s="62">
        <f t="shared" si="188"/>
        <v>362.51327902428272</v>
      </c>
      <c r="AT332" s="62">
        <f t="shared" si="189"/>
        <v>-181.25663951214136</v>
      </c>
      <c r="AU332" s="62">
        <f t="shared" si="190"/>
        <v>543.76991853642403</v>
      </c>
      <c r="AV332" s="62">
        <f t="shared" si="191"/>
        <v>-725.02655804856545</v>
      </c>
      <c r="AW332" s="63">
        <f t="shared" si="202"/>
        <v>-181.25663951214142</v>
      </c>
      <c r="AX332" s="61" t="str">
        <f t="shared" ca="1" si="192"/>
        <v/>
      </c>
      <c r="AY332" s="69">
        <f t="shared" ca="1" si="203"/>
        <v>8988.5344923541434</v>
      </c>
      <c r="AZ332" s="51">
        <f t="shared" si="193"/>
        <v>1268.7964765849895</v>
      </c>
      <c r="BA332" s="55">
        <f t="shared" ca="1" si="194"/>
        <v>0.13951528832375179</v>
      </c>
      <c r="BB332" s="55">
        <f t="shared" ca="1" si="204"/>
        <v>-0.20013288595386583</v>
      </c>
      <c r="BC332" s="64">
        <f t="shared" ca="1" si="195"/>
        <v>-1086.9380753653388</v>
      </c>
      <c r="BE332" s="52">
        <f t="shared" ca="1" si="196"/>
        <v>8.4999999999999716</v>
      </c>
      <c r="BF332" s="52" t="str">
        <f t="shared" ca="1" si="197"/>
        <v/>
      </c>
      <c r="BG332" s="52">
        <f t="shared" ca="1" si="205"/>
        <v>8.4999999999999716</v>
      </c>
      <c r="BH332" s="52" t="str">
        <f t="shared" ca="1" si="206"/>
        <v/>
      </c>
    </row>
    <row r="333" spans="19:60">
      <c r="S333" s="68">
        <f t="shared" si="218"/>
        <v>7</v>
      </c>
      <c r="T333" s="69">
        <f t="shared" si="218"/>
        <v>2</v>
      </c>
      <c r="U333" s="70">
        <f t="shared" si="198"/>
        <v>3</v>
      </c>
      <c r="V333" s="68">
        <f t="shared" si="217"/>
        <v>4</v>
      </c>
      <c r="W333" s="70">
        <f t="shared" si="217"/>
        <v>7</v>
      </c>
      <c r="X333" s="71">
        <f t="shared" si="217"/>
        <v>0.42857142857142855</v>
      </c>
      <c r="Y333" s="71">
        <f t="shared" si="217"/>
        <v>0.5</v>
      </c>
      <c r="Z333" s="69">
        <f t="shared" si="217"/>
        <v>10000</v>
      </c>
      <c r="AA333" s="69">
        <f t="shared" ca="1" si="217"/>
        <v>9094.3185641468026</v>
      </c>
      <c r="AB333" s="69">
        <f t="shared" ca="1" si="200"/>
        <v>-905.6814358531974</v>
      </c>
      <c r="AC333" s="69">
        <f t="shared" ca="1" si="214"/>
        <v>132.43413957955693</v>
      </c>
      <c r="AD333" s="73">
        <f t="shared" si="208"/>
        <v>8.3999999999999719</v>
      </c>
      <c r="AE333" s="69">
        <f t="shared" si="219"/>
        <v>0.70000000000000007</v>
      </c>
      <c r="AF333" s="69">
        <f t="shared" si="219"/>
        <v>4.2</v>
      </c>
      <c r="AG333" s="78">
        <f t="shared" si="219"/>
        <v>200</v>
      </c>
      <c r="AH333" s="60">
        <f t="shared" si="219"/>
        <v>50</v>
      </c>
      <c r="AI333" s="60">
        <f t="shared" si="219"/>
        <v>210</v>
      </c>
      <c r="AJ333" s="60">
        <f t="shared" si="219"/>
        <v>10210</v>
      </c>
      <c r="AK333" s="60">
        <f t="shared" si="219"/>
        <v>1080.6814358531979</v>
      </c>
      <c r="AL333" s="60">
        <f t="shared" si="219"/>
        <v>21.613628717063957</v>
      </c>
      <c r="AM333" s="60">
        <f t="shared" ca="1" si="219"/>
        <v>-1221.4655076458578</v>
      </c>
      <c r="AN333" s="60">
        <f t="shared" ca="1" si="219"/>
        <v>-1221.4655076458578</v>
      </c>
      <c r="AO333" s="60">
        <f t="shared" ca="1" si="219"/>
        <v>1221.4655076458578</v>
      </c>
      <c r="AP333" s="63">
        <f t="shared" si="185"/>
        <v>35</v>
      </c>
      <c r="AQ333" s="62">
        <f t="shared" si="186"/>
        <v>3.6563843710790511</v>
      </c>
      <c r="AR333" s="62">
        <f t="shared" si="187"/>
        <v>182.81921855395257</v>
      </c>
      <c r="AS333" s="62">
        <f t="shared" si="188"/>
        <v>365.63843710790513</v>
      </c>
      <c r="AT333" s="62">
        <f t="shared" si="189"/>
        <v>-182.81921855395257</v>
      </c>
      <c r="AU333" s="62">
        <f t="shared" si="190"/>
        <v>548.45765566185764</v>
      </c>
      <c r="AV333" s="62">
        <f t="shared" si="191"/>
        <v>-731.27687421581027</v>
      </c>
      <c r="AW333" s="63">
        <f t="shared" si="202"/>
        <v>-182.81921855395262</v>
      </c>
      <c r="AX333" s="61" t="str">
        <f t="shared" ca="1" si="192"/>
        <v/>
      </c>
      <c r="AY333" s="69">
        <f t="shared" ca="1" si="203"/>
        <v>8988.5344923541434</v>
      </c>
      <c r="AZ333" s="51">
        <f t="shared" si="193"/>
        <v>1279.7345298776679</v>
      </c>
      <c r="BA333" s="55">
        <f t="shared" ca="1" si="194"/>
        <v>0.14071802310981923</v>
      </c>
      <c r="BB333" s="55">
        <f t="shared" ca="1" si="204"/>
        <v>-0.20185819352886231</v>
      </c>
      <c r="BC333" s="64">
        <f t="shared" ca="1" si="195"/>
        <v>-1088.50065440715</v>
      </c>
      <c r="BE333" s="52">
        <f t="shared" ca="1" si="196"/>
        <v>8.3999999999999719</v>
      </c>
      <c r="BF333" s="52" t="str">
        <f t="shared" ca="1" si="197"/>
        <v/>
      </c>
      <c r="BG333" s="52">
        <f t="shared" ca="1" si="205"/>
        <v>8.3999999999999719</v>
      </c>
      <c r="BH333" s="52" t="str">
        <f t="shared" ca="1" si="206"/>
        <v/>
      </c>
    </row>
    <row r="334" spans="19:60">
      <c r="S334" s="68">
        <f t="shared" si="218"/>
        <v>7</v>
      </c>
      <c r="T334" s="69">
        <f t="shared" si="218"/>
        <v>2</v>
      </c>
      <c r="U334" s="70">
        <f t="shared" si="198"/>
        <v>3</v>
      </c>
      <c r="V334" s="68">
        <f t="shared" si="217"/>
        <v>4</v>
      </c>
      <c r="W334" s="70">
        <f t="shared" si="217"/>
        <v>7</v>
      </c>
      <c r="X334" s="71">
        <f t="shared" si="217"/>
        <v>0.42857142857142855</v>
      </c>
      <c r="Y334" s="71">
        <f t="shared" si="217"/>
        <v>0.5</v>
      </c>
      <c r="Z334" s="69">
        <f t="shared" si="217"/>
        <v>10000</v>
      </c>
      <c r="AA334" s="69">
        <f t="shared" ca="1" si="217"/>
        <v>9094.3185641468026</v>
      </c>
      <c r="AB334" s="69">
        <f t="shared" ca="1" si="200"/>
        <v>-905.6814358531974</v>
      </c>
      <c r="AC334" s="69">
        <f t="shared" ca="1" si="214"/>
        <v>132.43413957955693</v>
      </c>
      <c r="AD334" s="73">
        <f t="shared" si="208"/>
        <v>8.2999999999999723</v>
      </c>
      <c r="AE334" s="69">
        <f t="shared" si="219"/>
        <v>0.70000000000000007</v>
      </c>
      <c r="AF334" s="69">
        <f t="shared" si="219"/>
        <v>4.2</v>
      </c>
      <c r="AG334" s="78">
        <f t="shared" si="219"/>
        <v>200</v>
      </c>
      <c r="AH334" s="60">
        <f t="shared" si="219"/>
        <v>50</v>
      </c>
      <c r="AI334" s="60">
        <f t="shared" si="219"/>
        <v>210</v>
      </c>
      <c r="AJ334" s="60">
        <f t="shared" si="219"/>
        <v>10210</v>
      </c>
      <c r="AK334" s="60">
        <f t="shared" si="219"/>
        <v>1080.6814358531979</v>
      </c>
      <c r="AL334" s="60">
        <f t="shared" si="219"/>
        <v>21.613628717063957</v>
      </c>
      <c r="AM334" s="60">
        <f t="shared" ca="1" si="219"/>
        <v>-1221.4655076458578</v>
      </c>
      <c r="AN334" s="60">
        <f t="shared" ca="1" si="219"/>
        <v>-1221.4655076458578</v>
      </c>
      <c r="AO334" s="60">
        <f t="shared" ca="1" si="219"/>
        <v>1221.4655076458578</v>
      </c>
      <c r="AP334" s="63">
        <f t="shared" si="185"/>
        <v>35</v>
      </c>
      <c r="AQ334" s="62">
        <f t="shared" si="186"/>
        <v>3.6883890020559074</v>
      </c>
      <c r="AR334" s="62">
        <f t="shared" si="187"/>
        <v>184.41945010279537</v>
      </c>
      <c r="AS334" s="62">
        <f t="shared" si="188"/>
        <v>368.83890020559073</v>
      </c>
      <c r="AT334" s="62">
        <f t="shared" si="189"/>
        <v>-184.41945010279537</v>
      </c>
      <c r="AU334" s="62">
        <f t="shared" si="190"/>
        <v>553.25835030838607</v>
      </c>
      <c r="AV334" s="62">
        <f t="shared" si="191"/>
        <v>-737.67780041118147</v>
      </c>
      <c r="AW334" s="63">
        <f t="shared" si="202"/>
        <v>-184.41945010279539</v>
      </c>
      <c r="AX334" s="61" t="str">
        <f t="shared" ca="1" si="192"/>
        <v/>
      </c>
      <c r="AY334" s="69">
        <f t="shared" ca="1" si="203"/>
        <v>8988.5344923541434</v>
      </c>
      <c r="AZ334" s="51">
        <f t="shared" si="193"/>
        <v>1290.9361507195676</v>
      </c>
      <c r="BA334" s="55">
        <f t="shared" ca="1" si="194"/>
        <v>0.14194973945699677</v>
      </c>
      <c r="BB334" s="55">
        <f t="shared" ca="1" si="204"/>
        <v>-0.20362507478036471</v>
      </c>
      <c r="BC334" s="64">
        <f t="shared" ca="1" si="195"/>
        <v>-1090.1008859559929</v>
      </c>
      <c r="BE334" s="52">
        <f t="shared" ca="1" si="196"/>
        <v>8.2999999999999723</v>
      </c>
      <c r="BF334" s="52" t="str">
        <f t="shared" ca="1" si="197"/>
        <v/>
      </c>
      <c r="BG334" s="52">
        <f t="shared" ca="1" si="205"/>
        <v>8.2999999999999723</v>
      </c>
      <c r="BH334" s="52" t="str">
        <f t="shared" ca="1" si="206"/>
        <v/>
      </c>
    </row>
    <row r="335" spans="19:60">
      <c r="S335" s="68">
        <f t="shared" si="218"/>
        <v>7</v>
      </c>
      <c r="T335" s="69">
        <f t="shared" si="218"/>
        <v>2</v>
      </c>
      <c r="U335" s="70">
        <f t="shared" si="198"/>
        <v>3</v>
      </c>
      <c r="V335" s="68">
        <f t="shared" si="217"/>
        <v>4</v>
      </c>
      <c r="W335" s="70">
        <f t="shared" si="217"/>
        <v>7</v>
      </c>
      <c r="X335" s="71">
        <f t="shared" si="217"/>
        <v>0.42857142857142855</v>
      </c>
      <c r="Y335" s="71">
        <f t="shared" si="217"/>
        <v>0.5</v>
      </c>
      <c r="Z335" s="69">
        <f t="shared" si="217"/>
        <v>10000</v>
      </c>
      <c r="AA335" s="69">
        <f t="shared" ca="1" si="217"/>
        <v>9094.3185641468026</v>
      </c>
      <c r="AB335" s="69">
        <f t="shared" ca="1" si="200"/>
        <v>-905.6814358531974</v>
      </c>
      <c r="AC335" s="69">
        <f t="shared" ca="1" si="214"/>
        <v>132.43413957955693</v>
      </c>
      <c r="AD335" s="73">
        <f t="shared" si="208"/>
        <v>8.1999999999999726</v>
      </c>
      <c r="AE335" s="69">
        <f t="shared" si="219"/>
        <v>0.70000000000000007</v>
      </c>
      <c r="AF335" s="69">
        <f t="shared" si="219"/>
        <v>4.2</v>
      </c>
      <c r="AG335" s="78">
        <f t="shared" si="219"/>
        <v>200</v>
      </c>
      <c r="AH335" s="60">
        <f t="shared" si="219"/>
        <v>50</v>
      </c>
      <c r="AI335" s="60">
        <f t="shared" si="219"/>
        <v>210</v>
      </c>
      <c r="AJ335" s="60">
        <f t="shared" si="219"/>
        <v>10210</v>
      </c>
      <c r="AK335" s="60">
        <f t="shared" si="219"/>
        <v>1080.6814358531979</v>
      </c>
      <c r="AL335" s="60">
        <f t="shared" si="219"/>
        <v>21.613628717063957</v>
      </c>
      <c r="AM335" s="60">
        <f t="shared" ca="1" si="219"/>
        <v>-1221.4655076458578</v>
      </c>
      <c r="AN335" s="60">
        <f t="shared" ca="1" si="219"/>
        <v>-1221.4655076458578</v>
      </c>
      <c r="AO335" s="60">
        <f t="shared" ca="1" si="219"/>
        <v>1221.4655076458578</v>
      </c>
      <c r="AP335" s="63">
        <f t="shared" si="185"/>
        <v>35</v>
      </c>
      <c r="AQ335" s="62">
        <f t="shared" si="186"/>
        <v>3.7211742337882963</v>
      </c>
      <c r="AR335" s="62">
        <f t="shared" si="187"/>
        <v>186.05871168941482</v>
      </c>
      <c r="AS335" s="62">
        <f t="shared" si="188"/>
        <v>372.11742337882964</v>
      </c>
      <c r="AT335" s="62">
        <f t="shared" si="189"/>
        <v>-186.05871168941482</v>
      </c>
      <c r="AU335" s="62">
        <f t="shared" si="190"/>
        <v>558.17613506824443</v>
      </c>
      <c r="AV335" s="62">
        <f t="shared" si="191"/>
        <v>-744.23484675765928</v>
      </c>
      <c r="AW335" s="63">
        <f t="shared" si="202"/>
        <v>-186.05871168941485</v>
      </c>
      <c r="AX335" s="61" t="str">
        <f t="shared" ca="1" si="192"/>
        <v/>
      </c>
      <c r="AY335" s="69">
        <f t="shared" ca="1" si="203"/>
        <v>8988.5344923541434</v>
      </c>
      <c r="AZ335" s="51">
        <f t="shared" si="193"/>
        <v>1302.4109818259037</v>
      </c>
      <c r="BA335" s="55">
        <f t="shared" ca="1" si="194"/>
        <v>0.14321149766630056</v>
      </c>
      <c r="BB335" s="55">
        <f t="shared" ca="1" si="204"/>
        <v>-0.20543505069653789</v>
      </c>
      <c r="BC335" s="64">
        <f t="shared" ca="1" si="195"/>
        <v>-1091.7401475426122</v>
      </c>
      <c r="BE335" s="52">
        <f t="shared" ca="1" si="196"/>
        <v>8.1999999999999726</v>
      </c>
      <c r="BF335" s="52" t="str">
        <f t="shared" ca="1" si="197"/>
        <v/>
      </c>
      <c r="BG335" s="52">
        <f t="shared" ca="1" si="205"/>
        <v>8.1999999999999726</v>
      </c>
      <c r="BH335" s="52" t="str">
        <f t="shared" ca="1" si="206"/>
        <v/>
      </c>
    </row>
    <row r="336" spans="19:60">
      <c r="S336" s="68">
        <f t="shared" si="218"/>
        <v>7</v>
      </c>
      <c r="T336" s="69">
        <f t="shared" si="218"/>
        <v>2</v>
      </c>
      <c r="U336" s="70">
        <f t="shared" si="198"/>
        <v>3</v>
      </c>
      <c r="V336" s="68">
        <f t="shared" si="217"/>
        <v>4</v>
      </c>
      <c r="W336" s="70">
        <f t="shared" si="217"/>
        <v>7</v>
      </c>
      <c r="X336" s="71">
        <f t="shared" si="217"/>
        <v>0.42857142857142855</v>
      </c>
      <c r="Y336" s="71">
        <f t="shared" si="217"/>
        <v>0.5</v>
      </c>
      <c r="Z336" s="69">
        <f t="shared" si="217"/>
        <v>10000</v>
      </c>
      <c r="AA336" s="69">
        <f t="shared" ca="1" si="217"/>
        <v>9094.3185641468026</v>
      </c>
      <c r="AB336" s="69">
        <f t="shared" ca="1" si="200"/>
        <v>-905.6814358531974</v>
      </c>
      <c r="AC336" s="69">
        <f t="shared" ca="1" si="214"/>
        <v>132.43413957955693</v>
      </c>
      <c r="AD336" s="73">
        <f t="shared" si="208"/>
        <v>8.099999999999973</v>
      </c>
      <c r="AE336" s="69">
        <f t="shared" si="219"/>
        <v>0.70000000000000007</v>
      </c>
      <c r="AF336" s="69">
        <f t="shared" si="219"/>
        <v>4.2</v>
      </c>
      <c r="AG336" s="78">
        <f t="shared" si="219"/>
        <v>200</v>
      </c>
      <c r="AH336" s="60">
        <f t="shared" si="219"/>
        <v>50</v>
      </c>
      <c r="AI336" s="60">
        <f t="shared" si="219"/>
        <v>210</v>
      </c>
      <c r="AJ336" s="60">
        <f t="shared" si="219"/>
        <v>10210</v>
      </c>
      <c r="AK336" s="60">
        <f t="shared" si="219"/>
        <v>1080.6814358531979</v>
      </c>
      <c r="AL336" s="60">
        <f t="shared" si="219"/>
        <v>21.613628717063957</v>
      </c>
      <c r="AM336" s="60">
        <f t="shared" ca="1" si="219"/>
        <v>-1221.4655076458578</v>
      </c>
      <c r="AN336" s="60">
        <f t="shared" ca="1" si="219"/>
        <v>-1221.4655076458578</v>
      </c>
      <c r="AO336" s="60">
        <f t="shared" ca="1" si="219"/>
        <v>1221.4655076458578</v>
      </c>
      <c r="AP336" s="63">
        <f t="shared" si="185"/>
        <v>35</v>
      </c>
      <c r="AQ336" s="62">
        <f t="shared" si="186"/>
        <v>3.7547689774153126</v>
      </c>
      <c r="AR336" s="62">
        <f t="shared" si="187"/>
        <v>187.73844887076564</v>
      </c>
      <c r="AS336" s="62">
        <f t="shared" si="188"/>
        <v>375.47689774153127</v>
      </c>
      <c r="AT336" s="62">
        <f t="shared" si="189"/>
        <v>-187.73844887076564</v>
      </c>
      <c r="AU336" s="62">
        <f t="shared" si="190"/>
        <v>563.21534661229691</v>
      </c>
      <c r="AV336" s="62">
        <f t="shared" si="191"/>
        <v>-750.95379548306255</v>
      </c>
      <c r="AW336" s="63">
        <f t="shared" si="202"/>
        <v>-187.73844887076564</v>
      </c>
      <c r="AX336" s="61" t="str">
        <f t="shared" ca="1" si="192"/>
        <v/>
      </c>
      <c r="AY336" s="69">
        <f t="shared" ca="1" si="203"/>
        <v>8988.5344923541434</v>
      </c>
      <c r="AZ336" s="51">
        <f t="shared" si="193"/>
        <v>1314.1691420953593</v>
      </c>
      <c r="BA336" s="55">
        <f t="shared" ca="1" si="194"/>
        <v>0.14450441039929088</v>
      </c>
      <c r="BB336" s="55">
        <f t="shared" ca="1" si="204"/>
        <v>-0.20728971737607341</v>
      </c>
      <c r="BC336" s="64">
        <f t="shared" ca="1" si="195"/>
        <v>-1093.4198847239632</v>
      </c>
      <c r="BE336" s="52">
        <f t="shared" ca="1" si="196"/>
        <v>8.099999999999973</v>
      </c>
      <c r="BF336" s="52" t="str">
        <f t="shared" ca="1" si="197"/>
        <v/>
      </c>
      <c r="BG336" s="52">
        <f t="shared" ca="1" si="205"/>
        <v>8.099999999999973</v>
      </c>
      <c r="BH336" s="52" t="str">
        <f t="shared" ca="1" si="206"/>
        <v/>
      </c>
    </row>
    <row r="337" spans="19:60">
      <c r="S337" s="68">
        <f t="shared" si="218"/>
        <v>7</v>
      </c>
      <c r="T337" s="69">
        <f t="shared" si="218"/>
        <v>2</v>
      </c>
      <c r="U337" s="70">
        <f t="shared" si="198"/>
        <v>3</v>
      </c>
      <c r="V337" s="68">
        <f t="shared" si="217"/>
        <v>4</v>
      </c>
      <c r="W337" s="70">
        <f t="shared" si="217"/>
        <v>7</v>
      </c>
      <c r="X337" s="71">
        <f t="shared" si="217"/>
        <v>0.42857142857142855</v>
      </c>
      <c r="Y337" s="71">
        <f t="shared" si="217"/>
        <v>0.5</v>
      </c>
      <c r="Z337" s="69">
        <f t="shared" si="217"/>
        <v>10000</v>
      </c>
      <c r="AA337" s="69">
        <f t="shared" ca="1" si="217"/>
        <v>9094.3185641468026</v>
      </c>
      <c r="AB337" s="69">
        <f t="shared" ca="1" si="200"/>
        <v>-905.6814358531974</v>
      </c>
      <c r="AC337" s="69">
        <f t="shared" ca="1" si="214"/>
        <v>132.43413957955693</v>
      </c>
      <c r="AD337" s="73">
        <f t="shared" si="208"/>
        <v>7.9999999999999734</v>
      </c>
      <c r="AE337" s="69">
        <f t="shared" si="219"/>
        <v>0.70000000000000007</v>
      </c>
      <c r="AF337" s="69">
        <f t="shared" si="219"/>
        <v>4.2</v>
      </c>
      <c r="AG337" s="78">
        <f t="shared" si="219"/>
        <v>200</v>
      </c>
      <c r="AH337" s="60">
        <f t="shared" si="219"/>
        <v>50</v>
      </c>
      <c r="AI337" s="60">
        <f t="shared" si="219"/>
        <v>210</v>
      </c>
      <c r="AJ337" s="60">
        <f t="shared" si="219"/>
        <v>10210</v>
      </c>
      <c r="AK337" s="60">
        <f t="shared" si="219"/>
        <v>1080.6814358531979</v>
      </c>
      <c r="AL337" s="60">
        <f t="shared" si="219"/>
        <v>21.613628717063957</v>
      </c>
      <c r="AM337" s="60">
        <f t="shared" ca="1" si="219"/>
        <v>-1221.4655076458578</v>
      </c>
      <c r="AN337" s="60">
        <f t="shared" ca="1" si="219"/>
        <v>-1221.4655076458578</v>
      </c>
      <c r="AO337" s="60">
        <f t="shared" ca="1" si="219"/>
        <v>1221.4655076458578</v>
      </c>
      <c r="AP337" s="63">
        <f t="shared" si="185"/>
        <v>35</v>
      </c>
      <c r="AQ337" s="62">
        <f t="shared" si="186"/>
        <v>3.7892035896330039</v>
      </c>
      <c r="AR337" s="62">
        <f t="shared" si="187"/>
        <v>189.46017948165019</v>
      </c>
      <c r="AS337" s="62">
        <f t="shared" si="188"/>
        <v>378.92035896330037</v>
      </c>
      <c r="AT337" s="62">
        <f t="shared" si="189"/>
        <v>-189.46017948165019</v>
      </c>
      <c r="AU337" s="62">
        <f t="shared" si="190"/>
        <v>568.38053844495062</v>
      </c>
      <c r="AV337" s="62">
        <f t="shared" si="191"/>
        <v>-757.84071792660075</v>
      </c>
      <c r="AW337" s="63">
        <f t="shared" si="202"/>
        <v>-189.46017948165013</v>
      </c>
      <c r="AX337" s="61" t="str">
        <f t="shared" ca="1" si="192"/>
        <v/>
      </c>
      <c r="AY337" s="69">
        <f t="shared" ca="1" si="203"/>
        <v>8988.5344923541434</v>
      </c>
      <c r="AZ337" s="51">
        <f t="shared" si="193"/>
        <v>1326.2212563715514</v>
      </c>
      <c r="BA337" s="55">
        <f t="shared" ca="1" si="194"/>
        <v>0.14582964595060596</v>
      </c>
      <c r="BB337" s="55">
        <f t="shared" ca="1" si="204"/>
        <v>-0.20919075072259721</v>
      </c>
      <c r="BC337" s="64">
        <f t="shared" ca="1" si="195"/>
        <v>-1095.1416153348475</v>
      </c>
      <c r="BE337" s="52">
        <f t="shared" ca="1" si="196"/>
        <v>7.9999999999999734</v>
      </c>
      <c r="BF337" s="52" t="str">
        <f t="shared" ca="1" si="197"/>
        <v/>
      </c>
      <c r="BG337" s="52">
        <f t="shared" ca="1" si="205"/>
        <v>7.9999999999999734</v>
      </c>
      <c r="BH337" s="52" t="str">
        <f t="shared" ca="1" si="206"/>
        <v/>
      </c>
    </row>
    <row r="338" spans="19:60">
      <c r="S338" s="68">
        <f t="shared" si="218"/>
        <v>7</v>
      </c>
      <c r="T338" s="69">
        <f t="shared" si="218"/>
        <v>2</v>
      </c>
      <c r="U338" s="70">
        <f t="shared" si="198"/>
        <v>3</v>
      </c>
      <c r="V338" s="68">
        <f t="shared" si="217"/>
        <v>4</v>
      </c>
      <c r="W338" s="70">
        <f t="shared" si="217"/>
        <v>7</v>
      </c>
      <c r="X338" s="71">
        <f t="shared" si="217"/>
        <v>0.42857142857142855</v>
      </c>
      <c r="Y338" s="71">
        <f t="shared" si="217"/>
        <v>0.5</v>
      </c>
      <c r="Z338" s="69">
        <f t="shared" si="217"/>
        <v>10000</v>
      </c>
      <c r="AA338" s="69">
        <f t="shared" ca="1" si="217"/>
        <v>9094.3185641468026</v>
      </c>
      <c r="AB338" s="69">
        <f t="shared" ca="1" si="200"/>
        <v>-905.6814358531974</v>
      </c>
      <c r="AC338" s="69">
        <f t="shared" ca="1" si="214"/>
        <v>132.43413957955693</v>
      </c>
      <c r="AD338" s="73">
        <f t="shared" si="208"/>
        <v>7.8999999999999737</v>
      </c>
      <c r="AE338" s="69">
        <f t="shared" si="219"/>
        <v>0.70000000000000007</v>
      </c>
      <c r="AF338" s="69">
        <f t="shared" si="219"/>
        <v>4.2</v>
      </c>
      <c r="AG338" s="78">
        <f t="shared" si="219"/>
        <v>200</v>
      </c>
      <c r="AH338" s="60">
        <f t="shared" si="219"/>
        <v>50</v>
      </c>
      <c r="AI338" s="60">
        <f t="shared" si="219"/>
        <v>210</v>
      </c>
      <c r="AJ338" s="60">
        <f t="shared" si="219"/>
        <v>10210</v>
      </c>
      <c r="AK338" s="60">
        <f t="shared" si="219"/>
        <v>1080.6814358531979</v>
      </c>
      <c r="AL338" s="60">
        <f t="shared" si="219"/>
        <v>21.613628717063957</v>
      </c>
      <c r="AM338" s="60">
        <f t="shared" ca="1" si="219"/>
        <v>-1221.4655076458578</v>
      </c>
      <c r="AN338" s="60">
        <f t="shared" ca="1" si="219"/>
        <v>-1221.4655076458578</v>
      </c>
      <c r="AO338" s="60">
        <f t="shared" ca="1" si="219"/>
        <v>1221.4655076458578</v>
      </c>
      <c r="AP338" s="63">
        <f t="shared" si="185"/>
        <v>35</v>
      </c>
      <c r="AQ338" s="62">
        <f t="shared" si="186"/>
        <v>3.8245099641853204</v>
      </c>
      <c r="AR338" s="62">
        <f t="shared" si="187"/>
        <v>191.22549820926602</v>
      </c>
      <c r="AS338" s="62">
        <f t="shared" si="188"/>
        <v>382.45099641853204</v>
      </c>
      <c r="AT338" s="62">
        <f t="shared" si="189"/>
        <v>-191.22549820926602</v>
      </c>
      <c r="AU338" s="62">
        <f t="shared" si="190"/>
        <v>573.67649462779809</v>
      </c>
      <c r="AV338" s="62">
        <f t="shared" si="191"/>
        <v>-764.90199283706409</v>
      </c>
      <c r="AW338" s="63">
        <f t="shared" si="202"/>
        <v>-191.22549820926599</v>
      </c>
      <c r="AX338" s="61" t="str">
        <f t="shared" ca="1" si="192"/>
        <v/>
      </c>
      <c r="AY338" s="69">
        <f t="shared" ca="1" si="203"/>
        <v>8988.5344923541434</v>
      </c>
      <c r="AZ338" s="51">
        <f t="shared" si="193"/>
        <v>1338.5784874648621</v>
      </c>
      <c r="BA338" s="55">
        <f t="shared" ca="1" si="194"/>
        <v>0.14718843176904292</v>
      </c>
      <c r="BB338" s="55">
        <f t="shared" ca="1" si="204"/>
        <v>-0.21113991149561542</v>
      </c>
      <c r="BC338" s="64">
        <f t="shared" ca="1" si="195"/>
        <v>-1096.9069340624633</v>
      </c>
      <c r="BE338" s="52">
        <f t="shared" ca="1" si="196"/>
        <v>7.8999999999999737</v>
      </c>
      <c r="BF338" s="52" t="str">
        <f t="shared" ca="1" si="197"/>
        <v/>
      </c>
      <c r="BG338" s="52">
        <f t="shared" ca="1" si="205"/>
        <v>7.8999999999999737</v>
      </c>
      <c r="BH338" s="52" t="str">
        <f t="shared" ca="1" si="206"/>
        <v/>
      </c>
    </row>
    <row r="339" spans="19:60">
      <c r="S339" s="68">
        <f t="shared" si="218"/>
        <v>7</v>
      </c>
      <c r="T339" s="69">
        <f t="shared" si="218"/>
        <v>2</v>
      </c>
      <c r="U339" s="70">
        <f t="shared" si="198"/>
        <v>3</v>
      </c>
      <c r="V339" s="68">
        <f t="shared" si="217"/>
        <v>4</v>
      </c>
      <c r="W339" s="70">
        <f t="shared" si="217"/>
        <v>7</v>
      </c>
      <c r="X339" s="71">
        <f t="shared" si="217"/>
        <v>0.42857142857142855</v>
      </c>
      <c r="Y339" s="71">
        <f t="shared" si="217"/>
        <v>0.5</v>
      </c>
      <c r="Z339" s="69">
        <f t="shared" si="217"/>
        <v>10000</v>
      </c>
      <c r="AA339" s="69">
        <f t="shared" ca="1" si="217"/>
        <v>9094.3185641468026</v>
      </c>
      <c r="AB339" s="69">
        <f t="shared" ca="1" si="200"/>
        <v>-905.6814358531974</v>
      </c>
      <c r="AC339" s="69">
        <f t="shared" ca="1" si="214"/>
        <v>132.43413957955693</v>
      </c>
      <c r="AD339" s="73">
        <f t="shared" si="208"/>
        <v>7.7999999999999741</v>
      </c>
      <c r="AE339" s="69">
        <f t="shared" si="219"/>
        <v>0.70000000000000007</v>
      </c>
      <c r="AF339" s="69">
        <f t="shared" si="219"/>
        <v>4.2</v>
      </c>
      <c r="AG339" s="78">
        <f t="shared" si="219"/>
        <v>200</v>
      </c>
      <c r="AH339" s="60">
        <f t="shared" si="219"/>
        <v>50</v>
      </c>
      <c r="AI339" s="60">
        <f t="shared" si="219"/>
        <v>210</v>
      </c>
      <c r="AJ339" s="60">
        <f t="shared" si="219"/>
        <v>10210</v>
      </c>
      <c r="AK339" s="60">
        <f t="shared" si="219"/>
        <v>1080.6814358531979</v>
      </c>
      <c r="AL339" s="60">
        <f t="shared" si="219"/>
        <v>21.613628717063957</v>
      </c>
      <c r="AM339" s="60">
        <f t="shared" ca="1" si="219"/>
        <v>-1221.4655076458578</v>
      </c>
      <c r="AN339" s="60">
        <f t="shared" ca="1" si="219"/>
        <v>-1221.4655076458578</v>
      </c>
      <c r="AO339" s="60">
        <f t="shared" ca="1" si="219"/>
        <v>1221.4655076458578</v>
      </c>
      <c r="AP339" s="63">
        <f t="shared" si="185"/>
        <v>35</v>
      </c>
      <c r="AQ339" s="62">
        <f t="shared" si="186"/>
        <v>3.8607216303928245</v>
      </c>
      <c r="AR339" s="62">
        <f t="shared" si="187"/>
        <v>193.03608151964121</v>
      </c>
      <c r="AS339" s="62">
        <f t="shared" si="188"/>
        <v>386.07216303928243</v>
      </c>
      <c r="AT339" s="62">
        <f t="shared" si="189"/>
        <v>-193.03608151964121</v>
      </c>
      <c r="AU339" s="62">
        <f t="shared" si="190"/>
        <v>579.10824455892362</v>
      </c>
      <c r="AV339" s="62">
        <f t="shared" si="191"/>
        <v>-772.14432607856486</v>
      </c>
      <c r="AW339" s="63">
        <f t="shared" si="202"/>
        <v>-193.03608151964124</v>
      </c>
      <c r="AX339" s="61" t="str">
        <f t="shared" ca="1" si="192"/>
        <v/>
      </c>
      <c r="AY339" s="69">
        <f t="shared" ca="1" si="203"/>
        <v>8988.5344923541434</v>
      </c>
      <c r="AZ339" s="51">
        <f t="shared" si="193"/>
        <v>1351.2525706374886</v>
      </c>
      <c r="BA339" s="55">
        <f t="shared" ca="1" si="194"/>
        <v>0.14858205824949111</v>
      </c>
      <c r="BB339" s="55">
        <f t="shared" ca="1" si="204"/>
        <v>-0.21313905074999309</v>
      </c>
      <c r="BC339" s="64">
        <f t="shared" ca="1" si="195"/>
        <v>-1098.7175173728388</v>
      </c>
      <c r="BE339" s="52">
        <f t="shared" ca="1" si="196"/>
        <v>7.7999999999999741</v>
      </c>
      <c r="BF339" s="52" t="str">
        <f t="shared" ca="1" si="197"/>
        <v/>
      </c>
      <c r="BG339" s="52">
        <f t="shared" ca="1" si="205"/>
        <v>7.7999999999999741</v>
      </c>
      <c r="BH339" s="52" t="str">
        <f t="shared" ca="1" si="206"/>
        <v/>
      </c>
    </row>
    <row r="340" spans="19:60">
      <c r="S340" s="68">
        <f t="shared" si="218"/>
        <v>7</v>
      </c>
      <c r="T340" s="69">
        <f t="shared" si="218"/>
        <v>2</v>
      </c>
      <c r="U340" s="70">
        <f t="shared" si="198"/>
        <v>3</v>
      </c>
      <c r="V340" s="68">
        <f t="shared" si="217"/>
        <v>4</v>
      </c>
      <c r="W340" s="70">
        <f t="shared" si="217"/>
        <v>7</v>
      </c>
      <c r="X340" s="71">
        <f t="shared" si="217"/>
        <v>0.42857142857142855</v>
      </c>
      <c r="Y340" s="71">
        <f t="shared" si="217"/>
        <v>0.5</v>
      </c>
      <c r="Z340" s="69">
        <f t="shared" si="217"/>
        <v>10000</v>
      </c>
      <c r="AA340" s="69">
        <f t="shared" ca="1" si="217"/>
        <v>9094.3185641468026</v>
      </c>
      <c r="AB340" s="69">
        <f t="shared" ca="1" si="200"/>
        <v>-905.6814358531974</v>
      </c>
      <c r="AC340" s="69">
        <f t="shared" ca="1" si="214"/>
        <v>132.43413957955693</v>
      </c>
      <c r="AD340" s="73">
        <f t="shared" si="208"/>
        <v>7.6999999999999744</v>
      </c>
      <c r="AE340" s="69">
        <f t="shared" si="219"/>
        <v>0.70000000000000007</v>
      </c>
      <c r="AF340" s="69">
        <f t="shared" si="219"/>
        <v>4.2</v>
      </c>
      <c r="AG340" s="78">
        <f t="shared" si="219"/>
        <v>200</v>
      </c>
      <c r="AH340" s="60">
        <f t="shared" si="219"/>
        <v>50</v>
      </c>
      <c r="AI340" s="60">
        <f t="shared" si="219"/>
        <v>210</v>
      </c>
      <c r="AJ340" s="60">
        <f t="shared" si="219"/>
        <v>10210</v>
      </c>
      <c r="AK340" s="60">
        <f t="shared" si="219"/>
        <v>1080.6814358531979</v>
      </c>
      <c r="AL340" s="60">
        <f t="shared" si="219"/>
        <v>21.613628717063957</v>
      </c>
      <c r="AM340" s="60">
        <f t="shared" ca="1" si="219"/>
        <v>-1221.4655076458578</v>
      </c>
      <c r="AN340" s="60">
        <f t="shared" ca="1" si="219"/>
        <v>-1221.4655076458578</v>
      </c>
      <c r="AO340" s="60">
        <f t="shared" ca="1" si="219"/>
        <v>1221.4655076458578</v>
      </c>
      <c r="AP340" s="63">
        <f t="shared" si="185"/>
        <v>35</v>
      </c>
      <c r="AQ340" s="62">
        <f t="shared" si="186"/>
        <v>3.897873859358965</v>
      </c>
      <c r="AR340" s="62">
        <f t="shared" si="187"/>
        <v>194.89369296794825</v>
      </c>
      <c r="AS340" s="62">
        <f t="shared" si="188"/>
        <v>389.78738593589651</v>
      </c>
      <c r="AT340" s="62">
        <f t="shared" si="189"/>
        <v>-194.89369296794825</v>
      </c>
      <c r="AU340" s="62">
        <f t="shared" si="190"/>
        <v>584.68107890384476</v>
      </c>
      <c r="AV340" s="62">
        <f t="shared" si="191"/>
        <v>-779.57477187179302</v>
      </c>
      <c r="AW340" s="63">
        <f t="shared" si="202"/>
        <v>-194.89369296794825</v>
      </c>
      <c r="AX340" s="61" t="str">
        <f t="shared" ca="1" si="192"/>
        <v/>
      </c>
      <c r="AY340" s="69">
        <f t="shared" ca="1" si="203"/>
        <v>8988.5344923541434</v>
      </c>
      <c r="AZ340" s="51">
        <f t="shared" si="193"/>
        <v>1364.2558507756378</v>
      </c>
      <c r="BA340" s="55">
        <f t="shared" ca="1" si="194"/>
        <v>0.15001188282034053</v>
      </c>
      <c r="BB340" s="55">
        <f t="shared" ca="1" si="204"/>
        <v>-0.21519011569928956</v>
      </c>
      <c r="BC340" s="64">
        <f t="shared" ca="1" si="195"/>
        <v>-1100.5751288211457</v>
      </c>
      <c r="BE340" s="52">
        <f t="shared" ca="1" si="196"/>
        <v>7.6999999999999744</v>
      </c>
      <c r="BF340" s="52" t="str">
        <f t="shared" ca="1" si="197"/>
        <v/>
      </c>
      <c r="BG340" s="52">
        <f t="shared" ca="1" si="205"/>
        <v>7.6999999999999744</v>
      </c>
      <c r="BH340" s="52" t="str">
        <f t="shared" ca="1" si="206"/>
        <v/>
      </c>
    </row>
    <row r="341" spans="19:60">
      <c r="S341" s="68">
        <f t="shared" si="218"/>
        <v>7</v>
      </c>
      <c r="T341" s="69">
        <f t="shared" si="218"/>
        <v>2</v>
      </c>
      <c r="U341" s="70">
        <f t="shared" si="198"/>
        <v>3</v>
      </c>
      <c r="V341" s="68">
        <f t="shared" si="217"/>
        <v>4</v>
      </c>
      <c r="W341" s="70">
        <f t="shared" si="217"/>
        <v>7</v>
      </c>
      <c r="X341" s="71">
        <f t="shared" si="217"/>
        <v>0.42857142857142855</v>
      </c>
      <c r="Y341" s="71">
        <f t="shared" si="217"/>
        <v>0.5</v>
      </c>
      <c r="Z341" s="69">
        <f t="shared" si="217"/>
        <v>10000</v>
      </c>
      <c r="AA341" s="69">
        <f t="shared" ca="1" si="217"/>
        <v>9094.3185641468026</v>
      </c>
      <c r="AB341" s="69">
        <f t="shared" ca="1" si="200"/>
        <v>-905.6814358531974</v>
      </c>
      <c r="AC341" s="69">
        <f t="shared" ca="1" si="214"/>
        <v>132.43413957955693</v>
      </c>
      <c r="AD341" s="73">
        <f t="shared" si="208"/>
        <v>7.5999999999999748</v>
      </c>
      <c r="AE341" s="69">
        <f t="shared" si="219"/>
        <v>0.70000000000000007</v>
      </c>
      <c r="AF341" s="69">
        <f t="shared" si="219"/>
        <v>4.2</v>
      </c>
      <c r="AG341" s="78">
        <f t="shared" si="219"/>
        <v>200</v>
      </c>
      <c r="AH341" s="60">
        <f t="shared" si="219"/>
        <v>50</v>
      </c>
      <c r="AI341" s="60">
        <f t="shared" si="219"/>
        <v>210</v>
      </c>
      <c r="AJ341" s="60">
        <f t="shared" si="219"/>
        <v>10210</v>
      </c>
      <c r="AK341" s="60">
        <f t="shared" si="219"/>
        <v>1080.6814358531979</v>
      </c>
      <c r="AL341" s="60">
        <f t="shared" si="219"/>
        <v>21.613628717063957</v>
      </c>
      <c r="AM341" s="60">
        <f t="shared" ca="1" si="219"/>
        <v>-1221.4655076458578</v>
      </c>
      <c r="AN341" s="60">
        <f t="shared" ca="1" si="219"/>
        <v>-1221.4655076458578</v>
      </c>
      <c r="AO341" s="60">
        <f t="shared" ca="1" si="219"/>
        <v>1221.4655076458578</v>
      </c>
      <c r="AP341" s="63">
        <f t="shared" si="185"/>
        <v>35</v>
      </c>
      <c r="AQ341" s="62">
        <f t="shared" si="186"/>
        <v>3.9360037785610564</v>
      </c>
      <c r="AR341" s="62">
        <f t="shared" si="187"/>
        <v>196.80018892805282</v>
      </c>
      <c r="AS341" s="62">
        <f t="shared" si="188"/>
        <v>393.60037785610564</v>
      </c>
      <c r="AT341" s="62">
        <f t="shared" si="189"/>
        <v>-196.80018892805282</v>
      </c>
      <c r="AU341" s="62">
        <f t="shared" si="190"/>
        <v>590.4005667841584</v>
      </c>
      <c r="AV341" s="62">
        <f t="shared" si="191"/>
        <v>-787.20075571221128</v>
      </c>
      <c r="AW341" s="63">
        <f t="shared" si="202"/>
        <v>-196.80018892805288</v>
      </c>
      <c r="AX341" s="61" t="str">
        <f t="shared" ca="1" si="192"/>
        <v/>
      </c>
      <c r="AY341" s="69">
        <f t="shared" ca="1" si="203"/>
        <v>8988.5344923541434</v>
      </c>
      <c r="AZ341" s="51">
        <f t="shared" si="193"/>
        <v>1377.6013224963697</v>
      </c>
      <c r="BA341" s="55">
        <f t="shared" ca="1" si="194"/>
        <v>0.15147933435358071</v>
      </c>
      <c r="BB341" s="55">
        <f t="shared" ca="1" si="204"/>
        <v>-0.21729515604198865</v>
      </c>
      <c r="BC341" s="64">
        <f t="shared" ca="1" si="195"/>
        <v>-1102.4816247812503</v>
      </c>
      <c r="BE341" s="52">
        <f t="shared" ca="1" si="196"/>
        <v>7.5999999999999748</v>
      </c>
      <c r="BF341" s="52" t="str">
        <f t="shared" ca="1" si="197"/>
        <v/>
      </c>
      <c r="BG341" s="52">
        <f t="shared" ca="1" si="205"/>
        <v>7.5999999999999748</v>
      </c>
      <c r="BH341" s="52" t="str">
        <f t="shared" ca="1" si="206"/>
        <v/>
      </c>
    </row>
    <row r="342" spans="19:60">
      <c r="S342" s="68">
        <f t="shared" si="218"/>
        <v>7</v>
      </c>
      <c r="T342" s="69">
        <f t="shared" si="218"/>
        <v>2</v>
      </c>
      <c r="U342" s="70">
        <f t="shared" si="198"/>
        <v>3</v>
      </c>
      <c r="V342" s="68">
        <f t="shared" si="217"/>
        <v>4</v>
      </c>
      <c r="W342" s="70">
        <f t="shared" si="217"/>
        <v>7</v>
      </c>
      <c r="X342" s="71">
        <f t="shared" si="217"/>
        <v>0.42857142857142855</v>
      </c>
      <c r="Y342" s="71">
        <f t="shared" si="217"/>
        <v>0.5</v>
      </c>
      <c r="Z342" s="69">
        <f t="shared" si="217"/>
        <v>10000</v>
      </c>
      <c r="AA342" s="69">
        <f t="shared" ca="1" si="217"/>
        <v>9094.3185641468026</v>
      </c>
      <c r="AB342" s="69">
        <f t="shared" ca="1" si="200"/>
        <v>-905.6814358531974</v>
      </c>
      <c r="AC342" s="69">
        <f t="shared" ca="1" si="214"/>
        <v>132.43413957955693</v>
      </c>
      <c r="AD342" s="73">
        <f t="shared" si="208"/>
        <v>7.4999999999999751</v>
      </c>
      <c r="AE342" s="69">
        <f t="shared" si="219"/>
        <v>0.70000000000000007</v>
      </c>
      <c r="AF342" s="69">
        <f t="shared" si="219"/>
        <v>4.2</v>
      </c>
      <c r="AG342" s="78">
        <f t="shared" si="219"/>
        <v>200</v>
      </c>
      <c r="AH342" s="60">
        <f t="shared" si="219"/>
        <v>50</v>
      </c>
      <c r="AI342" s="60">
        <f t="shared" si="219"/>
        <v>210</v>
      </c>
      <c r="AJ342" s="60">
        <f t="shared" si="219"/>
        <v>10210</v>
      </c>
      <c r="AK342" s="60">
        <f t="shared" si="219"/>
        <v>1080.6814358531979</v>
      </c>
      <c r="AL342" s="60">
        <f t="shared" si="219"/>
        <v>21.613628717063957</v>
      </c>
      <c r="AM342" s="60">
        <f t="shared" ca="1" si="219"/>
        <v>-1221.4655076458578</v>
      </c>
      <c r="AN342" s="60">
        <f t="shared" ca="1" si="219"/>
        <v>-1221.4655076458578</v>
      </c>
      <c r="AO342" s="60">
        <f t="shared" ca="1" si="219"/>
        <v>1221.4655076458578</v>
      </c>
      <c r="AP342" s="63">
        <f t="shared" si="185"/>
        <v>35</v>
      </c>
      <c r="AQ342" s="62">
        <f t="shared" si="186"/>
        <v>3.9751504956085375</v>
      </c>
      <c r="AR342" s="62">
        <f t="shared" si="187"/>
        <v>198.75752478042688</v>
      </c>
      <c r="AS342" s="62">
        <f t="shared" si="188"/>
        <v>397.51504956085375</v>
      </c>
      <c r="AT342" s="62">
        <f t="shared" si="189"/>
        <v>-198.75752478042688</v>
      </c>
      <c r="AU342" s="62">
        <f t="shared" si="190"/>
        <v>596.27257434128069</v>
      </c>
      <c r="AV342" s="62">
        <f t="shared" si="191"/>
        <v>-795.03009912170751</v>
      </c>
      <c r="AW342" s="63">
        <f t="shared" si="202"/>
        <v>-198.75752478042682</v>
      </c>
      <c r="AX342" s="61" t="str">
        <f t="shared" ca="1" si="192"/>
        <v/>
      </c>
      <c r="AY342" s="69">
        <f t="shared" ca="1" si="203"/>
        <v>8988.5344923541434</v>
      </c>
      <c r="AZ342" s="51">
        <f t="shared" si="193"/>
        <v>1391.3026734629882</v>
      </c>
      <c r="BA342" s="55">
        <f t="shared" ca="1" si="194"/>
        <v>0.15298591792770735</v>
      </c>
      <c r="BB342" s="55">
        <f t="shared" ca="1" si="204"/>
        <v>-0.21945633079382626</v>
      </c>
      <c r="BC342" s="64">
        <f t="shared" ca="1" si="195"/>
        <v>-1104.4389606336242</v>
      </c>
      <c r="BE342" s="52">
        <f t="shared" ca="1" si="196"/>
        <v>7.4999999999999751</v>
      </c>
      <c r="BF342" s="52" t="str">
        <f t="shared" ca="1" si="197"/>
        <v/>
      </c>
      <c r="BG342" s="52">
        <f t="shared" ca="1" si="205"/>
        <v>7.4999999999999751</v>
      </c>
      <c r="BH342" s="52" t="str">
        <f t="shared" ca="1" si="206"/>
        <v/>
      </c>
    </row>
    <row r="343" spans="19:60">
      <c r="S343" s="68">
        <f t="shared" si="218"/>
        <v>7</v>
      </c>
      <c r="T343" s="69">
        <f t="shared" si="218"/>
        <v>2</v>
      </c>
      <c r="U343" s="70">
        <f t="shared" si="198"/>
        <v>3</v>
      </c>
      <c r="V343" s="68">
        <f t="shared" si="217"/>
        <v>4</v>
      </c>
      <c r="W343" s="70">
        <f t="shared" si="217"/>
        <v>7</v>
      </c>
      <c r="X343" s="71">
        <f t="shared" si="217"/>
        <v>0.42857142857142855</v>
      </c>
      <c r="Y343" s="71">
        <f t="shared" si="217"/>
        <v>0.5</v>
      </c>
      <c r="Z343" s="69">
        <f t="shared" si="217"/>
        <v>10000</v>
      </c>
      <c r="AA343" s="69">
        <f t="shared" ca="1" si="217"/>
        <v>9094.3185641468026</v>
      </c>
      <c r="AB343" s="69">
        <f t="shared" ca="1" si="200"/>
        <v>-905.6814358531974</v>
      </c>
      <c r="AC343" s="69">
        <f t="shared" ca="1" si="214"/>
        <v>132.43413957955693</v>
      </c>
      <c r="AD343" s="73">
        <f t="shared" si="208"/>
        <v>7.3999999999999755</v>
      </c>
      <c r="AE343" s="69">
        <f t="shared" si="219"/>
        <v>0.70000000000000007</v>
      </c>
      <c r="AF343" s="69">
        <f t="shared" si="219"/>
        <v>4.2</v>
      </c>
      <c r="AG343" s="78">
        <f t="shared" si="219"/>
        <v>200</v>
      </c>
      <c r="AH343" s="60">
        <f t="shared" si="219"/>
        <v>50</v>
      </c>
      <c r="AI343" s="60">
        <f t="shared" si="219"/>
        <v>210</v>
      </c>
      <c r="AJ343" s="60">
        <f t="shared" si="219"/>
        <v>10210</v>
      </c>
      <c r="AK343" s="60">
        <f t="shared" si="219"/>
        <v>1080.6814358531979</v>
      </c>
      <c r="AL343" s="60">
        <f t="shared" si="219"/>
        <v>21.613628717063957</v>
      </c>
      <c r="AM343" s="60">
        <f t="shared" ca="1" si="219"/>
        <v>-1221.4655076458578</v>
      </c>
      <c r="AN343" s="60">
        <f t="shared" ca="1" si="219"/>
        <v>-1221.4655076458578</v>
      </c>
      <c r="AO343" s="60">
        <f t="shared" ca="1" si="219"/>
        <v>1221.4655076458578</v>
      </c>
      <c r="AP343" s="63">
        <f t="shared" si="185"/>
        <v>35</v>
      </c>
      <c r="AQ343" s="62">
        <f t="shared" si="186"/>
        <v>4.0153552320356791</v>
      </c>
      <c r="AR343" s="62">
        <f t="shared" si="187"/>
        <v>200.76776160178395</v>
      </c>
      <c r="AS343" s="62">
        <f t="shared" si="188"/>
        <v>401.53552320356789</v>
      </c>
      <c r="AT343" s="62">
        <f t="shared" si="189"/>
        <v>-200.76776160178395</v>
      </c>
      <c r="AU343" s="62">
        <f t="shared" si="190"/>
        <v>602.30328480535184</v>
      </c>
      <c r="AV343" s="62">
        <f t="shared" si="191"/>
        <v>-803.07104640713578</v>
      </c>
      <c r="AW343" s="63">
        <f t="shared" si="202"/>
        <v>-200.76776160178395</v>
      </c>
      <c r="AX343" s="61" t="str">
        <f t="shared" ca="1" si="192"/>
        <v/>
      </c>
      <c r="AY343" s="69">
        <f t="shared" ca="1" si="203"/>
        <v>8988.5344923541434</v>
      </c>
      <c r="AZ343" s="51">
        <f t="shared" si="193"/>
        <v>1405.3743312124875</v>
      </c>
      <c r="BA343" s="55">
        <f t="shared" ca="1" si="194"/>
        <v>0.1545332199768103</v>
      </c>
      <c r="BB343" s="55">
        <f t="shared" ca="1" si="204"/>
        <v>-0.22167591567409201</v>
      </c>
      <c r="BC343" s="64">
        <f t="shared" ca="1" si="195"/>
        <v>-1106.4491974549815</v>
      </c>
      <c r="BE343" s="52">
        <f t="shared" ca="1" si="196"/>
        <v>7.3999999999999755</v>
      </c>
      <c r="BF343" s="52" t="str">
        <f t="shared" ca="1" si="197"/>
        <v/>
      </c>
      <c r="BG343" s="52">
        <f t="shared" ca="1" si="205"/>
        <v>7.3999999999999755</v>
      </c>
      <c r="BH343" s="52" t="str">
        <f t="shared" ca="1" si="206"/>
        <v/>
      </c>
    </row>
    <row r="344" spans="19:60">
      <c r="S344" s="68">
        <f t="shared" si="218"/>
        <v>7</v>
      </c>
      <c r="T344" s="69">
        <f t="shared" si="218"/>
        <v>2</v>
      </c>
      <c r="U344" s="70">
        <f t="shared" si="198"/>
        <v>3</v>
      </c>
      <c r="V344" s="68">
        <f t="shared" si="217"/>
        <v>4</v>
      </c>
      <c r="W344" s="70">
        <f t="shared" si="217"/>
        <v>7</v>
      </c>
      <c r="X344" s="71">
        <f t="shared" si="217"/>
        <v>0.42857142857142855</v>
      </c>
      <c r="Y344" s="71">
        <f t="shared" si="217"/>
        <v>0.5</v>
      </c>
      <c r="Z344" s="69">
        <f t="shared" si="217"/>
        <v>10000</v>
      </c>
      <c r="AA344" s="69">
        <f t="shared" ca="1" si="217"/>
        <v>9094.3185641468026</v>
      </c>
      <c r="AB344" s="69">
        <f t="shared" ca="1" si="200"/>
        <v>-905.6814358531974</v>
      </c>
      <c r="AC344" s="69">
        <f t="shared" ca="1" si="214"/>
        <v>132.43413957955693</v>
      </c>
      <c r="AD344" s="73">
        <f t="shared" si="208"/>
        <v>7.2999999999999758</v>
      </c>
      <c r="AE344" s="69">
        <f t="shared" si="219"/>
        <v>0.70000000000000007</v>
      </c>
      <c r="AF344" s="69">
        <f t="shared" si="219"/>
        <v>4.2</v>
      </c>
      <c r="AG344" s="78">
        <f t="shared" si="219"/>
        <v>200</v>
      </c>
      <c r="AH344" s="60">
        <f t="shared" si="219"/>
        <v>50</v>
      </c>
      <c r="AI344" s="60">
        <f t="shared" si="219"/>
        <v>210</v>
      </c>
      <c r="AJ344" s="60">
        <f t="shared" si="219"/>
        <v>10210</v>
      </c>
      <c r="AK344" s="60">
        <f t="shared" si="219"/>
        <v>1080.6814358531979</v>
      </c>
      <c r="AL344" s="60">
        <f t="shared" si="219"/>
        <v>21.613628717063957</v>
      </c>
      <c r="AM344" s="60">
        <f t="shared" ca="1" si="219"/>
        <v>-1221.4655076458578</v>
      </c>
      <c r="AN344" s="60">
        <f t="shared" ca="1" si="219"/>
        <v>-1221.4655076458578</v>
      </c>
      <c r="AO344" s="60">
        <f t="shared" ca="1" si="219"/>
        <v>1221.4655076458578</v>
      </c>
      <c r="AP344" s="63">
        <f t="shared" si="185"/>
        <v>35</v>
      </c>
      <c r="AQ344" s="62">
        <f t="shared" si="186"/>
        <v>4.0566614680909634</v>
      </c>
      <c r="AR344" s="62">
        <f t="shared" si="187"/>
        <v>202.83307340454817</v>
      </c>
      <c r="AS344" s="62">
        <f t="shared" si="188"/>
        <v>405.66614680909635</v>
      </c>
      <c r="AT344" s="62">
        <f t="shared" si="189"/>
        <v>-202.83307340454817</v>
      </c>
      <c r="AU344" s="62">
        <f t="shared" si="190"/>
        <v>608.49922021364455</v>
      </c>
      <c r="AV344" s="62">
        <f t="shared" si="191"/>
        <v>-811.33229361819269</v>
      </c>
      <c r="AW344" s="63">
        <f t="shared" si="202"/>
        <v>-202.83307340454814</v>
      </c>
      <c r="AX344" s="61" t="str">
        <f t="shared" ca="1" si="192"/>
        <v/>
      </c>
      <c r="AY344" s="69">
        <f t="shared" ca="1" si="203"/>
        <v>8988.5344923541434</v>
      </c>
      <c r="AZ344" s="51">
        <f t="shared" si="193"/>
        <v>1419.8315138318371</v>
      </c>
      <c r="BA344" s="55">
        <f t="shared" ca="1" si="194"/>
        <v>0.15612291386287508</v>
      </c>
      <c r="BB344" s="55">
        <f t="shared" ca="1" si="204"/>
        <v>-0.22395631109902259</v>
      </c>
      <c r="BC344" s="64">
        <f t="shared" ca="1" si="195"/>
        <v>-1108.5145092577454</v>
      </c>
      <c r="BE344" s="52">
        <f t="shared" ca="1" si="196"/>
        <v>7.2999999999999758</v>
      </c>
      <c r="BF344" s="52" t="str">
        <f t="shared" ca="1" si="197"/>
        <v/>
      </c>
      <c r="BG344" s="52">
        <f t="shared" ca="1" si="205"/>
        <v>7.2999999999999758</v>
      </c>
      <c r="BH344" s="52" t="str">
        <f t="shared" ca="1" si="206"/>
        <v/>
      </c>
    </row>
    <row r="345" spans="19:60">
      <c r="S345" s="68">
        <f t="shared" si="218"/>
        <v>7</v>
      </c>
      <c r="T345" s="69">
        <f t="shared" si="218"/>
        <v>2</v>
      </c>
      <c r="U345" s="70">
        <f t="shared" si="198"/>
        <v>3</v>
      </c>
      <c r="V345" s="68">
        <f t="shared" si="217"/>
        <v>4</v>
      </c>
      <c r="W345" s="70">
        <f t="shared" si="217"/>
        <v>7</v>
      </c>
      <c r="X345" s="71">
        <f t="shared" si="217"/>
        <v>0.42857142857142855</v>
      </c>
      <c r="Y345" s="71">
        <f t="shared" si="217"/>
        <v>0.5</v>
      </c>
      <c r="Z345" s="69">
        <f t="shared" si="217"/>
        <v>10000</v>
      </c>
      <c r="AA345" s="69">
        <f t="shared" ca="1" si="217"/>
        <v>9094.3185641468026</v>
      </c>
      <c r="AB345" s="69">
        <f t="shared" ca="1" si="200"/>
        <v>-905.6814358531974</v>
      </c>
      <c r="AC345" s="69">
        <f t="shared" ca="1" si="214"/>
        <v>132.43413957955693</v>
      </c>
      <c r="AD345" s="73">
        <f t="shared" si="208"/>
        <v>7.1999999999999762</v>
      </c>
      <c r="AE345" s="69">
        <f t="shared" si="219"/>
        <v>0.70000000000000007</v>
      </c>
      <c r="AF345" s="69">
        <f t="shared" si="219"/>
        <v>4.2</v>
      </c>
      <c r="AG345" s="78">
        <f t="shared" si="219"/>
        <v>200</v>
      </c>
      <c r="AH345" s="60">
        <f t="shared" si="219"/>
        <v>50</v>
      </c>
      <c r="AI345" s="60">
        <f t="shared" si="219"/>
        <v>210</v>
      </c>
      <c r="AJ345" s="60">
        <f t="shared" si="219"/>
        <v>10210</v>
      </c>
      <c r="AK345" s="60">
        <f t="shared" si="219"/>
        <v>1080.6814358531979</v>
      </c>
      <c r="AL345" s="60">
        <f t="shared" si="219"/>
        <v>21.613628717063957</v>
      </c>
      <c r="AM345" s="60">
        <f t="shared" ca="1" si="219"/>
        <v>-1221.4655076458578</v>
      </c>
      <c r="AN345" s="60">
        <f t="shared" ca="1" si="219"/>
        <v>-1221.4655076458578</v>
      </c>
      <c r="AO345" s="60">
        <f t="shared" ca="1" si="219"/>
        <v>1221.4655076458578</v>
      </c>
      <c r="AP345" s="63">
        <f t="shared" ref="AP345:AP408" si="220">AE345*AH345</f>
        <v>35</v>
      </c>
      <c r="AQ345" s="62">
        <f t="shared" ref="AQ345:AQ408" si="221">IF(AL345=0,1,(1+(AL345+AE345)/(AD345*(T345-1))))</f>
        <v>4.0991150995922263</v>
      </c>
      <c r="AR345" s="62">
        <f t="shared" ref="AR345:AR408" si="222">IF(AQ345&lt;=0,AH345,AQ345*AH345)</f>
        <v>204.95575497961133</v>
      </c>
      <c r="AS345" s="62">
        <f t="shared" ref="AS345:AS408" si="223">(T345*AR345)</f>
        <v>409.91150995922266</v>
      </c>
      <c r="AT345" s="62">
        <f t="shared" ref="AT345:AT408" si="224">-AR345</f>
        <v>-204.95575497961133</v>
      </c>
      <c r="AU345" s="62">
        <f t="shared" ref="AU345:AU408" si="225">(AS345+AT345)*U345</f>
        <v>614.86726493883396</v>
      </c>
      <c r="AV345" s="62">
        <f t="shared" ref="AV345:AV408" si="226">AT345*V345</f>
        <v>-819.82301991844531</v>
      </c>
      <c r="AW345" s="63">
        <f t="shared" si="202"/>
        <v>-204.95575497961136</v>
      </c>
      <c r="AX345" s="61" t="str">
        <f t="shared" ref="AX345:AX408" ca="1" si="227">IF(AY345+AW345&gt;AJ345,"VINTO","")</f>
        <v/>
      </c>
      <c r="AY345" s="69">
        <f t="shared" ca="1" si="203"/>
        <v>8988.5344923541434</v>
      </c>
      <c r="AZ345" s="51">
        <f t="shared" ref="AZ345:AZ408" si="228">AR345*W345</f>
        <v>1434.6902848572793</v>
      </c>
      <c r="BA345" s="55">
        <f t="shared" ref="BA345:BA408" ca="1" si="229">IFERROR(AZ345/AA345,0)</f>
        <v>0.15775676591244162</v>
      </c>
      <c r="BB345" s="55">
        <f t="shared" ca="1" si="204"/>
        <v>-0.22630005084131236</v>
      </c>
      <c r="BC345" s="64">
        <f t="shared" ref="BC345:BC408" ca="1" si="230">AW345+AB345</f>
        <v>-1110.6371908328088</v>
      </c>
      <c r="BE345" s="52">
        <f t="shared" ref="BE345:BE408" ca="1" si="231">IF(((AR345-AC345)/AC345)&gt;=BE$4,AD345,"")</f>
        <v>7.1999999999999762</v>
      </c>
      <c r="BF345" s="52" t="str">
        <f t="shared" ref="BF345:BF408" ca="1" si="232">IF(AX345="","",AD345)</f>
        <v/>
      </c>
      <c r="BG345" s="52">
        <f t="shared" ca="1" si="205"/>
        <v>7.1999999999999762</v>
      </c>
      <c r="BH345" s="52" t="str">
        <f t="shared" ca="1" si="206"/>
        <v/>
      </c>
    </row>
    <row r="346" spans="19:60">
      <c r="S346" s="68">
        <f t="shared" si="218"/>
        <v>7</v>
      </c>
      <c r="T346" s="69">
        <f t="shared" si="218"/>
        <v>2</v>
      </c>
      <c r="U346" s="70">
        <f t="shared" ref="U346:U409" si="233">ROUND((1/T346)*S346,0)-1</f>
        <v>3</v>
      </c>
      <c r="V346" s="68">
        <f t="shared" ref="V346:AA361" si="234">V345</f>
        <v>4</v>
      </c>
      <c r="W346" s="70">
        <f t="shared" si="234"/>
        <v>7</v>
      </c>
      <c r="X346" s="71">
        <f t="shared" si="234"/>
        <v>0.42857142857142855</v>
      </c>
      <c r="Y346" s="71">
        <f t="shared" si="234"/>
        <v>0.5</v>
      </c>
      <c r="Z346" s="69">
        <f t="shared" si="234"/>
        <v>10000</v>
      </c>
      <c r="AA346" s="69">
        <f t="shared" ca="1" si="234"/>
        <v>9094.3185641468026</v>
      </c>
      <c r="AB346" s="69">
        <f t="shared" ref="AB346:AB409" ca="1" si="235">AA346-Z346</f>
        <v>-905.6814358531974</v>
      </c>
      <c r="AC346" s="69">
        <f t="shared" ref="AC346:AC377" ca="1" si="236">AC345</f>
        <v>132.43413957955693</v>
      </c>
      <c r="AD346" s="73">
        <f t="shared" si="208"/>
        <v>7.0999999999999766</v>
      </c>
      <c r="AE346" s="69">
        <f t="shared" si="219"/>
        <v>0.70000000000000007</v>
      </c>
      <c r="AF346" s="69">
        <f t="shared" si="219"/>
        <v>4.2</v>
      </c>
      <c r="AG346" s="78">
        <f t="shared" si="219"/>
        <v>200</v>
      </c>
      <c r="AH346" s="60">
        <f t="shared" si="219"/>
        <v>50</v>
      </c>
      <c r="AI346" s="60">
        <f t="shared" si="219"/>
        <v>210</v>
      </c>
      <c r="AJ346" s="60">
        <f t="shared" si="219"/>
        <v>10210</v>
      </c>
      <c r="AK346" s="60">
        <f t="shared" si="219"/>
        <v>1080.6814358531979</v>
      </c>
      <c r="AL346" s="60">
        <f t="shared" si="219"/>
        <v>21.613628717063957</v>
      </c>
      <c r="AM346" s="60">
        <f t="shared" ca="1" si="219"/>
        <v>-1221.4655076458578</v>
      </c>
      <c r="AN346" s="60">
        <f t="shared" ca="1" si="219"/>
        <v>-1221.4655076458578</v>
      </c>
      <c r="AO346" s="60">
        <f t="shared" ca="1" si="219"/>
        <v>1221.4655076458578</v>
      </c>
      <c r="AP346" s="63">
        <f t="shared" si="220"/>
        <v>35</v>
      </c>
      <c r="AQ346" s="62">
        <f t="shared" si="221"/>
        <v>4.1427646080371874</v>
      </c>
      <c r="AR346" s="62">
        <f t="shared" si="222"/>
        <v>207.13823040185937</v>
      </c>
      <c r="AS346" s="62">
        <f t="shared" si="223"/>
        <v>414.27646080371875</v>
      </c>
      <c r="AT346" s="62">
        <f t="shared" si="224"/>
        <v>-207.13823040185937</v>
      </c>
      <c r="AU346" s="62">
        <f t="shared" si="225"/>
        <v>621.41469120557815</v>
      </c>
      <c r="AV346" s="62">
        <f t="shared" si="226"/>
        <v>-828.5529216074375</v>
      </c>
      <c r="AW346" s="63">
        <f t="shared" ref="AW346:AW409" si="237">SUM(AU346:AV346)</f>
        <v>-207.13823040185935</v>
      </c>
      <c r="AX346" s="61" t="str">
        <f t="shared" ca="1" si="227"/>
        <v/>
      </c>
      <c r="AY346" s="69">
        <f t="shared" ref="AY346:AY409" ca="1" si="238">AY345</f>
        <v>8988.5344923541434</v>
      </c>
      <c r="AZ346" s="51">
        <f t="shared" si="228"/>
        <v>1449.9676128130156</v>
      </c>
      <c r="BA346" s="55">
        <f t="shared" ca="1" si="229"/>
        <v>0.1594366419634044</v>
      </c>
      <c r="BB346" s="55">
        <f t="shared" ref="BB346:BB409" ca="1" si="239">IFERROR(AW346/ABS(AB346),0)</f>
        <v>-0.22870981142141303</v>
      </c>
      <c r="BC346" s="64">
        <f t="shared" ca="1" si="230"/>
        <v>-1112.8196662550567</v>
      </c>
      <c r="BE346" s="52">
        <f t="shared" ca="1" si="231"/>
        <v>7.0999999999999766</v>
      </c>
      <c r="BF346" s="52" t="str">
        <f t="shared" ca="1" si="232"/>
        <v/>
      </c>
      <c r="BG346" s="52">
        <f t="shared" ref="BG346:BG409" ca="1" si="240">IF(BA346&lt;=BG$213,AD346,"")</f>
        <v>7.0999999999999766</v>
      </c>
      <c r="BH346" s="52" t="str">
        <f t="shared" ref="BH346:BH409" ca="1" si="241">IF(BB346&gt;=BH$213,AD346,"")</f>
        <v/>
      </c>
    </row>
    <row r="347" spans="19:60">
      <c r="S347" s="68">
        <f t="shared" ref="S347:T362" si="242">S346</f>
        <v>7</v>
      </c>
      <c r="T347" s="69">
        <f t="shared" si="242"/>
        <v>2</v>
      </c>
      <c r="U347" s="70">
        <f t="shared" si="233"/>
        <v>3</v>
      </c>
      <c r="V347" s="68">
        <f t="shared" si="234"/>
        <v>4</v>
      </c>
      <c r="W347" s="70">
        <f t="shared" si="234"/>
        <v>7</v>
      </c>
      <c r="X347" s="71">
        <f t="shared" si="234"/>
        <v>0.42857142857142855</v>
      </c>
      <c r="Y347" s="71">
        <f t="shared" si="234"/>
        <v>0.5</v>
      </c>
      <c r="Z347" s="69">
        <f t="shared" si="234"/>
        <v>10000</v>
      </c>
      <c r="AA347" s="69">
        <f t="shared" ca="1" si="234"/>
        <v>9094.3185641468026</v>
      </c>
      <c r="AB347" s="69">
        <f t="shared" ca="1" si="235"/>
        <v>-905.6814358531974</v>
      </c>
      <c r="AC347" s="69">
        <f t="shared" ca="1" si="236"/>
        <v>132.43413957955693</v>
      </c>
      <c r="AD347" s="73">
        <f t="shared" ref="AD347:AD410" si="243">AD346-0.1</f>
        <v>6.9999999999999769</v>
      </c>
      <c r="AE347" s="69">
        <f t="shared" ref="AE347:AO362" si="244">AE346</f>
        <v>0.70000000000000007</v>
      </c>
      <c r="AF347" s="69">
        <f t="shared" si="244"/>
        <v>4.2</v>
      </c>
      <c r="AG347" s="78">
        <f t="shared" si="244"/>
        <v>200</v>
      </c>
      <c r="AH347" s="60">
        <f t="shared" si="244"/>
        <v>50</v>
      </c>
      <c r="AI347" s="60">
        <f t="shared" si="244"/>
        <v>210</v>
      </c>
      <c r="AJ347" s="60">
        <f t="shared" si="244"/>
        <v>10210</v>
      </c>
      <c r="AK347" s="60">
        <f t="shared" si="244"/>
        <v>1080.6814358531979</v>
      </c>
      <c r="AL347" s="60">
        <f t="shared" si="244"/>
        <v>21.613628717063957</v>
      </c>
      <c r="AM347" s="60">
        <f t="shared" ca="1" si="244"/>
        <v>-1221.4655076458578</v>
      </c>
      <c r="AN347" s="60">
        <f t="shared" ca="1" si="244"/>
        <v>-1221.4655076458578</v>
      </c>
      <c r="AO347" s="60">
        <f t="shared" ca="1" si="244"/>
        <v>1221.4655076458578</v>
      </c>
      <c r="AP347" s="63">
        <f t="shared" si="220"/>
        <v>35</v>
      </c>
      <c r="AQ347" s="62">
        <f t="shared" si="221"/>
        <v>4.1876612452948621</v>
      </c>
      <c r="AR347" s="62">
        <f t="shared" si="222"/>
        <v>209.3830622647431</v>
      </c>
      <c r="AS347" s="62">
        <f t="shared" si="223"/>
        <v>418.76612452948621</v>
      </c>
      <c r="AT347" s="62">
        <f t="shared" si="224"/>
        <v>-209.3830622647431</v>
      </c>
      <c r="AU347" s="62">
        <f t="shared" si="225"/>
        <v>628.14918679422931</v>
      </c>
      <c r="AV347" s="62">
        <f t="shared" si="226"/>
        <v>-837.53224905897241</v>
      </c>
      <c r="AW347" s="63">
        <f t="shared" si="237"/>
        <v>-209.3830622647431</v>
      </c>
      <c r="AX347" s="61" t="str">
        <f t="shared" ca="1" si="227"/>
        <v/>
      </c>
      <c r="AY347" s="69">
        <f t="shared" ca="1" si="238"/>
        <v>8988.5344923541434</v>
      </c>
      <c r="AZ347" s="51">
        <f t="shared" si="228"/>
        <v>1465.6814358532017</v>
      </c>
      <c r="BA347" s="55">
        <f t="shared" ca="1" si="229"/>
        <v>0.16116451447296612</v>
      </c>
      <c r="BB347" s="55">
        <f t="shared" ca="1" si="239"/>
        <v>-0.23118842230380238</v>
      </c>
      <c r="BC347" s="64">
        <f t="shared" ca="1" si="230"/>
        <v>-1115.0644981179405</v>
      </c>
      <c r="BE347" s="52">
        <f t="shared" ca="1" si="231"/>
        <v>6.9999999999999769</v>
      </c>
      <c r="BF347" s="52" t="str">
        <f t="shared" ca="1" si="232"/>
        <v/>
      </c>
      <c r="BG347" s="52">
        <f t="shared" ca="1" si="240"/>
        <v>6.9999999999999769</v>
      </c>
      <c r="BH347" s="52" t="str">
        <f t="shared" ca="1" si="241"/>
        <v/>
      </c>
    </row>
    <row r="348" spans="19:60">
      <c r="S348" s="68">
        <f t="shared" si="242"/>
        <v>7</v>
      </c>
      <c r="T348" s="69">
        <f t="shared" si="242"/>
        <v>2</v>
      </c>
      <c r="U348" s="70">
        <f t="shared" si="233"/>
        <v>3</v>
      </c>
      <c r="V348" s="68">
        <f t="shared" si="234"/>
        <v>4</v>
      </c>
      <c r="W348" s="70">
        <f t="shared" si="234"/>
        <v>7</v>
      </c>
      <c r="X348" s="71">
        <f t="shared" si="234"/>
        <v>0.42857142857142855</v>
      </c>
      <c r="Y348" s="71">
        <f t="shared" si="234"/>
        <v>0.5</v>
      </c>
      <c r="Z348" s="69">
        <f t="shared" si="234"/>
        <v>10000</v>
      </c>
      <c r="AA348" s="69">
        <f t="shared" ca="1" si="234"/>
        <v>9094.3185641468026</v>
      </c>
      <c r="AB348" s="69">
        <f t="shared" ca="1" si="235"/>
        <v>-905.6814358531974</v>
      </c>
      <c r="AC348" s="69">
        <f t="shared" ca="1" si="236"/>
        <v>132.43413957955693</v>
      </c>
      <c r="AD348" s="73">
        <f t="shared" si="243"/>
        <v>6.8999999999999773</v>
      </c>
      <c r="AE348" s="69">
        <f t="shared" si="244"/>
        <v>0.70000000000000007</v>
      </c>
      <c r="AF348" s="69">
        <f t="shared" si="244"/>
        <v>4.2</v>
      </c>
      <c r="AG348" s="78">
        <f t="shared" si="244"/>
        <v>200</v>
      </c>
      <c r="AH348" s="60">
        <f t="shared" si="244"/>
        <v>50</v>
      </c>
      <c r="AI348" s="60">
        <f t="shared" si="244"/>
        <v>210</v>
      </c>
      <c r="AJ348" s="60">
        <f t="shared" si="244"/>
        <v>10210</v>
      </c>
      <c r="AK348" s="60">
        <f t="shared" si="244"/>
        <v>1080.6814358531979</v>
      </c>
      <c r="AL348" s="60">
        <f t="shared" si="244"/>
        <v>21.613628717063957</v>
      </c>
      <c r="AM348" s="60">
        <f t="shared" ca="1" si="244"/>
        <v>-1221.4655076458578</v>
      </c>
      <c r="AN348" s="60">
        <f t="shared" ca="1" si="244"/>
        <v>-1221.4655076458578</v>
      </c>
      <c r="AO348" s="60">
        <f t="shared" ca="1" si="244"/>
        <v>1221.4655076458578</v>
      </c>
      <c r="AP348" s="63">
        <f t="shared" si="220"/>
        <v>35</v>
      </c>
      <c r="AQ348" s="62">
        <f t="shared" si="221"/>
        <v>4.233859234357106</v>
      </c>
      <c r="AR348" s="62">
        <f t="shared" si="222"/>
        <v>211.6929617178553</v>
      </c>
      <c r="AS348" s="62">
        <f t="shared" si="223"/>
        <v>423.38592343571059</v>
      </c>
      <c r="AT348" s="62">
        <f t="shared" si="224"/>
        <v>-211.6929617178553</v>
      </c>
      <c r="AU348" s="62">
        <f t="shared" si="225"/>
        <v>635.07888515356592</v>
      </c>
      <c r="AV348" s="62">
        <f t="shared" si="226"/>
        <v>-846.77184687142119</v>
      </c>
      <c r="AW348" s="63">
        <f t="shared" si="237"/>
        <v>-211.69296171785527</v>
      </c>
      <c r="AX348" s="61" t="str">
        <f t="shared" ca="1" si="227"/>
        <v/>
      </c>
      <c r="AY348" s="69">
        <f t="shared" ca="1" si="238"/>
        <v>8988.5344923541434</v>
      </c>
      <c r="AZ348" s="51">
        <f t="shared" si="228"/>
        <v>1481.8507320249871</v>
      </c>
      <c r="BA348" s="55">
        <f t="shared" ca="1" si="229"/>
        <v>0.1629424702436745</v>
      </c>
      <c r="BB348" s="55">
        <f t="shared" ca="1" si="239"/>
        <v>-0.23373887697988407</v>
      </c>
      <c r="BC348" s="64">
        <f t="shared" ca="1" si="230"/>
        <v>-1117.3743975710527</v>
      </c>
      <c r="BE348" s="52">
        <f t="shared" ca="1" si="231"/>
        <v>6.8999999999999773</v>
      </c>
      <c r="BF348" s="52" t="str">
        <f t="shared" ca="1" si="232"/>
        <v/>
      </c>
      <c r="BG348" s="52">
        <f t="shared" ca="1" si="240"/>
        <v>6.8999999999999773</v>
      </c>
      <c r="BH348" s="52" t="str">
        <f t="shared" ca="1" si="241"/>
        <v/>
      </c>
    </row>
    <row r="349" spans="19:60">
      <c r="S349" s="68">
        <f t="shared" si="242"/>
        <v>7</v>
      </c>
      <c r="T349" s="69">
        <f t="shared" si="242"/>
        <v>2</v>
      </c>
      <c r="U349" s="70">
        <f t="shared" si="233"/>
        <v>3</v>
      </c>
      <c r="V349" s="68">
        <f t="shared" si="234"/>
        <v>4</v>
      </c>
      <c r="W349" s="70">
        <f t="shared" si="234"/>
        <v>7</v>
      </c>
      <c r="X349" s="71">
        <f t="shared" si="234"/>
        <v>0.42857142857142855</v>
      </c>
      <c r="Y349" s="71">
        <f t="shared" si="234"/>
        <v>0.5</v>
      </c>
      <c r="Z349" s="69">
        <f t="shared" si="234"/>
        <v>10000</v>
      </c>
      <c r="AA349" s="69">
        <f t="shared" ca="1" si="234"/>
        <v>9094.3185641468026</v>
      </c>
      <c r="AB349" s="69">
        <f t="shared" ca="1" si="235"/>
        <v>-905.6814358531974</v>
      </c>
      <c r="AC349" s="69">
        <f t="shared" ca="1" si="236"/>
        <v>132.43413957955693</v>
      </c>
      <c r="AD349" s="73">
        <f t="shared" si="243"/>
        <v>6.7999999999999776</v>
      </c>
      <c r="AE349" s="69">
        <f t="shared" si="244"/>
        <v>0.70000000000000007</v>
      </c>
      <c r="AF349" s="69">
        <f t="shared" si="244"/>
        <v>4.2</v>
      </c>
      <c r="AG349" s="78">
        <f t="shared" si="244"/>
        <v>200</v>
      </c>
      <c r="AH349" s="60">
        <f t="shared" si="244"/>
        <v>50</v>
      </c>
      <c r="AI349" s="60">
        <f t="shared" si="244"/>
        <v>210</v>
      </c>
      <c r="AJ349" s="60">
        <f t="shared" si="244"/>
        <v>10210</v>
      </c>
      <c r="AK349" s="60">
        <f t="shared" si="244"/>
        <v>1080.6814358531979</v>
      </c>
      <c r="AL349" s="60">
        <f t="shared" si="244"/>
        <v>21.613628717063957</v>
      </c>
      <c r="AM349" s="60">
        <f t="shared" ca="1" si="244"/>
        <v>-1221.4655076458578</v>
      </c>
      <c r="AN349" s="60">
        <f t="shared" ca="1" si="244"/>
        <v>-1221.4655076458578</v>
      </c>
      <c r="AO349" s="60">
        <f t="shared" ca="1" si="244"/>
        <v>1221.4655076458578</v>
      </c>
      <c r="AP349" s="63">
        <f t="shared" si="220"/>
        <v>35</v>
      </c>
      <c r="AQ349" s="62">
        <f t="shared" si="221"/>
        <v>4.2814159878035341</v>
      </c>
      <c r="AR349" s="62">
        <f t="shared" si="222"/>
        <v>214.07079939017672</v>
      </c>
      <c r="AS349" s="62">
        <f t="shared" si="223"/>
        <v>428.14159878035343</v>
      </c>
      <c r="AT349" s="62">
        <f t="shared" si="224"/>
        <v>-214.07079939017672</v>
      </c>
      <c r="AU349" s="62">
        <f t="shared" si="225"/>
        <v>642.21239817053015</v>
      </c>
      <c r="AV349" s="62">
        <f t="shared" si="226"/>
        <v>-856.28319756070687</v>
      </c>
      <c r="AW349" s="63">
        <f t="shared" si="237"/>
        <v>-214.07079939017672</v>
      </c>
      <c r="AX349" s="61" t="str">
        <f t="shared" ca="1" si="227"/>
        <v/>
      </c>
      <c r="AY349" s="69">
        <f t="shared" ca="1" si="238"/>
        <v>8988.5344923541434</v>
      </c>
      <c r="AZ349" s="51">
        <f t="shared" si="228"/>
        <v>1498.495595731237</v>
      </c>
      <c r="BA349" s="55">
        <f t="shared" ca="1" si="229"/>
        <v>0.16477271883116848</v>
      </c>
      <c r="BB349" s="55">
        <f t="shared" ca="1" si="239"/>
        <v>-0.23636434502879181</v>
      </c>
      <c r="BC349" s="64">
        <f t="shared" ca="1" si="230"/>
        <v>-1119.7522352433741</v>
      </c>
      <c r="BE349" s="52">
        <f t="shared" ca="1" si="231"/>
        <v>6.7999999999999776</v>
      </c>
      <c r="BF349" s="52" t="str">
        <f t="shared" ca="1" si="232"/>
        <v/>
      </c>
      <c r="BG349" s="52">
        <f t="shared" ca="1" si="240"/>
        <v>6.7999999999999776</v>
      </c>
      <c r="BH349" s="52" t="str">
        <f t="shared" ca="1" si="241"/>
        <v/>
      </c>
    </row>
    <row r="350" spans="19:60">
      <c r="S350" s="68">
        <f t="shared" si="242"/>
        <v>7</v>
      </c>
      <c r="T350" s="69">
        <f t="shared" si="242"/>
        <v>2</v>
      </c>
      <c r="U350" s="70">
        <f t="shared" si="233"/>
        <v>3</v>
      </c>
      <c r="V350" s="68">
        <f t="shared" si="234"/>
        <v>4</v>
      </c>
      <c r="W350" s="70">
        <f t="shared" si="234"/>
        <v>7</v>
      </c>
      <c r="X350" s="71">
        <f t="shared" si="234"/>
        <v>0.42857142857142855</v>
      </c>
      <c r="Y350" s="71">
        <f t="shared" si="234"/>
        <v>0.5</v>
      </c>
      <c r="Z350" s="69">
        <f t="shared" si="234"/>
        <v>10000</v>
      </c>
      <c r="AA350" s="69">
        <f t="shared" ca="1" si="234"/>
        <v>9094.3185641468026</v>
      </c>
      <c r="AB350" s="69">
        <f t="shared" ca="1" si="235"/>
        <v>-905.6814358531974</v>
      </c>
      <c r="AC350" s="69">
        <f t="shared" ca="1" si="236"/>
        <v>132.43413957955693</v>
      </c>
      <c r="AD350" s="73">
        <f t="shared" si="243"/>
        <v>6.699999999999978</v>
      </c>
      <c r="AE350" s="69">
        <f t="shared" si="244"/>
        <v>0.70000000000000007</v>
      </c>
      <c r="AF350" s="69">
        <f t="shared" si="244"/>
        <v>4.2</v>
      </c>
      <c r="AG350" s="78">
        <f t="shared" si="244"/>
        <v>200</v>
      </c>
      <c r="AH350" s="60">
        <f t="shared" si="244"/>
        <v>50</v>
      </c>
      <c r="AI350" s="60">
        <f t="shared" si="244"/>
        <v>210</v>
      </c>
      <c r="AJ350" s="60">
        <f t="shared" si="244"/>
        <v>10210</v>
      </c>
      <c r="AK350" s="60">
        <f t="shared" si="244"/>
        <v>1080.6814358531979</v>
      </c>
      <c r="AL350" s="60">
        <f t="shared" si="244"/>
        <v>21.613628717063957</v>
      </c>
      <c r="AM350" s="60">
        <f t="shared" ca="1" si="244"/>
        <v>-1221.4655076458578</v>
      </c>
      <c r="AN350" s="60">
        <f t="shared" ca="1" si="244"/>
        <v>-1221.4655076458578</v>
      </c>
      <c r="AO350" s="60">
        <f t="shared" ca="1" si="244"/>
        <v>1221.4655076458578</v>
      </c>
      <c r="AP350" s="63">
        <f t="shared" si="220"/>
        <v>35</v>
      </c>
      <c r="AQ350" s="62">
        <f t="shared" si="221"/>
        <v>4.3303923458304521</v>
      </c>
      <c r="AR350" s="62">
        <f t="shared" si="222"/>
        <v>216.51961729152259</v>
      </c>
      <c r="AS350" s="62">
        <f t="shared" si="223"/>
        <v>433.03923458304519</v>
      </c>
      <c r="AT350" s="62">
        <f t="shared" si="224"/>
        <v>-216.51961729152259</v>
      </c>
      <c r="AU350" s="62">
        <f t="shared" si="225"/>
        <v>649.55885187456784</v>
      </c>
      <c r="AV350" s="62">
        <f t="shared" si="226"/>
        <v>-866.07846916609037</v>
      </c>
      <c r="AW350" s="63">
        <f t="shared" si="237"/>
        <v>-216.51961729152254</v>
      </c>
      <c r="AX350" s="61" t="str">
        <f t="shared" ca="1" si="227"/>
        <v/>
      </c>
      <c r="AY350" s="69">
        <f t="shared" ca="1" si="238"/>
        <v>8988.5344923541434</v>
      </c>
      <c r="AZ350" s="51">
        <f t="shared" si="228"/>
        <v>1515.6373210406582</v>
      </c>
      <c r="BA350" s="55">
        <f t="shared" ca="1" si="229"/>
        <v>0.16665760170485627</v>
      </c>
      <c r="BB350" s="55">
        <f t="shared" ca="1" si="239"/>
        <v>-0.23906818525826379</v>
      </c>
      <c r="BC350" s="64">
        <f t="shared" ca="1" si="230"/>
        <v>-1122.2010531447199</v>
      </c>
      <c r="BE350" s="52">
        <f t="shared" ca="1" si="231"/>
        <v>6.699999999999978</v>
      </c>
      <c r="BF350" s="52" t="str">
        <f t="shared" ca="1" si="232"/>
        <v/>
      </c>
      <c r="BG350" s="52">
        <f t="shared" ca="1" si="240"/>
        <v>6.699999999999978</v>
      </c>
      <c r="BH350" s="52" t="str">
        <f t="shared" ca="1" si="241"/>
        <v/>
      </c>
    </row>
    <row r="351" spans="19:60">
      <c r="S351" s="68">
        <f t="shared" si="242"/>
        <v>7</v>
      </c>
      <c r="T351" s="69">
        <f t="shared" si="242"/>
        <v>2</v>
      </c>
      <c r="U351" s="70">
        <f t="shared" si="233"/>
        <v>3</v>
      </c>
      <c r="V351" s="68">
        <f t="shared" si="234"/>
        <v>4</v>
      </c>
      <c r="W351" s="70">
        <f t="shared" si="234"/>
        <v>7</v>
      </c>
      <c r="X351" s="71">
        <f t="shared" si="234"/>
        <v>0.42857142857142855</v>
      </c>
      <c r="Y351" s="71">
        <f t="shared" si="234"/>
        <v>0.5</v>
      </c>
      <c r="Z351" s="69">
        <f t="shared" si="234"/>
        <v>10000</v>
      </c>
      <c r="AA351" s="69">
        <f t="shared" ca="1" si="234"/>
        <v>9094.3185641468026</v>
      </c>
      <c r="AB351" s="69">
        <f t="shared" ca="1" si="235"/>
        <v>-905.6814358531974</v>
      </c>
      <c r="AC351" s="69">
        <f t="shared" ca="1" si="236"/>
        <v>132.43413957955693</v>
      </c>
      <c r="AD351" s="73">
        <f t="shared" si="243"/>
        <v>6.5999999999999783</v>
      </c>
      <c r="AE351" s="69">
        <f t="shared" si="244"/>
        <v>0.70000000000000007</v>
      </c>
      <c r="AF351" s="69">
        <f t="shared" si="244"/>
        <v>4.2</v>
      </c>
      <c r="AG351" s="78">
        <f t="shared" si="244"/>
        <v>200</v>
      </c>
      <c r="AH351" s="60">
        <f t="shared" si="244"/>
        <v>50</v>
      </c>
      <c r="AI351" s="60">
        <f t="shared" si="244"/>
        <v>210</v>
      </c>
      <c r="AJ351" s="60">
        <f t="shared" si="244"/>
        <v>10210</v>
      </c>
      <c r="AK351" s="60">
        <f t="shared" si="244"/>
        <v>1080.6814358531979</v>
      </c>
      <c r="AL351" s="60">
        <f t="shared" si="244"/>
        <v>21.613628717063957</v>
      </c>
      <c r="AM351" s="60">
        <f t="shared" ca="1" si="244"/>
        <v>-1221.4655076458578</v>
      </c>
      <c r="AN351" s="60">
        <f t="shared" ca="1" si="244"/>
        <v>-1221.4655076458578</v>
      </c>
      <c r="AO351" s="60">
        <f t="shared" ca="1" si="244"/>
        <v>1221.4655076458578</v>
      </c>
      <c r="AP351" s="63">
        <f t="shared" si="220"/>
        <v>35</v>
      </c>
      <c r="AQ351" s="62">
        <f t="shared" si="221"/>
        <v>4.3808528359187928</v>
      </c>
      <c r="AR351" s="62">
        <f t="shared" si="222"/>
        <v>219.04264179593963</v>
      </c>
      <c r="AS351" s="62">
        <f t="shared" si="223"/>
        <v>438.08528359187926</v>
      </c>
      <c r="AT351" s="62">
        <f t="shared" si="224"/>
        <v>-219.04264179593963</v>
      </c>
      <c r="AU351" s="62">
        <f t="shared" si="225"/>
        <v>657.12792538781889</v>
      </c>
      <c r="AV351" s="62">
        <f t="shared" si="226"/>
        <v>-876.17056718375852</v>
      </c>
      <c r="AW351" s="63">
        <f t="shared" si="237"/>
        <v>-219.04264179593963</v>
      </c>
      <c r="AX351" s="61" t="str">
        <f t="shared" ca="1" si="227"/>
        <v/>
      </c>
      <c r="AY351" s="69">
        <f t="shared" ca="1" si="238"/>
        <v>8988.5344923541434</v>
      </c>
      <c r="AZ351" s="51">
        <f t="shared" si="228"/>
        <v>1533.2984925715773</v>
      </c>
      <c r="BA351" s="55">
        <f t="shared" ca="1" si="229"/>
        <v>0.16859960224138312</v>
      </c>
      <c r="BB351" s="55">
        <f t="shared" ca="1" si="239"/>
        <v>-0.2418539600401442</v>
      </c>
      <c r="BC351" s="64">
        <f t="shared" ca="1" si="230"/>
        <v>-1124.7240776491371</v>
      </c>
      <c r="BE351" s="52">
        <f t="shared" ca="1" si="231"/>
        <v>6.5999999999999783</v>
      </c>
      <c r="BF351" s="52" t="str">
        <f t="shared" ca="1" si="232"/>
        <v/>
      </c>
      <c r="BG351" s="52">
        <f t="shared" ca="1" si="240"/>
        <v>6.5999999999999783</v>
      </c>
      <c r="BH351" s="52" t="str">
        <f t="shared" ca="1" si="241"/>
        <v/>
      </c>
    </row>
    <row r="352" spans="19:60">
      <c r="S352" s="68">
        <f t="shared" si="242"/>
        <v>7</v>
      </c>
      <c r="T352" s="69">
        <f t="shared" si="242"/>
        <v>2</v>
      </c>
      <c r="U352" s="70">
        <f t="shared" si="233"/>
        <v>3</v>
      </c>
      <c r="V352" s="68">
        <f t="shared" si="234"/>
        <v>4</v>
      </c>
      <c r="W352" s="70">
        <f t="shared" si="234"/>
        <v>7</v>
      </c>
      <c r="X352" s="71">
        <f t="shared" si="234"/>
        <v>0.42857142857142855</v>
      </c>
      <c r="Y352" s="71">
        <f t="shared" si="234"/>
        <v>0.5</v>
      </c>
      <c r="Z352" s="69">
        <f t="shared" si="234"/>
        <v>10000</v>
      </c>
      <c r="AA352" s="69">
        <f t="shared" ca="1" si="234"/>
        <v>9094.3185641468026</v>
      </c>
      <c r="AB352" s="69">
        <f t="shared" ca="1" si="235"/>
        <v>-905.6814358531974</v>
      </c>
      <c r="AC352" s="69">
        <f t="shared" ca="1" si="236"/>
        <v>132.43413957955693</v>
      </c>
      <c r="AD352" s="73">
        <f t="shared" si="243"/>
        <v>6.4999999999999787</v>
      </c>
      <c r="AE352" s="69">
        <f t="shared" si="244"/>
        <v>0.70000000000000007</v>
      </c>
      <c r="AF352" s="69">
        <f t="shared" si="244"/>
        <v>4.2</v>
      </c>
      <c r="AG352" s="78">
        <f t="shared" si="244"/>
        <v>200</v>
      </c>
      <c r="AH352" s="60">
        <f t="shared" si="244"/>
        <v>50</v>
      </c>
      <c r="AI352" s="60">
        <f t="shared" si="244"/>
        <v>210</v>
      </c>
      <c r="AJ352" s="60">
        <f t="shared" si="244"/>
        <v>10210</v>
      </c>
      <c r="AK352" s="60">
        <f t="shared" si="244"/>
        <v>1080.6814358531979</v>
      </c>
      <c r="AL352" s="60">
        <f t="shared" si="244"/>
        <v>21.613628717063957</v>
      </c>
      <c r="AM352" s="60">
        <f t="shared" ca="1" si="244"/>
        <v>-1221.4655076458578</v>
      </c>
      <c r="AN352" s="60">
        <f t="shared" ca="1" si="244"/>
        <v>-1221.4655076458578</v>
      </c>
      <c r="AO352" s="60">
        <f t="shared" ca="1" si="244"/>
        <v>1221.4655076458578</v>
      </c>
      <c r="AP352" s="63">
        <f t="shared" si="220"/>
        <v>35</v>
      </c>
      <c r="AQ352" s="62">
        <f t="shared" si="221"/>
        <v>4.4328659564713888</v>
      </c>
      <c r="AR352" s="62">
        <f t="shared" si="222"/>
        <v>221.64329782356944</v>
      </c>
      <c r="AS352" s="62">
        <f t="shared" si="223"/>
        <v>443.28659564713888</v>
      </c>
      <c r="AT352" s="62">
        <f t="shared" si="224"/>
        <v>-221.64329782356944</v>
      </c>
      <c r="AU352" s="62">
        <f t="shared" si="225"/>
        <v>664.92989347070829</v>
      </c>
      <c r="AV352" s="62">
        <f t="shared" si="226"/>
        <v>-886.57319129427776</v>
      </c>
      <c r="AW352" s="63">
        <f t="shared" si="237"/>
        <v>-221.64329782356947</v>
      </c>
      <c r="AX352" s="61" t="str">
        <f t="shared" ca="1" si="227"/>
        <v/>
      </c>
      <c r="AY352" s="69">
        <f t="shared" ca="1" si="238"/>
        <v>8988.5344923541434</v>
      </c>
      <c r="AZ352" s="51">
        <f t="shared" si="228"/>
        <v>1551.5030847649862</v>
      </c>
      <c r="BA352" s="55">
        <f t="shared" ca="1" si="229"/>
        <v>0.1706013566405723</v>
      </c>
      <c r="BB352" s="55">
        <f t="shared" ca="1" si="239"/>
        <v>-0.24472545096915932</v>
      </c>
      <c r="BC352" s="64">
        <f t="shared" ca="1" si="230"/>
        <v>-1127.3247336767668</v>
      </c>
      <c r="BE352" s="52">
        <f t="shared" ca="1" si="231"/>
        <v>6.4999999999999787</v>
      </c>
      <c r="BF352" s="52" t="str">
        <f t="shared" ca="1" si="232"/>
        <v/>
      </c>
      <c r="BG352" s="52">
        <f t="shared" ca="1" si="240"/>
        <v>6.4999999999999787</v>
      </c>
      <c r="BH352" s="52" t="str">
        <f t="shared" ca="1" si="241"/>
        <v/>
      </c>
    </row>
    <row r="353" spans="19:60">
      <c r="S353" s="68">
        <f t="shared" si="242"/>
        <v>7</v>
      </c>
      <c r="T353" s="69">
        <f t="shared" si="242"/>
        <v>2</v>
      </c>
      <c r="U353" s="70">
        <f t="shared" si="233"/>
        <v>3</v>
      </c>
      <c r="V353" s="68">
        <f t="shared" si="234"/>
        <v>4</v>
      </c>
      <c r="W353" s="70">
        <f t="shared" si="234"/>
        <v>7</v>
      </c>
      <c r="X353" s="71">
        <f t="shared" si="234"/>
        <v>0.42857142857142855</v>
      </c>
      <c r="Y353" s="71">
        <f t="shared" si="234"/>
        <v>0.5</v>
      </c>
      <c r="Z353" s="69">
        <f t="shared" si="234"/>
        <v>10000</v>
      </c>
      <c r="AA353" s="69">
        <f t="shared" ca="1" si="234"/>
        <v>9094.3185641468026</v>
      </c>
      <c r="AB353" s="69">
        <f t="shared" ca="1" si="235"/>
        <v>-905.6814358531974</v>
      </c>
      <c r="AC353" s="69">
        <f t="shared" ca="1" si="236"/>
        <v>132.43413957955693</v>
      </c>
      <c r="AD353" s="73">
        <f t="shared" si="243"/>
        <v>6.399999999999979</v>
      </c>
      <c r="AE353" s="69">
        <f t="shared" si="244"/>
        <v>0.70000000000000007</v>
      </c>
      <c r="AF353" s="69">
        <f t="shared" si="244"/>
        <v>4.2</v>
      </c>
      <c r="AG353" s="78">
        <f t="shared" si="244"/>
        <v>200</v>
      </c>
      <c r="AH353" s="60">
        <f t="shared" si="244"/>
        <v>50</v>
      </c>
      <c r="AI353" s="60">
        <f t="shared" si="244"/>
        <v>210</v>
      </c>
      <c r="AJ353" s="60">
        <f t="shared" si="244"/>
        <v>10210</v>
      </c>
      <c r="AK353" s="60">
        <f t="shared" si="244"/>
        <v>1080.6814358531979</v>
      </c>
      <c r="AL353" s="60">
        <f t="shared" si="244"/>
        <v>21.613628717063957</v>
      </c>
      <c r="AM353" s="60">
        <f t="shared" ca="1" si="244"/>
        <v>-1221.4655076458578</v>
      </c>
      <c r="AN353" s="60">
        <f t="shared" ca="1" si="244"/>
        <v>-1221.4655076458578</v>
      </c>
      <c r="AO353" s="60">
        <f t="shared" ca="1" si="244"/>
        <v>1221.4655076458578</v>
      </c>
      <c r="AP353" s="63">
        <f t="shared" si="220"/>
        <v>35</v>
      </c>
      <c r="AQ353" s="62">
        <f t="shared" si="221"/>
        <v>4.4865044870412545</v>
      </c>
      <c r="AR353" s="62">
        <f t="shared" si="222"/>
        <v>224.32522435206272</v>
      </c>
      <c r="AS353" s="62">
        <f t="shared" si="223"/>
        <v>448.65044870412544</v>
      </c>
      <c r="AT353" s="62">
        <f t="shared" si="224"/>
        <v>-224.32522435206272</v>
      </c>
      <c r="AU353" s="62">
        <f t="shared" si="225"/>
        <v>672.97567305618816</v>
      </c>
      <c r="AV353" s="62">
        <f t="shared" si="226"/>
        <v>-897.30089740825088</v>
      </c>
      <c r="AW353" s="63">
        <f t="shared" si="237"/>
        <v>-224.32522435206272</v>
      </c>
      <c r="AX353" s="61" t="str">
        <f t="shared" ca="1" si="227"/>
        <v/>
      </c>
      <c r="AY353" s="69">
        <f t="shared" ca="1" si="238"/>
        <v>8988.5344923541434</v>
      </c>
      <c r="AZ353" s="51">
        <f t="shared" si="228"/>
        <v>1570.2765704644389</v>
      </c>
      <c r="BA353" s="55">
        <f t="shared" ca="1" si="229"/>
        <v>0.17266566586473617</v>
      </c>
      <c r="BB353" s="55">
        <f t="shared" ca="1" si="239"/>
        <v>-0.24768667598970612</v>
      </c>
      <c r="BC353" s="64">
        <f t="shared" ca="1" si="230"/>
        <v>-1130.0066602052602</v>
      </c>
      <c r="BE353" s="52">
        <f t="shared" ca="1" si="231"/>
        <v>6.399999999999979</v>
      </c>
      <c r="BF353" s="52" t="str">
        <f t="shared" ca="1" si="232"/>
        <v/>
      </c>
      <c r="BG353" s="52">
        <f t="shared" ca="1" si="240"/>
        <v>6.399999999999979</v>
      </c>
      <c r="BH353" s="52" t="str">
        <f t="shared" ca="1" si="241"/>
        <v/>
      </c>
    </row>
    <row r="354" spans="19:60">
      <c r="S354" s="68">
        <f t="shared" si="242"/>
        <v>7</v>
      </c>
      <c r="T354" s="69">
        <f t="shared" si="242"/>
        <v>2</v>
      </c>
      <c r="U354" s="70">
        <f t="shared" si="233"/>
        <v>3</v>
      </c>
      <c r="V354" s="68">
        <f t="shared" si="234"/>
        <v>4</v>
      </c>
      <c r="W354" s="70">
        <f t="shared" si="234"/>
        <v>7</v>
      </c>
      <c r="X354" s="71">
        <f t="shared" si="234"/>
        <v>0.42857142857142855</v>
      </c>
      <c r="Y354" s="71">
        <f t="shared" si="234"/>
        <v>0.5</v>
      </c>
      <c r="Z354" s="69">
        <f t="shared" si="234"/>
        <v>10000</v>
      </c>
      <c r="AA354" s="69">
        <f t="shared" ca="1" si="234"/>
        <v>9094.3185641468026</v>
      </c>
      <c r="AB354" s="69">
        <f t="shared" ca="1" si="235"/>
        <v>-905.6814358531974</v>
      </c>
      <c r="AC354" s="69">
        <f t="shared" ca="1" si="236"/>
        <v>132.43413957955693</v>
      </c>
      <c r="AD354" s="73">
        <f t="shared" si="243"/>
        <v>6.2999999999999794</v>
      </c>
      <c r="AE354" s="69">
        <f t="shared" si="244"/>
        <v>0.70000000000000007</v>
      </c>
      <c r="AF354" s="69">
        <f t="shared" si="244"/>
        <v>4.2</v>
      </c>
      <c r="AG354" s="78">
        <f t="shared" si="244"/>
        <v>200</v>
      </c>
      <c r="AH354" s="60">
        <f t="shared" si="244"/>
        <v>50</v>
      </c>
      <c r="AI354" s="60">
        <f t="shared" si="244"/>
        <v>210</v>
      </c>
      <c r="AJ354" s="60">
        <f t="shared" si="244"/>
        <v>10210</v>
      </c>
      <c r="AK354" s="60">
        <f t="shared" si="244"/>
        <v>1080.6814358531979</v>
      </c>
      <c r="AL354" s="60">
        <f t="shared" si="244"/>
        <v>21.613628717063957</v>
      </c>
      <c r="AM354" s="60">
        <f t="shared" ca="1" si="244"/>
        <v>-1221.4655076458578</v>
      </c>
      <c r="AN354" s="60">
        <f t="shared" ca="1" si="244"/>
        <v>-1221.4655076458578</v>
      </c>
      <c r="AO354" s="60">
        <f t="shared" ca="1" si="244"/>
        <v>1221.4655076458578</v>
      </c>
      <c r="AP354" s="63">
        <f t="shared" si="220"/>
        <v>35</v>
      </c>
      <c r="AQ354" s="62">
        <f t="shared" si="221"/>
        <v>4.5418458281054015</v>
      </c>
      <c r="AR354" s="62">
        <f t="shared" si="222"/>
        <v>227.09229140527009</v>
      </c>
      <c r="AS354" s="62">
        <f t="shared" si="223"/>
        <v>454.18458281054018</v>
      </c>
      <c r="AT354" s="62">
        <f t="shared" si="224"/>
        <v>-227.09229140527009</v>
      </c>
      <c r="AU354" s="62">
        <f t="shared" si="225"/>
        <v>681.27687421581027</v>
      </c>
      <c r="AV354" s="62">
        <f t="shared" si="226"/>
        <v>-908.36916562108036</v>
      </c>
      <c r="AW354" s="63">
        <f t="shared" si="237"/>
        <v>-227.09229140527009</v>
      </c>
      <c r="AX354" s="61" t="str">
        <f t="shared" ca="1" si="227"/>
        <v/>
      </c>
      <c r="AY354" s="69">
        <f t="shared" ca="1" si="238"/>
        <v>8988.5344923541434</v>
      </c>
      <c r="AZ354" s="51">
        <f t="shared" si="228"/>
        <v>1589.6460398368906</v>
      </c>
      <c r="BA354" s="55">
        <f t="shared" ca="1" si="229"/>
        <v>0.174795508715064</v>
      </c>
      <c r="BB354" s="55">
        <f t="shared" ca="1" si="239"/>
        <v>-0.25074190815376241</v>
      </c>
      <c r="BC354" s="64">
        <f t="shared" ca="1" si="230"/>
        <v>-1132.7737272584675</v>
      </c>
      <c r="BE354" s="52">
        <f t="shared" ca="1" si="231"/>
        <v>6.2999999999999794</v>
      </c>
      <c r="BF354" s="52" t="str">
        <f t="shared" ca="1" si="232"/>
        <v/>
      </c>
      <c r="BG354" s="52">
        <f t="shared" ca="1" si="240"/>
        <v>6.2999999999999794</v>
      </c>
      <c r="BH354" s="52" t="str">
        <f t="shared" ca="1" si="241"/>
        <v/>
      </c>
    </row>
    <row r="355" spans="19:60">
      <c r="S355" s="68">
        <f t="shared" si="242"/>
        <v>7</v>
      </c>
      <c r="T355" s="69">
        <f t="shared" si="242"/>
        <v>2</v>
      </c>
      <c r="U355" s="70">
        <f t="shared" si="233"/>
        <v>3</v>
      </c>
      <c r="V355" s="68">
        <f t="shared" si="234"/>
        <v>4</v>
      </c>
      <c r="W355" s="70">
        <f t="shared" si="234"/>
        <v>7</v>
      </c>
      <c r="X355" s="71">
        <f t="shared" si="234"/>
        <v>0.42857142857142855</v>
      </c>
      <c r="Y355" s="71">
        <f t="shared" si="234"/>
        <v>0.5</v>
      </c>
      <c r="Z355" s="69">
        <f t="shared" si="234"/>
        <v>10000</v>
      </c>
      <c r="AA355" s="69">
        <f t="shared" ca="1" si="234"/>
        <v>9094.3185641468026</v>
      </c>
      <c r="AB355" s="69">
        <f t="shared" ca="1" si="235"/>
        <v>-905.6814358531974</v>
      </c>
      <c r="AC355" s="69">
        <f t="shared" ca="1" si="236"/>
        <v>132.43413957955693</v>
      </c>
      <c r="AD355" s="73">
        <f t="shared" si="243"/>
        <v>6.1999999999999797</v>
      </c>
      <c r="AE355" s="69">
        <f t="shared" si="244"/>
        <v>0.70000000000000007</v>
      </c>
      <c r="AF355" s="69">
        <f t="shared" si="244"/>
        <v>4.2</v>
      </c>
      <c r="AG355" s="78">
        <f t="shared" si="244"/>
        <v>200</v>
      </c>
      <c r="AH355" s="60">
        <f t="shared" si="244"/>
        <v>50</v>
      </c>
      <c r="AI355" s="60">
        <f t="shared" si="244"/>
        <v>210</v>
      </c>
      <c r="AJ355" s="60">
        <f t="shared" si="244"/>
        <v>10210</v>
      </c>
      <c r="AK355" s="60">
        <f t="shared" si="244"/>
        <v>1080.6814358531979</v>
      </c>
      <c r="AL355" s="60">
        <f t="shared" si="244"/>
        <v>21.613628717063957</v>
      </c>
      <c r="AM355" s="60">
        <f t="shared" ca="1" si="244"/>
        <v>-1221.4655076458578</v>
      </c>
      <c r="AN355" s="60">
        <f t="shared" ca="1" si="244"/>
        <v>-1221.4655076458578</v>
      </c>
      <c r="AO355" s="60">
        <f t="shared" ca="1" si="244"/>
        <v>1221.4655076458578</v>
      </c>
      <c r="AP355" s="63">
        <f t="shared" si="220"/>
        <v>35</v>
      </c>
      <c r="AQ355" s="62">
        <f t="shared" si="221"/>
        <v>4.5989723737200041</v>
      </c>
      <c r="AR355" s="62">
        <f t="shared" si="222"/>
        <v>229.9486186860002</v>
      </c>
      <c r="AS355" s="62">
        <f t="shared" si="223"/>
        <v>459.8972373720004</v>
      </c>
      <c r="AT355" s="62">
        <f t="shared" si="224"/>
        <v>-229.9486186860002</v>
      </c>
      <c r="AU355" s="62">
        <f t="shared" si="225"/>
        <v>689.84585605800066</v>
      </c>
      <c r="AV355" s="62">
        <f t="shared" si="226"/>
        <v>-919.79447474400081</v>
      </c>
      <c r="AW355" s="63">
        <f t="shared" si="237"/>
        <v>-229.94861868600015</v>
      </c>
      <c r="AX355" s="61" t="str">
        <f t="shared" ca="1" si="227"/>
        <v/>
      </c>
      <c r="AY355" s="69">
        <f t="shared" ca="1" si="238"/>
        <v>8988.5344923541434</v>
      </c>
      <c r="AZ355" s="51">
        <f t="shared" si="228"/>
        <v>1609.6403308020015</v>
      </c>
      <c r="BA355" s="55">
        <f t="shared" ca="1" si="229"/>
        <v>0.17699405617346683</v>
      </c>
      <c r="BB355" s="55">
        <f t="shared" ca="1" si="239"/>
        <v>-0.25389569619407842</v>
      </c>
      <c r="BC355" s="64">
        <f t="shared" ca="1" si="230"/>
        <v>-1135.6300545391975</v>
      </c>
      <c r="BE355" s="52">
        <f t="shared" ca="1" si="231"/>
        <v>6.1999999999999797</v>
      </c>
      <c r="BF355" s="52" t="str">
        <f t="shared" ca="1" si="232"/>
        <v/>
      </c>
      <c r="BG355" s="52">
        <f t="shared" ca="1" si="240"/>
        <v>6.1999999999999797</v>
      </c>
      <c r="BH355" s="52" t="str">
        <f t="shared" ca="1" si="241"/>
        <v/>
      </c>
    </row>
    <row r="356" spans="19:60">
      <c r="S356" s="68">
        <f t="shared" si="242"/>
        <v>7</v>
      </c>
      <c r="T356" s="69">
        <f t="shared" si="242"/>
        <v>2</v>
      </c>
      <c r="U356" s="70">
        <f t="shared" si="233"/>
        <v>3</v>
      </c>
      <c r="V356" s="68">
        <f t="shared" si="234"/>
        <v>4</v>
      </c>
      <c r="W356" s="70">
        <f t="shared" si="234"/>
        <v>7</v>
      </c>
      <c r="X356" s="71">
        <f t="shared" si="234"/>
        <v>0.42857142857142855</v>
      </c>
      <c r="Y356" s="71">
        <f t="shared" si="234"/>
        <v>0.5</v>
      </c>
      <c r="Z356" s="69">
        <f t="shared" si="234"/>
        <v>10000</v>
      </c>
      <c r="AA356" s="69">
        <f t="shared" ca="1" si="234"/>
        <v>9094.3185641468026</v>
      </c>
      <c r="AB356" s="69">
        <f t="shared" ca="1" si="235"/>
        <v>-905.6814358531974</v>
      </c>
      <c r="AC356" s="69">
        <f t="shared" ca="1" si="236"/>
        <v>132.43413957955693</v>
      </c>
      <c r="AD356" s="73">
        <f t="shared" si="243"/>
        <v>6.0999999999999801</v>
      </c>
      <c r="AE356" s="69">
        <f t="shared" si="244"/>
        <v>0.70000000000000007</v>
      </c>
      <c r="AF356" s="69">
        <f t="shared" si="244"/>
        <v>4.2</v>
      </c>
      <c r="AG356" s="78">
        <f t="shared" si="244"/>
        <v>200</v>
      </c>
      <c r="AH356" s="60">
        <f t="shared" si="244"/>
        <v>50</v>
      </c>
      <c r="AI356" s="60">
        <f t="shared" si="244"/>
        <v>210</v>
      </c>
      <c r="AJ356" s="60">
        <f t="shared" si="244"/>
        <v>10210</v>
      </c>
      <c r="AK356" s="60">
        <f t="shared" si="244"/>
        <v>1080.6814358531979</v>
      </c>
      <c r="AL356" s="60">
        <f t="shared" si="244"/>
        <v>21.613628717063957</v>
      </c>
      <c r="AM356" s="60">
        <f t="shared" ca="1" si="244"/>
        <v>-1221.4655076458578</v>
      </c>
      <c r="AN356" s="60">
        <f t="shared" ca="1" si="244"/>
        <v>-1221.4655076458578</v>
      </c>
      <c r="AO356" s="60">
        <f t="shared" ca="1" si="244"/>
        <v>1221.4655076458578</v>
      </c>
      <c r="AP356" s="63">
        <f t="shared" si="220"/>
        <v>35</v>
      </c>
      <c r="AQ356" s="62">
        <f t="shared" si="221"/>
        <v>4.6579719208301693</v>
      </c>
      <c r="AR356" s="62">
        <f t="shared" si="222"/>
        <v>232.89859604150845</v>
      </c>
      <c r="AS356" s="62">
        <f t="shared" si="223"/>
        <v>465.79719208301691</v>
      </c>
      <c r="AT356" s="62">
        <f t="shared" si="224"/>
        <v>-232.89859604150845</v>
      </c>
      <c r="AU356" s="62">
        <f t="shared" si="225"/>
        <v>698.69578812452539</v>
      </c>
      <c r="AV356" s="62">
        <f t="shared" si="226"/>
        <v>-931.59438416603382</v>
      </c>
      <c r="AW356" s="63">
        <f t="shared" si="237"/>
        <v>-232.89859604150843</v>
      </c>
      <c r="AX356" s="61" t="str">
        <f t="shared" ca="1" si="227"/>
        <v/>
      </c>
      <c r="AY356" s="69">
        <f t="shared" ca="1" si="238"/>
        <v>8988.5344923541434</v>
      </c>
      <c r="AZ356" s="51">
        <f t="shared" si="228"/>
        <v>1630.2901722905592</v>
      </c>
      <c r="BA356" s="55">
        <f t="shared" ca="1" si="229"/>
        <v>0.17926468715509608</v>
      </c>
      <c r="BB356" s="55">
        <f t="shared" ca="1" si="239"/>
        <v>-0.2571528871209624</v>
      </c>
      <c r="BC356" s="64">
        <f t="shared" ca="1" si="230"/>
        <v>-1138.5800318947058</v>
      </c>
      <c r="BE356" s="52">
        <f t="shared" ca="1" si="231"/>
        <v>6.0999999999999801</v>
      </c>
      <c r="BF356" s="52" t="str">
        <f t="shared" ca="1" si="232"/>
        <v/>
      </c>
      <c r="BG356" s="52">
        <f t="shared" ca="1" si="240"/>
        <v>6.0999999999999801</v>
      </c>
      <c r="BH356" s="52" t="str">
        <f t="shared" ca="1" si="241"/>
        <v/>
      </c>
    </row>
    <row r="357" spans="19:60">
      <c r="S357" s="68">
        <f t="shared" si="242"/>
        <v>7</v>
      </c>
      <c r="T357" s="69">
        <f t="shared" si="242"/>
        <v>2</v>
      </c>
      <c r="U357" s="70">
        <f t="shared" si="233"/>
        <v>3</v>
      </c>
      <c r="V357" s="68">
        <f t="shared" si="234"/>
        <v>4</v>
      </c>
      <c r="W357" s="70">
        <f t="shared" si="234"/>
        <v>7</v>
      </c>
      <c r="X357" s="71">
        <f t="shared" si="234"/>
        <v>0.42857142857142855</v>
      </c>
      <c r="Y357" s="71">
        <f t="shared" si="234"/>
        <v>0.5</v>
      </c>
      <c r="Z357" s="69">
        <f t="shared" si="234"/>
        <v>10000</v>
      </c>
      <c r="AA357" s="69">
        <f t="shared" ca="1" si="234"/>
        <v>9094.3185641468026</v>
      </c>
      <c r="AB357" s="69">
        <f t="shared" ca="1" si="235"/>
        <v>-905.6814358531974</v>
      </c>
      <c r="AC357" s="69">
        <f t="shared" ca="1" si="236"/>
        <v>132.43413957955693</v>
      </c>
      <c r="AD357" s="73">
        <f t="shared" si="243"/>
        <v>5.9999999999999805</v>
      </c>
      <c r="AE357" s="69">
        <f t="shared" si="244"/>
        <v>0.70000000000000007</v>
      </c>
      <c r="AF357" s="69">
        <f t="shared" si="244"/>
        <v>4.2</v>
      </c>
      <c r="AG357" s="78">
        <f t="shared" si="244"/>
        <v>200</v>
      </c>
      <c r="AH357" s="60">
        <f t="shared" si="244"/>
        <v>50</v>
      </c>
      <c r="AI357" s="60">
        <f t="shared" si="244"/>
        <v>210</v>
      </c>
      <c r="AJ357" s="60">
        <f t="shared" si="244"/>
        <v>10210</v>
      </c>
      <c r="AK357" s="60">
        <f t="shared" si="244"/>
        <v>1080.6814358531979</v>
      </c>
      <c r="AL357" s="60">
        <f t="shared" si="244"/>
        <v>21.613628717063957</v>
      </c>
      <c r="AM357" s="60">
        <f t="shared" ca="1" si="244"/>
        <v>-1221.4655076458578</v>
      </c>
      <c r="AN357" s="60">
        <f t="shared" ca="1" si="244"/>
        <v>-1221.4655076458578</v>
      </c>
      <c r="AO357" s="60">
        <f t="shared" ca="1" si="244"/>
        <v>1221.4655076458578</v>
      </c>
      <c r="AP357" s="63">
        <f t="shared" si="220"/>
        <v>35</v>
      </c>
      <c r="AQ357" s="62">
        <f t="shared" si="221"/>
        <v>4.7189381195106712</v>
      </c>
      <c r="AR357" s="62">
        <f t="shared" si="222"/>
        <v>235.94690597553355</v>
      </c>
      <c r="AS357" s="62">
        <f t="shared" si="223"/>
        <v>471.89381195106711</v>
      </c>
      <c r="AT357" s="62">
        <f t="shared" si="224"/>
        <v>-235.94690597553355</v>
      </c>
      <c r="AU357" s="62">
        <f t="shared" si="225"/>
        <v>707.84071792660063</v>
      </c>
      <c r="AV357" s="62">
        <f t="shared" si="226"/>
        <v>-943.78762390213421</v>
      </c>
      <c r="AW357" s="63">
        <f t="shared" si="237"/>
        <v>-235.94690597553358</v>
      </c>
      <c r="AX357" s="61" t="str">
        <f t="shared" ca="1" si="227"/>
        <v/>
      </c>
      <c r="AY357" s="69">
        <f t="shared" ca="1" si="238"/>
        <v>8988.5344923541434</v>
      </c>
      <c r="AZ357" s="51">
        <f t="shared" si="228"/>
        <v>1651.6283418287348</v>
      </c>
      <c r="BA357" s="55">
        <f t="shared" ca="1" si="229"/>
        <v>0.18161100583611289</v>
      </c>
      <c r="BB357" s="55">
        <f t="shared" ca="1" si="239"/>
        <v>-0.26051865107874245</v>
      </c>
      <c r="BC357" s="64">
        <f t="shared" ca="1" si="230"/>
        <v>-1141.628341828731</v>
      </c>
      <c r="BE357" s="52">
        <f t="shared" ca="1" si="231"/>
        <v>5.9999999999999805</v>
      </c>
      <c r="BF357" s="52" t="str">
        <f t="shared" ca="1" si="232"/>
        <v/>
      </c>
      <c r="BG357" s="52">
        <f t="shared" ca="1" si="240"/>
        <v>5.9999999999999805</v>
      </c>
      <c r="BH357" s="52" t="str">
        <f t="shared" ca="1" si="241"/>
        <v/>
      </c>
    </row>
    <row r="358" spans="19:60">
      <c r="S358" s="68">
        <f t="shared" si="242"/>
        <v>7</v>
      </c>
      <c r="T358" s="69">
        <f t="shared" si="242"/>
        <v>2</v>
      </c>
      <c r="U358" s="70">
        <f t="shared" si="233"/>
        <v>3</v>
      </c>
      <c r="V358" s="68">
        <f t="shared" si="234"/>
        <v>4</v>
      </c>
      <c r="W358" s="70">
        <f t="shared" si="234"/>
        <v>7</v>
      </c>
      <c r="X358" s="71">
        <f t="shared" si="234"/>
        <v>0.42857142857142855</v>
      </c>
      <c r="Y358" s="71">
        <f t="shared" si="234"/>
        <v>0.5</v>
      </c>
      <c r="Z358" s="69">
        <f t="shared" si="234"/>
        <v>10000</v>
      </c>
      <c r="AA358" s="69">
        <f t="shared" ca="1" si="234"/>
        <v>9094.3185641468026</v>
      </c>
      <c r="AB358" s="69">
        <f t="shared" ca="1" si="235"/>
        <v>-905.6814358531974</v>
      </c>
      <c r="AC358" s="69">
        <f t="shared" ca="1" si="236"/>
        <v>132.43413957955693</v>
      </c>
      <c r="AD358" s="73">
        <f t="shared" si="243"/>
        <v>5.8999999999999808</v>
      </c>
      <c r="AE358" s="69">
        <f t="shared" si="244"/>
        <v>0.70000000000000007</v>
      </c>
      <c r="AF358" s="69">
        <f t="shared" si="244"/>
        <v>4.2</v>
      </c>
      <c r="AG358" s="78">
        <f t="shared" si="244"/>
        <v>200</v>
      </c>
      <c r="AH358" s="60">
        <f t="shared" si="244"/>
        <v>50</v>
      </c>
      <c r="AI358" s="60">
        <f t="shared" si="244"/>
        <v>210</v>
      </c>
      <c r="AJ358" s="60">
        <f t="shared" si="244"/>
        <v>10210</v>
      </c>
      <c r="AK358" s="60">
        <f t="shared" si="244"/>
        <v>1080.6814358531979</v>
      </c>
      <c r="AL358" s="60">
        <f t="shared" si="244"/>
        <v>21.613628717063957</v>
      </c>
      <c r="AM358" s="60">
        <f t="shared" ca="1" si="244"/>
        <v>-1221.4655076458578</v>
      </c>
      <c r="AN358" s="60">
        <f t="shared" ca="1" si="244"/>
        <v>-1221.4655076458578</v>
      </c>
      <c r="AO358" s="60">
        <f t="shared" ca="1" si="244"/>
        <v>1221.4655076458578</v>
      </c>
      <c r="AP358" s="63">
        <f t="shared" si="220"/>
        <v>35</v>
      </c>
      <c r="AQ358" s="62">
        <f t="shared" si="221"/>
        <v>4.7819709689939032</v>
      </c>
      <c r="AR358" s="62">
        <f t="shared" si="222"/>
        <v>239.09854844969516</v>
      </c>
      <c r="AS358" s="62">
        <f t="shared" si="223"/>
        <v>478.19709689939032</v>
      </c>
      <c r="AT358" s="62">
        <f t="shared" si="224"/>
        <v>-239.09854844969516</v>
      </c>
      <c r="AU358" s="62">
        <f t="shared" si="225"/>
        <v>717.29564534908548</v>
      </c>
      <c r="AV358" s="62">
        <f t="shared" si="226"/>
        <v>-956.39419379878063</v>
      </c>
      <c r="AW358" s="63">
        <f t="shared" si="237"/>
        <v>-239.09854844969516</v>
      </c>
      <c r="AX358" s="61" t="str">
        <f t="shared" ca="1" si="227"/>
        <v/>
      </c>
      <c r="AY358" s="69">
        <f t="shared" ca="1" si="238"/>
        <v>8988.5344923541434</v>
      </c>
      <c r="AZ358" s="51">
        <f t="shared" si="228"/>
        <v>1673.6898391478662</v>
      </c>
      <c r="BA358" s="55">
        <f t="shared" ca="1" si="229"/>
        <v>0.18403686074360492</v>
      </c>
      <c r="BB358" s="55">
        <f t="shared" ca="1" si="239"/>
        <v>-0.26399850873000652</v>
      </c>
      <c r="BC358" s="64">
        <f t="shared" ca="1" si="230"/>
        <v>-1144.7799843028924</v>
      </c>
      <c r="BE358" s="52">
        <f t="shared" ca="1" si="231"/>
        <v>5.8999999999999808</v>
      </c>
      <c r="BF358" s="52" t="str">
        <f t="shared" ca="1" si="232"/>
        <v/>
      </c>
      <c r="BG358" s="52">
        <f t="shared" ca="1" si="240"/>
        <v>5.8999999999999808</v>
      </c>
      <c r="BH358" s="52" t="str">
        <f t="shared" ca="1" si="241"/>
        <v/>
      </c>
    </row>
    <row r="359" spans="19:60">
      <c r="S359" s="68">
        <f t="shared" si="242"/>
        <v>7</v>
      </c>
      <c r="T359" s="69">
        <f t="shared" si="242"/>
        <v>2</v>
      </c>
      <c r="U359" s="70">
        <f t="shared" si="233"/>
        <v>3</v>
      </c>
      <c r="V359" s="68">
        <f t="shared" si="234"/>
        <v>4</v>
      </c>
      <c r="W359" s="70">
        <f t="shared" si="234"/>
        <v>7</v>
      </c>
      <c r="X359" s="71">
        <f t="shared" si="234"/>
        <v>0.42857142857142855</v>
      </c>
      <c r="Y359" s="71">
        <f t="shared" si="234"/>
        <v>0.5</v>
      </c>
      <c r="Z359" s="69">
        <f t="shared" si="234"/>
        <v>10000</v>
      </c>
      <c r="AA359" s="69">
        <f t="shared" ca="1" si="234"/>
        <v>9094.3185641468026</v>
      </c>
      <c r="AB359" s="69">
        <f t="shared" ca="1" si="235"/>
        <v>-905.6814358531974</v>
      </c>
      <c r="AC359" s="69">
        <f t="shared" ca="1" si="236"/>
        <v>132.43413957955693</v>
      </c>
      <c r="AD359" s="73">
        <f t="shared" si="243"/>
        <v>5.7999999999999812</v>
      </c>
      <c r="AE359" s="69">
        <f t="shared" si="244"/>
        <v>0.70000000000000007</v>
      </c>
      <c r="AF359" s="69">
        <f t="shared" si="244"/>
        <v>4.2</v>
      </c>
      <c r="AG359" s="78">
        <f t="shared" si="244"/>
        <v>200</v>
      </c>
      <c r="AH359" s="60">
        <f t="shared" si="244"/>
        <v>50</v>
      </c>
      <c r="AI359" s="60">
        <f t="shared" si="244"/>
        <v>210</v>
      </c>
      <c r="AJ359" s="60">
        <f t="shared" si="244"/>
        <v>10210</v>
      </c>
      <c r="AK359" s="60">
        <f t="shared" si="244"/>
        <v>1080.6814358531979</v>
      </c>
      <c r="AL359" s="60">
        <f t="shared" si="244"/>
        <v>21.613628717063957</v>
      </c>
      <c r="AM359" s="60">
        <f t="shared" ca="1" si="244"/>
        <v>-1221.4655076458578</v>
      </c>
      <c r="AN359" s="60">
        <f t="shared" ca="1" si="244"/>
        <v>-1221.4655076458578</v>
      </c>
      <c r="AO359" s="60">
        <f t="shared" ca="1" si="244"/>
        <v>1221.4655076458578</v>
      </c>
      <c r="AP359" s="63">
        <f t="shared" si="220"/>
        <v>35</v>
      </c>
      <c r="AQ359" s="62">
        <f t="shared" si="221"/>
        <v>4.8471773650110395</v>
      </c>
      <c r="AR359" s="62">
        <f t="shared" si="222"/>
        <v>242.35886825055198</v>
      </c>
      <c r="AS359" s="62">
        <f t="shared" si="223"/>
        <v>484.71773650110396</v>
      </c>
      <c r="AT359" s="62">
        <f t="shared" si="224"/>
        <v>-242.35886825055198</v>
      </c>
      <c r="AU359" s="62">
        <f t="shared" si="225"/>
        <v>727.07660475165596</v>
      </c>
      <c r="AV359" s="62">
        <f t="shared" si="226"/>
        <v>-969.43547300220791</v>
      </c>
      <c r="AW359" s="63">
        <f t="shared" si="237"/>
        <v>-242.35886825055195</v>
      </c>
      <c r="AX359" s="61" t="str">
        <f t="shared" ca="1" si="227"/>
        <v/>
      </c>
      <c r="AY359" s="69">
        <f t="shared" ca="1" si="238"/>
        <v>8988.5344923541434</v>
      </c>
      <c r="AZ359" s="51">
        <f t="shared" si="228"/>
        <v>1696.5120777538639</v>
      </c>
      <c r="BA359" s="55">
        <f t="shared" ca="1" si="229"/>
        <v>0.18654636582032078</v>
      </c>
      <c r="BB359" s="55">
        <f t="shared" ca="1" si="239"/>
        <v>-0.26759836147269345</v>
      </c>
      <c r="BC359" s="64">
        <f t="shared" ca="1" si="230"/>
        <v>-1148.0403041037493</v>
      </c>
      <c r="BE359" s="52">
        <f t="shared" ca="1" si="231"/>
        <v>5.7999999999999812</v>
      </c>
      <c r="BF359" s="52" t="str">
        <f t="shared" ca="1" si="232"/>
        <v/>
      </c>
      <c r="BG359" s="52">
        <f t="shared" ca="1" si="240"/>
        <v>5.7999999999999812</v>
      </c>
      <c r="BH359" s="52" t="str">
        <f t="shared" ca="1" si="241"/>
        <v/>
      </c>
    </row>
    <row r="360" spans="19:60">
      <c r="S360" s="68">
        <f t="shared" si="242"/>
        <v>7</v>
      </c>
      <c r="T360" s="69">
        <f t="shared" si="242"/>
        <v>2</v>
      </c>
      <c r="U360" s="70">
        <f t="shared" si="233"/>
        <v>3</v>
      </c>
      <c r="V360" s="68">
        <f t="shared" si="234"/>
        <v>4</v>
      </c>
      <c r="W360" s="70">
        <f t="shared" si="234"/>
        <v>7</v>
      </c>
      <c r="X360" s="71">
        <f t="shared" si="234"/>
        <v>0.42857142857142855</v>
      </c>
      <c r="Y360" s="71">
        <f t="shared" si="234"/>
        <v>0.5</v>
      </c>
      <c r="Z360" s="69">
        <f t="shared" si="234"/>
        <v>10000</v>
      </c>
      <c r="AA360" s="69">
        <f t="shared" ca="1" si="234"/>
        <v>9094.3185641468026</v>
      </c>
      <c r="AB360" s="69">
        <f t="shared" ca="1" si="235"/>
        <v>-905.6814358531974</v>
      </c>
      <c r="AC360" s="69">
        <f t="shared" ca="1" si="236"/>
        <v>132.43413957955693</v>
      </c>
      <c r="AD360" s="73">
        <f t="shared" si="243"/>
        <v>5.6999999999999815</v>
      </c>
      <c r="AE360" s="69">
        <f t="shared" si="244"/>
        <v>0.70000000000000007</v>
      </c>
      <c r="AF360" s="69">
        <f t="shared" si="244"/>
        <v>4.2</v>
      </c>
      <c r="AG360" s="78">
        <f t="shared" si="244"/>
        <v>200</v>
      </c>
      <c r="AH360" s="60">
        <f t="shared" si="244"/>
        <v>50</v>
      </c>
      <c r="AI360" s="60">
        <f t="shared" si="244"/>
        <v>210</v>
      </c>
      <c r="AJ360" s="60">
        <f t="shared" si="244"/>
        <v>10210</v>
      </c>
      <c r="AK360" s="60">
        <f t="shared" si="244"/>
        <v>1080.6814358531979</v>
      </c>
      <c r="AL360" s="60">
        <f t="shared" si="244"/>
        <v>21.613628717063957</v>
      </c>
      <c r="AM360" s="60">
        <f t="shared" ca="1" si="244"/>
        <v>-1221.4655076458578</v>
      </c>
      <c r="AN360" s="60">
        <f t="shared" ca="1" si="244"/>
        <v>-1221.4655076458578</v>
      </c>
      <c r="AO360" s="60">
        <f t="shared" ca="1" si="244"/>
        <v>1221.4655076458578</v>
      </c>
      <c r="AP360" s="63">
        <f t="shared" si="220"/>
        <v>35</v>
      </c>
      <c r="AQ360" s="62">
        <f t="shared" si="221"/>
        <v>4.9146717047480752</v>
      </c>
      <c r="AR360" s="62">
        <f t="shared" si="222"/>
        <v>245.73358523740376</v>
      </c>
      <c r="AS360" s="62">
        <f t="shared" si="223"/>
        <v>491.46717047480752</v>
      </c>
      <c r="AT360" s="62">
        <f t="shared" si="224"/>
        <v>-245.73358523740376</v>
      </c>
      <c r="AU360" s="62">
        <f t="shared" si="225"/>
        <v>737.20075571221128</v>
      </c>
      <c r="AV360" s="62">
        <f t="shared" si="226"/>
        <v>-982.93434094961503</v>
      </c>
      <c r="AW360" s="63">
        <f t="shared" si="237"/>
        <v>-245.73358523740376</v>
      </c>
      <c r="AX360" s="61" t="str">
        <f t="shared" ca="1" si="227"/>
        <v/>
      </c>
      <c r="AY360" s="69">
        <f t="shared" ca="1" si="238"/>
        <v>8988.5344923541434</v>
      </c>
      <c r="AZ360" s="51">
        <f t="shared" si="228"/>
        <v>1720.1350966618263</v>
      </c>
      <c r="BA360" s="55">
        <f t="shared" ca="1" si="229"/>
        <v>0.18914392370674596</v>
      </c>
      <c r="BB360" s="55">
        <f t="shared" ca="1" si="239"/>
        <v>-0.2713245248379309</v>
      </c>
      <c r="BC360" s="64">
        <f t="shared" ca="1" si="230"/>
        <v>-1151.4150210906012</v>
      </c>
      <c r="BE360" s="52">
        <f t="shared" ca="1" si="231"/>
        <v>5.6999999999999815</v>
      </c>
      <c r="BF360" s="52" t="str">
        <f t="shared" ca="1" si="232"/>
        <v/>
      </c>
      <c r="BG360" s="52">
        <f t="shared" ca="1" si="240"/>
        <v>5.6999999999999815</v>
      </c>
      <c r="BH360" s="52" t="str">
        <f t="shared" ca="1" si="241"/>
        <v/>
      </c>
    </row>
    <row r="361" spans="19:60">
      <c r="S361" s="68">
        <f t="shared" si="242"/>
        <v>7</v>
      </c>
      <c r="T361" s="69">
        <f t="shared" si="242"/>
        <v>2</v>
      </c>
      <c r="U361" s="70">
        <f t="shared" si="233"/>
        <v>3</v>
      </c>
      <c r="V361" s="68">
        <f t="shared" si="234"/>
        <v>4</v>
      </c>
      <c r="W361" s="70">
        <f t="shared" si="234"/>
        <v>7</v>
      </c>
      <c r="X361" s="71">
        <f t="shared" si="234"/>
        <v>0.42857142857142855</v>
      </c>
      <c r="Y361" s="71">
        <f t="shared" si="234"/>
        <v>0.5</v>
      </c>
      <c r="Z361" s="69">
        <f t="shared" si="234"/>
        <v>10000</v>
      </c>
      <c r="AA361" s="69">
        <f t="shared" ca="1" si="234"/>
        <v>9094.3185641468026</v>
      </c>
      <c r="AB361" s="69">
        <f t="shared" ca="1" si="235"/>
        <v>-905.6814358531974</v>
      </c>
      <c r="AC361" s="69">
        <f t="shared" ca="1" si="236"/>
        <v>132.43413957955693</v>
      </c>
      <c r="AD361" s="73">
        <f t="shared" si="243"/>
        <v>5.5999999999999819</v>
      </c>
      <c r="AE361" s="69">
        <f t="shared" si="244"/>
        <v>0.70000000000000007</v>
      </c>
      <c r="AF361" s="69">
        <f t="shared" si="244"/>
        <v>4.2</v>
      </c>
      <c r="AG361" s="78">
        <f t="shared" si="244"/>
        <v>200</v>
      </c>
      <c r="AH361" s="60">
        <f t="shared" si="244"/>
        <v>50</v>
      </c>
      <c r="AI361" s="60">
        <f t="shared" si="244"/>
        <v>210</v>
      </c>
      <c r="AJ361" s="60">
        <f t="shared" si="244"/>
        <v>10210</v>
      </c>
      <c r="AK361" s="60">
        <f t="shared" si="244"/>
        <v>1080.6814358531979</v>
      </c>
      <c r="AL361" s="60">
        <f t="shared" si="244"/>
        <v>21.613628717063957</v>
      </c>
      <c r="AM361" s="60">
        <f t="shared" ca="1" si="244"/>
        <v>-1221.4655076458578</v>
      </c>
      <c r="AN361" s="60">
        <f t="shared" ca="1" si="244"/>
        <v>-1221.4655076458578</v>
      </c>
      <c r="AO361" s="60">
        <f t="shared" ca="1" si="244"/>
        <v>1221.4655076458578</v>
      </c>
      <c r="AP361" s="63">
        <f t="shared" si="220"/>
        <v>35</v>
      </c>
      <c r="AQ361" s="62">
        <f t="shared" si="221"/>
        <v>4.9845765566185767</v>
      </c>
      <c r="AR361" s="62">
        <f t="shared" si="222"/>
        <v>249.22882783092882</v>
      </c>
      <c r="AS361" s="62">
        <f t="shared" si="223"/>
        <v>498.45765566185764</v>
      </c>
      <c r="AT361" s="62">
        <f t="shared" si="224"/>
        <v>-249.22882783092882</v>
      </c>
      <c r="AU361" s="62">
        <f t="shared" si="225"/>
        <v>747.68648349278646</v>
      </c>
      <c r="AV361" s="62">
        <f t="shared" si="226"/>
        <v>-996.91531132371529</v>
      </c>
      <c r="AW361" s="63">
        <f t="shared" si="237"/>
        <v>-249.22882783092882</v>
      </c>
      <c r="AX361" s="61" t="str">
        <f t="shared" ca="1" si="227"/>
        <v/>
      </c>
      <c r="AY361" s="69">
        <f t="shared" ca="1" si="238"/>
        <v>8988.5344923541434</v>
      </c>
      <c r="AZ361" s="51">
        <f t="shared" si="228"/>
        <v>1744.6017948165018</v>
      </c>
      <c r="BA361" s="55">
        <f t="shared" ca="1" si="229"/>
        <v>0.19183425151768632</v>
      </c>
      <c r="BB361" s="55">
        <f t="shared" ca="1" si="239"/>
        <v>-0.27518376546621248</v>
      </c>
      <c r="BC361" s="64">
        <f t="shared" ca="1" si="230"/>
        <v>-1154.9102636841262</v>
      </c>
      <c r="BE361" s="52">
        <f t="shared" ca="1" si="231"/>
        <v>5.5999999999999819</v>
      </c>
      <c r="BF361" s="52" t="str">
        <f t="shared" ca="1" si="232"/>
        <v/>
      </c>
      <c r="BG361" s="52">
        <f t="shared" ca="1" si="240"/>
        <v>5.5999999999999819</v>
      </c>
      <c r="BH361" s="52" t="str">
        <f t="shared" ca="1" si="241"/>
        <v/>
      </c>
    </row>
    <row r="362" spans="19:60">
      <c r="S362" s="68">
        <f t="shared" si="242"/>
        <v>7</v>
      </c>
      <c r="T362" s="69">
        <f t="shared" si="242"/>
        <v>2</v>
      </c>
      <c r="U362" s="70">
        <f t="shared" si="233"/>
        <v>3</v>
      </c>
      <c r="V362" s="68">
        <f t="shared" ref="V362:AA377" si="245">V361</f>
        <v>4</v>
      </c>
      <c r="W362" s="70">
        <f t="shared" si="245"/>
        <v>7</v>
      </c>
      <c r="X362" s="71">
        <f t="shared" si="245"/>
        <v>0.42857142857142855</v>
      </c>
      <c r="Y362" s="71">
        <f t="shared" si="245"/>
        <v>0.5</v>
      </c>
      <c r="Z362" s="69">
        <f t="shared" si="245"/>
        <v>10000</v>
      </c>
      <c r="AA362" s="69">
        <f t="shared" ca="1" si="245"/>
        <v>9094.3185641468026</v>
      </c>
      <c r="AB362" s="69">
        <f t="shared" ca="1" si="235"/>
        <v>-905.6814358531974</v>
      </c>
      <c r="AC362" s="69">
        <f t="shared" ca="1" si="236"/>
        <v>132.43413957955693</v>
      </c>
      <c r="AD362" s="73">
        <f t="shared" si="243"/>
        <v>5.4999999999999822</v>
      </c>
      <c r="AE362" s="69">
        <f t="shared" si="244"/>
        <v>0.70000000000000007</v>
      </c>
      <c r="AF362" s="69">
        <f t="shared" si="244"/>
        <v>4.2</v>
      </c>
      <c r="AG362" s="78">
        <f t="shared" si="244"/>
        <v>200</v>
      </c>
      <c r="AH362" s="60">
        <f t="shared" si="244"/>
        <v>50</v>
      </c>
      <c r="AI362" s="60">
        <f t="shared" si="244"/>
        <v>210</v>
      </c>
      <c r="AJ362" s="60">
        <f t="shared" si="244"/>
        <v>10210</v>
      </c>
      <c r="AK362" s="60">
        <f t="shared" si="244"/>
        <v>1080.6814358531979</v>
      </c>
      <c r="AL362" s="60">
        <f t="shared" si="244"/>
        <v>21.613628717063957</v>
      </c>
      <c r="AM362" s="60">
        <f t="shared" ca="1" si="244"/>
        <v>-1221.4655076458578</v>
      </c>
      <c r="AN362" s="60">
        <f t="shared" ca="1" si="244"/>
        <v>-1221.4655076458578</v>
      </c>
      <c r="AO362" s="60">
        <f t="shared" ca="1" si="244"/>
        <v>1221.4655076458578</v>
      </c>
      <c r="AP362" s="63">
        <f t="shared" si="220"/>
        <v>35</v>
      </c>
      <c r="AQ362" s="62">
        <f t="shared" si="221"/>
        <v>5.0570234031025505</v>
      </c>
      <c r="AR362" s="62">
        <f t="shared" si="222"/>
        <v>252.85117015512753</v>
      </c>
      <c r="AS362" s="62">
        <f t="shared" si="223"/>
        <v>505.70234031025507</v>
      </c>
      <c r="AT362" s="62">
        <f t="shared" si="224"/>
        <v>-252.85117015512753</v>
      </c>
      <c r="AU362" s="62">
        <f t="shared" si="225"/>
        <v>758.5535104653826</v>
      </c>
      <c r="AV362" s="62">
        <f t="shared" si="226"/>
        <v>-1011.4046806205101</v>
      </c>
      <c r="AW362" s="63">
        <f t="shared" si="237"/>
        <v>-252.85117015512753</v>
      </c>
      <c r="AX362" s="61" t="str">
        <f t="shared" ca="1" si="227"/>
        <v/>
      </c>
      <c r="AY362" s="69">
        <f t="shared" ca="1" si="238"/>
        <v>8988.5344923541434</v>
      </c>
      <c r="AZ362" s="51">
        <f t="shared" si="228"/>
        <v>1769.9581910858928</v>
      </c>
      <c r="BA362" s="55">
        <f t="shared" ca="1" si="229"/>
        <v>0.19462240943084275</v>
      </c>
      <c r="BB362" s="55">
        <f t="shared" ca="1" si="239"/>
        <v>-0.27918334211734064</v>
      </c>
      <c r="BC362" s="64">
        <f t="shared" ca="1" si="230"/>
        <v>-1158.5326060083248</v>
      </c>
      <c r="BE362" s="52">
        <f t="shared" ca="1" si="231"/>
        <v>5.4999999999999822</v>
      </c>
      <c r="BF362" s="52" t="str">
        <f t="shared" ca="1" si="232"/>
        <v/>
      </c>
      <c r="BG362" s="52">
        <f t="shared" ca="1" si="240"/>
        <v>5.4999999999999822</v>
      </c>
      <c r="BH362" s="52" t="str">
        <f t="shared" ca="1" si="241"/>
        <v/>
      </c>
    </row>
    <row r="363" spans="19:60">
      <c r="S363" s="68">
        <f t="shared" ref="S363:T378" si="246">S362</f>
        <v>7</v>
      </c>
      <c r="T363" s="69">
        <f t="shared" si="246"/>
        <v>2</v>
      </c>
      <c r="U363" s="70">
        <f t="shared" si="233"/>
        <v>3</v>
      </c>
      <c r="V363" s="68">
        <f t="shared" si="245"/>
        <v>4</v>
      </c>
      <c r="W363" s="70">
        <f t="shared" si="245"/>
        <v>7</v>
      </c>
      <c r="X363" s="71">
        <f t="shared" si="245"/>
        <v>0.42857142857142855</v>
      </c>
      <c r="Y363" s="71">
        <f t="shared" si="245"/>
        <v>0.5</v>
      </c>
      <c r="Z363" s="69">
        <f t="shared" si="245"/>
        <v>10000</v>
      </c>
      <c r="AA363" s="69">
        <f t="shared" ca="1" si="245"/>
        <v>9094.3185641468026</v>
      </c>
      <c r="AB363" s="69">
        <f t="shared" ca="1" si="235"/>
        <v>-905.6814358531974</v>
      </c>
      <c r="AC363" s="69">
        <f t="shared" ca="1" si="236"/>
        <v>132.43413957955693</v>
      </c>
      <c r="AD363" s="73">
        <f t="shared" si="243"/>
        <v>5.3999999999999826</v>
      </c>
      <c r="AE363" s="69">
        <f t="shared" ref="AE363:AO378" si="247">AE362</f>
        <v>0.70000000000000007</v>
      </c>
      <c r="AF363" s="69">
        <f t="shared" si="247"/>
        <v>4.2</v>
      </c>
      <c r="AG363" s="78">
        <f t="shared" si="247"/>
        <v>200</v>
      </c>
      <c r="AH363" s="60">
        <f t="shared" si="247"/>
        <v>50</v>
      </c>
      <c r="AI363" s="60">
        <f t="shared" si="247"/>
        <v>210</v>
      </c>
      <c r="AJ363" s="60">
        <f t="shared" si="247"/>
        <v>10210</v>
      </c>
      <c r="AK363" s="60">
        <f t="shared" si="247"/>
        <v>1080.6814358531979</v>
      </c>
      <c r="AL363" s="60">
        <f t="shared" si="247"/>
        <v>21.613628717063957</v>
      </c>
      <c r="AM363" s="60">
        <f t="shared" ca="1" si="247"/>
        <v>-1221.4655076458578</v>
      </c>
      <c r="AN363" s="60">
        <f t="shared" ca="1" si="247"/>
        <v>-1221.4655076458578</v>
      </c>
      <c r="AO363" s="60">
        <f t="shared" ca="1" si="247"/>
        <v>1221.4655076458578</v>
      </c>
      <c r="AP363" s="63">
        <f t="shared" si="220"/>
        <v>35</v>
      </c>
      <c r="AQ363" s="62">
        <f t="shared" si="221"/>
        <v>5.1321534661229684</v>
      </c>
      <c r="AR363" s="62">
        <f t="shared" si="222"/>
        <v>256.6076733061484</v>
      </c>
      <c r="AS363" s="62">
        <f t="shared" si="223"/>
        <v>513.2153466122968</v>
      </c>
      <c r="AT363" s="62">
        <f t="shared" si="224"/>
        <v>-256.6076733061484</v>
      </c>
      <c r="AU363" s="62">
        <f t="shared" si="225"/>
        <v>769.8230199184452</v>
      </c>
      <c r="AV363" s="62">
        <f t="shared" si="226"/>
        <v>-1026.4306932245936</v>
      </c>
      <c r="AW363" s="63">
        <f t="shared" si="237"/>
        <v>-256.6076733061484</v>
      </c>
      <c r="AX363" s="61" t="str">
        <f t="shared" ca="1" si="227"/>
        <v/>
      </c>
      <c r="AY363" s="69">
        <f t="shared" ca="1" si="238"/>
        <v>8988.5344923541434</v>
      </c>
      <c r="AZ363" s="51">
        <f t="shared" si="228"/>
        <v>1796.2537131430388</v>
      </c>
      <c r="BA363" s="55">
        <f t="shared" ca="1" si="229"/>
        <v>0.19751383245189377</v>
      </c>
      <c r="BB363" s="55">
        <f t="shared" ca="1" si="239"/>
        <v>-0.28333105123702917</v>
      </c>
      <c r="BC363" s="64">
        <f t="shared" ca="1" si="230"/>
        <v>-1162.2891091593458</v>
      </c>
      <c r="BE363" s="52">
        <f t="shared" ca="1" si="231"/>
        <v>5.3999999999999826</v>
      </c>
      <c r="BF363" s="52" t="str">
        <f t="shared" ca="1" si="232"/>
        <v/>
      </c>
      <c r="BG363" s="52">
        <f t="shared" ca="1" si="240"/>
        <v>5.3999999999999826</v>
      </c>
      <c r="BH363" s="52" t="str">
        <f t="shared" ca="1" si="241"/>
        <v/>
      </c>
    </row>
    <row r="364" spans="19:60">
      <c r="S364" s="68">
        <f t="shared" si="246"/>
        <v>7</v>
      </c>
      <c r="T364" s="69">
        <f t="shared" si="246"/>
        <v>2</v>
      </c>
      <c r="U364" s="70">
        <f t="shared" si="233"/>
        <v>3</v>
      </c>
      <c r="V364" s="68">
        <f t="shared" si="245"/>
        <v>4</v>
      </c>
      <c r="W364" s="70">
        <f t="shared" si="245"/>
        <v>7</v>
      </c>
      <c r="X364" s="71">
        <f t="shared" si="245"/>
        <v>0.42857142857142855</v>
      </c>
      <c r="Y364" s="71">
        <f t="shared" si="245"/>
        <v>0.5</v>
      </c>
      <c r="Z364" s="69">
        <f t="shared" si="245"/>
        <v>10000</v>
      </c>
      <c r="AA364" s="69">
        <f t="shared" ca="1" si="245"/>
        <v>9094.3185641468026</v>
      </c>
      <c r="AB364" s="69">
        <f t="shared" ca="1" si="235"/>
        <v>-905.6814358531974</v>
      </c>
      <c r="AC364" s="69">
        <f t="shared" ca="1" si="236"/>
        <v>132.43413957955693</v>
      </c>
      <c r="AD364" s="73">
        <f t="shared" si="243"/>
        <v>5.2999999999999829</v>
      </c>
      <c r="AE364" s="69">
        <f t="shared" si="247"/>
        <v>0.70000000000000007</v>
      </c>
      <c r="AF364" s="69">
        <f t="shared" si="247"/>
        <v>4.2</v>
      </c>
      <c r="AG364" s="78">
        <f t="shared" si="247"/>
        <v>200</v>
      </c>
      <c r="AH364" s="60">
        <f t="shared" si="247"/>
        <v>50</v>
      </c>
      <c r="AI364" s="60">
        <f t="shared" si="247"/>
        <v>210</v>
      </c>
      <c r="AJ364" s="60">
        <f t="shared" si="247"/>
        <v>10210</v>
      </c>
      <c r="AK364" s="60">
        <f t="shared" si="247"/>
        <v>1080.6814358531979</v>
      </c>
      <c r="AL364" s="60">
        <f t="shared" si="247"/>
        <v>21.613628717063957</v>
      </c>
      <c r="AM364" s="60">
        <f t="shared" ca="1" si="247"/>
        <v>-1221.4655076458578</v>
      </c>
      <c r="AN364" s="60">
        <f t="shared" ca="1" si="247"/>
        <v>-1221.4655076458578</v>
      </c>
      <c r="AO364" s="60">
        <f t="shared" ca="1" si="247"/>
        <v>1221.4655076458578</v>
      </c>
      <c r="AP364" s="63">
        <f t="shared" si="220"/>
        <v>35</v>
      </c>
      <c r="AQ364" s="62">
        <f t="shared" si="221"/>
        <v>5.2101186258611376</v>
      </c>
      <c r="AR364" s="62">
        <f t="shared" si="222"/>
        <v>260.5059312930569</v>
      </c>
      <c r="AS364" s="62">
        <f t="shared" si="223"/>
        <v>521.01186258611381</v>
      </c>
      <c r="AT364" s="62">
        <f t="shared" si="224"/>
        <v>-260.5059312930569</v>
      </c>
      <c r="AU364" s="62">
        <f t="shared" si="225"/>
        <v>781.51779387917077</v>
      </c>
      <c r="AV364" s="62">
        <f t="shared" si="226"/>
        <v>-1042.0237251722276</v>
      </c>
      <c r="AW364" s="63">
        <f t="shared" si="237"/>
        <v>-260.50593129305685</v>
      </c>
      <c r="AX364" s="61" t="str">
        <f t="shared" ca="1" si="227"/>
        <v/>
      </c>
      <c r="AY364" s="69">
        <f t="shared" ca="1" si="238"/>
        <v>8988.5344923541434</v>
      </c>
      <c r="AZ364" s="51">
        <f t="shared" si="228"/>
        <v>1823.5415190513984</v>
      </c>
      <c r="BA364" s="55">
        <f t="shared" ca="1" si="229"/>
        <v>0.20051436577562606</v>
      </c>
      <c r="BB364" s="55">
        <f t="shared" ca="1" si="239"/>
        <v>-0.28763527768198888</v>
      </c>
      <c r="BC364" s="64">
        <f t="shared" ca="1" si="230"/>
        <v>-1166.1873671462542</v>
      </c>
      <c r="BE364" s="52">
        <f t="shared" ca="1" si="231"/>
        <v>5.2999999999999829</v>
      </c>
      <c r="BF364" s="52" t="str">
        <f t="shared" ca="1" si="232"/>
        <v/>
      </c>
      <c r="BG364" s="52">
        <f t="shared" ca="1" si="240"/>
        <v>5.2999999999999829</v>
      </c>
      <c r="BH364" s="52" t="str">
        <f t="shared" ca="1" si="241"/>
        <v/>
      </c>
    </row>
    <row r="365" spans="19:60">
      <c r="S365" s="68">
        <f t="shared" si="246"/>
        <v>7</v>
      </c>
      <c r="T365" s="69">
        <f t="shared" si="246"/>
        <v>2</v>
      </c>
      <c r="U365" s="70">
        <f t="shared" si="233"/>
        <v>3</v>
      </c>
      <c r="V365" s="68">
        <f t="shared" si="245"/>
        <v>4</v>
      </c>
      <c r="W365" s="70">
        <f t="shared" si="245"/>
        <v>7</v>
      </c>
      <c r="X365" s="71">
        <f t="shared" si="245"/>
        <v>0.42857142857142855</v>
      </c>
      <c r="Y365" s="71">
        <f t="shared" si="245"/>
        <v>0.5</v>
      </c>
      <c r="Z365" s="69">
        <f t="shared" si="245"/>
        <v>10000</v>
      </c>
      <c r="AA365" s="69">
        <f t="shared" ca="1" si="245"/>
        <v>9094.3185641468026</v>
      </c>
      <c r="AB365" s="69">
        <f t="shared" ca="1" si="235"/>
        <v>-905.6814358531974</v>
      </c>
      <c r="AC365" s="69">
        <f t="shared" ca="1" si="236"/>
        <v>132.43413957955693</v>
      </c>
      <c r="AD365" s="73">
        <f t="shared" si="243"/>
        <v>5.1999999999999833</v>
      </c>
      <c r="AE365" s="69">
        <f t="shared" si="247"/>
        <v>0.70000000000000007</v>
      </c>
      <c r="AF365" s="69">
        <f t="shared" si="247"/>
        <v>4.2</v>
      </c>
      <c r="AG365" s="78">
        <f t="shared" si="247"/>
        <v>200</v>
      </c>
      <c r="AH365" s="60">
        <f t="shared" si="247"/>
        <v>50</v>
      </c>
      <c r="AI365" s="60">
        <f t="shared" si="247"/>
        <v>210</v>
      </c>
      <c r="AJ365" s="60">
        <f t="shared" si="247"/>
        <v>10210</v>
      </c>
      <c r="AK365" s="60">
        <f t="shared" si="247"/>
        <v>1080.6814358531979</v>
      </c>
      <c r="AL365" s="60">
        <f t="shared" si="247"/>
        <v>21.613628717063957</v>
      </c>
      <c r="AM365" s="60">
        <f t="shared" ca="1" si="247"/>
        <v>-1221.4655076458578</v>
      </c>
      <c r="AN365" s="60">
        <f t="shared" ca="1" si="247"/>
        <v>-1221.4655076458578</v>
      </c>
      <c r="AO365" s="60">
        <f t="shared" ca="1" si="247"/>
        <v>1221.4655076458578</v>
      </c>
      <c r="AP365" s="63">
        <f t="shared" si="220"/>
        <v>35</v>
      </c>
      <c r="AQ365" s="62">
        <f t="shared" si="221"/>
        <v>5.291082445589236</v>
      </c>
      <c r="AR365" s="62">
        <f t="shared" si="222"/>
        <v>264.55412227946181</v>
      </c>
      <c r="AS365" s="62">
        <f t="shared" si="223"/>
        <v>529.10824455892362</v>
      </c>
      <c r="AT365" s="62">
        <f t="shared" si="224"/>
        <v>-264.55412227946181</v>
      </c>
      <c r="AU365" s="62">
        <f t="shared" si="225"/>
        <v>793.66236683838542</v>
      </c>
      <c r="AV365" s="62">
        <f t="shared" si="226"/>
        <v>-1058.2164891178472</v>
      </c>
      <c r="AW365" s="63">
        <f t="shared" si="237"/>
        <v>-264.55412227946181</v>
      </c>
      <c r="AX365" s="61" t="str">
        <f t="shared" ca="1" si="227"/>
        <v/>
      </c>
      <c r="AY365" s="69">
        <f t="shared" ca="1" si="238"/>
        <v>8988.5344923541434</v>
      </c>
      <c r="AZ365" s="51">
        <f t="shared" si="228"/>
        <v>1851.8788559562327</v>
      </c>
      <c r="BA365" s="55">
        <f t="shared" ca="1" si="229"/>
        <v>0.20363030422719414</v>
      </c>
      <c r="BB365" s="55">
        <f t="shared" ca="1" si="239"/>
        <v>-0.29210505129790865</v>
      </c>
      <c r="BC365" s="64">
        <f t="shared" ca="1" si="230"/>
        <v>-1170.2355581326592</v>
      </c>
      <c r="BE365" s="52">
        <f t="shared" ca="1" si="231"/>
        <v>5.1999999999999833</v>
      </c>
      <c r="BF365" s="52" t="str">
        <f t="shared" ca="1" si="232"/>
        <v/>
      </c>
      <c r="BG365" s="52">
        <f t="shared" ca="1" si="240"/>
        <v>5.1999999999999833</v>
      </c>
      <c r="BH365" s="52" t="str">
        <f t="shared" ca="1" si="241"/>
        <v/>
      </c>
    </row>
    <row r="366" spans="19:60">
      <c r="S366" s="68">
        <f t="shared" si="246"/>
        <v>7</v>
      </c>
      <c r="T366" s="69">
        <f t="shared" si="246"/>
        <v>2</v>
      </c>
      <c r="U366" s="70">
        <f t="shared" si="233"/>
        <v>3</v>
      </c>
      <c r="V366" s="68">
        <f t="shared" si="245"/>
        <v>4</v>
      </c>
      <c r="W366" s="70">
        <f t="shared" si="245"/>
        <v>7</v>
      </c>
      <c r="X366" s="71">
        <f t="shared" si="245"/>
        <v>0.42857142857142855</v>
      </c>
      <c r="Y366" s="71">
        <f t="shared" si="245"/>
        <v>0.5</v>
      </c>
      <c r="Z366" s="69">
        <f t="shared" si="245"/>
        <v>10000</v>
      </c>
      <c r="AA366" s="69">
        <f t="shared" ca="1" si="245"/>
        <v>9094.3185641468026</v>
      </c>
      <c r="AB366" s="69">
        <f t="shared" ca="1" si="235"/>
        <v>-905.6814358531974</v>
      </c>
      <c r="AC366" s="69">
        <f t="shared" ca="1" si="236"/>
        <v>132.43413957955693</v>
      </c>
      <c r="AD366" s="73">
        <f t="shared" si="243"/>
        <v>5.0999999999999837</v>
      </c>
      <c r="AE366" s="69">
        <f t="shared" si="247"/>
        <v>0.70000000000000007</v>
      </c>
      <c r="AF366" s="69">
        <f t="shared" si="247"/>
        <v>4.2</v>
      </c>
      <c r="AG366" s="78">
        <f t="shared" si="247"/>
        <v>200</v>
      </c>
      <c r="AH366" s="60">
        <f t="shared" si="247"/>
        <v>50</v>
      </c>
      <c r="AI366" s="60">
        <f t="shared" si="247"/>
        <v>210</v>
      </c>
      <c r="AJ366" s="60">
        <f t="shared" si="247"/>
        <v>10210</v>
      </c>
      <c r="AK366" s="60">
        <f t="shared" si="247"/>
        <v>1080.6814358531979</v>
      </c>
      <c r="AL366" s="60">
        <f t="shared" si="247"/>
        <v>21.613628717063957</v>
      </c>
      <c r="AM366" s="60">
        <f t="shared" ca="1" si="247"/>
        <v>-1221.4655076458578</v>
      </c>
      <c r="AN366" s="60">
        <f t="shared" ca="1" si="247"/>
        <v>-1221.4655076458578</v>
      </c>
      <c r="AO366" s="60">
        <f t="shared" ca="1" si="247"/>
        <v>1221.4655076458578</v>
      </c>
      <c r="AP366" s="63">
        <f t="shared" si="220"/>
        <v>35</v>
      </c>
      <c r="AQ366" s="62">
        <f t="shared" si="221"/>
        <v>5.3752213170713778</v>
      </c>
      <c r="AR366" s="62">
        <f t="shared" si="222"/>
        <v>268.76106585356888</v>
      </c>
      <c r="AS366" s="62">
        <f t="shared" si="223"/>
        <v>537.52213170713776</v>
      </c>
      <c r="AT366" s="62">
        <f t="shared" si="224"/>
        <v>-268.76106585356888</v>
      </c>
      <c r="AU366" s="62">
        <f t="shared" si="225"/>
        <v>806.28319756070664</v>
      </c>
      <c r="AV366" s="62">
        <f t="shared" si="226"/>
        <v>-1075.0442634142755</v>
      </c>
      <c r="AW366" s="63">
        <f t="shared" si="237"/>
        <v>-268.76106585356888</v>
      </c>
      <c r="AX366" s="61" t="str">
        <f t="shared" ca="1" si="227"/>
        <v/>
      </c>
      <c r="AY366" s="69">
        <f t="shared" ca="1" si="238"/>
        <v>8988.5344923541434</v>
      </c>
      <c r="AZ366" s="51">
        <f t="shared" si="228"/>
        <v>1881.3274609749822</v>
      </c>
      <c r="BA366" s="55">
        <f t="shared" ca="1" si="229"/>
        <v>0.20686843634352958</v>
      </c>
      <c r="BB366" s="55">
        <f t="shared" ca="1" si="239"/>
        <v>-0.29675011015366837</v>
      </c>
      <c r="BC366" s="64">
        <f t="shared" ca="1" si="230"/>
        <v>-1174.4425017067663</v>
      </c>
      <c r="BE366" s="52">
        <f t="shared" ca="1" si="231"/>
        <v>5.0999999999999837</v>
      </c>
      <c r="BF366" s="52" t="str">
        <f t="shared" ca="1" si="232"/>
        <v/>
      </c>
      <c r="BG366" s="52">
        <f t="shared" ca="1" si="240"/>
        <v>5.0999999999999837</v>
      </c>
      <c r="BH366" s="52" t="str">
        <f t="shared" ca="1" si="241"/>
        <v/>
      </c>
    </row>
    <row r="367" spans="19:60">
      <c r="S367" s="68">
        <f t="shared" si="246"/>
        <v>7</v>
      </c>
      <c r="T367" s="69">
        <f t="shared" si="246"/>
        <v>2</v>
      </c>
      <c r="U367" s="70">
        <f t="shared" si="233"/>
        <v>3</v>
      </c>
      <c r="V367" s="68">
        <f t="shared" si="245"/>
        <v>4</v>
      </c>
      <c r="W367" s="70">
        <f t="shared" si="245"/>
        <v>7</v>
      </c>
      <c r="X367" s="71">
        <f t="shared" si="245"/>
        <v>0.42857142857142855</v>
      </c>
      <c r="Y367" s="71">
        <f t="shared" si="245"/>
        <v>0.5</v>
      </c>
      <c r="Z367" s="69">
        <f t="shared" si="245"/>
        <v>10000</v>
      </c>
      <c r="AA367" s="69">
        <f t="shared" ca="1" si="245"/>
        <v>9094.3185641468026</v>
      </c>
      <c r="AB367" s="69">
        <f t="shared" ca="1" si="235"/>
        <v>-905.6814358531974</v>
      </c>
      <c r="AC367" s="69">
        <f t="shared" ca="1" si="236"/>
        <v>132.43413957955693</v>
      </c>
      <c r="AD367" s="73">
        <f t="shared" si="243"/>
        <v>4.999999999999984</v>
      </c>
      <c r="AE367" s="69">
        <f t="shared" si="247"/>
        <v>0.70000000000000007</v>
      </c>
      <c r="AF367" s="69">
        <f t="shared" si="247"/>
        <v>4.2</v>
      </c>
      <c r="AG367" s="78">
        <f t="shared" si="247"/>
        <v>200</v>
      </c>
      <c r="AH367" s="60">
        <f t="shared" si="247"/>
        <v>50</v>
      </c>
      <c r="AI367" s="60">
        <f t="shared" si="247"/>
        <v>210</v>
      </c>
      <c r="AJ367" s="60">
        <f t="shared" si="247"/>
        <v>10210</v>
      </c>
      <c r="AK367" s="60">
        <f t="shared" si="247"/>
        <v>1080.6814358531979</v>
      </c>
      <c r="AL367" s="60">
        <f t="shared" si="247"/>
        <v>21.613628717063957</v>
      </c>
      <c r="AM367" s="60">
        <f t="shared" ca="1" si="247"/>
        <v>-1221.4655076458578</v>
      </c>
      <c r="AN367" s="60">
        <f t="shared" ca="1" si="247"/>
        <v>-1221.4655076458578</v>
      </c>
      <c r="AO367" s="60">
        <f t="shared" ca="1" si="247"/>
        <v>1221.4655076458578</v>
      </c>
      <c r="AP367" s="63">
        <f t="shared" si="220"/>
        <v>35</v>
      </c>
      <c r="AQ367" s="62">
        <f t="shared" si="221"/>
        <v>5.4627257434128058</v>
      </c>
      <c r="AR367" s="62">
        <f t="shared" si="222"/>
        <v>273.13628717064029</v>
      </c>
      <c r="AS367" s="62">
        <f t="shared" si="223"/>
        <v>546.27257434128057</v>
      </c>
      <c r="AT367" s="62">
        <f t="shared" si="224"/>
        <v>-273.13628717064029</v>
      </c>
      <c r="AU367" s="62">
        <f t="shared" si="225"/>
        <v>819.4088615119208</v>
      </c>
      <c r="AV367" s="62">
        <f t="shared" si="226"/>
        <v>-1092.5451486825611</v>
      </c>
      <c r="AW367" s="63">
        <f t="shared" si="237"/>
        <v>-273.13628717064034</v>
      </c>
      <c r="AX367" s="61" t="str">
        <f t="shared" ca="1" si="227"/>
        <v/>
      </c>
      <c r="AY367" s="69">
        <f t="shared" ca="1" si="238"/>
        <v>8988.5344923541434</v>
      </c>
      <c r="AZ367" s="51">
        <f t="shared" si="228"/>
        <v>1911.954010194482</v>
      </c>
      <c r="BA367" s="55">
        <f t="shared" ca="1" si="229"/>
        <v>0.21023609374451849</v>
      </c>
      <c r="BB367" s="55">
        <f t="shared" ca="1" si="239"/>
        <v>-0.30158097136365863</v>
      </c>
      <c r="BC367" s="64">
        <f t="shared" ca="1" si="230"/>
        <v>-1178.8177230238377</v>
      </c>
      <c r="BE367" s="52">
        <f t="shared" ca="1" si="231"/>
        <v>4.999999999999984</v>
      </c>
      <c r="BF367" s="52" t="str">
        <f t="shared" ca="1" si="232"/>
        <v/>
      </c>
      <c r="BG367" s="52">
        <f t="shared" ca="1" si="240"/>
        <v>4.999999999999984</v>
      </c>
      <c r="BH367" s="52" t="str">
        <f t="shared" ca="1" si="241"/>
        <v/>
      </c>
    </row>
    <row r="368" spans="19:60">
      <c r="S368" s="68">
        <f t="shared" si="246"/>
        <v>7</v>
      </c>
      <c r="T368" s="69">
        <f t="shared" si="246"/>
        <v>2</v>
      </c>
      <c r="U368" s="70">
        <f t="shared" si="233"/>
        <v>3</v>
      </c>
      <c r="V368" s="68">
        <f t="shared" si="245"/>
        <v>4</v>
      </c>
      <c r="W368" s="70">
        <f t="shared" si="245"/>
        <v>7</v>
      </c>
      <c r="X368" s="71">
        <f t="shared" si="245"/>
        <v>0.42857142857142855</v>
      </c>
      <c r="Y368" s="71">
        <f t="shared" si="245"/>
        <v>0.5</v>
      </c>
      <c r="Z368" s="69">
        <f t="shared" si="245"/>
        <v>10000</v>
      </c>
      <c r="AA368" s="69">
        <f t="shared" ca="1" si="245"/>
        <v>9094.3185641468026</v>
      </c>
      <c r="AB368" s="69">
        <f t="shared" ca="1" si="235"/>
        <v>-905.6814358531974</v>
      </c>
      <c r="AC368" s="69">
        <f t="shared" ca="1" si="236"/>
        <v>132.43413957955693</v>
      </c>
      <c r="AD368" s="73">
        <f t="shared" si="243"/>
        <v>4.8999999999999844</v>
      </c>
      <c r="AE368" s="69">
        <f t="shared" si="247"/>
        <v>0.70000000000000007</v>
      </c>
      <c r="AF368" s="69">
        <f t="shared" si="247"/>
        <v>4.2</v>
      </c>
      <c r="AG368" s="78">
        <f t="shared" si="247"/>
        <v>200</v>
      </c>
      <c r="AH368" s="60">
        <f t="shared" si="247"/>
        <v>50</v>
      </c>
      <c r="AI368" s="60">
        <f t="shared" si="247"/>
        <v>210</v>
      </c>
      <c r="AJ368" s="60">
        <f t="shared" si="247"/>
        <v>10210</v>
      </c>
      <c r="AK368" s="60">
        <f t="shared" si="247"/>
        <v>1080.6814358531979</v>
      </c>
      <c r="AL368" s="60">
        <f t="shared" si="247"/>
        <v>21.613628717063957</v>
      </c>
      <c r="AM368" s="60">
        <f t="shared" ca="1" si="247"/>
        <v>-1221.4655076458578</v>
      </c>
      <c r="AN368" s="60">
        <f t="shared" ca="1" si="247"/>
        <v>-1221.4655076458578</v>
      </c>
      <c r="AO368" s="60">
        <f t="shared" ca="1" si="247"/>
        <v>1221.4655076458578</v>
      </c>
      <c r="AP368" s="63">
        <f t="shared" si="220"/>
        <v>35</v>
      </c>
      <c r="AQ368" s="62">
        <f t="shared" si="221"/>
        <v>5.5538017789926588</v>
      </c>
      <c r="AR368" s="62">
        <f t="shared" si="222"/>
        <v>277.69008894963292</v>
      </c>
      <c r="AS368" s="62">
        <f t="shared" si="223"/>
        <v>555.38017789926585</v>
      </c>
      <c r="AT368" s="62">
        <f t="shared" si="224"/>
        <v>-277.69008894963292</v>
      </c>
      <c r="AU368" s="62">
        <f t="shared" si="225"/>
        <v>833.07026684889877</v>
      </c>
      <c r="AV368" s="62">
        <f t="shared" si="226"/>
        <v>-1110.7603557985317</v>
      </c>
      <c r="AW368" s="63">
        <f t="shared" si="237"/>
        <v>-277.69008894963292</v>
      </c>
      <c r="AX368" s="61" t="str">
        <f t="shared" ca="1" si="227"/>
        <v/>
      </c>
      <c r="AY368" s="69">
        <f t="shared" ca="1" si="238"/>
        <v>8988.5344923541434</v>
      </c>
      <c r="AZ368" s="51">
        <f t="shared" si="228"/>
        <v>1943.8306226474306</v>
      </c>
      <c r="BA368" s="55">
        <f t="shared" ca="1" si="229"/>
        <v>0.21374120654962939</v>
      </c>
      <c r="BB368" s="55">
        <f t="shared" ca="1" si="239"/>
        <v>-0.30660901058221968</v>
      </c>
      <c r="BC368" s="64">
        <f t="shared" ca="1" si="230"/>
        <v>-1183.3715248028302</v>
      </c>
      <c r="BE368" s="52">
        <f t="shared" ca="1" si="231"/>
        <v>4.8999999999999844</v>
      </c>
      <c r="BF368" s="52" t="str">
        <f t="shared" ca="1" si="232"/>
        <v/>
      </c>
      <c r="BG368" s="52">
        <f t="shared" ca="1" si="240"/>
        <v>4.8999999999999844</v>
      </c>
      <c r="BH368" s="52" t="str">
        <f t="shared" ca="1" si="241"/>
        <v/>
      </c>
    </row>
    <row r="369" spans="19:60">
      <c r="S369" s="68">
        <f t="shared" si="246"/>
        <v>7</v>
      </c>
      <c r="T369" s="69">
        <f t="shared" si="246"/>
        <v>2</v>
      </c>
      <c r="U369" s="70">
        <f t="shared" si="233"/>
        <v>3</v>
      </c>
      <c r="V369" s="68">
        <f t="shared" si="245"/>
        <v>4</v>
      </c>
      <c r="W369" s="70">
        <f t="shared" si="245"/>
        <v>7</v>
      </c>
      <c r="X369" s="71">
        <f t="shared" si="245"/>
        <v>0.42857142857142855</v>
      </c>
      <c r="Y369" s="71">
        <f t="shared" si="245"/>
        <v>0.5</v>
      </c>
      <c r="Z369" s="69">
        <f t="shared" si="245"/>
        <v>10000</v>
      </c>
      <c r="AA369" s="69">
        <f t="shared" ca="1" si="245"/>
        <v>9094.3185641468026</v>
      </c>
      <c r="AB369" s="69">
        <f t="shared" ca="1" si="235"/>
        <v>-905.6814358531974</v>
      </c>
      <c r="AC369" s="69">
        <f t="shared" ca="1" si="236"/>
        <v>132.43413957955693</v>
      </c>
      <c r="AD369" s="73">
        <f t="shared" si="243"/>
        <v>4.7999999999999847</v>
      </c>
      <c r="AE369" s="69">
        <f t="shared" si="247"/>
        <v>0.70000000000000007</v>
      </c>
      <c r="AF369" s="69">
        <f t="shared" si="247"/>
        <v>4.2</v>
      </c>
      <c r="AG369" s="78">
        <f t="shared" si="247"/>
        <v>200</v>
      </c>
      <c r="AH369" s="60">
        <f t="shared" si="247"/>
        <v>50</v>
      </c>
      <c r="AI369" s="60">
        <f t="shared" si="247"/>
        <v>210</v>
      </c>
      <c r="AJ369" s="60">
        <f t="shared" si="247"/>
        <v>10210</v>
      </c>
      <c r="AK369" s="60">
        <f t="shared" si="247"/>
        <v>1080.6814358531979</v>
      </c>
      <c r="AL369" s="60">
        <f t="shared" si="247"/>
        <v>21.613628717063957</v>
      </c>
      <c r="AM369" s="60">
        <f t="shared" ca="1" si="247"/>
        <v>-1221.4655076458578</v>
      </c>
      <c r="AN369" s="60">
        <f t="shared" ca="1" si="247"/>
        <v>-1221.4655076458578</v>
      </c>
      <c r="AO369" s="60">
        <f t="shared" ca="1" si="247"/>
        <v>1221.4655076458578</v>
      </c>
      <c r="AP369" s="63">
        <f t="shared" si="220"/>
        <v>35</v>
      </c>
      <c r="AQ369" s="62">
        <f t="shared" si="221"/>
        <v>5.648672649388339</v>
      </c>
      <c r="AR369" s="62">
        <f t="shared" si="222"/>
        <v>282.43363246941698</v>
      </c>
      <c r="AS369" s="62">
        <f t="shared" si="223"/>
        <v>564.86726493883396</v>
      </c>
      <c r="AT369" s="62">
        <f t="shared" si="224"/>
        <v>-282.43363246941698</v>
      </c>
      <c r="AU369" s="62">
        <f t="shared" si="225"/>
        <v>847.30089740825088</v>
      </c>
      <c r="AV369" s="62">
        <f t="shared" si="226"/>
        <v>-1129.7345298776679</v>
      </c>
      <c r="AW369" s="63">
        <f t="shared" si="237"/>
        <v>-282.43363246941703</v>
      </c>
      <c r="AX369" s="61" t="str">
        <f t="shared" ca="1" si="227"/>
        <v/>
      </c>
      <c r="AY369" s="69">
        <f t="shared" ca="1" si="238"/>
        <v>8988.5344923541434</v>
      </c>
      <c r="AZ369" s="51">
        <f t="shared" si="228"/>
        <v>1977.0354272859188</v>
      </c>
      <c r="BA369" s="55">
        <f t="shared" ca="1" si="229"/>
        <v>0.21739236572161988</v>
      </c>
      <c r="BB369" s="55">
        <f t="shared" ca="1" si="239"/>
        <v>-0.31184655143488765</v>
      </c>
      <c r="BC369" s="64">
        <f t="shared" ca="1" si="230"/>
        <v>-1188.1150683226144</v>
      </c>
      <c r="BE369" s="52">
        <f t="shared" ca="1" si="231"/>
        <v>4.7999999999999847</v>
      </c>
      <c r="BF369" s="52" t="str">
        <f t="shared" ca="1" si="232"/>
        <v/>
      </c>
      <c r="BG369" s="52">
        <f t="shared" ca="1" si="240"/>
        <v>4.7999999999999847</v>
      </c>
      <c r="BH369" s="52" t="str">
        <f t="shared" ca="1" si="241"/>
        <v/>
      </c>
    </row>
    <row r="370" spans="19:60">
      <c r="S370" s="68">
        <f t="shared" si="246"/>
        <v>7</v>
      </c>
      <c r="T370" s="69">
        <f t="shared" si="246"/>
        <v>2</v>
      </c>
      <c r="U370" s="70">
        <f t="shared" si="233"/>
        <v>3</v>
      </c>
      <c r="V370" s="68">
        <f t="shared" si="245"/>
        <v>4</v>
      </c>
      <c r="W370" s="70">
        <f t="shared" si="245"/>
        <v>7</v>
      </c>
      <c r="X370" s="71">
        <f t="shared" si="245"/>
        <v>0.42857142857142855</v>
      </c>
      <c r="Y370" s="71">
        <f t="shared" si="245"/>
        <v>0.5</v>
      </c>
      <c r="Z370" s="69">
        <f t="shared" si="245"/>
        <v>10000</v>
      </c>
      <c r="AA370" s="69">
        <f t="shared" ca="1" si="245"/>
        <v>9094.3185641468026</v>
      </c>
      <c r="AB370" s="69">
        <f t="shared" ca="1" si="235"/>
        <v>-905.6814358531974</v>
      </c>
      <c r="AC370" s="69">
        <f t="shared" ca="1" si="236"/>
        <v>132.43413957955693</v>
      </c>
      <c r="AD370" s="73">
        <f t="shared" si="243"/>
        <v>4.6999999999999851</v>
      </c>
      <c r="AE370" s="69">
        <f t="shared" si="247"/>
        <v>0.70000000000000007</v>
      </c>
      <c r="AF370" s="69">
        <f t="shared" si="247"/>
        <v>4.2</v>
      </c>
      <c r="AG370" s="78">
        <f t="shared" si="247"/>
        <v>200</v>
      </c>
      <c r="AH370" s="60">
        <f t="shared" si="247"/>
        <v>50</v>
      </c>
      <c r="AI370" s="60">
        <f t="shared" si="247"/>
        <v>210</v>
      </c>
      <c r="AJ370" s="60">
        <f t="shared" si="247"/>
        <v>10210</v>
      </c>
      <c r="AK370" s="60">
        <f t="shared" si="247"/>
        <v>1080.6814358531979</v>
      </c>
      <c r="AL370" s="60">
        <f t="shared" si="247"/>
        <v>21.613628717063957</v>
      </c>
      <c r="AM370" s="60">
        <f t="shared" ca="1" si="247"/>
        <v>-1221.4655076458578</v>
      </c>
      <c r="AN370" s="60">
        <f t="shared" ca="1" si="247"/>
        <v>-1221.4655076458578</v>
      </c>
      <c r="AO370" s="60">
        <f t="shared" ca="1" si="247"/>
        <v>1221.4655076458578</v>
      </c>
      <c r="AP370" s="63">
        <f t="shared" si="220"/>
        <v>35</v>
      </c>
      <c r="AQ370" s="62">
        <f t="shared" si="221"/>
        <v>5.747580578098729</v>
      </c>
      <c r="AR370" s="62">
        <f t="shared" si="222"/>
        <v>287.37902890493643</v>
      </c>
      <c r="AS370" s="62">
        <f t="shared" si="223"/>
        <v>574.75805780987287</v>
      </c>
      <c r="AT370" s="62">
        <f t="shared" si="224"/>
        <v>-287.37902890493643</v>
      </c>
      <c r="AU370" s="62">
        <f t="shared" si="225"/>
        <v>862.13708671480936</v>
      </c>
      <c r="AV370" s="62">
        <f t="shared" si="226"/>
        <v>-1149.5161156197457</v>
      </c>
      <c r="AW370" s="63">
        <f t="shared" si="237"/>
        <v>-287.37902890493638</v>
      </c>
      <c r="AX370" s="61" t="str">
        <f t="shared" ca="1" si="227"/>
        <v/>
      </c>
      <c r="AY370" s="69">
        <f t="shared" ca="1" si="238"/>
        <v>8988.5344923541434</v>
      </c>
      <c r="AZ370" s="51">
        <f t="shared" si="228"/>
        <v>2011.6532023345551</v>
      </c>
      <c r="BA370" s="55">
        <f t="shared" ca="1" si="229"/>
        <v>0.22119889336901422</v>
      </c>
      <c r="BB370" s="55">
        <f t="shared" ca="1" si="239"/>
        <v>-0.31730696636639227</v>
      </c>
      <c r="BC370" s="64">
        <f t="shared" ca="1" si="230"/>
        <v>-1193.0604647581338</v>
      </c>
      <c r="BE370" s="52">
        <f t="shared" ca="1" si="231"/>
        <v>4.6999999999999851</v>
      </c>
      <c r="BF370" s="52" t="str">
        <f t="shared" ca="1" si="232"/>
        <v/>
      </c>
      <c r="BG370" s="52">
        <f t="shared" ca="1" si="240"/>
        <v>4.6999999999999851</v>
      </c>
      <c r="BH370" s="52" t="str">
        <f t="shared" ca="1" si="241"/>
        <v/>
      </c>
    </row>
    <row r="371" spans="19:60">
      <c r="S371" s="68">
        <f t="shared" si="246"/>
        <v>7</v>
      </c>
      <c r="T371" s="69">
        <f t="shared" si="246"/>
        <v>2</v>
      </c>
      <c r="U371" s="70">
        <f t="shared" si="233"/>
        <v>3</v>
      </c>
      <c r="V371" s="68">
        <f t="shared" si="245"/>
        <v>4</v>
      </c>
      <c r="W371" s="70">
        <f t="shared" si="245"/>
        <v>7</v>
      </c>
      <c r="X371" s="71">
        <f t="shared" si="245"/>
        <v>0.42857142857142855</v>
      </c>
      <c r="Y371" s="71">
        <f t="shared" si="245"/>
        <v>0.5</v>
      </c>
      <c r="Z371" s="69">
        <f t="shared" si="245"/>
        <v>10000</v>
      </c>
      <c r="AA371" s="69">
        <f t="shared" ca="1" si="245"/>
        <v>9094.3185641468026</v>
      </c>
      <c r="AB371" s="69">
        <f t="shared" ca="1" si="235"/>
        <v>-905.6814358531974</v>
      </c>
      <c r="AC371" s="69">
        <f t="shared" ca="1" si="236"/>
        <v>132.43413957955693</v>
      </c>
      <c r="AD371" s="73">
        <f t="shared" si="243"/>
        <v>4.5999999999999854</v>
      </c>
      <c r="AE371" s="69">
        <f t="shared" si="247"/>
        <v>0.70000000000000007</v>
      </c>
      <c r="AF371" s="69">
        <f t="shared" si="247"/>
        <v>4.2</v>
      </c>
      <c r="AG371" s="78">
        <f t="shared" si="247"/>
        <v>200</v>
      </c>
      <c r="AH371" s="60">
        <f t="shared" si="247"/>
        <v>50</v>
      </c>
      <c r="AI371" s="60">
        <f t="shared" si="247"/>
        <v>210</v>
      </c>
      <c r="AJ371" s="60">
        <f t="shared" si="247"/>
        <v>10210</v>
      </c>
      <c r="AK371" s="60">
        <f t="shared" si="247"/>
        <v>1080.6814358531979</v>
      </c>
      <c r="AL371" s="60">
        <f t="shared" si="247"/>
        <v>21.613628717063957</v>
      </c>
      <c r="AM371" s="60">
        <f t="shared" ca="1" si="247"/>
        <v>-1221.4655076458578</v>
      </c>
      <c r="AN371" s="60">
        <f t="shared" ca="1" si="247"/>
        <v>-1221.4655076458578</v>
      </c>
      <c r="AO371" s="60">
        <f t="shared" ca="1" si="247"/>
        <v>1221.4655076458578</v>
      </c>
      <c r="AP371" s="63">
        <f t="shared" si="220"/>
        <v>35</v>
      </c>
      <c r="AQ371" s="62">
        <f t="shared" si="221"/>
        <v>5.8507888515356576</v>
      </c>
      <c r="AR371" s="62">
        <f t="shared" si="222"/>
        <v>292.5394425767829</v>
      </c>
      <c r="AS371" s="62">
        <f t="shared" si="223"/>
        <v>585.07888515356581</v>
      </c>
      <c r="AT371" s="62">
        <f t="shared" si="224"/>
        <v>-292.5394425767829</v>
      </c>
      <c r="AU371" s="62">
        <f t="shared" si="225"/>
        <v>877.61832773034871</v>
      </c>
      <c r="AV371" s="62">
        <f t="shared" si="226"/>
        <v>-1170.1577703071316</v>
      </c>
      <c r="AW371" s="63">
        <f t="shared" si="237"/>
        <v>-292.5394425767829</v>
      </c>
      <c r="AX371" s="61" t="str">
        <f t="shared" ca="1" si="227"/>
        <v/>
      </c>
      <c r="AY371" s="69">
        <f t="shared" ca="1" si="238"/>
        <v>8988.5344923541434</v>
      </c>
      <c r="AZ371" s="51">
        <f t="shared" si="228"/>
        <v>2047.7760980374803</v>
      </c>
      <c r="BA371" s="55">
        <f t="shared" ca="1" si="229"/>
        <v>0.22517092221846921</v>
      </c>
      <c r="BB371" s="55">
        <f t="shared" ca="1" si="239"/>
        <v>-0.32300479064274523</v>
      </c>
      <c r="BC371" s="64">
        <f t="shared" ca="1" si="230"/>
        <v>-1198.2208784299803</v>
      </c>
      <c r="BE371" s="52">
        <f t="shared" ca="1" si="231"/>
        <v>4.5999999999999854</v>
      </c>
      <c r="BF371" s="52" t="str">
        <f t="shared" ca="1" si="232"/>
        <v/>
      </c>
      <c r="BG371" s="52">
        <f t="shared" ca="1" si="240"/>
        <v>4.5999999999999854</v>
      </c>
      <c r="BH371" s="52" t="str">
        <f t="shared" ca="1" si="241"/>
        <v/>
      </c>
    </row>
    <row r="372" spans="19:60">
      <c r="S372" s="68">
        <f t="shared" si="246"/>
        <v>7</v>
      </c>
      <c r="T372" s="69">
        <f t="shared" si="246"/>
        <v>2</v>
      </c>
      <c r="U372" s="70">
        <f t="shared" si="233"/>
        <v>3</v>
      </c>
      <c r="V372" s="68">
        <f t="shared" si="245"/>
        <v>4</v>
      </c>
      <c r="W372" s="70">
        <f t="shared" si="245"/>
        <v>7</v>
      </c>
      <c r="X372" s="71">
        <f t="shared" si="245"/>
        <v>0.42857142857142855</v>
      </c>
      <c r="Y372" s="71">
        <f t="shared" si="245"/>
        <v>0.5</v>
      </c>
      <c r="Z372" s="69">
        <f t="shared" si="245"/>
        <v>10000</v>
      </c>
      <c r="AA372" s="69">
        <f t="shared" ca="1" si="245"/>
        <v>9094.3185641468026</v>
      </c>
      <c r="AB372" s="69">
        <f t="shared" ca="1" si="235"/>
        <v>-905.6814358531974</v>
      </c>
      <c r="AC372" s="69">
        <f t="shared" ca="1" si="236"/>
        <v>132.43413957955693</v>
      </c>
      <c r="AD372" s="73">
        <f t="shared" si="243"/>
        <v>4.4999999999999858</v>
      </c>
      <c r="AE372" s="69">
        <f t="shared" si="247"/>
        <v>0.70000000000000007</v>
      </c>
      <c r="AF372" s="69">
        <f t="shared" si="247"/>
        <v>4.2</v>
      </c>
      <c r="AG372" s="78">
        <f t="shared" si="247"/>
        <v>200</v>
      </c>
      <c r="AH372" s="60">
        <f t="shared" si="247"/>
        <v>50</v>
      </c>
      <c r="AI372" s="60">
        <f t="shared" si="247"/>
        <v>210</v>
      </c>
      <c r="AJ372" s="60">
        <f t="shared" si="247"/>
        <v>10210</v>
      </c>
      <c r="AK372" s="60">
        <f t="shared" si="247"/>
        <v>1080.6814358531979</v>
      </c>
      <c r="AL372" s="60">
        <f t="shared" si="247"/>
        <v>21.613628717063957</v>
      </c>
      <c r="AM372" s="60">
        <f t="shared" ca="1" si="247"/>
        <v>-1221.4655076458578</v>
      </c>
      <c r="AN372" s="60">
        <f t="shared" ca="1" si="247"/>
        <v>-1221.4655076458578</v>
      </c>
      <c r="AO372" s="60">
        <f t="shared" ca="1" si="247"/>
        <v>1221.4655076458578</v>
      </c>
      <c r="AP372" s="63">
        <f t="shared" si="220"/>
        <v>35</v>
      </c>
      <c r="AQ372" s="62">
        <f t="shared" si="221"/>
        <v>5.9585841593475619</v>
      </c>
      <c r="AR372" s="62">
        <f t="shared" si="222"/>
        <v>297.92920796737809</v>
      </c>
      <c r="AS372" s="62">
        <f t="shared" si="223"/>
        <v>595.85841593475618</v>
      </c>
      <c r="AT372" s="62">
        <f t="shared" si="224"/>
        <v>-297.92920796737809</v>
      </c>
      <c r="AU372" s="62">
        <f t="shared" si="225"/>
        <v>893.78762390213433</v>
      </c>
      <c r="AV372" s="62">
        <f t="shared" si="226"/>
        <v>-1191.7168318695124</v>
      </c>
      <c r="AW372" s="63">
        <f t="shared" si="237"/>
        <v>-297.92920796737803</v>
      </c>
      <c r="AX372" s="61" t="str">
        <f t="shared" ca="1" si="227"/>
        <v/>
      </c>
      <c r="AY372" s="69">
        <f t="shared" ca="1" si="238"/>
        <v>8988.5344923541434</v>
      </c>
      <c r="AZ372" s="51">
        <f t="shared" si="228"/>
        <v>2085.5044557716465</v>
      </c>
      <c r="BA372" s="55">
        <f t="shared" ca="1" si="229"/>
        <v>0.22931948568345553</v>
      </c>
      <c r="BB372" s="55">
        <f t="shared" ca="1" si="239"/>
        <v>-0.32895585155360257</v>
      </c>
      <c r="BC372" s="64">
        <f t="shared" ca="1" si="230"/>
        <v>-1203.6106438205754</v>
      </c>
      <c r="BE372" s="52">
        <f t="shared" ca="1" si="231"/>
        <v>4.4999999999999858</v>
      </c>
      <c r="BF372" s="52" t="str">
        <f t="shared" ca="1" si="232"/>
        <v/>
      </c>
      <c r="BG372" s="52">
        <f t="shared" ca="1" si="240"/>
        <v>4.4999999999999858</v>
      </c>
      <c r="BH372" s="52" t="str">
        <f t="shared" ca="1" si="241"/>
        <v/>
      </c>
    </row>
    <row r="373" spans="19:60">
      <c r="S373" s="68">
        <f t="shared" si="246"/>
        <v>7</v>
      </c>
      <c r="T373" s="69">
        <f t="shared" si="246"/>
        <v>2</v>
      </c>
      <c r="U373" s="70">
        <f t="shared" si="233"/>
        <v>3</v>
      </c>
      <c r="V373" s="68">
        <f t="shared" si="245"/>
        <v>4</v>
      </c>
      <c r="W373" s="70">
        <f t="shared" si="245"/>
        <v>7</v>
      </c>
      <c r="X373" s="71">
        <f t="shared" si="245"/>
        <v>0.42857142857142855</v>
      </c>
      <c r="Y373" s="71">
        <f t="shared" si="245"/>
        <v>0.5</v>
      </c>
      <c r="Z373" s="69">
        <f t="shared" si="245"/>
        <v>10000</v>
      </c>
      <c r="AA373" s="69">
        <f t="shared" ca="1" si="245"/>
        <v>9094.3185641468026</v>
      </c>
      <c r="AB373" s="69">
        <f t="shared" ca="1" si="235"/>
        <v>-905.6814358531974</v>
      </c>
      <c r="AC373" s="69">
        <f t="shared" ca="1" si="236"/>
        <v>132.43413957955693</v>
      </c>
      <c r="AD373" s="73">
        <f t="shared" si="243"/>
        <v>4.3999999999999861</v>
      </c>
      <c r="AE373" s="69">
        <f t="shared" si="247"/>
        <v>0.70000000000000007</v>
      </c>
      <c r="AF373" s="69">
        <f t="shared" si="247"/>
        <v>4.2</v>
      </c>
      <c r="AG373" s="78">
        <f t="shared" si="247"/>
        <v>200</v>
      </c>
      <c r="AH373" s="60">
        <f t="shared" si="247"/>
        <v>50</v>
      </c>
      <c r="AI373" s="60">
        <f t="shared" si="247"/>
        <v>210</v>
      </c>
      <c r="AJ373" s="60">
        <f t="shared" si="247"/>
        <v>10210</v>
      </c>
      <c r="AK373" s="60">
        <f t="shared" si="247"/>
        <v>1080.6814358531979</v>
      </c>
      <c r="AL373" s="60">
        <f t="shared" si="247"/>
        <v>21.613628717063957</v>
      </c>
      <c r="AM373" s="60">
        <f t="shared" ca="1" si="247"/>
        <v>-1221.4655076458578</v>
      </c>
      <c r="AN373" s="60">
        <f t="shared" ca="1" si="247"/>
        <v>-1221.4655076458578</v>
      </c>
      <c r="AO373" s="60">
        <f t="shared" ca="1" si="247"/>
        <v>1221.4655076458578</v>
      </c>
      <c r="AP373" s="63">
        <f t="shared" si="220"/>
        <v>35</v>
      </c>
      <c r="AQ373" s="62">
        <f t="shared" si="221"/>
        <v>6.0712792538781875</v>
      </c>
      <c r="AR373" s="62">
        <f t="shared" si="222"/>
        <v>303.56396269390939</v>
      </c>
      <c r="AS373" s="62">
        <f t="shared" si="223"/>
        <v>607.12792538781878</v>
      </c>
      <c r="AT373" s="62">
        <f t="shared" si="224"/>
        <v>-303.56396269390939</v>
      </c>
      <c r="AU373" s="62">
        <f t="shared" si="225"/>
        <v>910.69188808172817</v>
      </c>
      <c r="AV373" s="62">
        <f t="shared" si="226"/>
        <v>-1214.2558507756376</v>
      </c>
      <c r="AW373" s="63">
        <f t="shared" si="237"/>
        <v>-303.56396269390939</v>
      </c>
      <c r="AX373" s="61" t="str">
        <f t="shared" ca="1" si="227"/>
        <v/>
      </c>
      <c r="AY373" s="69">
        <f t="shared" ca="1" si="238"/>
        <v>8988.5344923541434</v>
      </c>
      <c r="AZ373" s="51">
        <f t="shared" si="228"/>
        <v>2124.9477388573659</v>
      </c>
      <c r="BA373" s="55">
        <f t="shared" ca="1" si="229"/>
        <v>0.23365662021503214</v>
      </c>
      <c r="BB373" s="55">
        <f t="shared" ca="1" si="239"/>
        <v>-0.33517741523313538</v>
      </c>
      <c r="BC373" s="64">
        <f t="shared" ca="1" si="230"/>
        <v>-1209.2453985471068</v>
      </c>
      <c r="BE373" s="52">
        <f t="shared" ca="1" si="231"/>
        <v>4.3999999999999861</v>
      </c>
      <c r="BF373" s="52" t="str">
        <f t="shared" ca="1" si="232"/>
        <v/>
      </c>
      <c r="BG373" s="52">
        <f t="shared" ca="1" si="240"/>
        <v>4.3999999999999861</v>
      </c>
      <c r="BH373" s="52" t="str">
        <f t="shared" ca="1" si="241"/>
        <v/>
      </c>
    </row>
    <row r="374" spans="19:60">
      <c r="S374" s="68">
        <f t="shared" si="246"/>
        <v>7</v>
      </c>
      <c r="T374" s="69">
        <f t="shared" si="246"/>
        <v>2</v>
      </c>
      <c r="U374" s="70">
        <f t="shared" si="233"/>
        <v>3</v>
      </c>
      <c r="V374" s="68">
        <f t="shared" si="245"/>
        <v>4</v>
      </c>
      <c r="W374" s="70">
        <f t="shared" si="245"/>
        <v>7</v>
      </c>
      <c r="X374" s="71">
        <f t="shared" si="245"/>
        <v>0.42857142857142855</v>
      </c>
      <c r="Y374" s="71">
        <f t="shared" si="245"/>
        <v>0.5</v>
      </c>
      <c r="Z374" s="69">
        <f t="shared" si="245"/>
        <v>10000</v>
      </c>
      <c r="AA374" s="69">
        <f t="shared" ca="1" si="245"/>
        <v>9094.3185641468026</v>
      </c>
      <c r="AB374" s="69">
        <f t="shared" ca="1" si="235"/>
        <v>-905.6814358531974</v>
      </c>
      <c r="AC374" s="69">
        <f t="shared" ca="1" si="236"/>
        <v>132.43413957955693</v>
      </c>
      <c r="AD374" s="73">
        <f t="shared" si="243"/>
        <v>4.2999999999999865</v>
      </c>
      <c r="AE374" s="69">
        <f t="shared" si="247"/>
        <v>0.70000000000000007</v>
      </c>
      <c r="AF374" s="69">
        <f t="shared" si="247"/>
        <v>4.2</v>
      </c>
      <c r="AG374" s="78">
        <f t="shared" si="247"/>
        <v>200</v>
      </c>
      <c r="AH374" s="60">
        <f t="shared" si="247"/>
        <v>50</v>
      </c>
      <c r="AI374" s="60">
        <f t="shared" si="247"/>
        <v>210</v>
      </c>
      <c r="AJ374" s="60">
        <f t="shared" si="247"/>
        <v>10210</v>
      </c>
      <c r="AK374" s="60">
        <f t="shared" si="247"/>
        <v>1080.6814358531979</v>
      </c>
      <c r="AL374" s="60">
        <f t="shared" si="247"/>
        <v>21.613628717063957</v>
      </c>
      <c r="AM374" s="60">
        <f t="shared" ca="1" si="247"/>
        <v>-1221.4655076458578</v>
      </c>
      <c r="AN374" s="60">
        <f t="shared" ca="1" si="247"/>
        <v>-1221.4655076458578</v>
      </c>
      <c r="AO374" s="60">
        <f t="shared" ca="1" si="247"/>
        <v>1221.4655076458578</v>
      </c>
      <c r="AP374" s="63">
        <f t="shared" si="220"/>
        <v>35</v>
      </c>
      <c r="AQ374" s="62">
        <f t="shared" si="221"/>
        <v>6.1892159807125644</v>
      </c>
      <c r="AR374" s="62">
        <f t="shared" si="222"/>
        <v>309.46079903562821</v>
      </c>
      <c r="AS374" s="62">
        <f t="shared" si="223"/>
        <v>618.92159807125643</v>
      </c>
      <c r="AT374" s="62">
        <f t="shared" si="224"/>
        <v>-309.46079903562821</v>
      </c>
      <c r="AU374" s="62">
        <f t="shared" si="225"/>
        <v>928.38239710688458</v>
      </c>
      <c r="AV374" s="62">
        <f t="shared" si="226"/>
        <v>-1237.8431961425129</v>
      </c>
      <c r="AW374" s="63">
        <f t="shared" si="237"/>
        <v>-309.46079903562827</v>
      </c>
      <c r="AX374" s="61" t="str">
        <f t="shared" ca="1" si="227"/>
        <v/>
      </c>
      <c r="AY374" s="69">
        <f t="shared" ca="1" si="238"/>
        <v>8988.5344923541434</v>
      </c>
      <c r="AZ374" s="51">
        <f t="shared" si="228"/>
        <v>2166.2255932493977</v>
      </c>
      <c r="BA374" s="55">
        <f t="shared" ca="1" si="229"/>
        <v>0.23819548193412393</v>
      </c>
      <c r="BB374" s="55">
        <f t="shared" ca="1" si="239"/>
        <v>-0.34168835396753017</v>
      </c>
      <c r="BC374" s="64">
        <f t="shared" ca="1" si="230"/>
        <v>-1215.1422348888257</v>
      </c>
      <c r="BE374" s="52">
        <f t="shared" ca="1" si="231"/>
        <v>4.2999999999999865</v>
      </c>
      <c r="BF374" s="52" t="str">
        <f t="shared" ca="1" si="232"/>
        <v/>
      </c>
      <c r="BG374" s="52">
        <f t="shared" ca="1" si="240"/>
        <v>4.2999999999999865</v>
      </c>
      <c r="BH374" s="52" t="str">
        <f t="shared" ca="1" si="241"/>
        <v/>
      </c>
    </row>
    <row r="375" spans="19:60">
      <c r="S375" s="68">
        <f t="shared" si="246"/>
        <v>7</v>
      </c>
      <c r="T375" s="69">
        <f t="shared" si="246"/>
        <v>2</v>
      </c>
      <c r="U375" s="70">
        <f t="shared" si="233"/>
        <v>3</v>
      </c>
      <c r="V375" s="68">
        <f t="shared" si="245"/>
        <v>4</v>
      </c>
      <c r="W375" s="70">
        <f t="shared" si="245"/>
        <v>7</v>
      </c>
      <c r="X375" s="71">
        <f t="shared" si="245"/>
        <v>0.42857142857142855</v>
      </c>
      <c r="Y375" s="71">
        <f t="shared" si="245"/>
        <v>0.5</v>
      </c>
      <c r="Z375" s="69">
        <f t="shared" si="245"/>
        <v>10000</v>
      </c>
      <c r="AA375" s="69">
        <f t="shared" ca="1" si="245"/>
        <v>9094.3185641468026</v>
      </c>
      <c r="AB375" s="69">
        <f t="shared" ca="1" si="235"/>
        <v>-905.6814358531974</v>
      </c>
      <c r="AC375" s="69">
        <f t="shared" ca="1" si="236"/>
        <v>132.43413957955693</v>
      </c>
      <c r="AD375" s="73">
        <f t="shared" si="243"/>
        <v>4.1999999999999869</v>
      </c>
      <c r="AE375" s="69">
        <f t="shared" si="247"/>
        <v>0.70000000000000007</v>
      </c>
      <c r="AF375" s="69">
        <f t="shared" si="247"/>
        <v>4.2</v>
      </c>
      <c r="AG375" s="78">
        <f t="shared" si="247"/>
        <v>200</v>
      </c>
      <c r="AH375" s="60">
        <f t="shared" si="247"/>
        <v>50</v>
      </c>
      <c r="AI375" s="60">
        <f t="shared" si="247"/>
        <v>210</v>
      </c>
      <c r="AJ375" s="60">
        <f t="shared" si="247"/>
        <v>10210</v>
      </c>
      <c r="AK375" s="60">
        <f t="shared" si="247"/>
        <v>1080.6814358531979</v>
      </c>
      <c r="AL375" s="60">
        <f t="shared" si="247"/>
        <v>21.613628717063957</v>
      </c>
      <c r="AM375" s="60">
        <f t="shared" ca="1" si="247"/>
        <v>-1221.4655076458578</v>
      </c>
      <c r="AN375" s="60">
        <f t="shared" ca="1" si="247"/>
        <v>-1221.4655076458578</v>
      </c>
      <c r="AO375" s="60">
        <f t="shared" ca="1" si="247"/>
        <v>1221.4655076458578</v>
      </c>
      <c r="AP375" s="63">
        <f t="shared" si="220"/>
        <v>35</v>
      </c>
      <c r="AQ375" s="62">
        <f t="shared" si="221"/>
        <v>6.3127687421581014</v>
      </c>
      <c r="AR375" s="62">
        <f t="shared" si="222"/>
        <v>315.63843710790508</v>
      </c>
      <c r="AS375" s="62">
        <f t="shared" si="223"/>
        <v>631.27687421581015</v>
      </c>
      <c r="AT375" s="62">
        <f t="shared" si="224"/>
        <v>-315.63843710790508</v>
      </c>
      <c r="AU375" s="62">
        <f t="shared" si="225"/>
        <v>946.91531132371529</v>
      </c>
      <c r="AV375" s="62">
        <f t="shared" si="226"/>
        <v>-1262.5537484316203</v>
      </c>
      <c r="AW375" s="63">
        <f t="shared" si="237"/>
        <v>-315.63843710790502</v>
      </c>
      <c r="AX375" s="61" t="str">
        <f t="shared" ca="1" si="227"/>
        <v/>
      </c>
      <c r="AY375" s="69">
        <f t="shared" ca="1" si="238"/>
        <v>8988.5344923541434</v>
      </c>
      <c r="AZ375" s="51">
        <f t="shared" si="228"/>
        <v>2209.4690597553354</v>
      </c>
      <c r="BA375" s="55">
        <f t="shared" ca="1" si="229"/>
        <v>0.24295047992555341</v>
      </c>
      <c r="BB375" s="55">
        <f t="shared" ca="1" si="239"/>
        <v>-0.3485093374035626</v>
      </c>
      <c r="BC375" s="64">
        <f t="shared" ca="1" si="230"/>
        <v>-1221.3198729611024</v>
      </c>
      <c r="BE375" s="52">
        <f t="shared" ca="1" si="231"/>
        <v>4.1999999999999869</v>
      </c>
      <c r="BF375" s="52" t="str">
        <f t="shared" ca="1" si="232"/>
        <v/>
      </c>
      <c r="BG375" s="52">
        <f t="shared" ca="1" si="240"/>
        <v>4.1999999999999869</v>
      </c>
      <c r="BH375" s="52" t="str">
        <f t="shared" ca="1" si="241"/>
        <v/>
      </c>
    </row>
    <row r="376" spans="19:60">
      <c r="S376" s="68">
        <f t="shared" si="246"/>
        <v>7</v>
      </c>
      <c r="T376" s="69">
        <f t="shared" si="246"/>
        <v>2</v>
      </c>
      <c r="U376" s="70">
        <f t="shared" si="233"/>
        <v>3</v>
      </c>
      <c r="V376" s="68">
        <f t="shared" si="245"/>
        <v>4</v>
      </c>
      <c r="W376" s="70">
        <f t="shared" si="245"/>
        <v>7</v>
      </c>
      <c r="X376" s="71">
        <f t="shared" si="245"/>
        <v>0.42857142857142855</v>
      </c>
      <c r="Y376" s="71">
        <f t="shared" si="245"/>
        <v>0.5</v>
      </c>
      <c r="Z376" s="69">
        <f t="shared" si="245"/>
        <v>10000</v>
      </c>
      <c r="AA376" s="69">
        <f t="shared" ca="1" si="245"/>
        <v>9094.3185641468026</v>
      </c>
      <c r="AB376" s="69">
        <f t="shared" ca="1" si="235"/>
        <v>-905.6814358531974</v>
      </c>
      <c r="AC376" s="69">
        <f t="shared" ca="1" si="236"/>
        <v>132.43413957955693</v>
      </c>
      <c r="AD376" s="73">
        <f t="shared" si="243"/>
        <v>4.0999999999999872</v>
      </c>
      <c r="AE376" s="69">
        <f t="shared" si="247"/>
        <v>0.70000000000000007</v>
      </c>
      <c r="AF376" s="69">
        <f t="shared" si="247"/>
        <v>4.2</v>
      </c>
      <c r="AG376" s="78">
        <f t="shared" si="247"/>
        <v>200</v>
      </c>
      <c r="AH376" s="60">
        <f t="shared" si="247"/>
        <v>50</v>
      </c>
      <c r="AI376" s="60">
        <f t="shared" si="247"/>
        <v>210</v>
      </c>
      <c r="AJ376" s="60">
        <f t="shared" si="247"/>
        <v>10210</v>
      </c>
      <c r="AK376" s="60">
        <f t="shared" si="247"/>
        <v>1080.6814358531979</v>
      </c>
      <c r="AL376" s="60">
        <f t="shared" si="247"/>
        <v>21.613628717063957</v>
      </c>
      <c r="AM376" s="60">
        <f t="shared" ca="1" si="247"/>
        <v>-1221.4655076458578</v>
      </c>
      <c r="AN376" s="60">
        <f t="shared" ca="1" si="247"/>
        <v>-1221.4655076458578</v>
      </c>
      <c r="AO376" s="60">
        <f t="shared" ca="1" si="247"/>
        <v>1221.4655076458578</v>
      </c>
      <c r="AP376" s="63">
        <f t="shared" si="220"/>
        <v>35</v>
      </c>
      <c r="AQ376" s="62">
        <f t="shared" si="221"/>
        <v>6.4423484675765916</v>
      </c>
      <c r="AR376" s="62">
        <f t="shared" si="222"/>
        <v>322.11742337882959</v>
      </c>
      <c r="AS376" s="62">
        <f t="shared" si="223"/>
        <v>644.23484675765917</v>
      </c>
      <c r="AT376" s="62">
        <f t="shared" si="224"/>
        <v>-322.11742337882959</v>
      </c>
      <c r="AU376" s="62">
        <f t="shared" si="225"/>
        <v>966.35227013648876</v>
      </c>
      <c r="AV376" s="62">
        <f t="shared" si="226"/>
        <v>-1288.4696935153183</v>
      </c>
      <c r="AW376" s="63">
        <f t="shared" si="237"/>
        <v>-322.11742337882959</v>
      </c>
      <c r="AX376" s="61" t="str">
        <f t="shared" ca="1" si="227"/>
        <v/>
      </c>
      <c r="AY376" s="69">
        <f t="shared" ca="1" si="238"/>
        <v>8988.5344923541434</v>
      </c>
      <c r="AZ376" s="51">
        <f t="shared" si="228"/>
        <v>2254.821963651807</v>
      </c>
      <c r="BA376" s="55">
        <f t="shared" ca="1" si="229"/>
        <v>0.24793742903851604</v>
      </c>
      <c r="BB376" s="55">
        <f t="shared" ca="1" si="239"/>
        <v>-0.35566305173891388</v>
      </c>
      <c r="BC376" s="64">
        <f t="shared" ca="1" si="230"/>
        <v>-1227.7988592320271</v>
      </c>
      <c r="BE376" s="52">
        <f t="shared" ca="1" si="231"/>
        <v>4.0999999999999872</v>
      </c>
      <c r="BF376" s="52" t="str">
        <f t="shared" ca="1" si="232"/>
        <v/>
      </c>
      <c r="BG376" s="52">
        <f t="shared" ca="1" si="240"/>
        <v>4.0999999999999872</v>
      </c>
      <c r="BH376" s="52" t="str">
        <f t="shared" ca="1" si="241"/>
        <v/>
      </c>
    </row>
    <row r="377" spans="19:60">
      <c r="S377" s="68">
        <f t="shared" si="246"/>
        <v>7</v>
      </c>
      <c r="T377" s="69">
        <f t="shared" si="246"/>
        <v>2</v>
      </c>
      <c r="U377" s="70">
        <f t="shared" si="233"/>
        <v>3</v>
      </c>
      <c r="V377" s="68">
        <f t="shared" si="245"/>
        <v>4</v>
      </c>
      <c r="W377" s="70">
        <f t="shared" si="245"/>
        <v>7</v>
      </c>
      <c r="X377" s="71">
        <f t="shared" si="245"/>
        <v>0.42857142857142855</v>
      </c>
      <c r="Y377" s="71">
        <f t="shared" si="245"/>
        <v>0.5</v>
      </c>
      <c r="Z377" s="69">
        <f t="shared" si="245"/>
        <v>10000</v>
      </c>
      <c r="AA377" s="69">
        <f t="shared" ca="1" si="245"/>
        <v>9094.3185641468026</v>
      </c>
      <c r="AB377" s="69">
        <f t="shared" ca="1" si="235"/>
        <v>-905.6814358531974</v>
      </c>
      <c r="AC377" s="69">
        <f t="shared" ca="1" si="236"/>
        <v>132.43413957955693</v>
      </c>
      <c r="AD377" s="73">
        <f t="shared" si="243"/>
        <v>3.9999999999999871</v>
      </c>
      <c r="AE377" s="69">
        <f t="shared" si="247"/>
        <v>0.70000000000000007</v>
      </c>
      <c r="AF377" s="69">
        <f t="shared" si="247"/>
        <v>4.2</v>
      </c>
      <c r="AG377" s="78">
        <f t="shared" si="247"/>
        <v>200</v>
      </c>
      <c r="AH377" s="60">
        <f t="shared" si="247"/>
        <v>50</v>
      </c>
      <c r="AI377" s="60">
        <f t="shared" si="247"/>
        <v>210</v>
      </c>
      <c r="AJ377" s="60">
        <f t="shared" si="247"/>
        <v>10210</v>
      </c>
      <c r="AK377" s="60">
        <f t="shared" si="247"/>
        <v>1080.6814358531979</v>
      </c>
      <c r="AL377" s="60">
        <f t="shared" si="247"/>
        <v>21.613628717063957</v>
      </c>
      <c r="AM377" s="60">
        <f t="shared" ca="1" si="247"/>
        <v>-1221.4655076458578</v>
      </c>
      <c r="AN377" s="60">
        <f t="shared" ca="1" si="247"/>
        <v>-1221.4655076458578</v>
      </c>
      <c r="AO377" s="60">
        <f t="shared" ca="1" si="247"/>
        <v>1221.4655076458578</v>
      </c>
      <c r="AP377" s="63">
        <f t="shared" si="220"/>
        <v>35</v>
      </c>
      <c r="AQ377" s="62">
        <f t="shared" si="221"/>
        <v>6.5784071792660068</v>
      </c>
      <c r="AR377" s="62">
        <f t="shared" si="222"/>
        <v>328.92035896330032</v>
      </c>
      <c r="AS377" s="62">
        <f t="shared" si="223"/>
        <v>657.84071792660063</v>
      </c>
      <c r="AT377" s="62">
        <f t="shared" si="224"/>
        <v>-328.92035896330032</v>
      </c>
      <c r="AU377" s="62">
        <f t="shared" si="225"/>
        <v>986.76107688990101</v>
      </c>
      <c r="AV377" s="62">
        <f t="shared" si="226"/>
        <v>-1315.6814358532013</v>
      </c>
      <c r="AW377" s="63">
        <f t="shared" si="237"/>
        <v>-328.92035896330026</v>
      </c>
      <c r="AX377" s="61" t="str">
        <f t="shared" ca="1" si="227"/>
        <v/>
      </c>
      <c r="AY377" s="69">
        <f t="shared" ca="1" si="238"/>
        <v>8988.5344923541434</v>
      </c>
      <c r="AZ377" s="51">
        <f t="shared" si="228"/>
        <v>2302.4425127431023</v>
      </c>
      <c r="BA377" s="55">
        <f t="shared" ca="1" si="229"/>
        <v>0.25317372560712681</v>
      </c>
      <c r="BB377" s="55">
        <f t="shared" ca="1" si="239"/>
        <v>-0.36317445179103264</v>
      </c>
      <c r="BC377" s="64">
        <f t="shared" ca="1" si="230"/>
        <v>-1234.6017948164977</v>
      </c>
      <c r="BE377" s="52">
        <f t="shared" ca="1" si="231"/>
        <v>3.9999999999999871</v>
      </c>
      <c r="BF377" s="52" t="str">
        <f t="shared" ca="1" si="232"/>
        <v/>
      </c>
      <c r="BG377" s="52" t="str">
        <f t="shared" ca="1" si="240"/>
        <v/>
      </c>
      <c r="BH377" s="52" t="str">
        <f t="shared" ca="1" si="241"/>
        <v/>
      </c>
    </row>
    <row r="378" spans="19:60">
      <c r="S378" s="68">
        <f t="shared" si="246"/>
        <v>7</v>
      </c>
      <c r="T378" s="69">
        <f t="shared" si="246"/>
        <v>2</v>
      </c>
      <c r="U378" s="70">
        <f t="shared" si="233"/>
        <v>3</v>
      </c>
      <c r="V378" s="68">
        <f t="shared" ref="V378:AA393" si="248">V377</f>
        <v>4</v>
      </c>
      <c r="W378" s="70">
        <f t="shared" si="248"/>
        <v>7</v>
      </c>
      <c r="X378" s="71">
        <f t="shared" si="248"/>
        <v>0.42857142857142855</v>
      </c>
      <c r="Y378" s="71">
        <f t="shared" si="248"/>
        <v>0.5</v>
      </c>
      <c r="Z378" s="69">
        <f t="shared" si="248"/>
        <v>10000</v>
      </c>
      <c r="AA378" s="69">
        <f t="shared" ca="1" si="248"/>
        <v>9094.3185641468026</v>
      </c>
      <c r="AB378" s="69">
        <f t="shared" ca="1" si="235"/>
        <v>-905.6814358531974</v>
      </c>
      <c r="AC378" s="69">
        <f t="shared" ref="AC378:AC409" ca="1" si="249">AC377</f>
        <v>132.43413957955693</v>
      </c>
      <c r="AD378" s="73">
        <f t="shared" si="243"/>
        <v>3.899999999999987</v>
      </c>
      <c r="AE378" s="69">
        <f t="shared" si="247"/>
        <v>0.70000000000000007</v>
      </c>
      <c r="AF378" s="69">
        <f t="shared" si="247"/>
        <v>4.2</v>
      </c>
      <c r="AG378" s="78">
        <f t="shared" si="247"/>
        <v>200</v>
      </c>
      <c r="AH378" s="60">
        <f t="shared" si="247"/>
        <v>50</v>
      </c>
      <c r="AI378" s="60">
        <f t="shared" si="247"/>
        <v>210</v>
      </c>
      <c r="AJ378" s="60">
        <f t="shared" si="247"/>
        <v>10210</v>
      </c>
      <c r="AK378" s="60">
        <f t="shared" si="247"/>
        <v>1080.6814358531979</v>
      </c>
      <c r="AL378" s="60">
        <f t="shared" si="247"/>
        <v>21.613628717063957</v>
      </c>
      <c r="AM378" s="60">
        <f t="shared" ca="1" si="247"/>
        <v>-1221.4655076458578</v>
      </c>
      <c r="AN378" s="60">
        <f t="shared" ca="1" si="247"/>
        <v>-1221.4655076458578</v>
      </c>
      <c r="AO378" s="60">
        <f t="shared" ca="1" si="247"/>
        <v>1221.4655076458578</v>
      </c>
      <c r="AP378" s="63">
        <f t="shared" si="220"/>
        <v>35</v>
      </c>
      <c r="AQ378" s="62">
        <f t="shared" si="221"/>
        <v>6.7214432607856489</v>
      </c>
      <c r="AR378" s="62">
        <f t="shared" si="222"/>
        <v>336.07216303928243</v>
      </c>
      <c r="AS378" s="62">
        <f t="shared" si="223"/>
        <v>672.14432607856486</v>
      </c>
      <c r="AT378" s="62">
        <f t="shared" si="224"/>
        <v>-336.07216303928243</v>
      </c>
      <c r="AU378" s="62">
        <f t="shared" si="225"/>
        <v>1008.2164891178472</v>
      </c>
      <c r="AV378" s="62">
        <f t="shared" si="226"/>
        <v>-1344.2886521571297</v>
      </c>
      <c r="AW378" s="63">
        <f t="shared" si="237"/>
        <v>-336.07216303928249</v>
      </c>
      <c r="AX378" s="61" t="str">
        <f t="shared" ca="1" si="227"/>
        <v/>
      </c>
      <c r="AY378" s="69">
        <f t="shared" ca="1" si="238"/>
        <v>8988.5344923541434</v>
      </c>
      <c r="AZ378" s="51">
        <f t="shared" si="228"/>
        <v>2352.5051412749772</v>
      </c>
      <c r="BA378" s="55">
        <f t="shared" ca="1" si="229"/>
        <v>0.25867855020489716</v>
      </c>
      <c r="BB378" s="55">
        <f t="shared" ca="1" si="239"/>
        <v>-0.3710710518458244</v>
      </c>
      <c r="BC378" s="64">
        <f t="shared" ca="1" si="230"/>
        <v>-1241.7535988924799</v>
      </c>
      <c r="BE378" s="52">
        <f t="shared" ca="1" si="231"/>
        <v>3.899999999999987</v>
      </c>
      <c r="BF378" s="52" t="str">
        <f t="shared" ca="1" si="232"/>
        <v/>
      </c>
      <c r="BG378" s="52" t="str">
        <f t="shared" ca="1" si="240"/>
        <v/>
      </c>
      <c r="BH378" s="52" t="str">
        <f t="shared" ca="1" si="241"/>
        <v/>
      </c>
    </row>
    <row r="379" spans="19:60">
      <c r="S379" s="68">
        <f t="shared" ref="S379:T394" si="250">S378</f>
        <v>7</v>
      </c>
      <c r="T379" s="69">
        <f t="shared" si="250"/>
        <v>2</v>
      </c>
      <c r="U379" s="70">
        <f t="shared" si="233"/>
        <v>3</v>
      </c>
      <c r="V379" s="68">
        <f t="shared" si="248"/>
        <v>4</v>
      </c>
      <c r="W379" s="70">
        <f t="shared" si="248"/>
        <v>7</v>
      </c>
      <c r="X379" s="71">
        <f t="shared" si="248"/>
        <v>0.42857142857142855</v>
      </c>
      <c r="Y379" s="71">
        <f t="shared" si="248"/>
        <v>0.5</v>
      </c>
      <c r="Z379" s="69">
        <f t="shared" si="248"/>
        <v>10000</v>
      </c>
      <c r="AA379" s="69">
        <f t="shared" ca="1" si="248"/>
        <v>9094.3185641468026</v>
      </c>
      <c r="AB379" s="69">
        <f t="shared" ca="1" si="235"/>
        <v>-905.6814358531974</v>
      </c>
      <c r="AC379" s="69">
        <f t="shared" ca="1" si="249"/>
        <v>132.43413957955693</v>
      </c>
      <c r="AD379" s="73">
        <f t="shared" si="243"/>
        <v>3.7999999999999869</v>
      </c>
      <c r="AE379" s="69">
        <f t="shared" ref="AE379:AO394" si="251">AE378</f>
        <v>0.70000000000000007</v>
      </c>
      <c r="AF379" s="69">
        <f t="shared" si="251"/>
        <v>4.2</v>
      </c>
      <c r="AG379" s="78">
        <f t="shared" si="251"/>
        <v>200</v>
      </c>
      <c r="AH379" s="60">
        <f t="shared" si="251"/>
        <v>50</v>
      </c>
      <c r="AI379" s="60">
        <f t="shared" si="251"/>
        <v>210</v>
      </c>
      <c r="AJ379" s="60">
        <f t="shared" si="251"/>
        <v>10210</v>
      </c>
      <c r="AK379" s="60">
        <f t="shared" si="251"/>
        <v>1080.6814358531979</v>
      </c>
      <c r="AL379" s="60">
        <f t="shared" si="251"/>
        <v>21.613628717063957</v>
      </c>
      <c r="AM379" s="60">
        <f t="shared" ca="1" si="251"/>
        <v>-1221.4655076458578</v>
      </c>
      <c r="AN379" s="60">
        <f t="shared" ca="1" si="251"/>
        <v>-1221.4655076458578</v>
      </c>
      <c r="AO379" s="60">
        <f t="shared" ca="1" si="251"/>
        <v>1221.4655076458578</v>
      </c>
      <c r="AP379" s="63">
        <f t="shared" si="220"/>
        <v>35</v>
      </c>
      <c r="AQ379" s="62">
        <f t="shared" si="221"/>
        <v>6.8720075571221138</v>
      </c>
      <c r="AR379" s="62">
        <f t="shared" si="222"/>
        <v>343.60037785610569</v>
      </c>
      <c r="AS379" s="62">
        <f t="shared" si="223"/>
        <v>687.20075571221139</v>
      </c>
      <c r="AT379" s="62">
        <f t="shared" si="224"/>
        <v>-343.60037785610569</v>
      </c>
      <c r="AU379" s="62">
        <f t="shared" si="225"/>
        <v>1030.801133568317</v>
      </c>
      <c r="AV379" s="62">
        <f t="shared" si="226"/>
        <v>-1374.4015114244228</v>
      </c>
      <c r="AW379" s="63">
        <f t="shared" si="237"/>
        <v>-343.60037785610575</v>
      </c>
      <c r="AX379" s="61" t="str">
        <f t="shared" ca="1" si="227"/>
        <v/>
      </c>
      <c r="AY379" s="69">
        <f t="shared" ca="1" si="238"/>
        <v>8988.5344923541434</v>
      </c>
      <c r="AZ379" s="51">
        <f t="shared" si="228"/>
        <v>2405.2026449927398</v>
      </c>
      <c r="BA379" s="55">
        <f t="shared" ca="1" si="229"/>
        <v>0.26447310241307648</v>
      </c>
      <c r="BB379" s="55">
        <f t="shared" ca="1" si="239"/>
        <v>-0.37938326242981557</v>
      </c>
      <c r="BC379" s="64">
        <f t="shared" ca="1" si="230"/>
        <v>-1249.2818137093032</v>
      </c>
      <c r="BE379" s="52">
        <f t="shared" ca="1" si="231"/>
        <v>3.7999999999999869</v>
      </c>
      <c r="BF379" s="52" t="str">
        <f t="shared" ca="1" si="232"/>
        <v/>
      </c>
      <c r="BG379" s="52" t="str">
        <f t="shared" ca="1" si="240"/>
        <v/>
      </c>
      <c r="BH379" s="52" t="str">
        <f t="shared" ca="1" si="241"/>
        <v/>
      </c>
    </row>
    <row r="380" spans="19:60">
      <c r="S380" s="68">
        <f t="shared" si="250"/>
        <v>7</v>
      </c>
      <c r="T380" s="69">
        <f t="shared" si="250"/>
        <v>2</v>
      </c>
      <c r="U380" s="70">
        <f t="shared" si="233"/>
        <v>3</v>
      </c>
      <c r="V380" s="68">
        <f t="shared" si="248"/>
        <v>4</v>
      </c>
      <c r="W380" s="70">
        <f t="shared" si="248"/>
        <v>7</v>
      </c>
      <c r="X380" s="71">
        <f t="shared" si="248"/>
        <v>0.42857142857142855</v>
      </c>
      <c r="Y380" s="71">
        <f t="shared" si="248"/>
        <v>0.5</v>
      </c>
      <c r="Z380" s="69">
        <f t="shared" si="248"/>
        <v>10000</v>
      </c>
      <c r="AA380" s="69">
        <f t="shared" ca="1" si="248"/>
        <v>9094.3185641468026</v>
      </c>
      <c r="AB380" s="69">
        <f t="shared" ca="1" si="235"/>
        <v>-905.6814358531974</v>
      </c>
      <c r="AC380" s="69">
        <f t="shared" ca="1" si="249"/>
        <v>132.43413957955693</v>
      </c>
      <c r="AD380" s="73">
        <f t="shared" si="243"/>
        <v>3.6999999999999869</v>
      </c>
      <c r="AE380" s="69">
        <f t="shared" si="251"/>
        <v>0.70000000000000007</v>
      </c>
      <c r="AF380" s="69">
        <f t="shared" si="251"/>
        <v>4.2</v>
      </c>
      <c r="AG380" s="78">
        <f t="shared" si="251"/>
        <v>200</v>
      </c>
      <c r="AH380" s="60">
        <f t="shared" si="251"/>
        <v>50</v>
      </c>
      <c r="AI380" s="60">
        <f t="shared" si="251"/>
        <v>210</v>
      </c>
      <c r="AJ380" s="60">
        <f t="shared" si="251"/>
        <v>10210</v>
      </c>
      <c r="AK380" s="60">
        <f t="shared" si="251"/>
        <v>1080.6814358531979</v>
      </c>
      <c r="AL380" s="60">
        <f t="shared" si="251"/>
        <v>21.613628717063957</v>
      </c>
      <c r="AM380" s="60">
        <f t="shared" ca="1" si="251"/>
        <v>-1221.4655076458578</v>
      </c>
      <c r="AN380" s="60">
        <f t="shared" ca="1" si="251"/>
        <v>-1221.4655076458578</v>
      </c>
      <c r="AO380" s="60">
        <f t="shared" ca="1" si="251"/>
        <v>1221.4655076458578</v>
      </c>
      <c r="AP380" s="63">
        <f t="shared" si="220"/>
        <v>35</v>
      </c>
      <c r="AQ380" s="62">
        <f t="shared" si="221"/>
        <v>7.0307104640713609</v>
      </c>
      <c r="AR380" s="62">
        <f t="shared" si="222"/>
        <v>351.53552320356806</v>
      </c>
      <c r="AS380" s="62">
        <f t="shared" si="223"/>
        <v>703.07104640713612</v>
      </c>
      <c r="AT380" s="62">
        <f t="shared" si="224"/>
        <v>-351.53552320356806</v>
      </c>
      <c r="AU380" s="62">
        <f t="shared" si="225"/>
        <v>1054.6065696107041</v>
      </c>
      <c r="AV380" s="62">
        <f t="shared" si="226"/>
        <v>-1406.1420928142722</v>
      </c>
      <c r="AW380" s="63">
        <f t="shared" si="237"/>
        <v>-351.53552320356812</v>
      </c>
      <c r="AX380" s="61" t="str">
        <f t="shared" ca="1" si="227"/>
        <v/>
      </c>
      <c r="AY380" s="69">
        <f t="shared" ca="1" si="238"/>
        <v>8988.5344923541434</v>
      </c>
      <c r="AZ380" s="51">
        <f t="shared" si="228"/>
        <v>2460.7486624249764</v>
      </c>
      <c r="BA380" s="55">
        <f t="shared" ca="1" si="229"/>
        <v>0.2705808736595357</v>
      </c>
      <c r="BB380" s="55">
        <f t="shared" ca="1" si="239"/>
        <v>-0.38814478169402244</v>
      </c>
      <c r="BC380" s="64">
        <f t="shared" ca="1" si="230"/>
        <v>-1257.2169590567655</v>
      </c>
      <c r="BE380" s="52">
        <f t="shared" ca="1" si="231"/>
        <v>3.6999999999999869</v>
      </c>
      <c r="BF380" s="52" t="str">
        <f t="shared" ca="1" si="232"/>
        <v/>
      </c>
      <c r="BG380" s="52" t="str">
        <f t="shared" ca="1" si="240"/>
        <v/>
      </c>
      <c r="BH380" s="52" t="str">
        <f t="shared" ca="1" si="241"/>
        <v/>
      </c>
    </row>
    <row r="381" spans="19:60">
      <c r="S381" s="68">
        <f t="shared" si="250"/>
        <v>7</v>
      </c>
      <c r="T381" s="69">
        <f t="shared" si="250"/>
        <v>2</v>
      </c>
      <c r="U381" s="70">
        <f t="shared" si="233"/>
        <v>3</v>
      </c>
      <c r="V381" s="68">
        <f t="shared" si="248"/>
        <v>4</v>
      </c>
      <c r="W381" s="70">
        <f t="shared" si="248"/>
        <v>7</v>
      </c>
      <c r="X381" s="71">
        <f t="shared" si="248"/>
        <v>0.42857142857142855</v>
      </c>
      <c r="Y381" s="71">
        <f t="shared" si="248"/>
        <v>0.5</v>
      </c>
      <c r="Z381" s="69">
        <f t="shared" si="248"/>
        <v>10000</v>
      </c>
      <c r="AA381" s="69">
        <f t="shared" ca="1" si="248"/>
        <v>9094.3185641468026</v>
      </c>
      <c r="AB381" s="69">
        <f t="shared" ca="1" si="235"/>
        <v>-905.6814358531974</v>
      </c>
      <c r="AC381" s="69">
        <f t="shared" ca="1" si="249"/>
        <v>132.43413957955693</v>
      </c>
      <c r="AD381" s="73">
        <f t="shared" si="243"/>
        <v>3.5999999999999868</v>
      </c>
      <c r="AE381" s="69">
        <f t="shared" si="251"/>
        <v>0.70000000000000007</v>
      </c>
      <c r="AF381" s="69">
        <f t="shared" si="251"/>
        <v>4.2</v>
      </c>
      <c r="AG381" s="78">
        <f t="shared" si="251"/>
        <v>200</v>
      </c>
      <c r="AH381" s="60">
        <f t="shared" si="251"/>
        <v>50</v>
      </c>
      <c r="AI381" s="60">
        <f t="shared" si="251"/>
        <v>210</v>
      </c>
      <c r="AJ381" s="60">
        <f t="shared" si="251"/>
        <v>10210</v>
      </c>
      <c r="AK381" s="60">
        <f t="shared" si="251"/>
        <v>1080.6814358531979</v>
      </c>
      <c r="AL381" s="60">
        <f t="shared" si="251"/>
        <v>21.613628717063957</v>
      </c>
      <c r="AM381" s="60">
        <f t="shared" ca="1" si="251"/>
        <v>-1221.4655076458578</v>
      </c>
      <c r="AN381" s="60">
        <f t="shared" ca="1" si="251"/>
        <v>-1221.4655076458578</v>
      </c>
      <c r="AO381" s="60">
        <f t="shared" ca="1" si="251"/>
        <v>1221.4655076458578</v>
      </c>
      <c r="AP381" s="63">
        <f t="shared" si="220"/>
        <v>35</v>
      </c>
      <c r="AQ381" s="62">
        <f t="shared" si="221"/>
        <v>7.1982301991844553</v>
      </c>
      <c r="AR381" s="62">
        <f t="shared" si="222"/>
        <v>359.91150995922277</v>
      </c>
      <c r="AS381" s="62">
        <f t="shared" si="223"/>
        <v>719.82301991844554</v>
      </c>
      <c r="AT381" s="62">
        <f t="shared" si="224"/>
        <v>-359.91150995922277</v>
      </c>
      <c r="AU381" s="62">
        <f t="shared" si="225"/>
        <v>1079.7345298776684</v>
      </c>
      <c r="AV381" s="62">
        <f t="shared" si="226"/>
        <v>-1439.6460398368911</v>
      </c>
      <c r="AW381" s="63">
        <f t="shared" si="237"/>
        <v>-359.91150995922271</v>
      </c>
      <c r="AX381" s="61" t="str">
        <f t="shared" ca="1" si="227"/>
        <v/>
      </c>
      <c r="AY381" s="69">
        <f t="shared" ca="1" si="238"/>
        <v>8988.5344923541434</v>
      </c>
      <c r="AZ381" s="51">
        <f t="shared" si="228"/>
        <v>2519.3805697145594</v>
      </c>
      <c r="BA381" s="55">
        <f t="shared" ca="1" si="229"/>
        <v>0.27702796553079828</v>
      </c>
      <c r="BB381" s="55">
        <f t="shared" ca="1" si="239"/>
        <v>-0.39739305202846298</v>
      </c>
      <c r="BC381" s="64">
        <f t="shared" ca="1" si="230"/>
        <v>-1265.5929458124201</v>
      </c>
      <c r="BE381" s="52">
        <f t="shared" ca="1" si="231"/>
        <v>3.5999999999999868</v>
      </c>
      <c r="BF381" s="52" t="str">
        <f t="shared" ca="1" si="232"/>
        <v/>
      </c>
      <c r="BG381" s="52" t="str">
        <f t="shared" ca="1" si="240"/>
        <v/>
      </c>
      <c r="BH381" s="52" t="str">
        <f t="shared" ca="1" si="241"/>
        <v/>
      </c>
    </row>
    <row r="382" spans="19:60">
      <c r="S382" s="68">
        <f t="shared" si="250"/>
        <v>7</v>
      </c>
      <c r="T382" s="69">
        <f t="shared" si="250"/>
        <v>2</v>
      </c>
      <c r="U382" s="70">
        <f t="shared" si="233"/>
        <v>3</v>
      </c>
      <c r="V382" s="68">
        <f t="shared" si="248"/>
        <v>4</v>
      </c>
      <c r="W382" s="70">
        <f t="shared" si="248"/>
        <v>7</v>
      </c>
      <c r="X382" s="71">
        <f t="shared" si="248"/>
        <v>0.42857142857142855</v>
      </c>
      <c r="Y382" s="71">
        <f t="shared" si="248"/>
        <v>0.5</v>
      </c>
      <c r="Z382" s="69">
        <f t="shared" si="248"/>
        <v>10000</v>
      </c>
      <c r="AA382" s="69">
        <f t="shared" ca="1" si="248"/>
        <v>9094.3185641468026</v>
      </c>
      <c r="AB382" s="69">
        <f t="shared" ca="1" si="235"/>
        <v>-905.6814358531974</v>
      </c>
      <c r="AC382" s="69">
        <f t="shared" ca="1" si="249"/>
        <v>132.43413957955693</v>
      </c>
      <c r="AD382" s="73">
        <f t="shared" si="243"/>
        <v>3.4999999999999867</v>
      </c>
      <c r="AE382" s="69">
        <f t="shared" si="251"/>
        <v>0.70000000000000007</v>
      </c>
      <c r="AF382" s="69">
        <f t="shared" si="251"/>
        <v>4.2</v>
      </c>
      <c r="AG382" s="78">
        <f t="shared" si="251"/>
        <v>200</v>
      </c>
      <c r="AH382" s="60">
        <f t="shared" si="251"/>
        <v>50</v>
      </c>
      <c r="AI382" s="60">
        <f t="shared" si="251"/>
        <v>210</v>
      </c>
      <c r="AJ382" s="60">
        <f t="shared" si="251"/>
        <v>10210</v>
      </c>
      <c r="AK382" s="60">
        <f t="shared" si="251"/>
        <v>1080.6814358531979</v>
      </c>
      <c r="AL382" s="60">
        <f t="shared" si="251"/>
        <v>21.613628717063957</v>
      </c>
      <c r="AM382" s="60">
        <f t="shared" ca="1" si="251"/>
        <v>-1221.4655076458578</v>
      </c>
      <c r="AN382" s="60">
        <f t="shared" ca="1" si="251"/>
        <v>-1221.4655076458578</v>
      </c>
      <c r="AO382" s="60">
        <f t="shared" ca="1" si="251"/>
        <v>1221.4655076458578</v>
      </c>
      <c r="AP382" s="63">
        <f t="shared" si="220"/>
        <v>35</v>
      </c>
      <c r="AQ382" s="62">
        <f t="shared" si="221"/>
        <v>7.3753224905897259</v>
      </c>
      <c r="AR382" s="62">
        <f t="shared" si="222"/>
        <v>368.76612452948632</v>
      </c>
      <c r="AS382" s="62">
        <f t="shared" si="223"/>
        <v>737.53224905897264</v>
      </c>
      <c r="AT382" s="62">
        <f t="shared" si="224"/>
        <v>-368.76612452948632</v>
      </c>
      <c r="AU382" s="62">
        <f t="shared" si="225"/>
        <v>1106.2983735884591</v>
      </c>
      <c r="AV382" s="62">
        <f t="shared" si="226"/>
        <v>-1475.0644981179453</v>
      </c>
      <c r="AW382" s="63">
        <f t="shared" si="237"/>
        <v>-368.76612452948621</v>
      </c>
      <c r="AX382" s="61" t="str">
        <f t="shared" ca="1" si="227"/>
        <v/>
      </c>
      <c r="AY382" s="69">
        <f t="shared" ca="1" si="238"/>
        <v>8988.5344923541434</v>
      </c>
      <c r="AZ382" s="51">
        <f t="shared" si="228"/>
        <v>2581.3628717064043</v>
      </c>
      <c r="BA382" s="55">
        <f t="shared" ca="1" si="229"/>
        <v>0.28384346265184729</v>
      </c>
      <c r="BB382" s="55">
        <f t="shared" ca="1" si="239"/>
        <v>-0.40716979495344297</v>
      </c>
      <c r="BC382" s="64">
        <f t="shared" ca="1" si="230"/>
        <v>-1274.4475603826836</v>
      </c>
      <c r="BE382" s="52">
        <f t="shared" ca="1" si="231"/>
        <v>3.4999999999999867</v>
      </c>
      <c r="BF382" s="52" t="str">
        <f t="shared" ca="1" si="232"/>
        <v/>
      </c>
      <c r="BG382" s="52" t="str">
        <f t="shared" ca="1" si="240"/>
        <v/>
      </c>
      <c r="BH382" s="52" t="str">
        <f t="shared" ca="1" si="241"/>
        <v/>
      </c>
    </row>
    <row r="383" spans="19:60">
      <c r="S383" s="68">
        <f t="shared" si="250"/>
        <v>7</v>
      </c>
      <c r="T383" s="69">
        <f t="shared" si="250"/>
        <v>2</v>
      </c>
      <c r="U383" s="70">
        <f t="shared" si="233"/>
        <v>3</v>
      </c>
      <c r="V383" s="68">
        <f t="shared" si="248"/>
        <v>4</v>
      </c>
      <c r="W383" s="70">
        <f t="shared" si="248"/>
        <v>7</v>
      </c>
      <c r="X383" s="71">
        <f t="shared" si="248"/>
        <v>0.42857142857142855</v>
      </c>
      <c r="Y383" s="71">
        <f t="shared" si="248"/>
        <v>0.5</v>
      </c>
      <c r="Z383" s="69">
        <f t="shared" si="248"/>
        <v>10000</v>
      </c>
      <c r="AA383" s="69">
        <f t="shared" ca="1" si="248"/>
        <v>9094.3185641468026</v>
      </c>
      <c r="AB383" s="69">
        <f t="shared" ca="1" si="235"/>
        <v>-905.6814358531974</v>
      </c>
      <c r="AC383" s="69">
        <f t="shared" ca="1" si="249"/>
        <v>132.43413957955693</v>
      </c>
      <c r="AD383" s="73">
        <f t="shared" si="243"/>
        <v>3.3999999999999866</v>
      </c>
      <c r="AE383" s="69">
        <f t="shared" si="251"/>
        <v>0.70000000000000007</v>
      </c>
      <c r="AF383" s="69">
        <f t="shared" si="251"/>
        <v>4.2</v>
      </c>
      <c r="AG383" s="78">
        <f t="shared" si="251"/>
        <v>200</v>
      </c>
      <c r="AH383" s="60">
        <f t="shared" si="251"/>
        <v>50</v>
      </c>
      <c r="AI383" s="60">
        <f t="shared" si="251"/>
        <v>210</v>
      </c>
      <c r="AJ383" s="60">
        <f t="shared" si="251"/>
        <v>10210</v>
      </c>
      <c r="AK383" s="60">
        <f t="shared" si="251"/>
        <v>1080.6814358531979</v>
      </c>
      <c r="AL383" s="60">
        <f t="shared" si="251"/>
        <v>21.613628717063957</v>
      </c>
      <c r="AM383" s="60">
        <f t="shared" ca="1" si="251"/>
        <v>-1221.4655076458578</v>
      </c>
      <c r="AN383" s="60">
        <f t="shared" ca="1" si="251"/>
        <v>-1221.4655076458578</v>
      </c>
      <c r="AO383" s="60">
        <f t="shared" ca="1" si="251"/>
        <v>1221.4655076458578</v>
      </c>
      <c r="AP383" s="63">
        <f t="shared" si="220"/>
        <v>35</v>
      </c>
      <c r="AQ383" s="62">
        <f t="shared" si="221"/>
        <v>7.5628319756070717</v>
      </c>
      <c r="AR383" s="62">
        <f t="shared" si="222"/>
        <v>378.1415987803536</v>
      </c>
      <c r="AS383" s="62">
        <f t="shared" si="223"/>
        <v>756.28319756070721</v>
      </c>
      <c r="AT383" s="62">
        <f t="shared" si="224"/>
        <v>-378.1415987803536</v>
      </c>
      <c r="AU383" s="62">
        <f t="shared" si="225"/>
        <v>1134.4247963410608</v>
      </c>
      <c r="AV383" s="62">
        <f t="shared" si="226"/>
        <v>-1512.5663951214144</v>
      </c>
      <c r="AW383" s="63">
        <f t="shared" si="237"/>
        <v>-378.14159878035366</v>
      </c>
      <c r="AX383" s="61" t="str">
        <f t="shared" ca="1" si="227"/>
        <v/>
      </c>
      <c r="AY383" s="69">
        <f t="shared" ca="1" si="238"/>
        <v>8988.5344923541434</v>
      </c>
      <c r="AZ383" s="51">
        <f t="shared" si="228"/>
        <v>2646.9911914624754</v>
      </c>
      <c r="BA383" s="55">
        <f t="shared" ca="1" si="229"/>
        <v>0.29105987136825207</v>
      </c>
      <c r="BB383" s="55">
        <f t="shared" ca="1" si="239"/>
        <v>-0.4175216404034221</v>
      </c>
      <c r="BC383" s="64">
        <f t="shared" ca="1" si="230"/>
        <v>-1283.8230346335511</v>
      </c>
      <c r="BE383" s="52">
        <f t="shared" ca="1" si="231"/>
        <v>3.3999999999999866</v>
      </c>
      <c r="BF383" s="52" t="str">
        <f t="shared" ca="1" si="232"/>
        <v/>
      </c>
      <c r="BG383" s="52" t="str">
        <f t="shared" ca="1" si="240"/>
        <v/>
      </c>
      <c r="BH383" s="52" t="str">
        <f t="shared" ca="1" si="241"/>
        <v/>
      </c>
    </row>
    <row r="384" spans="19:60">
      <c r="S384" s="68">
        <f t="shared" si="250"/>
        <v>7</v>
      </c>
      <c r="T384" s="69">
        <f t="shared" si="250"/>
        <v>2</v>
      </c>
      <c r="U384" s="70">
        <f t="shared" si="233"/>
        <v>3</v>
      </c>
      <c r="V384" s="68">
        <f t="shared" si="248"/>
        <v>4</v>
      </c>
      <c r="W384" s="70">
        <f t="shared" si="248"/>
        <v>7</v>
      </c>
      <c r="X384" s="71">
        <f t="shared" si="248"/>
        <v>0.42857142857142855</v>
      </c>
      <c r="Y384" s="71">
        <f t="shared" si="248"/>
        <v>0.5</v>
      </c>
      <c r="Z384" s="69">
        <f t="shared" si="248"/>
        <v>10000</v>
      </c>
      <c r="AA384" s="69">
        <f t="shared" ca="1" si="248"/>
        <v>9094.3185641468026</v>
      </c>
      <c r="AB384" s="69">
        <f t="shared" ca="1" si="235"/>
        <v>-905.6814358531974</v>
      </c>
      <c r="AC384" s="69">
        <f t="shared" ca="1" si="249"/>
        <v>132.43413957955693</v>
      </c>
      <c r="AD384" s="73">
        <f t="shared" si="243"/>
        <v>3.2999999999999865</v>
      </c>
      <c r="AE384" s="69">
        <f t="shared" si="251"/>
        <v>0.70000000000000007</v>
      </c>
      <c r="AF384" s="69">
        <f t="shared" si="251"/>
        <v>4.2</v>
      </c>
      <c r="AG384" s="78">
        <f t="shared" si="251"/>
        <v>200</v>
      </c>
      <c r="AH384" s="60">
        <f t="shared" si="251"/>
        <v>50</v>
      </c>
      <c r="AI384" s="60">
        <f t="shared" si="251"/>
        <v>210</v>
      </c>
      <c r="AJ384" s="60">
        <f t="shared" si="251"/>
        <v>10210</v>
      </c>
      <c r="AK384" s="60">
        <f t="shared" si="251"/>
        <v>1080.6814358531979</v>
      </c>
      <c r="AL384" s="60">
        <f t="shared" si="251"/>
        <v>21.613628717063957</v>
      </c>
      <c r="AM384" s="60">
        <f t="shared" ca="1" si="251"/>
        <v>-1221.4655076458578</v>
      </c>
      <c r="AN384" s="60">
        <f t="shared" ca="1" si="251"/>
        <v>-1221.4655076458578</v>
      </c>
      <c r="AO384" s="60">
        <f t="shared" ca="1" si="251"/>
        <v>1221.4655076458578</v>
      </c>
      <c r="AP384" s="63">
        <f t="shared" si="220"/>
        <v>35</v>
      </c>
      <c r="AQ384" s="62">
        <f t="shared" si="221"/>
        <v>7.7617056718375901</v>
      </c>
      <c r="AR384" s="62">
        <f t="shared" si="222"/>
        <v>388.08528359187949</v>
      </c>
      <c r="AS384" s="62">
        <f t="shared" si="223"/>
        <v>776.17056718375898</v>
      </c>
      <c r="AT384" s="62">
        <f t="shared" si="224"/>
        <v>-388.08528359187949</v>
      </c>
      <c r="AU384" s="62">
        <f t="shared" si="225"/>
        <v>1164.2558507756385</v>
      </c>
      <c r="AV384" s="62">
        <f t="shared" si="226"/>
        <v>-1552.341134367518</v>
      </c>
      <c r="AW384" s="63">
        <f t="shared" si="237"/>
        <v>-388.08528359187949</v>
      </c>
      <c r="AX384" s="61" t="str">
        <f t="shared" ca="1" si="227"/>
        <v/>
      </c>
      <c r="AY384" s="69">
        <f t="shared" ca="1" si="238"/>
        <v>8988.5344923541434</v>
      </c>
      <c r="AZ384" s="51">
        <f t="shared" si="228"/>
        <v>2716.5969851431564</v>
      </c>
      <c r="BA384" s="55">
        <f t="shared" ca="1" si="229"/>
        <v>0.29871363818868141</v>
      </c>
      <c r="BB384" s="55">
        <f t="shared" ca="1" si="239"/>
        <v>-0.42850087042612689</v>
      </c>
      <c r="BC384" s="64">
        <f t="shared" ca="1" si="230"/>
        <v>-1293.7667194450769</v>
      </c>
      <c r="BE384" s="52">
        <f t="shared" ca="1" si="231"/>
        <v>3.2999999999999865</v>
      </c>
      <c r="BF384" s="52" t="str">
        <f t="shared" ca="1" si="232"/>
        <v/>
      </c>
      <c r="BG384" s="52" t="str">
        <f t="shared" ca="1" si="240"/>
        <v/>
      </c>
      <c r="BH384" s="52" t="str">
        <f t="shared" ca="1" si="241"/>
        <v/>
      </c>
    </row>
    <row r="385" spans="19:60">
      <c r="S385" s="68">
        <f t="shared" si="250"/>
        <v>7</v>
      </c>
      <c r="T385" s="69">
        <f t="shared" si="250"/>
        <v>2</v>
      </c>
      <c r="U385" s="70">
        <f t="shared" si="233"/>
        <v>3</v>
      </c>
      <c r="V385" s="68">
        <f t="shared" si="248"/>
        <v>4</v>
      </c>
      <c r="W385" s="70">
        <f t="shared" si="248"/>
        <v>7</v>
      </c>
      <c r="X385" s="71">
        <f t="shared" si="248"/>
        <v>0.42857142857142855</v>
      </c>
      <c r="Y385" s="71">
        <f t="shared" si="248"/>
        <v>0.5</v>
      </c>
      <c r="Z385" s="69">
        <f t="shared" si="248"/>
        <v>10000</v>
      </c>
      <c r="AA385" s="69">
        <f t="shared" ca="1" si="248"/>
        <v>9094.3185641468026</v>
      </c>
      <c r="AB385" s="69">
        <f t="shared" ca="1" si="235"/>
        <v>-905.6814358531974</v>
      </c>
      <c r="AC385" s="69">
        <f t="shared" ca="1" si="249"/>
        <v>132.43413957955693</v>
      </c>
      <c r="AD385" s="73">
        <f t="shared" si="243"/>
        <v>3.1999999999999864</v>
      </c>
      <c r="AE385" s="69">
        <f t="shared" si="251"/>
        <v>0.70000000000000007</v>
      </c>
      <c r="AF385" s="69">
        <f t="shared" si="251"/>
        <v>4.2</v>
      </c>
      <c r="AG385" s="78">
        <f t="shared" si="251"/>
        <v>200</v>
      </c>
      <c r="AH385" s="60">
        <f t="shared" si="251"/>
        <v>50</v>
      </c>
      <c r="AI385" s="60">
        <f t="shared" si="251"/>
        <v>210</v>
      </c>
      <c r="AJ385" s="60">
        <f t="shared" si="251"/>
        <v>10210</v>
      </c>
      <c r="AK385" s="60">
        <f t="shared" si="251"/>
        <v>1080.6814358531979</v>
      </c>
      <c r="AL385" s="60">
        <f t="shared" si="251"/>
        <v>21.613628717063957</v>
      </c>
      <c r="AM385" s="60">
        <f t="shared" ca="1" si="251"/>
        <v>-1221.4655076458578</v>
      </c>
      <c r="AN385" s="60">
        <f t="shared" ca="1" si="251"/>
        <v>-1221.4655076458578</v>
      </c>
      <c r="AO385" s="60">
        <f t="shared" ca="1" si="251"/>
        <v>1221.4655076458578</v>
      </c>
      <c r="AP385" s="63">
        <f t="shared" si="220"/>
        <v>35</v>
      </c>
      <c r="AQ385" s="62">
        <f t="shared" si="221"/>
        <v>7.9730089740825161</v>
      </c>
      <c r="AR385" s="62">
        <f t="shared" si="222"/>
        <v>398.65044870412578</v>
      </c>
      <c r="AS385" s="62">
        <f t="shared" si="223"/>
        <v>797.30089740825156</v>
      </c>
      <c r="AT385" s="62">
        <f t="shared" si="224"/>
        <v>-398.65044870412578</v>
      </c>
      <c r="AU385" s="62">
        <f t="shared" si="225"/>
        <v>1195.9513461123775</v>
      </c>
      <c r="AV385" s="62">
        <f t="shared" si="226"/>
        <v>-1594.6017948165031</v>
      </c>
      <c r="AW385" s="63">
        <f t="shared" si="237"/>
        <v>-398.65044870412567</v>
      </c>
      <c r="AX385" s="61" t="str">
        <f t="shared" ca="1" si="227"/>
        <v/>
      </c>
      <c r="AY385" s="69">
        <f t="shared" ca="1" si="238"/>
        <v>8988.5344923541434</v>
      </c>
      <c r="AZ385" s="51">
        <f t="shared" si="228"/>
        <v>2790.5531409288806</v>
      </c>
      <c r="BA385" s="55">
        <f t="shared" ca="1" si="229"/>
        <v>0.30684576543538761</v>
      </c>
      <c r="BB385" s="55">
        <f t="shared" ca="1" si="239"/>
        <v>-0.44016630232525072</v>
      </c>
      <c r="BC385" s="64">
        <f t="shared" ca="1" si="230"/>
        <v>-1304.3318845573231</v>
      </c>
      <c r="BE385" s="52">
        <f t="shared" ca="1" si="231"/>
        <v>3.1999999999999864</v>
      </c>
      <c r="BF385" s="52" t="str">
        <f t="shared" ca="1" si="232"/>
        <v/>
      </c>
      <c r="BG385" s="52" t="str">
        <f t="shared" ca="1" si="240"/>
        <v/>
      </c>
      <c r="BH385" s="52" t="str">
        <f t="shared" ca="1" si="241"/>
        <v/>
      </c>
    </row>
    <row r="386" spans="19:60">
      <c r="S386" s="68">
        <f t="shared" si="250"/>
        <v>7</v>
      </c>
      <c r="T386" s="69">
        <f t="shared" si="250"/>
        <v>2</v>
      </c>
      <c r="U386" s="70">
        <f t="shared" si="233"/>
        <v>3</v>
      </c>
      <c r="V386" s="68">
        <f t="shared" si="248"/>
        <v>4</v>
      </c>
      <c r="W386" s="70">
        <f t="shared" si="248"/>
        <v>7</v>
      </c>
      <c r="X386" s="71">
        <f t="shared" si="248"/>
        <v>0.42857142857142855</v>
      </c>
      <c r="Y386" s="71">
        <f t="shared" si="248"/>
        <v>0.5</v>
      </c>
      <c r="Z386" s="69">
        <f t="shared" si="248"/>
        <v>10000</v>
      </c>
      <c r="AA386" s="69">
        <f t="shared" ca="1" si="248"/>
        <v>9094.3185641468026</v>
      </c>
      <c r="AB386" s="69">
        <f t="shared" ca="1" si="235"/>
        <v>-905.6814358531974</v>
      </c>
      <c r="AC386" s="69">
        <f t="shared" ca="1" si="249"/>
        <v>132.43413957955693</v>
      </c>
      <c r="AD386" s="73">
        <f t="shared" si="243"/>
        <v>3.0999999999999863</v>
      </c>
      <c r="AE386" s="69">
        <f t="shared" si="251"/>
        <v>0.70000000000000007</v>
      </c>
      <c r="AF386" s="69">
        <f t="shared" si="251"/>
        <v>4.2</v>
      </c>
      <c r="AG386" s="78">
        <f t="shared" si="251"/>
        <v>200</v>
      </c>
      <c r="AH386" s="60">
        <f t="shared" si="251"/>
        <v>50</v>
      </c>
      <c r="AI386" s="60">
        <f t="shared" si="251"/>
        <v>210</v>
      </c>
      <c r="AJ386" s="60">
        <f t="shared" si="251"/>
        <v>10210</v>
      </c>
      <c r="AK386" s="60">
        <f t="shared" si="251"/>
        <v>1080.6814358531979</v>
      </c>
      <c r="AL386" s="60">
        <f t="shared" si="251"/>
        <v>21.613628717063957</v>
      </c>
      <c r="AM386" s="60">
        <f t="shared" ca="1" si="251"/>
        <v>-1221.4655076458578</v>
      </c>
      <c r="AN386" s="60">
        <f t="shared" ca="1" si="251"/>
        <v>-1221.4655076458578</v>
      </c>
      <c r="AO386" s="60">
        <f t="shared" ca="1" si="251"/>
        <v>1221.4655076458578</v>
      </c>
      <c r="AP386" s="63">
        <f t="shared" si="220"/>
        <v>35</v>
      </c>
      <c r="AQ386" s="62">
        <f t="shared" si="221"/>
        <v>8.1979447474400189</v>
      </c>
      <c r="AR386" s="62">
        <f t="shared" si="222"/>
        <v>409.89723737200097</v>
      </c>
      <c r="AS386" s="62">
        <f t="shared" si="223"/>
        <v>819.79447474400195</v>
      </c>
      <c r="AT386" s="62">
        <f t="shared" si="224"/>
        <v>-409.89723737200097</v>
      </c>
      <c r="AU386" s="62">
        <f t="shared" si="225"/>
        <v>1229.6917121160029</v>
      </c>
      <c r="AV386" s="62">
        <f t="shared" si="226"/>
        <v>-1639.5889494880039</v>
      </c>
      <c r="AW386" s="63">
        <f t="shared" si="237"/>
        <v>-409.89723737200097</v>
      </c>
      <c r="AX386" s="61" t="str">
        <f t="shared" ca="1" si="227"/>
        <v/>
      </c>
      <c r="AY386" s="69">
        <f t="shared" ca="1" si="238"/>
        <v>8988.5344923541434</v>
      </c>
      <c r="AZ386" s="51">
        <f t="shared" si="228"/>
        <v>2869.280661604007</v>
      </c>
      <c r="BA386" s="55">
        <f t="shared" ca="1" si="229"/>
        <v>0.31550254605284911</v>
      </c>
      <c r="BB386" s="55">
        <f t="shared" ca="1" si="239"/>
        <v>-0.45258434273399584</v>
      </c>
      <c r="BC386" s="64">
        <f t="shared" ca="1" si="230"/>
        <v>-1315.5786732251984</v>
      </c>
      <c r="BE386" s="52">
        <f t="shared" ca="1" si="231"/>
        <v>3.0999999999999863</v>
      </c>
      <c r="BF386" s="52" t="str">
        <f t="shared" ca="1" si="232"/>
        <v/>
      </c>
      <c r="BG386" s="52" t="str">
        <f t="shared" ca="1" si="240"/>
        <v/>
      </c>
      <c r="BH386" s="52" t="str">
        <f t="shared" ca="1" si="241"/>
        <v/>
      </c>
    </row>
    <row r="387" spans="19:60">
      <c r="S387" s="68">
        <f t="shared" si="250"/>
        <v>7</v>
      </c>
      <c r="T387" s="69">
        <f t="shared" si="250"/>
        <v>2</v>
      </c>
      <c r="U387" s="70">
        <f t="shared" si="233"/>
        <v>3</v>
      </c>
      <c r="V387" s="68">
        <f t="shared" si="248"/>
        <v>4</v>
      </c>
      <c r="W387" s="70">
        <f t="shared" si="248"/>
        <v>7</v>
      </c>
      <c r="X387" s="71">
        <f t="shared" si="248"/>
        <v>0.42857142857142855</v>
      </c>
      <c r="Y387" s="71">
        <f t="shared" si="248"/>
        <v>0.5</v>
      </c>
      <c r="Z387" s="69">
        <f t="shared" si="248"/>
        <v>10000</v>
      </c>
      <c r="AA387" s="69">
        <f t="shared" ca="1" si="248"/>
        <v>9094.3185641468026</v>
      </c>
      <c r="AB387" s="69">
        <f t="shared" ca="1" si="235"/>
        <v>-905.6814358531974</v>
      </c>
      <c r="AC387" s="69">
        <f t="shared" ca="1" si="249"/>
        <v>132.43413957955693</v>
      </c>
      <c r="AD387" s="73">
        <f t="shared" si="243"/>
        <v>2.9999999999999862</v>
      </c>
      <c r="AE387" s="69">
        <f t="shared" si="251"/>
        <v>0.70000000000000007</v>
      </c>
      <c r="AF387" s="69">
        <f t="shared" si="251"/>
        <v>4.2</v>
      </c>
      <c r="AG387" s="78">
        <f t="shared" si="251"/>
        <v>200</v>
      </c>
      <c r="AH387" s="60">
        <f t="shared" si="251"/>
        <v>50</v>
      </c>
      <c r="AI387" s="60">
        <f t="shared" si="251"/>
        <v>210</v>
      </c>
      <c r="AJ387" s="60">
        <f t="shared" si="251"/>
        <v>10210</v>
      </c>
      <c r="AK387" s="60">
        <f t="shared" si="251"/>
        <v>1080.6814358531979</v>
      </c>
      <c r="AL387" s="60">
        <f t="shared" si="251"/>
        <v>21.613628717063957</v>
      </c>
      <c r="AM387" s="60">
        <f t="shared" ca="1" si="251"/>
        <v>-1221.4655076458578</v>
      </c>
      <c r="AN387" s="60">
        <f t="shared" ca="1" si="251"/>
        <v>-1221.4655076458578</v>
      </c>
      <c r="AO387" s="60">
        <f t="shared" ca="1" si="251"/>
        <v>1221.4655076458578</v>
      </c>
      <c r="AP387" s="63">
        <f t="shared" si="220"/>
        <v>35</v>
      </c>
      <c r="AQ387" s="62">
        <f t="shared" si="221"/>
        <v>8.4378762390213531</v>
      </c>
      <c r="AR387" s="62">
        <f t="shared" si="222"/>
        <v>421.89381195106768</v>
      </c>
      <c r="AS387" s="62">
        <f t="shared" si="223"/>
        <v>843.78762390213535</v>
      </c>
      <c r="AT387" s="62">
        <f t="shared" si="224"/>
        <v>-421.89381195106768</v>
      </c>
      <c r="AU387" s="62">
        <f t="shared" si="225"/>
        <v>1265.6814358532031</v>
      </c>
      <c r="AV387" s="62">
        <f t="shared" si="226"/>
        <v>-1687.5752478042707</v>
      </c>
      <c r="AW387" s="63">
        <f t="shared" si="237"/>
        <v>-421.89381195106762</v>
      </c>
      <c r="AX387" s="61" t="str">
        <f t="shared" ca="1" si="227"/>
        <v/>
      </c>
      <c r="AY387" s="69">
        <f t="shared" ca="1" si="238"/>
        <v>8988.5344923541434</v>
      </c>
      <c r="AZ387" s="51">
        <f t="shared" si="228"/>
        <v>2953.2566836574738</v>
      </c>
      <c r="BA387" s="55">
        <f t="shared" ca="1" si="229"/>
        <v>0.32473644537814123</v>
      </c>
      <c r="BB387" s="55">
        <f t="shared" ca="1" si="239"/>
        <v>-0.46583025250332361</v>
      </c>
      <c r="BC387" s="64">
        <f t="shared" ca="1" si="230"/>
        <v>-1327.575247804265</v>
      </c>
      <c r="BE387" s="52">
        <f t="shared" ca="1" si="231"/>
        <v>2.9999999999999862</v>
      </c>
      <c r="BF387" s="52" t="str">
        <f t="shared" ca="1" si="232"/>
        <v/>
      </c>
      <c r="BG387" s="52" t="str">
        <f t="shared" ca="1" si="240"/>
        <v/>
      </c>
      <c r="BH387" s="52" t="str">
        <f t="shared" ca="1" si="241"/>
        <v/>
      </c>
    </row>
    <row r="388" spans="19:60">
      <c r="S388" s="68">
        <f t="shared" si="250"/>
        <v>7</v>
      </c>
      <c r="T388" s="69">
        <f t="shared" si="250"/>
        <v>2</v>
      </c>
      <c r="U388" s="70">
        <f t="shared" si="233"/>
        <v>3</v>
      </c>
      <c r="V388" s="68">
        <f t="shared" si="248"/>
        <v>4</v>
      </c>
      <c r="W388" s="70">
        <f t="shared" si="248"/>
        <v>7</v>
      </c>
      <c r="X388" s="71">
        <f t="shared" si="248"/>
        <v>0.42857142857142855</v>
      </c>
      <c r="Y388" s="71">
        <f t="shared" si="248"/>
        <v>0.5</v>
      </c>
      <c r="Z388" s="69">
        <f t="shared" si="248"/>
        <v>10000</v>
      </c>
      <c r="AA388" s="69">
        <f t="shared" ca="1" si="248"/>
        <v>9094.3185641468026</v>
      </c>
      <c r="AB388" s="69">
        <f t="shared" ca="1" si="235"/>
        <v>-905.6814358531974</v>
      </c>
      <c r="AC388" s="69">
        <f t="shared" ca="1" si="249"/>
        <v>132.43413957955693</v>
      </c>
      <c r="AD388" s="73">
        <f t="shared" si="243"/>
        <v>2.8999999999999861</v>
      </c>
      <c r="AE388" s="69">
        <f t="shared" si="251"/>
        <v>0.70000000000000007</v>
      </c>
      <c r="AF388" s="69">
        <f t="shared" si="251"/>
        <v>4.2</v>
      </c>
      <c r="AG388" s="78">
        <f t="shared" si="251"/>
        <v>200</v>
      </c>
      <c r="AH388" s="60">
        <f t="shared" si="251"/>
        <v>50</v>
      </c>
      <c r="AI388" s="60">
        <f t="shared" si="251"/>
        <v>210</v>
      </c>
      <c r="AJ388" s="60">
        <f t="shared" si="251"/>
        <v>10210</v>
      </c>
      <c r="AK388" s="60">
        <f t="shared" si="251"/>
        <v>1080.6814358531979</v>
      </c>
      <c r="AL388" s="60">
        <f t="shared" si="251"/>
        <v>21.613628717063957</v>
      </c>
      <c r="AM388" s="60">
        <f t="shared" ca="1" si="251"/>
        <v>-1221.4655076458578</v>
      </c>
      <c r="AN388" s="60">
        <f t="shared" ca="1" si="251"/>
        <v>-1221.4655076458578</v>
      </c>
      <c r="AO388" s="60">
        <f t="shared" ca="1" si="251"/>
        <v>1221.4655076458578</v>
      </c>
      <c r="AP388" s="63">
        <f t="shared" si="220"/>
        <v>35</v>
      </c>
      <c r="AQ388" s="62">
        <f t="shared" si="221"/>
        <v>8.6943547300220914</v>
      </c>
      <c r="AR388" s="62">
        <f t="shared" si="222"/>
        <v>434.71773650110458</v>
      </c>
      <c r="AS388" s="62">
        <f t="shared" si="223"/>
        <v>869.43547300220916</v>
      </c>
      <c r="AT388" s="62">
        <f t="shared" si="224"/>
        <v>-434.71773650110458</v>
      </c>
      <c r="AU388" s="62">
        <f t="shared" si="225"/>
        <v>1304.1532095033137</v>
      </c>
      <c r="AV388" s="62">
        <f t="shared" si="226"/>
        <v>-1738.8709460044183</v>
      </c>
      <c r="AW388" s="63">
        <f t="shared" si="237"/>
        <v>-434.71773650110458</v>
      </c>
      <c r="AX388" s="61" t="str">
        <f t="shared" ca="1" si="227"/>
        <v/>
      </c>
      <c r="AY388" s="69">
        <f t="shared" ca="1" si="238"/>
        <v>8988.5344923541434</v>
      </c>
      <c r="AZ388" s="51">
        <f t="shared" si="228"/>
        <v>3043.0241555077318</v>
      </c>
      <c r="BA388" s="55">
        <f t="shared" ca="1" si="229"/>
        <v>0.33460716534655699</v>
      </c>
      <c r="BB388" s="55">
        <f t="shared" ca="1" si="239"/>
        <v>-0.47998967329122588</v>
      </c>
      <c r="BC388" s="64">
        <f t="shared" ca="1" si="230"/>
        <v>-1340.399172354302</v>
      </c>
      <c r="BE388" s="52">
        <f t="shared" ca="1" si="231"/>
        <v>2.8999999999999861</v>
      </c>
      <c r="BF388" s="52" t="str">
        <f t="shared" ca="1" si="232"/>
        <v/>
      </c>
      <c r="BG388" s="52" t="str">
        <f t="shared" ca="1" si="240"/>
        <v/>
      </c>
      <c r="BH388" s="52" t="str">
        <f t="shared" ca="1" si="241"/>
        <v/>
      </c>
    </row>
    <row r="389" spans="19:60">
      <c r="S389" s="68">
        <f t="shared" si="250"/>
        <v>7</v>
      </c>
      <c r="T389" s="69">
        <f t="shared" si="250"/>
        <v>2</v>
      </c>
      <c r="U389" s="70">
        <f t="shared" si="233"/>
        <v>3</v>
      </c>
      <c r="V389" s="68">
        <f t="shared" si="248"/>
        <v>4</v>
      </c>
      <c r="W389" s="70">
        <f t="shared" si="248"/>
        <v>7</v>
      </c>
      <c r="X389" s="71">
        <f t="shared" si="248"/>
        <v>0.42857142857142855</v>
      </c>
      <c r="Y389" s="71">
        <f t="shared" si="248"/>
        <v>0.5</v>
      </c>
      <c r="Z389" s="69">
        <f t="shared" si="248"/>
        <v>10000</v>
      </c>
      <c r="AA389" s="69">
        <f t="shared" ca="1" si="248"/>
        <v>9094.3185641468026</v>
      </c>
      <c r="AB389" s="69">
        <f t="shared" ca="1" si="235"/>
        <v>-905.6814358531974</v>
      </c>
      <c r="AC389" s="69">
        <f t="shared" ca="1" si="249"/>
        <v>132.43413957955693</v>
      </c>
      <c r="AD389" s="73">
        <f t="shared" si="243"/>
        <v>2.7999999999999861</v>
      </c>
      <c r="AE389" s="69">
        <f t="shared" si="251"/>
        <v>0.70000000000000007</v>
      </c>
      <c r="AF389" s="69">
        <f t="shared" si="251"/>
        <v>4.2</v>
      </c>
      <c r="AG389" s="78">
        <f t="shared" si="251"/>
        <v>200</v>
      </c>
      <c r="AH389" s="60">
        <f t="shared" si="251"/>
        <v>50</v>
      </c>
      <c r="AI389" s="60">
        <f t="shared" si="251"/>
        <v>210</v>
      </c>
      <c r="AJ389" s="60">
        <f t="shared" si="251"/>
        <v>10210</v>
      </c>
      <c r="AK389" s="60">
        <f t="shared" si="251"/>
        <v>1080.6814358531979</v>
      </c>
      <c r="AL389" s="60">
        <f t="shared" si="251"/>
        <v>21.613628717063957</v>
      </c>
      <c r="AM389" s="60">
        <f t="shared" ca="1" si="251"/>
        <v>-1221.4655076458578</v>
      </c>
      <c r="AN389" s="60">
        <f t="shared" ca="1" si="251"/>
        <v>-1221.4655076458578</v>
      </c>
      <c r="AO389" s="60">
        <f t="shared" ca="1" si="251"/>
        <v>1221.4655076458578</v>
      </c>
      <c r="AP389" s="63">
        <f t="shared" si="220"/>
        <v>35</v>
      </c>
      <c r="AQ389" s="62">
        <f t="shared" si="221"/>
        <v>8.9691531132371658</v>
      </c>
      <c r="AR389" s="62">
        <f t="shared" si="222"/>
        <v>448.45765566185827</v>
      </c>
      <c r="AS389" s="62">
        <f t="shared" si="223"/>
        <v>896.91531132371654</v>
      </c>
      <c r="AT389" s="62">
        <f t="shared" si="224"/>
        <v>-448.45765566185827</v>
      </c>
      <c r="AU389" s="62">
        <f t="shared" si="225"/>
        <v>1345.3729669855747</v>
      </c>
      <c r="AV389" s="62">
        <f t="shared" si="226"/>
        <v>-1793.8306226474331</v>
      </c>
      <c r="AW389" s="63">
        <f t="shared" si="237"/>
        <v>-448.45765566185833</v>
      </c>
      <c r="AX389" s="61" t="str">
        <f t="shared" ca="1" si="227"/>
        <v/>
      </c>
      <c r="AY389" s="69">
        <f t="shared" ca="1" si="238"/>
        <v>8988.5344923541434</v>
      </c>
      <c r="AZ389" s="51">
        <f t="shared" si="228"/>
        <v>3139.2035896330081</v>
      </c>
      <c r="BA389" s="55">
        <f t="shared" ca="1" si="229"/>
        <v>0.34518293674128814</v>
      </c>
      <c r="BB389" s="55">
        <f t="shared" ca="1" si="239"/>
        <v>-0.4951604812782639</v>
      </c>
      <c r="BC389" s="64">
        <f t="shared" ca="1" si="230"/>
        <v>-1354.1390915150557</v>
      </c>
      <c r="BE389" s="52">
        <f t="shared" ca="1" si="231"/>
        <v>2.7999999999999861</v>
      </c>
      <c r="BF389" s="52" t="str">
        <f t="shared" ca="1" si="232"/>
        <v/>
      </c>
      <c r="BG389" s="52" t="str">
        <f t="shared" ca="1" si="240"/>
        <v/>
      </c>
      <c r="BH389" s="52" t="str">
        <f t="shared" ca="1" si="241"/>
        <v/>
      </c>
    </row>
    <row r="390" spans="19:60">
      <c r="S390" s="68">
        <f t="shared" si="250"/>
        <v>7</v>
      </c>
      <c r="T390" s="69">
        <f t="shared" si="250"/>
        <v>2</v>
      </c>
      <c r="U390" s="70">
        <f t="shared" si="233"/>
        <v>3</v>
      </c>
      <c r="V390" s="68">
        <f t="shared" si="248"/>
        <v>4</v>
      </c>
      <c r="W390" s="70">
        <f t="shared" si="248"/>
        <v>7</v>
      </c>
      <c r="X390" s="71">
        <f t="shared" si="248"/>
        <v>0.42857142857142855</v>
      </c>
      <c r="Y390" s="71">
        <f t="shared" si="248"/>
        <v>0.5</v>
      </c>
      <c r="Z390" s="69">
        <f t="shared" si="248"/>
        <v>10000</v>
      </c>
      <c r="AA390" s="69">
        <f t="shared" ca="1" si="248"/>
        <v>9094.3185641468026</v>
      </c>
      <c r="AB390" s="69">
        <f t="shared" ca="1" si="235"/>
        <v>-905.6814358531974</v>
      </c>
      <c r="AC390" s="69">
        <f t="shared" ca="1" si="249"/>
        <v>132.43413957955693</v>
      </c>
      <c r="AD390" s="73">
        <f t="shared" si="243"/>
        <v>2.699999999999986</v>
      </c>
      <c r="AE390" s="69">
        <f t="shared" si="251"/>
        <v>0.70000000000000007</v>
      </c>
      <c r="AF390" s="69">
        <f t="shared" si="251"/>
        <v>4.2</v>
      </c>
      <c r="AG390" s="78">
        <f t="shared" si="251"/>
        <v>200</v>
      </c>
      <c r="AH390" s="60">
        <f t="shared" si="251"/>
        <v>50</v>
      </c>
      <c r="AI390" s="60">
        <f t="shared" si="251"/>
        <v>210</v>
      </c>
      <c r="AJ390" s="60">
        <f t="shared" si="251"/>
        <v>10210</v>
      </c>
      <c r="AK390" s="60">
        <f t="shared" si="251"/>
        <v>1080.6814358531979</v>
      </c>
      <c r="AL390" s="60">
        <f t="shared" si="251"/>
        <v>21.613628717063957</v>
      </c>
      <c r="AM390" s="60">
        <f t="shared" ca="1" si="251"/>
        <v>-1221.4655076458578</v>
      </c>
      <c r="AN390" s="60">
        <f t="shared" ca="1" si="251"/>
        <v>-1221.4655076458578</v>
      </c>
      <c r="AO390" s="60">
        <f t="shared" ca="1" si="251"/>
        <v>1221.4655076458578</v>
      </c>
      <c r="AP390" s="63">
        <f t="shared" si="220"/>
        <v>35</v>
      </c>
      <c r="AQ390" s="62">
        <f t="shared" si="221"/>
        <v>9.2643069322459528</v>
      </c>
      <c r="AR390" s="62">
        <f t="shared" si="222"/>
        <v>463.21534661229765</v>
      </c>
      <c r="AS390" s="62">
        <f t="shared" si="223"/>
        <v>926.4306932245953</v>
      </c>
      <c r="AT390" s="62">
        <f t="shared" si="224"/>
        <v>-463.21534661229765</v>
      </c>
      <c r="AU390" s="62">
        <f t="shared" si="225"/>
        <v>1389.6460398368929</v>
      </c>
      <c r="AV390" s="62">
        <f t="shared" si="226"/>
        <v>-1852.8613864491906</v>
      </c>
      <c r="AW390" s="63">
        <f t="shared" si="237"/>
        <v>-463.21534661229771</v>
      </c>
      <c r="AX390" s="61" t="str">
        <f t="shared" ca="1" si="227"/>
        <v/>
      </c>
      <c r="AY390" s="69">
        <f t="shared" ca="1" si="238"/>
        <v>8988.5344923541434</v>
      </c>
      <c r="AZ390" s="51">
        <f t="shared" si="228"/>
        <v>3242.5074262860835</v>
      </c>
      <c r="BA390" s="55">
        <f t="shared" ca="1" si="229"/>
        <v>0.35654209860970315</v>
      </c>
      <c r="BB390" s="55">
        <f t="shared" ca="1" si="239"/>
        <v>-0.51145505281989756</v>
      </c>
      <c r="BC390" s="64">
        <f t="shared" ca="1" si="230"/>
        <v>-1368.8967824654951</v>
      </c>
      <c r="BE390" s="52">
        <f t="shared" ca="1" si="231"/>
        <v>2.699999999999986</v>
      </c>
      <c r="BF390" s="52" t="str">
        <f t="shared" ca="1" si="232"/>
        <v/>
      </c>
      <c r="BG390" s="52" t="str">
        <f t="shared" ca="1" si="240"/>
        <v/>
      </c>
      <c r="BH390" s="52" t="str">
        <f t="shared" ca="1" si="241"/>
        <v/>
      </c>
    </row>
    <row r="391" spans="19:60">
      <c r="S391" s="68">
        <f t="shared" si="250"/>
        <v>7</v>
      </c>
      <c r="T391" s="69">
        <f t="shared" si="250"/>
        <v>2</v>
      </c>
      <c r="U391" s="70">
        <f t="shared" si="233"/>
        <v>3</v>
      </c>
      <c r="V391" s="68">
        <f t="shared" si="248"/>
        <v>4</v>
      </c>
      <c r="W391" s="70">
        <f t="shared" si="248"/>
        <v>7</v>
      </c>
      <c r="X391" s="71">
        <f t="shared" si="248"/>
        <v>0.42857142857142855</v>
      </c>
      <c r="Y391" s="71">
        <f t="shared" si="248"/>
        <v>0.5</v>
      </c>
      <c r="Z391" s="69">
        <f t="shared" si="248"/>
        <v>10000</v>
      </c>
      <c r="AA391" s="69">
        <f t="shared" ca="1" si="248"/>
        <v>9094.3185641468026</v>
      </c>
      <c r="AB391" s="69">
        <f t="shared" ca="1" si="235"/>
        <v>-905.6814358531974</v>
      </c>
      <c r="AC391" s="69">
        <f t="shared" ca="1" si="249"/>
        <v>132.43413957955693</v>
      </c>
      <c r="AD391" s="73">
        <f t="shared" si="243"/>
        <v>2.5999999999999859</v>
      </c>
      <c r="AE391" s="69">
        <f t="shared" si="251"/>
        <v>0.70000000000000007</v>
      </c>
      <c r="AF391" s="69">
        <f t="shared" si="251"/>
        <v>4.2</v>
      </c>
      <c r="AG391" s="78">
        <f t="shared" si="251"/>
        <v>200</v>
      </c>
      <c r="AH391" s="60">
        <f t="shared" si="251"/>
        <v>50</v>
      </c>
      <c r="AI391" s="60">
        <f t="shared" si="251"/>
        <v>210</v>
      </c>
      <c r="AJ391" s="60">
        <f t="shared" si="251"/>
        <v>10210</v>
      </c>
      <c r="AK391" s="60">
        <f t="shared" si="251"/>
        <v>1080.6814358531979</v>
      </c>
      <c r="AL391" s="60">
        <f t="shared" si="251"/>
        <v>21.613628717063957</v>
      </c>
      <c r="AM391" s="60">
        <f t="shared" ca="1" si="251"/>
        <v>-1221.4655076458578</v>
      </c>
      <c r="AN391" s="60">
        <f t="shared" ca="1" si="251"/>
        <v>-1221.4655076458578</v>
      </c>
      <c r="AO391" s="60">
        <f t="shared" ca="1" si="251"/>
        <v>1221.4655076458578</v>
      </c>
      <c r="AP391" s="63">
        <f t="shared" si="220"/>
        <v>35</v>
      </c>
      <c r="AQ391" s="62">
        <f t="shared" si="221"/>
        <v>9.5821648911784916</v>
      </c>
      <c r="AR391" s="62">
        <f t="shared" si="222"/>
        <v>479.10824455892458</v>
      </c>
      <c r="AS391" s="62">
        <f t="shared" si="223"/>
        <v>958.21648911784916</v>
      </c>
      <c r="AT391" s="62">
        <f t="shared" si="224"/>
        <v>-479.10824455892458</v>
      </c>
      <c r="AU391" s="62">
        <f t="shared" si="225"/>
        <v>1437.3247336767738</v>
      </c>
      <c r="AV391" s="62">
        <f t="shared" si="226"/>
        <v>-1916.4329782356983</v>
      </c>
      <c r="AW391" s="63">
        <f t="shared" si="237"/>
        <v>-479.10824455892453</v>
      </c>
      <c r="AX391" s="61" t="str">
        <f t="shared" ca="1" si="227"/>
        <v/>
      </c>
      <c r="AY391" s="69">
        <f t="shared" ca="1" si="238"/>
        <v>8988.5344923541434</v>
      </c>
      <c r="AZ391" s="51">
        <f t="shared" si="228"/>
        <v>3353.7577119124721</v>
      </c>
      <c r="BA391" s="55">
        <f t="shared" ca="1" si="229"/>
        <v>0.36877504216030399</v>
      </c>
      <c r="BB391" s="55">
        <f t="shared" ca="1" si="239"/>
        <v>-0.52900305294165662</v>
      </c>
      <c r="BC391" s="64">
        <f t="shared" ca="1" si="230"/>
        <v>-1384.7896804121219</v>
      </c>
      <c r="BE391" s="52">
        <f t="shared" ca="1" si="231"/>
        <v>2.5999999999999859</v>
      </c>
      <c r="BF391" s="52" t="str">
        <f t="shared" ca="1" si="232"/>
        <v/>
      </c>
      <c r="BG391" s="52" t="str">
        <f t="shared" ca="1" si="240"/>
        <v/>
      </c>
      <c r="BH391" s="52" t="str">
        <f t="shared" ca="1" si="241"/>
        <v/>
      </c>
    </row>
    <row r="392" spans="19:60">
      <c r="S392" s="68">
        <f t="shared" si="250"/>
        <v>7</v>
      </c>
      <c r="T392" s="69">
        <f t="shared" si="250"/>
        <v>2</v>
      </c>
      <c r="U392" s="70">
        <f t="shared" si="233"/>
        <v>3</v>
      </c>
      <c r="V392" s="68">
        <f t="shared" si="248"/>
        <v>4</v>
      </c>
      <c r="W392" s="70">
        <f t="shared" si="248"/>
        <v>7</v>
      </c>
      <c r="X392" s="71">
        <f t="shared" si="248"/>
        <v>0.42857142857142855</v>
      </c>
      <c r="Y392" s="71">
        <f t="shared" si="248"/>
        <v>0.5</v>
      </c>
      <c r="Z392" s="69">
        <f t="shared" si="248"/>
        <v>10000</v>
      </c>
      <c r="AA392" s="69">
        <f t="shared" ca="1" si="248"/>
        <v>9094.3185641468026</v>
      </c>
      <c r="AB392" s="69">
        <f t="shared" ca="1" si="235"/>
        <v>-905.6814358531974</v>
      </c>
      <c r="AC392" s="69">
        <f t="shared" ca="1" si="249"/>
        <v>132.43413957955693</v>
      </c>
      <c r="AD392" s="73">
        <f t="shared" si="243"/>
        <v>2.4999999999999858</v>
      </c>
      <c r="AE392" s="69">
        <f t="shared" si="251"/>
        <v>0.70000000000000007</v>
      </c>
      <c r="AF392" s="69">
        <f t="shared" si="251"/>
        <v>4.2</v>
      </c>
      <c r="AG392" s="78">
        <f t="shared" si="251"/>
        <v>200</v>
      </c>
      <c r="AH392" s="60">
        <f t="shared" si="251"/>
        <v>50</v>
      </c>
      <c r="AI392" s="60">
        <f t="shared" si="251"/>
        <v>210</v>
      </c>
      <c r="AJ392" s="60">
        <f t="shared" si="251"/>
        <v>10210</v>
      </c>
      <c r="AK392" s="60">
        <f t="shared" si="251"/>
        <v>1080.6814358531979</v>
      </c>
      <c r="AL392" s="60">
        <f t="shared" si="251"/>
        <v>21.613628717063957</v>
      </c>
      <c r="AM392" s="60">
        <f t="shared" ca="1" si="251"/>
        <v>-1221.4655076458578</v>
      </c>
      <c r="AN392" s="60">
        <f t="shared" ca="1" si="251"/>
        <v>-1221.4655076458578</v>
      </c>
      <c r="AO392" s="60">
        <f t="shared" ca="1" si="251"/>
        <v>1221.4655076458578</v>
      </c>
      <c r="AP392" s="63">
        <f t="shared" si="220"/>
        <v>35</v>
      </c>
      <c r="AQ392" s="62">
        <f t="shared" si="221"/>
        <v>9.9254514868256329</v>
      </c>
      <c r="AR392" s="62">
        <f t="shared" si="222"/>
        <v>496.27257434128165</v>
      </c>
      <c r="AS392" s="62">
        <f t="shared" si="223"/>
        <v>992.54514868256331</v>
      </c>
      <c r="AT392" s="62">
        <f t="shared" si="224"/>
        <v>-496.27257434128165</v>
      </c>
      <c r="AU392" s="62">
        <f t="shared" si="225"/>
        <v>1488.817723023845</v>
      </c>
      <c r="AV392" s="62">
        <f t="shared" si="226"/>
        <v>-1985.0902973651266</v>
      </c>
      <c r="AW392" s="63">
        <f t="shared" si="237"/>
        <v>-496.2725743412816</v>
      </c>
      <c r="AX392" s="61" t="str">
        <f t="shared" ca="1" si="227"/>
        <v/>
      </c>
      <c r="AY392" s="69">
        <f t="shared" ca="1" si="238"/>
        <v>8988.5344923541434</v>
      </c>
      <c r="AZ392" s="51">
        <f t="shared" si="228"/>
        <v>3473.9080203889716</v>
      </c>
      <c r="BA392" s="55">
        <f t="shared" ca="1" si="229"/>
        <v>0.3819866211949528</v>
      </c>
      <c r="BB392" s="55">
        <f t="shared" ca="1" si="239"/>
        <v>-0.54795489307315648</v>
      </c>
      <c r="BC392" s="64">
        <f t="shared" ca="1" si="230"/>
        <v>-1401.954010194479</v>
      </c>
      <c r="BE392" s="52">
        <f t="shared" ca="1" si="231"/>
        <v>2.4999999999999858</v>
      </c>
      <c r="BF392" s="52" t="str">
        <f t="shared" ca="1" si="232"/>
        <v/>
      </c>
      <c r="BG392" s="52" t="str">
        <f t="shared" ca="1" si="240"/>
        <v/>
      </c>
      <c r="BH392" s="52" t="str">
        <f t="shared" ca="1" si="241"/>
        <v/>
      </c>
    </row>
    <row r="393" spans="19:60">
      <c r="S393" s="68">
        <f t="shared" si="250"/>
        <v>7</v>
      </c>
      <c r="T393" s="69">
        <f t="shared" si="250"/>
        <v>2</v>
      </c>
      <c r="U393" s="70">
        <f t="shared" si="233"/>
        <v>3</v>
      </c>
      <c r="V393" s="68">
        <f t="shared" si="248"/>
        <v>4</v>
      </c>
      <c r="W393" s="70">
        <f t="shared" si="248"/>
        <v>7</v>
      </c>
      <c r="X393" s="71">
        <f t="shared" si="248"/>
        <v>0.42857142857142855</v>
      </c>
      <c r="Y393" s="71">
        <f t="shared" si="248"/>
        <v>0.5</v>
      </c>
      <c r="Z393" s="69">
        <f t="shared" si="248"/>
        <v>10000</v>
      </c>
      <c r="AA393" s="69">
        <f t="shared" ca="1" si="248"/>
        <v>9094.3185641468026</v>
      </c>
      <c r="AB393" s="69">
        <f t="shared" ca="1" si="235"/>
        <v>-905.6814358531974</v>
      </c>
      <c r="AC393" s="69">
        <f t="shared" ca="1" si="249"/>
        <v>132.43413957955693</v>
      </c>
      <c r="AD393" s="73">
        <f t="shared" si="243"/>
        <v>2.3999999999999857</v>
      </c>
      <c r="AE393" s="69">
        <f t="shared" si="251"/>
        <v>0.70000000000000007</v>
      </c>
      <c r="AF393" s="69">
        <f t="shared" si="251"/>
        <v>4.2</v>
      </c>
      <c r="AG393" s="78">
        <f t="shared" si="251"/>
        <v>200</v>
      </c>
      <c r="AH393" s="60">
        <f t="shared" si="251"/>
        <v>50</v>
      </c>
      <c r="AI393" s="60">
        <f t="shared" si="251"/>
        <v>210</v>
      </c>
      <c r="AJ393" s="60">
        <f t="shared" si="251"/>
        <v>10210</v>
      </c>
      <c r="AK393" s="60">
        <f t="shared" si="251"/>
        <v>1080.6814358531979</v>
      </c>
      <c r="AL393" s="60">
        <f t="shared" si="251"/>
        <v>21.613628717063957</v>
      </c>
      <c r="AM393" s="60">
        <f t="shared" ca="1" si="251"/>
        <v>-1221.4655076458578</v>
      </c>
      <c r="AN393" s="60">
        <f t="shared" ca="1" si="251"/>
        <v>-1221.4655076458578</v>
      </c>
      <c r="AO393" s="60">
        <f t="shared" ca="1" si="251"/>
        <v>1221.4655076458578</v>
      </c>
      <c r="AP393" s="63">
        <f t="shared" si="220"/>
        <v>35</v>
      </c>
      <c r="AQ393" s="62">
        <f t="shared" si="221"/>
        <v>10.297345298776705</v>
      </c>
      <c r="AR393" s="62">
        <f t="shared" si="222"/>
        <v>514.86726493883521</v>
      </c>
      <c r="AS393" s="62">
        <f t="shared" si="223"/>
        <v>1029.7345298776704</v>
      </c>
      <c r="AT393" s="62">
        <f t="shared" si="224"/>
        <v>-514.86726493883521</v>
      </c>
      <c r="AU393" s="62">
        <f t="shared" si="225"/>
        <v>1544.6017948165056</v>
      </c>
      <c r="AV393" s="62">
        <f t="shared" si="226"/>
        <v>-2059.4690597553408</v>
      </c>
      <c r="AW393" s="63">
        <f t="shared" si="237"/>
        <v>-514.86726493883521</v>
      </c>
      <c r="AX393" s="61" t="str">
        <f t="shared" ca="1" si="227"/>
        <v/>
      </c>
      <c r="AY393" s="69">
        <f t="shared" ca="1" si="238"/>
        <v>8988.5344923541434</v>
      </c>
      <c r="AZ393" s="51">
        <f t="shared" si="228"/>
        <v>3604.0708545718462</v>
      </c>
      <c r="BA393" s="55">
        <f t="shared" ca="1" si="229"/>
        <v>0.3962991651491557</v>
      </c>
      <c r="BB393" s="55">
        <f t="shared" ca="1" si="239"/>
        <v>-0.56848605321561485</v>
      </c>
      <c r="BC393" s="64">
        <f t="shared" ca="1" si="230"/>
        <v>-1420.5487007920326</v>
      </c>
      <c r="BE393" s="52">
        <f t="shared" ca="1" si="231"/>
        <v>2.3999999999999857</v>
      </c>
      <c r="BF393" s="52" t="str">
        <f t="shared" ca="1" si="232"/>
        <v/>
      </c>
      <c r="BG393" s="52" t="str">
        <f t="shared" ca="1" si="240"/>
        <v/>
      </c>
      <c r="BH393" s="52" t="str">
        <f t="shared" ca="1" si="241"/>
        <v/>
      </c>
    </row>
    <row r="394" spans="19:60">
      <c r="S394" s="68">
        <f t="shared" si="250"/>
        <v>7</v>
      </c>
      <c r="T394" s="69">
        <f t="shared" si="250"/>
        <v>2</v>
      </c>
      <c r="U394" s="70">
        <f t="shared" si="233"/>
        <v>3</v>
      </c>
      <c r="V394" s="68">
        <f t="shared" ref="V394:AA409" si="252">V393</f>
        <v>4</v>
      </c>
      <c r="W394" s="70">
        <f t="shared" si="252"/>
        <v>7</v>
      </c>
      <c r="X394" s="71">
        <f t="shared" si="252"/>
        <v>0.42857142857142855</v>
      </c>
      <c r="Y394" s="71">
        <f t="shared" si="252"/>
        <v>0.5</v>
      </c>
      <c r="Z394" s="69">
        <f t="shared" si="252"/>
        <v>10000</v>
      </c>
      <c r="AA394" s="69">
        <f t="shared" ca="1" si="252"/>
        <v>9094.3185641468026</v>
      </c>
      <c r="AB394" s="69">
        <f t="shared" ca="1" si="235"/>
        <v>-905.6814358531974</v>
      </c>
      <c r="AC394" s="69">
        <f t="shared" ca="1" si="249"/>
        <v>132.43413957955693</v>
      </c>
      <c r="AD394" s="73">
        <f t="shared" si="243"/>
        <v>2.2999999999999856</v>
      </c>
      <c r="AE394" s="69">
        <f t="shared" si="251"/>
        <v>0.70000000000000007</v>
      </c>
      <c r="AF394" s="69">
        <f t="shared" si="251"/>
        <v>4.2</v>
      </c>
      <c r="AG394" s="78">
        <f t="shared" si="251"/>
        <v>200</v>
      </c>
      <c r="AH394" s="60">
        <f t="shared" si="251"/>
        <v>50</v>
      </c>
      <c r="AI394" s="60">
        <f t="shared" si="251"/>
        <v>210</v>
      </c>
      <c r="AJ394" s="60">
        <f t="shared" si="251"/>
        <v>10210</v>
      </c>
      <c r="AK394" s="60">
        <f t="shared" si="251"/>
        <v>1080.6814358531979</v>
      </c>
      <c r="AL394" s="60">
        <f t="shared" si="251"/>
        <v>21.613628717063957</v>
      </c>
      <c r="AM394" s="60">
        <f t="shared" ca="1" si="251"/>
        <v>-1221.4655076458578</v>
      </c>
      <c r="AN394" s="60">
        <f t="shared" ca="1" si="251"/>
        <v>-1221.4655076458578</v>
      </c>
      <c r="AO394" s="60">
        <f t="shared" ca="1" si="251"/>
        <v>1221.4655076458578</v>
      </c>
      <c r="AP394" s="63">
        <f t="shared" si="220"/>
        <v>35</v>
      </c>
      <c r="AQ394" s="62">
        <f t="shared" si="221"/>
        <v>10.701577703071345</v>
      </c>
      <c r="AR394" s="62">
        <f t="shared" si="222"/>
        <v>535.07888515356728</v>
      </c>
      <c r="AS394" s="62">
        <f t="shared" si="223"/>
        <v>1070.1577703071346</v>
      </c>
      <c r="AT394" s="62">
        <f t="shared" si="224"/>
        <v>-535.07888515356728</v>
      </c>
      <c r="AU394" s="62">
        <f t="shared" si="225"/>
        <v>1605.236655460702</v>
      </c>
      <c r="AV394" s="62">
        <f t="shared" si="226"/>
        <v>-2140.3155406142691</v>
      </c>
      <c r="AW394" s="63">
        <f t="shared" si="237"/>
        <v>-535.07888515356717</v>
      </c>
      <c r="AX394" s="61" t="str">
        <f t="shared" ca="1" si="227"/>
        <v/>
      </c>
      <c r="AY394" s="69">
        <f t="shared" ca="1" si="238"/>
        <v>8988.5344923541434</v>
      </c>
      <c r="AZ394" s="51">
        <f t="shared" si="228"/>
        <v>3745.5521960749711</v>
      </c>
      <c r="BA394" s="55">
        <f t="shared" ca="1" si="229"/>
        <v>0.41185627814285453</v>
      </c>
      <c r="BB394" s="55">
        <f t="shared" ca="1" si="239"/>
        <v>-0.59080253163133012</v>
      </c>
      <c r="BC394" s="64">
        <f t="shared" ca="1" si="230"/>
        <v>-1440.7603210067646</v>
      </c>
      <c r="BE394" s="52">
        <f t="shared" ca="1" si="231"/>
        <v>2.2999999999999856</v>
      </c>
      <c r="BF394" s="52" t="str">
        <f t="shared" ca="1" si="232"/>
        <v/>
      </c>
      <c r="BG394" s="52" t="str">
        <f t="shared" ca="1" si="240"/>
        <v/>
      </c>
      <c r="BH394" s="52" t="str">
        <f t="shared" ca="1" si="241"/>
        <v/>
      </c>
    </row>
    <row r="395" spans="19:60">
      <c r="S395" s="68">
        <f t="shared" ref="S395:T410" si="253">S394</f>
        <v>7</v>
      </c>
      <c r="T395" s="69">
        <f t="shared" si="253"/>
        <v>2</v>
      </c>
      <c r="U395" s="70">
        <f t="shared" si="233"/>
        <v>3</v>
      </c>
      <c r="V395" s="68">
        <f t="shared" si="252"/>
        <v>4</v>
      </c>
      <c r="W395" s="70">
        <f t="shared" si="252"/>
        <v>7</v>
      </c>
      <c r="X395" s="71">
        <f t="shared" si="252"/>
        <v>0.42857142857142855</v>
      </c>
      <c r="Y395" s="71">
        <f t="shared" si="252"/>
        <v>0.5</v>
      </c>
      <c r="Z395" s="69">
        <f t="shared" si="252"/>
        <v>10000</v>
      </c>
      <c r="AA395" s="69">
        <f t="shared" ca="1" si="252"/>
        <v>9094.3185641468026</v>
      </c>
      <c r="AB395" s="69">
        <f t="shared" ca="1" si="235"/>
        <v>-905.6814358531974</v>
      </c>
      <c r="AC395" s="69">
        <f t="shared" ca="1" si="249"/>
        <v>132.43413957955693</v>
      </c>
      <c r="AD395" s="73">
        <f t="shared" si="243"/>
        <v>2.1999999999999855</v>
      </c>
      <c r="AE395" s="69">
        <f t="shared" ref="AE395:AO410" si="254">AE394</f>
        <v>0.70000000000000007</v>
      </c>
      <c r="AF395" s="69">
        <f t="shared" si="254"/>
        <v>4.2</v>
      </c>
      <c r="AG395" s="78">
        <f t="shared" si="254"/>
        <v>200</v>
      </c>
      <c r="AH395" s="60">
        <f t="shared" si="254"/>
        <v>50</v>
      </c>
      <c r="AI395" s="60">
        <f t="shared" si="254"/>
        <v>210</v>
      </c>
      <c r="AJ395" s="60">
        <f t="shared" si="254"/>
        <v>10210</v>
      </c>
      <c r="AK395" s="60">
        <f t="shared" si="254"/>
        <v>1080.6814358531979</v>
      </c>
      <c r="AL395" s="60">
        <f t="shared" si="254"/>
        <v>21.613628717063957</v>
      </c>
      <c r="AM395" s="60">
        <f t="shared" ca="1" si="254"/>
        <v>-1221.4655076458578</v>
      </c>
      <c r="AN395" s="60">
        <f t="shared" ca="1" si="254"/>
        <v>-1221.4655076458578</v>
      </c>
      <c r="AO395" s="60">
        <f t="shared" ca="1" si="254"/>
        <v>1221.4655076458578</v>
      </c>
      <c r="AP395" s="63">
        <f t="shared" si="220"/>
        <v>35</v>
      </c>
      <c r="AQ395" s="62">
        <f t="shared" si="221"/>
        <v>11.14255850775641</v>
      </c>
      <c r="AR395" s="62">
        <f t="shared" si="222"/>
        <v>557.12792538782048</v>
      </c>
      <c r="AS395" s="62">
        <f t="shared" si="223"/>
        <v>1114.255850775641</v>
      </c>
      <c r="AT395" s="62">
        <f t="shared" si="224"/>
        <v>-557.12792538782048</v>
      </c>
      <c r="AU395" s="62">
        <f t="shared" si="225"/>
        <v>1671.3837761634613</v>
      </c>
      <c r="AV395" s="62">
        <f t="shared" si="226"/>
        <v>-2228.5117015512819</v>
      </c>
      <c r="AW395" s="63">
        <f t="shared" si="237"/>
        <v>-557.1279253878206</v>
      </c>
      <c r="AX395" s="61" t="str">
        <f t="shared" ca="1" si="227"/>
        <v/>
      </c>
      <c r="AY395" s="69">
        <f t="shared" ca="1" si="238"/>
        <v>8988.5344923541434</v>
      </c>
      <c r="AZ395" s="51">
        <f t="shared" si="228"/>
        <v>3899.8954777147433</v>
      </c>
      <c r="BA395" s="55">
        <f t="shared" ca="1" si="229"/>
        <v>0.4288276741359805</v>
      </c>
      <c r="BB395" s="55">
        <f t="shared" ca="1" si="239"/>
        <v>-0.61514778081211097</v>
      </c>
      <c r="BC395" s="64">
        <f t="shared" ca="1" si="230"/>
        <v>-1462.809361241018</v>
      </c>
      <c r="BE395" s="52">
        <f t="shared" ca="1" si="231"/>
        <v>2.1999999999999855</v>
      </c>
      <c r="BF395" s="52" t="str">
        <f t="shared" ca="1" si="232"/>
        <v/>
      </c>
      <c r="BG395" s="52" t="str">
        <f t="shared" ca="1" si="240"/>
        <v/>
      </c>
      <c r="BH395" s="52" t="str">
        <f t="shared" ca="1" si="241"/>
        <v/>
      </c>
    </row>
    <row r="396" spans="19:60">
      <c r="S396" s="68">
        <f t="shared" si="253"/>
        <v>7</v>
      </c>
      <c r="T396" s="69">
        <f t="shared" si="253"/>
        <v>2</v>
      </c>
      <c r="U396" s="70">
        <f t="shared" si="233"/>
        <v>3</v>
      </c>
      <c r="V396" s="68">
        <f t="shared" si="252"/>
        <v>4</v>
      </c>
      <c r="W396" s="70">
        <f t="shared" si="252"/>
        <v>7</v>
      </c>
      <c r="X396" s="71">
        <f t="shared" si="252"/>
        <v>0.42857142857142855</v>
      </c>
      <c r="Y396" s="71">
        <f t="shared" si="252"/>
        <v>0.5</v>
      </c>
      <c r="Z396" s="69">
        <f t="shared" si="252"/>
        <v>10000</v>
      </c>
      <c r="AA396" s="69">
        <f t="shared" ca="1" si="252"/>
        <v>9094.3185641468026</v>
      </c>
      <c r="AB396" s="69">
        <f t="shared" ca="1" si="235"/>
        <v>-905.6814358531974</v>
      </c>
      <c r="AC396" s="69">
        <f t="shared" ca="1" si="249"/>
        <v>132.43413957955693</v>
      </c>
      <c r="AD396" s="73">
        <f t="shared" si="243"/>
        <v>2.0999999999999854</v>
      </c>
      <c r="AE396" s="69">
        <f t="shared" si="254"/>
        <v>0.70000000000000007</v>
      </c>
      <c r="AF396" s="69">
        <f t="shared" si="254"/>
        <v>4.2</v>
      </c>
      <c r="AG396" s="78">
        <f t="shared" si="254"/>
        <v>200</v>
      </c>
      <c r="AH396" s="60">
        <f t="shared" si="254"/>
        <v>50</v>
      </c>
      <c r="AI396" s="60">
        <f t="shared" si="254"/>
        <v>210</v>
      </c>
      <c r="AJ396" s="60">
        <f t="shared" si="254"/>
        <v>10210</v>
      </c>
      <c r="AK396" s="60">
        <f t="shared" si="254"/>
        <v>1080.6814358531979</v>
      </c>
      <c r="AL396" s="60">
        <f t="shared" si="254"/>
        <v>21.613628717063957</v>
      </c>
      <c r="AM396" s="60">
        <f t="shared" ca="1" si="254"/>
        <v>-1221.4655076458578</v>
      </c>
      <c r="AN396" s="60">
        <f t="shared" ca="1" si="254"/>
        <v>-1221.4655076458578</v>
      </c>
      <c r="AO396" s="60">
        <f t="shared" ca="1" si="254"/>
        <v>1221.4655076458578</v>
      </c>
      <c r="AP396" s="63">
        <f t="shared" si="220"/>
        <v>35</v>
      </c>
      <c r="AQ396" s="62">
        <f t="shared" si="221"/>
        <v>11.625537484316244</v>
      </c>
      <c r="AR396" s="62">
        <f t="shared" si="222"/>
        <v>581.2768742158122</v>
      </c>
      <c r="AS396" s="62">
        <f t="shared" si="223"/>
        <v>1162.5537484316244</v>
      </c>
      <c r="AT396" s="62">
        <f t="shared" si="224"/>
        <v>-581.2768742158122</v>
      </c>
      <c r="AU396" s="62">
        <f t="shared" si="225"/>
        <v>1743.8306226474365</v>
      </c>
      <c r="AV396" s="62">
        <f t="shared" si="226"/>
        <v>-2325.1074968632488</v>
      </c>
      <c r="AW396" s="63">
        <f t="shared" si="237"/>
        <v>-581.27687421581231</v>
      </c>
      <c r="AX396" s="61" t="str">
        <f t="shared" ca="1" si="227"/>
        <v/>
      </c>
      <c r="AY396" s="69">
        <f t="shared" ca="1" si="238"/>
        <v>8988.5344923541434</v>
      </c>
      <c r="AZ396" s="51">
        <f t="shared" si="228"/>
        <v>4068.9381195106853</v>
      </c>
      <c r="BA396" s="55">
        <f t="shared" ca="1" si="229"/>
        <v>0.44741539355702337</v>
      </c>
      <c r="BB396" s="55">
        <f t="shared" ca="1" si="239"/>
        <v>-0.64181162515296597</v>
      </c>
      <c r="BC396" s="64">
        <f t="shared" ca="1" si="230"/>
        <v>-1486.9583100690097</v>
      </c>
      <c r="BE396" s="52">
        <f t="shared" ca="1" si="231"/>
        <v>2.0999999999999854</v>
      </c>
      <c r="BF396" s="52" t="str">
        <f t="shared" ca="1" si="232"/>
        <v/>
      </c>
      <c r="BG396" s="52" t="str">
        <f t="shared" ca="1" si="240"/>
        <v/>
      </c>
      <c r="BH396" s="52" t="str">
        <f t="shared" ca="1" si="241"/>
        <v/>
      </c>
    </row>
    <row r="397" spans="19:60">
      <c r="S397" s="68">
        <f t="shared" si="253"/>
        <v>7</v>
      </c>
      <c r="T397" s="69">
        <f t="shared" si="253"/>
        <v>2</v>
      </c>
      <c r="U397" s="70">
        <f t="shared" si="233"/>
        <v>3</v>
      </c>
      <c r="V397" s="68">
        <f t="shared" si="252"/>
        <v>4</v>
      </c>
      <c r="W397" s="70">
        <f t="shared" si="252"/>
        <v>7</v>
      </c>
      <c r="X397" s="71">
        <f t="shared" si="252"/>
        <v>0.42857142857142855</v>
      </c>
      <c r="Y397" s="71">
        <f t="shared" si="252"/>
        <v>0.5</v>
      </c>
      <c r="Z397" s="69">
        <f t="shared" si="252"/>
        <v>10000</v>
      </c>
      <c r="AA397" s="69">
        <f t="shared" ca="1" si="252"/>
        <v>9094.3185641468026</v>
      </c>
      <c r="AB397" s="69">
        <f t="shared" ca="1" si="235"/>
        <v>-905.6814358531974</v>
      </c>
      <c r="AC397" s="69">
        <f t="shared" ca="1" si="249"/>
        <v>132.43413957955693</v>
      </c>
      <c r="AD397" s="73">
        <f t="shared" si="243"/>
        <v>1.9999999999999853</v>
      </c>
      <c r="AE397" s="69">
        <f t="shared" si="254"/>
        <v>0.70000000000000007</v>
      </c>
      <c r="AF397" s="69">
        <f t="shared" si="254"/>
        <v>4.2</v>
      </c>
      <c r="AG397" s="78">
        <f t="shared" si="254"/>
        <v>200</v>
      </c>
      <c r="AH397" s="60">
        <f t="shared" si="254"/>
        <v>50</v>
      </c>
      <c r="AI397" s="60">
        <f t="shared" si="254"/>
        <v>210</v>
      </c>
      <c r="AJ397" s="60">
        <f t="shared" si="254"/>
        <v>10210</v>
      </c>
      <c r="AK397" s="60">
        <f t="shared" si="254"/>
        <v>1080.6814358531979</v>
      </c>
      <c r="AL397" s="60">
        <f t="shared" si="254"/>
        <v>21.613628717063957</v>
      </c>
      <c r="AM397" s="60">
        <f t="shared" ca="1" si="254"/>
        <v>-1221.4655076458578</v>
      </c>
      <c r="AN397" s="60">
        <f t="shared" ca="1" si="254"/>
        <v>-1221.4655076458578</v>
      </c>
      <c r="AO397" s="60">
        <f t="shared" ca="1" si="254"/>
        <v>1221.4655076458578</v>
      </c>
      <c r="AP397" s="63">
        <f t="shared" si="220"/>
        <v>35</v>
      </c>
      <c r="AQ397" s="62">
        <f t="shared" si="221"/>
        <v>12.15681435853206</v>
      </c>
      <c r="AR397" s="62">
        <f t="shared" si="222"/>
        <v>607.84071792660302</v>
      </c>
      <c r="AS397" s="62">
        <f t="shared" si="223"/>
        <v>1215.681435853206</v>
      </c>
      <c r="AT397" s="62">
        <f t="shared" si="224"/>
        <v>-607.84071792660302</v>
      </c>
      <c r="AU397" s="62">
        <f t="shared" si="225"/>
        <v>1823.5221537798091</v>
      </c>
      <c r="AV397" s="62">
        <f t="shared" si="226"/>
        <v>-2431.3628717064121</v>
      </c>
      <c r="AW397" s="63">
        <f t="shared" si="237"/>
        <v>-607.84071792660302</v>
      </c>
      <c r="AX397" s="61" t="str">
        <f t="shared" ca="1" si="227"/>
        <v/>
      </c>
      <c r="AY397" s="69">
        <f t="shared" ca="1" si="238"/>
        <v>8988.5344923541434</v>
      </c>
      <c r="AZ397" s="51">
        <f t="shared" si="228"/>
        <v>4254.8850254862209</v>
      </c>
      <c r="BA397" s="55">
        <f t="shared" ca="1" si="229"/>
        <v>0.46786188492017045</v>
      </c>
      <c r="BB397" s="55">
        <f t="shared" ca="1" si="239"/>
        <v>-0.67114185392790626</v>
      </c>
      <c r="BC397" s="64">
        <f t="shared" ca="1" si="230"/>
        <v>-1513.5221537798004</v>
      </c>
      <c r="BE397" s="52">
        <f t="shared" ca="1" si="231"/>
        <v>1.9999999999999853</v>
      </c>
      <c r="BF397" s="52" t="str">
        <f t="shared" ca="1" si="232"/>
        <v/>
      </c>
      <c r="BG397" s="52" t="str">
        <f t="shared" ca="1" si="240"/>
        <v/>
      </c>
      <c r="BH397" s="52" t="str">
        <f t="shared" ca="1" si="241"/>
        <v/>
      </c>
    </row>
    <row r="398" spans="19:60">
      <c r="S398" s="68">
        <f t="shared" si="253"/>
        <v>7</v>
      </c>
      <c r="T398" s="69">
        <f t="shared" si="253"/>
        <v>2</v>
      </c>
      <c r="U398" s="70">
        <f t="shared" si="233"/>
        <v>3</v>
      </c>
      <c r="V398" s="68">
        <f t="shared" si="252"/>
        <v>4</v>
      </c>
      <c r="W398" s="70">
        <f t="shared" si="252"/>
        <v>7</v>
      </c>
      <c r="X398" s="71">
        <f t="shared" si="252"/>
        <v>0.42857142857142855</v>
      </c>
      <c r="Y398" s="71">
        <f t="shared" si="252"/>
        <v>0.5</v>
      </c>
      <c r="Z398" s="69">
        <f t="shared" si="252"/>
        <v>10000</v>
      </c>
      <c r="AA398" s="69">
        <f t="shared" ca="1" si="252"/>
        <v>9094.3185641468026</v>
      </c>
      <c r="AB398" s="69">
        <f t="shared" ca="1" si="235"/>
        <v>-905.6814358531974</v>
      </c>
      <c r="AC398" s="69">
        <f t="shared" ca="1" si="249"/>
        <v>132.43413957955693</v>
      </c>
      <c r="AD398" s="73">
        <f t="shared" si="243"/>
        <v>1.8999999999999853</v>
      </c>
      <c r="AE398" s="69">
        <f t="shared" si="254"/>
        <v>0.70000000000000007</v>
      </c>
      <c r="AF398" s="69">
        <f t="shared" si="254"/>
        <v>4.2</v>
      </c>
      <c r="AG398" s="78">
        <f t="shared" si="254"/>
        <v>200</v>
      </c>
      <c r="AH398" s="60">
        <f t="shared" si="254"/>
        <v>50</v>
      </c>
      <c r="AI398" s="60">
        <f t="shared" si="254"/>
        <v>210</v>
      </c>
      <c r="AJ398" s="60">
        <f t="shared" si="254"/>
        <v>10210</v>
      </c>
      <c r="AK398" s="60">
        <f t="shared" si="254"/>
        <v>1080.6814358531979</v>
      </c>
      <c r="AL398" s="60">
        <f t="shared" si="254"/>
        <v>21.613628717063957</v>
      </c>
      <c r="AM398" s="60">
        <f t="shared" ca="1" si="254"/>
        <v>-1221.4655076458578</v>
      </c>
      <c r="AN398" s="60">
        <f t="shared" ca="1" si="254"/>
        <v>-1221.4655076458578</v>
      </c>
      <c r="AO398" s="60">
        <f t="shared" ca="1" si="254"/>
        <v>1221.4655076458578</v>
      </c>
      <c r="AP398" s="63">
        <f t="shared" si="220"/>
        <v>35</v>
      </c>
      <c r="AQ398" s="62">
        <f t="shared" si="221"/>
        <v>12.744015114244279</v>
      </c>
      <c r="AR398" s="62">
        <f t="shared" si="222"/>
        <v>637.200755712214</v>
      </c>
      <c r="AS398" s="62">
        <f t="shared" si="223"/>
        <v>1274.401511424428</v>
      </c>
      <c r="AT398" s="62">
        <f t="shared" si="224"/>
        <v>-637.200755712214</v>
      </c>
      <c r="AU398" s="62">
        <f t="shared" si="225"/>
        <v>1911.602267136642</v>
      </c>
      <c r="AV398" s="62">
        <f t="shared" si="226"/>
        <v>-2548.803022848856</v>
      </c>
      <c r="AW398" s="63">
        <f t="shared" si="237"/>
        <v>-637.200755712214</v>
      </c>
      <c r="AX398" s="61" t="str">
        <f t="shared" ca="1" si="227"/>
        <v/>
      </c>
      <c r="AY398" s="69">
        <f t="shared" ca="1" si="238"/>
        <v>8988.5344923541434</v>
      </c>
      <c r="AZ398" s="51">
        <f t="shared" si="228"/>
        <v>4460.4052899854978</v>
      </c>
      <c r="BA398" s="55">
        <f t="shared" ca="1" si="229"/>
        <v>0.49046063853206989</v>
      </c>
      <c r="BB398" s="55">
        <f t="shared" ca="1" si="239"/>
        <v>-0.70355947520547213</v>
      </c>
      <c r="BC398" s="64">
        <f t="shared" ca="1" si="230"/>
        <v>-1542.8821915654114</v>
      </c>
      <c r="BE398" s="52">
        <f t="shared" ca="1" si="231"/>
        <v>1.8999999999999853</v>
      </c>
      <c r="BF398" s="52" t="str">
        <f t="shared" ca="1" si="232"/>
        <v/>
      </c>
      <c r="BG398" s="52" t="str">
        <f t="shared" ca="1" si="240"/>
        <v/>
      </c>
      <c r="BH398" s="52" t="str">
        <f t="shared" ca="1" si="241"/>
        <v/>
      </c>
    </row>
    <row r="399" spans="19:60">
      <c r="S399" s="68">
        <f t="shared" si="253"/>
        <v>7</v>
      </c>
      <c r="T399" s="69">
        <f t="shared" si="253"/>
        <v>2</v>
      </c>
      <c r="U399" s="70">
        <f t="shared" si="233"/>
        <v>3</v>
      </c>
      <c r="V399" s="68">
        <f t="shared" si="252"/>
        <v>4</v>
      </c>
      <c r="W399" s="70">
        <f t="shared" si="252"/>
        <v>7</v>
      </c>
      <c r="X399" s="71">
        <f t="shared" si="252"/>
        <v>0.42857142857142855</v>
      </c>
      <c r="Y399" s="71">
        <f t="shared" si="252"/>
        <v>0.5</v>
      </c>
      <c r="Z399" s="69">
        <f t="shared" si="252"/>
        <v>10000</v>
      </c>
      <c r="AA399" s="69">
        <f t="shared" ca="1" si="252"/>
        <v>9094.3185641468026</v>
      </c>
      <c r="AB399" s="69">
        <f t="shared" ca="1" si="235"/>
        <v>-905.6814358531974</v>
      </c>
      <c r="AC399" s="69">
        <f t="shared" ca="1" si="249"/>
        <v>132.43413957955693</v>
      </c>
      <c r="AD399" s="73">
        <f t="shared" si="243"/>
        <v>1.7999999999999852</v>
      </c>
      <c r="AE399" s="69">
        <f t="shared" si="254"/>
        <v>0.70000000000000007</v>
      </c>
      <c r="AF399" s="69">
        <f t="shared" si="254"/>
        <v>4.2</v>
      </c>
      <c r="AG399" s="78">
        <f t="shared" si="254"/>
        <v>200</v>
      </c>
      <c r="AH399" s="60">
        <f t="shared" si="254"/>
        <v>50</v>
      </c>
      <c r="AI399" s="60">
        <f t="shared" si="254"/>
        <v>210</v>
      </c>
      <c r="AJ399" s="60">
        <f t="shared" si="254"/>
        <v>10210</v>
      </c>
      <c r="AK399" s="60">
        <f t="shared" si="254"/>
        <v>1080.6814358531979</v>
      </c>
      <c r="AL399" s="60">
        <f t="shared" si="254"/>
        <v>21.613628717063957</v>
      </c>
      <c r="AM399" s="60">
        <f t="shared" ca="1" si="254"/>
        <v>-1221.4655076458578</v>
      </c>
      <c r="AN399" s="60">
        <f t="shared" ca="1" si="254"/>
        <v>-1221.4655076458578</v>
      </c>
      <c r="AO399" s="60">
        <f t="shared" ca="1" si="254"/>
        <v>1221.4655076458578</v>
      </c>
      <c r="AP399" s="63">
        <f t="shared" si="220"/>
        <v>35</v>
      </c>
      <c r="AQ399" s="62">
        <f t="shared" si="221"/>
        <v>13.396460398368967</v>
      </c>
      <c r="AR399" s="62">
        <f t="shared" si="222"/>
        <v>669.82301991844838</v>
      </c>
      <c r="AS399" s="62">
        <f t="shared" si="223"/>
        <v>1339.6460398368968</v>
      </c>
      <c r="AT399" s="62">
        <f t="shared" si="224"/>
        <v>-669.82301991844838</v>
      </c>
      <c r="AU399" s="62">
        <f t="shared" si="225"/>
        <v>2009.4690597553451</v>
      </c>
      <c r="AV399" s="62">
        <f t="shared" si="226"/>
        <v>-2679.2920796737935</v>
      </c>
      <c r="AW399" s="63">
        <f t="shared" si="237"/>
        <v>-669.82301991844838</v>
      </c>
      <c r="AX399" s="61" t="str">
        <f t="shared" ca="1" si="227"/>
        <v/>
      </c>
      <c r="AY399" s="69">
        <f t="shared" ca="1" si="238"/>
        <v>8988.5344923541434</v>
      </c>
      <c r="AZ399" s="51">
        <f t="shared" si="228"/>
        <v>4688.7611394291389</v>
      </c>
      <c r="BA399" s="55">
        <f t="shared" ca="1" si="229"/>
        <v>0.51557036476751372</v>
      </c>
      <c r="BB399" s="55">
        <f t="shared" ca="1" si="239"/>
        <v>-0.73957905440276739</v>
      </c>
      <c r="BC399" s="64">
        <f t="shared" ca="1" si="230"/>
        <v>-1575.5044557716458</v>
      </c>
      <c r="BE399" s="52">
        <f t="shared" ca="1" si="231"/>
        <v>1.7999999999999852</v>
      </c>
      <c r="BF399" s="52" t="str">
        <f t="shared" ca="1" si="232"/>
        <v/>
      </c>
      <c r="BG399" s="52" t="str">
        <f t="shared" ca="1" si="240"/>
        <v/>
      </c>
      <c r="BH399" s="52" t="str">
        <f t="shared" ca="1" si="241"/>
        <v/>
      </c>
    </row>
    <row r="400" spans="19:60">
      <c r="S400" s="68">
        <f t="shared" si="253"/>
        <v>7</v>
      </c>
      <c r="T400" s="69">
        <f t="shared" si="253"/>
        <v>2</v>
      </c>
      <c r="U400" s="70">
        <f t="shared" si="233"/>
        <v>3</v>
      </c>
      <c r="V400" s="68">
        <f t="shared" si="252"/>
        <v>4</v>
      </c>
      <c r="W400" s="70">
        <f t="shared" si="252"/>
        <v>7</v>
      </c>
      <c r="X400" s="71">
        <f t="shared" si="252"/>
        <v>0.42857142857142855</v>
      </c>
      <c r="Y400" s="71">
        <f t="shared" si="252"/>
        <v>0.5</v>
      </c>
      <c r="Z400" s="69">
        <f t="shared" si="252"/>
        <v>10000</v>
      </c>
      <c r="AA400" s="69">
        <f t="shared" ca="1" si="252"/>
        <v>9094.3185641468026</v>
      </c>
      <c r="AB400" s="69">
        <f t="shared" ca="1" si="235"/>
        <v>-905.6814358531974</v>
      </c>
      <c r="AC400" s="69">
        <f t="shared" ca="1" si="249"/>
        <v>132.43413957955693</v>
      </c>
      <c r="AD400" s="73">
        <f t="shared" si="243"/>
        <v>1.6999999999999851</v>
      </c>
      <c r="AE400" s="69">
        <f t="shared" si="254"/>
        <v>0.70000000000000007</v>
      </c>
      <c r="AF400" s="69">
        <f t="shared" si="254"/>
        <v>4.2</v>
      </c>
      <c r="AG400" s="78">
        <f t="shared" si="254"/>
        <v>200</v>
      </c>
      <c r="AH400" s="60">
        <f t="shared" si="254"/>
        <v>50</v>
      </c>
      <c r="AI400" s="60">
        <f t="shared" si="254"/>
        <v>210</v>
      </c>
      <c r="AJ400" s="60">
        <f t="shared" si="254"/>
        <v>10210</v>
      </c>
      <c r="AK400" s="60">
        <f t="shared" si="254"/>
        <v>1080.6814358531979</v>
      </c>
      <c r="AL400" s="60">
        <f t="shared" si="254"/>
        <v>21.613628717063957</v>
      </c>
      <c r="AM400" s="60">
        <f t="shared" ca="1" si="254"/>
        <v>-1221.4655076458578</v>
      </c>
      <c r="AN400" s="60">
        <f t="shared" ca="1" si="254"/>
        <v>-1221.4655076458578</v>
      </c>
      <c r="AO400" s="60">
        <f t="shared" ca="1" si="254"/>
        <v>1221.4655076458578</v>
      </c>
      <c r="AP400" s="63">
        <f t="shared" si="220"/>
        <v>35</v>
      </c>
      <c r="AQ400" s="62">
        <f t="shared" si="221"/>
        <v>14.125663951214207</v>
      </c>
      <c r="AR400" s="62">
        <f t="shared" si="222"/>
        <v>706.28319756071039</v>
      </c>
      <c r="AS400" s="62">
        <f t="shared" si="223"/>
        <v>1412.5663951214208</v>
      </c>
      <c r="AT400" s="62">
        <f t="shared" si="224"/>
        <v>-706.28319756071039</v>
      </c>
      <c r="AU400" s="62">
        <f t="shared" si="225"/>
        <v>2118.8495926821311</v>
      </c>
      <c r="AV400" s="62">
        <f t="shared" si="226"/>
        <v>-2825.1327902428416</v>
      </c>
      <c r="AW400" s="63">
        <f t="shared" si="237"/>
        <v>-706.28319756071051</v>
      </c>
      <c r="AX400" s="61" t="str">
        <f t="shared" ca="1" si="227"/>
        <v/>
      </c>
      <c r="AY400" s="69">
        <f t="shared" ca="1" si="238"/>
        <v>8988.5344923541434</v>
      </c>
      <c r="AZ400" s="51">
        <f t="shared" si="228"/>
        <v>4943.9823829249726</v>
      </c>
      <c r="BA400" s="55">
        <f t="shared" ca="1" si="229"/>
        <v>0.54363417644242151</v>
      </c>
      <c r="BB400" s="55">
        <f t="shared" ca="1" si="239"/>
        <v>-0.77983623115268585</v>
      </c>
      <c r="BC400" s="64">
        <f t="shared" ca="1" si="230"/>
        <v>-1611.9646334139079</v>
      </c>
      <c r="BE400" s="52">
        <f t="shared" ca="1" si="231"/>
        <v>1.6999999999999851</v>
      </c>
      <c r="BF400" s="52" t="str">
        <f t="shared" ca="1" si="232"/>
        <v/>
      </c>
      <c r="BG400" s="52" t="str">
        <f t="shared" ca="1" si="240"/>
        <v/>
      </c>
      <c r="BH400" s="52" t="str">
        <f t="shared" ca="1" si="241"/>
        <v/>
      </c>
    </row>
    <row r="401" spans="19:60">
      <c r="S401" s="68">
        <f t="shared" si="253"/>
        <v>7</v>
      </c>
      <c r="T401" s="69">
        <f t="shared" si="253"/>
        <v>2</v>
      </c>
      <c r="U401" s="70">
        <f t="shared" si="233"/>
        <v>3</v>
      </c>
      <c r="V401" s="68">
        <f t="shared" si="252"/>
        <v>4</v>
      </c>
      <c r="W401" s="70">
        <f t="shared" si="252"/>
        <v>7</v>
      </c>
      <c r="X401" s="71">
        <f t="shared" si="252"/>
        <v>0.42857142857142855</v>
      </c>
      <c r="Y401" s="71">
        <f t="shared" si="252"/>
        <v>0.5</v>
      </c>
      <c r="Z401" s="69">
        <f t="shared" si="252"/>
        <v>10000</v>
      </c>
      <c r="AA401" s="69">
        <f t="shared" ca="1" si="252"/>
        <v>9094.3185641468026</v>
      </c>
      <c r="AB401" s="69">
        <f t="shared" ca="1" si="235"/>
        <v>-905.6814358531974</v>
      </c>
      <c r="AC401" s="69">
        <f t="shared" ca="1" si="249"/>
        <v>132.43413957955693</v>
      </c>
      <c r="AD401" s="73">
        <f t="shared" si="243"/>
        <v>1.599999999999985</v>
      </c>
      <c r="AE401" s="69">
        <f t="shared" si="254"/>
        <v>0.70000000000000007</v>
      </c>
      <c r="AF401" s="69">
        <f t="shared" si="254"/>
        <v>4.2</v>
      </c>
      <c r="AG401" s="78">
        <f t="shared" si="254"/>
        <v>200</v>
      </c>
      <c r="AH401" s="60">
        <f t="shared" si="254"/>
        <v>50</v>
      </c>
      <c r="AI401" s="60">
        <f t="shared" si="254"/>
        <v>210</v>
      </c>
      <c r="AJ401" s="60">
        <f t="shared" si="254"/>
        <v>10210</v>
      </c>
      <c r="AK401" s="60">
        <f t="shared" si="254"/>
        <v>1080.6814358531979</v>
      </c>
      <c r="AL401" s="60">
        <f t="shared" si="254"/>
        <v>21.613628717063957</v>
      </c>
      <c r="AM401" s="60">
        <f t="shared" ca="1" si="254"/>
        <v>-1221.4655076458578</v>
      </c>
      <c r="AN401" s="60">
        <f t="shared" ca="1" si="254"/>
        <v>-1221.4655076458578</v>
      </c>
      <c r="AO401" s="60">
        <f t="shared" ca="1" si="254"/>
        <v>1221.4655076458578</v>
      </c>
      <c r="AP401" s="63">
        <f t="shared" si="220"/>
        <v>35</v>
      </c>
      <c r="AQ401" s="62">
        <f t="shared" si="221"/>
        <v>14.946017948165103</v>
      </c>
      <c r="AR401" s="62">
        <f t="shared" si="222"/>
        <v>747.3008974082552</v>
      </c>
      <c r="AS401" s="62">
        <f t="shared" si="223"/>
        <v>1494.6017948165104</v>
      </c>
      <c r="AT401" s="62">
        <f t="shared" si="224"/>
        <v>-747.3008974082552</v>
      </c>
      <c r="AU401" s="62">
        <f t="shared" si="225"/>
        <v>2241.9026922247658</v>
      </c>
      <c r="AV401" s="62">
        <f t="shared" si="226"/>
        <v>-2989.2035896330208</v>
      </c>
      <c r="AW401" s="63">
        <f t="shared" si="237"/>
        <v>-747.30089740825497</v>
      </c>
      <c r="AX401" s="61" t="str">
        <f t="shared" ca="1" si="227"/>
        <v/>
      </c>
      <c r="AY401" s="69">
        <f t="shared" ca="1" si="238"/>
        <v>8988.5344923541434</v>
      </c>
      <c r="AZ401" s="51">
        <f t="shared" si="228"/>
        <v>5231.1062818577866</v>
      </c>
      <c r="BA401" s="55">
        <f t="shared" ca="1" si="229"/>
        <v>0.57520596457669293</v>
      </c>
      <c r="BB401" s="55">
        <f t="shared" ca="1" si="239"/>
        <v>-0.82512555499634366</v>
      </c>
      <c r="BC401" s="64">
        <f t="shared" ca="1" si="230"/>
        <v>-1652.9823332614524</v>
      </c>
      <c r="BE401" s="52">
        <f t="shared" ca="1" si="231"/>
        <v>1.599999999999985</v>
      </c>
      <c r="BF401" s="52" t="str">
        <f t="shared" ca="1" si="232"/>
        <v/>
      </c>
      <c r="BG401" s="52" t="str">
        <f t="shared" ca="1" si="240"/>
        <v/>
      </c>
      <c r="BH401" s="52" t="str">
        <f t="shared" ca="1" si="241"/>
        <v/>
      </c>
    </row>
    <row r="402" spans="19:60">
      <c r="S402" s="68">
        <f t="shared" si="253"/>
        <v>7</v>
      </c>
      <c r="T402" s="69">
        <f t="shared" si="253"/>
        <v>2</v>
      </c>
      <c r="U402" s="70">
        <f t="shared" si="233"/>
        <v>3</v>
      </c>
      <c r="V402" s="68">
        <f t="shared" si="252"/>
        <v>4</v>
      </c>
      <c r="W402" s="70">
        <f t="shared" si="252"/>
        <v>7</v>
      </c>
      <c r="X402" s="71">
        <f t="shared" si="252"/>
        <v>0.42857142857142855</v>
      </c>
      <c r="Y402" s="71">
        <f t="shared" si="252"/>
        <v>0.5</v>
      </c>
      <c r="Z402" s="69">
        <f t="shared" si="252"/>
        <v>10000</v>
      </c>
      <c r="AA402" s="69">
        <f t="shared" ca="1" si="252"/>
        <v>9094.3185641468026</v>
      </c>
      <c r="AB402" s="69">
        <f t="shared" ca="1" si="235"/>
        <v>-905.6814358531974</v>
      </c>
      <c r="AC402" s="69">
        <f t="shared" ca="1" si="249"/>
        <v>132.43413957955693</v>
      </c>
      <c r="AD402" s="73">
        <f t="shared" si="243"/>
        <v>1.4999999999999849</v>
      </c>
      <c r="AE402" s="69">
        <f t="shared" si="254"/>
        <v>0.70000000000000007</v>
      </c>
      <c r="AF402" s="69">
        <f t="shared" si="254"/>
        <v>4.2</v>
      </c>
      <c r="AG402" s="78">
        <f t="shared" si="254"/>
        <v>200</v>
      </c>
      <c r="AH402" s="60">
        <f t="shared" si="254"/>
        <v>50</v>
      </c>
      <c r="AI402" s="60">
        <f t="shared" si="254"/>
        <v>210</v>
      </c>
      <c r="AJ402" s="60">
        <f t="shared" si="254"/>
        <v>10210</v>
      </c>
      <c r="AK402" s="60">
        <f t="shared" si="254"/>
        <v>1080.6814358531979</v>
      </c>
      <c r="AL402" s="60">
        <f t="shared" si="254"/>
        <v>21.613628717063957</v>
      </c>
      <c r="AM402" s="60">
        <f t="shared" ca="1" si="254"/>
        <v>-1221.4655076458578</v>
      </c>
      <c r="AN402" s="60">
        <f t="shared" ca="1" si="254"/>
        <v>-1221.4655076458578</v>
      </c>
      <c r="AO402" s="60">
        <f t="shared" ca="1" si="254"/>
        <v>1221.4655076458578</v>
      </c>
      <c r="AP402" s="63">
        <f t="shared" si="220"/>
        <v>35</v>
      </c>
      <c r="AQ402" s="62">
        <f t="shared" si="221"/>
        <v>15.875752478042788</v>
      </c>
      <c r="AR402" s="62">
        <f t="shared" si="222"/>
        <v>793.78762390213944</v>
      </c>
      <c r="AS402" s="62">
        <f t="shared" si="223"/>
        <v>1587.5752478042789</v>
      </c>
      <c r="AT402" s="62">
        <f t="shared" si="224"/>
        <v>-793.78762390213944</v>
      </c>
      <c r="AU402" s="62">
        <f t="shared" si="225"/>
        <v>2381.3628717064184</v>
      </c>
      <c r="AV402" s="62">
        <f t="shared" si="226"/>
        <v>-3175.1504956085578</v>
      </c>
      <c r="AW402" s="63">
        <f t="shared" si="237"/>
        <v>-793.78762390213933</v>
      </c>
      <c r="AX402" s="61" t="str">
        <f t="shared" ca="1" si="227"/>
        <v/>
      </c>
      <c r="AY402" s="69">
        <f t="shared" ca="1" si="238"/>
        <v>8988.5344923541434</v>
      </c>
      <c r="AZ402" s="51">
        <f t="shared" si="228"/>
        <v>5556.5133673149758</v>
      </c>
      <c r="BA402" s="55">
        <f t="shared" ca="1" si="229"/>
        <v>0.6109873244622005</v>
      </c>
      <c r="BB402" s="55">
        <f t="shared" ca="1" si="239"/>
        <v>-0.87645345535248997</v>
      </c>
      <c r="BC402" s="64">
        <f t="shared" ca="1" si="230"/>
        <v>-1699.4690597553367</v>
      </c>
      <c r="BE402" s="52">
        <f t="shared" ca="1" si="231"/>
        <v>1.4999999999999849</v>
      </c>
      <c r="BF402" s="52" t="str">
        <f t="shared" ca="1" si="232"/>
        <v/>
      </c>
      <c r="BG402" s="52" t="str">
        <f t="shared" ca="1" si="240"/>
        <v/>
      </c>
      <c r="BH402" s="52" t="str">
        <f t="shared" ca="1" si="241"/>
        <v/>
      </c>
    </row>
    <row r="403" spans="19:60">
      <c r="S403" s="68">
        <f t="shared" si="253"/>
        <v>7</v>
      </c>
      <c r="T403" s="69">
        <f t="shared" si="253"/>
        <v>2</v>
      </c>
      <c r="U403" s="70">
        <f t="shared" si="233"/>
        <v>3</v>
      </c>
      <c r="V403" s="68">
        <f t="shared" si="252"/>
        <v>4</v>
      </c>
      <c r="W403" s="70">
        <f t="shared" si="252"/>
        <v>7</v>
      </c>
      <c r="X403" s="71">
        <f t="shared" si="252"/>
        <v>0.42857142857142855</v>
      </c>
      <c r="Y403" s="71">
        <f t="shared" si="252"/>
        <v>0.5</v>
      </c>
      <c r="Z403" s="69">
        <f t="shared" si="252"/>
        <v>10000</v>
      </c>
      <c r="AA403" s="69">
        <f t="shared" ca="1" si="252"/>
        <v>9094.3185641468026</v>
      </c>
      <c r="AB403" s="69">
        <f t="shared" ca="1" si="235"/>
        <v>-905.6814358531974</v>
      </c>
      <c r="AC403" s="69">
        <f t="shared" ca="1" si="249"/>
        <v>132.43413957955693</v>
      </c>
      <c r="AD403" s="73">
        <f t="shared" si="243"/>
        <v>1.3999999999999848</v>
      </c>
      <c r="AE403" s="69">
        <f t="shared" si="254"/>
        <v>0.70000000000000007</v>
      </c>
      <c r="AF403" s="69">
        <f t="shared" si="254"/>
        <v>4.2</v>
      </c>
      <c r="AG403" s="78">
        <f t="shared" si="254"/>
        <v>200</v>
      </c>
      <c r="AH403" s="60">
        <f t="shared" si="254"/>
        <v>50</v>
      </c>
      <c r="AI403" s="60">
        <f t="shared" si="254"/>
        <v>210</v>
      </c>
      <c r="AJ403" s="60">
        <f t="shared" si="254"/>
        <v>10210</v>
      </c>
      <c r="AK403" s="60">
        <f t="shared" si="254"/>
        <v>1080.6814358531979</v>
      </c>
      <c r="AL403" s="60">
        <f t="shared" si="254"/>
        <v>21.613628717063957</v>
      </c>
      <c r="AM403" s="60">
        <f t="shared" ca="1" si="254"/>
        <v>-1221.4655076458578</v>
      </c>
      <c r="AN403" s="60">
        <f t="shared" ca="1" si="254"/>
        <v>-1221.4655076458578</v>
      </c>
      <c r="AO403" s="60">
        <f t="shared" ca="1" si="254"/>
        <v>1221.4655076458578</v>
      </c>
      <c r="AP403" s="63">
        <f t="shared" si="220"/>
        <v>35</v>
      </c>
      <c r="AQ403" s="62">
        <f t="shared" si="221"/>
        <v>16.938306226474428</v>
      </c>
      <c r="AR403" s="62">
        <f t="shared" si="222"/>
        <v>846.91531132372143</v>
      </c>
      <c r="AS403" s="62">
        <f t="shared" si="223"/>
        <v>1693.8306226474429</v>
      </c>
      <c r="AT403" s="62">
        <f t="shared" si="224"/>
        <v>-846.91531132372143</v>
      </c>
      <c r="AU403" s="62">
        <f t="shared" si="225"/>
        <v>2540.745933971164</v>
      </c>
      <c r="AV403" s="62">
        <f t="shared" si="226"/>
        <v>-3387.6612452948857</v>
      </c>
      <c r="AW403" s="63">
        <f t="shared" si="237"/>
        <v>-846.91531132372165</v>
      </c>
      <c r="AX403" s="61" t="str">
        <f t="shared" ca="1" si="227"/>
        <v/>
      </c>
      <c r="AY403" s="69">
        <f t="shared" ca="1" si="238"/>
        <v>8988.5344923541434</v>
      </c>
      <c r="AZ403" s="51">
        <f t="shared" si="228"/>
        <v>5928.4071792660498</v>
      </c>
      <c r="BA403" s="55">
        <f t="shared" ca="1" si="229"/>
        <v>0.65188030718849488</v>
      </c>
      <c r="BB403" s="55">
        <f t="shared" ca="1" si="239"/>
        <v>-0.93511391290237156</v>
      </c>
      <c r="BC403" s="64">
        <f t="shared" ca="1" si="230"/>
        <v>-1752.5967471769191</v>
      </c>
      <c r="BE403" s="52">
        <f t="shared" ca="1" si="231"/>
        <v>1.3999999999999848</v>
      </c>
      <c r="BF403" s="52" t="str">
        <f t="shared" ca="1" si="232"/>
        <v/>
      </c>
      <c r="BG403" s="52" t="str">
        <f t="shared" ca="1" si="240"/>
        <v/>
      </c>
      <c r="BH403" s="52" t="str">
        <f t="shared" ca="1" si="241"/>
        <v/>
      </c>
    </row>
    <row r="404" spans="19:60">
      <c r="S404" s="68">
        <f t="shared" si="253"/>
        <v>7</v>
      </c>
      <c r="T404" s="69">
        <f t="shared" si="253"/>
        <v>2</v>
      </c>
      <c r="U404" s="70">
        <f t="shared" si="233"/>
        <v>3</v>
      </c>
      <c r="V404" s="68">
        <f t="shared" si="252"/>
        <v>4</v>
      </c>
      <c r="W404" s="70">
        <f t="shared" si="252"/>
        <v>7</v>
      </c>
      <c r="X404" s="71">
        <f t="shared" si="252"/>
        <v>0.42857142857142855</v>
      </c>
      <c r="Y404" s="71">
        <f t="shared" si="252"/>
        <v>0.5</v>
      </c>
      <c r="Z404" s="69">
        <f t="shared" si="252"/>
        <v>10000</v>
      </c>
      <c r="AA404" s="69">
        <f t="shared" ca="1" si="252"/>
        <v>9094.3185641468026</v>
      </c>
      <c r="AB404" s="69">
        <f t="shared" ca="1" si="235"/>
        <v>-905.6814358531974</v>
      </c>
      <c r="AC404" s="69">
        <f t="shared" ca="1" si="249"/>
        <v>132.43413957955693</v>
      </c>
      <c r="AD404" s="73">
        <f t="shared" si="243"/>
        <v>1.2999999999999847</v>
      </c>
      <c r="AE404" s="69">
        <f t="shared" si="254"/>
        <v>0.70000000000000007</v>
      </c>
      <c r="AF404" s="69">
        <f t="shared" si="254"/>
        <v>4.2</v>
      </c>
      <c r="AG404" s="78">
        <f t="shared" si="254"/>
        <v>200</v>
      </c>
      <c r="AH404" s="60">
        <f t="shared" si="254"/>
        <v>50</v>
      </c>
      <c r="AI404" s="60">
        <f t="shared" si="254"/>
        <v>210</v>
      </c>
      <c r="AJ404" s="60">
        <f t="shared" si="254"/>
        <v>10210</v>
      </c>
      <c r="AK404" s="60">
        <f t="shared" si="254"/>
        <v>1080.6814358531979</v>
      </c>
      <c r="AL404" s="60">
        <f t="shared" si="254"/>
        <v>21.613628717063957</v>
      </c>
      <c r="AM404" s="60">
        <f t="shared" ca="1" si="254"/>
        <v>-1221.4655076458578</v>
      </c>
      <c r="AN404" s="60">
        <f t="shared" ca="1" si="254"/>
        <v>-1221.4655076458578</v>
      </c>
      <c r="AO404" s="60">
        <f t="shared" ca="1" si="254"/>
        <v>1221.4655076458578</v>
      </c>
      <c r="AP404" s="63">
        <f t="shared" si="220"/>
        <v>35</v>
      </c>
      <c r="AQ404" s="62">
        <f t="shared" si="221"/>
        <v>18.16432978235709</v>
      </c>
      <c r="AR404" s="62">
        <f t="shared" si="222"/>
        <v>908.21648911785451</v>
      </c>
      <c r="AS404" s="62">
        <f t="shared" si="223"/>
        <v>1816.432978235709</v>
      </c>
      <c r="AT404" s="62">
        <f t="shared" si="224"/>
        <v>-908.21648911785451</v>
      </c>
      <c r="AU404" s="62">
        <f t="shared" si="225"/>
        <v>2724.6494673535635</v>
      </c>
      <c r="AV404" s="62">
        <f t="shared" si="226"/>
        <v>-3632.865956471418</v>
      </c>
      <c r="AW404" s="63">
        <f t="shared" si="237"/>
        <v>-908.21648911785451</v>
      </c>
      <c r="AX404" s="61" t="str">
        <f t="shared" ca="1" si="227"/>
        <v/>
      </c>
      <c r="AY404" s="69">
        <f t="shared" ca="1" si="238"/>
        <v>8988.5344923541434</v>
      </c>
      <c r="AZ404" s="51">
        <f t="shared" si="228"/>
        <v>6357.5154238249816</v>
      </c>
      <c r="BA404" s="55">
        <f t="shared" ca="1" si="229"/>
        <v>0.69906451802652703</v>
      </c>
      <c r="BB404" s="55">
        <f t="shared" ca="1" si="239"/>
        <v>-1.0027990562291573</v>
      </c>
      <c r="BC404" s="64">
        <f t="shared" ca="1" si="230"/>
        <v>-1813.8979249710519</v>
      </c>
      <c r="BE404" s="52">
        <f t="shared" ca="1" si="231"/>
        <v>1.2999999999999847</v>
      </c>
      <c r="BF404" s="52" t="str">
        <f t="shared" ca="1" si="232"/>
        <v/>
      </c>
      <c r="BG404" s="52" t="str">
        <f t="shared" ca="1" si="240"/>
        <v/>
      </c>
      <c r="BH404" s="52" t="str">
        <f t="shared" ca="1" si="241"/>
        <v/>
      </c>
    </row>
    <row r="405" spans="19:60">
      <c r="S405" s="68">
        <f t="shared" si="253"/>
        <v>7</v>
      </c>
      <c r="T405" s="69">
        <f t="shared" si="253"/>
        <v>2</v>
      </c>
      <c r="U405" s="70">
        <f t="shared" si="233"/>
        <v>3</v>
      </c>
      <c r="V405" s="68">
        <f t="shared" si="252"/>
        <v>4</v>
      </c>
      <c r="W405" s="70">
        <f t="shared" si="252"/>
        <v>7</v>
      </c>
      <c r="X405" s="71">
        <f t="shared" si="252"/>
        <v>0.42857142857142855</v>
      </c>
      <c r="Y405" s="71">
        <f t="shared" si="252"/>
        <v>0.5</v>
      </c>
      <c r="Z405" s="69">
        <f t="shared" si="252"/>
        <v>10000</v>
      </c>
      <c r="AA405" s="69">
        <f t="shared" ca="1" si="252"/>
        <v>9094.3185641468026</v>
      </c>
      <c r="AB405" s="69">
        <f t="shared" ca="1" si="235"/>
        <v>-905.6814358531974</v>
      </c>
      <c r="AC405" s="69">
        <f t="shared" ca="1" si="249"/>
        <v>132.43413957955693</v>
      </c>
      <c r="AD405" s="73">
        <f t="shared" si="243"/>
        <v>1.1999999999999846</v>
      </c>
      <c r="AE405" s="69">
        <f t="shared" si="254"/>
        <v>0.70000000000000007</v>
      </c>
      <c r="AF405" s="69">
        <f t="shared" si="254"/>
        <v>4.2</v>
      </c>
      <c r="AG405" s="78">
        <f t="shared" si="254"/>
        <v>200</v>
      </c>
      <c r="AH405" s="60">
        <f t="shared" si="254"/>
        <v>50</v>
      </c>
      <c r="AI405" s="60">
        <f t="shared" si="254"/>
        <v>210</v>
      </c>
      <c r="AJ405" s="60">
        <f t="shared" si="254"/>
        <v>10210</v>
      </c>
      <c r="AK405" s="60">
        <f t="shared" si="254"/>
        <v>1080.6814358531979</v>
      </c>
      <c r="AL405" s="60">
        <f t="shared" si="254"/>
        <v>21.613628717063957</v>
      </c>
      <c r="AM405" s="60">
        <f t="shared" ca="1" si="254"/>
        <v>-1221.4655076458578</v>
      </c>
      <c r="AN405" s="60">
        <f t="shared" ca="1" si="254"/>
        <v>-1221.4655076458578</v>
      </c>
      <c r="AO405" s="60">
        <f t="shared" ca="1" si="254"/>
        <v>1221.4655076458578</v>
      </c>
      <c r="AP405" s="63">
        <f t="shared" si="220"/>
        <v>35</v>
      </c>
      <c r="AQ405" s="62">
        <f t="shared" si="221"/>
        <v>19.594690597553534</v>
      </c>
      <c r="AR405" s="62">
        <f t="shared" si="222"/>
        <v>979.73452987767666</v>
      </c>
      <c r="AS405" s="62">
        <f t="shared" si="223"/>
        <v>1959.4690597553533</v>
      </c>
      <c r="AT405" s="62">
        <f t="shared" si="224"/>
        <v>-979.73452987767666</v>
      </c>
      <c r="AU405" s="62">
        <f t="shared" si="225"/>
        <v>2939.2035896330299</v>
      </c>
      <c r="AV405" s="62">
        <f t="shared" si="226"/>
        <v>-3918.9381195107067</v>
      </c>
      <c r="AW405" s="63">
        <f t="shared" si="237"/>
        <v>-979.73452987767678</v>
      </c>
      <c r="AX405" s="61" t="str">
        <f t="shared" ca="1" si="227"/>
        <v/>
      </c>
      <c r="AY405" s="69">
        <f t="shared" ca="1" si="238"/>
        <v>8988.5344923541434</v>
      </c>
      <c r="AZ405" s="51">
        <f t="shared" si="228"/>
        <v>6858.141709143737</v>
      </c>
      <c r="BA405" s="55">
        <f t="shared" ca="1" si="229"/>
        <v>0.75411276400423122</v>
      </c>
      <c r="BB405" s="55">
        <f t="shared" ca="1" si="239"/>
        <v>-1.0817650567770749</v>
      </c>
      <c r="BC405" s="64">
        <f t="shared" ca="1" si="230"/>
        <v>-1885.4159657308742</v>
      </c>
      <c r="BE405" s="52">
        <f t="shared" ca="1" si="231"/>
        <v>1.1999999999999846</v>
      </c>
      <c r="BF405" s="52" t="str">
        <f t="shared" ca="1" si="232"/>
        <v/>
      </c>
      <c r="BG405" s="52" t="str">
        <f t="shared" ca="1" si="240"/>
        <v/>
      </c>
      <c r="BH405" s="52" t="str">
        <f t="shared" ca="1" si="241"/>
        <v/>
      </c>
    </row>
    <row r="406" spans="19:60">
      <c r="S406" s="68">
        <f t="shared" si="253"/>
        <v>7</v>
      </c>
      <c r="T406" s="69">
        <f t="shared" si="253"/>
        <v>2</v>
      </c>
      <c r="U406" s="70">
        <f t="shared" si="233"/>
        <v>3</v>
      </c>
      <c r="V406" s="68">
        <f t="shared" si="252"/>
        <v>4</v>
      </c>
      <c r="W406" s="70">
        <f t="shared" si="252"/>
        <v>7</v>
      </c>
      <c r="X406" s="71">
        <f t="shared" si="252"/>
        <v>0.42857142857142855</v>
      </c>
      <c r="Y406" s="71">
        <f t="shared" si="252"/>
        <v>0.5</v>
      </c>
      <c r="Z406" s="69">
        <f t="shared" si="252"/>
        <v>10000</v>
      </c>
      <c r="AA406" s="69">
        <f t="shared" ca="1" si="252"/>
        <v>9094.3185641468026</v>
      </c>
      <c r="AB406" s="69">
        <f t="shared" ca="1" si="235"/>
        <v>-905.6814358531974</v>
      </c>
      <c r="AC406" s="69">
        <f t="shared" ca="1" si="249"/>
        <v>132.43413957955693</v>
      </c>
      <c r="AD406" s="73">
        <f t="shared" si="243"/>
        <v>1.0999999999999845</v>
      </c>
      <c r="AE406" s="69">
        <f t="shared" si="254"/>
        <v>0.70000000000000007</v>
      </c>
      <c r="AF406" s="69">
        <f t="shared" si="254"/>
        <v>4.2</v>
      </c>
      <c r="AG406" s="78">
        <f t="shared" si="254"/>
        <v>200</v>
      </c>
      <c r="AH406" s="60">
        <f t="shared" si="254"/>
        <v>50</v>
      </c>
      <c r="AI406" s="60">
        <f t="shared" si="254"/>
        <v>210</v>
      </c>
      <c r="AJ406" s="60">
        <f t="shared" si="254"/>
        <v>10210</v>
      </c>
      <c r="AK406" s="60">
        <f t="shared" si="254"/>
        <v>1080.6814358531979</v>
      </c>
      <c r="AL406" s="60">
        <f t="shared" si="254"/>
        <v>21.613628717063957</v>
      </c>
      <c r="AM406" s="60">
        <f t="shared" ca="1" si="254"/>
        <v>-1221.4655076458578</v>
      </c>
      <c r="AN406" s="60">
        <f t="shared" ca="1" si="254"/>
        <v>-1221.4655076458578</v>
      </c>
      <c r="AO406" s="60">
        <f t="shared" ca="1" si="254"/>
        <v>1221.4655076458578</v>
      </c>
      <c r="AP406" s="63">
        <f t="shared" si="220"/>
        <v>35</v>
      </c>
      <c r="AQ406" s="62">
        <f t="shared" si="221"/>
        <v>21.285117015512974</v>
      </c>
      <c r="AR406" s="62">
        <f t="shared" si="222"/>
        <v>1064.2558507756487</v>
      </c>
      <c r="AS406" s="62">
        <f t="shared" si="223"/>
        <v>2128.5117015512974</v>
      </c>
      <c r="AT406" s="62">
        <f t="shared" si="224"/>
        <v>-1064.2558507756487</v>
      </c>
      <c r="AU406" s="62">
        <f t="shared" si="225"/>
        <v>3192.7675523269463</v>
      </c>
      <c r="AV406" s="62">
        <f t="shared" si="226"/>
        <v>-4257.0234031025948</v>
      </c>
      <c r="AW406" s="63">
        <f t="shared" si="237"/>
        <v>-1064.2558507756485</v>
      </c>
      <c r="AX406" s="61" t="str">
        <f t="shared" ca="1" si="227"/>
        <v/>
      </c>
      <c r="AY406" s="69">
        <f t="shared" ca="1" si="238"/>
        <v>8988.5344923541434</v>
      </c>
      <c r="AZ406" s="51">
        <f t="shared" si="228"/>
        <v>7449.7909554295411</v>
      </c>
      <c r="BA406" s="55">
        <f t="shared" ca="1" si="229"/>
        <v>0.81916978197788204</v>
      </c>
      <c r="BB406" s="55">
        <f t="shared" ca="1" si="239"/>
        <v>-1.1750885119700683</v>
      </c>
      <c r="BC406" s="64">
        <f t="shared" ca="1" si="230"/>
        <v>-1969.9372866288459</v>
      </c>
      <c r="BE406" s="52">
        <f t="shared" ca="1" si="231"/>
        <v>1.0999999999999845</v>
      </c>
      <c r="BF406" s="52" t="str">
        <f t="shared" ca="1" si="232"/>
        <v/>
      </c>
      <c r="BG406" s="52" t="str">
        <f t="shared" ca="1" si="240"/>
        <v/>
      </c>
      <c r="BH406" s="52" t="str">
        <f t="shared" ca="1" si="241"/>
        <v/>
      </c>
    </row>
    <row r="407" spans="19:60">
      <c r="S407" s="68">
        <f t="shared" si="253"/>
        <v>7</v>
      </c>
      <c r="T407" s="69">
        <f t="shared" si="253"/>
        <v>2</v>
      </c>
      <c r="U407" s="70">
        <f t="shared" si="233"/>
        <v>3</v>
      </c>
      <c r="V407" s="68">
        <f t="shared" si="252"/>
        <v>4</v>
      </c>
      <c r="W407" s="70">
        <f t="shared" si="252"/>
        <v>7</v>
      </c>
      <c r="X407" s="71">
        <f t="shared" si="252"/>
        <v>0.42857142857142855</v>
      </c>
      <c r="Y407" s="71">
        <f t="shared" si="252"/>
        <v>0.5</v>
      </c>
      <c r="Z407" s="69">
        <f t="shared" si="252"/>
        <v>10000</v>
      </c>
      <c r="AA407" s="69">
        <f t="shared" ca="1" si="252"/>
        <v>9094.3185641468026</v>
      </c>
      <c r="AB407" s="69">
        <f t="shared" ca="1" si="235"/>
        <v>-905.6814358531974</v>
      </c>
      <c r="AC407" s="69">
        <f t="shared" ca="1" si="249"/>
        <v>132.43413957955693</v>
      </c>
      <c r="AD407" s="73">
        <f t="shared" si="243"/>
        <v>0.99999999999998457</v>
      </c>
      <c r="AE407" s="69">
        <f t="shared" si="254"/>
        <v>0.70000000000000007</v>
      </c>
      <c r="AF407" s="69">
        <f t="shared" si="254"/>
        <v>4.2</v>
      </c>
      <c r="AG407" s="78">
        <f t="shared" si="254"/>
        <v>200</v>
      </c>
      <c r="AH407" s="60">
        <f t="shared" si="254"/>
        <v>50</v>
      </c>
      <c r="AI407" s="60">
        <f t="shared" si="254"/>
        <v>210</v>
      </c>
      <c r="AJ407" s="60">
        <f t="shared" si="254"/>
        <v>10210</v>
      </c>
      <c r="AK407" s="60">
        <f t="shared" si="254"/>
        <v>1080.6814358531979</v>
      </c>
      <c r="AL407" s="60">
        <f t="shared" si="254"/>
        <v>21.613628717063957</v>
      </c>
      <c r="AM407" s="60">
        <f t="shared" ca="1" si="254"/>
        <v>-1221.4655076458578</v>
      </c>
      <c r="AN407" s="60">
        <f t="shared" ca="1" si="254"/>
        <v>-1221.4655076458578</v>
      </c>
      <c r="AO407" s="60">
        <f t="shared" ca="1" si="254"/>
        <v>1221.4655076458578</v>
      </c>
      <c r="AP407" s="63">
        <f t="shared" si="220"/>
        <v>35</v>
      </c>
      <c r="AQ407" s="62">
        <f t="shared" si="221"/>
        <v>23.313628717064301</v>
      </c>
      <c r="AR407" s="62">
        <f t="shared" si="222"/>
        <v>1165.6814358532151</v>
      </c>
      <c r="AS407" s="62">
        <f t="shared" si="223"/>
        <v>2331.3628717064303</v>
      </c>
      <c r="AT407" s="62">
        <f t="shared" si="224"/>
        <v>-1165.6814358532151</v>
      </c>
      <c r="AU407" s="62">
        <f t="shared" si="225"/>
        <v>3497.0443075596454</v>
      </c>
      <c r="AV407" s="62">
        <f t="shared" si="226"/>
        <v>-4662.7257434128605</v>
      </c>
      <c r="AW407" s="63">
        <f t="shared" si="237"/>
        <v>-1165.6814358532151</v>
      </c>
      <c r="AX407" s="61" t="str">
        <f t="shared" ca="1" si="227"/>
        <v/>
      </c>
      <c r="AY407" s="69">
        <f t="shared" ca="1" si="238"/>
        <v>8988.5344923541434</v>
      </c>
      <c r="AZ407" s="51">
        <f t="shared" si="228"/>
        <v>8159.7700509725055</v>
      </c>
      <c r="BA407" s="55">
        <f t="shared" ca="1" si="229"/>
        <v>0.89723820354626282</v>
      </c>
      <c r="BB407" s="55">
        <f t="shared" ca="1" si="239"/>
        <v>-1.2870766582016608</v>
      </c>
      <c r="BC407" s="64">
        <f t="shared" ca="1" si="230"/>
        <v>-2071.3628717064125</v>
      </c>
      <c r="BE407" s="52">
        <f t="shared" ca="1" si="231"/>
        <v>0.99999999999998457</v>
      </c>
      <c r="BF407" s="52" t="str">
        <f t="shared" ca="1" si="232"/>
        <v/>
      </c>
      <c r="BG407" s="52" t="str">
        <f t="shared" ca="1" si="240"/>
        <v/>
      </c>
      <c r="BH407" s="52" t="str">
        <f t="shared" ca="1" si="241"/>
        <v/>
      </c>
    </row>
    <row r="408" spans="19:60">
      <c r="S408" s="68">
        <f t="shared" si="253"/>
        <v>7</v>
      </c>
      <c r="T408" s="69">
        <f t="shared" si="253"/>
        <v>2</v>
      </c>
      <c r="U408" s="70">
        <f t="shared" si="233"/>
        <v>3</v>
      </c>
      <c r="V408" s="68">
        <f t="shared" si="252"/>
        <v>4</v>
      </c>
      <c r="W408" s="70">
        <f t="shared" si="252"/>
        <v>7</v>
      </c>
      <c r="X408" s="71">
        <f t="shared" si="252"/>
        <v>0.42857142857142855</v>
      </c>
      <c r="Y408" s="71">
        <f t="shared" si="252"/>
        <v>0.5</v>
      </c>
      <c r="Z408" s="69">
        <f t="shared" si="252"/>
        <v>10000</v>
      </c>
      <c r="AA408" s="69">
        <f t="shared" ca="1" si="252"/>
        <v>9094.3185641468026</v>
      </c>
      <c r="AB408" s="69">
        <f t="shared" ca="1" si="235"/>
        <v>-905.6814358531974</v>
      </c>
      <c r="AC408" s="69">
        <f t="shared" ca="1" si="249"/>
        <v>132.43413957955693</v>
      </c>
      <c r="AD408" s="73">
        <f t="shared" si="243"/>
        <v>0.89999999999998459</v>
      </c>
      <c r="AE408" s="69">
        <f t="shared" si="254"/>
        <v>0.70000000000000007</v>
      </c>
      <c r="AF408" s="69">
        <f t="shared" si="254"/>
        <v>4.2</v>
      </c>
      <c r="AG408" s="78">
        <f t="shared" si="254"/>
        <v>200</v>
      </c>
      <c r="AH408" s="60">
        <f t="shared" si="254"/>
        <v>50</v>
      </c>
      <c r="AI408" s="60">
        <f t="shared" si="254"/>
        <v>210</v>
      </c>
      <c r="AJ408" s="60">
        <f t="shared" si="254"/>
        <v>10210</v>
      </c>
      <c r="AK408" s="60">
        <f t="shared" si="254"/>
        <v>1080.6814358531979</v>
      </c>
      <c r="AL408" s="60">
        <f t="shared" si="254"/>
        <v>21.613628717063957</v>
      </c>
      <c r="AM408" s="60">
        <f t="shared" ca="1" si="254"/>
        <v>-1221.4655076458578</v>
      </c>
      <c r="AN408" s="60">
        <f t="shared" ca="1" si="254"/>
        <v>-1221.4655076458578</v>
      </c>
      <c r="AO408" s="60">
        <f t="shared" ca="1" si="254"/>
        <v>1221.4655076458578</v>
      </c>
      <c r="AP408" s="63">
        <f t="shared" si="220"/>
        <v>35</v>
      </c>
      <c r="AQ408" s="62">
        <f t="shared" si="221"/>
        <v>25.792920796738155</v>
      </c>
      <c r="AR408" s="62">
        <f t="shared" si="222"/>
        <v>1289.6460398369077</v>
      </c>
      <c r="AS408" s="62">
        <f t="shared" si="223"/>
        <v>2579.2920796738154</v>
      </c>
      <c r="AT408" s="62">
        <f t="shared" si="224"/>
        <v>-1289.6460398369077</v>
      </c>
      <c r="AU408" s="62">
        <f t="shared" si="225"/>
        <v>3868.938119510723</v>
      </c>
      <c r="AV408" s="62">
        <f t="shared" si="226"/>
        <v>-5158.5841593476307</v>
      </c>
      <c r="AW408" s="63">
        <f t="shared" si="237"/>
        <v>-1289.6460398369077</v>
      </c>
      <c r="AX408" s="61" t="str">
        <f t="shared" ca="1" si="227"/>
        <v/>
      </c>
      <c r="AY408" s="69">
        <f t="shared" ca="1" si="238"/>
        <v>8988.5344923541434</v>
      </c>
      <c r="AZ408" s="51">
        <f t="shared" si="228"/>
        <v>9027.5222788583542</v>
      </c>
      <c r="BA408" s="55">
        <f t="shared" ca="1" si="229"/>
        <v>0.99265516324095082</v>
      </c>
      <c r="BB408" s="55">
        <f t="shared" ca="1" si="239"/>
        <v>-1.4239510591513851</v>
      </c>
      <c r="BC408" s="64">
        <f t="shared" ca="1" si="230"/>
        <v>-2195.3274756901051</v>
      </c>
      <c r="BE408" s="52">
        <f t="shared" ca="1" si="231"/>
        <v>0.89999999999998459</v>
      </c>
      <c r="BF408" s="52" t="str">
        <f t="shared" ca="1" si="232"/>
        <v/>
      </c>
      <c r="BG408" s="52" t="str">
        <f t="shared" ca="1" si="240"/>
        <v/>
      </c>
      <c r="BH408" s="52" t="str">
        <f t="shared" ca="1" si="241"/>
        <v/>
      </c>
    </row>
    <row r="409" spans="19:60">
      <c r="S409" s="68">
        <f t="shared" si="253"/>
        <v>7</v>
      </c>
      <c r="T409" s="69">
        <f t="shared" si="253"/>
        <v>2</v>
      </c>
      <c r="U409" s="70">
        <f t="shared" si="233"/>
        <v>3</v>
      </c>
      <c r="V409" s="68">
        <f t="shared" si="252"/>
        <v>4</v>
      </c>
      <c r="W409" s="70">
        <f t="shared" si="252"/>
        <v>7</v>
      </c>
      <c r="X409" s="71">
        <f t="shared" si="252"/>
        <v>0.42857142857142855</v>
      </c>
      <c r="Y409" s="71">
        <f t="shared" si="252"/>
        <v>0.5</v>
      </c>
      <c r="Z409" s="69">
        <f t="shared" si="252"/>
        <v>10000</v>
      </c>
      <c r="AA409" s="69">
        <f t="shared" ca="1" si="252"/>
        <v>9094.3185641468026</v>
      </c>
      <c r="AB409" s="69">
        <f t="shared" ca="1" si="235"/>
        <v>-905.6814358531974</v>
      </c>
      <c r="AC409" s="69">
        <f t="shared" ca="1" si="249"/>
        <v>132.43413957955693</v>
      </c>
      <c r="AD409" s="73">
        <f t="shared" si="243"/>
        <v>0.79999999999998461</v>
      </c>
      <c r="AE409" s="69">
        <f t="shared" si="254"/>
        <v>0.70000000000000007</v>
      </c>
      <c r="AF409" s="69">
        <f t="shared" si="254"/>
        <v>4.2</v>
      </c>
      <c r="AG409" s="78">
        <f t="shared" si="254"/>
        <v>200</v>
      </c>
      <c r="AH409" s="60">
        <f t="shared" si="254"/>
        <v>50</v>
      </c>
      <c r="AI409" s="60">
        <f t="shared" si="254"/>
        <v>210</v>
      </c>
      <c r="AJ409" s="60">
        <f t="shared" si="254"/>
        <v>10210</v>
      </c>
      <c r="AK409" s="60">
        <f t="shared" si="254"/>
        <v>1080.6814358531979</v>
      </c>
      <c r="AL409" s="60">
        <f t="shared" si="254"/>
        <v>21.613628717063957</v>
      </c>
      <c r="AM409" s="60">
        <f t="shared" ca="1" si="254"/>
        <v>-1221.4655076458578</v>
      </c>
      <c r="AN409" s="60">
        <f t="shared" ca="1" si="254"/>
        <v>-1221.4655076458578</v>
      </c>
      <c r="AO409" s="60">
        <f t="shared" ca="1" si="254"/>
        <v>1221.4655076458578</v>
      </c>
      <c r="AP409" s="63">
        <f t="shared" ref="AP409:AP416" si="255">AE409*AH409</f>
        <v>35</v>
      </c>
      <c r="AQ409" s="62">
        <f t="shared" ref="AQ409:AQ416" si="256">IF(AL409=0,1,(1+(AL409+AE409)/(AD409*(T409-1))))</f>
        <v>28.892035896330484</v>
      </c>
      <c r="AR409" s="62">
        <f t="shared" ref="AR409:AR416" si="257">IF(AQ409&lt;=0,AH409,AQ409*AH409)</f>
        <v>1444.6017948165243</v>
      </c>
      <c r="AS409" s="62">
        <f t="shared" ref="AS409:AS416" si="258">(T409*AR409)</f>
        <v>2889.2035896330485</v>
      </c>
      <c r="AT409" s="62">
        <f t="shared" ref="AT409:AT416" si="259">-AR409</f>
        <v>-1444.6017948165243</v>
      </c>
      <c r="AU409" s="62">
        <f t="shared" ref="AU409:AU416" si="260">(AS409+AT409)*U409</f>
        <v>4333.8053844495726</v>
      </c>
      <c r="AV409" s="62">
        <f t="shared" ref="AV409:AV416" si="261">AT409*V409</f>
        <v>-5778.407179266097</v>
      </c>
      <c r="AW409" s="63">
        <f t="shared" si="237"/>
        <v>-1444.6017948165245</v>
      </c>
      <c r="AX409" s="61" t="str">
        <f t="shared" ref="AX409:AX416" ca="1" si="262">IF(AY409+AW409&gt;AJ409,"VINTO","")</f>
        <v/>
      </c>
      <c r="AY409" s="69">
        <f t="shared" ca="1" si="238"/>
        <v>8988.5344923541434</v>
      </c>
      <c r="AZ409" s="51">
        <f t="shared" ref="AZ409:AZ416" si="263">AR409*W409</f>
        <v>10112.21256371567</v>
      </c>
      <c r="BA409" s="55">
        <f t="shared" ref="BA409:BA416" ca="1" si="264">IFERROR(AZ409/AA409,0)</f>
        <v>1.1119263628593115</v>
      </c>
      <c r="BB409" s="55">
        <f t="shared" ca="1" si="239"/>
        <v>-1.5950440603385416</v>
      </c>
      <c r="BC409" s="64">
        <f t="shared" ref="BC409:BC416" ca="1" si="265">AW409+AB409</f>
        <v>-2350.2832306697219</v>
      </c>
      <c r="BE409" s="52">
        <f t="shared" ref="BE409:BE416" ca="1" si="266">IF(((AR409-AC409)/AC409)&gt;=BE$4,AD409,"")</f>
        <v>0.79999999999998461</v>
      </c>
      <c r="BF409" s="52" t="str">
        <f t="shared" ref="BF409:BF416" ca="1" si="267">IF(AX409="","",AD409)</f>
        <v/>
      </c>
      <c r="BG409" s="52" t="str">
        <f t="shared" ca="1" si="240"/>
        <v/>
      </c>
      <c r="BH409" s="52" t="str">
        <f t="shared" ca="1" si="241"/>
        <v/>
      </c>
    </row>
    <row r="410" spans="19:60">
      <c r="S410" s="68">
        <f t="shared" si="253"/>
        <v>7</v>
      </c>
      <c r="T410" s="69">
        <f t="shared" si="253"/>
        <v>2</v>
      </c>
      <c r="U410" s="70">
        <f t="shared" ref="U410:U416" si="268">ROUND((1/T410)*S410,0)-1</f>
        <v>3</v>
      </c>
      <c r="V410" s="68">
        <f t="shared" ref="V410:AA416" si="269">V409</f>
        <v>4</v>
      </c>
      <c r="W410" s="70">
        <f t="shared" si="269"/>
        <v>7</v>
      </c>
      <c r="X410" s="71">
        <f t="shared" si="269"/>
        <v>0.42857142857142855</v>
      </c>
      <c r="Y410" s="71">
        <f t="shared" si="269"/>
        <v>0.5</v>
      </c>
      <c r="Z410" s="69">
        <f t="shared" si="269"/>
        <v>10000</v>
      </c>
      <c r="AA410" s="69">
        <f t="shared" ca="1" si="269"/>
        <v>9094.3185641468026</v>
      </c>
      <c r="AB410" s="69">
        <f t="shared" ref="AB410:AB416" ca="1" si="270">AA410-Z410</f>
        <v>-905.6814358531974</v>
      </c>
      <c r="AC410" s="69">
        <f t="shared" ref="AC410:AC416" ca="1" si="271">AC409</f>
        <v>132.43413957955693</v>
      </c>
      <c r="AD410" s="73">
        <f t="shared" si="243"/>
        <v>0.69999999999998463</v>
      </c>
      <c r="AE410" s="69">
        <f t="shared" si="254"/>
        <v>0.70000000000000007</v>
      </c>
      <c r="AF410" s="69">
        <f t="shared" si="254"/>
        <v>4.2</v>
      </c>
      <c r="AG410" s="78">
        <f t="shared" si="254"/>
        <v>200</v>
      </c>
      <c r="AH410" s="60">
        <f t="shared" si="254"/>
        <v>50</v>
      </c>
      <c r="AI410" s="60">
        <f t="shared" si="254"/>
        <v>210</v>
      </c>
      <c r="AJ410" s="60">
        <f t="shared" si="254"/>
        <v>10210</v>
      </c>
      <c r="AK410" s="60">
        <f t="shared" si="254"/>
        <v>1080.6814358531979</v>
      </c>
      <c r="AL410" s="60">
        <f t="shared" si="254"/>
        <v>21.613628717063957</v>
      </c>
      <c r="AM410" s="60">
        <f t="shared" ca="1" si="254"/>
        <v>-1221.4655076458578</v>
      </c>
      <c r="AN410" s="60">
        <f t="shared" ca="1" si="254"/>
        <v>-1221.4655076458578</v>
      </c>
      <c r="AO410" s="60">
        <f t="shared" ca="1" si="254"/>
        <v>1221.4655076458578</v>
      </c>
      <c r="AP410" s="63">
        <f t="shared" si="255"/>
        <v>35</v>
      </c>
      <c r="AQ410" s="62">
        <f t="shared" si="256"/>
        <v>32.87661245294921</v>
      </c>
      <c r="AR410" s="62">
        <f t="shared" si="257"/>
        <v>1643.8306226474606</v>
      </c>
      <c r="AS410" s="62">
        <f t="shared" si="258"/>
        <v>3287.6612452949212</v>
      </c>
      <c r="AT410" s="62">
        <f t="shared" si="259"/>
        <v>-1643.8306226474606</v>
      </c>
      <c r="AU410" s="62">
        <f t="shared" si="260"/>
        <v>4931.4918679423818</v>
      </c>
      <c r="AV410" s="62">
        <f t="shared" si="261"/>
        <v>-6575.3224905898423</v>
      </c>
      <c r="AW410" s="63">
        <f t="shared" ref="AW410:AW416" si="272">SUM(AU410:AV410)</f>
        <v>-1643.8306226474606</v>
      </c>
      <c r="AX410" s="61" t="str">
        <f t="shared" ca="1" si="262"/>
        <v/>
      </c>
      <c r="AY410" s="69">
        <f t="shared" ref="AY410:AY416" ca="1" si="273">AY409</f>
        <v>8988.5344923541434</v>
      </c>
      <c r="AZ410" s="51">
        <f t="shared" si="263"/>
        <v>11506.814358532225</v>
      </c>
      <c r="BA410" s="55">
        <f t="shared" ca="1" si="264"/>
        <v>1.2652750480829187</v>
      </c>
      <c r="BB410" s="55">
        <f t="shared" ref="BB410:BB416" ca="1" si="274">IFERROR(AW410/ABS(AB410),0)</f>
        <v>-1.8150207761506005</v>
      </c>
      <c r="BC410" s="64">
        <f t="shared" ca="1" si="265"/>
        <v>-2549.512058500658</v>
      </c>
      <c r="BE410" s="52">
        <f t="shared" ca="1" si="266"/>
        <v>0.69999999999998463</v>
      </c>
      <c r="BF410" s="52" t="str">
        <f t="shared" ca="1" si="267"/>
        <v/>
      </c>
      <c r="BG410" s="52" t="str">
        <f t="shared" ref="BG410:BG416" ca="1" si="275">IF(BA410&lt;=BG$213,AD410,"")</f>
        <v/>
      </c>
      <c r="BH410" s="52" t="str">
        <f t="shared" ref="BH410:BH416" ca="1" si="276">IF(BB410&gt;=BH$213,AD410,"")</f>
        <v/>
      </c>
    </row>
    <row r="411" spans="19:60">
      <c r="S411" s="68">
        <f t="shared" ref="S411:T416" si="277">S410</f>
        <v>7</v>
      </c>
      <c r="T411" s="69">
        <f t="shared" si="277"/>
        <v>2</v>
      </c>
      <c r="U411" s="70">
        <f t="shared" si="268"/>
        <v>3</v>
      </c>
      <c r="V411" s="68">
        <f t="shared" si="269"/>
        <v>4</v>
      </c>
      <c r="W411" s="70">
        <f t="shared" si="269"/>
        <v>7</v>
      </c>
      <c r="X411" s="71">
        <f t="shared" si="269"/>
        <v>0.42857142857142855</v>
      </c>
      <c r="Y411" s="71">
        <f t="shared" si="269"/>
        <v>0.5</v>
      </c>
      <c r="Z411" s="69">
        <f t="shared" si="269"/>
        <v>10000</v>
      </c>
      <c r="AA411" s="69">
        <f t="shared" ca="1" si="269"/>
        <v>9094.3185641468026</v>
      </c>
      <c r="AB411" s="69">
        <f t="shared" ca="1" si="270"/>
        <v>-905.6814358531974</v>
      </c>
      <c r="AC411" s="69">
        <f t="shared" ca="1" si="271"/>
        <v>132.43413957955693</v>
      </c>
      <c r="AD411" s="73">
        <f t="shared" ref="AD411:AD416" si="278">AD410-0.1</f>
        <v>0.59999999999998466</v>
      </c>
      <c r="AE411" s="69">
        <f t="shared" ref="AE411:AO416" si="279">AE410</f>
        <v>0.70000000000000007</v>
      </c>
      <c r="AF411" s="69">
        <f t="shared" si="279"/>
        <v>4.2</v>
      </c>
      <c r="AG411" s="78">
        <f t="shared" si="279"/>
        <v>200</v>
      </c>
      <c r="AH411" s="60">
        <f t="shared" si="279"/>
        <v>50</v>
      </c>
      <c r="AI411" s="60">
        <f t="shared" si="279"/>
        <v>210</v>
      </c>
      <c r="AJ411" s="60">
        <f t="shared" si="279"/>
        <v>10210</v>
      </c>
      <c r="AK411" s="60">
        <f t="shared" si="279"/>
        <v>1080.6814358531979</v>
      </c>
      <c r="AL411" s="60">
        <f t="shared" si="279"/>
        <v>21.613628717063957</v>
      </c>
      <c r="AM411" s="60">
        <f t="shared" ca="1" si="279"/>
        <v>-1221.4655076458578</v>
      </c>
      <c r="AN411" s="60">
        <f t="shared" ca="1" si="279"/>
        <v>-1221.4655076458578</v>
      </c>
      <c r="AO411" s="60">
        <f t="shared" ca="1" si="279"/>
        <v>1221.4655076458578</v>
      </c>
      <c r="AP411" s="63">
        <f t="shared" si="255"/>
        <v>35</v>
      </c>
      <c r="AQ411" s="62">
        <f t="shared" si="256"/>
        <v>38.189381195107543</v>
      </c>
      <c r="AR411" s="62">
        <f t="shared" si="257"/>
        <v>1909.4690597553772</v>
      </c>
      <c r="AS411" s="62">
        <f t="shared" si="258"/>
        <v>3818.9381195107544</v>
      </c>
      <c r="AT411" s="62">
        <f t="shared" si="259"/>
        <v>-1909.4690597553772</v>
      </c>
      <c r="AU411" s="62">
        <f t="shared" si="260"/>
        <v>5728.4071792661316</v>
      </c>
      <c r="AV411" s="62">
        <f t="shared" si="261"/>
        <v>-7637.8762390215088</v>
      </c>
      <c r="AW411" s="63">
        <f t="shared" si="272"/>
        <v>-1909.4690597553772</v>
      </c>
      <c r="AX411" s="61" t="str">
        <f t="shared" ca="1" si="262"/>
        <v/>
      </c>
      <c r="AY411" s="69">
        <f t="shared" ca="1" si="273"/>
        <v>8988.5344923541434</v>
      </c>
      <c r="AZ411" s="51">
        <f t="shared" si="263"/>
        <v>13366.28341828764</v>
      </c>
      <c r="BA411" s="55">
        <f t="shared" ca="1" si="264"/>
        <v>1.4697399617143956</v>
      </c>
      <c r="BB411" s="55">
        <f t="shared" ca="1" si="274"/>
        <v>-2.1083230639000141</v>
      </c>
      <c r="BC411" s="64">
        <f t="shared" ca="1" si="265"/>
        <v>-2815.1504956085746</v>
      </c>
      <c r="BE411" s="52">
        <f t="shared" ca="1" si="266"/>
        <v>0.59999999999998466</v>
      </c>
      <c r="BF411" s="52" t="str">
        <f t="shared" ca="1" si="267"/>
        <v/>
      </c>
      <c r="BG411" s="52" t="str">
        <f t="shared" ca="1" si="275"/>
        <v/>
      </c>
      <c r="BH411" s="52" t="str">
        <f t="shared" ca="1" si="276"/>
        <v/>
      </c>
    </row>
    <row r="412" spans="19:60">
      <c r="S412" s="68">
        <f t="shared" si="277"/>
        <v>7</v>
      </c>
      <c r="T412" s="69">
        <f t="shared" si="277"/>
        <v>2</v>
      </c>
      <c r="U412" s="70">
        <f t="shared" si="268"/>
        <v>3</v>
      </c>
      <c r="V412" s="68">
        <f t="shared" si="269"/>
        <v>4</v>
      </c>
      <c r="W412" s="70">
        <f t="shared" si="269"/>
        <v>7</v>
      </c>
      <c r="X412" s="71">
        <f t="shared" si="269"/>
        <v>0.42857142857142855</v>
      </c>
      <c r="Y412" s="71">
        <f t="shared" si="269"/>
        <v>0.5</v>
      </c>
      <c r="Z412" s="69">
        <f t="shared" si="269"/>
        <v>10000</v>
      </c>
      <c r="AA412" s="69">
        <f t="shared" ca="1" si="269"/>
        <v>9094.3185641468026</v>
      </c>
      <c r="AB412" s="69">
        <f t="shared" ca="1" si="270"/>
        <v>-905.6814358531974</v>
      </c>
      <c r="AC412" s="69">
        <f t="shared" ca="1" si="271"/>
        <v>132.43413957955693</v>
      </c>
      <c r="AD412" s="73">
        <f t="shared" si="278"/>
        <v>0.49999999999998468</v>
      </c>
      <c r="AE412" s="69">
        <f t="shared" si="279"/>
        <v>0.70000000000000007</v>
      </c>
      <c r="AF412" s="69">
        <f t="shared" si="279"/>
        <v>4.2</v>
      </c>
      <c r="AG412" s="78">
        <f t="shared" si="279"/>
        <v>200</v>
      </c>
      <c r="AH412" s="60">
        <f t="shared" si="279"/>
        <v>50</v>
      </c>
      <c r="AI412" s="60">
        <f t="shared" si="279"/>
        <v>210</v>
      </c>
      <c r="AJ412" s="60">
        <f t="shared" si="279"/>
        <v>10210</v>
      </c>
      <c r="AK412" s="60">
        <f t="shared" si="279"/>
        <v>1080.6814358531979</v>
      </c>
      <c r="AL412" s="60">
        <f t="shared" si="279"/>
        <v>21.613628717063957</v>
      </c>
      <c r="AM412" s="60">
        <f t="shared" ca="1" si="279"/>
        <v>-1221.4655076458578</v>
      </c>
      <c r="AN412" s="60">
        <f t="shared" ca="1" si="279"/>
        <v>-1221.4655076458578</v>
      </c>
      <c r="AO412" s="60">
        <f t="shared" ca="1" si="279"/>
        <v>1221.4655076458578</v>
      </c>
      <c r="AP412" s="63">
        <f t="shared" si="255"/>
        <v>35</v>
      </c>
      <c r="AQ412" s="62">
        <f t="shared" si="256"/>
        <v>45.627257434129277</v>
      </c>
      <c r="AR412" s="62">
        <f t="shared" si="257"/>
        <v>2281.3628717064639</v>
      </c>
      <c r="AS412" s="62">
        <f t="shared" si="258"/>
        <v>4562.7257434129278</v>
      </c>
      <c r="AT412" s="62">
        <f t="shared" si="259"/>
        <v>-2281.3628717064639</v>
      </c>
      <c r="AU412" s="62">
        <f t="shared" si="260"/>
        <v>6844.0886151193918</v>
      </c>
      <c r="AV412" s="62">
        <f t="shared" si="261"/>
        <v>-9125.4514868258557</v>
      </c>
      <c r="AW412" s="63">
        <f t="shared" si="272"/>
        <v>-2281.3628717064639</v>
      </c>
      <c r="AX412" s="61" t="str">
        <f t="shared" ca="1" si="262"/>
        <v/>
      </c>
      <c r="AY412" s="69">
        <f t="shared" ca="1" si="273"/>
        <v>8988.5344923541434</v>
      </c>
      <c r="AZ412" s="51">
        <f t="shared" si="263"/>
        <v>15969.540101945247</v>
      </c>
      <c r="BA412" s="55">
        <f t="shared" ca="1" si="264"/>
        <v>1.7559908407984666</v>
      </c>
      <c r="BB412" s="55">
        <f t="shared" ca="1" si="274"/>
        <v>-2.5189462667491971</v>
      </c>
      <c r="BC412" s="64">
        <f t="shared" ca="1" si="265"/>
        <v>-3187.0443075596613</v>
      </c>
      <c r="BE412" s="52">
        <f t="shared" ca="1" si="266"/>
        <v>0.49999999999998468</v>
      </c>
      <c r="BF412" s="52" t="str">
        <f t="shared" ca="1" si="267"/>
        <v/>
      </c>
      <c r="BG412" s="52" t="str">
        <f t="shared" ca="1" si="275"/>
        <v/>
      </c>
      <c r="BH412" s="52" t="str">
        <f t="shared" ca="1" si="276"/>
        <v/>
      </c>
    </row>
    <row r="413" spans="19:60">
      <c r="S413" s="68">
        <f t="shared" si="277"/>
        <v>7</v>
      </c>
      <c r="T413" s="69">
        <f t="shared" si="277"/>
        <v>2</v>
      </c>
      <c r="U413" s="70">
        <f t="shared" si="268"/>
        <v>3</v>
      </c>
      <c r="V413" s="68">
        <f t="shared" si="269"/>
        <v>4</v>
      </c>
      <c r="W413" s="70">
        <f t="shared" si="269"/>
        <v>7</v>
      </c>
      <c r="X413" s="71">
        <f t="shared" si="269"/>
        <v>0.42857142857142855</v>
      </c>
      <c r="Y413" s="71">
        <f t="shared" si="269"/>
        <v>0.5</v>
      </c>
      <c r="Z413" s="69">
        <f t="shared" si="269"/>
        <v>10000</v>
      </c>
      <c r="AA413" s="69">
        <f t="shared" ca="1" si="269"/>
        <v>9094.3185641468026</v>
      </c>
      <c r="AB413" s="69">
        <f t="shared" ca="1" si="270"/>
        <v>-905.6814358531974</v>
      </c>
      <c r="AC413" s="69">
        <f t="shared" ca="1" si="271"/>
        <v>132.43413957955693</v>
      </c>
      <c r="AD413" s="73">
        <f t="shared" si="278"/>
        <v>0.3999999999999847</v>
      </c>
      <c r="AE413" s="69">
        <f t="shared" si="279"/>
        <v>0.70000000000000007</v>
      </c>
      <c r="AF413" s="69">
        <f t="shared" si="279"/>
        <v>4.2</v>
      </c>
      <c r="AG413" s="78">
        <f t="shared" si="279"/>
        <v>200</v>
      </c>
      <c r="AH413" s="60">
        <f t="shared" si="279"/>
        <v>50</v>
      </c>
      <c r="AI413" s="60">
        <f t="shared" si="279"/>
        <v>210</v>
      </c>
      <c r="AJ413" s="60">
        <f t="shared" si="279"/>
        <v>10210</v>
      </c>
      <c r="AK413" s="60">
        <f t="shared" si="279"/>
        <v>1080.6814358531979</v>
      </c>
      <c r="AL413" s="60">
        <f t="shared" si="279"/>
        <v>21.613628717063957</v>
      </c>
      <c r="AM413" s="60">
        <f t="shared" ca="1" si="279"/>
        <v>-1221.4655076458578</v>
      </c>
      <c r="AN413" s="60">
        <f t="shared" ca="1" si="279"/>
        <v>-1221.4655076458578</v>
      </c>
      <c r="AO413" s="60">
        <f t="shared" ca="1" si="279"/>
        <v>1221.4655076458578</v>
      </c>
      <c r="AP413" s="63">
        <f t="shared" si="255"/>
        <v>35</v>
      </c>
      <c r="AQ413" s="62">
        <f t="shared" si="256"/>
        <v>56.784071792662026</v>
      </c>
      <c r="AR413" s="62">
        <f t="shared" si="257"/>
        <v>2839.2035896331013</v>
      </c>
      <c r="AS413" s="62">
        <f t="shared" si="258"/>
        <v>5678.4071792662025</v>
      </c>
      <c r="AT413" s="62">
        <f t="shared" si="259"/>
        <v>-2839.2035896331013</v>
      </c>
      <c r="AU413" s="62">
        <f t="shared" si="260"/>
        <v>8517.6107688993034</v>
      </c>
      <c r="AV413" s="62">
        <f t="shared" si="261"/>
        <v>-11356.814358532405</v>
      </c>
      <c r="AW413" s="63">
        <f t="shared" si="272"/>
        <v>-2839.2035896331017</v>
      </c>
      <c r="AX413" s="61" t="str">
        <f t="shared" ca="1" si="262"/>
        <v/>
      </c>
      <c r="AY413" s="69">
        <f t="shared" ca="1" si="273"/>
        <v>8988.5344923541434</v>
      </c>
      <c r="AZ413" s="51">
        <f t="shared" si="263"/>
        <v>19874.42512743171</v>
      </c>
      <c r="BA413" s="55">
        <f t="shared" ca="1" si="264"/>
        <v>2.1853671594245787</v>
      </c>
      <c r="BB413" s="55">
        <f t="shared" ca="1" si="274"/>
        <v>-3.13488107102298</v>
      </c>
      <c r="BC413" s="64">
        <f t="shared" ca="1" si="265"/>
        <v>-3744.8850254862991</v>
      </c>
      <c r="BE413" s="52">
        <f t="shared" ca="1" si="266"/>
        <v>0.3999999999999847</v>
      </c>
      <c r="BF413" s="52" t="str">
        <f t="shared" ca="1" si="267"/>
        <v/>
      </c>
      <c r="BG413" s="52" t="str">
        <f t="shared" ca="1" si="275"/>
        <v/>
      </c>
      <c r="BH413" s="52" t="str">
        <f t="shared" ca="1" si="276"/>
        <v/>
      </c>
    </row>
    <row r="414" spans="19:60">
      <c r="S414" s="68">
        <f t="shared" si="277"/>
        <v>7</v>
      </c>
      <c r="T414" s="69">
        <f t="shared" si="277"/>
        <v>2</v>
      </c>
      <c r="U414" s="70">
        <f t="shared" si="268"/>
        <v>3</v>
      </c>
      <c r="V414" s="68">
        <f t="shared" si="269"/>
        <v>4</v>
      </c>
      <c r="W414" s="70">
        <f t="shared" si="269"/>
        <v>7</v>
      </c>
      <c r="X414" s="71">
        <f t="shared" si="269"/>
        <v>0.42857142857142855</v>
      </c>
      <c r="Y414" s="71">
        <f t="shared" si="269"/>
        <v>0.5</v>
      </c>
      <c r="Z414" s="69">
        <f t="shared" si="269"/>
        <v>10000</v>
      </c>
      <c r="AA414" s="69">
        <f t="shared" ca="1" si="269"/>
        <v>9094.3185641468026</v>
      </c>
      <c r="AB414" s="69">
        <f t="shared" ca="1" si="270"/>
        <v>-905.6814358531974</v>
      </c>
      <c r="AC414" s="69">
        <f t="shared" ca="1" si="271"/>
        <v>132.43413957955693</v>
      </c>
      <c r="AD414" s="73">
        <f t="shared" si="278"/>
        <v>0.29999999999998472</v>
      </c>
      <c r="AE414" s="69">
        <f t="shared" si="279"/>
        <v>0.70000000000000007</v>
      </c>
      <c r="AF414" s="69">
        <f t="shared" si="279"/>
        <v>4.2</v>
      </c>
      <c r="AG414" s="78">
        <f t="shared" si="279"/>
        <v>200</v>
      </c>
      <c r="AH414" s="60">
        <f t="shared" si="279"/>
        <v>50</v>
      </c>
      <c r="AI414" s="60">
        <f t="shared" si="279"/>
        <v>210</v>
      </c>
      <c r="AJ414" s="60">
        <f t="shared" si="279"/>
        <v>10210</v>
      </c>
      <c r="AK414" s="60">
        <f t="shared" si="279"/>
        <v>1080.6814358531979</v>
      </c>
      <c r="AL414" s="60">
        <f t="shared" si="279"/>
        <v>21.613628717063957</v>
      </c>
      <c r="AM414" s="60">
        <f t="shared" ca="1" si="279"/>
        <v>-1221.4655076458578</v>
      </c>
      <c r="AN414" s="60">
        <f t="shared" ca="1" si="279"/>
        <v>-1221.4655076458578</v>
      </c>
      <c r="AO414" s="60">
        <f t="shared" ca="1" si="279"/>
        <v>1221.4655076458578</v>
      </c>
      <c r="AP414" s="63">
        <f t="shared" si="255"/>
        <v>35</v>
      </c>
      <c r="AQ414" s="62">
        <f t="shared" si="256"/>
        <v>75.378762390216977</v>
      </c>
      <c r="AR414" s="62">
        <f t="shared" si="257"/>
        <v>3768.938119510849</v>
      </c>
      <c r="AS414" s="62">
        <f t="shared" si="258"/>
        <v>7537.876239021698</v>
      </c>
      <c r="AT414" s="62">
        <f t="shared" si="259"/>
        <v>-3768.938119510849</v>
      </c>
      <c r="AU414" s="62">
        <f t="shared" si="260"/>
        <v>11306.814358532547</v>
      </c>
      <c r="AV414" s="62">
        <f t="shared" si="261"/>
        <v>-15075.752478043396</v>
      </c>
      <c r="AW414" s="63">
        <f t="shared" si="272"/>
        <v>-3768.938119510849</v>
      </c>
      <c r="AX414" s="61" t="str">
        <f t="shared" ca="1" si="262"/>
        <v/>
      </c>
      <c r="AY414" s="69">
        <f t="shared" ca="1" si="273"/>
        <v>8988.5344923541434</v>
      </c>
      <c r="AZ414" s="51">
        <f t="shared" si="263"/>
        <v>26382.566836575941</v>
      </c>
      <c r="BA414" s="55">
        <f t="shared" ca="1" si="264"/>
        <v>2.9009943571347789</v>
      </c>
      <c r="BB414" s="55">
        <f t="shared" ca="1" si="274"/>
        <v>-4.1614390781459711</v>
      </c>
      <c r="BC414" s="64">
        <f t="shared" ca="1" si="265"/>
        <v>-4674.6195553640464</v>
      </c>
      <c r="BE414" s="52">
        <f t="shared" ca="1" si="266"/>
        <v>0.29999999999998472</v>
      </c>
      <c r="BF414" s="52" t="str">
        <f t="shared" ca="1" si="267"/>
        <v/>
      </c>
      <c r="BG414" s="52" t="str">
        <f t="shared" ca="1" si="275"/>
        <v/>
      </c>
      <c r="BH414" s="52" t="str">
        <f t="shared" ca="1" si="276"/>
        <v/>
      </c>
    </row>
    <row r="415" spans="19:60">
      <c r="S415" s="68">
        <f t="shared" si="277"/>
        <v>7</v>
      </c>
      <c r="T415" s="69">
        <f t="shared" si="277"/>
        <v>2</v>
      </c>
      <c r="U415" s="70">
        <f t="shared" si="268"/>
        <v>3</v>
      </c>
      <c r="V415" s="68">
        <f t="shared" si="269"/>
        <v>4</v>
      </c>
      <c r="W415" s="70">
        <f t="shared" si="269"/>
        <v>7</v>
      </c>
      <c r="X415" s="71">
        <f t="shared" si="269"/>
        <v>0.42857142857142855</v>
      </c>
      <c r="Y415" s="71">
        <f t="shared" si="269"/>
        <v>0.5</v>
      </c>
      <c r="Z415" s="69">
        <f t="shared" si="269"/>
        <v>10000</v>
      </c>
      <c r="AA415" s="69">
        <f t="shared" ca="1" si="269"/>
        <v>9094.3185641468026</v>
      </c>
      <c r="AB415" s="69">
        <f t="shared" ca="1" si="270"/>
        <v>-905.6814358531974</v>
      </c>
      <c r="AC415" s="69">
        <f t="shared" ca="1" si="271"/>
        <v>132.43413957955693</v>
      </c>
      <c r="AD415" s="73">
        <f t="shared" si="278"/>
        <v>0.19999999999998472</v>
      </c>
      <c r="AE415" s="69">
        <f t="shared" si="279"/>
        <v>0.70000000000000007</v>
      </c>
      <c r="AF415" s="69">
        <f t="shared" si="279"/>
        <v>4.2</v>
      </c>
      <c r="AG415" s="78">
        <f t="shared" si="279"/>
        <v>200</v>
      </c>
      <c r="AH415" s="60">
        <f t="shared" si="279"/>
        <v>50</v>
      </c>
      <c r="AI415" s="60">
        <f t="shared" si="279"/>
        <v>210</v>
      </c>
      <c r="AJ415" s="60">
        <f t="shared" si="279"/>
        <v>10210</v>
      </c>
      <c r="AK415" s="60">
        <f t="shared" si="279"/>
        <v>1080.6814358531979</v>
      </c>
      <c r="AL415" s="60">
        <f t="shared" si="279"/>
        <v>21.613628717063957</v>
      </c>
      <c r="AM415" s="60">
        <f t="shared" ca="1" si="279"/>
        <v>-1221.4655076458578</v>
      </c>
      <c r="AN415" s="60">
        <f t="shared" ca="1" si="279"/>
        <v>-1221.4655076458578</v>
      </c>
      <c r="AO415" s="60">
        <f t="shared" ca="1" si="279"/>
        <v>1221.4655076458578</v>
      </c>
      <c r="AP415" s="63">
        <f t="shared" si="255"/>
        <v>35</v>
      </c>
      <c r="AQ415" s="62">
        <f t="shared" si="256"/>
        <v>112.5681435853283</v>
      </c>
      <c r="AR415" s="62">
        <f t="shared" si="257"/>
        <v>5628.4071792664154</v>
      </c>
      <c r="AS415" s="62">
        <f t="shared" si="258"/>
        <v>11256.814358532831</v>
      </c>
      <c r="AT415" s="62">
        <f t="shared" si="259"/>
        <v>-5628.4071792664154</v>
      </c>
      <c r="AU415" s="62">
        <f t="shared" si="260"/>
        <v>16885.221537799247</v>
      </c>
      <c r="AV415" s="62">
        <f t="shared" si="261"/>
        <v>-22513.628717065661</v>
      </c>
      <c r="AW415" s="63">
        <f t="shared" si="272"/>
        <v>-5628.4071792664145</v>
      </c>
      <c r="AX415" s="61" t="str">
        <f t="shared" ca="1" si="262"/>
        <v/>
      </c>
      <c r="AY415" s="69">
        <f t="shared" ca="1" si="273"/>
        <v>8988.5344923541434</v>
      </c>
      <c r="AZ415" s="51">
        <f t="shared" si="263"/>
        <v>39398.850254864905</v>
      </c>
      <c r="BA415" s="55">
        <f t="shared" ca="1" si="264"/>
        <v>4.3322487525552358</v>
      </c>
      <c r="BB415" s="55">
        <f t="shared" ca="1" si="274"/>
        <v>-6.2145550923920307</v>
      </c>
      <c r="BC415" s="64">
        <f t="shared" ca="1" si="265"/>
        <v>-6534.0886151196119</v>
      </c>
      <c r="BE415" s="52">
        <f t="shared" ca="1" si="266"/>
        <v>0.19999999999998472</v>
      </c>
      <c r="BF415" s="52" t="str">
        <f t="shared" ca="1" si="267"/>
        <v/>
      </c>
      <c r="BG415" s="52" t="str">
        <f t="shared" ca="1" si="275"/>
        <v/>
      </c>
      <c r="BH415" s="52" t="str">
        <f t="shared" ca="1" si="276"/>
        <v/>
      </c>
    </row>
    <row r="416" spans="19:60">
      <c r="S416" s="68">
        <f t="shared" si="277"/>
        <v>7</v>
      </c>
      <c r="T416" s="69">
        <f t="shared" si="277"/>
        <v>2</v>
      </c>
      <c r="U416" s="70">
        <f t="shared" si="268"/>
        <v>3</v>
      </c>
      <c r="V416" s="68">
        <f t="shared" si="269"/>
        <v>4</v>
      </c>
      <c r="W416" s="70">
        <f t="shared" si="269"/>
        <v>7</v>
      </c>
      <c r="X416" s="71">
        <f t="shared" si="269"/>
        <v>0.42857142857142855</v>
      </c>
      <c r="Y416" s="71">
        <f t="shared" si="269"/>
        <v>0.5</v>
      </c>
      <c r="Z416" s="69">
        <f t="shared" si="269"/>
        <v>10000</v>
      </c>
      <c r="AA416" s="69">
        <f t="shared" ca="1" si="269"/>
        <v>9094.3185641468026</v>
      </c>
      <c r="AB416" s="69">
        <f t="shared" ca="1" si="270"/>
        <v>-905.6814358531974</v>
      </c>
      <c r="AC416" s="69">
        <f t="shared" ca="1" si="271"/>
        <v>132.43413957955693</v>
      </c>
      <c r="AD416" s="73">
        <f t="shared" si="278"/>
        <v>9.9999999999984712E-2</v>
      </c>
      <c r="AE416" s="69">
        <f t="shared" si="279"/>
        <v>0.70000000000000007</v>
      </c>
      <c r="AF416" s="69">
        <f t="shared" si="279"/>
        <v>4.2</v>
      </c>
      <c r="AG416" s="78">
        <f t="shared" si="279"/>
        <v>200</v>
      </c>
      <c r="AH416" s="60">
        <f t="shared" si="279"/>
        <v>50</v>
      </c>
      <c r="AI416" s="60">
        <f t="shared" si="279"/>
        <v>210</v>
      </c>
      <c r="AJ416" s="60">
        <f t="shared" si="279"/>
        <v>10210</v>
      </c>
      <c r="AK416" s="60">
        <f t="shared" si="279"/>
        <v>1080.6814358531979</v>
      </c>
      <c r="AL416" s="60">
        <f t="shared" si="279"/>
        <v>21.613628717063957</v>
      </c>
      <c r="AM416" s="60">
        <f t="shared" ca="1" si="279"/>
        <v>-1221.4655076458578</v>
      </c>
      <c r="AN416" s="60">
        <f t="shared" ca="1" si="279"/>
        <v>-1221.4655076458578</v>
      </c>
      <c r="AO416" s="60">
        <f t="shared" ca="1" si="279"/>
        <v>1221.4655076458578</v>
      </c>
      <c r="AP416" s="63">
        <f t="shared" si="255"/>
        <v>35</v>
      </c>
      <c r="AQ416" s="62">
        <f t="shared" si="256"/>
        <v>224.13628717067368</v>
      </c>
      <c r="AR416" s="62">
        <f t="shared" si="257"/>
        <v>11206.814358533684</v>
      </c>
      <c r="AS416" s="62">
        <f t="shared" si="258"/>
        <v>22413.628717067368</v>
      </c>
      <c r="AT416" s="62">
        <f t="shared" si="259"/>
        <v>-11206.814358533684</v>
      </c>
      <c r="AU416" s="62">
        <f t="shared" si="260"/>
        <v>33620.443075601055</v>
      </c>
      <c r="AV416" s="62">
        <f t="shared" si="261"/>
        <v>-44827.257434134735</v>
      </c>
      <c r="AW416" s="63">
        <f t="shared" si="272"/>
        <v>-11206.81435853368</v>
      </c>
      <c r="AX416" s="61" t="str">
        <f t="shared" ca="1" si="262"/>
        <v/>
      </c>
      <c r="AY416" s="69">
        <f t="shared" ca="1" si="273"/>
        <v>8988.5344923541434</v>
      </c>
      <c r="AZ416" s="51">
        <f t="shared" si="263"/>
        <v>78447.700509735791</v>
      </c>
      <c r="BA416" s="55">
        <f t="shared" ca="1" si="264"/>
        <v>8.6260119388170438</v>
      </c>
      <c r="BB416" s="55">
        <f t="shared" ca="1" si="274"/>
        <v>-12.37390313513084</v>
      </c>
      <c r="BC416" s="64">
        <f t="shared" ca="1" si="265"/>
        <v>-12112.495794386878</v>
      </c>
      <c r="BE416" s="52">
        <f t="shared" ca="1" si="266"/>
        <v>9.9999999999984712E-2</v>
      </c>
      <c r="BF416" s="52" t="str">
        <f t="shared" ca="1" si="267"/>
        <v/>
      </c>
      <c r="BG416" s="52" t="str">
        <f t="shared" ca="1" si="275"/>
        <v/>
      </c>
      <c r="BH416" s="52" t="str">
        <f t="shared" ca="1" si="276"/>
        <v/>
      </c>
    </row>
  </sheetData>
  <conditionalFormatting sqref="E8:E27">
    <cfRule type="cellIs" dxfId="288" priority="57" operator="equal">
      <formula>"LOSS"</formula>
    </cfRule>
    <cfRule type="cellIs" dxfId="287" priority="58" operator="equal">
      <formula>"WIN"</formula>
    </cfRule>
  </conditionalFormatting>
  <conditionalFormatting sqref="M8:M28">
    <cfRule type="cellIs" dxfId="286" priority="55" operator="lessThan">
      <formula>0</formula>
    </cfRule>
    <cfRule type="cellIs" dxfId="285" priority="56" operator="greaterThan">
      <formula>0</formula>
    </cfRule>
  </conditionalFormatting>
  <conditionalFormatting sqref="H4">
    <cfRule type="cellIs" dxfId="284" priority="53" operator="lessThan">
      <formula>0</formula>
    </cfRule>
    <cfRule type="cellIs" dxfId="283" priority="54" operator="greaterThan">
      <formula>0</formula>
    </cfRule>
  </conditionalFormatting>
  <conditionalFormatting sqref="E8:E23">
    <cfRule type="cellIs" dxfId="282" priority="51" operator="equal">
      <formula>"LOSS"</formula>
    </cfRule>
    <cfRule type="cellIs" dxfId="281" priority="52" operator="equal">
      <formula>"WIN"</formula>
    </cfRule>
  </conditionalFormatting>
  <conditionalFormatting sqref="F8:F13">
    <cfRule type="cellIs" dxfId="280" priority="49" operator="equal">
      <formula>"LOSS"</formula>
    </cfRule>
    <cfRule type="cellIs" dxfId="279" priority="50" operator="equal">
      <formula>"WIN"</formula>
    </cfRule>
  </conditionalFormatting>
  <conditionalFormatting sqref="E8:E17">
    <cfRule type="cellIs" dxfId="278" priority="47" operator="equal">
      <formula>"LOSS"</formula>
    </cfRule>
    <cfRule type="cellIs" dxfId="277" priority="48" operator="equal">
      <formula>"WIN"</formula>
    </cfRule>
  </conditionalFormatting>
  <conditionalFormatting sqref="F8:F13">
    <cfRule type="cellIs" dxfId="276" priority="45" operator="equal">
      <formula>"LOSS"</formula>
    </cfRule>
    <cfRule type="cellIs" dxfId="275" priority="46" operator="equal">
      <formula>"WIN"</formula>
    </cfRule>
  </conditionalFormatting>
  <conditionalFormatting sqref="E8:E23">
    <cfRule type="cellIs" dxfId="274" priority="43" operator="equal">
      <formula>"LOSS"</formula>
    </cfRule>
    <cfRule type="cellIs" dxfId="273" priority="44" operator="equal">
      <formula>"WIN"</formula>
    </cfRule>
  </conditionalFormatting>
  <conditionalFormatting sqref="E8:E17">
    <cfRule type="cellIs" dxfId="272" priority="41" operator="equal">
      <formula>"LOSS"</formula>
    </cfRule>
    <cfRule type="cellIs" dxfId="271" priority="42" operator="equal">
      <formula>"WIN"</formula>
    </cfRule>
  </conditionalFormatting>
  <conditionalFormatting sqref="BC9:BC207 S6 S8:AX207 BA8:BA207">
    <cfRule type="expression" dxfId="270" priority="38">
      <formula>$Y6=1</formula>
    </cfRule>
  </conditionalFormatting>
  <conditionalFormatting sqref="BC8:BC207 AV208:AZ212 AW8:AW207 BC217:BC416 AW217:AW416">
    <cfRule type="cellIs" dxfId="269" priority="36" operator="lessThan">
      <formula>0</formula>
    </cfRule>
    <cfRule type="cellIs" dxfId="268" priority="37" operator="greaterThan">
      <formula>0</formula>
    </cfRule>
  </conditionalFormatting>
  <conditionalFormatting sqref="BC9:BC207 S6 S8:AX207">
    <cfRule type="expression" dxfId="267" priority="35">
      <formula>$Y6=1</formula>
    </cfRule>
  </conditionalFormatting>
  <conditionalFormatting sqref="S208:BA212 BB208:BB210 BC208:BD212">
    <cfRule type="expression" dxfId="266" priority="34">
      <formula>$X208=1</formula>
    </cfRule>
  </conditionalFormatting>
  <conditionalFormatting sqref="BD9:BD207 S6 BB8:BB207 S8:AX207">
    <cfRule type="expression" dxfId="265" priority="33">
      <formula>$Y6=1</formula>
    </cfRule>
  </conditionalFormatting>
  <conditionalFormatting sqref="S8:AU207 BC8:BC207 S6 AW8:AX207">
    <cfRule type="expression" dxfId="264" priority="32">
      <formula>$X6=1</formula>
    </cfRule>
  </conditionalFormatting>
  <conditionalFormatting sqref="S208:AZ212 BB208:BB210 BC208:BC212">
    <cfRule type="expression" dxfId="263" priority="31">
      <formula>$W208=1</formula>
    </cfRule>
  </conditionalFormatting>
  <conditionalFormatting sqref="BA208:BA212">
    <cfRule type="expression" dxfId="262" priority="30">
      <formula>$W208=1</formula>
    </cfRule>
  </conditionalFormatting>
  <conditionalFormatting sqref="BB9:BB207">
    <cfRule type="expression" dxfId="261" priority="29">
      <formula>$X9=1</formula>
    </cfRule>
  </conditionalFormatting>
  <conditionalFormatting sqref="BC218:BC416 S215 S217:AX416">
    <cfRule type="expression" dxfId="260" priority="28">
      <formula>$Y215=1</formula>
    </cfRule>
  </conditionalFormatting>
  <conditionalFormatting sqref="BD218:BD416 S215 BB217:BB416 S217:AX416">
    <cfRule type="expression" dxfId="259" priority="27">
      <formula>$Y215=1</formula>
    </cfRule>
  </conditionalFormatting>
  <conditionalFormatting sqref="BC217:BC416 S215 AW217:AX416 S217:AU416">
    <cfRule type="expression" dxfId="258" priority="26">
      <formula>$X215=1</formula>
    </cfRule>
  </conditionalFormatting>
  <conditionalFormatting sqref="BB218:BB416">
    <cfRule type="expression" dxfId="257" priority="25">
      <formula>$X218=1</formula>
    </cfRule>
  </conditionalFormatting>
  <conditionalFormatting sqref="AY208:AZ212">
    <cfRule type="cellIs" dxfId="256" priority="23" operator="lessThan">
      <formula>0</formula>
    </cfRule>
    <cfRule type="cellIs" dxfId="255" priority="24" operator="greaterThan">
      <formula>0</formula>
    </cfRule>
  </conditionalFormatting>
  <conditionalFormatting sqref="BC208:BD212 AD208:BA212">
    <cfRule type="expression" dxfId="254" priority="22">
      <formula>$X208=1</formula>
    </cfRule>
  </conditionalFormatting>
  <conditionalFormatting sqref="BB208:BB212">
    <cfRule type="expression" dxfId="253" priority="21">
      <formula>$X208=1</formula>
    </cfRule>
  </conditionalFormatting>
  <conditionalFormatting sqref="BD9:BD207 AD8:AY207 BB8:BB207">
    <cfRule type="expression" dxfId="252" priority="20">
      <formula>$Y8=1</formula>
    </cfRule>
  </conditionalFormatting>
  <conditionalFormatting sqref="BC8:BC207 AV208:AY212 AW8:AW207">
    <cfRule type="cellIs" dxfId="251" priority="18" operator="lessThan">
      <formula>0</formula>
    </cfRule>
    <cfRule type="cellIs" dxfId="250" priority="19" operator="greaterThan">
      <formula>0</formula>
    </cfRule>
  </conditionalFormatting>
  <conditionalFormatting sqref="AW8:AY207 BC8:BC207 AD8:AU207">
    <cfRule type="expression" dxfId="249" priority="17">
      <formula>$X8=1</formula>
    </cfRule>
  </conditionalFormatting>
  <conditionalFormatting sqref="BB208:BC212 AD208:AZ212">
    <cfRule type="expression" dxfId="248" priority="16">
      <formula>$W208=1</formula>
    </cfRule>
  </conditionalFormatting>
  <conditionalFormatting sqref="BA208:BA212">
    <cfRule type="expression" dxfId="247" priority="15">
      <formula>$W208=1</formula>
    </cfRule>
  </conditionalFormatting>
  <conditionalFormatting sqref="BB9:BB207">
    <cfRule type="expression" dxfId="246" priority="14">
      <formula>$X9=1</formula>
    </cfRule>
  </conditionalFormatting>
  <conditionalFormatting sqref="BC8:BC207 AV208:AZ212 AW8:AW207 BC217:BC416 AW217:AW416">
    <cfRule type="cellIs" dxfId="245" priority="12" operator="lessThan">
      <formula>0</formula>
    </cfRule>
    <cfRule type="cellIs" dxfId="244" priority="13" operator="greaterThan">
      <formula>0</formula>
    </cfRule>
  </conditionalFormatting>
  <conditionalFormatting sqref="BC9:BC207 AD8:AX207">
    <cfRule type="expression" dxfId="243" priority="11">
      <formula>$Y8=1</formula>
    </cfRule>
  </conditionalFormatting>
  <conditionalFormatting sqref="AD208:BA212 BB208:BB210 BC208:BD212">
    <cfRule type="expression" dxfId="242" priority="10">
      <formula>$X208=1</formula>
    </cfRule>
  </conditionalFormatting>
  <conditionalFormatting sqref="BD9:BD207 BB8:BB207 AD8:AX207">
    <cfRule type="expression" dxfId="241" priority="9">
      <formula>$Y8=1</formula>
    </cfRule>
  </conditionalFormatting>
  <conditionalFormatting sqref="AD8:AU207 BC8:BC207 AW8:AX207">
    <cfRule type="expression" dxfId="240" priority="8">
      <formula>$X8=1</formula>
    </cfRule>
  </conditionalFormatting>
  <conditionalFormatting sqref="AD208:AZ212 BB208:BB210 BC208:BC212">
    <cfRule type="expression" dxfId="239" priority="7">
      <formula>$W208=1</formula>
    </cfRule>
  </conditionalFormatting>
  <conditionalFormatting sqref="BA208:BA212">
    <cfRule type="expression" dxfId="238" priority="6">
      <formula>$W208=1</formula>
    </cfRule>
  </conditionalFormatting>
  <conditionalFormatting sqref="BB9:BB207">
    <cfRule type="expression" dxfId="237" priority="5">
      <formula>$X9=1</formula>
    </cfRule>
  </conditionalFormatting>
  <conditionalFormatting sqref="BC218:BC416 AD217:AX416">
    <cfRule type="expression" dxfId="236" priority="4">
      <formula>$Y217=1</formula>
    </cfRule>
  </conditionalFormatting>
  <conditionalFormatting sqref="BD218:BD416 BB217:BB416 AD217:AX416">
    <cfRule type="expression" dxfId="235" priority="3">
      <formula>$Y217=1</formula>
    </cfRule>
  </conditionalFormatting>
  <conditionalFormatting sqref="BC217:BC416 AW217:AX416 AD217:AU416">
    <cfRule type="expression" dxfId="234" priority="2">
      <formula>$X217=1</formula>
    </cfRule>
  </conditionalFormatting>
  <conditionalFormatting sqref="BB218:BB416">
    <cfRule type="expression" dxfId="233" priority="1">
      <formula>$X218=1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416"/>
  <sheetViews>
    <sheetView topLeftCell="I1" workbookViewId="0">
      <selection activeCell="AD1" sqref="AD1"/>
    </sheetView>
  </sheetViews>
  <sheetFormatPr defaultRowHeight="15"/>
  <cols>
    <col min="3" max="3" width="17.7109375" customWidth="1"/>
    <col min="5" max="5" width="9.7109375" customWidth="1"/>
    <col min="6" max="6" width="9" customWidth="1"/>
    <col min="7" max="7" width="0.140625" customWidth="1"/>
    <col min="8" max="8" width="10.28515625" customWidth="1"/>
    <col min="9" max="12" width="11.28515625" customWidth="1"/>
    <col min="13" max="13" width="10" customWidth="1"/>
    <col min="14" max="14" width="14.140625" customWidth="1"/>
    <col min="15" max="15" width="13" customWidth="1"/>
    <col min="16" max="16" width="10.285156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A1" t="s">
        <v>48</v>
      </c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154</v>
      </c>
      <c r="S2" s="80" t="s">
        <v>152</v>
      </c>
      <c r="BC2" s="4" t="s">
        <v>106</v>
      </c>
    </row>
    <row r="3" spans="1:60">
      <c r="B3" s="14" t="s">
        <v>17</v>
      </c>
      <c r="C3" s="13">
        <f>COUNTIF((E8:E27),"WIN")</f>
        <v>5</v>
      </c>
      <c r="D3" s="13">
        <f>COUNT(F8:F28)</f>
        <v>7</v>
      </c>
      <c r="E3" s="13">
        <f>D3+'6°TRANCE'!E3</f>
        <v>49</v>
      </c>
      <c r="F3" s="13">
        <f>C3+'6°TRANCE'!F3</f>
        <v>21</v>
      </c>
      <c r="G3" s="10">
        <f>'1°TRANCE'!G3</f>
        <v>10000</v>
      </c>
      <c r="H3" s="6">
        <f>'6°TRANCE'!H3+'7°TRANCE'!M28</f>
        <v>9821.692076715015</v>
      </c>
      <c r="I3" s="10">
        <f>2/20*D3</f>
        <v>0.70000000000000007</v>
      </c>
      <c r="J3" s="10">
        <f>I3+'6°TRANCE'!J3</f>
        <v>4.9000000000000004</v>
      </c>
      <c r="K3" s="6">
        <f>'6°TRANCE'!P28</f>
        <v>927.43094813904702</v>
      </c>
      <c r="L3" s="10"/>
      <c r="M3" s="17">
        <v>7.42</v>
      </c>
      <c r="N3" s="10">
        <f>G3/'1°TRANCE'!Q3</f>
        <v>50</v>
      </c>
      <c r="P3" s="81" t="s">
        <v>155</v>
      </c>
      <c r="Q3" s="54">
        <f ca="1">BC3</f>
        <v>8.09</v>
      </c>
      <c r="W3" s="44" t="s">
        <v>115</v>
      </c>
      <c r="X3" s="1">
        <f>'1°TRANCE'!Q3</f>
        <v>200</v>
      </c>
      <c r="BC3" s="2">
        <f ca="1">ROUND(AVERAGE(BE6:BH6),2)</f>
        <v>8.09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19</v>
      </c>
      <c r="C4" s="13">
        <f>COUNTIF((E8:E27),"LOSS")</f>
        <v>2</v>
      </c>
      <c r="D4" s="13"/>
      <c r="E4" s="13"/>
      <c r="F4" s="13">
        <f>C4+'6°TRANCE'!F4</f>
        <v>28</v>
      </c>
      <c r="G4" s="10"/>
      <c r="H4" s="6">
        <f>H3-'1°TRANCE'!G3</f>
        <v>-178.30792328498501</v>
      </c>
      <c r="I4" s="10">
        <f>J3*N3</f>
        <v>245.00000000000003</v>
      </c>
      <c r="J4" s="10">
        <f>G3+I4</f>
        <v>10245</v>
      </c>
      <c r="K4" s="10">
        <f>K3/N3</f>
        <v>18.548618962780939</v>
      </c>
      <c r="L4" s="10"/>
      <c r="M4" s="11" t="s">
        <v>25</v>
      </c>
      <c r="N4" s="10"/>
      <c r="P4" s="81" t="s">
        <v>156</v>
      </c>
      <c r="Q4" s="54">
        <f ca="1">BC212</f>
        <v>6.74</v>
      </c>
      <c r="T4" s="44" t="s">
        <v>132</v>
      </c>
      <c r="U4" s="1">
        <v>7</v>
      </c>
      <c r="W4" s="44" t="s">
        <v>124</v>
      </c>
      <c r="X4" s="54">
        <f ca="1">INDIRECT(CONCATENATE("'",U5,"'!H8"))</f>
        <v>188.25048771415089</v>
      </c>
      <c r="BE4" s="82">
        <v>0.3</v>
      </c>
      <c r="BG4" s="82">
        <v>0.25</v>
      </c>
      <c r="BH4" s="82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106</v>
      </c>
      <c r="Q5" s="2">
        <f ca="1">ROUND(AVERAGE(Q3:Q4),2)</f>
        <v>7.42</v>
      </c>
      <c r="T5" s="44" t="s">
        <v>133</v>
      </c>
      <c r="U5" s="77" t="str">
        <f>CONCATENATE(U4-1,"°TRANCE")</f>
        <v>6°TRANCE</v>
      </c>
      <c r="W5" s="44" t="s">
        <v>136</v>
      </c>
      <c r="X5" s="54">
        <f ca="1">INDIRECT(CONCATENATE("'",U5,"'!H3"))</f>
        <v>9282.5690518609536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4.8999999999999844</v>
      </c>
      <c r="BF6" s="52">
        <f ca="1">MAX(BF8:BF207)</f>
        <v>5.4999999999999822</v>
      </c>
      <c r="BG6" s="52">
        <f ca="1">AVERAGE(MAX(BG8:BG207),MIN(BG8:BG207))</f>
        <v>11.749999999999993</v>
      </c>
      <c r="BH6" s="52">
        <f ca="1">MAX(BH8:BH207)</f>
        <v>10.199999999999966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3.5941534990270805</v>
      </c>
      <c r="H8" s="27">
        <f>IF(F8="","",G8*$N$3)</f>
        <v>179.70767495135402</v>
      </c>
      <c r="I8" s="27">
        <f>IF(E8="WIN",(F8*H8),-H8)</f>
        <v>359.41534990270804</v>
      </c>
      <c r="J8" s="27">
        <f>-H8</f>
        <v>-179.70767495135402</v>
      </c>
      <c r="K8" s="27">
        <f>IF(F8&lt;&gt;"",($I$3/$D$3),"")</f>
        <v>0.1</v>
      </c>
      <c r="L8" s="27">
        <f>IF(I8&lt;0,J8,(I8+J8))</f>
        <v>179.70767495135402</v>
      </c>
      <c r="M8" s="27">
        <f>IF(F8&lt;&gt;"",L8,"")</f>
        <v>179.70767495135402</v>
      </c>
      <c r="N8" s="6"/>
      <c r="O8" s="2"/>
      <c r="P8" s="2"/>
      <c r="Q8" s="54">
        <f ca="1">Q5</f>
        <v>7.42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9282.5690518609536</v>
      </c>
      <c r="AB8" s="69">
        <f ca="1">AA8-Z8</f>
        <v>-717.43094813904645</v>
      </c>
      <c r="AC8" s="69">
        <f ca="1">X$4</f>
        <v>188.25048771415089</v>
      </c>
      <c r="AD8" s="79">
        <v>20</v>
      </c>
      <c r="AE8" s="69">
        <f>2/20*W8</f>
        <v>0.70000000000000007</v>
      </c>
      <c r="AF8" s="69">
        <f>J$3</f>
        <v>4.9000000000000004</v>
      </c>
      <c r="AG8" s="72">
        <f>X$3</f>
        <v>200</v>
      </c>
      <c r="AH8" s="60">
        <f>Z8/AG8</f>
        <v>50</v>
      </c>
      <c r="AI8" s="60">
        <f>AF8*AH8</f>
        <v>245.00000000000003</v>
      </c>
      <c r="AJ8" s="60">
        <f>Z8+AI8</f>
        <v>10245</v>
      </c>
      <c r="AK8" s="60">
        <f>K$3</f>
        <v>927.43094813904702</v>
      </c>
      <c r="AL8" s="60">
        <f>AK8/AH8</f>
        <v>18.548618962780939</v>
      </c>
      <c r="AM8" s="60">
        <f ca="1">IF(AY8&gt;AJ8,"VINTO",AW8-AP8-AK8)</f>
        <v>-668.06630591818998</v>
      </c>
      <c r="AN8" s="60">
        <f t="shared" ref="AN8" ca="1" si="1">AM8</f>
        <v>-668.06630591818998</v>
      </c>
      <c r="AO8" s="60">
        <f t="shared" ref="AO8" ca="1" si="2">IFERROR(-AN8,"")</f>
        <v>668.06630591818998</v>
      </c>
      <c r="AP8" s="63">
        <f t="shared" ref="AP8:AP71" si="3">AE8*AH8</f>
        <v>35</v>
      </c>
      <c r="AQ8" s="62">
        <f t="shared" ref="AQ8:AQ71" si="4">IF(AL8=0,1,(1+(AL8+AE8)/(AD8*(T8-1))))</f>
        <v>1.9624309481390469</v>
      </c>
      <c r="AR8" s="62">
        <f t="shared" ref="AR8:AR71" si="5">IF(AQ8&lt;=0,AH8,AQ8*AH8)</f>
        <v>98.121547406952345</v>
      </c>
      <c r="AS8" s="62">
        <f t="shared" ref="AS8:AS71" si="6">(T8*AR8)</f>
        <v>196.24309481390469</v>
      </c>
      <c r="AT8" s="62">
        <f t="shared" ref="AT8:AT71" si="7">-AR8</f>
        <v>-98.121547406952345</v>
      </c>
      <c r="AU8" s="62">
        <f t="shared" ref="AU8:AU71" si="8">(AS8+AT8)*U8</f>
        <v>490.60773703476173</v>
      </c>
      <c r="AV8" s="62">
        <f t="shared" ref="AV8:AV71" si="9">AT8*V8</f>
        <v>-196.24309481390469</v>
      </c>
      <c r="AW8" s="63">
        <f t="shared" ref="AW8" si="10">SUM(AU8:AV8)</f>
        <v>294.36464222085704</v>
      </c>
      <c r="AX8" s="61" t="str">
        <f t="shared" ref="AX8:AX71" ca="1" si="11">IF(AY8+AW8&gt;AJ8,"VINTO","")</f>
        <v/>
      </c>
      <c r="AY8" s="69">
        <f ca="1">AA8+AW8</f>
        <v>9576.9336940818102</v>
      </c>
      <c r="AZ8" s="51">
        <f t="shared" ref="AZ8:AZ71" si="12">AR8*W8</f>
        <v>686.85083184866642</v>
      </c>
      <c r="BA8" s="55">
        <f t="shared" ref="BA8:BA71" ca="1" si="13">IFERROR(AZ8/AA8,0)</f>
        <v>7.3993614053532705E-2</v>
      </c>
      <c r="BB8" s="55">
        <f ca="1">IFERROR(AW8/ABS(AB8),0)</f>
        <v>0.41030379715903437</v>
      </c>
      <c r="BC8" s="64">
        <f t="shared" ref="BC8:BC71" ca="1" si="14">AW8+AB8</f>
        <v>-423.06630591818941</v>
      </c>
      <c r="BE8" s="52" t="str">
        <f t="shared" ref="BE8:BE71" ca="1" si="15">IF(((AR8-AC8)/AC8)&gt;=BE$4,AD8,"")</f>
        <v/>
      </c>
      <c r="BF8" s="52" t="str">
        <f t="shared" ref="BF8:BF71" ca="1" si="16">IF(AX8="","",AD8)</f>
        <v/>
      </c>
      <c r="BG8" s="52">
        <f t="shared" ref="BG8:BG71" ca="1" si="17">IF(BA8&lt;=BG$4,AD8,"")</f>
        <v>20</v>
      </c>
      <c r="BH8" s="52" t="str">
        <f t="shared" ref="BH8:BH71" ca="1" si="18">IF(BB8&gt;=BH$4,AD8,"")</f>
        <v/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3.5941534990270805</v>
      </c>
      <c r="H9" s="27">
        <f t="shared" ref="H9:H27" si="20">IF(F9="","",G9*$N$3)</f>
        <v>179.70767495135402</v>
      </c>
      <c r="I9" s="27">
        <f t="shared" ref="I9:I27" si="21">IF(E9="WIN",(F9*H9),-H9)</f>
        <v>359.41534990270804</v>
      </c>
      <c r="J9" s="27">
        <f t="shared" ref="J9:J27" si="22">-H9</f>
        <v>-179.70767495135402</v>
      </c>
      <c r="K9" s="27">
        <f t="shared" ref="K9:K27" si="23">IF(F9&lt;&gt;"",($I$3/$D$3),"")</f>
        <v>0.1</v>
      </c>
      <c r="L9" s="27">
        <f t="shared" ref="L9:L27" si="24">IF(I9&lt;0,J9,(I9+J9))</f>
        <v>179.70767495135402</v>
      </c>
      <c r="M9" s="27">
        <f t="shared" ref="M9:M27" si="25">IF(F9&lt;&gt;"",L9,"")</f>
        <v>179.70767495135402</v>
      </c>
      <c r="N9" s="6"/>
      <c r="O9" s="2"/>
      <c r="P9" s="2"/>
      <c r="Q9" s="1">
        <f ca="1">Q8</f>
        <v>7.42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9282.5690518609536</v>
      </c>
      <c r="AB9" s="69">
        <f t="shared" ref="AB9:AB72" ca="1" si="27">AA9-Z9</f>
        <v>-717.43094813904645</v>
      </c>
      <c r="AC9" s="69">
        <f t="shared" ref="AC9:AC40" ca="1" si="28">AC8</f>
        <v>188.25048771415089</v>
      </c>
      <c r="AD9" s="73">
        <f>AD8-0.1</f>
        <v>19.899999999999999</v>
      </c>
      <c r="AE9" s="69">
        <f>AE8</f>
        <v>0.70000000000000007</v>
      </c>
      <c r="AF9" s="69">
        <f>AF8</f>
        <v>4.9000000000000004</v>
      </c>
      <c r="AG9" s="78">
        <f>AG8</f>
        <v>200</v>
      </c>
      <c r="AH9" s="60">
        <f>AH8</f>
        <v>50</v>
      </c>
      <c r="AI9" s="60">
        <f>AI8</f>
        <v>245.00000000000003</v>
      </c>
      <c r="AJ9" s="60">
        <f t="shared" ref="AJ9:AO24" si="29">AJ8</f>
        <v>10245</v>
      </c>
      <c r="AK9" s="60">
        <f t="shared" si="29"/>
        <v>927.43094813904702</v>
      </c>
      <c r="AL9" s="60">
        <f>AL8</f>
        <v>18.548618962780939</v>
      </c>
      <c r="AM9" s="60">
        <f t="shared" ca="1" si="29"/>
        <v>-668.06630591818998</v>
      </c>
      <c r="AN9" s="60">
        <f t="shared" ca="1" si="29"/>
        <v>-668.06630591818998</v>
      </c>
      <c r="AO9" s="60">
        <f t="shared" ca="1" si="29"/>
        <v>668.06630591818998</v>
      </c>
      <c r="AP9" s="63">
        <f t="shared" si="3"/>
        <v>35</v>
      </c>
      <c r="AQ9" s="62">
        <f t="shared" si="4"/>
        <v>1.9672672845618564</v>
      </c>
      <c r="AR9" s="62">
        <f t="shared" si="5"/>
        <v>98.36336422809282</v>
      </c>
      <c r="AS9" s="62">
        <f t="shared" si="6"/>
        <v>196.72672845618564</v>
      </c>
      <c r="AT9" s="62">
        <f t="shared" si="7"/>
        <v>-98.36336422809282</v>
      </c>
      <c r="AU9" s="62">
        <f t="shared" si="8"/>
        <v>491.81682114046407</v>
      </c>
      <c r="AV9" s="62">
        <f t="shared" si="9"/>
        <v>-196.72672845618564</v>
      </c>
      <c r="AW9" s="63">
        <f t="shared" ref="AW9:AW72" si="30">SUM(AU9:AV9)</f>
        <v>295.09009268427843</v>
      </c>
      <c r="AX9" s="61" t="str">
        <f t="shared" ca="1" si="11"/>
        <v/>
      </c>
      <c r="AY9" s="69">
        <f t="shared" ref="AY9:AY72" ca="1" si="31">AY8</f>
        <v>9576.9336940818102</v>
      </c>
      <c r="AZ9" s="51">
        <f t="shared" si="12"/>
        <v>688.54354959664977</v>
      </c>
      <c r="BA9" s="55">
        <f t="shared" ca="1" si="13"/>
        <v>7.4175968500725747E-2</v>
      </c>
      <c r="BB9" s="55">
        <f t="shared" ref="BB9:BB72" ca="1" si="32">IFERROR(AW9/ABS(AB9),0)</f>
        <v>0.41131497525959326</v>
      </c>
      <c r="BC9" s="64">
        <f t="shared" ca="1" si="14"/>
        <v>-422.34085545476802</v>
      </c>
      <c r="BE9" s="52" t="str">
        <f t="shared" ca="1" si="15"/>
        <v/>
      </c>
      <c r="BF9" s="52" t="str">
        <f t="shared" ca="1" si="16"/>
        <v/>
      </c>
      <c r="BG9" s="52">
        <f t="shared" ca="1" si="17"/>
        <v>19.899999999999999</v>
      </c>
      <c r="BH9" s="52" t="str">
        <f t="shared" ca="1" si="18"/>
        <v/>
      </c>
    </row>
    <row r="10" spans="1:60">
      <c r="B10" s="10">
        <v>3</v>
      </c>
      <c r="C10" s="34"/>
      <c r="D10" s="34"/>
      <c r="E10" s="35" t="s">
        <v>49</v>
      </c>
      <c r="F10" s="35">
        <v>2</v>
      </c>
      <c r="G10" s="6">
        <f t="shared" si="19"/>
        <v>3.5941534990270805</v>
      </c>
      <c r="H10" s="27">
        <f t="shared" si="20"/>
        <v>179.70767495135402</v>
      </c>
      <c r="I10" s="27">
        <f t="shared" si="21"/>
        <v>359.41534990270804</v>
      </c>
      <c r="J10" s="27">
        <f t="shared" si="22"/>
        <v>-179.70767495135402</v>
      </c>
      <c r="K10" s="27">
        <f t="shared" si="23"/>
        <v>0.1</v>
      </c>
      <c r="L10" s="27">
        <f t="shared" si="24"/>
        <v>179.70767495135402</v>
      </c>
      <c r="M10" s="27">
        <f t="shared" si="25"/>
        <v>179.70767495135402</v>
      </c>
      <c r="N10" s="6"/>
      <c r="O10" s="2"/>
      <c r="P10" s="2"/>
      <c r="Q10" s="1">
        <f t="shared" ref="Q10:Q28" ca="1" si="33">Q9</f>
        <v>7.42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9282.5690518609536</v>
      </c>
      <c r="AB10" s="69">
        <f t="shared" ca="1" si="27"/>
        <v>-717.43094813904645</v>
      </c>
      <c r="AC10" s="69">
        <f t="shared" ca="1" si="28"/>
        <v>188.25048771415089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4.9000000000000004</v>
      </c>
      <c r="AG10" s="78">
        <f t="shared" si="36"/>
        <v>200</v>
      </c>
      <c r="AH10" s="60">
        <f t="shared" si="36"/>
        <v>50</v>
      </c>
      <c r="AI10" s="60">
        <f t="shared" si="36"/>
        <v>245.00000000000003</v>
      </c>
      <c r="AJ10" s="60">
        <f t="shared" si="29"/>
        <v>10245</v>
      </c>
      <c r="AK10" s="60">
        <f t="shared" si="29"/>
        <v>927.43094813904702</v>
      </c>
      <c r="AL10" s="60">
        <f t="shared" si="29"/>
        <v>18.548618962780939</v>
      </c>
      <c r="AM10" s="60">
        <f t="shared" ca="1" si="29"/>
        <v>-668.06630591818998</v>
      </c>
      <c r="AN10" s="60">
        <f t="shared" ca="1" si="29"/>
        <v>-668.06630591818998</v>
      </c>
      <c r="AO10" s="60">
        <f t="shared" ca="1" si="29"/>
        <v>668.06630591818998</v>
      </c>
      <c r="AP10" s="63">
        <f t="shared" si="3"/>
        <v>35</v>
      </c>
      <c r="AQ10" s="62">
        <f t="shared" si="4"/>
        <v>1.9721524728677244</v>
      </c>
      <c r="AR10" s="62">
        <f t="shared" si="5"/>
        <v>98.607623643386219</v>
      </c>
      <c r="AS10" s="62">
        <f t="shared" si="6"/>
        <v>197.21524728677244</v>
      </c>
      <c r="AT10" s="62">
        <f t="shared" si="7"/>
        <v>-98.607623643386219</v>
      </c>
      <c r="AU10" s="62">
        <f t="shared" si="8"/>
        <v>493.03811821693108</v>
      </c>
      <c r="AV10" s="62">
        <f t="shared" si="9"/>
        <v>-197.21524728677244</v>
      </c>
      <c r="AW10" s="63">
        <f t="shared" si="30"/>
        <v>295.82287093015862</v>
      </c>
      <c r="AX10" s="61" t="str">
        <f t="shared" ca="1" si="11"/>
        <v/>
      </c>
      <c r="AY10" s="69">
        <f t="shared" ca="1" si="31"/>
        <v>9576.9336940818102</v>
      </c>
      <c r="AZ10" s="51">
        <f t="shared" si="12"/>
        <v>690.25336550370355</v>
      </c>
      <c r="BA10" s="55">
        <f t="shared" ca="1" si="13"/>
        <v>7.4360164912031845E-2</v>
      </c>
      <c r="BB10" s="55">
        <f t="shared" ca="1" si="32"/>
        <v>0.41233636728035977</v>
      </c>
      <c r="BC10" s="64">
        <f t="shared" ca="1" si="14"/>
        <v>-421.60807720888783</v>
      </c>
      <c r="BE10" s="52" t="str">
        <f t="shared" ca="1" si="15"/>
        <v/>
      </c>
      <c r="BF10" s="52" t="str">
        <f t="shared" ca="1" si="16"/>
        <v/>
      </c>
      <c r="BG10" s="52">
        <f t="shared" ca="1" si="17"/>
        <v>19.799999999999997</v>
      </c>
      <c r="BH10" s="52" t="str">
        <f t="shared" ca="1" si="18"/>
        <v/>
      </c>
    </row>
    <row r="11" spans="1:60">
      <c r="B11" s="10">
        <v>4</v>
      </c>
      <c r="C11" s="34"/>
      <c r="D11" s="34"/>
      <c r="E11" s="35" t="s">
        <v>49</v>
      </c>
      <c r="F11" s="35">
        <v>2</v>
      </c>
      <c r="G11" s="6">
        <f t="shared" si="19"/>
        <v>3.5941534990270805</v>
      </c>
      <c r="H11" s="27">
        <f t="shared" si="20"/>
        <v>179.70767495135402</v>
      </c>
      <c r="I11" s="27">
        <f t="shared" si="21"/>
        <v>359.41534990270804</v>
      </c>
      <c r="J11" s="27">
        <f t="shared" si="22"/>
        <v>-179.70767495135402</v>
      </c>
      <c r="K11" s="27">
        <f t="shared" si="23"/>
        <v>0.1</v>
      </c>
      <c r="L11" s="27">
        <f t="shared" si="24"/>
        <v>179.70767495135402</v>
      </c>
      <c r="M11" s="27">
        <f t="shared" si="25"/>
        <v>179.70767495135402</v>
      </c>
      <c r="N11" s="6"/>
      <c r="O11" s="2"/>
      <c r="P11" s="2"/>
      <c r="Q11" s="1">
        <f t="shared" ca="1" si="33"/>
        <v>7.42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9282.5690518609536</v>
      </c>
      <c r="AB11" s="69">
        <f t="shared" ca="1" si="27"/>
        <v>-717.43094813904645</v>
      </c>
      <c r="AC11" s="69">
        <f t="shared" ca="1" si="28"/>
        <v>188.25048771415089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4.9000000000000004</v>
      </c>
      <c r="AG11" s="78">
        <f t="shared" si="36"/>
        <v>200</v>
      </c>
      <c r="AH11" s="60">
        <f t="shared" si="36"/>
        <v>50</v>
      </c>
      <c r="AI11" s="60">
        <f t="shared" si="36"/>
        <v>245.00000000000003</v>
      </c>
      <c r="AJ11" s="60">
        <f t="shared" si="29"/>
        <v>10245</v>
      </c>
      <c r="AK11" s="60">
        <f t="shared" si="29"/>
        <v>927.43094813904702</v>
      </c>
      <c r="AL11" s="60">
        <f t="shared" si="29"/>
        <v>18.548618962780939</v>
      </c>
      <c r="AM11" s="60">
        <f t="shared" ca="1" si="29"/>
        <v>-668.06630591818998</v>
      </c>
      <c r="AN11" s="60">
        <f t="shared" ca="1" si="29"/>
        <v>-668.06630591818998</v>
      </c>
      <c r="AO11" s="60">
        <f t="shared" ca="1" si="29"/>
        <v>668.06630591818998</v>
      </c>
      <c r="AP11" s="63">
        <f t="shared" si="3"/>
        <v>35</v>
      </c>
      <c r="AQ11" s="62">
        <f t="shared" si="4"/>
        <v>1.9770872569939564</v>
      </c>
      <c r="AR11" s="62">
        <f t="shared" si="5"/>
        <v>98.854362849697822</v>
      </c>
      <c r="AS11" s="62">
        <f t="shared" si="6"/>
        <v>197.70872569939564</v>
      </c>
      <c r="AT11" s="62">
        <f t="shared" si="7"/>
        <v>-98.854362849697822</v>
      </c>
      <c r="AU11" s="62">
        <f t="shared" si="8"/>
        <v>494.27181424848914</v>
      </c>
      <c r="AV11" s="62">
        <f t="shared" si="9"/>
        <v>-197.70872569939564</v>
      </c>
      <c r="AW11" s="63">
        <f t="shared" si="30"/>
        <v>296.56308854909349</v>
      </c>
      <c r="AX11" s="61" t="str">
        <f t="shared" ca="1" si="11"/>
        <v/>
      </c>
      <c r="AY11" s="69">
        <f t="shared" ca="1" si="31"/>
        <v>9576.9336940818102</v>
      </c>
      <c r="AZ11" s="51">
        <f t="shared" si="12"/>
        <v>691.98053994788472</v>
      </c>
      <c r="BA11" s="55">
        <f t="shared" ca="1" si="13"/>
        <v>7.4546231337665914E-2</v>
      </c>
      <c r="BB11" s="55">
        <f t="shared" ca="1" si="32"/>
        <v>0.41336812876326617</v>
      </c>
      <c r="BC11" s="64">
        <f t="shared" ca="1" si="14"/>
        <v>-420.86785958995296</v>
      </c>
      <c r="BE11" s="52" t="str">
        <f t="shared" ca="1" si="15"/>
        <v/>
      </c>
      <c r="BF11" s="52" t="str">
        <f t="shared" ca="1" si="16"/>
        <v/>
      </c>
      <c r="BG11" s="52">
        <f t="shared" ca="1" si="17"/>
        <v>19.699999999999996</v>
      </c>
      <c r="BH11" s="52" t="str">
        <f t="shared" ca="1" si="18"/>
        <v/>
      </c>
    </row>
    <row r="12" spans="1:60">
      <c r="B12" s="10">
        <v>5</v>
      </c>
      <c r="C12" s="34"/>
      <c r="D12" s="34"/>
      <c r="E12" s="35" t="s">
        <v>49</v>
      </c>
      <c r="F12" s="35">
        <v>2</v>
      </c>
      <c r="G12" s="6">
        <f t="shared" si="19"/>
        <v>3.5941534990270805</v>
      </c>
      <c r="H12" s="27">
        <f t="shared" si="20"/>
        <v>179.70767495135402</v>
      </c>
      <c r="I12" s="27">
        <f t="shared" si="21"/>
        <v>359.41534990270804</v>
      </c>
      <c r="J12" s="27">
        <f t="shared" si="22"/>
        <v>-179.70767495135402</v>
      </c>
      <c r="K12" s="27">
        <f t="shared" si="23"/>
        <v>0.1</v>
      </c>
      <c r="L12" s="27">
        <f t="shared" si="24"/>
        <v>179.70767495135402</v>
      </c>
      <c r="M12" s="27">
        <f t="shared" si="25"/>
        <v>179.70767495135402</v>
      </c>
      <c r="N12" s="6"/>
      <c r="O12" s="2"/>
      <c r="P12" s="2"/>
      <c r="Q12" s="1">
        <f t="shared" ca="1" si="33"/>
        <v>7.42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9282.5690518609536</v>
      </c>
      <c r="AB12" s="69">
        <f t="shared" ca="1" si="27"/>
        <v>-717.43094813904645</v>
      </c>
      <c r="AC12" s="69">
        <f t="shared" ca="1" si="28"/>
        <v>188.25048771415089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4.9000000000000004</v>
      </c>
      <c r="AG12" s="78">
        <f t="shared" si="36"/>
        <v>200</v>
      </c>
      <c r="AH12" s="60">
        <f t="shared" si="36"/>
        <v>50</v>
      </c>
      <c r="AI12" s="60">
        <f t="shared" si="36"/>
        <v>245.00000000000003</v>
      </c>
      <c r="AJ12" s="60">
        <f t="shared" si="29"/>
        <v>10245</v>
      </c>
      <c r="AK12" s="60">
        <f t="shared" si="29"/>
        <v>927.43094813904702</v>
      </c>
      <c r="AL12" s="60">
        <f t="shared" si="29"/>
        <v>18.548618962780939</v>
      </c>
      <c r="AM12" s="60">
        <f t="shared" ca="1" si="29"/>
        <v>-668.06630591818998</v>
      </c>
      <c r="AN12" s="60">
        <f t="shared" ca="1" si="29"/>
        <v>-668.06630591818998</v>
      </c>
      <c r="AO12" s="60">
        <f t="shared" ca="1" si="29"/>
        <v>668.06630591818998</v>
      </c>
      <c r="AP12" s="63">
        <f t="shared" si="3"/>
        <v>35</v>
      </c>
      <c r="AQ12" s="62">
        <f t="shared" si="4"/>
        <v>1.9820723960602522</v>
      </c>
      <c r="AR12" s="62">
        <f t="shared" si="5"/>
        <v>99.103619803012606</v>
      </c>
      <c r="AS12" s="62">
        <f t="shared" si="6"/>
        <v>198.20723960602521</v>
      </c>
      <c r="AT12" s="62">
        <f t="shared" si="7"/>
        <v>-99.103619803012606</v>
      </c>
      <c r="AU12" s="62">
        <f t="shared" si="8"/>
        <v>495.51809901506306</v>
      </c>
      <c r="AV12" s="62">
        <f t="shared" si="9"/>
        <v>-198.20723960602521</v>
      </c>
      <c r="AW12" s="63">
        <f t="shared" si="30"/>
        <v>297.31085940903785</v>
      </c>
      <c r="AX12" s="61" t="str">
        <f t="shared" ca="1" si="11"/>
        <v/>
      </c>
      <c r="AY12" s="69">
        <f t="shared" ca="1" si="31"/>
        <v>9576.9336940818102</v>
      </c>
      <c r="AZ12" s="51">
        <f t="shared" si="12"/>
        <v>693.72533862108821</v>
      </c>
      <c r="BA12" s="55">
        <f t="shared" ca="1" si="13"/>
        <v>7.4734196400296243E-2</v>
      </c>
      <c r="BB12" s="55">
        <f t="shared" ca="1" si="32"/>
        <v>0.41441041842456949</v>
      </c>
      <c r="BC12" s="64">
        <f t="shared" ca="1" si="14"/>
        <v>-420.1200887300086</v>
      </c>
      <c r="BE12" s="52" t="str">
        <f t="shared" ca="1" si="15"/>
        <v/>
      </c>
      <c r="BF12" s="52" t="str">
        <f t="shared" ca="1" si="16"/>
        <v/>
      </c>
      <c r="BG12" s="52">
        <f t="shared" ca="1" si="17"/>
        <v>19.599999999999994</v>
      </c>
      <c r="BH12" s="52" t="str">
        <f t="shared" ca="1" si="18"/>
        <v/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3.5941534990270805</v>
      </c>
      <c r="H13" s="27">
        <f t="shared" si="20"/>
        <v>179.70767495135402</v>
      </c>
      <c r="I13" s="27">
        <f t="shared" si="21"/>
        <v>-179.70767495135402</v>
      </c>
      <c r="J13" s="27">
        <f t="shared" si="22"/>
        <v>-179.70767495135402</v>
      </c>
      <c r="K13" s="27">
        <f t="shared" si="23"/>
        <v>0.1</v>
      </c>
      <c r="L13" s="27">
        <f t="shared" si="24"/>
        <v>-179.70767495135402</v>
      </c>
      <c r="M13" s="27">
        <f t="shared" si="25"/>
        <v>-179.70767495135402</v>
      </c>
      <c r="N13" s="6"/>
      <c r="O13" s="2"/>
      <c r="P13" s="2"/>
      <c r="Q13" s="1">
        <f t="shared" ca="1" si="33"/>
        <v>7.42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9282.5690518609536</v>
      </c>
      <c r="AB13" s="69">
        <f t="shared" ca="1" si="27"/>
        <v>-717.43094813904645</v>
      </c>
      <c r="AC13" s="69">
        <f t="shared" ca="1" si="28"/>
        <v>188.25048771415089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4.9000000000000004</v>
      </c>
      <c r="AG13" s="78">
        <f t="shared" si="36"/>
        <v>200</v>
      </c>
      <c r="AH13" s="60">
        <f t="shared" si="36"/>
        <v>50</v>
      </c>
      <c r="AI13" s="60">
        <f t="shared" si="36"/>
        <v>245.00000000000003</v>
      </c>
      <c r="AJ13" s="60">
        <f t="shared" si="29"/>
        <v>10245</v>
      </c>
      <c r="AK13" s="60">
        <f t="shared" si="29"/>
        <v>927.43094813904702</v>
      </c>
      <c r="AL13" s="60">
        <f t="shared" si="29"/>
        <v>18.548618962780939</v>
      </c>
      <c r="AM13" s="60">
        <f t="shared" ca="1" si="29"/>
        <v>-668.06630591818998</v>
      </c>
      <c r="AN13" s="60">
        <f t="shared" ca="1" si="29"/>
        <v>-668.06630591818998</v>
      </c>
      <c r="AO13" s="60">
        <f t="shared" ca="1" si="29"/>
        <v>668.06630591818998</v>
      </c>
      <c r="AP13" s="63">
        <f t="shared" si="3"/>
        <v>35</v>
      </c>
      <c r="AQ13" s="62">
        <f t="shared" si="4"/>
        <v>1.9871086647579972</v>
      </c>
      <c r="AR13" s="62">
        <f t="shared" si="5"/>
        <v>99.355433237899859</v>
      </c>
      <c r="AS13" s="62">
        <f t="shared" si="6"/>
        <v>198.71086647579972</v>
      </c>
      <c r="AT13" s="62">
        <f t="shared" si="7"/>
        <v>-99.355433237899859</v>
      </c>
      <c r="AU13" s="62">
        <f t="shared" si="8"/>
        <v>496.77716618949933</v>
      </c>
      <c r="AV13" s="62">
        <f t="shared" si="9"/>
        <v>-198.71086647579972</v>
      </c>
      <c r="AW13" s="63">
        <f t="shared" si="30"/>
        <v>298.06629971369961</v>
      </c>
      <c r="AX13" s="61" t="str">
        <f t="shared" ca="1" si="11"/>
        <v/>
      </c>
      <c r="AY13" s="69">
        <f t="shared" ca="1" si="31"/>
        <v>9576.9336940818102</v>
      </c>
      <c r="AZ13" s="51">
        <f t="shared" si="12"/>
        <v>695.48803266529899</v>
      </c>
      <c r="BA13" s="55">
        <f t="shared" ca="1" si="13"/>
        <v>7.4924089309722802E-2</v>
      </c>
      <c r="BB13" s="55">
        <f t="shared" ca="1" si="32"/>
        <v>0.41546339823624517</v>
      </c>
      <c r="BC13" s="64">
        <f t="shared" ca="1" si="14"/>
        <v>-419.36464842534684</v>
      </c>
      <c r="BE13" s="52" t="str">
        <f t="shared" ca="1" si="15"/>
        <v/>
      </c>
      <c r="BF13" s="52" t="str">
        <f t="shared" ca="1" si="16"/>
        <v/>
      </c>
      <c r="BG13" s="52">
        <f t="shared" ca="1" si="17"/>
        <v>19.499999999999993</v>
      </c>
      <c r="BH13" s="52" t="str">
        <f t="shared" ca="1" si="18"/>
        <v/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3.5941534990270805</v>
      </c>
      <c r="H14" s="27">
        <f t="shared" si="20"/>
        <v>179.70767495135402</v>
      </c>
      <c r="I14" s="27">
        <f t="shared" si="21"/>
        <v>-179.70767495135402</v>
      </c>
      <c r="J14" s="27">
        <f t="shared" si="22"/>
        <v>-179.70767495135402</v>
      </c>
      <c r="K14" s="27">
        <f t="shared" si="23"/>
        <v>0.1</v>
      </c>
      <c r="L14" s="27">
        <f t="shared" si="24"/>
        <v>-179.70767495135402</v>
      </c>
      <c r="M14" s="27">
        <f t="shared" si="25"/>
        <v>-179.70767495135402</v>
      </c>
      <c r="N14" s="6"/>
      <c r="O14" s="2"/>
      <c r="P14" s="2"/>
      <c r="Q14" s="1">
        <f t="shared" ca="1" si="33"/>
        <v>7.42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9282.5690518609536</v>
      </c>
      <c r="AB14" s="69">
        <f t="shared" ca="1" si="27"/>
        <v>-717.43094813904645</v>
      </c>
      <c r="AC14" s="69">
        <f t="shared" ca="1" si="28"/>
        <v>188.25048771415089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4.9000000000000004</v>
      </c>
      <c r="AG14" s="78">
        <f t="shared" si="36"/>
        <v>200</v>
      </c>
      <c r="AH14" s="60">
        <f t="shared" si="36"/>
        <v>50</v>
      </c>
      <c r="AI14" s="60">
        <f t="shared" si="36"/>
        <v>245.00000000000003</v>
      </c>
      <c r="AJ14" s="60">
        <f t="shared" si="29"/>
        <v>10245</v>
      </c>
      <c r="AK14" s="60">
        <f t="shared" si="29"/>
        <v>927.43094813904702</v>
      </c>
      <c r="AL14" s="60">
        <f t="shared" si="29"/>
        <v>18.548618962780939</v>
      </c>
      <c r="AM14" s="60">
        <f t="shared" ca="1" si="29"/>
        <v>-668.06630591818998</v>
      </c>
      <c r="AN14" s="60">
        <f t="shared" ca="1" si="29"/>
        <v>-668.06630591818998</v>
      </c>
      <c r="AO14" s="60">
        <f t="shared" ca="1" si="29"/>
        <v>668.06630591818998</v>
      </c>
      <c r="AP14" s="63">
        <f t="shared" si="3"/>
        <v>35</v>
      </c>
      <c r="AQ14" s="62">
        <f t="shared" si="4"/>
        <v>1.9921968537515951</v>
      </c>
      <c r="AR14" s="62">
        <f t="shared" si="5"/>
        <v>99.609842687579757</v>
      </c>
      <c r="AS14" s="62">
        <f t="shared" si="6"/>
        <v>199.21968537515951</v>
      </c>
      <c r="AT14" s="62">
        <f t="shared" si="7"/>
        <v>-99.609842687579757</v>
      </c>
      <c r="AU14" s="62">
        <f t="shared" si="8"/>
        <v>498.0492134378988</v>
      </c>
      <c r="AV14" s="62">
        <f t="shared" si="9"/>
        <v>-199.21968537515951</v>
      </c>
      <c r="AW14" s="63">
        <f t="shared" si="30"/>
        <v>298.82952806273931</v>
      </c>
      <c r="AX14" s="61" t="str">
        <f t="shared" ca="1" si="11"/>
        <v/>
      </c>
      <c r="AY14" s="69">
        <f t="shared" ca="1" si="31"/>
        <v>9576.9336940818102</v>
      </c>
      <c r="AZ14" s="51">
        <f t="shared" si="12"/>
        <v>697.26889881305829</v>
      </c>
      <c r="BA14" s="55">
        <f t="shared" ca="1" si="13"/>
        <v>7.5115939878009422E-2</v>
      </c>
      <c r="BB14" s="55">
        <f t="shared" ca="1" si="32"/>
        <v>0.4165272335098969</v>
      </c>
      <c r="BC14" s="64">
        <f t="shared" ca="1" si="14"/>
        <v>-418.60142007630714</v>
      </c>
      <c r="BE14" s="52" t="str">
        <f t="shared" ca="1" si="15"/>
        <v/>
      </c>
      <c r="BF14" s="52" t="str">
        <f t="shared" ca="1" si="16"/>
        <v/>
      </c>
      <c r="BG14" s="52">
        <f t="shared" ca="1" si="17"/>
        <v>19.399999999999991</v>
      </c>
      <c r="BH14" s="52" t="str">
        <f t="shared" ca="1" si="18"/>
        <v/>
      </c>
    </row>
    <row r="15" spans="1:60">
      <c r="B15" s="10">
        <v>8</v>
      </c>
      <c r="C15" s="34"/>
      <c r="D15" s="34"/>
      <c r="E15" s="35"/>
      <c r="F15" s="35"/>
      <c r="G15" s="6">
        <f t="shared" si="19"/>
        <v>-1.5941534990270805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2"/>
      <c r="P15" s="2"/>
      <c r="Q15" s="1">
        <f t="shared" ca="1" si="33"/>
        <v>7.42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9282.5690518609536</v>
      </c>
      <c r="AB15" s="69">
        <f t="shared" ca="1" si="27"/>
        <v>-717.43094813904645</v>
      </c>
      <c r="AC15" s="69">
        <f t="shared" ca="1" si="28"/>
        <v>188.25048771415089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4.9000000000000004</v>
      </c>
      <c r="AG15" s="78">
        <f t="shared" si="36"/>
        <v>200</v>
      </c>
      <c r="AH15" s="60">
        <f t="shared" si="36"/>
        <v>50</v>
      </c>
      <c r="AI15" s="60">
        <f t="shared" si="36"/>
        <v>245.00000000000003</v>
      </c>
      <c r="AJ15" s="60">
        <f t="shared" si="29"/>
        <v>10245</v>
      </c>
      <c r="AK15" s="60">
        <f t="shared" si="29"/>
        <v>927.43094813904702</v>
      </c>
      <c r="AL15" s="60">
        <f t="shared" si="29"/>
        <v>18.548618962780939</v>
      </c>
      <c r="AM15" s="60">
        <f t="shared" ca="1" si="29"/>
        <v>-668.06630591818998</v>
      </c>
      <c r="AN15" s="60">
        <f t="shared" ca="1" si="29"/>
        <v>-668.06630591818998</v>
      </c>
      <c r="AO15" s="60">
        <f t="shared" ca="1" si="29"/>
        <v>668.06630591818998</v>
      </c>
      <c r="AP15" s="63">
        <f t="shared" si="3"/>
        <v>35</v>
      </c>
      <c r="AQ15" s="62">
        <f t="shared" si="4"/>
        <v>1.997337770092277</v>
      </c>
      <c r="AR15" s="62">
        <f t="shared" si="5"/>
        <v>99.866888504613854</v>
      </c>
      <c r="AS15" s="62">
        <f t="shared" si="6"/>
        <v>199.73377700922771</v>
      </c>
      <c r="AT15" s="62">
        <f t="shared" si="7"/>
        <v>-99.866888504613854</v>
      </c>
      <c r="AU15" s="62">
        <f t="shared" si="8"/>
        <v>499.33444252306924</v>
      </c>
      <c r="AV15" s="62">
        <f t="shared" si="9"/>
        <v>-199.73377700922771</v>
      </c>
      <c r="AW15" s="63">
        <f t="shared" si="30"/>
        <v>299.60066551384153</v>
      </c>
      <c r="AX15" s="61" t="str">
        <f t="shared" ca="1" si="11"/>
        <v/>
      </c>
      <c r="AY15" s="69">
        <f t="shared" ca="1" si="31"/>
        <v>9576.9336940818102</v>
      </c>
      <c r="AZ15" s="51">
        <f t="shared" si="12"/>
        <v>699.06821953229701</v>
      </c>
      <c r="BA15" s="55">
        <f t="shared" ca="1" si="13"/>
        <v>7.530977853508658E-2</v>
      </c>
      <c r="BB15" s="55">
        <f t="shared" ca="1" si="32"/>
        <v>0.41760209298327544</v>
      </c>
      <c r="BC15" s="64">
        <f t="shared" ca="1" si="14"/>
        <v>-417.83028262520492</v>
      </c>
      <c r="BE15" s="52" t="str">
        <f t="shared" ca="1" si="15"/>
        <v/>
      </c>
      <c r="BF15" s="52" t="str">
        <f t="shared" ca="1" si="16"/>
        <v/>
      </c>
      <c r="BG15" s="52">
        <f t="shared" ca="1" si="17"/>
        <v>19.29999999999999</v>
      </c>
      <c r="BH15" s="52" t="str">
        <f t="shared" ca="1" si="18"/>
        <v/>
      </c>
    </row>
    <row r="16" spans="1:60">
      <c r="B16" s="10">
        <v>9</v>
      </c>
      <c r="C16" s="34"/>
      <c r="D16" s="34"/>
      <c r="E16" s="35"/>
      <c r="F16" s="35"/>
      <c r="G16" s="6">
        <f t="shared" si="19"/>
        <v>-1.5941534990270805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2"/>
      <c r="P16" s="2"/>
      <c r="Q16" s="1">
        <f t="shared" ca="1" si="33"/>
        <v>7.42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9282.5690518609536</v>
      </c>
      <c r="AB16" s="69">
        <f t="shared" ca="1" si="27"/>
        <v>-717.43094813904645</v>
      </c>
      <c r="AC16" s="69">
        <f t="shared" ca="1" si="28"/>
        <v>188.25048771415089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4.9000000000000004</v>
      </c>
      <c r="AG16" s="78">
        <f t="shared" si="36"/>
        <v>200</v>
      </c>
      <c r="AH16" s="60">
        <f t="shared" si="36"/>
        <v>50</v>
      </c>
      <c r="AI16" s="60">
        <f t="shared" si="36"/>
        <v>245.00000000000003</v>
      </c>
      <c r="AJ16" s="60">
        <f t="shared" si="29"/>
        <v>10245</v>
      </c>
      <c r="AK16" s="60">
        <f t="shared" si="29"/>
        <v>927.43094813904702</v>
      </c>
      <c r="AL16" s="60">
        <f t="shared" si="29"/>
        <v>18.548618962780939</v>
      </c>
      <c r="AM16" s="60">
        <f t="shared" ca="1" si="29"/>
        <v>-668.06630591818998</v>
      </c>
      <c r="AN16" s="60">
        <f t="shared" ca="1" si="29"/>
        <v>-668.06630591818998</v>
      </c>
      <c r="AO16" s="60">
        <f t="shared" ca="1" si="29"/>
        <v>668.06630591818998</v>
      </c>
      <c r="AP16" s="63">
        <f t="shared" si="3"/>
        <v>35</v>
      </c>
      <c r="AQ16" s="62">
        <f t="shared" si="4"/>
        <v>2.0025322376448411</v>
      </c>
      <c r="AR16" s="62">
        <f t="shared" si="5"/>
        <v>100.12661188224206</v>
      </c>
      <c r="AS16" s="62">
        <f t="shared" si="6"/>
        <v>200.25322376448412</v>
      </c>
      <c r="AT16" s="62">
        <f t="shared" si="7"/>
        <v>-100.12661188224206</v>
      </c>
      <c r="AU16" s="62">
        <f t="shared" si="8"/>
        <v>500.6330594112103</v>
      </c>
      <c r="AV16" s="62">
        <f t="shared" si="9"/>
        <v>-200.25322376448412</v>
      </c>
      <c r="AW16" s="63">
        <f t="shared" si="30"/>
        <v>300.37983564672618</v>
      </c>
      <c r="AX16" s="61" t="str">
        <f t="shared" ca="1" si="11"/>
        <v/>
      </c>
      <c r="AY16" s="69">
        <f t="shared" ca="1" si="31"/>
        <v>9576.9336940818102</v>
      </c>
      <c r="AZ16" s="51">
        <f t="shared" si="12"/>
        <v>700.88628317569442</v>
      </c>
      <c r="BA16" s="55">
        <f t="shared" ca="1" si="13"/>
        <v>7.5505636344841615E-2</v>
      </c>
      <c r="BB16" s="55">
        <f t="shared" ca="1" si="32"/>
        <v>0.41868814890950184</v>
      </c>
      <c r="BC16" s="64">
        <f t="shared" ca="1" si="14"/>
        <v>-417.05111249232027</v>
      </c>
      <c r="BE16" s="52" t="str">
        <f t="shared" ca="1" si="15"/>
        <v/>
      </c>
      <c r="BF16" s="52" t="str">
        <f t="shared" ca="1" si="16"/>
        <v/>
      </c>
      <c r="BG16" s="52">
        <f t="shared" ca="1" si="17"/>
        <v>19.199999999999989</v>
      </c>
      <c r="BH16" s="52" t="str">
        <f t="shared" ca="1" si="18"/>
        <v/>
      </c>
    </row>
    <row r="17" spans="2:60">
      <c r="B17" s="10">
        <v>10</v>
      </c>
      <c r="C17" s="34"/>
      <c r="D17" s="34"/>
      <c r="E17" s="35"/>
      <c r="F17" s="35"/>
      <c r="G17" s="6">
        <f t="shared" si="19"/>
        <v>-1.5941534990270805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2"/>
      <c r="P17" s="2"/>
      <c r="Q17" s="1">
        <f t="shared" ca="1" si="33"/>
        <v>7.42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9282.5690518609536</v>
      </c>
      <c r="AB17" s="69">
        <f t="shared" ca="1" si="27"/>
        <v>-717.43094813904645</v>
      </c>
      <c r="AC17" s="69">
        <f t="shared" ca="1" si="28"/>
        <v>188.25048771415089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4.9000000000000004</v>
      </c>
      <c r="AG17" s="78">
        <f t="shared" si="36"/>
        <v>200</v>
      </c>
      <c r="AH17" s="60">
        <f t="shared" si="36"/>
        <v>50</v>
      </c>
      <c r="AI17" s="60">
        <f t="shared" si="36"/>
        <v>245.00000000000003</v>
      </c>
      <c r="AJ17" s="60">
        <f t="shared" si="29"/>
        <v>10245</v>
      </c>
      <c r="AK17" s="60">
        <f t="shared" si="29"/>
        <v>927.43094813904702</v>
      </c>
      <c r="AL17" s="60">
        <f t="shared" si="29"/>
        <v>18.548618962780939</v>
      </c>
      <c r="AM17" s="60">
        <f t="shared" ca="1" si="29"/>
        <v>-668.06630591818998</v>
      </c>
      <c r="AN17" s="60">
        <f t="shared" ca="1" si="29"/>
        <v>-668.06630591818998</v>
      </c>
      <c r="AO17" s="60">
        <f t="shared" ca="1" si="29"/>
        <v>668.06630591818998</v>
      </c>
      <c r="AP17" s="63">
        <f t="shared" si="3"/>
        <v>35</v>
      </c>
      <c r="AQ17" s="62">
        <f t="shared" si="4"/>
        <v>2.0077810975277988</v>
      </c>
      <c r="AR17" s="62">
        <f t="shared" si="5"/>
        <v>100.38905487638993</v>
      </c>
      <c r="AS17" s="62">
        <f t="shared" si="6"/>
        <v>200.77810975277987</v>
      </c>
      <c r="AT17" s="62">
        <f t="shared" si="7"/>
        <v>-100.38905487638993</v>
      </c>
      <c r="AU17" s="62">
        <f t="shared" si="8"/>
        <v>501.94527438194967</v>
      </c>
      <c r="AV17" s="62">
        <f t="shared" si="9"/>
        <v>-200.77810975277987</v>
      </c>
      <c r="AW17" s="63">
        <f t="shared" si="30"/>
        <v>301.1671646291698</v>
      </c>
      <c r="AX17" s="61" t="str">
        <f t="shared" ca="1" si="11"/>
        <v/>
      </c>
      <c r="AY17" s="69">
        <f t="shared" ca="1" si="31"/>
        <v>9576.9336940818102</v>
      </c>
      <c r="AZ17" s="51">
        <f t="shared" si="12"/>
        <v>702.72338413472949</v>
      </c>
      <c r="BA17" s="55">
        <f t="shared" ca="1" si="13"/>
        <v>7.5703545021714516E-2</v>
      </c>
      <c r="BB17" s="55">
        <f t="shared" ca="1" si="32"/>
        <v>0.41978557714909187</v>
      </c>
      <c r="BC17" s="64">
        <f t="shared" ca="1" si="14"/>
        <v>-416.26378350987665</v>
      </c>
      <c r="BE17" s="52" t="str">
        <f t="shared" ca="1" si="15"/>
        <v/>
      </c>
      <c r="BF17" s="52" t="str">
        <f t="shared" ca="1" si="16"/>
        <v/>
      </c>
      <c r="BG17" s="52">
        <f t="shared" ca="1" si="17"/>
        <v>19.099999999999987</v>
      </c>
      <c r="BH17" s="52" t="str">
        <f t="shared" ca="1" si="18"/>
        <v/>
      </c>
    </row>
    <row r="18" spans="2:60">
      <c r="B18" s="10">
        <v>11</v>
      </c>
      <c r="C18" s="16"/>
      <c r="D18" s="34"/>
      <c r="E18" s="17"/>
      <c r="F18" s="17"/>
      <c r="G18" s="6">
        <f t="shared" si="19"/>
        <v>-1.5941534990270805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2"/>
      <c r="P18" s="2"/>
      <c r="Q18" s="1">
        <f t="shared" ca="1" si="33"/>
        <v>7.42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9282.5690518609536</v>
      </c>
      <c r="AB18" s="69">
        <f t="shared" ca="1" si="27"/>
        <v>-717.43094813904645</v>
      </c>
      <c r="AC18" s="69">
        <f t="shared" ca="1" si="28"/>
        <v>188.25048771415089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4.9000000000000004</v>
      </c>
      <c r="AG18" s="78">
        <f t="shared" si="36"/>
        <v>200</v>
      </c>
      <c r="AH18" s="60">
        <f t="shared" si="36"/>
        <v>50</v>
      </c>
      <c r="AI18" s="60">
        <f t="shared" si="36"/>
        <v>245.00000000000003</v>
      </c>
      <c r="AJ18" s="60">
        <f t="shared" si="29"/>
        <v>10245</v>
      </c>
      <c r="AK18" s="60">
        <f t="shared" si="29"/>
        <v>927.43094813904702</v>
      </c>
      <c r="AL18" s="60">
        <f t="shared" si="29"/>
        <v>18.548618962780939</v>
      </c>
      <c r="AM18" s="60">
        <f t="shared" ca="1" si="29"/>
        <v>-668.06630591818998</v>
      </c>
      <c r="AN18" s="60">
        <f t="shared" ca="1" si="29"/>
        <v>-668.06630591818998</v>
      </c>
      <c r="AO18" s="60">
        <f t="shared" ca="1" si="29"/>
        <v>668.06630591818998</v>
      </c>
      <c r="AP18" s="63">
        <f t="shared" si="3"/>
        <v>35</v>
      </c>
      <c r="AQ18" s="62">
        <f t="shared" si="4"/>
        <v>2.0130852085674187</v>
      </c>
      <c r="AR18" s="62">
        <f t="shared" si="5"/>
        <v>100.65426042837093</v>
      </c>
      <c r="AS18" s="62">
        <f t="shared" si="6"/>
        <v>201.30852085674186</v>
      </c>
      <c r="AT18" s="62">
        <f t="shared" si="7"/>
        <v>-100.65426042837093</v>
      </c>
      <c r="AU18" s="62">
        <f t="shared" si="8"/>
        <v>503.27130214185468</v>
      </c>
      <c r="AV18" s="62">
        <f t="shared" si="9"/>
        <v>-201.30852085674186</v>
      </c>
      <c r="AW18" s="63">
        <f t="shared" si="30"/>
        <v>301.96278128511278</v>
      </c>
      <c r="AX18" s="61" t="str">
        <f t="shared" ca="1" si="11"/>
        <v/>
      </c>
      <c r="AY18" s="69">
        <f t="shared" ca="1" si="31"/>
        <v>9576.9336940818102</v>
      </c>
      <c r="AZ18" s="51">
        <f t="shared" si="12"/>
        <v>704.57982299859657</v>
      </c>
      <c r="BA18" s="55">
        <f t="shared" ca="1" si="13"/>
        <v>7.5903536947817651E-2</v>
      </c>
      <c r="BB18" s="55">
        <f t="shared" ca="1" si="32"/>
        <v>0.420894557264888</v>
      </c>
      <c r="BC18" s="64">
        <f t="shared" ca="1" si="14"/>
        <v>-415.46816685393367</v>
      </c>
      <c r="BE18" s="52" t="str">
        <f t="shared" ca="1" si="15"/>
        <v/>
      </c>
      <c r="BF18" s="52" t="str">
        <f t="shared" ca="1" si="16"/>
        <v/>
      </c>
      <c r="BG18" s="52">
        <f t="shared" ca="1" si="17"/>
        <v>18.999999999999986</v>
      </c>
      <c r="BH18" s="52" t="str">
        <f t="shared" ca="1" si="18"/>
        <v/>
      </c>
    </row>
    <row r="19" spans="2:60">
      <c r="B19" s="10">
        <v>12</v>
      </c>
      <c r="C19" s="16"/>
      <c r="D19" s="34"/>
      <c r="E19" s="17"/>
      <c r="F19" s="17"/>
      <c r="G19" s="6">
        <f t="shared" si="19"/>
        <v>-1.5941534990270805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2"/>
      <c r="P19" s="2"/>
      <c r="Q19" s="1">
        <f t="shared" ca="1" si="33"/>
        <v>7.42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9282.5690518609536</v>
      </c>
      <c r="AB19" s="69">
        <f t="shared" ca="1" si="27"/>
        <v>-717.43094813904645</v>
      </c>
      <c r="AC19" s="69">
        <f t="shared" ca="1" si="28"/>
        <v>188.25048771415089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4.9000000000000004</v>
      </c>
      <c r="AG19" s="78">
        <f t="shared" si="36"/>
        <v>200</v>
      </c>
      <c r="AH19" s="60">
        <f t="shared" si="36"/>
        <v>50</v>
      </c>
      <c r="AI19" s="60">
        <f t="shared" si="36"/>
        <v>245.00000000000003</v>
      </c>
      <c r="AJ19" s="60">
        <f t="shared" si="29"/>
        <v>10245</v>
      </c>
      <c r="AK19" s="60">
        <f t="shared" si="29"/>
        <v>927.43094813904702</v>
      </c>
      <c r="AL19" s="60">
        <f t="shared" si="29"/>
        <v>18.548618962780939</v>
      </c>
      <c r="AM19" s="60">
        <f t="shared" ca="1" si="29"/>
        <v>-668.06630591818998</v>
      </c>
      <c r="AN19" s="60">
        <f t="shared" ca="1" si="29"/>
        <v>-668.06630591818998</v>
      </c>
      <c r="AO19" s="60">
        <f t="shared" ca="1" si="29"/>
        <v>668.06630591818998</v>
      </c>
      <c r="AP19" s="63">
        <f t="shared" si="3"/>
        <v>35</v>
      </c>
      <c r="AQ19" s="62">
        <f t="shared" si="4"/>
        <v>2.018445447766188</v>
      </c>
      <c r="AR19" s="62">
        <f t="shared" si="5"/>
        <v>100.92227238830939</v>
      </c>
      <c r="AS19" s="62">
        <f t="shared" si="6"/>
        <v>201.84454477661879</v>
      </c>
      <c r="AT19" s="62">
        <f t="shared" si="7"/>
        <v>-100.92227238830939</v>
      </c>
      <c r="AU19" s="62">
        <f t="shared" si="8"/>
        <v>504.61136194154699</v>
      </c>
      <c r="AV19" s="62">
        <f t="shared" si="9"/>
        <v>-201.84454477661879</v>
      </c>
      <c r="AW19" s="63">
        <f t="shared" si="30"/>
        <v>302.76681716492817</v>
      </c>
      <c r="AX19" s="61" t="str">
        <f t="shared" ca="1" si="11"/>
        <v/>
      </c>
      <c r="AY19" s="69">
        <f t="shared" ca="1" si="31"/>
        <v>9576.9336940818102</v>
      </c>
      <c r="AZ19" s="51">
        <f t="shared" si="12"/>
        <v>706.45590671816581</v>
      </c>
      <c r="BA19" s="55">
        <f t="shared" ca="1" si="13"/>
        <v>7.6105645190599119E-2</v>
      </c>
      <c r="BB19" s="55">
        <f t="shared" ca="1" si="32"/>
        <v>0.42201527262000477</v>
      </c>
      <c r="BC19" s="64">
        <f t="shared" ca="1" si="14"/>
        <v>-414.66413097411828</v>
      </c>
      <c r="BE19" s="52" t="str">
        <f t="shared" ca="1" si="15"/>
        <v/>
      </c>
      <c r="BF19" s="52" t="str">
        <f t="shared" ca="1" si="16"/>
        <v/>
      </c>
      <c r="BG19" s="52">
        <f t="shared" ca="1" si="17"/>
        <v>18.899999999999984</v>
      </c>
      <c r="BH19" s="52" t="str">
        <f t="shared" ca="1" si="18"/>
        <v/>
      </c>
    </row>
    <row r="20" spans="2:60">
      <c r="B20" s="10">
        <v>13</v>
      </c>
      <c r="C20" s="16"/>
      <c r="D20" s="34"/>
      <c r="E20" s="17"/>
      <c r="F20" s="17"/>
      <c r="G20" s="6">
        <f t="shared" si="19"/>
        <v>-1.5941534990270805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2"/>
      <c r="P20" s="2"/>
      <c r="Q20" s="1">
        <f t="shared" ca="1" si="33"/>
        <v>7.42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9282.5690518609536</v>
      </c>
      <c r="AB20" s="69">
        <f t="shared" ca="1" si="27"/>
        <v>-717.43094813904645</v>
      </c>
      <c r="AC20" s="69">
        <f t="shared" ca="1" si="28"/>
        <v>188.25048771415089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4.9000000000000004</v>
      </c>
      <c r="AG20" s="78">
        <f t="shared" si="36"/>
        <v>200</v>
      </c>
      <c r="AH20" s="60">
        <f t="shared" si="36"/>
        <v>50</v>
      </c>
      <c r="AI20" s="60">
        <f t="shared" si="36"/>
        <v>245.00000000000003</v>
      </c>
      <c r="AJ20" s="60">
        <f t="shared" si="29"/>
        <v>10245</v>
      </c>
      <c r="AK20" s="60">
        <f t="shared" si="29"/>
        <v>927.43094813904702</v>
      </c>
      <c r="AL20" s="60">
        <f t="shared" si="29"/>
        <v>18.548618962780939</v>
      </c>
      <c r="AM20" s="60">
        <f t="shared" ca="1" si="29"/>
        <v>-668.06630591818998</v>
      </c>
      <c r="AN20" s="60">
        <f t="shared" ca="1" si="29"/>
        <v>-668.06630591818998</v>
      </c>
      <c r="AO20" s="60">
        <f t="shared" ca="1" si="29"/>
        <v>668.06630591818998</v>
      </c>
      <c r="AP20" s="63">
        <f t="shared" si="3"/>
        <v>35</v>
      </c>
      <c r="AQ20" s="62">
        <f t="shared" si="4"/>
        <v>2.0238627107862213</v>
      </c>
      <c r="AR20" s="62">
        <f t="shared" si="5"/>
        <v>101.19313553931106</v>
      </c>
      <c r="AS20" s="62">
        <f t="shared" si="6"/>
        <v>202.38627107862212</v>
      </c>
      <c r="AT20" s="62">
        <f t="shared" si="7"/>
        <v>-101.19313553931106</v>
      </c>
      <c r="AU20" s="62">
        <f t="shared" si="8"/>
        <v>505.9656776965553</v>
      </c>
      <c r="AV20" s="62">
        <f t="shared" si="9"/>
        <v>-202.38627107862212</v>
      </c>
      <c r="AW20" s="63">
        <f t="shared" si="30"/>
        <v>303.57940661793316</v>
      </c>
      <c r="AX20" s="61" t="str">
        <f t="shared" ca="1" si="11"/>
        <v/>
      </c>
      <c r="AY20" s="69">
        <f t="shared" ca="1" si="31"/>
        <v>9576.9336940818102</v>
      </c>
      <c r="AZ20" s="51">
        <f t="shared" si="12"/>
        <v>708.35194877517745</v>
      </c>
      <c r="BA20" s="55">
        <f t="shared" ca="1" si="13"/>
        <v>7.6309903521069769E-2</v>
      </c>
      <c r="BB20" s="55">
        <f t="shared" ca="1" si="32"/>
        <v>0.42314791047889944</v>
      </c>
      <c r="BC20" s="64">
        <f t="shared" ca="1" si="14"/>
        <v>-413.85154152111329</v>
      </c>
      <c r="BE20" s="52" t="str">
        <f t="shared" ca="1" si="15"/>
        <v/>
      </c>
      <c r="BF20" s="52" t="str">
        <f t="shared" ca="1" si="16"/>
        <v/>
      </c>
      <c r="BG20" s="52">
        <f t="shared" ca="1" si="17"/>
        <v>18.799999999999983</v>
      </c>
      <c r="BH20" s="52" t="str">
        <f t="shared" ca="1" si="18"/>
        <v/>
      </c>
    </row>
    <row r="21" spans="2:60">
      <c r="B21" s="10">
        <v>14</v>
      </c>
      <c r="C21" s="16"/>
      <c r="D21" s="34"/>
      <c r="E21" s="17"/>
      <c r="F21" s="17"/>
      <c r="G21" s="6">
        <f t="shared" si="19"/>
        <v>-1.5941534990270805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2"/>
      <c r="P21" s="2"/>
      <c r="Q21" s="1">
        <f t="shared" ca="1" si="33"/>
        <v>7.42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9282.5690518609536</v>
      </c>
      <c r="AB21" s="69">
        <f t="shared" ca="1" si="27"/>
        <v>-717.43094813904645</v>
      </c>
      <c r="AC21" s="69">
        <f t="shared" ca="1" si="28"/>
        <v>188.25048771415089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4.9000000000000004</v>
      </c>
      <c r="AG21" s="78">
        <f t="shared" si="36"/>
        <v>200</v>
      </c>
      <c r="AH21" s="60">
        <f t="shared" si="36"/>
        <v>50</v>
      </c>
      <c r="AI21" s="60">
        <f t="shared" si="36"/>
        <v>245.00000000000003</v>
      </c>
      <c r="AJ21" s="60">
        <f t="shared" si="29"/>
        <v>10245</v>
      </c>
      <c r="AK21" s="60">
        <f t="shared" si="29"/>
        <v>927.43094813904702</v>
      </c>
      <c r="AL21" s="60">
        <f t="shared" si="29"/>
        <v>18.548618962780939</v>
      </c>
      <c r="AM21" s="60">
        <f t="shared" ca="1" si="29"/>
        <v>-668.06630591818998</v>
      </c>
      <c r="AN21" s="60">
        <f t="shared" ca="1" si="29"/>
        <v>-668.06630591818998</v>
      </c>
      <c r="AO21" s="60">
        <f t="shared" ca="1" si="29"/>
        <v>668.06630591818998</v>
      </c>
      <c r="AP21" s="63">
        <f t="shared" si="3"/>
        <v>35</v>
      </c>
      <c r="AQ21" s="62">
        <f t="shared" si="4"/>
        <v>2.0293379124481796</v>
      </c>
      <c r="AR21" s="62">
        <f t="shared" si="5"/>
        <v>101.46689562240898</v>
      </c>
      <c r="AS21" s="62">
        <f t="shared" si="6"/>
        <v>202.93379124481797</v>
      </c>
      <c r="AT21" s="62">
        <f t="shared" si="7"/>
        <v>-101.46689562240898</v>
      </c>
      <c r="AU21" s="62">
        <f t="shared" si="8"/>
        <v>507.33447811204491</v>
      </c>
      <c r="AV21" s="62">
        <f t="shared" si="9"/>
        <v>-202.93379124481797</v>
      </c>
      <c r="AW21" s="63">
        <f t="shared" si="30"/>
        <v>304.40068686722691</v>
      </c>
      <c r="AX21" s="61" t="str">
        <f t="shared" ca="1" si="11"/>
        <v/>
      </c>
      <c r="AY21" s="69">
        <f t="shared" ca="1" si="31"/>
        <v>9576.9336940818102</v>
      </c>
      <c r="AZ21" s="51">
        <f t="shared" si="12"/>
        <v>710.2682693568629</v>
      </c>
      <c r="BA21" s="55">
        <f t="shared" ca="1" si="13"/>
        <v>7.6516346432614957E-2</v>
      </c>
      <c r="BB21" s="55">
        <f t="shared" ca="1" si="32"/>
        <v>0.42429266211168593</v>
      </c>
      <c r="BC21" s="64">
        <f t="shared" ca="1" si="14"/>
        <v>-413.03026127181954</v>
      </c>
      <c r="BE21" s="52" t="str">
        <f t="shared" ca="1" si="15"/>
        <v/>
      </c>
      <c r="BF21" s="52" t="str">
        <f t="shared" ca="1" si="16"/>
        <v/>
      </c>
      <c r="BG21" s="52">
        <f t="shared" ca="1" si="17"/>
        <v>18.699999999999982</v>
      </c>
      <c r="BH21" s="52" t="str">
        <f t="shared" ca="1" si="18"/>
        <v/>
      </c>
    </row>
    <row r="22" spans="2:60">
      <c r="B22" s="10">
        <v>15</v>
      </c>
      <c r="C22" s="16"/>
      <c r="D22" s="34"/>
      <c r="E22" s="17"/>
      <c r="F22" s="17"/>
      <c r="G22" s="6">
        <f t="shared" si="19"/>
        <v>-1.5941534990270805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2"/>
      <c r="P22" s="2"/>
      <c r="Q22" s="1">
        <f t="shared" ca="1" si="33"/>
        <v>7.42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9282.5690518609536</v>
      </c>
      <c r="AB22" s="69">
        <f t="shared" ca="1" si="27"/>
        <v>-717.43094813904645</v>
      </c>
      <c r="AC22" s="69">
        <f t="shared" ca="1" si="28"/>
        <v>188.25048771415089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4.9000000000000004</v>
      </c>
      <c r="AG22" s="78">
        <f t="shared" si="36"/>
        <v>200</v>
      </c>
      <c r="AH22" s="60">
        <f t="shared" si="36"/>
        <v>50</v>
      </c>
      <c r="AI22" s="60">
        <f t="shared" si="36"/>
        <v>245.00000000000003</v>
      </c>
      <c r="AJ22" s="60">
        <f t="shared" si="29"/>
        <v>10245</v>
      </c>
      <c r="AK22" s="60">
        <f t="shared" si="29"/>
        <v>927.43094813904702</v>
      </c>
      <c r="AL22" s="60">
        <f t="shared" si="29"/>
        <v>18.548618962780939</v>
      </c>
      <c r="AM22" s="60">
        <f t="shared" ca="1" si="29"/>
        <v>-668.06630591818998</v>
      </c>
      <c r="AN22" s="60">
        <f t="shared" ca="1" si="29"/>
        <v>-668.06630591818998</v>
      </c>
      <c r="AO22" s="60">
        <f t="shared" ca="1" si="29"/>
        <v>668.06630591818998</v>
      </c>
      <c r="AP22" s="63">
        <f t="shared" si="3"/>
        <v>35</v>
      </c>
      <c r="AQ22" s="62">
        <f t="shared" si="4"/>
        <v>2.0348719872462881</v>
      </c>
      <c r="AR22" s="62">
        <f t="shared" si="5"/>
        <v>101.74359936231441</v>
      </c>
      <c r="AS22" s="62">
        <f t="shared" si="6"/>
        <v>203.48719872462883</v>
      </c>
      <c r="AT22" s="62">
        <f t="shared" si="7"/>
        <v>-101.74359936231441</v>
      </c>
      <c r="AU22" s="62">
        <f t="shared" si="8"/>
        <v>508.71799681157205</v>
      </c>
      <c r="AV22" s="62">
        <f t="shared" si="9"/>
        <v>-203.48719872462883</v>
      </c>
      <c r="AW22" s="63">
        <f t="shared" si="30"/>
        <v>305.2307980869432</v>
      </c>
      <c r="AX22" s="61" t="str">
        <f t="shared" ca="1" si="11"/>
        <v/>
      </c>
      <c r="AY22" s="69">
        <f t="shared" ca="1" si="31"/>
        <v>9576.9336940818102</v>
      </c>
      <c r="AZ22" s="51">
        <f t="shared" si="12"/>
        <v>712.2051955362009</v>
      </c>
      <c r="BA22" s="55">
        <f t="shared" ca="1" si="13"/>
        <v>7.6725009160413332E-2</v>
      </c>
      <c r="BB22" s="55">
        <f t="shared" ca="1" si="32"/>
        <v>0.42544972290181426</v>
      </c>
      <c r="BC22" s="64">
        <f t="shared" ca="1" si="14"/>
        <v>-412.20015005210325</v>
      </c>
      <c r="BE22" s="52" t="str">
        <f t="shared" ca="1" si="15"/>
        <v/>
      </c>
      <c r="BF22" s="52" t="str">
        <f t="shared" ca="1" si="16"/>
        <v/>
      </c>
      <c r="BG22" s="52">
        <f t="shared" ca="1" si="17"/>
        <v>18.59999999999998</v>
      </c>
      <c r="BH22" s="52" t="str">
        <f t="shared" ca="1" si="18"/>
        <v/>
      </c>
    </row>
    <row r="23" spans="2:60">
      <c r="B23" s="10">
        <v>16</v>
      </c>
      <c r="C23" s="16"/>
      <c r="D23" s="34"/>
      <c r="E23" s="17"/>
      <c r="F23" s="17"/>
      <c r="G23" s="6">
        <f t="shared" si="19"/>
        <v>-1.5941534990270805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2"/>
      <c r="P23" s="2"/>
      <c r="Q23" s="1">
        <f t="shared" ca="1" si="33"/>
        <v>7.42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9282.5690518609536</v>
      </c>
      <c r="AB23" s="69">
        <f t="shared" ca="1" si="27"/>
        <v>-717.43094813904645</v>
      </c>
      <c r="AC23" s="69">
        <f t="shared" ca="1" si="28"/>
        <v>188.25048771415089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4.9000000000000004</v>
      </c>
      <c r="AG23" s="78">
        <f t="shared" si="36"/>
        <v>200</v>
      </c>
      <c r="AH23" s="60">
        <f t="shared" si="36"/>
        <v>50</v>
      </c>
      <c r="AI23" s="60">
        <f t="shared" si="36"/>
        <v>245.00000000000003</v>
      </c>
      <c r="AJ23" s="60">
        <f t="shared" si="29"/>
        <v>10245</v>
      </c>
      <c r="AK23" s="60">
        <f t="shared" si="29"/>
        <v>927.43094813904702</v>
      </c>
      <c r="AL23" s="60">
        <f t="shared" si="29"/>
        <v>18.548618962780939</v>
      </c>
      <c r="AM23" s="60">
        <f t="shared" ca="1" si="29"/>
        <v>-668.06630591818998</v>
      </c>
      <c r="AN23" s="60">
        <f t="shared" ca="1" si="29"/>
        <v>-668.06630591818998</v>
      </c>
      <c r="AO23" s="60">
        <f t="shared" ca="1" si="29"/>
        <v>668.06630591818998</v>
      </c>
      <c r="AP23" s="63">
        <f t="shared" si="3"/>
        <v>35</v>
      </c>
      <c r="AQ23" s="62">
        <f t="shared" si="4"/>
        <v>2.0404658898800516</v>
      </c>
      <c r="AR23" s="62">
        <f t="shared" si="5"/>
        <v>102.02329449400258</v>
      </c>
      <c r="AS23" s="62">
        <f t="shared" si="6"/>
        <v>204.04658898800517</v>
      </c>
      <c r="AT23" s="62">
        <f t="shared" si="7"/>
        <v>-102.02329449400258</v>
      </c>
      <c r="AU23" s="62">
        <f t="shared" si="8"/>
        <v>510.11647247001292</v>
      </c>
      <c r="AV23" s="62">
        <f t="shared" si="9"/>
        <v>-204.04658898800517</v>
      </c>
      <c r="AW23" s="63">
        <f t="shared" si="30"/>
        <v>306.06988348200775</v>
      </c>
      <c r="AX23" s="61" t="str">
        <f t="shared" ca="1" si="11"/>
        <v/>
      </c>
      <c r="AY23" s="69">
        <f t="shared" ca="1" si="31"/>
        <v>9576.9336940818102</v>
      </c>
      <c r="AZ23" s="51">
        <f t="shared" si="12"/>
        <v>714.16306145801809</v>
      </c>
      <c r="BA23" s="55">
        <f t="shared" ca="1" si="13"/>
        <v>7.6935927701485177E-2</v>
      </c>
      <c r="BB23" s="55">
        <f t="shared" ca="1" si="32"/>
        <v>0.42661929245724128</v>
      </c>
      <c r="BC23" s="64">
        <f t="shared" ca="1" si="14"/>
        <v>-411.3610646570387</v>
      </c>
      <c r="BE23" s="52" t="str">
        <f t="shared" ca="1" si="15"/>
        <v/>
      </c>
      <c r="BF23" s="52" t="str">
        <f t="shared" ca="1" si="16"/>
        <v/>
      </c>
      <c r="BG23" s="52">
        <f t="shared" ca="1" si="17"/>
        <v>18.499999999999979</v>
      </c>
      <c r="BH23" s="52" t="str">
        <f t="shared" ca="1" si="18"/>
        <v/>
      </c>
    </row>
    <row r="24" spans="2:60">
      <c r="B24" s="10">
        <v>17</v>
      </c>
      <c r="C24" s="16"/>
      <c r="D24" s="16"/>
      <c r="E24" s="17"/>
      <c r="F24" s="22"/>
      <c r="G24" s="6">
        <f t="shared" si="19"/>
        <v>-1.5941534990270805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2"/>
      <c r="P24" s="2"/>
      <c r="Q24" s="1">
        <f t="shared" ca="1" si="33"/>
        <v>7.42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9282.5690518609536</v>
      </c>
      <c r="AB24" s="69">
        <f t="shared" ca="1" si="27"/>
        <v>-717.43094813904645</v>
      </c>
      <c r="AC24" s="69">
        <f t="shared" ca="1" si="28"/>
        <v>188.25048771415089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4.9000000000000004</v>
      </c>
      <c r="AG24" s="78">
        <f t="shared" si="36"/>
        <v>200</v>
      </c>
      <c r="AH24" s="60">
        <f t="shared" si="36"/>
        <v>50</v>
      </c>
      <c r="AI24" s="60">
        <f t="shared" si="36"/>
        <v>245.00000000000003</v>
      </c>
      <c r="AJ24" s="60">
        <f t="shared" si="29"/>
        <v>10245</v>
      </c>
      <c r="AK24" s="60">
        <f t="shared" si="29"/>
        <v>927.43094813904702</v>
      </c>
      <c r="AL24" s="60">
        <f t="shared" si="29"/>
        <v>18.548618962780939</v>
      </c>
      <c r="AM24" s="60">
        <f t="shared" ca="1" si="29"/>
        <v>-668.06630591818998</v>
      </c>
      <c r="AN24" s="60">
        <f t="shared" ca="1" si="29"/>
        <v>-668.06630591818998</v>
      </c>
      <c r="AO24" s="60">
        <f t="shared" ca="1" si="29"/>
        <v>668.06630591818998</v>
      </c>
      <c r="AP24" s="63">
        <f t="shared" si="3"/>
        <v>35</v>
      </c>
      <c r="AQ24" s="62">
        <f t="shared" si="4"/>
        <v>2.0461205958033131</v>
      </c>
      <c r="AR24" s="62">
        <f t="shared" si="5"/>
        <v>102.30602979016565</v>
      </c>
      <c r="AS24" s="62">
        <f t="shared" si="6"/>
        <v>204.61205958033131</v>
      </c>
      <c r="AT24" s="62">
        <f t="shared" si="7"/>
        <v>-102.30602979016565</v>
      </c>
      <c r="AU24" s="62">
        <f t="shared" si="8"/>
        <v>511.53014895082828</v>
      </c>
      <c r="AV24" s="62">
        <f t="shared" si="9"/>
        <v>-204.61205958033131</v>
      </c>
      <c r="AW24" s="63">
        <f t="shared" si="30"/>
        <v>306.918089370497</v>
      </c>
      <c r="AX24" s="61" t="str">
        <f t="shared" ca="1" si="11"/>
        <v/>
      </c>
      <c r="AY24" s="69">
        <f t="shared" ca="1" si="31"/>
        <v>9576.9336940818102</v>
      </c>
      <c r="AZ24" s="51">
        <f t="shared" si="12"/>
        <v>716.14220853115955</v>
      </c>
      <c r="BA24" s="55">
        <f t="shared" ca="1" si="13"/>
        <v>7.7149138835394773E-2</v>
      </c>
      <c r="BB24" s="55">
        <f t="shared" ca="1" si="32"/>
        <v>0.42780157472522734</v>
      </c>
      <c r="BC24" s="64">
        <f t="shared" ca="1" si="14"/>
        <v>-410.51285876854945</v>
      </c>
      <c r="BE24" s="52" t="str">
        <f t="shared" ca="1" si="15"/>
        <v/>
      </c>
      <c r="BF24" s="52" t="str">
        <f t="shared" ca="1" si="16"/>
        <v/>
      </c>
      <c r="BG24" s="52">
        <f t="shared" ca="1" si="17"/>
        <v>18.399999999999977</v>
      </c>
      <c r="BH24" s="52" t="str">
        <f t="shared" ca="1" si="18"/>
        <v/>
      </c>
    </row>
    <row r="25" spans="2:60">
      <c r="B25" s="10">
        <v>18</v>
      </c>
      <c r="C25" s="16"/>
      <c r="D25" s="16"/>
      <c r="E25" s="17"/>
      <c r="F25" s="22"/>
      <c r="G25" s="6">
        <f t="shared" si="19"/>
        <v>-1.5941534990270805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2"/>
      <c r="P25" s="2"/>
      <c r="Q25" s="1">
        <f t="shared" ca="1" si="33"/>
        <v>7.42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9282.5690518609536</v>
      </c>
      <c r="AB25" s="69">
        <f t="shared" ca="1" si="27"/>
        <v>-717.43094813904645</v>
      </c>
      <c r="AC25" s="69">
        <f t="shared" ca="1" si="28"/>
        <v>188.25048771415089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4.9000000000000004</v>
      </c>
      <c r="AG25" s="78">
        <f t="shared" si="36"/>
        <v>200</v>
      </c>
      <c r="AH25" s="60">
        <f t="shared" si="36"/>
        <v>50</v>
      </c>
      <c r="AI25" s="60">
        <f t="shared" si="36"/>
        <v>245.00000000000003</v>
      </c>
      <c r="AJ25" s="60">
        <f t="shared" si="36"/>
        <v>10245</v>
      </c>
      <c r="AK25" s="60">
        <f t="shared" si="36"/>
        <v>927.43094813904702</v>
      </c>
      <c r="AL25" s="60">
        <f t="shared" si="36"/>
        <v>18.548618962780939</v>
      </c>
      <c r="AM25" s="60">
        <f t="shared" ca="1" si="36"/>
        <v>-668.06630591818998</v>
      </c>
      <c r="AN25" s="60">
        <f t="shared" ca="1" si="36"/>
        <v>-668.06630591818998</v>
      </c>
      <c r="AO25" s="60">
        <f t="shared" ca="1" si="36"/>
        <v>668.06630591818998</v>
      </c>
      <c r="AP25" s="63">
        <f t="shared" si="3"/>
        <v>35</v>
      </c>
      <c r="AQ25" s="62">
        <f t="shared" si="4"/>
        <v>2.0518371017913095</v>
      </c>
      <c r="AR25" s="62">
        <f t="shared" si="5"/>
        <v>102.59185508956547</v>
      </c>
      <c r="AS25" s="62">
        <f t="shared" si="6"/>
        <v>205.18371017913094</v>
      </c>
      <c r="AT25" s="62">
        <f t="shared" si="7"/>
        <v>-102.59185508956547</v>
      </c>
      <c r="AU25" s="62">
        <f t="shared" si="8"/>
        <v>512.95927544782739</v>
      </c>
      <c r="AV25" s="62">
        <f t="shared" si="9"/>
        <v>-205.18371017913094</v>
      </c>
      <c r="AW25" s="63">
        <f t="shared" si="30"/>
        <v>307.77556526869648</v>
      </c>
      <c r="AX25" s="61" t="str">
        <f t="shared" ca="1" si="11"/>
        <v/>
      </c>
      <c r="AY25" s="69">
        <f t="shared" ca="1" si="31"/>
        <v>9576.9336940818102</v>
      </c>
      <c r="AZ25" s="51">
        <f t="shared" si="12"/>
        <v>718.14298562695831</v>
      </c>
      <c r="BA25" s="55">
        <f t="shared" ca="1" si="13"/>
        <v>7.7364680145631262E-2</v>
      </c>
      <c r="BB25" s="55">
        <f t="shared" ca="1" si="32"/>
        <v>0.42899677811089632</v>
      </c>
      <c r="BC25" s="64">
        <f t="shared" ca="1" si="14"/>
        <v>-409.65538287034997</v>
      </c>
      <c r="BE25" s="52" t="str">
        <f t="shared" ca="1" si="15"/>
        <v/>
      </c>
      <c r="BF25" s="52" t="str">
        <f t="shared" ca="1" si="16"/>
        <v/>
      </c>
      <c r="BG25" s="52">
        <f t="shared" ca="1" si="17"/>
        <v>18.299999999999976</v>
      </c>
      <c r="BH25" s="52" t="str">
        <f t="shared" ca="1" si="18"/>
        <v/>
      </c>
    </row>
    <row r="26" spans="2:60">
      <c r="B26" s="10">
        <v>19</v>
      </c>
      <c r="C26" s="16"/>
      <c r="D26" s="16"/>
      <c r="E26" s="17"/>
      <c r="F26" s="22"/>
      <c r="G26" s="6">
        <f t="shared" si="19"/>
        <v>-1.5941534990270805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2"/>
      <c r="P26" s="2"/>
      <c r="Q26" s="1">
        <f t="shared" ca="1" si="33"/>
        <v>7.42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9282.5690518609536</v>
      </c>
      <c r="AB26" s="69">
        <f t="shared" ca="1" si="27"/>
        <v>-717.43094813904645</v>
      </c>
      <c r="AC26" s="69">
        <f t="shared" ca="1" si="28"/>
        <v>188.25048771415089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4.9000000000000004</v>
      </c>
      <c r="AG26" s="78">
        <f t="shared" si="39"/>
        <v>200</v>
      </c>
      <c r="AH26" s="60">
        <f t="shared" si="39"/>
        <v>50</v>
      </c>
      <c r="AI26" s="60">
        <f t="shared" si="39"/>
        <v>245.00000000000003</v>
      </c>
      <c r="AJ26" s="60">
        <f t="shared" si="39"/>
        <v>10245</v>
      </c>
      <c r="AK26" s="60">
        <f t="shared" si="39"/>
        <v>927.43094813904702</v>
      </c>
      <c r="AL26" s="60">
        <f t="shared" si="39"/>
        <v>18.548618962780939</v>
      </c>
      <c r="AM26" s="60">
        <f t="shared" ca="1" si="39"/>
        <v>-668.06630591818998</v>
      </c>
      <c r="AN26" s="60">
        <f t="shared" ca="1" si="39"/>
        <v>-668.06630591818998</v>
      </c>
      <c r="AO26" s="60">
        <f t="shared" ca="1" si="39"/>
        <v>668.06630591818998</v>
      </c>
      <c r="AP26" s="63">
        <f t="shared" si="3"/>
        <v>35</v>
      </c>
      <c r="AQ26" s="62">
        <f t="shared" si="4"/>
        <v>2.057616426526427</v>
      </c>
      <c r="AR26" s="62">
        <f t="shared" si="5"/>
        <v>102.88082132632135</v>
      </c>
      <c r="AS26" s="62">
        <f t="shared" si="6"/>
        <v>205.76164265264271</v>
      </c>
      <c r="AT26" s="62">
        <f t="shared" si="7"/>
        <v>-102.88082132632135</v>
      </c>
      <c r="AU26" s="62">
        <f t="shared" si="8"/>
        <v>514.40410663160674</v>
      </c>
      <c r="AV26" s="62">
        <f t="shared" si="9"/>
        <v>-205.76164265264271</v>
      </c>
      <c r="AW26" s="63">
        <f t="shared" si="30"/>
        <v>308.64246397896403</v>
      </c>
      <c r="AX26" s="61" t="str">
        <f t="shared" ca="1" si="11"/>
        <v/>
      </c>
      <c r="AY26" s="69">
        <f t="shared" ca="1" si="31"/>
        <v>9576.9336940818102</v>
      </c>
      <c r="AZ26" s="51">
        <f t="shared" si="12"/>
        <v>720.1657492842495</v>
      </c>
      <c r="BA26" s="55">
        <f t="shared" ca="1" si="13"/>
        <v>7.758259004169453E-2</v>
      </c>
      <c r="BB26" s="55">
        <f t="shared" ca="1" si="32"/>
        <v>0.43020511559970442</v>
      </c>
      <c r="BC26" s="64">
        <f t="shared" ca="1" si="14"/>
        <v>-408.78848416008242</v>
      </c>
      <c r="BE26" s="52" t="str">
        <f t="shared" ca="1" si="15"/>
        <v/>
      </c>
      <c r="BF26" s="52" t="str">
        <f t="shared" ca="1" si="16"/>
        <v/>
      </c>
      <c r="BG26" s="52">
        <f t="shared" ca="1" si="17"/>
        <v>18.199999999999974</v>
      </c>
      <c r="BH26" s="52" t="str">
        <f t="shared" ca="1" si="18"/>
        <v/>
      </c>
    </row>
    <row r="27" spans="2:60">
      <c r="B27" s="10">
        <v>20</v>
      </c>
      <c r="C27" s="16"/>
      <c r="D27" s="16"/>
      <c r="E27" s="17"/>
      <c r="F27" s="22"/>
      <c r="G27" s="6">
        <f t="shared" si="19"/>
        <v>-1.5941534990270805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2"/>
      <c r="P27" s="2"/>
      <c r="Q27" s="1">
        <f t="shared" ca="1" si="33"/>
        <v>7.42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9282.5690518609536</v>
      </c>
      <c r="AB27" s="69">
        <f t="shared" ca="1" si="27"/>
        <v>-717.43094813904645</v>
      </c>
      <c r="AC27" s="69">
        <f t="shared" ca="1" si="28"/>
        <v>188.25048771415089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4.9000000000000004</v>
      </c>
      <c r="AG27" s="78">
        <f t="shared" si="39"/>
        <v>200</v>
      </c>
      <c r="AH27" s="60">
        <f t="shared" si="39"/>
        <v>50</v>
      </c>
      <c r="AI27" s="60">
        <f t="shared" si="39"/>
        <v>245.00000000000003</v>
      </c>
      <c r="AJ27" s="60">
        <f t="shared" si="39"/>
        <v>10245</v>
      </c>
      <c r="AK27" s="60">
        <f t="shared" si="39"/>
        <v>927.43094813904702</v>
      </c>
      <c r="AL27" s="60">
        <f t="shared" si="39"/>
        <v>18.548618962780939</v>
      </c>
      <c r="AM27" s="60">
        <f t="shared" ca="1" si="39"/>
        <v>-668.06630591818998</v>
      </c>
      <c r="AN27" s="60">
        <f t="shared" ca="1" si="39"/>
        <v>-668.06630591818998</v>
      </c>
      <c r="AO27" s="60">
        <f t="shared" ca="1" si="39"/>
        <v>668.06630591818998</v>
      </c>
      <c r="AP27" s="63">
        <f t="shared" si="3"/>
        <v>35</v>
      </c>
      <c r="AQ27" s="62">
        <f t="shared" si="4"/>
        <v>2.0634596112033683</v>
      </c>
      <c r="AR27" s="62">
        <f t="shared" si="5"/>
        <v>103.17298056016841</v>
      </c>
      <c r="AS27" s="62">
        <f t="shared" si="6"/>
        <v>206.34596112033682</v>
      </c>
      <c r="AT27" s="62">
        <f t="shared" si="7"/>
        <v>-103.17298056016841</v>
      </c>
      <c r="AU27" s="62">
        <f t="shared" si="8"/>
        <v>515.86490280084206</v>
      </c>
      <c r="AV27" s="62">
        <f t="shared" si="9"/>
        <v>-206.34596112033682</v>
      </c>
      <c r="AW27" s="63">
        <f t="shared" si="30"/>
        <v>309.51894168050524</v>
      </c>
      <c r="AX27" s="61" t="str">
        <f t="shared" ca="1" si="11"/>
        <v/>
      </c>
      <c r="AY27" s="69">
        <f t="shared" ca="1" si="31"/>
        <v>9576.9336940818102</v>
      </c>
      <c r="AZ27" s="51">
        <f t="shared" si="12"/>
        <v>722.21086392117888</v>
      </c>
      <c r="BA27" s="55">
        <f t="shared" ca="1" si="13"/>
        <v>7.7802907781913164E-2</v>
      </c>
      <c r="BB27" s="55">
        <f t="shared" ca="1" si="32"/>
        <v>0.43142680488396895</v>
      </c>
      <c r="BC27" s="64">
        <f t="shared" ca="1" si="14"/>
        <v>-407.91200645854121</v>
      </c>
      <c r="BE27" s="52" t="str">
        <f t="shared" ca="1" si="15"/>
        <v/>
      </c>
      <c r="BF27" s="52" t="str">
        <f t="shared" ca="1" si="16"/>
        <v/>
      </c>
      <c r="BG27" s="52">
        <f t="shared" ca="1" si="17"/>
        <v>18.099999999999973</v>
      </c>
      <c r="BH27" s="52" t="str">
        <f t="shared" ca="1" si="18"/>
        <v/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539.12302485406212</v>
      </c>
      <c r="N28" s="6">
        <f>IF(H3&gt;J4,"VINTO",M28-L28-K3)</f>
        <v>-423.30792328498489</v>
      </c>
      <c r="O28" s="2">
        <f>N28</f>
        <v>-423.30792328498489</v>
      </c>
      <c r="P28" s="2">
        <f>-O28</f>
        <v>423.30792328498489</v>
      </c>
      <c r="Q28" s="1">
        <f t="shared" ca="1" si="33"/>
        <v>7.42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9282.5690518609536</v>
      </c>
      <c r="AB28" s="69">
        <f t="shared" ca="1" si="27"/>
        <v>-717.43094813904645</v>
      </c>
      <c r="AC28" s="69">
        <f t="shared" ca="1" si="28"/>
        <v>188.25048771415089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4.9000000000000004</v>
      </c>
      <c r="AG28" s="78">
        <f t="shared" si="39"/>
        <v>200</v>
      </c>
      <c r="AH28" s="60">
        <f t="shared" si="39"/>
        <v>50</v>
      </c>
      <c r="AI28" s="60">
        <f t="shared" si="39"/>
        <v>245.00000000000003</v>
      </c>
      <c r="AJ28" s="60">
        <f t="shared" si="39"/>
        <v>10245</v>
      </c>
      <c r="AK28" s="60">
        <f t="shared" si="39"/>
        <v>927.43094813904702</v>
      </c>
      <c r="AL28" s="60">
        <f t="shared" si="39"/>
        <v>18.548618962780939</v>
      </c>
      <c r="AM28" s="60">
        <f t="shared" ca="1" si="39"/>
        <v>-668.06630591818998</v>
      </c>
      <c r="AN28" s="60">
        <f t="shared" ca="1" si="39"/>
        <v>-668.06630591818998</v>
      </c>
      <c r="AO28" s="60">
        <f t="shared" ca="1" si="39"/>
        <v>668.06630591818998</v>
      </c>
      <c r="AP28" s="63">
        <f t="shared" si="3"/>
        <v>35</v>
      </c>
      <c r="AQ28" s="62">
        <f t="shared" si="4"/>
        <v>2.0693677201544984</v>
      </c>
      <c r="AR28" s="62">
        <f t="shared" si="5"/>
        <v>103.46838600772492</v>
      </c>
      <c r="AS28" s="62">
        <f t="shared" si="6"/>
        <v>206.93677201544983</v>
      </c>
      <c r="AT28" s="62">
        <f t="shared" si="7"/>
        <v>-103.46838600772492</v>
      </c>
      <c r="AU28" s="62">
        <f t="shared" si="8"/>
        <v>517.34193003862458</v>
      </c>
      <c r="AV28" s="62">
        <f t="shared" si="9"/>
        <v>-206.93677201544983</v>
      </c>
      <c r="AW28" s="63">
        <f t="shared" si="30"/>
        <v>310.40515802317475</v>
      </c>
      <c r="AX28" s="61" t="str">
        <f t="shared" ca="1" si="11"/>
        <v/>
      </c>
      <c r="AY28" s="69">
        <f t="shared" ca="1" si="31"/>
        <v>9576.9336940818102</v>
      </c>
      <c r="AZ28" s="51">
        <f t="shared" si="12"/>
        <v>724.27870205407442</v>
      </c>
      <c r="BA28" s="55">
        <f t="shared" ca="1" si="13"/>
        <v>7.8025673497023135E-2</v>
      </c>
      <c r="BB28" s="55">
        <f t="shared" ca="1" si="32"/>
        <v>0.43266206849361427</v>
      </c>
      <c r="BC28" s="64">
        <f t="shared" ca="1" si="14"/>
        <v>-407.0257901158717</v>
      </c>
      <c r="BE28" s="52" t="str">
        <f t="shared" ca="1" si="15"/>
        <v/>
      </c>
      <c r="BF28" s="52" t="str">
        <f t="shared" ca="1" si="16"/>
        <v/>
      </c>
      <c r="BG28" s="52">
        <f t="shared" ca="1" si="17"/>
        <v>17.999999999999972</v>
      </c>
      <c r="BH28" s="52" t="str">
        <f t="shared" ca="1" si="18"/>
        <v/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9282.5690518609536</v>
      </c>
      <c r="AB29" s="69">
        <f t="shared" ca="1" si="27"/>
        <v>-717.43094813904645</v>
      </c>
      <c r="AC29" s="69">
        <f t="shared" ca="1" si="28"/>
        <v>188.25048771415089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4.9000000000000004</v>
      </c>
      <c r="AG29" s="78">
        <f t="shared" si="39"/>
        <v>200</v>
      </c>
      <c r="AH29" s="60">
        <f t="shared" si="39"/>
        <v>50</v>
      </c>
      <c r="AI29" s="60">
        <f t="shared" si="39"/>
        <v>245.00000000000003</v>
      </c>
      <c r="AJ29" s="60">
        <f t="shared" si="39"/>
        <v>10245</v>
      </c>
      <c r="AK29" s="60">
        <f t="shared" si="39"/>
        <v>927.43094813904702</v>
      </c>
      <c r="AL29" s="60">
        <f t="shared" si="39"/>
        <v>18.548618962780939</v>
      </c>
      <c r="AM29" s="60">
        <f t="shared" ca="1" si="39"/>
        <v>-668.06630591818998</v>
      </c>
      <c r="AN29" s="60">
        <f t="shared" ca="1" si="39"/>
        <v>-668.06630591818998</v>
      </c>
      <c r="AO29" s="60">
        <f t="shared" ca="1" si="39"/>
        <v>668.06630591818998</v>
      </c>
      <c r="AP29" s="63">
        <f t="shared" si="3"/>
        <v>35</v>
      </c>
      <c r="AQ29" s="62">
        <f t="shared" si="4"/>
        <v>2.0753418414961438</v>
      </c>
      <c r="AR29" s="62">
        <f t="shared" si="5"/>
        <v>103.76709207480718</v>
      </c>
      <c r="AS29" s="62">
        <f t="shared" si="6"/>
        <v>207.53418414961436</v>
      </c>
      <c r="AT29" s="62">
        <f t="shared" si="7"/>
        <v>-103.76709207480718</v>
      </c>
      <c r="AU29" s="62">
        <f t="shared" si="8"/>
        <v>518.83546037403585</v>
      </c>
      <c r="AV29" s="62">
        <f t="shared" si="9"/>
        <v>-207.53418414961436</v>
      </c>
      <c r="AW29" s="63">
        <f t="shared" si="30"/>
        <v>311.30127622442149</v>
      </c>
      <c r="AX29" s="61" t="str">
        <f t="shared" ca="1" si="11"/>
        <v/>
      </c>
      <c r="AY29" s="69">
        <f t="shared" ca="1" si="31"/>
        <v>9576.9336940818102</v>
      </c>
      <c r="AZ29" s="51">
        <f t="shared" si="12"/>
        <v>726.36964452365032</v>
      </c>
      <c r="BA29" s="55">
        <f t="shared" ca="1" si="13"/>
        <v>7.825092821453658E-2</v>
      </c>
      <c r="BB29" s="55">
        <f t="shared" ca="1" si="32"/>
        <v>0.43391113393130021</v>
      </c>
      <c r="BC29" s="64">
        <f t="shared" ca="1" si="14"/>
        <v>-406.12967191462496</v>
      </c>
      <c r="BE29" s="52" t="str">
        <f t="shared" ca="1" si="15"/>
        <v/>
      </c>
      <c r="BF29" s="52" t="str">
        <f t="shared" ca="1" si="16"/>
        <v/>
      </c>
      <c r="BG29" s="52">
        <f t="shared" ca="1" si="17"/>
        <v>17.89999999999997</v>
      </c>
      <c r="BH29" s="52" t="str">
        <f t="shared" ca="1" si="18"/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9282.5690518609536</v>
      </c>
      <c r="AB30" s="69">
        <f t="shared" ca="1" si="27"/>
        <v>-717.43094813904645</v>
      </c>
      <c r="AC30" s="69">
        <f t="shared" ca="1" si="28"/>
        <v>188.25048771415089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4.9000000000000004</v>
      </c>
      <c r="AG30" s="78">
        <f t="shared" si="39"/>
        <v>200</v>
      </c>
      <c r="AH30" s="60">
        <f t="shared" si="39"/>
        <v>50</v>
      </c>
      <c r="AI30" s="60">
        <f t="shared" si="39"/>
        <v>245.00000000000003</v>
      </c>
      <c r="AJ30" s="60">
        <f t="shared" si="39"/>
        <v>10245</v>
      </c>
      <c r="AK30" s="60">
        <f t="shared" si="39"/>
        <v>927.43094813904702</v>
      </c>
      <c r="AL30" s="60">
        <f t="shared" si="39"/>
        <v>18.548618962780939</v>
      </c>
      <c r="AM30" s="60">
        <f t="shared" ca="1" si="39"/>
        <v>-668.06630591818998</v>
      </c>
      <c r="AN30" s="60">
        <f t="shared" ca="1" si="39"/>
        <v>-668.06630591818998</v>
      </c>
      <c r="AO30" s="60">
        <f t="shared" ca="1" si="39"/>
        <v>668.06630591818998</v>
      </c>
      <c r="AP30" s="63">
        <f t="shared" si="3"/>
        <v>35</v>
      </c>
      <c r="AQ30" s="62">
        <f t="shared" si="4"/>
        <v>2.0813830877966839</v>
      </c>
      <c r="AR30" s="62">
        <f t="shared" si="5"/>
        <v>104.0691543898342</v>
      </c>
      <c r="AS30" s="62">
        <f t="shared" si="6"/>
        <v>208.13830877966839</v>
      </c>
      <c r="AT30" s="62">
        <f t="shared" si="7"/>
        <v>-104.0691543898342</v>
      </c>
      <c r="AU30" s="62">
        <f t="shared" si="8"/>
        <v>520.34577194917097</v>
      </c>
      <c r="AV30" s="62">
        <f t="shared" si="9"/>
        <v>-208.13830877966839</v>
      </c>
      <c r="AW30" s="63">
        <f t="shared" si="30"/>
        <v>312.2074631695026</v>
      </c>
      <c r="AX30" s="61" t="str">
        <f t="shared" ca="1" si="11"/>
        <v/>
      </c>
      <c r="AY30" s="69">
        <f t="shared" ca="1" si="31"/>
        <v>9576.9336940818102</v>
      </c>
      <c r="AZ30" s="51">
        <f t="shared" si="12"/>
        <v>728.48408072883933</v>
      </c>
      <c r="BA30" s="55">
        <f t="shared" ca="1" si="13"/>
        <v>7.8478713883932169E-2</v>
      </c>
      <c r="BB30" s="55">
        <f t="shared" ca="1" si="32"/>
        <v>0.4351742338121064</v>
      </c>
      <c r="BC30" s="64">
        <f t="shared" ca="1" si="14"/>
        <v>-405.22348496954385</v>
      </c>
      <c r="BE30" s="52" t="str">
        <f t="shared" ca="1" si="15"/>
        <v/>
      </c>
      <c r="BF30" s="52" t="str">
        <f t="shared" ca="1" si="16"/>
        <v/>
      </c>
      <c r="BG30" s="52">
        <f t="shared" ca="1" si="17"/>
        <v>17.799999999999969</v>
      </c>
      <c r="BH30" s="52" t="str">
        <f t="shared" ca="1" si="18"/>
        <v/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9282.5690518609536</v>
      </c>
      <c r="AB31" s="69">
        <f t="shared" ca="1" si="27"/>
        <v>-717.43094813904645</v>
      </c>
      <c r="AC31" s="69">
        <f t="shared" ca="1" si="28"/>
        <v>188.25048771415089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4.9000000000000004</v>
      </c>
      <c r="AG31" s="78">
        <f t="shared" si="39"/>
        <v>200</v>
      </c>
      <c r="AH31" s="60">
        <f t="shared" si="39"/>
        <v>50</v>
      </c>
      <c r="AI31" s="60">
        <f t="shared" si="39"/>
        <v>245.00000000000003</v>
      </c>
      <c r="AJ31" s="60">
        <f t="shared" si="39"/>
        <v>10245</v>
      </c>
      <c r="AK31" s="60">
        <f t="shared" si="39"/>
        <v>927.43094813904702</v>
      </c>
      <c r="AL31" s="60">
        <f t="shared" si="39"/>
        <v>18.548618962780939</v>
      </c>
      <c r="AM31" s="60">
        <f t="shared" ca="1" si="39"/>
        <v>-668.06630591818998</v>
      </c>
      <c r="AN31" s="60">
        <f t="shared" ca="1" si="39"/>
        <v>-668.06630591818998</v>
      </c>
      <c r="AO31" s="60">
        <f t="shared" ca="1" si="39"/>
        <v>668.06630591818998</v>
      </c>
      <c r="AP31" s="63">
        <f t="shared" si="3"/>
        <v>35</v>
      </c>
      <c r="AQ31" s="62">
        <f t="shared" si="4"/>
        <v>2.0874925967672864</v>
      </c>
      <c r="AR31" s="62">
        <f t="shared" si="5"/>
        <v>104.37462983836431</v>
      </c>
      <c r="AS31" s="62">
        <f t="shared" si="6"/>
        <v>208.74925967672863</v>
      </c>
      <c r="AT31" s="62">
        <f t="shared" si="7"/>
        <v>-104.37462983836431</v>
      </c>
      <c r="AU31" s="62">
        <f t="shared" si="8"/>
        <v>521.87314919182154</v>
      </c>
      <c r="AV31" s="62">
        <f t="shared" si="9"/>
        <v>-208.74925967672863</v>
      </c>
      <c r="AW31" s="63">
        <f t="shared" si="30"/>
        <v>313.12388951509291</v>
      </c>
      <c r="AX31" s="61" t="str">
        <f t="shared" ca="1" si="11"/>
        <v/>
      </c>
      <c r="AY31" s="69">
        <f t="shared" ca="1" si="31"/>
        <v>9576.9336940818102</v>
      </c>
      <c r="AZ31" s="51">
        <f t="shared" si="12"/>
        <v>730.62240886855022</v>
      </c>
      <c r="BA31" s="55">
        <f t="shared" ca="1" si="13"/>
        <v>7.8709073402699475E-2</v>
      </c>
      <c r="BB31" s="55">
        <f t="shared" ca="1" si="32"/>
        <v>0.43645160600794974</v>
      </c>
      <c r="BC31" s="64">
        <f t="shared" ca="1" si="14"/>
        <v>-404.30705862395354</v>
      </c>
      <c r="BE31" s="52" t="str">
        <f t="shared" ca="1" si="15"/>
        <v/>
      </c>
      <c r="BF31" s="52" t="str">
        <f t="shared" ca="1" si="16"/>
        <v/>
      </c>
      <c r="BG31" s="52">
        <f t="shared" ca="1" si="17"/>
        <v>17.699999999999967</v>
      </c>
      <c r="BH31" s="52" t="str">
        <f t="shared" ca="1" si="18"/>
        <v/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9282.5690518609536</v>
      </c>
      <c r="AB32" s="69">
        <f t="shared" ca="1" si="27"/>
        <v>-717.43094813904645</v>
      </c>
      <c r="AC32" s="69">
        <f t="shared" ca="1" si="28"/>
        <v>188.25048771415089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4.9000000000000004</v>
      </c>
      <c r="AG32" s="78">
        <f t="shared" si="39"/>
        <v>200</v>
      </c>
      <c r="AH32" s="60">
        <f t="shared" si="39"/>
        <v>50</v>
      </c>
      <c r="AI32" s="60">
        <f t="shared" si="39"/>
        <v>245.00000000000003</v>
      </c>
      <c r="AJ32" s="60">
        <f t="shared" si="39"/>
        <v>10245</v>
      </c>
      <c r="AK32" s="60">
        <f t="shared" si="39"/>
        <v>927.43094813904702</v>
      </c>
      <c r="AL32" s="60">
        <f t="shared" si="39"/>
        <v>18.548618962780939</v>
      </c>
      <c r="AM32" s="60">
        <f t="shared" ca="1" si="39"/>
        <v>-668.06630591818998</v>
      </c>
      <c r="AN32" s="60">
        <f t="shared" ca="1" si="39"/>
        <v>-668.06630591818998</v>
      </c>
      <c r="AO32" s="60">
        <f t="shared" ca="1" si="39"/>
        <v>668.06630591818998</v>
      </c>
      <c r="AP32" s="63">
        <f t="shared" si="3"/>
        <v>35</v>
      </c>
      <c r="AQ32" s="62">
        <f t="shared" si="4"/>
        <v>2.0936715319761916</v>
      </c>
      <c r="AR32" s="62">
        <f t="shared" si="5"/>
        <v>104.68357659880958</v>
      </c>
      <c r="AS32" s="62">
        <f t="shared" si="6"/>
        <v>209.36715319761916</v>
      </c>
      <c r="AT32" s="62">
        <f t="shared" si="7"/>
        <v>-104.68357659880958</v>
      </c>
      <c r="AU32" s="62">
        <f t="shared" si="8"/>
        <v>523.41788299404789</v>
      </c>
      <c r="AV32" s="62">
        <f t="shared" si="9"/>
        <v>-209.36715319761916</v>
      </c>
      <c r="AW32" s="63">
        <f t="shared" si="30"/>
        <v>314.05072979642875</v>
      </c>
      <c r="AX32" s="61" t="str">
        <f t="shared" ca="1" si="11"/>
        <v/>
      </c>
      <c r="AY32" s="69">
        <f t="shared" ca="1" si="31"/>
        <v>9576.9336940818102</v>
      </c>
      <c r="AZ32" s="51">
        <f t="shared" si="12"/>
        <v>732.78503619166702</v>
      </c>
      <c r="BA32" s="55">
        <f t="shared" ca="1" si="13"/>
        <v>7.894205064327095E-2</v>
      </c>
      <c r="BB32" s="55">
        <f t="shared" ca="1" si="32"/>
        <v>0.43774349379692784</v>
      </c>
      <c r="BC32" s="64">
        <f t="shared" ca="1" si="14"/>
        <v>-403.3802183426177</v>
      </c>
      <c r="BE32" s="52" t="str">
        <f t="shared" ca="1" si="15"/>
        <v/>
      </c>
      <c r="BF32" s="52" t="str">
        <f t="shared" ca="1" si="16"/>
        <v/>
      </c>
      <c r="BG32" s="52">
        <f t="shared" ca="1" si="17"/>
        <v>17.599999999999966</v>
      </c>
      <c r="BH32" s="52" t="str">
        <f t="shared" ca="1" si="18"/>
        <v/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9282.5690518609536</v>
      </c>
      <c r="AB33" s="69">
        <f t="shared" ca="1" si="27"/>
        <v>-717.43094813904645</v>
      </c>
      <c r="AC33" s="69">
        <f t="shared" ca="1" si="28"/>
        <v>188.25048771415089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4.9000000000000004</v>
      </c>
      <c r="AG33" s="78">
        <f t="shared" si="39"/>
        <v>200</v>
      </c>
      <c r="AH33" s="60">
        <f t="shared" si="39"/>
        <v>50</v>
      </c>
      <c r="AI33" s="60">
        <f t="shared" si="39"/>
        <v>245.00000000000003</v>
      </c>
      <c r="AJ33" s="60">
        <f t="shared" si="39"/>
        <v>10245</v>
      </c>
      <c r="AK33" s="60">
        <f t="shared" si="39"/>
        <v>927.43094813904702</v>
      </c>
      <c r="AL33" s="60">
        <f t="shared" si="39"/>
        <v>18.548618962780939</v>
      </c>
      <c r="AM33" s="60">
        <f t="shared" ca="1" si="39"/>
        <v>-668.06630591818998</v>
      </c>
      <c r="AN33" s="60">
        <f t="shared" ca="1" si="39"/>
        <v>-668.06630591818998</v>
      </c>
      <c r="AO33" s="60">
        <f t="shared" ca="1" si="39"/>
        <v>668.06630591818998</v>
      </c>
      <c r="AP33" s="63">
        <f t="shared" si="3"/>
        <v>35</v>
      </c>
      <c r="AQ33" s="62">
        <f t="shared" si="4"/>
        <v>2.0999210835874846</v>
      </c>
      <c r="AR33" s="62">
        <f t="shared" si="5"/>
        <v>104.99605417937423</v>
      </c>
      <c r="AS33" s="62">
        <f t="shared" si="6"/>
        <v>209.99210835874845</v>
      </c>
      <c r="AT33" s="62">
        <f t="shared" si="7"/>
        <v>-104.99605417937423</v>
      </c>
      <c r="AU33" s="62">
        <f t="shared" si="8"/>
        <v>524.98027089687116</v>
      </c>
      <c r="AV33" s="62">
        <f t="shared" si="9"/>
        <v>-209.99210835874845</v>
      </c>
      <c r="AW33" s="63">
        <f t="shared" si="30"/>
        <v>314.98816253812271</v>
      </c>
      <c r="AX33" s="61" t="str">
        <f t="shared" ca="1" si="11"/>
        <v/>
      </c>
      <c r="AY33" s="69">
        <f t="shared" ca="1" si="31"/>
        <v>9576.9336940818102</v>
      </c>
      <c r="AZ33" s="51">
        <f t="shared" si="12"/>
        <v>734.97237925561956</v>
      </c>
      <c r="BA33" s="55">
        <f t="shared" ca="1" si="13"/>
        <v>7.9177690480877555E-2</v>
      </c>
      <c r="BB33" s="55">
        <f t="shared" ca="1" si="32"/>
        <v>0.43905014601778003</v>
      </c>
      <c r="BC33" s="64">
        <f t="shared" ca="1" si="14"/>
        <v>-402.44278560092374</v>
      </c>
      <c r="BE33" s="52" t="str">
        <f t="shared" ca="1" si="15"/>
        <v/>
      </c>
      <c r="BF33" s="52" t="str">
        <f t="shared" ca="1" si="16"/>
        <v/>
      </c>
      <c r="BG33" s="52">
        <f t="shared" ca="1" si="17"/>
        <v>17.499999999999964</v>
      </c>
      <c r="BH33" s="52" t="str">
        <f t="shared" ca="1" si="18"/>
        <v/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9282.5690518609536</v>
      </c>
      <c r="AB34" s="69">
        <f t="shared" ca="1" si="27"/>
        <v>-717.43094813904645</v>
      </c>
      <c r="AC34" s="69">
        <f t="shared" ca="1" si="28"/>
        <v>188.25048771415089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4.9000000000000004</v>
      </c>
      <c r="AG34" s="78">
        <f t="shared" si="39"/>
        <v>200</v>
      </c>
      <c r="AH34" s="60">
        <f t="shared" si="39"/>
        <v>50</v>
      </c>
      <c r="AI34" s="60">
        <f t="shared" si="39"/>
        <v>245.00000000000003</v>
      </c>
      <c r="AJ34" s="60">
        <f t="shared" si="39"/>
        <v>10245</v>
      </c>
      <c r="AK34" s="60">
        <f t="shared" si="39"/>
        <v>927.43094813904702</v>
      </c>
      <c r="AL34" s="60">
        <f t="shared" si="39"/>
        <v>18.548618962780939</v>
      </c>
      <c r="AM34" s="60">
        <f t="shared" ca="1" si="39"/>
        <v>-668.06630591818998</v>
      </c>
      <c r="AN34" s="60">
        <f t="shared" ca="1" si="39"/>
        <v>-668.06630591818998</v>
      </c>
      <c r="AO34" s="60">
        <f t="shared" ca="1" si="39"/>
        <v>668.06630591818998</v>
      </c>
      <c r="AP34" s="63">
        <f t="shared" si="3"/>
        <v>35</v>
      </c>
      <c r="AQ34" s="62">
        <f t="shared" si="4"/>
        <v>2.1062424691253439</v>
      </c>
      <c r="AR34" s="62">
        <f t="shared" si="5"/>
        <v>105.31212345626719</v>
      </c>
      <c r="AS34" s="62">
        <f t="shared" si="6"/>
        <v>210.62424691253437</v>
      </c>
      <c r="AT34" s="62">
        <f t="shared" si="7"/>
        <v>-105.31212345626719</v>
      </c>
      <c r="AU34" s="62">
        <f t="shared" si="8"/>
        <v>526.56061728133591</v>
      </c>
      <c r="AV34" s="62">
        <f t="shared" si="9"/>
        <v>-210.62424691253437</v>
      </c>
      <c r="AW34" s="63">
        <f t="shared" si="30"/>
        <v>315.93637036880153</v>
      </c>
      <c r="AX34" s="61" t="str">
        <f t="shared" ca="1" si="11"/>
        <v/>
      </c>
      <c r="AY34" s="69">
        <f t="shared" ca="1" si="31"/>
        <v>9576.9336940818102</v>
      </c>
      <c r="AZ34" s="51">
        <f t="shared" si="12"/>
        <v>737.18486419387034</v>
      </c>
      <c r="BA34" s="55">
        <f t="shared" ca="1" si="13"/>
        <v>7.9416038822364671E-2</v>
      </c>
      <c r="BB34" s="55">
        <f t="shared" ca="1" si="32"/>
        <v>0.44037181722967628</v>
      </c>
      <c r="BC34" s="64">
        <f t="shared" ca="1" si="14"/>
        <v>-401.49457777024492</v>
      </c>
      <c r="BE34" s="52" t="str">
        <f t="shared" ca="1" si="15"/>
        <v/>
      </c>
      <c r="BF34" s="52" t="str">
        <f t="shared" ca="1" si="16"/>
        <v/>
      </c>
      <c r="BG34" s="52">
        <f t="shared" ca="1" si="17"/>
        <v>17.399999999999963</v>
      </c>
      <c r="BH34" s="52" t="str">
        <f t="shared" ca="1" si="18"/>
        <v/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9282.5690518609536</v>
      </c>
      <c r="AB35" s="69">
        <f t="shared" ca="1" si="27"/>
        <v>-717.43094813904645</v>
      </c>
      <c r="AC35" s="69">
        <f t="shared" ca="1" si="28"/>
        <v>188.25048771415089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4.9000000000000004</v>
      </c>
      <c r="AG35" s="78">
        <f t="shared" si="39"/>
        <v>200</v>
      </c>
      <c r="AH35" s="60">
        <f t="shared" si="39"/>
        <v>50</v>
      </c>
      <c r="AI35" s="60">
        <f t="shared" si="39"/>
        <v>245.00000000000003</v>
      </c>
      <c r="AJ35" s="60">
        <f t="shared" si="39"/>
        <v>10245</v>
      </c>
      <c r="AK35" s="60">
        <f t="shared" si="39"/>
        <v>927.43094813904702</v>
      </c>
      <c r="AL35" s="60">
        <f t="shared" si="39"/>
        <v>18.548618962780939</v>
      </c>
      <c r="AM35" s="60">
        <f t="shared" ca="1" si="39"/>
        <v>-668.06630591818998</v>
      </c>
      <c r="AN35" s="60">
        <f t="shared" ca="1" si="39"/>
        <v>-668.06630591818998</v>
      </c>
      <c r="AO35" s="60">
        <f t="shared" ca="1" si="39"/>
        <v>668.06630591818998</v>
      </c>
      <c r="AP35" s="63">
        <f t="shared" si="3"/>
        <v>35</v>
      </c>
      <c r="AQ35" s="62">
        <f t="shared" si="4"/>
        <v>2.1126369342647964</v>
      </c>
      <c r="AR35" s="62">
        <f t="shared" si="5"/>
        <v>105.63184671323982</v>
      </c>
      <c r="AS35" s="62">
        <f t="shared" si="6"/>
        <v>211.26369342647965</v>
      </c>
      <c r="AT35" s="62">
        <f t="shared" si="7"/>
        <v>-105.63184671323982</v>
      </c>
      <c r="AU35" s="62">
        <f t="shared" si="8"/>
        <v>528.15923356619908</v>
      </c>
      <c r="AV35" s="62">
        <f t="shared" si="9"/>
        <v>-211.26369342647965</v>
      </c>
      <c r="AW35" s="63">
        <f t="shared" si="30"/>
        <v>316.8955401397194</v>
      </c>
      <c r="AX35" s="61" t="str">
        <f t="shared" ca="1" si="11"/>
        <v/>
      </c>
      <c r="AY35" s="69">
        <f t="shared" ca="1" si="31"/>
        <v>9576.9336940818102</v>
      </c>
      <c r="AZ35" s="51">
        <f t="shared" si="12"/>
        <v>739.42292699267875</v>
      </c>
      <c r="BA35" s="55">
        <f t="shared" ca="1" si="13"/>
        <v>7.9657142636007705E-2</v>
      </c>
      <c r="BB35" s="55">
        <f t="shared" ca="1" si="32"/>
        <v>0.4417087678775482</v>
      </c>
      <c r="BC35" s="64">
        <f t="shared" ca="1" si="14"/>
        <v>-400.53540799932705</v>
      </c>
      <c r="BE35" s="52" t="str">
        <f t="shared" ca="1" si="15"/>
        <v/>
      </c>
      <c r="BF35" s="52" t="str">
        <f t="shared" ca="1" si="16"/>
        <v/>
      </c>
      <c r="BG35" s="52">
        <f t="shared" ca="1" si="17"/>
        <v>17.299999999999962</v>
      </c>
      <c r="BH35" s="52" t="str">
        <f t="shared" ca="1" si="18"/>
        <v/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9282.5690518609536</v>
      </c>
      <c r="AB36" s="69">
        <f t="shared" ca="1" si="27"/>
        <v>-717.43094813904645</v>
      </c>
      <c r="AC36" s="69">
        <f t="shared" ca="1" si="28"/>
        <v>188.25048771415089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4.9000000000000004</v>
      </c>
      <c r="AG36" s="78">
        <f t="shared" si="39"/>
        <v>200</v>
      </c>
      <c r="AH36" s="60">
        <f t="shared" si="39"/>
        <v>50</v>
      </c>
      <c r="AI36" s="60">
        <f t="shared" si="39"/>
        <v>245.00000000000003</v>
      </c>
      <c r="AJ36" s="60">
        <f t="shared" si="39"/>
        <v>10245</v>
      </c>
      <c r="AK36" s="60">
        <f t="shared" si="39"/>
        <v>927.43094813904702</v>
      </c>
      <c r="AL36" s="60">
        <f t="shared" si="39"/>
        <v>18.548618962780939</v>
      </c>
      <c r="AM36" s="60">
        <f t="shared" ca="1" si="39"/>
        <v>-668.06630591818998</v>
      </c>
      <c r="AN36" s="60">
        <f t="shared" ca="1" si="39"/>
        <v>-668.06630591818998</v>
      </c>
      <c r="AO36" s="60">
        <f t="shared" ca="1" si="39"/>
        <v>668.06630591818998</v>
      </c>
      <c r="AP36" s="63">
        <f t="shared" si="3"/>
        <v>35</v>
      </c>
      <c r="AQ36" s="62">
        <f t="shared" si="4"/>
        <v>2.1191057536500573</v>
      </c>
      <c r="AR36" s="62">
        <f t="shared" si="5"/>
        <v>105.95528768250287</v>
      </c>
      <c r="AS36" s="62">
        <f t="shared" si="6"/>
        <v>211.91057536500574</v>
      </c>
      <c r="AT36" s="62">
        <f t="shared" si="7"/>
        <v>-105.95528768250287</v>
      </c>
      <c r="AU36" s="62">
        <f t="shared" si="8"/>
        <v>529.77643841251438</v>
      </c>
      <c r="AV36" s="62">
        <f t="shared" si="9"/>
        <v>-211.91057536500574</v>
      </c>
      <c r="AW36" s="63">
        <f t="shared" si="30"/>
        <v>317.86586304750864</v>
      </c>
      <c r="AX36" s="61" t="str">
        <f t="shared" ca="1" si="11"/>
        <v/>
      </c>
      <c r="AY36" s="69">
        <f t="shared" ca="1" si="31"/>
        <v>9576.9336940818102</v>
      </c>
      <c r="AZ36" s="51">
        <f t="shared" si="12"/>
        <v>741.68701377752006</v>
      </c>
      <c r="BA36" s="55">
        <f t="shared" ca="1" si="13"/>
        <v>7.9901049982367536E-2</v>
      </c>
      <c r="BB36" s="55">
        <f t="shared" ca="1" si="32"/>
        <v>0.44306126446318644</v>
      </c>
      <c r="BC36" s="64">
        <f t="shared" ca="1" si="14"/>
        <v>-399.56508509153781</v>
      </c>
      <c r="BE36" s="52" t="str">
        <f t="shared" ca="1" si="15"/>
        <v/>
      </c>
      <c r="BF36" s="52" t="str">
        <f t="shared" ca="1" si="16"/>
        <v/>
      </c>
      <c r="BG36" s="52">
        <f t="shared" ca="1" si="17"/>
        <v>17.19999999999996</v>
      </c>
      <c r="BH36" s="52" t="str">
        <f t="shared" ca="1" si="18"/>
        <v/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9282.5690518609536</v>
      </c>
      <c r="AB37" s="69">
        <f t="shared" ca="1" si="27"/>
        <v>-717.43094813904645</v>
      </c>
      <c r="AC37" s="69">
        <f t="shared" ca="1" si="28"/>
        <v>188.25048771415089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4.9000000000000004</v>
      </c>
      <c r="AG37" s="78">
        <f t="shared" si="39"/>
        <v>200</v>
      </c>
      <c r="AH37" s="60">
        <f t="shared" si="39"/>
        <v>50</v>
      </c>
      <c r="AI37" s="60">
        <f t="shared" si="39"/>
        <v>245.00000000000003</v>
      </c>
      <c r="AJ37" s="60">
        <f t="shared" si="39"/>
        <v>10245</v>
      </c>
      <c r="AK37" s="60">
        <f t="shared" si="39"/>
        <v>927.43094813904702</v>
      </c>
      <c r="AL37" s="60">
        <f t="shared" si="39"/>
        <v>18.548618962780939</v>
      </c>
      <c r="AM37" s="60">
        <f t="shared" ca="1" si="39"/>
        <v>-668.06630591818998</v>
      </c>
      <c r="AN37" s="60">
        <f t="shared" ca="1" si="39"/>
        <v>-668.06630591818998</v>
      </c>
      <c r="AO37" s="60">
        <f t="shared" ca="1" si="39"/>
        <v>668.06630591818998</v>
      </c>
      <c r="AP37" s="63">
        <f t="shared" si="3"/>
        <v>35</v>
      </c>
      <c r="AQ37" s="62">
        <f t="shared" si="4"/>
        <v>2.1256502317415782</v>
      </c>
      <c r="AR37" s="62">
        <f t="shared" si="5"/>
        <v>106.28251158707891</v>
      </c>
      <c r="AS37" s="62">
        <f t="shared" si="6"/>
        <v>212.56502317415783</v>
      </c>
      <c r="AT37" s="62">
        <f t="shared" si="7"/>
        <v>-106.28251158707891</v>
      </c>
      <c r="AU37" s="62">
        <f t="shared" si="8"/>
        <v>531.4125579353946</v>
      </c>
      <c r="AV37" s="62">
        <f t="shared" si="9"/>
        <v>-212.56502317415783</v>
      </c>
      <c r="AW37" s="63">
        <f t="shared" si="30"/>
        <v>318.84753476123677</v>
      </c>
      <c r="AX37" s="61" t="str">
        <f t="shared" ca="1" si="11"/>
        <v/>
      </c>
      <c r="AY37" s="69">
        <f t="shared" ca="1" si="31"/>
        <v>9576.9336940818102</v>
      </c>
      <c r="AZ37" s="51">
        <f t="shared" si="12"/>
        <v>743.97758110955237</v>
      </c>
      <c r="BA37" s="55">
        <f t="shared" ca="1" si="13"/>
        <v>8.0147810046228632E-2</v>
      </c>
      <c r="BB37" s="55">
        <f t="shared" ca="1" si="32"/>
        <v>0.44442957972234065</v>
      </c>
      <c r="BC37" s="64">
        <f t="shared" ca="1" si="14"/>
        <v>-398.58341337780968</v>
      </c>
      <c r="BE37" s="52" t="str">
        <f t="shared" ca="1" si="15"/>
        <v/>
      </c>
      <c r="BF37" s="52" t="str">
        <f t="shared" ca="1" si="16"/>
        <v/>
      </c>
      <c r="BG37" s="52">
        <f t="shared" ca="1" si="17"/>
        <v>17.099999999999959</v>
      </c>
      <c r="BH37" s="52" t="str">
        <f t="shared" ca="1" si="18"/>
        <v/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9282.5690518609536</v>
      </c>
      <c r="AB38" s="69">
        <f t="shared" ca="1" si="27"/>
        <v>-717.43094813904645</v>
      </c>
      <c r="AC38" s="69">
        <f t="shared" ca="1" si="28"/>
        <v>188.25048771415089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4.9000000000000004</v>
      </c>
      <c r="AG38" s="78">
        <f t="shared" si="39"/>
        <v>200</v>
      </c>
      <c r="AH38" s="60">
        <f t="shared" si="39"/>
        <v>50</v>
      </c>
      <c r="AI38" s="60">
        <f t="shared" si="39"/>
        <v>245.00000000000003</v>
      </c>
      <c r="AJ38" s="60">
        <f t="shared" si="39"/>
        <v>10245</v>
      </c>
      <c r="AK38" s="60">
        <f t="shared" si="39"/>
        <v>927.43094813904702</v>
      </c>
      <c r="AL38" s="60">
        <f t="shared" si="39"/>
        <v>18.548618962780939</v>
      </c>
      <c r="AM38" s="60">
        <f t="shared" ca="1" si="39"/>
        <v>-668.06630591818998</v>
      </c>
      <c r="AN38" s="60">
        <f t="shared" ca="1" si="39"/>
        <v>-668.06630591818998</v>
      </c>
      <c r="AO38" s="60">
        <f t="shared" ca="1" si="39"/>
        <v>668.06630591818998</v>
      </c>
      <c r="AP38" s="63">
        <f t="shared" si="3"/>
        <v>35</v>
      </c>
      <c r="AQ38" s="62">
        <f t="shared" si="4"/>
        <v>2.1322717036929992</v>
      </c>
      <c r="AR38" s="62">
        <f t="shared" si="5"/>
        <v>106.61358518464996</v>
      </c>
      <c r="AS38" s="62">
        <f t="shared" si="6"/>
        <v>213.22717036929993</v>
      </c>
      <c r="AT38" s="62">
        <f t="shared" si="7"/>
        <v>-106.61358518464996</v>
      </c>
      <c r="AU38" s="62">
        <f t="shared" si="8"/>
        <v>533.06792592324985</v>
      </c>
      <c r="AV38" s="62">
        <f t="shared" si="9"/>
        <v>-213.22717036929993</v>
      </c>
      <c r="AW38" s="63">
        <f t="shared" si="30"/>
        <v>319.84075555394992</v>
      </c>
      <c r="AX38" s="61" t="str">
        <f t="shared" ca="1" si="11"/>
        <v/>
      </c>
      <c r="AY38" s="69">
        <f t="shared" ca="1" si="31"/>
        <v>9576.9336940818102</v>
      </c>
      <c r="AZ38" s="51">
        <f t="shared" si="12"/>
        <v>746.29509629254972</v>
      </c>
      <c r="BA38" s="55">
        <f t="shared" ca="1" si="13"/>
        <v>8.0397473169664571E-2</v>
      </c>
      <c r="BB38" s="55">
        <f t="shared" ca="1" si="32"/>
        <v>0.4458139928080731</v>
      </c>
      <c r="BC38" s="64">
        <f t="shared" ca="1" si="14"/>
        <v>-397.59019258509653</v>
      </c>
      <c r="BE38" s="52" t="str">
        <f t="shared" ca="1" si="15"/>
        <v/>
      </c>
      <c r="BF38" s="52" t="str">
        <f t="shared" ca="1" si="16"/>
        <v/>
      </c>
      <c r="BG38" s="52">
        <f t="shared" ca="1" si="17"/>
        <v>16.999999999999957</v>
      </c>
      <c r="BH38" s="52" t="str">
        <f t="shared" ca="1" si="18"/>
        <v/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9282.5690518609536</v>
      </c>
      <c r="AB39" s="69">
        <f t="shared" ca="1" si="27"/>
        <v>-717.43094813904645</v>
      </c>
      <c r="AC39" s="69">
        <f t="shared" ca="1" si="28"/>
        <v>188.25048771415089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4.9000000000000004</v>
      </c>
      <c r="AG39" s="78">
        <f t="shared" si="39"/>
        <v>200</v>
      </c>
      <c r="AH39" s="60">
        <f t="shared" si="39"/>
        <v>50</v>
      </c>
      <c r="AI39" s="60">
        <f t="shared" si="39"/>
        <v>245.00000000000003</v>
      </c>
      <c r="AJ39" s="60">
        <f t="shared" si="39"/>
        <v>10245</v>
      </c>
      <c r="AK39" s="60">
        <f t="shared" si="39"/>
        <v>927.43094813904702</v>
      </c>
      <c r="AL39" s="60">
        <f t="shared" si="39"/>
        <v>18.548618962780939</v>
      </c>
      <c r="AM39" s="60">
        <f t="shared" ca="1" si="39"/>
        <v>-668.06630591818998</v>
      </c>
      <c r="AN39" s="60">
        <f t="shared" ca="1" si="39"/>
        <v>-668.06630591818998</v>
      </c>
      <c r="AO39" s="60">
        <f t="shared" ca="1" si="39"/>
        <v>668.06630591818998</v>
      </c>
      <c r="AP39" s="63">
        <f t="shared" si="3"/>
        <v>35</v>
      </c>
      <c r="AQ39" s="62">
        <f t="shared" si="4"/>
        <v>2.1389715362592301</v>
      </c>
      <c r="AR39" s="62">
        <f t="shared" si="5"/>
        <v>106.94857681296151</v>
      </c>
      <c r="AS39" s="62">
        <f t="shared" si="6"/>
        <v>213.89715362592301</v>
      </c>
      <c r="AT39" s="62">
        <f t="shared" si="7"/>
        <v>-106.94857681296151</v>
      </c>
      <c r="AU39" s="62">
        <f t="shared" si="8"/>
        <v>534.74288406480753</v>
      </c>
      <c r="AV39" s="62">
        <f t="shared" si="9"/>
        <v>-213.89715362592301</v>
      </c>
      <c r="AW39" s="63">
        <f t="shared" si="30"/>
        <v>320.84573043888452</v>
      </c>
      <c r="AX39" s="61" t="str">
        <f t="shared" ca="1" si="11"/>
        <v/>
      </c>
      <c r="AY39" s="69">
        <f t="shared" ca="1" si="31"/>
        <v>9576.9336940818102</v>
      </c>
      <c r="AZ39" s="51">
        <f t="shared" si="12"/>
        <v>748.64003769073054</v>
      </c>
      <c r="BA39" s="55">
        <f t="shared" ca="1" si="13"/>
        <v>8.0650090886277268E-2</v>
      </c>
      <c r="BB39" s="55">
        <f t="shared" ca="1" si="32"/>
        <v>0.44721478948061893</v>
      </c>
      <c r="BC39" s="64">
        <f t="shared" ca="1" si="14"/>
        <v>-396.58521770016193</v>
      </c>
      <c r="BE39" s="52" t="str">
        <f t="shared" ca="1" si="15"/>
        <v/>
      </c>
      <c r="BF39" s="52" t="str">
        <f t="shared" ca="1" si="16"/>
        <v/>
      </c>
      <c r="BG39" s="52">
        <f t="shared" ca="1" si="17"/>
        <v>16.899999999999956</v>
      </c>
      <c r="BH39" s="52" t="str">
        <f t="shared" ca="1" si="18"/>
        <v/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9282.5690518609536</v>
      </c>
      <c r="AB40" s="69">
        <f t="shared" ca="1" si="27"/>
        <v>-717.43094813904645</v>
      </c>
      <c r="AC40" s="69">
        <f t="shared" ca="1" si="28"/>
        <v>188.25048771415089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4.9000000000000004</v>
      </c>
      <c r="AG40" s="78">
        <f t="shared" si="39"/>
        <v>200</v>
      </c>
      <c r="AH40" s="60">
        <f t="shared" si="39"/>
        <v>50</v>
      </c>
      <c r="AI40" s="60">
        <f t="shared" si="39"/>
        <v>245.00000000000003</v>
      </c>
      <c r="AJ40" s="60">
        <f t="shared" si="39"/>
        <v>10245</v>
      </c>
      <c r="AK40" s="60">
        <f t="shared" si="39"/>
        <v>927.43094813904702</v>
      </c>
      <c r="AL40" s="60">
        <f t="shared" si="39"/>
        <v>18.548618962780939</v>
      </c>
      <c r="AM40" s="60">
        <f t="shared" ca="1" si="39"/>
        <v>-668.06630591818998</v>
      </c>
      <c r="AN40" s="60">
        <f t="shared" ca="1" si="39"/>
        <v>-668.06630591818998</v>
      </c>
      <c r="AO40" s="60">
        <f t="shared" ca="1" si="39"/>
        <v>668.06630591818998</v>
      </c>
      <c r="AP40" s="63">
        <f t="shared" si="3"/>
        <v>35</v>
      </c>
      <c r="AQ40" s="62">
        <f t="shared" si="4"/>
        <v>2.1457511287369639</v>
      </c>
      <c r="AR40" s="62">
        <f t="shared" si="5"/>
        <v>107.28755643684819</v>
      </c>
      <c r="AS40" s="62">
        <f t="shared" si="6"/>
        <v>214.57511287369638</v>
      </c>
      <c r="AT40" s="62">
        <f t="shared" si="7"/>
        <v>-107.28755643684819</v>
      </c>
      <c r="AU40" s="62">
        <f t="shared" si="8"/>
        <v>536.43778218424097</v>
      </c>
      <c r="AV40" s="62">
        <f t="shared" si="9"/>
        <v>-214.57511287369638</v>
      </c>
      <c r="AW40" s="63">
        <f t="shared" si="30"/>
        <v>321.86266931054456</v>
      </c>
      <c r="AX40" s="61" t="str">
        <f t="shared" ca="1" si="11"/>
        <v/>
      </c>
      <c r="AY40" s="69">
        <f t="shared" ca="1" si="31"/>
        <v>9576.9336940818102</v>
      </c>
      <c r="AZ40" s="51">
        <f t="shared" si="12"/>
        <v>751.01289505793738</v>
      </c>
      <c r="BA40" s="55">
        <f t="shared" ca="1" si="13"/>
        <v>8.0905715956659172E-2</v>
      </c>
      <c r="BB40" s="55">
        <f t="shared" ca="1" si="32"/>
        <v>0.44863226230402853</v>
      </c>
      <c r="BC40" s="64">
        <f t="shared" ca="1" si="14"/>
        <v>-395.56827882850189</v>
      </c>
      <c r="BE40" s="52" t="str">
        <f t="shared" ca="1" si="15"/>
        <v/>
      </c>
      <c r="BF40" s="52" t="str">
        <f t="shared" ca="1" si="16"/>
        <v/>
      </c>
      <c r="BG40" s="52">
        <f t="shared" ca="1" si="17"/>
        <v>16.799999999999955</v>
      </c>
      <c r="BH40" s="52" t="str">
        <f t="shared" ca="1" si="18"/>
        <v/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41">V40</f>
        <v>2</v>
      </c>
      <c r="W41" s="70">
        <f t="shared" si="41"/>
        <v>7</v>
      </c>
      <c r="X41" s="71">
        <f t="shared" si="41"/>
        <v>0.7142857142857143</v>
      </c>
      <c r="Y41" s="71">
        <f t="shared" si="41"/>
        <v>0.5</v>
      </c>
      <c r="Z41" s="69">
        <f t="shared" si="41"/>
        <v>10000</v>
      </c>
      <c r="AA41" s="69">
        <f t="shared" ca="1" si="41"/>
        <v>9282.5690518609536</v>
      </c>
      <c r="AB41" s="69">
        <f t="shared" ca="1" si="27"/>
        <v>-717.43094813904645</v>
      </c>
      <c r="AC41" s="69">
        <f t="shared" ref="AC41:AC72" ca="1" si="42">AC40</f>
        <v>188.25048771415089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4.9000000000000004</v>
      </c>
      <c r="AG41" s="78">
        <f t="shared" si="39"/>
        <v>200</v>
      </c>
      <c r="AH41" s="60">
        <f t="shared" si="39"/>
        <v>50</v>
      </c>
      <c r="AI41" s="60">
        <f t="shared" si="39"/>
        <v>245.00000000000003</v>
      </c>
      <c r="AJ41" s="60">
        <f t="shared" si="39"/>
        <v>10245</v>
      </c>
      <c r="AK41" s="60">
        <f t="shared" si="39"/>
        <v>927.43094813904702</v>
      </c>
      <c r="AL41" s="60">
        <f t="shared" si="39"/>
        <v>18.548618962780939</v>
      </c>
      <c r="AM41" s="60">
        <f t="shared" ca="1" si="39"/>
        <v>-668.06630591818998</v>
      </c>
      <c r="AN41" s="60">
        <f t="shared" ca="1" si="39"/>
        <v>-668.06630591818998</v>
      </c>
      <c r="AO41" s="60">
        <f t="shared" ca="1" si="39"/>
        <v>668.06630591818998</v>
      </c>
      <c r="AP41" s="63">
        <f t="shared" si="3"/>
        <v>35</v>
      </c>
      <c r="AQ41" s="62">
        <f t="shared" si="4"/>
        <v>2.1526119139389817</v>
      </c>
      <c r="AR41" s="62">
        <f t="shared" si="5"/>
        <v>107.63059569694909</v>
      </c>
      <c r="AS41" s="62">
        <f t="shared" si="6"/>
        <v>215.26119139389817</v>
      </c>
      <c r="AT41" s="62">
        <f t="shared" si="7"/>
        <v>-107.63059569694909</v>
      </c>
      <c r="AU41" s="62">
        <f t="shared" si="8"/>
        <v>538.1529784847454</v>
      </c>
      <c r="AV41" s="62">
        <f t="shared" si="9"/>
        <v>-215.26119139389817</v>
      </c>
      <c r="AW41" s="63">
        <f t="shared" si="30"/>
        <v>322.89178709084723</v>
      </c>
      <c r="AX41" s="61" t="str">
        <f t="shared" ca="1" si="11"/>
        <v/>
      </c>
      <c r="AY41" s="69">
        <f t="shared" ca="1" si="31"/>
        <v>9576.9336940818102</v>
      </c>
      <c r="AZ41" s="51">
        <f t="shared" si="12"/>
        <v>753.41416987864363</v>
      </c>
      <c r="BA41" s="55">
        <f t="shared" ca="1" si="13"/>
        <v>8.1164402405129482E-2</v>
      </c>
      <c r="BB41" s="55">
        <f t="shared" ca="1" si="32"/>
        <v>0.4500667108498741</v>
      </c>
      <c r="BC41" s="64">
        <f t="shared" ca="1" si="14"/>
        <v>-394.53916104819922</v>
      </c>
      <c r="BE41" s="52" t="str">
        <f t="shared" ca="1" si="15"/>
        <v/>
      </c>
      <c r="BF41" s="52" t="str">
        <f t="shared" ca="1" si="16"/>
        <v/>
      </c>
      <c r="BG41" s="52">
        <f t="shared" ca="1" si="17"/>
        <v>16.699999999999953</v>
      </c>
      <c r="BH41" s="52" t="str">
        <f t="shared" ca="1" si="18"/>
        <v/>
      </c>
    </row>
    <row r="42" spans="19:60">
      <c r="S42" s="68">
        <f t="shared" ref="S42:T57" si="43">S41</f>
        <v>7</v>
      </c>
      <c r="T42" s="69">
        <f t="shared" si="43"/>
        <v>2</v>
      </c>
      <c r="U42" s="70">
        <f t="shared" si="40"/>
        <v>5</v>
      </c>
      <c r="V42" s="68">
        <f t="shared" si="41"/>
        <v>2</v>
      </c>
      <c r="W42" s="70">
        <f t="shared" si="41"/>
        <v>7</v>
      </c>
      <c r="X42" s="71">
        <f t="shared" si="41"/>
        <v>0.7142857142857143</v>
      </c>
      <c r="Y42" s="71">
        <f t="shared" si="41"/>
        <v>0.5</v>
      </c>
      <c r="Z42" s="69">
        <f t="shared" si="41"/>
        <v>10000</v>
      </c>
      <c r="AA42" s="69">
        <f t="shared" ca="1" si="41"/>
        <v>9282.5690518609536</v>
      </c>
      <c r="AB42" s="69">
        <f t="shared" ca="1" si="27"/>
        <v>-717.43094813904645</v>
      </c>
      <c r="AC42" s="69">
        <f t="shared" ca="1" si="42"/>
        <v>188.25048771415089</v>
      </c>
      <c r="AD42" s="73">
        <f t="shared" si="35"/>
        <v>16.599999999999952</v>
      </c>
      <c r="AE42" s="69">
        <f t="shared" ref="AE42:AO57" si="44">AE41</f>
        <v>0.70000000000000007</v>
      </c>
      <c r="AF42" s="69">
        <f t="shared" si="44"/>
        <v>4.9000000000000004</v>
      </c>
      <c r="AG42" s="78">
        <f t="shared" si="44"/>
        <v>200</v>
      </c>
      <c r="AH42" s="60">
        <f t="shared" si="44"/>
        <v>50</v>
      </c>
      <c r="AI42" s="60">
        <f t="shared" si="44"/>
        <v>245.00000000000003</v>
      </c>
      <c r="AJ42" s="60">
        <f t="shared" si="44"/>
        <v>10245</v>
      </c>
      <c r="AK42" s="60">
        <f t="shared" si="44"/>
        <v>927.43094813904702</v>
      </c>
      <c r="AL42" s="60">
        <f t="shared" si="44"/>
        <v>18.548618962780939</v>
      </c>
      <c r="AM42" s="60">
        <f t="shared" ca="1" si="44"/>
        <v>-668.06630591818998</v>
      </c>
      <c r="AN42" s="60">
        <f t="shared" ca="1" si="44"/>
        <v>-668.06630591818998</v>
      </c>
      <c r="AO42" s="60">
        <f t="shared" ca="1" si="44"/>
        <v>668.06630591818998</v>
      </c>
      <c r="AP42" s="63">
        <f t="shared" si="3"/>
        <v>35</v>
      </c>
      <c r="AQ42" s="62">
        <f t="shared" si="4"/>
        <v>2.159555359203674</v>
      </c>
      <c r="AR42" s="62">
        <f t="shared" si="5"/>
        <v>107.9777679601837</v>
      </c>
      <c r="AS42" s="62">
        <f t="shared" si="6"/>
        <v>215.9555359203674</v>
      </c>
      <c r="AT42" s="62">
        <f t="shared" si="7"/>
        <v>-107.9777679601837</v>
      </c>
      <c r="AU42" s="62">
        <f t="shared" si="8"/>
        <v>539.8888398009185</v>
      </c>
      <c r="AV42" s="62">
        <f t="shared" si="9"/>
        <v>-215.9555359203674</v>
      </c>
      <c r="AW42" s="63">
        <f t="shared" si="30"/>
        <v>323.93330388055108</v>
      </c>
      <c r="AX42" s="61" t="str">
        <f t="shared" ca="1" si="11"/>
        <v/>
      </c>
      <c r="AY42" s="69">
        <f t="shared" ca="1" si="31"/>
        <v>9576.9336940818102</v>
      </c>
      <c r="AZ42" s="51">
        <f t="shared" si="12"/>
        <v>755.84437572128593</v>
      </c>
      <c r="BA42" s="55">
        <f t="shared" ca="1" si="13"/>
        <v>8.1426205557798198E-2</v>
      </c>
      <c r="BB42" s="55">
        <f t="shared" ca="1" si="32"/>
        <v>0.45151844190832013</v>
      </c>
      <c r="BC42" s="64">
        <f t="shared" ca="1" si="14"/>
        <v>-393.49764425849537</v>
      </c>
      <c r="BE42" s="52" t="str">
        <f t="shared" ca="1" si="15"/>
        <v/>
      </c>
      <c r="BF42" s="52" t="str">
        <f t="shared" ca="1" si="16"/>
        <v/>
      </c>
      <c r="BG42" s="52">
        <f t="shared" ca="1" si="17"/>
        <v>16.599999999999952</v>
      </c>
      <c r="BH42" s="52" t="str">
        <f t="shared" ca="1" si="18"/>
        <v/>
      </c>
    </row>
    <row r="43" spans="19:60">
      <c r="S43" s="68">
        <f t="shared" si="43"/>
        <v>7</v>
      </c>
      <c r="T43" s="69">
        <f t="shared" si="43"/>
        <v>2</v>
      </c>
      <c r="U43" s="70">
        <f t="shared" si="40"/>
        <v>5</v>
      </c>
      <c r="V43" s="68">
        <f t="shared" si="41"/>
        <v>2</v>
      </c>
      <c r="W43" s="70">
        <f t="shared" si="41"/>
        <v>7</v>
      </c>
      <c r="X43" s="71">
        <f t="shared" si="41"/>
        <v>0.7142857142857143</v>
      </c>
      <c r="Y43" s="71">
        <f t="shared" si="41"/>
        <v>0.5</v>
      </c>
      <c r="Z43" s="69">
        <f t="shared" si="41"/>
        <v>10000</v>
      </c>
      <c r="AA43" s="69">
        <f t="shared" ca="1" si="41"/>
        <v>9282.5690518609536</v>
      </c>
      <c r="AB43" s="69">
        <f t="shared" ca="1" si="27"/>
        <v>-717.43094813904645</v>
      </c>
      <c r="AC43" s="69">
        <f t="shared" ca="1" si="42"/>
        <v>188.25048771415089</v>
      </c>
      <c r="AD43" s="73">
        <f t="shared" si="35"/>
        <v>16.49999999999995</v>
      </c>
      <c r="AE43" s="69">
        <f t="shared" si="44"/>
        <v>0.70000000000000007</v>
      </c>
      <c r="AF43" s="69">
        <f t="shared" si="44"/>
        <v>4.9000000000000004</v>
      </c>
      <c r="AG43" s="78">
        <f t="shared" si="44"/>
        <v>200</v>
      </c>
      <c r="AH43" s="60">
        <f t="shared" si="44"/>
        <v>50</v>
      </c>
      <c r="AI43" s="60">
        <f t="shared" si="44"/>
        <v>245.00000000000003</v>
      </c>
      <c r="AJ43" s="60">
        <f t="shared" si="44"/>
        <v>10245</v>
      </c>
      <c r="AK43" s="60">
        <f t="shared" si="44"/>
        <v>927.43094813904702</v>
      </c>
      <c r="AL43" s="60">
        <f t="shared" si="44"/>
        <v>18.548618962780939</v>
      </c>
      <c r="AM43" s="60">
        <f t="shared" ca="1" si="44"/>
        <v>-668.06630591818998</v>
      </c>
      <c r="AN43" s="60">
        <f t="shared" ca="1" si="44"/>
        <v>-668.06630591818998</v>
      </c>
      <c r="AO43" s="60">
        <f t="shared" ca="1" si="44"/>
        <v>668.06630591818998</v>
      </c>
      <c r="AP43" s="63">
        <f t="shared" si="3"/>
        <v>35</v>
      </c>
      <c r="AQ43" s="62">
        <f t="shared" si="4"/>
        <v>2.1665829674412724</v>
      </c>
      <c r="AR43" s="62">
        <f t="shared" si="5"/>
        <v>108.32914837206363</v>
      </c>
      <c r="AS43" s="62">
        <f t="shared" si="6"/>
        <v>216.65829674412726</v>
      </c>
      <c r="AT43" s="62">
        <f t="shared" si="7"/>
        <v>-108.32914837206363</v>
      </c>
      <c r="AU43" s="62">
        <f t="shared" si="8"/>
        <v>541.64574186031814</v>
      </c>
      <c r="AV43" s="62">
        <f t="shared" si="9"/>
        <v>-216.65829674412726</v>
      </c>
      <c r="AW43" s="63">
        <f t="shared" si="30"/>
        <v>324.98744511619088</v>
      </c>
      <c r="AX43" s="61" t="str">
        <f t="shared" ca="1" si="11"/>
        <v/>
      </c>
      <c r="AY43" s="69">
        <f t="shared" ca="1" si="31"/>
        <v>9576.9336940818102</v>
      </c>
      <c r="AZ43" s="51">
        <f t="shared" si="12"/>
        <v>758.3040386044454</v>
      </c>
      <c r="BA43" s="55">
        <f t="shared" ca="1" si="13"/>
        <v>8.1691182082014452E-2</v>
      </c>
      <c r="BB43" s="55">
        <f t="shared" ca="1" si="32"/>
        <v>0.45298776970686877</v>
      </c>
      <c r="BC43" s="64">
        <f t="shared" ca="1" si="14"/>
        <v>-392.44350302285557</v>
      </c>
      <c r="BE43" s="52" t="str">
        <f t="shared" ca="1" si="15"/>
        <v/>
      </c>
      <c r="BF43" s="52" t="str">
        <f t="shared" ca="1" si="16"/>
        <v/>
      </c>
      <c r="BG43" s="52">
        <f t="shared" ca="1" si="17"/>
        <v>16.49999999999995</v>
      </c>
      <c r="BH43" s="52" t="str">
        <f t="shared" ca="1" si="18"/>
        <v/>
      </c>
    </row>
    <row r="44" spans="19:60">
      <c r="S44" s="68">
        <f t="shared" si="43"/>
        <v>7</v>
      </c>
      <c r="T44" s="69">
        <f t="shared" si="43"/>
        <v>2</v>
      </c>
      <c r="U44" s="70">
        <f t="shared" si="40"/>
        <v>5</v>
      </c>
      <c r="V44" s="68">
        <f t="shared" si="41"/>
        <v>2</v>
      </c>
      <c r="W44" s="70">
        <f t="shared" si="41"/>
        <v>7</v>
      </c>
      <c r="X44" s="71">
        <f t="shared" si="41"/>
        <v>0.7142857142857143</v>
      </c>
      <c r="Y44" s="71">
        <f t="shared" si="41"/>
        <v>0.5</v>
      </c>
      <c r="Z44" s="69">
        <f t="shared" si="41"/>
        <v>10000</v>
      </c>
      <c r="AA44" s="69">
        <f t="shared" ca="1" si="41"/>
        <v>9282.5690518609536</v>
      </c>
      <c r="AB44" s="69">
        <f t="shared" ca="1" si="27"/>
        <v>-717.43094813904645</v>
      </c>
      <c r="AC44" s="69">
        <f t="shared" ca="1" si="42"/>
        <v>188.25048771415089</v>
      </c>
      <c r="AD44" s="73">
        <f t="shared" si="35"/>
        <v>16.399999999999949</v>
      </c>
      <c r="AE44" s="69">
        <f t="shared" si="44"/>
        <v>0.70000000000000007</v>
      </c>
      <c r="AF44" s="69">
        <f t="shared" si="44"/>
        <v>4.9000000000000004</v>
      </c>
      <c r="AG44" s="78">
        <f t="shared" si="44"/>
        <v>200</v>
      </c>
      <c r="AH44" s="60">
        <f t="shared" si="44"/>
        <v>50</v>
      </c>
      <c r="AI44" s="60">
        <f t="shared" si="44"/>
        <v>245.00000000000003</v>
      </c>
      <c r="AJ44" s="60">
        <f t="shared" si="44"/>
        <v>10245</v>
      </c>
      <c r="AK44" s="60">
        <f t="shared" si="44"/>
        <v>927.43094813904702</v>
      </c>
      <c r="AL44" s="60">
        <f t="shared" si="44"/>
        <v>18.548618962780939</v>
      </c>
      <c r="AM44" s="60">
        <f t="shared" ca="1" si="44"/>
        <v>-668.06630591818998</v>
      </c>
      <c r="AN44" s="60">
        <f t="shared" ca="1" si="44"/>
        <v>-668.06630591818998</v>
      </c>
      <c r="AO44" s="60">
        <f t="shared" ca="1" si="44"/>
        <v>668.06630591818998</v>
      </c>
      <c r="AP44" s="63">
        <f t="shared" si="3"/>
        <v>35</v>
      </c>
      <c r="AQ44" s="62">
        <f t="shared" si="4"/>
        <v>2.1736962782183538</v>
      </c>
      <c r="AR44" s="62">
        <f t="shared" si="5"/>
        <v>108.68481391091768</v>
      </c>
      <c r="AS44" s="62">
        <f t="shared" si="6"/>
        <v>217.36962782183537</v>
      </c>
      <c r="AT44" s="62">
        <f t="shared" si="7"/>
        <v>-108.68481391091768</v>
      </c>
      <c r="AU44" s="62">
        <f t="shared" si="8"/>
        <v>543.42406955458841</v>
      </c>
      <c r="AV44" s="62">
        <f t="shared" si="9"/>
        <v>-217.36962782183537</v>
      </c>
      <c r="AW44" s="63">
        <f t="shared" si="30"/>
        <v>326.05444173275305</v>
      </c>
      <c r="AX44" s="61" t="str">
        <f t="shared" ca="1" si="11"/>
        <v/>
      </c>
      <c r="AY44" s="69">
        <f t="shared" ca="1" si="31"/>
        <v>9576.9336940818102</v>
      </c>
      <c r="AZ44" s="51">
        <f t="shared" si="12"/>
        <v>760.79369737642378</v>
      </c>
      <c r="BA44" s="55">
        <f t="shared" ca="1" si="13"/>
        <v>8.1959390027257717E-2</v>
      </c>
      <c r="BB44" s="55">
        <f t="shared" ca="1" si="32"/>
        <v>0.45447501613710689</v>
      </c>
      <c r="BC44" s="64">
        <f t="shared" ca="1" si="14"/>
        <v>-391.3765064062934</v>
      </c>
      <c r="BE44" s="52" t="str">
        <f t="shared" ca="1" si="15"/>
        <v/>
      </c>
      <c r="BF44" s="52" t="str">
        <f t="shared" ca="1" si="16"/>
        <v/>
      </c>
      <c r="BG44" s="52">
        <f t="shared" ca="1" si="17"/>
        <v>16.399999999999949</v>
      </c>
      <c r="BH44" s="52" t="str">
        <f t="shared" ca="1" si="18"/>
        <v/>
      </c>
    </row>
    <row r="45" spans="19:60">
      <c r="S45" s="68">
        <f t="shared" si="43"/>
        <v>7</v>
      </c>
      <c r="T45" s="69">
        <f t="shared" si="43"/>
        <v>2</v>
      </c>
      <c r="U45" s="70">
        <f t="shared" si="40"/>
        <v>5</v>
      </c>
      <c r="V45" s="68">
        <f t="shared" si="41"/>
        <v>2</v>
      </c>
      <c r="W45" s="70">
        <f t="shared" si="41"/>
        <v>7</v>
      </c>
      <c r="X45" s="71">
        <f t="shared" si="41"/>
        <v>0.7142857142857143</v>
      </c>
      <c r="Y45" s="71">
        <f t="shared" si="41"/>
        <v>0.5</v>
      </c>
      <c r="Z45" s="69">
        <f t="shared" si="41"/>
        <v>10000</v>
      </c>
      <c r="AA45" s="69">
        <f t="shared" ca="1" si="41"/>
        <v>9282.5690518609536</v>
      </c>
      <c r="AB45" s="69">
        <f t="shared" ca="1" si="27"/>
        <v>-717.43094813904645</v>
      </c>
      <c r="AC45" s="69">
        <f t="shared" ca="1" si="42"/>
        <v>188.25048771415089</v>
      </c>
      <c r="AD45" s="73">
        <f t="shared" si="35"/>
        <v>16.299999999999947</v>
      </c>
      <c r="AE45" s="69">
        <f t="shared" si="44"/>
        <v>0.70000000000000007</v>
      </c>
      <c r="AF45" s="69">
        <f t="shared" si="44"/>
        <v>4.9000000000000004</v>
      </c>
      <c r="AG45" s="78">
        <f t="shared" si="44"/>
        <v>200</v>
      </c>
      <c r="AH45" s="60">
        <f t="shared" si="44"/>
        <v>50</v>
      </c>
      <c r="AI45" s="60">
        <f t="shared" si="44"/>
        <v>245.00000000000003</v>
      </c>
      <c r="AJ45" s="60">
        <f t="shared" si="44"/>
        <v>10245</v>
      </c>
      <c r="AK45" s="60">
        <f t="shared" si="44"/>
        <v>927.43094813904702</v>
      </c>
      <c r="AL45" s="60">
        <f t="shared" si="44"/>
        <v>18.548618962780939</v>
      </c>
      <c r="AM45" s="60">
        <f t="shared" ca="1" si="44"/>
        <v>-668.06630591818998</v>
      </c>
      <c r="AN45" s="60">
        <f t="shared" ca="1" si="44"/>
        <v>-668.06630591818998</v>
      </c>
      <c r="AO45" s="60">
        <f t="shared" ca="1" si="44"/>
        <v>668.06630591818998</v>
      </c>
      <c r="AP45" s="63">
        <f t="shared" si="3"/>
        <v>35</v>
      </c>
      <c r="AQ45" s="62">
        <f t="shared" si="4"/>
        <v>2.1808968688822699</v>
      </c>
      <c r="AR45" s="62">
        <f t="shared" si="5"/>
        <v>109.0448434441135</v>
      </c>
      <c r="AS45" s="62">
        <f t="shared" si="6"/>
        <v>218.08968688822699</v>
      </c>
      <c r="AT45" s="62">
        <f t="shared" si="7"/>
        <v>-109.0448434441135</v>
      </c>
      <c r="AU45" s="62">
        <f t="shared" si="8"/>
        <v>545.22421722056743</v>
      </c>
      <c r="AV45" s="62">
        <f t="shared" si="9"/>
        <v>-218.08968688822699</v>
      </c>
      <c r="AW45" s="63">
        <f t="shared" si="30"/>
        <v>327.13453033234043</v>
      </c>
      <c r="AX45" s="61" t="str">
        <f t="shared" ca="1" si="11"/>
        <v/>
      </c>
      <c r="AY45" s="69">
        <f t="shared" ca="1" si="31"/>
        <v>9576.9336940818102</v>
      </c>
      <c r="AZ45" s="51">
        <f t="shared" si="12"/>
        <v>763.31390410879453</v>
      </c>
      <c r="BA45" s="55">
        <f t="shared" ca="1" si="13"/>
        <v>8.2230888867534643E-2</v>
      </c>
      <c r="BB45" s="55">
        <f t="shared" ca="1" si="32"/>
        <v>0.45598051098980186</v>
      </c>
      <c r="BC45" s="64">
        <f t="shared" ca="1" si="14"/>
        <v>-390.29641780670602</v>
      </c>
      <c r="BE45" s="52" t="str">
        <f t="shared" ca="1" si="15"/>
        <v/>
      </c>
      <c r="BF45" s="52" t="str">
        <f t="shared" ca="1" si="16"/>
        <v/>
      </c>
      <c r="BG45" s="52">
        <f t="shared" ca="1" si="17"/>
        <v>16.299999999999947</v>
      </c>
      <c r="BH45" s="52" t="str">
        <f t="shared" ca="1" si="18"/>
        <v/>
      </c>
    </row>
    <row r="46" spans="19:60">
      <c r="S46" s="68">
        <f t="shared" si="43"/>
        <v>7</v>
      </c>
      <c r="T46" s="69">
        <f t="shared" si="43"/>
        <v>2</v>
      </c>
      <c r="U46" s="70">
        <f t="shared" si="40"/>
        <v>5</v>
      </c>
      <c r="V46" s="68">
        <f t="shared" si="41"/>
        <v>2</v>
      </c>
      <c r="W46" s="70">
        <f t="shared" si="41"/>
        <v>7</v>
      </c>
      <c r="X46" s="71">
        <f t="shared" si="41"/>
        <v>0.7142857142857143</v>
      </c>
      <c r="Y46" s="71">
        <f t="shared" si="41"/>
        <v>0.5</v>
      </c>
      <c r="Z46" s="69">
        <f t="shared" si="41"/>
        <v>10000</v>
      </c>
      <c r="AA46" s="69">
        <f t="shared" ca="1" si="41"/>
        <v>9282.5690518609536</v>
      </c>
      <c r="AB46" s="69">
        <f t="shared" ca="1" si="27"/>
        <v>-717.43094813904645</v>
      </c>
      <c r="AC46" s="69">
        <f t="shared" ca="1" si="42"/>
        <v>188.25048771415089</v>
      </c>
      <c r="AD46" s="73">
        <f t="shared" si="35"/>
        <v>16.199999999999946</v>
      </c>
      <c r="AE46" s="69">
        <f t="shared" si="44"/>
        <v>0.70000000000000007</v>
      </c>
      <c r="AF46" s="69">
        <f t="shared" si="44"/>
        <v>4.9000000000000004</v>
      </c>
      <c r="AG46" s="78">
        <f t="shared" si="44"/>
        <v>200</v>
      </c>
      <c r="AH46" s="60">
        <f t="shared" si="44"/>
        <v>50</v>
      </c>
      <c r="AI46" s="60">
        <f t="shared" si="44"/>
        <v>245.00000000000003</v>
      </c>
      <c r="AJ46" s="60">
        <f t="shared" si="44"/>
        <v>10245</v>
      </c>
      <c r="AK46" s="60">
        <f t="shared" si="44"/>
        <v>927.43094813904702</v>
      </c>
      <c r="AL46" s="60">
        <f t="shared" si="44"/>
        <v>18.548618962780939</v>
      </c>
      <c r="AM46" s="60">
        <f t="shared" ca="1" si="44"/>
        <v>-668.06630591818998</v>
      </c>
      <c r="AN46" s="60">
        <f t="shared" ca="1" si="44"/>
        <v>-668.06630591818998</v>
      </c>
      <c r="AO46" s="60">
        <f t="shared" ca="1" si="44"/>
        <v>668.06630591818998</v>
      </c>
      <c r="AP46" s="63">
        <f t="shared" si="3"/>
        <v>35</v>
      </c>
      <c r="AQ46" s="62">
        <f t="shared" si="4"/>
        <v>2.1881863557272223</v>
      </c>
      <c r="AR46" s="62">
        <f t="shared" si="5"/>
        <v>109.40931778636111</v>
      </c>
      <c r="AS46" s="62">
        <f t="shared" si="6"/>
        <v>218.81863557272223</v>
      </c>
      <c r="AT46" s="62">
        <f t="shared" si="7"/>
        <v>-109.40931778636111</v>
      </c>
      <c r="AU46" s="62">
        <f t="shared" si="8"/>
        <v>547.04658893180556</v>
      </c>
      <c r="AV46" s="62">
        <f t="shared" si="9"/>
        <v>-218.81863557272223</v>
      </c>
      <c r="AW46" s="63">
        <f t="shared" si="30"/>
        <v>328.22795335908336</v>
      </c>
      <c r="AX46" s="61" t="str">
        <f t="shared" ca="1" si="11"/>
        <v/>
      </c>
      <c r="AY46" s="69">
        <f t="shared" ca="1" si="31"/>
        <v>9576.9336940818102</v>
      </c>
      <c r="AZ46" s="51">
        <f t="shared" si="12"/>
        <v>765.86522450452776</v>
      </c>
      <c r="BA46" s="55">
        <f t="shared" ca="1" si="13"/>
        <v>8.2505739545345846E-2</v>
      </c>
      <c r="BB46" s="55">
        <f t="shared" ca="1" si="32"/>
        <v>0.4575045921987031</v>
      </c>
      <c r="BC46" s="64">
        <f t="shared" ca="1" si="14"/>
        <v>-389.20299477996309</v>
      </c>
      <c r="BE46" s="52" t="str">
        <f t="shared" ca="1" si="15"/>
        <v/>
      </c>
      <c r="BF46" s="52" t="str">
        <f t="shared" ca="1" si="16"/>
        <v/>
      </c>
      <c r="BG46" s="52">
        <f t="shared" ca="1" si="17"/>
        <v>16.199999999999946</v>
      </c>
      <c r="BH46" s="52" t="str">
        <f t="shared" ca="1" si="18"/>
        <v/>
      </c>
    </row>
    <row r="47" spans="19:60">
      <c r="S47" s="68">
        <f t="shared" si="43"/>
        <v>7</v>
      </c>
      <c r="T47" s="69">
        <f t="shared" si="43"/>
        <v>2</v>
      </c>
      <c r="U47" s="70">
        <f t="shared" si="40"/>
        <v>5</v>
      </c>
      <c r="V47" s="68">
        <f t="shared" si="41"/>
        <v>2</v>
      </c>
      <c r="W47" s="70">
        <f t="shared" si="41"/>
        <v>7</v>
      </c>
      <c r="X47" s="71">
        <f t="shared" si="41"/>
        <v>0.7142857142857143</v>
      </c>
      <c r="Y47" s="71">
        <f t="shared" si="41"/>
        <v>0.5</v>
      </c>
      <c r="Z47" s="69">
        <f t="shared" si="41"/>
        <v>10000</v>
      </c>
      <c r="AA47" s="69">
        <f t="shared" ca="1" si="41"/>
        <v>9282.5690518609536</v>
      </c>
      <c r="AB47" s="69">
        <f t="shared" ca="1" si="27"/>
        <v>-717.43094813904645</v>
      </c>
      <c r="AC47" s="69">
        <f t="shared" ca="1" si="42"/>
        <v>188.25048771415089</v>
      </c>
      <c r="AD47" s="73">
        <f t="shared" si="35"/>
        <v>16.099999999999945</v>
      </c>
      <c r="AE47" s="69">
        <f t="shared" si="44"/>
        <v>0.70000000000000007</v>
      </c>
      <c r="AF47" s="69">
        <f t="shared" si="44"/>
        <v>4.9000000000000004</v>
      </c>
      <c r="AG47" s="78">
        <f t="shared" si="44"/>
        <v>200</v>
      </c>
      <c r="AH47" s="60">
        <f t="shared" si="44"/>
        <v>50</v>
      </c>
      <c r="AI47" s="60">
        <f t="shared" si="44"/>
        <v>245.00000000000003</v>
      </c>
      <c r="AJ47" s="60">
        <f t="shared" si="44"/>
        <v>10245</v>
      </c>
      <c r="AK47" s="60">
        <f t="shared" si="44"/>
        <v>927.43094813904702</v>
      </c>
      <c r="AL47" s="60">
        <f t="shared" si="44"/>
        <v>18.548618962780939</v>
      </c>
      <c r="AM47" s="60">
        <f t="shared" ca="1" si="44"/>
        <v>-668.06630591818998</v>
      </c>
      <c r="AN47" s="60">
        <f t="shared" ca="1" si="44"/>
        <v>-668.06630591818998</v>
      </c>
      <c r="AO47" s="60">
        <f t="shared" ca="1" si="44"/>
        <v>668.06630591818998</v>
      </c>
      <c r="AP47" s="63">
        <f t="shared" si="3"/>
        <v>35</v>
      </c>
      <c r="AQ47" s="62">
        <f t="shared" si="4"/>
        <v>2.1955663952037892</v>
      </c>
      <c r="AR47" s="62">
        <f t="shared" si="5"/>
        <v>109.77831976018946</v>
      </c>
      <c r="AS47" s="62">
        <f t="shared" si="6"/>
        <v>219.55663952037892</v>
      </c>
      <c r="AT47" s="62">
        <f t="shared" si="7"/>
        <v>-109.77831976018946</v>
      </c>
      <c r="AU47" s="62">
        <f t="shared" si="8"/>
        <v>548.89159880094735</v>
      </c>
      <c r="AV47" s="62">
        <f t="shared" si="9"/>
        <v>-219.55663952037892</v>
      </c>
      <c r="AW47" s="63">
        <f t="shared" si="30"/>
        <v>329.33495928056846</v>
      </c>
      <c r="AX47" s="61" t="str">
        <f t="shared" ca="1" si="11"/>
        <v/>
      </c>
      <c r="AY47" s="69">
        <f t="shared" ca="1" si="31"/>
        <v>9576.9336940818102</v>
      </c>
      <c r="AZ47" s="51">
        <f t="shared" si="12"/>
        <v>768.44823832132624</v>
      </c>
      <c r="BA47" s="55">
        <f t="shared" ca="1" si="13"/>
        <v>8.2784004517291371E-2</v>
      </c>
      <c r="BB47" s="55">
        <f t="shared" ca="1" si="32"/>
        <v>0.45904760609342926</v>
      </c>
      <c r="BC47" s="64">
        <f t="shared" ca="1" si="14"/>
        <v>-388.09598885847799</v>
      </c>
      <c r="BE47" s="52" t="str">
        <f t="shared" ca="1" si="15"/>
        <v/>
      </c>
      <c r="BF47" s="52" t="str">
        <f t="shared" ca="1" si="16"/>
        <v/>
      </c>
      <c r="BG47" s="52">
        <f t="shared" ca="1" si="17"/>
        <v>16.099999999999945</v>
      </c>
      <c r="BH47" s="52" t="str">
        <f t="shared" ca="1" si="18"/>
        <v/>
      </c>
    </row>
    <row r="48" spans="19:60">
      <c r="S48" s="68">
        <f t="shared" si="43"/>
        <v>7</v>
      </c>
      <c r="T48" s="69">
        <f t="shared" si="43"/>
        <v>2</v>
      </c>
      <c r="U48" s="70">
        <f t="shared" si="40"/>
        <v>5</v>
      </c>
      <c r="V48" s="68">
        <f t="shared" si="41"/>
        <v>2</v>
      </c>
      <c r="W48" s="70">
        <f t="shared" si="41"/>
        <v>7</v>
      </c>
      <c r="X48" s="71">
        <f t="shared" si="41"/>
        <v>0.7142857142857143</v>
      </c>
      <c r="Y48" s="71">
        <f t="shared" si="41"/>
        <v>0.5</v>
      </c>
      <c r="Z48" s="69">
        <f t="shared" si="41"/>
        <v>10000</v>
      </c>
      <c r="AA48" s="69">
        <f t="shared" ca="1" si="41"/>
        <v>9282.5690518609536</v>
      </c>
      <c r="AB48" s="69">
        <f t="shared" ca="1" si="27"/>
        <v>-717.43094813904645</v>
      </c>
      <c r="AC48" s="69">
        <f t="shared" ca="1" si="42"/>
        <v>188.25048771415089</v>
      </c>
      <c r="AD48" s="73">
        <f t="shared" si="35"/>
        <v>15.999999999999945</v>
      </c>
      <c r="AE48" s="69">
        <f t="shared" si="44"/>
        <v>0.70000000000000007</v>
      </c>
      <c r="AF48" s="69">
        <f t="shared" si="44"/>
        <v>4.9000000000000004</v>
      </c>
      <c r="AG48" s="78">
        <f t="shared" si="44"/>
        <v>200</v>
      </c>
      <c r="AH48" s="60">
        <f t="shared" si="44"/>
        <v>50</v>
      </c>
      <c r="AI48" s="60">
        <f t="shared" si="44"/>
        <v>245.00000000000003</v>
      </c>
      <c r="AJ48" s="60">
        <f t="shared" si="44"/>
        <v>10245</v>
      </c>
      <c r="AK48" s="60">
        <f t="shared" si="44"/>
        <v>927.43094813904702</v>
      </c>
      <c r="AL48" s="60">
        <f t="shared" si="44"/>
        <v>18.548618962780939</v>
      </c>
      <c r="AM48" s="60">
        <f t="shared" ca="1" si="44"/>
        <v>-668.06630591818998</v>
      </c>
      <c r="AN48" s="60">
        <f t="shared" ca="1" si="44"/>
        <v>-668.06630591818998</v>
      </c>
      <c r="AO48" s="60">
        <f t="shared" ca="1" si="44"/>
        <v>668.06630591818998</v>
      </c>
      <c r="AP48" s="63">
        <f t="shared" si="3"/>
        <v>35</v>
      </c>
      <c r="AQ48" s="62">
        <f t="shared" si="4"/>
        <v>2.2030386851738131</v>
      </c>
      <c r="AR48" s="62">
        <f t="shared" si="5"/>
        <v>110.15193425869066</v>
      </c>
      <c r="AS48" s="62">
        <f t="shared" si="6"/>
        <v>220.30386851738132</v>
      </c>
      <c r="AT48" s="62">
        <f t="shared" si="7"/>
        <v>-110.15193425869066</v>
      </c>
      <c r="AU48" s="62">
        <f t="shared" si="8"/>
        <v>550.75967129345327</v>
      </c>
      <c r="AV48" s="62">
        <f t="shared" si="9"/>
        <v>-220.30386851738132</v>
      </c>
      <c r="AW48" s="63">
        <f t="shared" si="30"/>
        <v>330.45580277607195</v>
      </c>
      <c r="AX48" s="61" t="str">
        <f t="shared" ca="1" si="11"/>
        <v/>
      </c>
      <c r="AY48" s="69">
        <f t="shared" ca="1" si="31"/>
        <v>9576.9336940818102</v>
      </c>
      <c r="AZ48" s="51">
        <f t="shared" si="12"/>
        <v>771.06353981083464</v>
      </c>
      <c r="BA48" s="55">
        <f t="shared" ca="1" si="13"/>
        <v>8.3065747801386203E-2</v>
      </c>
      <c r="BB48" s="55">
        <f t="shared" ca="1" si="32"/>
        <v>0.46060990766183924</v>
      </c>
      <c r="BC48" s="64">
        <f t="shared" ca="1" si="14"/>
        <v>-386.9751453629745</v>
      </c>
      <c r="BE48" s="52" t="str">
        <f t="shared" ca="1" si="15"/>
        <v/>
      </c>
      <c r="BF48" s="52" t="str">
        <f t="shared" ca="1" si="16"/>
        <v/>
      </c>
      <c r="BG48" s="52">
        <f t="shared" ca="1" si="17"/>
        <v>15.999999999999945</v>
      </c>
      <c r="BH48" s="52" t="str">
        <f t="shared" ca="1" si="18"/>
        <v/>
      </c>
    </row>
    <row r="49" spans="19:60">
      <c r="S49" s="68">
        <f t="shared" si="43"/>
        <v>7</v>
      </c>
      <c r="T49" s="69">
        <f t="shared" si="43"/>
        <v>2</v>
      </c>
      <c r="U49" s="70">
        <f t="shared" si="40"/>
        <v>5</v>
      </c>
      <c r="V49" s="68">
        <f t="shared" si="41"/>
        <v>2</v>
      </c>
      <c r="W49" s="70">
        <f t="shared" si="41"/>
        <v>7</v>
      </c>
      <c r="X49" s="71">
        <f t="shared" si="41"/>
        <v>0.7142857142857143</v>
      </c>
      <c r="Y49" s="71">
        <f t="shared" si="41"/>
        <v>0.5</v>
      </c>
      <c r="Z49" s="69">
        <f t="shared" si="41"/>
        <v>10000</v>
      </c>
      <c r="AA49" s="69">
        <f t="shared" ca="1" si="41"/>
        <v>9282.5690518609536</v>
      </c>
      <c r="AB49" s="69">
        <f t="shared" ca="1" si="27"/>
        <v>-717.43094813904645</v>
      </c>
      <c r="AC49" s="69">
        <f t="shared" ca="1" si="42"/>
        <v>188.25048771415089</v>
      </c>
      <c r="AD49" s="73">
        <f t="shared" si="35"/>
        <v>15.899999999999945</v>
      </c>
      <c r="AE49" s="69">
        <f t="shared" si="44"/>
        <v>0.70000000000000007</v>
      </c>
      <c r="AF49" s="69">
        <f t="shared" si="44"/>
        <v>4.9000000000000004</v>
      </c>
      <c r="AG49" s="78">
        <f t="shared" si="44"/>
        <v>200</v>
      </c>
      <c r="AH49" s="60">
        <f t="shared" si="44"/>
        <v>50</v>
      </c>
      <c r="AI49" s="60">
        <f t="shared" si="44"/>
        <v>245.00000000000003</v>
      </c>
      <c r="AJ49" s="60">
        <f t="shared" si="44"/>
        <v>10245</v>
      </c>
      <c r="AK49" s="60">
        <f t="shared" si="44"/>
        <v>927.43094813904702</v>
      </c>
      <c r="AL49" s="60">
        <f t="shared" si="44"/>
        <v>18.548618962780939</v>
      </c>
      <c r="AM49" s="60">
        <f t="shared" ca="1" si="44"/>
        <v>-668.06630591818998</v>
      </c>
      <c r="AN49" s="60">
        <f t="shared" ca="1" si="44"/>
        <v>-668.06630591818998</v>
      </c>
      <c r="AO49" s="60">
        <f t="shared" ca="1" si="44"/>
        <v>668.06630591818998</v>
      </c>
      <c r="AP49" s="63">
        <f t="shared" si="3"/>
        <v>35</v>
      </c>
      <c r="AQ49" s="62">
        <f t="shared" si="4"/>
        <v>2.2106049662126415</v>
      </c>
      <c r="AR49" s="62">
        <f t="shared" si="5"/>
        <v>110.53024831063208</v>
      </c>
      <c r="AS49" s="62">
        <f t="shared" si="6"/>
        <v>221.06049662126415</v>
      </c>
      <c r="AT49" s="62">
        <f t="shared" si="7"/>
        <v>-110.53024831063208</v>
      </c>
      <c r="AU49" s="62">
        <f t="shared" si="8"/>
        <v>552.65124155316039</v>
      </c>
      <c r="AV49" s="62">
        <f t="shared" si="9"/>
        <v>-221.06049662126415</v>
      </c>
      <c r="AW49" s="63">
        <f t="shared" si="30"/>
        <v>331.59074493189621</v>
      </c>
      <c r="AX49" s="61" t="str">
        <f t="shared" ca="1" si="11"/>
        <v/>
      </c>
      <c r="AY49" s="69">
        <f t="shared" ca="1" si="31"/>
        <v>9576.9336940818102</v>
      </c>
      <c r="AZ49" s="51">
        <f t="shared" si="12"/>
        <v>773.71173817442457</v>
      </c>
      <c r="BA49" s="55">
        <f t="shared" ca="1" si="13"/>
        <v>8.3351035026161438E-2</v>
      </c>
      <c r="BB49" s="55">
        <f t="shared" ca="1" si="32"/>
        <v>0.46219186082230462</v>
      </c>
      <c r="BC49" s="64">
        <f t="shared" ca="1" si="14"/>
        <v>-385.84020320715024</v>
      </c>
      <c r="BE49" s="52" t="str">
        <f t="shared" ca="1" si="15"/>
        <v/>
      </c>
      <c r="BF49" s="52" t="str">
        <f t="shared" ca="1" si="16"/>
        <v/>
      </c>
      <c r="BG49" s="52">
        <f t="shared" ca="1" si="17"/>
        <v>15.899999999999945</v>
      </c>
      <c r="BH49" s="52" t="str">
        <f t="shared" ca="1" si="18"/>
        <v/>
      </c>
    </row>
    <row r="50" spans="19:60">
      <c r="S50" s="68">
        <f t="shared" si="43"/>
        <v>7</v>
      </c>
      <c r="T50" s="69">
        <f t="shared" si="43"/>
        <v>2</v>
      </c>
      <c r="U50" s="70">
        <f t="shared" si="40"/>
        <v>5</v>
      </c>
      <c r="V50" s="68">
        <f t="shared" si="41"/>
        <v>2</v>
      </c>
      <c r="W50" s="70">
        <f t="shared" si="41"/>
        <v>7</v>
      </c>
      <c r="X50" s="71">
        <f t="shared" si="41"/>
        <v>0.7142857142857143</v>
      </c>
      <c r="Y50" s="71">
        <f t="shared" si="41"/>
        <v>0.5</v>
      </c>
      <c r="Z50" s="69">
        <f t="shared" si="41"/>
        <v>10000</v>
      </c>
      <c r="AA50" s="69">
        <f t="shared" ca="1" si="41"/>
        <v>9282.5690518609536</v>
      </c>
      <c r="AB50" s="69">
        <f t="shared" ca="1" si="27"/>
        <v>-717.43094813904645</v>
      </c>
      <c r="AC50" s="69">
        <f t="shared" ca="1" si="42"/>
        <v>188.25048771415089</v>
      </c>
      <c r="AD50" s="73">
        <f t="shared" si="35"/>
        <v>15.799999999999946</v>
      </c>
      <c r="AE50" s="69">
        <f t="shared" si="44"/>
        <v>0.70000000000000007</v>
      </c>
      <c r="AF50" s="69">
        <f t="shared" si="44"/>
        <v>4.9000000000000004</v>
      </c>
      <c r="AG50" s="78">
        <f t="shared" si="44"/>
        <v>200</v>
      </c>
      <c r="AH50" s="60">
        <f t="shared" si="44"/>
        <v>50</v>
      </c>
      <c r="AI50" s="60">
        <f t="shared" si="44"/>
        <v>245.00000000000003</v>
      </c>
      <c r="AJ50" s="60">
        <f t="shared" si="44"/>
        <v>10245</v>
      </c>
      <c r="AK50" s="60">
        <f t="shared" si="44"/>
        <v>927.43094813904702</v>
      </c>
      <c r="AL50" s="60">
        <f t="shared" si="44"/>
        <v>18.548618962780939</v>
      </c>
      <c r="AM50" s="60">
        <f t="shared" ca="1" si="44"/>
        <v>-668.06630591818998</v>
      </c>
      <c r="AN50" s="60">
        <f t="shared" ca="1" si="44"/>
        <v>-668.06630591818998</v>
      </c>
      <c r="AO50" s="60">
        <f t="shared" ca="1" si="44"/>
        <v>668.06630591818998</v>
      </c>
      <c r="AP50" s="63">
        <f t="shared" si="3"/>
        <v>35</v>
      </c>
      <c r="AQ50" s="62">
        <f t="shared" si="4"/>
        <v>2.218267022960823</v>
      </c>
      <c r="AR50" s="62">
        <f t="shared" si="5"/>
        <v>110.91335114804114</v>
      </c>
      <c r="AS50" s="62">
        <f t="shared" si="6"/>
        <v>221.82670229608229</v>
      </c>
      <c r="AT50" s="62">
        <f t="shared" si="7"/>
        <v>-110.91335114804114</v>
      </c>
      <c r="AU50" s="62">
        <f t="shared" si="8"/>
        <v>554.56675574020574</v>
      </c>
      <c r="AV50" s="62">
        <f t="shared" si="9"/>
        <v>-221.82670229608229</v>
      </c>
      <c r="AW50" s="63">
        <f t="shared" si="30"/>
        <v>332.74005344412342</v>
      </c>
      <c r="AX50" s="61" t="str">
        <f t="shared" ca="1" si="11"/>
        <v/>
      </c>
      <c r="AY50" s="69">
        <f t="shared" ca="1" si="31"/>
        <v>9576.9336940818102</v>
      </c>
      <c r="AZ50" s="51">
        <f t="shared" si="12"/>
        <v>776.39345803628805</v>
      </c>
      <c r="BA50" s="55">
        <f t="shared" ca="1" si="13"/>
        <v>8.3639933481630069E-2</v>
      </c>
      <c r="BB50" s="55">
        <f t="shared" ca="1" si="32"/>
        <v>0.4637938387063204</v>
      </c>
      <c r="BC50" s="64">
        <f t="shared" ca="1" si="14"/>
        <v>-384.69089469492303</v>
      </c>
      <c r="BE50" s="52" t="str">
        <f t="shared" ca="1" si="15"/>
        <v/>
      </c>
      <c r="BF50" s="52" t="str">
        <f t="shared" ca="1" si="16"/>
        <v/>
      </c>
      <c r="BG50" s="52">
        <f t="shared" ca="1" si="17"/>
        <v>15.799999999999946</v>
      </c>
      <c r="BH50" s="52" t="str">
        <f t="shared" ca="1" si="18"/>
        <v/>
      </c>
    </row>
    <row r="51" spans="19:60">
      <c r="S51" s="68">
        <f t="shared" si="43"/>
        <v>7</v>
      </c>
      <c r="T51" s="69">
        <f t="shared" si="43"/>
        <v>2</v>
      </c>
      <c r="U51" s="70">
        <f t="shared" si="40"/>
        <v>5</v>
      </c>
      <c r="V51" s="68">
        <f t="shared" si="41"/>
        <v>2</v>
      </c>
      <c r="W51" s="70">
        <f t="shared" si="41"/>
        <v>7</v>
      </c>
      <c r="X51" s="71">
        <f t="shared" si="41"/>
        <v>0.7142857142857143</v>
      </c>
      <c r="Y51" s="71">
        <f t="shared" si="41"/>
        <v>0.5</v>
      </c>
      <c r="Z51" s="69">
        <f t="shared" si="41"/>
        <v>10000</v>
      </c>
      <c r="AA51" s="69">
        <f t="shared" ca="1" si="41"/>
        <v>9282.5690518609536</v>
      </c>
      <c r="AB51" s="69">
        <f t="shared" ca="1" si="27"/>
        <v>-717.43094813904645</v>
      </c>
      <c r="AC51" s="69">
        <f t="shared" ca="1" si="42"/>
        <v>188.25048771415089</v>
      </c>
      <c r="AD51" s="73">
        <f t="shared" si="35"/>
        <v>15.699999999999946</v>
      </c>
      <c r="AE51" s="69">
        <f t="shared" si="44"/>
        <v>0.70000000000000007</v>
      </c>
      <c r="AF51" s="69">
        <f t="shared" si="44"/>
        <v>4.9000000000000004</v>
      </c>
      <c r="AG51" s="78">
        <f t="shared" si="44"/>
        <v>200</v>
      </c>
      <c r="AH51" s="60">
        <f t="shared" si="44"/>
        <v>50</v>
      </c>
      <c r="AI51" s="60">
        <f t="shared" si="44"/>
        <v>245.00000000000003</v>
      </c>
      <c r="AJ51" s="60">
        <f t="shared" si="44"/>
        <v>10245</v>
      </c>
      <c r="AK51" s="60">
        <f t="shared" si="44"/>
        <v>927.43094813904702</v>
      </c>
      <c r="AL51" s="60">
        <f t="shared" si="44"/>
        <v>18.548618962780939</v>
      </c>
      <c r="AM51" s="60">
        <f t="shared" ca="1" si="44"/>
        <v>-668.06630591818998</v>
      </c>
      <c r="AN51" s="60">
        <f t="shared" ca="1" si="44"/>
        <v>-668.06630591818998</v>
      </c>
      <c r="AO51" s="60">
        <f t="shared" ca="1" si="44"/>
        <v>668.06630591818998</v>
      </c>
      <c r="AP51" s="63">
        <f t="shared" si="3"/>
        <v>35</v>
      </c>
      <c r="AQ51" s="62">
        <f t="shared" si="4"/>
        <v>2.2260266855274526</v>
      </c>
      <c r="AR51" s="62">
        <f t="shared" si="5"/>
        <v>111.30133427637263</v>
      </c>
      <c r="AS51" s="62">
        <f t="shared" si="6"/>
        <v>222.60266855274526</v>
      </c>
      <c r="AT51" s="62">
        <f t="shared" si="7"/>
        <v>-111.30133427637263</v>
      </c>
      <c r="AU51" s="62">
        <f t="shared" si="8"/>
        <v>556.50667138186316</v>
      </c>
      <c r="AV51" s="62">
        <f t="shared" si="9"/>
        <v>-222.60266855274526</v>
      </c>
      <c r="AW51" s="63">
        <f t="shared" si="30"/>
        <v>333.90400282911787</v>
      </c>
      <c r="AX51" s="61" t="str">
        <f t="shared" ca="1" si="11"/>
        <v/>
      </c>
      <c r="AY51" s="69">
        <f t="shared" ca="1" si="31"/>
        <v>9576.9336940818102</v>
      </c>
      <c r="AZ51" s="51">
        <f t="shared" si="12"/>
        <v>779.10933993460844</v>
      </c>
      <c r="BA51" s="55">
        <f t="shared" ca="1" si="13"/>
        <v>8.3932512172200213E-2</v>
      </c>
      <c r="BB51" s="55">
        <f t="shared" ca="1" si="32"/>
        <v>0.46541622395191601</v>
      </c>
      <c r="BC51" s="64">
        <f t="shared" ca="1" si="14"/>
        <v>-383.52694530992858</v>
      </c>
      <c r="BE51" s="52" t="str">
        <f t="shared" ca="1" si="15"/>
        <v/>
      </c>
      <c r="BF51" s="52" t="str">
        <f t="shared" ca="1" si="16"/>
        <v/>
      </c>
      <c r="BG51" s="52">
        <f t="shared" ca="1" si="17"/>
        <v>15.699999999999946</v>
      </c>
      <c r="BH51" s="52" t="str">
        <f t="shared" ca="1" si="18"/>
        <v/>
      </c>
    </row>
    <row r="52" spans="19:60">
      <c r="S52" s="68">
        <f t="shared" si="43"/>
        <v>7</v>
      </c>
      <c r="T52" s="69">
        <f t="shared" si="43"/>
        <v>2</v>
      </c>
      <c r="U52" s="70">
        <f t="shared" si="40"/>
        <v>5</v>
      </c>
      <c r="V52" s="68">
        <f t="shared" si="41"/>
        <v>2</v>
      </c>
      <c r="W52" s="70">
        <f t="shared" si="41"/>
        <v>7</v>
      </c>
      <c r="X52" s="71">
        <f t="shared" si="41"/>
        <v>0.7142857142857143</v>
      </c>
      <c r="Y52" s="71">
        <f t="shared" si="41"/>
        <v>0.5</v>
      </c>
      <c r="Z52" s="69">
        <f t="shared" si="41"/>
        <v>10000</v>
      </c>
      <c r="AA52" s="69">
        <f t="shared" ca="1" si="41"/>
        <v>9282.5690518609536</v>
      </c>
      <c r="AB52" s="69">
        <f t="shared" ca="1" si="27"/>
        <v>-717.43094813904645</v>
      </c>
      <c r="AC52" s="69">
        <f t="shared" ca="1" si="42"/>
        <v>188.25048771415089</v>
      </c>
      <c r="AD52" s="73">
        <f t="shared" si="35"/>
        <v>15.599999999999946</v>
      </c>
      <c r="AE52" s="69">
        <f t="shared" si="44"/>
        <v>0.70000000000000007</v>
      </c>
      <c r="AF52" s="69">
        <f t="shared" si="44"/>
        <v>4.9000000000000004</v>
      </c>
      <c r="AG52" s="78">
        <f t="shared" si="44"/>
        <v>200</v>
      </c>
      <c r="AH52" s="60">
        <f t="shared" si="44"/>
        <v>50</v>
      </c>
      <c r="AI52" s="60">
        <f t="shared" si="44"/>
        <v>245.00000000000003</v>
      </c>
      <c r="AJ52" s="60">
        <f t="shared" si="44"/>
        <v>10245</v>
      </c>
      <c r="AK52" s="60">
        <f t="shared" si="44"/>
        <v>927.43094813904702</v>
      </c>
      <c r="AL52" s="60">
        <f t="shared" si="44"/>
        <v>18.548618962780939</v>
      </c>
      <c r="AM52" s="60">
        <f t="shared" ca="1" si="44"/>
        <v>-668.06630591818998</v>
      </c>
      <c r="AN52" s="60">
        <f t="shared" ca="1" si="44"/>
        <v>-668.06630591818998</v>
      </c>
      <c r="AO52" s="60">
        <f t="shared" ca="1" si="44"/>
        <v>668.06630591818998</v>
      </c>
      <c r="AP52" s="63">
        <f t="shared" si="3"/>
        <v>35</v>
      </c>
      <c r="AQ52" s="62">
        <f t="shared" si="4"/>
        <v>2.2338858309475</v>
      </c>
      <c r="AR52" s="62">
        <f t="shared" si="5"/>
        <v>111.694291547375</v>
      </c>
      <c r="AS52" s="62">
        <f t="shared" si="6"/>
        <v>223.38858309475</v>
      </c>
      <c r="AT52" s="62">
        <f t="shared" si="7"/>
        <v>-111.694291547375</v>
      </c>
      <c r="AU52" s="62">
        <f t="shared" si="8"/>
        <v>558.47145773687498</v>
      </c>
      <c r="AV52" s="62">
        <f t="shared" si="9"/>
        <v>-223.38858309475</v>
      </c>
      <c r="AW52" s="63">
        <f t="shared" si="30"/>
        <v>335.08287464212498</v>
      </c>
      <c r="AX52" s="61" t="str">
        <f t="shared" ca="1" si="11"/>
        <v/>
      </c>
      <c r="AY52" s="69">
        <f t="shared" ca="1" si="31"/>
        <v>9576.9336940818102</v>
      </c>
      <c r="AZ52" s="51">
        <f t="shared" si="12"/>
        <v>781.86004083162504</v>
      </c>
      <c r="BA52" s="55">
        <f t="shared" ca="1" si="13"/>
        <v>8.4228841871623786E-2</v>
      </c>
      <c r="BB52" s="55">
        <f t="shared" ca="1" si="32"/>
        <v>0.46705940900835241</v>
      </c>
      <c r="BC52" s="64">
        <f t="shared" ca="1" si="14"/>
        <v>-382.34807349692147</v>
      </c>
      <c r="BE52" s="52" t="str">
        <f t="shared" ca="1" si="15"/>
        <v/>
      </c>
      <c r="BF52" s="52" t="str">
        <f t="shared" ca="1" si="16"/>
        <v/>
      </c>
      <c r="BG52" s="52">
        <f t="shared" ca="1" si="17"/>
        <v>15.599999999999946</v>
      </c>
      <c r="BH52" s="52" t="str">
        <f t="shared" ca="1" si="18"/>
        <v/>
      </c>
    </row>
    <row r="53" spans="19:60">
      <c r="S53" s="68">
        <f t="shared" si="43"/>
        <v>7</v>
      </c>
      <c r="T53" s="69">
        <f t="shared" si="43"/>
        <v>2</v>
      </c>
      <c r="U53" s="70">
        <f t="shared" si="40"/>
        <v>5</v>
      </c>
      <c r="V53" s="68">
        <f t="shared" si="41"/>
        <v>2</v>
      </c>
      <c r="W53" s="70">
        <f t="shared" si="41"/>
        <v>7</v>
      </c>
      <c r="X53" s="71">
        <f t="shared" si="41"/>
        <v>0.7142857142857143</v>
      </c>
      <c r="Y53" s="71">
        <f t="shared" si="41"/>
        <v>0.5</v>
      </c>
      <c r="Z53" s="69">
        <f t="shared" si="41"/>
        <v>10000</v>
      </c>
      <c r="AA53" s="69">
        <f t="shared" ca="1" si="41"/>
        <v>9282.5690518609536</v>
      </c>
      <c r="AB53" s="69">
        <f t="shared" ca="1" si="27"/>
        <v>-717.43094813904645</v>
      </c>
      <c r="AC53" s="69">
        <f t="shared" ca="1" si="42"/>
        <v>188.25048771415089</v>
      </c>
      <c r="AD53" s="73">
        <f t="shared" si="35"/>
        <v>15.499999999999947</v>
      </c>
      <c r="AE53" s="69">
        <f t="shared" si="44"/>
        <v>0.70000000000000007</v>
      </c>
      <c r="AF53" s="69">
        <f t="shared" si="44"/>
        <v>4.9000000000000004</v>
      </c>
      <c r="AG53" s="78">
        <f t="shared" si="44"/>
        <v>200</v>
      </c>
      <c r="AH53" s="60">
        <f t="shared" si="44"/>
        <v>50</v>
      </c>
      <c r="AI53" s="60">
        <f t="shared" si="44"/>
        <v>245.00000000000003</v>
      </c>
      <c r="AJ53" s="60">
        <f t="shared" si="44"/>
        <v>10245</v>
      </c>
      <c r="AK53" s="60">
        <f t="shared" si="44"/>
        <v>927.43094813904702</v>
      </c>
      <c r="AL53" s="60">
        <f t="shared" si="44"/>
        <v>18.548618962780939</v>
      </c>
      <c r="AM53" s="60">
        <f t="shared" ca="1" si="44"/>
        <v>-668.06630591818998</v>
      </c>
      <c r="AN53" s="60">
        <f t="shared" ca="1" si="44"/>
        <v>-668.06630591818998</v>
      </c>
      <c r="AO53" s="60">
        <f t="shared" ca="1" si="44"/>
        <v>668.06630591818998</v>
      </c>
      <c r="AP53" s="63">
        <f t="shared" si="3"/>
        <v>35</v>
      </c>
      <c r="AQ53" s="62">
        <f t="shared" si="4"/>
        <v>2.241846384695549</v>
      </c>
      <c r="AR53" s="62">
        <f t="shared" si="5"/>
        <v>112.09231923477745</v>
      </c>
      <c r="AS53" s="62">
        <f t="shared" si="6"/>
        <v>224.1846384695549</v>
      </c>
      <c r="AT53" s="62">
        <f t="shared" si="7"/>
        <v>-112.09231923477745</v>
      </c>
      <c r="AU53" s="62">
        <f t="shared" si="8"/>
        <v>560.4615961738873</v>
      </c>
      <c r="AV53" s="62">
        <f t="shared" si="9"/>
        <v>-224.1846384695549</v>
      </c>
      <c r="AW53" s="63">
        <f t="shared" si="30"/>
        <v>336.2769577043324</v>
      </c>
      <c r="AX53" s="61" t="str">
        <f t="shared" ca="1" si="11"/>
        <v/>
      </c>
      <c r="AY53" s="69">
        <f t="shared" ca="1" si="31"/>
        <v>9576.9336940818102</v>
      </c>
      <c r="AZ53" s="51">
        <f t="shared" si="12"/>
        <v>784.64623464344209</v>
      </c>
      <c r="BA53" s="55">
        <f t="shared" ca="1" si="13"/>
        <v>8.4528995180072217E-2</v>
      </c>
      <c r="BB53" s="55">
        <f t="shared" ca="1" si="32"/>
        <v>0.46872379645261419</v>
      </c>
      <c r="BC53" s="64">
        <f t="shared" ca="1" si="14"/>
        <v>-381.15399043471405</v>
      </c>
      <c r="BE53" s="52" t="str">
        <f t="shared" ca="1" si="15"/>
        <v/>
      </c>
      <c r="BF53" s="52" t="str">
        <f t="shared" ca="1" si="16"/>
        <v/>
      </c>
      <c r="BG53" s="52">
        <f t="shared" ca="1" si="17"/>
        <v>15.499999999999947</v>
      </c>
      <c r="BH53" s="52" t="str">
        <f t="shared" ca="1" si="18"/>
        <v/>
      </c>
    </row>
    <row r="54" spans="19:60">
      <c r="S54" s="68">
        <f t="shared" si="43"/>
        <v>7</v>
      </c>
      <c r="T54" s="69">
        <f t="shared" si="43"/>
        <v>2</v>
      </c>
      <c r="U54" s="70">
        <f t="shared" si="40"/>
        <v>5</v>
      </c>
      <c r="V54" s="68">
        <f t="shared" si="41"/>
        <v>2</v>
      </c>
      <c r="W54" s="70">
        <f t="shared" si="41"/>
        <v>7</v>
      </c>
      <c r="X54" s="71">
        <f t="shared" si="41"/>
        <v>0.7142857142857143</v>
      </c>
      <c r="Y54" s="71">
        <f t="shared" si="41"/>
        <v>0.5</v>
      </c>
      <c r="Z54" s="69">
        <f t="shared" si="41"/>
        <v>10000</v>
      </c>
      <c r="AA54" s="69">
        <f t="shared" ca="1" si="41"/>
        <v>9282.5690518609536</v>
      </c>
      <c r="AB54" s="69">
        <f t="shared" ca="1" si="27"/>
        <v>-717.43094813904645</v>
      </c>
      <c r="AC54" s="69">
        <f t="shared" ca="1" si="42"/>
        <v>188.25048771415089</v>
      </c>
      <c r="AD54" s="73">
        <f t="shared" si="35"/>
        <v>15.399999999999947</v>
      </c>
      <c r="AE54" s="69">
        <f t="shared" si="44"/>
        <v>0.70000000000000007</v>
      </c>
      <c r="AF54" s="69">
        <f t="shared" si="44"/>
        <v>4.9000000000000004</v>
      </c>
      <c r="AG54" s="78">
        <f t="shared" si="44"/>
        <v>200</v>
      </c>
      <c r="AH54" s="60">
        <f t="shared" si="44"/>
        <v>50</v>
      </c>
      <c r="AI54" s="60">
        <f t="shared" si="44"/>
        <v>245.00000000000003</v>
      </c>
      <c r="AJ54" s="60">
        <f t="shared" si="44"/>
        <v>10245</v>
      </c>
      <c r="AK54" s="60">
        <f t="shared" si="44"/>
        <v>927.43094813904702</v>
      </c>
      <c r="AL54" s="60">
        <f t="shared" si="44"/>
        <v>18.548618962780939</v>
      </c>
      <c r="AM54" s="60">
        <f t="shared" ca="1" si="44"/>
        <v>-668.06630591818998</v>
      </c>
      <c r="AN54" s="60">
        <f t="shared" ca="1" si="44"/>
        <v>-668.06630591818998</v>
      </c>
      <c r="AO54" s="60">
        <f t="shared" ca="1" si="44"/>
        <v>668.06630591818998</v>
      </c>
      <c r="AP54" s="63">
        <f t="shared" si="3"/>
        <v>35</v>
      </c>
      <c r="AQ54" s="62">
        <f t="shared" si="4"/>
        <v>2.2499103222585068</v>
      </c>
      <c r="AR54" s="62">
        <f t="shared" si="5"/>
        <v>112.49551611292534</v>
      </c>
      <c r="AS54" s="62">
        <f t="shared" si="6"/>
        <v>224.99103222585069</v>
      </c>
      <c r="AT54" s="62">
        <f t="shared" si="7"/>
        <v>-112.49551611292534</v>
      </c>
      <c r="AU54" s="62">
        <f t="shared" si="8"/>
        <v>562.47758056462669</v>
      </c>
      <c r="AV54" s="62">
        <f t="shared" si="9"/>
        <v>-224.99103222585069</v>
      </c>
      <c r="AW54" s="63">
        <f t="shared" si="30"/>
        <v>337.486548338776</v>
      </c>
      <c r="AX54" s="61" t="str">
        <f t="shared" ca="1" si="11"/>
        <v/>
      </c>
      <c r="AY54" s="69">
        <f t="shared" ca="1" si="31"/>
        <v>9576.9336940818102</v>
      </c>
      <c r="AZ54" s="51">
        <f t="shared" si="12"/>
        <v>787.46861279047744</v>
      </c>
      <c r="BA54" s="55">
        <f t="shared" ca="1" si="13"/>
        <v>8.4833046583435545E-2</v>
      </c>
      <c r="BB54" s="55">
        <f t="shared" ca="1" si="32"/>
        <v>0.47040979931822957</v>
      </c>
      <c r="BC54" s="64">
        <f t="shared" ca="1" si="14"/>
        <v>-379.94439980027045</v>
      </c>
      <c r="BE54" s="52" t="str">
        <f t="shared" ca="1" si="15"/>
        <v/>
      </c>
      <c r="BF54" s="52" t="str">
        <f t="shared" ca="1" si="16"/>
        <v/>
      </c>
      <c r="BG54" s="52">
        <f t="shared" ca="1" si="17"/>
        <v>15.399999999999947</v>
      </c>
      <c r="BH54" s="52" t="str">
        <f t="shared" ca="1" si="18"/>
        <v/>
      </c>
    </row>
    <row r="55" spans="19:60">
      <c r="S55" s="68">
        <f t="shared" si="43"/>
        <v>7</v>
      </c>
      <c r="T55" s="69">
        <f t="shared" si="43"/>
        <v>2</v>
      </c>
      <c r="U55" s="70">
        <f t="shared" si="40"/>
        <v>5</v>
      </c>
      <c r="V55" s="68">
        <f t="shared" si="41"/>
        <v>2</v>
      </c>
      <c r="W55" s="70">
        <f t="shared" si="41"/>
        <v>7</v>
      </c>
      <c r="X55" s="71">
        <f t="shared" si="41"/>
        <v>0.7142857142857143</v>
      </c>
      <c r="Y55" s="71">
        <f t="shared" si="41"/>
        <v>0.5</v>
      </c>
      <c r="Z55" s="69">
        <f t="shared" si="41"/>
        <v>10000</v>
      </c>
      <c r="AA55" s="69">
        <f t="shared" ca="1" si="41"/>
        <v>9282.5690518609536</v>
      </c>
      <c r="AB55" s="69">
        <f t="shared" ca="1" si="27"/>
        <v>-717.43094813904645</v>
      </c>
      <c r="AC55" s="69">
        <f t="shared" ca="1" si="42"/>
        <v>188.25048771415089</v>
      </c>
      <c r="AD55" s="73">
        <f t="shared" si="35"/>
        <v>15.299999999999947</v>
      </c>
      <c r="AE55" s="69">
        <f t="shared" si="44"/>
        <v>0.70000000000000007</v>
      </c>
      <c r="AF55" s="69">
        <f t="shared" si="44"/>
        <v>4.9000000000000004</v>
      </c>
      <c r="AG55" s="78">
        <f t="shared" si="44"/>
        <v>200</v>
      </c>
      <c r="AH55" s="60">
        <f t="shared" si="44"/>
        <v>50</v>
      </c>
      <c r="AI55" s="60">
        <f t="shared" si="44"/>
        <v>245.00000000000003</v>
      </c>
      <c r="AJ55" s="60">
        <f t="shared" si="44"/>
        <v>10245</v>
      </c>
      <c r="AK55" s="60">
        <f t="shared" si="44"/>
        <v>927.43094813904702</v>
      </c>
      <c r="AL55" s="60">
        <f t="shared" si="44"/>
        <v>18.548618962780939</v>
      </c>
      <c r="AM55" s="60">
        <f t="shared" ca="1" si="44"/>
        <v>-668.06630591818998</v>
      </c>
      <c r="AN55" s="60">
        <f t="shared" ca="1" si="44"/>
        <v>-668.06630591818998</v>
      </c>
      <c r="AO55" s="60">
        <f t="shared" ca="1" si="44"/>
        <v>668.06630591818998</v>
      </c>
      <c r="AP55" s="63">
        <f t="shared" si="3"/>
        <v>35</v>
      </c>
      <c r="AQ55" s="62">
        <f t="shared" si="4"/>
        <v>2.2580796707700004</v>
      </c>
      <c r="AR55" s="62">
        <f t="shared" si="5"/>
        <v>112.90398353850001</v>
      </c>
      <c r="AS55" s="62">
        <f t="shared" si="6"/>
        <v>225.80796707700003</v>
      </c>
      <c r="AT55" s="62">
        <f t="shared" si="7"/>
        <v>-112.90398353850001</v>
      </c>
      <c r="AU55" s="62">
        <f t="shared" si="8"/>
        <v>564.51991769250003</v>
      </c>
      <c r="AV55" s="62">
        <f t="shared" si="9"/>
        <v>-225.80796707700003</v>
      </c>
      <c r="AW55" s="63">
        <f t="shared" si="30"/>
        <v>338.71195061549997</v>
      </c>
      <c r="AX55" s="61" t="str">
        <f t="shared" ca="1" si="11"/>
        <v/>
      </c>
      <c r="AY55" s="69">
        <f t="shared" ca="1" si="31"/>
        <v>9576.9336940818102</v>
      </c>
      <c r="AZ55" s="51">
        <f t="shared" si="12"/>
        <v>790.32788476950009</v>
      </c>
      <c r="BA55" s="55">
        <f t="shared" ca="1" si="13"/>
        <v>8.5141072514947416E-2</v>
      </c>
      <c r="BB55" s="55">
        <f t="shared" ca="1" si="32"/>
        <v>0.47211784143699032</v>
      </c>
      <c r="BC55" s="64">
        <f t="shared" ca="1" si="14"/>
        <v>-378.71899752354648</v>
      </c>
      <c r="BE55" s="52" t="str">
        <f t="shared" ca="1" si="15"/>
        <v/>
      </c>
      <c r="BF55" s="52" t="str">
        <f t="shared" ca="1" si="16"/>
        <v/>
      </c>
      <c r="BG55" s="52">
        <f t="shared" ca="1" si="17"/>
        <v>15.299999999999947</v>
      </c>
      <c r="BH55" s="52" t="str">
        <f t="shared" ca="1" si="18"/>
        <v/>
      </c>
    </row>
    <row r="56" spans="19:60">
      <c r="S56" s="68">
        <f t="shared" si="43"/>
        <v>7</v>
      </c>
      <c r="T56" s="69">
        <f t="shared" si="43"/>
        <v>2</v>
      </c>
      <c r="U56" s="70">
        <f t="shared" si="40"/>
        <v>5</v>
      </c>
      <c r="V56" s="68">
        <f t="shared" si="41"/>
        <v>2</v>
      </c>
      <c r="W56" s="70">
        <f t="shared" si="41"/>
        <v>7</v>
      </c>
      <c r="X56" s="71">
        <f t="shared" si="41"/>
        <v>0.7142857142857143</v>
      </c>
      <c r="Y56" s="71">
        <f t="shared" si="41"/>
        <v>0.5</v>
      </c>
      <c r="Z56" s="69">
        <f t="shared" si="41"/>
        <v>10000</v>
      </c>
      <c r="AA56" s="69">
        <f t="shared" ca="1" si="41"/>
        <v>9282.5690518609536</v>
      </c>
      <c r="AB56" s="69">
        <f t="shared" ca="1" si="27"/>
        <v>-717.43094813904645</v>
      </c>
      <c r="AC56" s="69">
        <f t="shared" ca="1" si="42"/>
        <v>188.25048771415089</v>
      </c>
      <c r="AD56" s="73">
        <f t="shared" si="35"/>
        <v>15.199999999999948</v>
      </c>
      <c r="AE56" s="69">
        <f t="shared" si="44"/>
        <v>0.70000000000000007</v>
      </c>
      <c r="AF56" s="69">
        <f t="shared" si="44"/>
        <v>4.9000000000000004</v>
      </c>
      <c r="AG56" s="78">
        <f t="shared" si="44"/>
        <v>200</v>
      </c>
      <c r="AH56" s="60">
        <f t="shared" si="44"/>
        <v>50</v>
      </c>
      <c r="AI56" s="60">
        <f t="shared" si="44"/>
        <v>245.00000000000003</v>
      </c>
      <c r="AJ56" s="60">
        <f t="shared" si="44"/>
        <v>10245</v>
      </c>
      <c r="AK56" s="60">
        <f t="shared" si="44"/>
        <v>927.43094813904702</v>
      </c>
      <c r="AL56" s="60">
        <f t="shared" si="44"/>
        <v>18.548618962780939</v>
      </c>
      <c r="AM56" s="60">
        <f t="shared" ca="1" si="44"/>
        <v>-668.06630591818998</v>
      </c>
      <c r="AN56" s="60">
        <f t="shared" ca="1" si="44"/>
        <v>-668.06630591818998</v>
      </c>
      <c r="AO56" s="60">
        <f t="shared" ca="1" si="44"/>
        <v>668.06630591818998</v>
      </c>
      <c r="AP56" s="63">
        <f t="shared" si="3"/>
        <v>35</v>
      </c>
      <c r="AQ56" s="62">
        <f t="shared" si="4"/>
        <v>2.2663565107092767</v>
      </c>
      <c r="AR56" s="62">
        <f t="shared" si="5"/>
        <v>113.31782553546384</v>
      </c>
      <c r="AS56" s="62">
        <f t="shared" si="6"/>
        <v>226.63565107092768</v>
      </c>
      <c r="AT56" s="62">
        <f t="shared" si="7"/>
        <v>-113.31782553546384</v>
      </c>
      <c r="AU56" s="62">
        <f t="shared" si="8"/>
        <v>566.5891276773192</v>
      </c>
      <c r="AV56" s="62">
        <f t="shared" si="9"/>
        <v>-226.63565107092768</v>
      </c>
      <c r="AW56" s="63">
        <f t="shared" si="30"/>
        <v>339.95347660639152</v>
      </c>
      <c r="AX56" s="61" t="str">
        <f t="shared" ca="1" si="11"/>
        <v/>
      </c>
      <c r="AY56" s="69">
        <f t="shared" ca="1" si="31"/>
        <v>9576.9336940818102</v>
      </c>
      <c r="AZ56" s="51">
        <f t="shared" si="12"/>
        <v>793.22477874824688</v>
      </c>
      <c r="BA56" s="55">
        <f t="shared" ca="1" si="13"/>
        <v>8.545315141924234E-2</v>
      </c>
      <c r="BB56" s="55">
        <f t="shared" ca="1" si="32"/>
        <v>0.47384835779415607</v>
      </c>
      <c r="BC56" s="64">
        <f t="shared" ca="1" si="14"/>
        <v>-377.47747153265493</v>
      </c>
      <c r="BE56" s="52" t="str">
        <f t="shared" ca="1" si="15"/>
        <v/>
      </c>
      <c r="BF56" s="52" t="str">
        <f t="shared" ca="1" si="16"/>
        <v/>
      </c>
      <c r="BG56" s="52">
        <f t="shared" ca="1" si="17"/>
        <v>15.199999999999948</v>
      </c>
      <c r="BH56" s="52" t="str">
        <f t="shared" ca="1" si="18"/>
        <v/>
      </c>
    </row>
    <row r="57" spans="19:60">
      <c r="S57" s="68">
        <f t="shared" si="43"/>
        <v>7</v>
      </c>
      <c r="T57" s="69">
        <f t="shared" si="43"/>
        <v>2</v>
      </c>
      <c r="U57" s="70">
        <f t="shared" si="40"/>
        <v>5</v>
      </c>
      <c r="V57" s="68">
        <f t="shared" ref="V57:AA72" si="45">V56</f>
        <v>2</v>
      </c>
      <c r="W57" s="70">
        <f t="shared" si="45"/>
        <v>7</v>
      </c>
      <c r="X57" s="71">
        <f t="shared" si="45"/>
        <v>0.7142857142857143</v>
      </c>
      <c r="Y57" s="71">
        <f t="shared" si="45"/>
        <v>0.5</v>
      </c>
      <c r="Z57" s="69">
        <f t="shared" si="45"/>
        <v>10000</v>
      </c>
      <c r="AA57" s="69">
        <f t="shared" ca="1" si="45"/>
        <v>9282.5690518609536</v>
      </c>
      <c r="AB57" s="69">
        <f t="shared" ca="1" si="27"/>
        <v>-717.43094813904645</v>
      </c>
      <c r="AC57" s="69">
        <f t="shared" ca="1" si="42"/>
        <v>188.25048771415089</v>
      </c>
      <c r="AD57" s="73">
        <f t="shared" si="35"/>
        <v>15.099999999999948</v>
      </c>
      <c r="AE57" s="69">
        <f t="shared" si="44"/>
        <v>0.70000000000000007</v>
      </c>
      <c r="AF57" s="69">
        <f t="shared" si="44"/>
        <v>4.9000000000000004</v>
      </c>
      <c r="AG57" s="78">
        <f t="shared" si="44"/>
        <v>200</v>
      </c>
      <c r="AH57" s="60">
        <f t="shared" si="44"/>
        <v>50</v>
      </c>
      <c r="AI57" s="60">
        <f t="shared" si="44"/>
        <v>245.00000000000003</v>
      </c>
      <c r="AJ57" s="60">
        <f t="shared" si="44"/>
        <v>10245</v>
      </c>
      <c r="AK57" s="60">
        <f t="shared" si="44"/>
        <v>927.43094813904702</v>
      </c>
      <c r="AL57" s="60">
        <f t="shared" si="44"/>
        <v>18.548618962780939</v>
      </c>
      <c r="AM57" s="60">
        <f t="shared" ca="1" si="44"/>
        <v>-668.06630591818998</v>
      </c>
      <c r="AN57" s="60">
        <f t="shared" ca="1" si="44"/>
        <v>-668.06630591818998</v>
      </c>
      <c r="AO57" s="60">
        <f t="shared" ca="1" si="44"/>
        <v>668.06630591818998</v>
      </c>
      <c r="AP57" s="63">
        <f t="shared" si="3"/>
        <v>35</v>
      </c>
      <c r="AQ57" s="62">
        <f t="shared" si="4"/>
        <v>2.274742977667616</v>
      </c>
      <c r="AR57" s="62">
        <f t="shared" si="5"/>
        <v>113.7371488833808</v>
      </c>
      <c r="AS57" s="62">
        <f t="shared" si="6"/>
        <v>227.47429776676159</v>
      </c>
      <c r="AT57" s="62">
        <f t="shared" si="7"/>
        <v>-113.7371488833808</v>
      </c>
      <c r="AU57" s="62">
        <f t="shared" si="8"/>
        <v>568.68574441690396</v>
      </c>
      <c r="AV57" s="62">
        <f t="shared" si="9"/>
        <v>-227.47429776676159</v>
      </c>
      <c r="AW57" s="63">
        <f t="shared" si="30"/>
        <v>341.21144665014236</v>
      </c>
      <c r="AX57" s="61" t="str">
        <f t="shared" ca="1" si="11"/>
        <v/>
      </c>
      <c r="AY57" s="69">
        <f t="shared" ca="1" si="31"/>
        <v>9576.9336940818102</v>
      </c>
      <c r="AZ57" s="51">
        <f t="shared" si="12"/>
        <v>796.16004218366561</v>
      </c>
      <c r="BA57" s="55">
        <f t="shared" ca="1" si="13"/>
        <v>8.5769363818958375E-2</v>
      </c>
      <c r="BB57" s="55">
        <f t="shared" ca="1" si="32"/>
        <v>0.4756017948977741</v>
      </c>
      <c r="BC57" s="64">
        <f t="shared" ca="1" si="14"/>
        <v>-376.21950148890409</v>
      </c>
      <c r="BE57" s="52" t="str">
        <f t="shared" ca="1" si="15"/>
        <v/>
      </c>
      <c r="BF57" s="52" t="str">
        <f t="shared" ca="1" si="16"/>
        <v/>
      </c>
      <c r="BG57" s="52">
        <f t="shared" ca="1" si="17"/>
        <v>15.099999999999948</v>
      </c>
      <c r="BH57" s="52" t="str">
        <f t="shared" ca="1" si="18"/>
        <v/>
      </c>
    </row>
    <row r="58" spans="19:60">
      <c r="S58" s="68">
        <f t="shared" ref="S58:T73" si="46">S57</f>
        <v>7</v>
      </c>
      <c r="T58" s="69">
        <f t="shared" si="46"/>
        <v>2</v>
      </c>
      <c r="U58" s="70">
        <f t="shared" si="40"/>
        <v>5</v>
      </c>
      <c r="V58" s="68">
        <f t="shared" si="45"/>
        <v>2</v>
      </c>
      <c r="W58" s="70">
        <f t="shared" si="45"/>
        <v>7</v>
      </c>
      <c r="X58" s="71">
        <f t="shared" si="45"/>
        <v>0.7142857142857143</v>
      </c>
      <c r="Y58" s="71">
        <f t="shared" si="45"/>
        <v>0.5</v>
      </c>
      <c r="Z58" s="69">
        <f t="shared" si="45"/>
        <v>10000</v>
      </c>
      <c r="AA58" s="69">
        <f t="shared" ca="1" si="45"/>
        <v>9282.5690518609536</v>
      </c>
      <c r="AB58" s="69">
        <f t="shared" ca="1" si="27"/>
        <v>-717.43094813904645</v>
      </c>
      <c r="AC58" s="69">
        <f t="shared" ca="1" si="42"/>
        <v>188.25048771415089</v>
      </c>
      <c r="AD58" s="73">
        <f t="shared" si="35"/>
        <v>14.999999999999948</v>
      </c>
      <c r="AE58" s="69">
        <f t="shared" ref="AE58:AO73" si="47">AE57</f>
        <v>0.70000000000000007</v>
      </c>
      <c r="AF58" s="69">
        <f t="shared" si="47"/>
        <v>4.9000000000000004</v>
      </c>
      <c r="AG58" s="78">
        <f t="shared" si="47"/>
        <v>200</v>
      </c>
      <c r="AH58" s="60">
        <f t="shared" si="47"/>
        <v>50</v>
      </c>
      <c r="AI58" s="60">
        <f t="shared" si="47"/>
        <v>245.00000000000003</v>
      </c>
      <c r="AJ58" s="60">
        <f t="shared" si="47"/>
        <v>10245</v>
      </c>
      <c r="AK58" s="60">
        <f t="shared" si="47"/>
        <v>927.43094813904702</v>
      </c>
      <c r="AL58" s="60">
        <f t="shared" si="47"/>
        <v>18.548618962780939</v>
      </c>
      <c r="AM58" s="60">
        <f t="shared" ca="1" si="47"/>
        <v>-668.06630591818998</v>
      </c>
      <c r="AN58" s="60">
        <f t="shared" ca="1" si="47"/>
        <v>-668.06630591818998</v>
      </c>
      <c r="AO58" s="60">
        <f t="shared" ca="1" si="47"/>
        <v>668.06630591818998</v>
      </c>
      <c r="AP58" s="63">
        <f t="shared" si="3"/>
        <v>35</v>
      </c>
      <c r="AQ58" s="62">
        <f t="shared" si="4"/>
        <v>2.2832412641854001</v>
      </c>
      <c r="AR58" s="62">
        <f t="shared" si="5"/>
        <v>114.16206320927</v>
      </c>
      <c r="AS58" s="62">
        <f t="shared" si="6"/>
        <v>228.32412641854</v>
      </c>
      <c r="AT58" s="62">
        <f t="shared" si="7"/>
        <v>-114.16206320927</v>
      </c>
      <c r="AU58" s="62">
        <f t="shared" si="8"/>
        <v>570.81031604634995</v>
      </c>
      <c r="AV58" s="62">
        <f t="shared" si="9"/>
        <v>-228.32412641854</v>
      </c>
      <c r="AW58" s="63">
        <f t="shared" si="30"/>
        <v>342.48618962780995</v>
      </c>
      <c r="AX58" s="61" t="str">
        <f t="shared" ca="1" si="11"/>
        <v/>
      </c>
      <c r="AY58" s="69">
        <f t="shared" ca="1" si="31"/>
        <v>9576.9336940818102</v>
      </c>
      <c r="AZ58" s="51">
        <f t="shared" si="12"/>
        <v>799.13444246489007</v>
      </c>
      <c r="BA58" s="55">
        <f t="shared" ca="1" si="13"/>
        <v>8.6089792384003966E-2</v>
      </c>
      <c r="BB58" s="55">
        <f t="shared" ca="1" si="32"/>
        <v>0.47737861116277375</v>
      </c>
      <c r="BC58" s="64">
        <f t="shared" ca="1" si="14"/>
        <v>-374.9447585112365</v>
      </c>
      <c r="BE58" s="52" t="str">
        <f t="shared" ca="1" si="15"/>
        <v/>
      </c>
      <c r="BF58" s="52" t="str">
        <f t="shared" ca="1" si="16"/>
        <v/>
      </c>
      <c r="BG58" s="52">
        <f t="shared" ca="1" si="17"/>
        <v>14.999999999999948</v>
      </c>
      <c r="BH58" s="52" t="str">
        <f t="shared" ca="1" si="18"/>
        <v/>
      </c>
    </row>
    <row r="59" spans="19:60">
      <c r="S59" s="68">
        <f t="shared" si="46"/>
        <v>7</v>
      </c>
      <c r="T59" s="69">
        <f t="shared" si="46"/>
        <v>2</v>
      </c>
      <c r="U59" s="70">
        <f t="shared" si="40"/>
        <v>5</v>
      </c>
      <c r="V59" s="68">
        <f t="shared" si="45"/>
        <v>2</v>
      </c>
      <c r="W59" s="70">
        <f t="shared" si="45"/>
        <v>7</v>
      </c>
      <c r="X59" s="71">
        <f t="shared" si="45"/>
        <v>0.7142857142857143</v>
      </c>
      <c r="Y59" s="71">
        <f t="shared" si="45"/>
        <v>0.5</v>
      </c>
      <c r="Z59" s="69">
        <f t="shared" si="45"/>
        <v>10000</v>
      </c>
      <c r="AA59" s="69">
        <f t="shared" ca="1" si="45"/>
        <v>9282.5690518609536</v>
      </c>
      <c r="AB59" s="69">
        <f t="shared" ca="1" si="27"/>
        <v>-717.43094813904645</v>
      </c>
      <c r="AC59" s="69">
        <f t="shared" ca="1" si="42"/>
        <v>188.25048771415089</v>
      </c>
      <c r="AD59" s="73">
        <f t="shared" si="35"/>
        <v>14.899999999999949</v>
      </c>
      <c r="AE59" s="69">
        <f t="shared" si="47"/>
        <v>0.70000000000000007</v>
      </c>
      <c r="AF59" s="69">
        <f t="shared" si="47"/>
        <v>4.9000000000000004</v>
      </c>
      <c r="AG59" s="78">
        <f t="shared" si="47"/>
        <v>200</v>
      </c>
      <c r="AH59" s="60">
        <f t="shared" si="47"/>
        <v>50</v>
      </c>
      <c r="AI59" s="60">
        <f t="shared" si="47"/>
        <v>245.00000000000003</v>
      </c>
      <c r="AJ59" s="60">
        <f t="shared" si="47"/>
        <v>10245</v>
      </c>
      <c r="AK59" s="60">
        <f t="shared" si="47"/>
        <v>927.43094813904702</v>
      </c>
      <c r="AL59" s="60">
        <f t="shared" si="47"/>
        <v>18.548618962780939</v>
      </c>
      <c r="AM59" s="60">
        <f t="shared" ca="1" si="47"/>
        <v>-668.06630591818998</v>
      </c>
      <c r="AN59" s="60">
        <f t="shared" ca="1" si="47"/>
        <v>-668.06630591818998</v>
      </c>
      <c r="AO59" s="60">
        <f t="shared" ca="1" si="47"/>
        <v>668.06630591818998</v>
      </c>
      <c r="AP59" s="63">
        <f t="shared" si="3"/>
        <v>35</v>
      </c>
      <c r="AQ59" s="62">
        <f t="shared" si="4"/>
        <v>2.2918536216631544</v>
      </c>
      <c r="AR59" s="62">
        <f t="shared" si="5"/>
        <v>114.59268108315771</v>
      </c>
      <c r="AS59" s="62">
        <f t="shared" si="6"/>
        <v>229.18536216631543</v>
      </c>
      <c r="AT59" s="62">
        <f t="shared" si="7"/>
        <v>-114.59268108315771</v>
      </c>
      <c r="AU59" s="62">
        <f t="shared" si="8"/>
        <v>572.96340541578854</v>
      </c>
      <c r="AV59" s="62">
        <f t="shared" si="9"/>
        <v>-229.18536216631543</v>
      </c>
      <c r="AW59" s="63">
        <f t="shared" si="30"/>
        <v>343.77804324947311</v>
      </c>
      <c r="AX59" s="61" t="str">
        <f t="shared" ca="1" si="11"/>
        <v/>
      </c>
      <c r="AY59" s="69">
        <f t="shared" ca="1" si="31"/>
        <v>9576.9336940818102</v>
      </c>
      <c r="AZ59" s="51">
        <f t="shared" si="12"/>
        <v>802.14876758210403</v>
      </c>
      <c r="BA59" s="55">
        <f t="shared" ca="1" si="13"/>
        <v>8.6414522003613922E-2</v>
      </c>
      <c r="BB59" s="55">
        <f t="shared" ca="1" si="32"/>
        <v>0.47917927731052512</v>
      </c>
      <c r="BC59" s="64">
        <f t="shared" ca="1" si="14"/>
        <v>-373.65290488957334</v>
      </c>
      <c r="BE59" s="52" t="str">
        <f t="shared" ca="1" si="15"/>
        <v/>
      </c>
      <c r="BF59" s="52" t="str">
        <f t="shared" ca="1" si="16"/>
        <v/>
      </c>
      <c r="BG59" s="52">
        <f t="shared" ca="1" si="17"/>
        <v>14.899999999999949</v>
      </c>
      <c r="BH59" s="52" t="str">
        <f t="shared" ca="1" si="18"/>
        <v/>
      </c>
    </row>
    <row r="60" spans="19:60">
      <c r="S60" s="68">
        <f t="shared" si="46"/>
        <v>7</v>
      </c>
      <c r="T60" s="69">
        <f t="shared" si="46"/>
        <v>2</v>
      </c>
      <c r="U60" s="70">
        <f t="shared" si="40"/>
        <v>5</v>
      </c>
      <c r="V60" s="68">
        <f t="shared" si="45"/>
        <v>2</v>
      </c>
      <c r="W60" s="70">
        <f t="shared" si="45"/>
        <v>7</v>
      </c>
      <c r="X60" s="71">
        <f t="shared" si="45"/>
        <v>0.7142857142857143</v>
      </c>
      <c r="Y60" s="71">
        <f t="shared" si="45"/>
        <v>0.5</v>
      </c>
      <c r="Z60" s="69">
        <f t="shared" si="45"/>
        <v>10000</v>
      </c>
      <c r="AA60" s="69">
        <f t="shared" ca="1" si="45"/>
        <v>9282.5690518609536</v>
      </c>
      <c r="AB60" s="69">
        <f t="shared" ca="1" si="27"/>
        <v>-717.43094813904645</v>
      </c>
      <c r="AC60" s="69">
        <f t="shared" ca="1" si="42"/>
        <v>188.25048771415089</v>
      </c>
      <c r="AD60" s="73">
        <f t="shared" si="35"/>
        <v>14.799999999999949</v>
      </c>
      <c r="AE60" s="69">
        <f t="shared" si="47"/>
        <v>0.70000000000000007</v>
      </c>
      <c r="AF60" s="69">
        <f t="shared" si="47"/>
        <v>4.9000000000000004</v>
      </c>
      <c r="AG60" s="78">
        <f t="shared" si="47"/>
        <v>200</v>
      </c>
      <c r="AH60" s="60">
        <f t="shared" si="47"/>
        <v>50</v>
      </c>
      <c r="AI60" s="60">
        <f t="shared" si="47"/>
        <v>245.00000000000003</v>
      </c>
      <c r="AJ60" s="60">
        <f t="shared" si="47"/>
        <v>10245</v>
      </c>
      <c r="AK60" s="60">
        <f t="shared" si="47"/>
        <v>927.43094813904702</v>
      </c>
      <c r="AL60" s="60">
        <f t="shared" si="47"/>
        <v>18.548618962780939</v>
      </c>
      <c r="AM60" s="60">
        <f t="shared" ca="1" si="47"/>
        <v>-668.06630591818998</v>
      </c>
      <c r="AN60" s="60">
        <f t="shared" ca="1" si="47"/>
        <v>-668.06630591818998</v>
      </c>
      <c r="AO60" s="60">
        <f t="shared" ca="1" si="47"/>
        <v>668.06630591818998</v>
      </c>
      <c r="AP60" s="63">
        <f t="shared" si="3"/>
        <v>35</v>
      </c>
      <c r="AQ60" s="62">
        <f t="shared" si="4"/>
        <v>2.3005823623500676</v>
      </c>
      <c r="AR60" s="62">
        <f t="shared" si="5"/>
        <v>115.02911811750339</v>
      </c>
      <c r="AS60" s="62">
        <f t="shared" si="6"/>
        <v>230.05823623500677</v>
      </c>
      <c r="AT60" s="62">
        <f t="shared" si="7"/>
        <v>-115.02911811750339</v>
      </c>
      <c r="AU60" s="62">
        <f t="shared" si="8"/>
        <v>575.14559058751695</v>
      </c>
      <c r="AV60" s="62">
        <f t="shared" si="9"/>
        <v>-230.05823623500677</v>
      </c>
      <c r="AW60" s="63">
        <f t="shared" si="30"/>
        <v>345.08735435251015</v>
      </c>
      <c r="AX60" s="61" t="str">
        <f t="shared" ca="1" si="11"/>
        <v/>
      </c>
      <c r="AY60" s="69">
        <f t="shared" ca="1" si="31"/>
        <v>9576.9336940818102</v>
      </c>
      <c r="AZ60" s="51">
        <f t="shared" si="12"/>
        <v>805.20382682252375</v>
      </c>
      <c r="BA60" s="55">
        <f t="shared" ca="1" si="13"/>
        <v>8.6743639861326743E-2</v>
      </c>
      <c r="BB60" s="55">
        <f t="shared" ca="1" si="32"/>
        <v>0.48100427678459756</v>
      </c>
      <c r="BC60" s="64">
        <f t="shared" ca="1" si="14"/>
        <v>-372.3435937865363</v>
      </c>
      <c r="BE60" s="52" t="str">
        <f t="shared" ca="1" si="15"/>
        <v/>
      </c>
      <c r="BF60" s="52" t="str">
        <f t="shared" ca="1" si="16"/>
        <v/>
      </c>
      <c r="BG60" s="52">
        <f t="shared" ca="1" si="17"/>
        <v>14.799999999999949</v>
      </c>
      <c r="BH60" s="52" t="str">
        <f t="shared" ca="1" si="18"/>
        <v/>
      </c>
    </row>
    <row r="61" spans="19:60">
      <c r="S61" s="68">
        <f t="shared" si="46"/>
        <v>7</v>
      </c>
      <c r="T61" s="69">
        <f t="shared" si="46"/>
        <v>2</v>
      </c>
      <c r="U61" s="70">
        <f t="shared" si="40"/>
        <v>5</v>
      </c>
      <c r="V61" s="68">
        <f t="shared" si="45"/>
        <v>2</v>
      </c>
      <c r="W61" s="70">
        <f t="shared" si="45"/>
        <v>7</v>
      </c>
      <c r="X61" s="71">
        <f t="shared" si="45"/>
        <v>0.7142857142857143</v>
      </c>
      <c r="Y61" s="71">
        <f t="shared" si="45"/>
        <v>0.5</v>
      </c>
      <c r="Z61" s="69">
        <f t="shared" si="45"/>
        <v>10000</v>
      </c>
      <c r="AA61" s="69">
        <f t="shared" ca="1" si="45"/>
        <v>9282.5690518609536</v>
      </c>
      <c r="AB61" s="69">
        <f t="shared" ca="1" si="27"/>
        <v>-717.43094813904645</v>
      </c>
      <c r="AC61" s="69">
        <f t="shared" ca="1" si="42"/>
        <v>188.25048771415089</v>
      </c>
      <c r="AD61" s="73">
        <f t="shared" si="35"/>
        <v>14.69999999999995</v>
      </c>
      <c r="AE61" s="69">
        <f t="shared" si="47"/>
        <v>0.70000000000000007</v>
      </c>
      <c r="AF61" s="69">
        <f t="shared" si="47"/>
        <v>4.9000000000000004</v>
      </c>
      <c r="AG61" s="78">
        <f t="shared" si="47"/>
        <v>200</v>
      </c>
      <c r="AH61" s="60">
        <f t="shared" si="47"/>
        <v>50</v>
      </c>
      <c r="AI61" s="60">
        <f t="shared" si="47"/>
        <v>245.00000000000003</v>
      </c>
      <c r="AJ61" s="60">
        <f t="shared" si="47"/>
        <v>10245</v>
      </c>
      <c r="AK61" s="60">
        <f t="shared" si="47"/>
        <v>927.43094813904702</v>
      </c>
      <c r="AL61" s="60">
        <f t="shared" si="47"/>
        <v>18.548618962780939</v>
      </c>
      <c r="AM61" s="60">
        <f t="shared" ca="1" si="47"/>
        <v>-668.06630591818998</v>
      </c>
      <c r="AN61" s="60">
        <f t="shared" ca="1" si="47"/>
        <v>-668.06630591818998</v>
      </c>
      <c r="AO61" s="60">
        <f t="shared" ca="1" si="47"/>
        <v>668.06630591818998</v>
      </c>
      <c r="AP61" s="63">
        <f t="shared" si="3"/>
        <v>35</v>
      </c>
      <c r="AQ61" s="62">
        <f t="shared" si="4"/>
        <v>2.3094298614136735</v>
      </c>
      <c r="AR61" s="62">
        <f t="shared" si="5"/>
        <v>115.47149307068368</v>
      </c>
      <c r="AS61" s="62">
        <f t="shared" si="6"/>
        <v>230.94298614136736</v>
      </c>
      <c r="AT61" s="62">
        <f t="shared" si="7"/>
        <v>-115.47149307068368</v>
      </c>
      <c r="AU61" s="62">
        <f t="shared" si="8"/>
        <v>577.35746535341843</v>
      </c>
      <c r="AV61" s="62">
        <f t="shared" si="9"/>
        <v>-230.94298614136736</v>
      </c>
      <c r="AW61" s="63">
        <f t="shared" si="30"/>
        <v>346.41447921205111</v>
      </c>
      <c r="AX61" s="61" t="str">
        <f t="shared" ca="1" si="11"/>
        <v/>
      </c>
      <c r="AY61" s="69">
        <f t="shared" ca="1" si="31"/>
        <v>9576.9336940818102</v>
      </c>
      <c r="AZ61" s="51">
        <f t="shared" si="12"/>
        <v>808.30045149478576</v>
      </c>
      <c r="BA61" s="55">
        <f t="shared" ca="1" si="13"/>
        <v>8.7077235513022017E-2</v>
      </c>
      <c r="BB61" s="55">
        <f t="shared" ca="1" si="32"/>
        <v>0.48285410618348729</v>
      </c>
      <c r="BC61" s="64">
        <f t="shared" ca="1" si="14"/>
        <v>-371.01646892699534</v>
      </c>
      <c r="BE61" s="52" t="str">
        <f t="shared" ca="1" si="15"/>
        <v/>
      </c>
      <c r="BF61" s="52" t="str">
        <f t="shared" ca="1" si="16"/>
        <v/>
      </c>
      <c r="BG61" s="52">
        <f t="shared" ca="1" si="17"/>
        <v>14.69999999999995</v>
      </c>
      <c r="BH61" s="52" t="str">
        <f t="shared" ca="1" si="18"/>
        <v/>
      </c>
    </row>
    <row r="62" spans="19:60">
      <c r="S62" s="68">
        <f t="shared" si="46"/>
        <v>7</v>
      </c>
      <c r="T62" s="69">
        <f t="shared" si="46"/>
        <v>2</v>
      </c>
      <c r="U62" s="70">
        <f t="shared" si="40"/>
        <v>5</v>
      </c>
      <c r="V62" s="68">
        <f t="shared" si="45"/>
        <v>2</v>
      </c>
      <c r="W62" s="70">
        <f t="shared" si="45"/>
        <v>7</v>
      </c>
      <c r="X62" s="71">
        <f t="shared" si="45"/>
        <v>0.7142857142857143</v>
      </c>
      <c r="Y62" s="71">
        <f t="shared" si="45"/>
        <v>0.5</v>
      </c>
      <c r="Z62" s="69">
        <f t="shared" si="45"/>
        <v>10000</v>
      </c>
      <c r="AA62" s="69">
        <f t="shared" ca="1" si="45"/>
        <v>9282.5690518609536</v>
      </c>
      <c r="AB62" s="69">
        <f t="shared" ca="1" si="27"/>
        <v>-717.43094813904645</v>
      </c>
      <c r="AC62" s="69">
        <f t="shared" ca="1" si="42"/>
        <v>188.25048771415089</v>
      </c>
      <c r="AD62" s="73">
        <f t="shared" si="35"/>
        <v>14.59999999999995</v>
      </c>
      <c r="AE62" s="69">
        <f t="shared" si="47"/>
        <v>0.70000000000000007</v>
      </c>
      <c r="AF62" s="69">
        <f t="shared" si="47"/>
        <v>4.9000000000000004</v>
      </c>
      <c r="AG62" s="78">
        <f t="shared" si="47"/>
        <v>200</v>
      </c>
      <c r="AH62" s="60">
        <f t="shared" si="47"/>
        <v>50</v>
      </c>
      <c r="AI62" s="60">
        <f t="shared" si="47"/>
        <v>245.00000000000003</v>
      </c>
      <c r="AJ62" s="60">
        <f t="shared" si="47"/>
        <v>10245</v>
      </c>
      <c r="AK62" s="60">
        <f t="shared" si="47"/>
        <v>927.43094813904702</v>
      </c>
      <c r="AL62" s="60">
        <f t="shared" si="47"/>
        <v>18.548618962780939</v>
      </c>
      <c r="AM62" s="60">
        <f t="shared" ca="1" si="47"/>
        <v>-668.06630591818998</v>
      </c>
      <c r="AN62" s="60">
        <f t="shared" ca="1" si="47"/>
        <v>-668.06630591818998</v>
      </c>
      <c r="AO62" s="60">
        <f t="shared" ca="1" si="47"/>
        <v>668.06630591818998</v>
      </c>
      <c r="AP62" s="63">
        <f t="shared" si="3"/>
        <v>35</v>
      </c>
      <c r="AQ62" s="62">
        <f t="shared" si="4"/>
        <v>2.3183985590945895</v>
      </c>
      <c r="AR62" s="62">
        <f t="shared" si="5"/>
        <v>115.91992795472947</v>
      </c>
      <c r="AS62" s="62">
        <f t="shared" si="6"/>
        <v>231.83985590945895</v>
      </c>
      <c r="AT62" s="62">
        <f t="shared" si="7"/>
        <v>-115.91992795472947</v>
      </c>
      <c r="AU62" s="62">
        <f t="shared" si="8"/>
        <v>579.59963977364737</v>
      </c>
      <c r="AV62" s="62">
        <f t="shared" si="9"/>
        <v>-231.83985590945895</v>
      </c>
      <c r="AW62" s="63">
        <f t="shared" si="30"/>
        <v>347.75978386418842</v>
      </c>
      <c r="AX62" s="61" t="str">
        <f t="shared" ca="1" si="11"/>
        <v/>
      </c>
      <c r="AY62" s="69">
        <f t="shared" ca="1" si="31"/>
        <v>9576.9336940818102</v>
      </c>
      <c r="AZ62" s="51">
        <f t="shared" si="12"/>
        <v>811.43949568310632</v>
      </c>
      <c r="BA62" s="55">
        <f t="shared" ca="1" si="13"/>
        <v>8.7415400968165205E-2</v>
      </c>
      <c r="BB62" s="55">
        <f t="shared" ca="1" si="32"/>
        <v>0.48472927571112884</v>
      </c>
      <c r="BC62" s="64">
        <f t="shared" ca="1" si="14"/>
        <v>-369.67116427485803</v>
      </c>
      <c r="BE62" s="52" t="str">
        <f t="shared" ca="1" si="15"/>
        <v/>
      </c>
      <c r="BF62" s="52" t="str">
        <f t="shared" ca="1" si="16"/>
        <v/>
      </c>
      <c r="BG62" s="52">
        <f t="shared" ca="1" si="17"/>
        <v>14.59999999999995</v>
      </c>
      <c r="BH62" s="52" t="str">
        <f t="shared" ca="1" si="18"/>
        <v/>
      </c>
    </row>
    <row r="63" spans="19:60">
      <c r="S63" s="68">
        <f t="shared" si="46"/>
        <v>7</v>
      </c>
      <c r="T63" s="69">
        <f t="shared" si="46"/>
        <v>2</v>
      </c>
      <c r="U63" s="70">
        <f t="shared" si="40"/>
        <v>5</v>
      </c>
      <c r="V63" s="68">
        <f t="shared" si="45"/>
        <v>2</v>
      </c>
      <c r="W63" s="70">
        <f t="shared" si="45"/>
        <v>7</v>
      </c>
      <c r="X63" s="71">
        <f t="shared" si="45"/>
        <v>0.7142857142857143</v>
      </c>
      <c r="Y63" s="71">
        <f t="shared" si="45"/>
        <v>0.5</v>
      </c>
      <c r="Z63" s="69">
        <f t="shared" si="45"/>
        <v>10000</v>
      </c>
      <c r="AA63" s="69">
        <f t="shared" ca="1" si="45"/>
        <v>9282.5690518609536</v>
      </c>
      <c r="AB63" s="69">
        <f t="shared" ca="1" si="27"/>
        <v>-717.43094813904645</v>
      </c>
      <c r="AC63" s="69">
        <f t="shared" ca="1" si="42"/>
        <v>188.25048771415089</v>
      </c>
      <c r="AD63" s="73">
        <f t="shared" si="35"/>
        <v>14.49999999999995</v>
      </c>
      <c r="AE63" s="69">
        <f t="shared" si="47"/>
        <v>0.70000000000000007</v>
      </c>
      <c r="AF63" s="69">
        <f t="shared" si="47"/>
        <v>4.9000000000000004</v>
      </c>
      <c r="AG63" s="78">
        <f t="shared" si="47"/>
        <v>200</v>
      </c>
      <c r="AH63" s="60">
        <f t="shared" si="47"/>
        <v>50</v>
      </c>
      <c r="AI63" s="60">
        <f t="shared" si="47"/>
        <v>245.00000000000003</v>
      </c>
      <c r="AJ63" s="60">
        <f t="shared" si="47"/>
        <v>10245</v>
      </c>
      <c r="AK63" s="60">
        <f t="shared" si="47"/>
        <v>927.43094813904702</v>
      </c>
      <c r="AL63" s="60">
        <f t="shared" si="47"/>
        <v>18.548618962780939</v>
      </c>
      <c r="AM63" s="60">
        <f t="shared" ca="1" si="47"/>
        <v>-668.06630591818998</v>
      </c>
      <c r="AN63" s="60">
        <f t="shared" ca="1" si="47"/>
        <v>-668.06630591818998</v>
      </c>
      <c r="AO63" s="60">
        <f t="shared" ca="1" si="47"/>
        <v>668.06630591818998</v>
      </c>
      <c r="AP63" s="63">
        <f t="shared" si="3"/>
        <v>35</v>
      </c>
      <c r="AQ63" s="62">
        <f t="shared" si="4"/>
        <v>2.3274909629504141</v>
      </c>
      <c r="AR63" s="62">
        <f t="shared" si="5"/>
        <v>116.37454814752071</v>
      </c>
      <c r="AS63" s="62">
        <f t="shared" si="6"/>
        <v>232.74909629504143</v>
      </c>
      <c r="AT63" s="62">
        <f t="shared" si="7"/>
        <v>-116.37454814752071</v>
      </c>
      <c r="AU63" s="62">
        <f t="shared" si="8"/>
        <v>581.87274073760352</v>
      </c>
      <c r="AV63" s="62">
        <f t="shared" si="9"/>
        <v>-232.74909629504143</v>
      </c>
      <c r="AW63" s="63">
        <f t="shared" si="30"/>
        <v>349.12364444256207</v>
      </c>
      <c r="AX63" s="61" t="str">
        <f t="shared" ca="1" si="11"/>
        <v/>
      </c>
      <c r="AY63" s="69">
        <f t="shared" ca="1" si="31"/>
        <v>9576.9336940818102</v>
      </c>
      <c r="AZ63" s="51">
        <f t="shared" si="12"/>
        <v>814.62183703264498</v>
      </c>
      <c r="BA63" s="55">
        <f t="shared" ca="1" si="13"/>
        <v>8.775823077441379E-2</v>
      </c>
      <c r="BB63" s="55">
        <f t="shared" ca="1" si="32"/>
        <v>0.48663030964604814</v>
      </c>
      <c r="BC63" s="64">
        <f t="shared" ca="1" si="14"/>
        <v>-368.30730369648438</v>
      </c>
      <c r="BE63" s="52" t="str">
        <f t="shared" ca="1" si="15"/>
        <v/>
      </c>
      <c r="BF63" s="52" t="str">
        <f t="shared" ca="1" si="16"/>
        <v/>
      </c>
      <c r="BG63" s="52">
        <f t="shared" ca="1" si="17"/>
        <v>14.49999999999995</v>
      </c>
      <c r="BH63" s="52" t="str">
        <f t="shared" ca="1" si="18"/>
        <v/>
      </c>
    </row>
    <row r="64" spans="19:60">
      <c r="S64" s="68">
        <f t="shared" si="46"/>
        <v>7</v>
      </c>
      <c r="T64" s="69">
        <f t="shared" si="46"/>
        <v>2</v>
      </c>
      <c r="U64" s="70">
        <f t="shared" si="40"/>
        <v>5</v>
      </c>
      <c r="V64" s="68">
        <f t="shared" si="45"/>
        <v>2</v>
      </c>
      <c r="W64" s="70">
        <f t="shared" si="45"/>
        <v>7</v>
      </c>
      <c r="X64" s="71">
        <f t="shared" si="45"/>
        <v>0.7142857142857143</v>
      </c>
      <c r="Y64" s="71">
        <f t="shared" si="45"/>
        <v>0.5</v>
      </c>
      <c r="Z64" s="69">
        <f t="shared" si="45"/>
        <v>10000</v>
      </c>
      <c r="AA64" s="69">
        <f t="shared" ca="1" si="45"/>
        <v>9282.5690518609536</v>
      </c>
      <c r="AB64" s="69">
        <f t="shared" ca="1" si="27"/>
        <v>-717.43094813904645</v>
      </c>
      <c r="AC64" s="69">
        <f t="shared" ca="1" si="42"/>
        <v>188.25048771415089</v>
      </c>
      <c r="AD64" s="73">
        <f t="shared" si="35"/>
        <v>14.399999999999951</v>
      </c>
      <c r="AE64" s="69">
        <f t="shared" si="47"/>
        <v>0.70000000000000007</v>
      </c>
      <c r="AF64" s="69">
        <f t="shared" si="47"/>
        <v>4.9000000000000004</v>
      </c>
      <c r="AG64" s="78">
        <f t="shared" si="47"/>
        <v>200</v>
      </c>
      <c r="AH64" s="60">
        <f t="shared" si="47"/>
        <v>50</v>
      </c>
      <c r="AI64" s="60">
        <f t="shared" si="47"/>
        <v>245.00000000000003</v>
      </c>
      <c r="AJ64" s="60">
        <f t="shared" si="47"/>
        <v>10245</v>
      </c>
      <c r="AK64" s="60">
        <f t="shared" si="47"/>
        <v>927.43094813904702</v>
      </c>
      <c r="AL64" s="60">
        <f t="shared" si="47"/>
        <v>18.548618962780939</v>
      </c>
      <c r="AM64" s="60">
        <f t="shared" ca="1" si="47"/>
        <v>-668.06630591818998</v>
      </c>
      <c r="AN64" s="60">
        <f t="shared" ca="1" si="47"/>
        <v>-668.06630591818998</v>
      </c>
      <c r="AO64" s="60">
        <f t="shared" ca="1" si="47"/>
        <v>668.06630591818998</v>
      </c>
      <c r="AP64" s="63">
        <f t="shared" si="3"/>
        <v>35</v>
      </c>
      <c r="AQ64" s="62">
        <f t="shared" si="4"/>
        <v>2.336709650193125</v>
      </c>
      <c r="AR64" s="62">
        <f t="shared" si="5"/>
        <v>116.83548250965626</v>
      </c>
      <c r="AS64" s="62">
        <f t="shared" si="6"/>
        <v>233.67096501931252</v>
      </c>
      <c r="AT64" s="62">
        <f t="shared" si="7"/>
        <v>-116.83548250965626</v>
      </c>
      <c r="AU64" s="62">
        <f t="shared" si="8"/>
        <v>584.17741254828127</v>
      </c>
      <c r="AV64" s="62">
        <f t="shared" si="9"/>
        <v>-233.67096501931252</v>
      </c>
      <c r="AW64" s="63">
        <f t="shared" si="30"/>
        <v>350.50644752896875</v>
      </c>
      <c r="AX64" s="61" t="str">
        <f t="shared" ca="1" si="11"/>
        <v/>
      </c>
      <c r="AY64" s="69">
        <f t="shared" ca="1" si="31"/>
        <v>9576.9336940818102</v>
      </c>
      <c r="AZ64" s="51">
        <f t="shared" si="12"/>
        <v>817.84837756759384</v>
      </c>
      <c r="BA64" s="55">
        <f t="shared" ca="1" si="13"/>
        <v>8.810582210574916E-2</v>
      </c>
      <c r="BB64" s="55">
        <f t="shared" ca="1" si="32"/>
        <v>0.48855774683006359</v>
      </c>
      <c r="BC64" s="64">
        <f t="shared" ca="1" si="14"/>
        <v>-366.9245006100777</v>
      </c>
      <c r="BE64" s="52" t="str">
        <f t="shared" ca="1" si="15"/>
        <v/>
      </c>
      <c r="BF64" s="52" t="str">
        <f t="shared" ca="1" si="16"/>
        <v/>
      </c>
      <c r="BG64" s="52">
        <f t="shared" ca="1" si="17"/>
        <v>14.399999999999951</v>
      </c>
      <c r="BH64" s="52" t="str">
        <f t="shared" ca="1" si="18"/>
        <v/>
      </c>
    </row>
    <row r="65" spans="19:60">
      <c r="S65" s="68">
        <f t="shared" si="46"/>
        <v>7</v>
      </c>
      <c r="T65" s="69">
        <f t="shared" si="46"/>
        <v>2</v>
      </c>
      <c r="U65" s="70">
        <f t="shared" si="40"/>
        <v>5</v>
      </c>
      <c r="V65" s="68">
        <f t="shared" si="45"/>
        <v>2</v>
      </c>
      <c r="W65" s="70">
        <f t="shared" si="45"/>
        <v>7</v>
      </c>
      <c r="X65" s="71">
        <f t="shared" si="45"/>
        <v>0.7142857142857143</v>
      </c>
      <c r="Y65" s="71">
        <f t="shared" si="45"/>
        <v>0.5</v>
      </c>
      <c r="Z65" s="69">
        <f t="shared" si="45"/>
        <v>10000</v>
      </c>
      <c r="AA65" s="69">
        <f t="shared" ca="1" si="45"/>
        <v>9282.5690518609536</v>
      </c>
      <c r="AB65" s="69">
        <f t="shared" ca="1" si="27"/>
        <v>-717.43094813904645</v>
      </c>
      <c r="AC65" s="69">
        <f t="shared" ca="1" si="42"/>
        <v>188.25048771415089</v>
      </c>
      <c r="AD65" s="73">
        <f t="shared" si="35"/>
        <v>14.299999999999951</v>
      </c>
      <c r="AE65" s="69">
        <f t="shared" si="47"/>
        <v>0.70000000000000007</v>
      </c>
      <c r="AF65" s="69">
        <f t="shared" si="47"/>
        <v>4.9000000000000004</v>
      </c>
      <c r="AG65" s="78">
        <f t="shared" si="47"/>
        <v>200</v>
      </c>
      <c r="AH65" s="60">
        <f t="shared" si="47"/>
        <v>50</v>
      </c>
      <c r="AI65" s="60">
        <f t="shared" si="47"/>
        <v>245.00000000000003</v>
      </c>
      <c r="AJ65" s="60">
        <f t="shared" si="47"/>
        <v>10245</v>
      </c>
      <c r="AK65" s="60">
        <f t="shared" si="47"/>
        <v>927.43094813904702</v>
      </c>
      <c r="AL65" s="60">
        <f t="shared" si="47"/>
        <v>18.548618962780939</v>
      </c>
      <c r="AM65" s="60">
        <f t="shared" ca="1" si="47"/>
        <v>-668.06630591818998</v>
      </c>
      <c r="AN65" s="60">
        <f t="shared" ca="1" si="47"/>
        <v>-668.06630591818998</v>
      </c>
      <c r="AO65" s="60">
        <f t="shared" ca="1" si="47"/>
        <v>668.06630591818998</v>
      </c>
      <c r="AP65" s="63">
        <f t="shared" si="3"/>
        <v>35</v>
      </c>
      <c r="AQ65" s="62">
        <f t="shared" si="4"/>
        <v>2.3460572701245459</v>
      </c>
      <c r="AR65" s="62">
        <f t="shared" si="5"/>
        <v>117.3028635062273</v>
      </c>
      <c r="AS65" s="62">
        <f t="shared" si="6"/>
        <v>234.60572701245459</v>
      </c>
      <c r="AT65" s="62">
        <f t="shared" si="7"/>
        <v>-117.3028635062273</v>
      </c>
      <c r="AU65" s="62">
        <f t="shared" si="8"/>
        <v>586.5143175311365</v>
      </c>
      <c r="AV65" s="62">
        <f t="shared" si="9"/>
        <v>-234.60572701245459</v>
      </c>
      <c r="AW65" s="63">
        <f t="shared" si="30"/>
        <v>351.90859051868188</v>
      </c>
      <c r="AX65" s="61" t="str">
        <f t="shared" ca="1" si="11"/>
        <v/>
      </c>
      <c r="AY65" s="69">
        <f t="shared" ca="1" si="31"/>
        <v>9576.9336940818102</v>
      </c>
      <c r="AZ65" s="51">
        <f t="shared" si="12"/>
        <v>821.12004454359112</v>
      </c>
      <c r="BA65" s="55">
        <f t="shared" ca="1" si="13"/>
        <v>8.8458274854306032E-2</v>
      </c>
      <c r="BB65" s="55">
        <f t="shared" ca="1" si="32"/>
        <v>0.49051214117749198</v>
      </c>
      <c r="BC65" s="64">
        <f t="shared" ca="1" si="14"/>
        <v>-365.52235762036457</v>
      </c>
      <c r="BE65" s="52" t="str">
        <f t="shared" ca="1" si="15"/>
        <v/>
      </c>
      <c r="BF65" s="52" t="str">
        <f t="shared" ca="1" si="16"/>
        <v/>
      </c>
      <c r="BG65" s="52">
        <f t="shared" ca="1" si="17"/>
        <v>14.299999999999951</v>
      </c>
      <c r="BH65" s="52" t="str">
        <f t="shared" ca="1" si="18"/>
        <v/>
      </c>
    </row>
    <row r="66" spans="19:60">
      <c r="S66" s="68">
        <f t="shared" si="46"/>
        <v>7</v>
      </c>
      <c r="T66" s="69">
        <f t="shared" si="46"/>
        <v>2</v>
      </c>
      <c r="U66" s="70">
        <f t="shared" si="40"/>
        <v>5</v>
      </c>
      <c r="V66" s="68">
        <f t="shared" si="45"/>
        <v>2</v>
      </c>
      <c r="W66" s="70">
        <f t="shared" si="45"/>
        <v>7</v>
      </c>
      <c r="X66" s="71">
        <f t="shared" si="45"/>
        <v>0.7142857142857143</v>
      </c>
      <c r="Y66" s="71">
        <f t="shared" si="45"/>
        <v>0.5</v>
      </c>
      <c r="Z66" s="69">
        <f t="shared" si="45"/>
        <v>10000</v>
      </c>
      <c r="AA66" s="69">
        <f t="shared" ca="1" si="45"/>
        <v>9282.5690518609536</v>
      </c>
      <c r="AB66" s="69">
        <f t="shared" ca="1" si="27"/>
        <v>-717.43094813904645</v>
      </c>
      <c r="AC66" s="69">
        <f t="shared" ca="1" si="42"/>
        <v>188.25048771415089</v>
      </c>
      <c r="AD66" s="73">
        <f t="shared" si="35"/>
        <v>14.199999999999951</v>
      </c>
      <c r="AE66" s="69">
        <f t="shared" si="47"/>
        <v>0.70000000000000007</v>
      </c>
      <c r="AF66" s="69">
        <f t="shared" si="47"/>
        <v>4.9000000000000004</v>
      </c>
      <c r="AG66" s="78">
        <f t="shared" si="47"/>
        <v>200</v>
      </c>
      <c r="AH66" s="60">
        <f t="shared" si="47"/>
        <v>50</v>
      </c>
      <c r="AI66" s="60">
        <f t="shared" si="47"/>
        <v>245.00000000000003</v>
      </c>
      <c r="AJ66" s="60">
        <f t="shared" si="47"/>
        <v>10245</v>
      </c>
      <c r="AK66" s="60">
        <f t="shared" si="47"/>
        <v>927.43094813904702</v>
      </c>
      <c r="AL66" s="60">
        <f t="shared" si="47"/>
        <v>18.548618962780939</v>
      </c>
      <c r="AM66" s="60">
        <f t="shared" ca="1" si="47"/>
        <v>-668.06630591818998</v>
      </c>
      <c r="AN66" s="60">
        <f t="shared" ca="1" si="47"/>
        <v>-668.06630591818998</v>
      </c>
      <c r="AO66" s="60">
        <f t="shared" ca="1" si="47"/>
        <v>668.06630591818998</v>
      </c>
      <c r="AP66" s="63">
        <f t="shared" si="3"/>
        <v>35</v>
      </c>
      <c r="AQ66" s="62">
        <f t="shared" si="4"/>
        <v>2.3555365466747187</v>
      </c>
      <c r="AR66" s="62">
        <f t="shared" si="5"/>
        <v>117.77682733373594</v>
      </c>
      <c r="AS66" s="62">
        <f t="shared" si="6"/>
        <v>235.55365466747187</v>
      </c>
      <c r="AT66" s="62">
        <f t="shared" si="7"/>
        <v>-117.77682733373594</v>
      </c>
      <c r="AU66" s="62">
        <f t="shared" si="8"/>
        <v>588.88413666867973</v>
      </c>
      <c r="AV66" s="62">
        <f t="shared" si="9"/>
        <v>-235.55365466747187</v>
      </c>
      <c r="AW66" s="63">
        <f t="shared" si="30"/>
        <v>353.33048200120788</v>
      </c>
      <c r="AX66" s="61" t="str">
        <f t="shared" ca="1" si="11"/>
        <v/>
      </c>
      <c r="AY66" s="69">
        <f t="shared" ca="1" si="31"/>
        <v>9576.9336940818102</v>
      </c>
      <c r="AZ66" s="51">
        <f t="shared" si="12"/>
        <v>824.43779133615158</v>
      </c>
      <c r="BA66" s="55">
        <f t="shared" ca="1" si="13"/>
        <v>8.8815691726081988E-2</v>
      </c>
      <c r="BB66" s="55">
        <f t="shared" ca="1" si="32"/>
        <v>0.49249406220587005</v>
      </c>
      <c r="BC66" s="64">
        <f t="shared" ca="1" si="14"/>
        <v>-364.10046613783857</v>
      </c>
      <c r="BE66" s="52" t="str">
        <f t="shared" ca="1" si="15"/>
        <v/>
      </c>
      <c r="BF66" s="52" t="str">
        <f t="shared" ca="1" si="16"/>
        <v/>
      </c>
      <c r="BG66" s="52">
        <f t="shared" ca="1" si="17"/>
        <v>14.199999999999951</v>
      </c>
      <c r="BH66" s="52" t="str">
        <f t="shared" ca="1" si="18"/>
        <v/>
      </c>
    </row>
    <row r="67" spans="19:60">
      <c r="S67" s="68">
        <f t="shared" si="46"/>
        <v>7</v>
      </c>
      <c r="T67" s="69">
        <f t="shared" si="46"/>
        <v>2</v>
      </c>
      <c r="U67" s="70">
        <f t="shared" si="40"/>
        <v>5</v>
      </c>
      <c r="V67" s="68">
        <f t="shared" si="45"/>
        <v>2</v>
      </c>
      <c r="W67" s="70">
        <f t="shared" si="45"/>
        <v>7</v>
      </c>
      <c r="X67" s="71">
        <f t="shared" si="45"/>
        <v>0.7142857142857143</v>
      </c>
      <c r="Y67" s="71">
        <f t="shared" si="45"/>
        <v>0.5</v>
      </c>
      <c r="Z67" s="69">
        <f t="shared" si="45"/>
        <v>10000</v>
      </c>
      <c r="AA67" s="69">
        <f t="shared" ca="1" si="45"/>
        <v>9282.5690518609536</v>
      </c>
      <c r="AB67" s="69">
        <f t="shared" ca="1" si="27"/>
        <v>-717.43094813904645</v>
      </c>
      <c r="AC67" s="69">
        <f t="shared" ca="1" si="42"/>
        <v>188.25048771415089</v>
      </c>
      <c r="AD67" s="73">
        <f t="shared" si="35"/>
        <v>14.099999999999952</v>
      </c>
      <c r="AE67" s="69">
        <f t="shared" si="47"/>
        <v>0.70000000000000007</v>
      </c>
      <c r="AF67" s="69">
        <f t="shared" si="47"/>
        <v>4.9000000000000004</v>
      </c>
      <c r="AG67" s="78">
        <f t="shared" si="47"/>
        <v>200</v>
      </c>
      <c r="AH67" s="60">
        <f t="shared" si="47"/>
        <v>50</v>
      </c>
      <c r="AI67" s="60">
        <f t="shared" si="47"/>
        <v>245.00000000000003</v>
      </c>
      <c r="AJ67" s="60">
        <f t="shared" si="47"/>
        <v>10245</v>
      </c>
      <c r="AK67" s="60">
        <f t="shared" si="47"/>
        <v>927.43094813904702</v>
      </c>
      <c r="AL67" s="60">
        <f t="shared" si="47"/>
        <v>18.548618962780939</v>
      </c>
      <c r="AM67" s="60">
        <f t="shared" ca="1" si="47"/>
        <v>-668.06630591818998</v>
      </c>
      <c r="AN67" s="60">
        <f t="shared" ca="1" si="47"/>
        <v>-668.06630591818998</v>
      </c>
      <c r="AO67" s="60">
        <f t="shared" ca="1" si="47"/>
        <v>668.06630591818998</v>
      </c>
      <c r="AP67" s="63">
        <f t="shared" si="3"/>
        <v>35</v>
      </c>
      <c r="AQ67" s="62">
        <f t="shared" si="4"/>
        <v>2.3651502810482983</v>
      </c>
      <c r="AR67" s="62">
        <f t="shared" si="5"/>
        <v>118.25751405241492</v>
      </c>
      <c r="AS67" s="62">
        <f t="shared" si="6"/>
        <v>236.51502810482984</v>
      </c>
      <c r="AT67" s="62">
        <f t="shared" si="7"/>
        <v>-118.25751405241492</v>
      </c>
      <c r="AU67" s="62">
        <f t="shared" si="8"/>
        <v>591.28757026207461</v>
      </c>
      <c r="AV67" s="62">
        <f t="shared" si="9"/>
        <v>-236.51502810482984</v>
      </c>
      <c r="AW67" s="63">
        <f t="shared" si="30"/>
        <v>354.77254215724474</v>
      </c>
      <c r="AX67" s="61" t="str">
        <f t="shared" ca="1" si="11"/>
        <v/>
      </c>
      <c r="AY67" s="69">
        <f t="shared" ca="1" si="31"/>
        <v>9576.9336940818102</v>
      </c>
      <c r="AZ67" s="51">
        <f t="shared" si="12"/>
        <v>827.80259836690448</v>
      </c>
      <c r="BA67" s="55">
        <f t="shared" ca="1" si="13"/>
        <v>8.9178178340720018E-2</v>
      </c>
      <c r="BB67" s="55">
        <f t="shared" ca="1" si="32"/>
        <v>0.4945040955892604</v>
      </c>
      <c r="BC67" s="64">
        <f t="shared" ca="1" si="14"/>
        <v>-362.65840598180171</v>
      </c>
      <c r="BE67" s="52" t="str">
        <f t="shared" ca="1" si="15"/>
        <v/>
      </c>
      <c r="BF67" s="52" t="str">
        <f t="shared" ca="1" si="16"/>
        <v/>
      </c>
      <c r="BG67" s="52">
        <f t="shared" ca="1" si="17"/>
        <v>14.099999999999952</v>
      </c>
      <c r="BH67" s="52" t="str">
        <f t="shared" ca="1" si="18"/>
        <v/>
      </c>
    </row>
    <row r="68" spans="19:60">
      <c r="S68" s="68">
        <f t="shared" si="46"/>
        <v>7</v>
      </c>
      <c r="T68" s="69">
        <f t="shared" si="46"/>
        <v>2</v>
      </c>
      <c r="U68" s="70">
        <f t="shared" si="40"/>
        <v>5</v>
      </c>
      <c r="V68" s="68">
        <f t="shared" si="45"/>
        <v>2</v>
      </c>
      <c r="W68" s="70">
        <f t="shared" si="45"/>
        <v>7</v>
      </c>
      <c r="X68" s="71">
        <f t="shared" si="45"/>
        <v>0.7142857142857143</v>
      </c>
      <c r="Y68" s="71">
        <f t="shared" si="45"/>
        <v>0.5</v>
      </c>
      <c r="Z68" s="69">
        <f t="shared" si="45"/>
        <v>10000</v>
      </c>
      <c r="AA68" s="69">
        <f t="shared" ca="1" si="45"/>
        <v>9282.5690518609536</v>
      </c>
      <c r="AB68" s="69">
        <f t="shared" ca="1" si="27"/>
        <v>-717.43094813904645</v>
      </c>
      <c r="AC68" s="69">
        <f t="shared" ca="1" si="42"/>
        <v>188.25048771415089</v>
      </c>
      <c r="AD68" s="73">
        <f t="shared" si="35"/>
        <v>13.999999999999952</v>
      </c>
      <c r="AE68" s="69">
        <f t="shared" si="47"/>
        <v>0.70000000000000007</v>
      </c>
      <c r="AF68" s="69">
        <f t="shared" si="47"/>
        <v>4.9000000000000004</v>
      </c>
      <c r="AG68" s="78">
        <f t="shared" si="47"/>
        <v>200</v>
      </c>
      <c r="AH68" s="60">
        <f t="shared" si="47"/>
        <v>50</v>
      </c>
      <c r="AI68" s="60">
        <f t="shared" si="47"/>
        <v>245.00000000000003</v>
      </c>
      <c r="AJ68" s="60">
        <f t="shared" si="47"/>
        <v>10245</v>
      </c>
      <c r="AK68" s="60">
        <f t="shared" si="47"/>
        <v>927.43094813904702</v>
      </c>
      <c r="AL68" s="60">
        <f t="shared" si="47"/>
        <v>18.548618962780939</v>
      </c>
      <c r="AM68" s="60">
        <f t="shared" ca="1" si="47"/>
        <v>-668.06630591818998</v>
      </c>
      <c r="AN68" s="60">
        <f t="shared" ca="1" si="47"/>
        <v>-668.06630591818998</v>
      </c>
      <c r="AO68" s="60">
        <f t="shared" ca="1" si="47"/>
        <v>668.06630591818998</v>
      </c>
      <c r="AP68" s="63">
        <f t="shared" si="3"/>
        <v>35</v>
      </c>
      <c r="AQ68" s="62">
        <f t="shared" si="4"/>
        <v>2.3749013544843574</v>
      </c>
      <c r="AR68" s="62">
        <f t="shared" si="5"/>
        <v>118.74506772421786</v>
      </c>
      <c r="AS68" s="62">
        <f t="shared" si="6"/>
        <v>237.49013544843572</v>
      </c>
      <c r="AT68" s="62">
        <f t="shared" si="7"/>
        <v>-118.74506772421786</v>
      </c>
      <c r="AU68" s="62">
        <f t="shared" si="8"/>
        <v>593.72533862108935</v>
      </c>
      <c r="AV68" s="62">
        <f t="shared" si="9"/>
        <v>-237.49013544843572</v>
      </c>
      <c r="AW68" s="63">
        <f t="shared" si="30"/>
        <v>356.23520317265366</v>
      </c>
      <c r="AX68" s="61" t="str">
        <f t="shared" ca="1" si="11"/>
        <v/>
      </c>
      <c r="AY68" s="69">
        <f t="shared" ca="1" si="31"/>
        <v>9576.9336940818102</v>
      </c>
      <c r="AZ68" s="51">
        <f t="shared" si="12"/>
        <v>831.21547406952504</v>
      </c>
      <c r="BA68" s="55">
        <f t="shared" ca="1" si="13"/>
        <v>8.9545843335567143E-2</v>
      </c>
      <c r="BB68" s="55">
        <f t="shared" ca="1" si="32"/>
        <v>0.49654284373527074</v>
      </c>
      <c r="BC68" s="64">
        <f t="shared" ca="1" si="14"/>
        <v>-361.19574496639279</v>
      </c>
      <c r="BE68" s="52" t="str">
        <f t="shared" ca="1" si="15"/>
        <v/>
      </c>
      <c r="BF68" s="52" t="str">
        <f t="shared" ca="1" si="16"/>
        <v/>
      </c>
      <c r="BG68" s="52">
        <f t="shared" ca="1" si="17"/>
        <v>13.999999999999952</v>
      </c>
      <c r="BH68" s="52" t="str">
        <f t="shared" ca="1" si="18"/>
        <v/>
      </c>
    </row>
    <row r="69" spans="19:60">
      <c r="S69" s="68">
        <f t="shared" si="46"/>
        <v>7</v>
      </c>
      <c r="T69" s="69">
        <f t="shared" si="46"/>
        <v>2</v>
      </c>
      <c r="U69" s="70">
        <f t="shared" si="40"/>
        <v>5</v>
      </c>
      <c r="V69" s="68">
        <f t="shared" si="45"/>
        <v>2</v>
      </c>
      <c r="W69" s="70">
        <f t="shared" si="45"/>
        <v>7</v>
      </c>
      <c r="X69" s="71">
        <f t="shared" si="45"/>
        <v>0.7142857142857143</v>
      </c>
      <c r="Y69" s="71">
        <f t="shared" si="45"/>
        <v>0.5</v>
      </c>
      <c r="Z69" s="69">
        <f t="shared" si="45"/>
        <v>10000</v>
      </c>
      <c r="AA69" s="69">
        <f t="shared" ca="1" si="45"/>
        <v>9282.5690518609536</v>
      </c>
      <c r="AB69" s="69">
        <f t="shared" ca="1" si="27"/>
        <v>-717.43094813904645</v>
      </c>
      <c r="AC69" s="69">
        <f t="shared" ca="1" si="42"/>
        <v>188.25048771415089</v>
      </c>
      <c r="AD69" s="73">
        <f t="shared" si="35"/>
        <v>13.899999999999952</v>
      </c>
      <c r="AE69" s="69">
        <f t="shared" si="47"/>
        <v>0.70000000000000007</v>
      </c>
      <c r="AF69" s="69">
        <f t="shared" si="47"/>
        <v>4.9000000000000004</v>
      </c>
      <c r="AG69" s="78">
        <f t="shared" si="47"/>
        <v>200</v>
      </c>
      <c r="AH69" s="60">
        <f t="shared" si="47"/>
        <v>50</v>
      </c>
      <c r="AI69" s="60">
        <f t="shared" si="47"/>
        <v>245.00000000000003</v>
      </c>
      <c r="AJ69" s="60">
        <f t="shared" si="47"/>
        <v>10245</v>
      </c>
      <c r="AK69" s="60">
        <f t="shared" si="47"/>
        <v>927.43094813904702</v>
      </c>
      <c r="AL69" s="60">
        <f t="shared" si="47"/>
        <v>18.548618962780939</v>
      </c>
      <c r="AM69" s="60">
        <f t="shared" ca="1" si="47"/>
        <v>-668.06630591818998</v>
      </c>
      <c r="AN69" s="60">
        <f t="shared" ca="1" si="47"/>
        <v>-668.06630591818998</v>
      </c>
      <c r="AO69" s="60">
        <f t="shared" ca="1" si="47"/>
        <v>668.06630591818998</v>
      </c>
      <c r="AP69" s="63">
        <f t="shared" si="3"/>
        <v>35</v>
      </c>
      <c r="AQ69" s="62">
        <f t="shared" si="4"/>
        <v>2.3847927311353239</v>
      </c>
      <c r="AR69" s="62">
        <f t="shared" si="5"/>
        <v>119.23963655676619</v>
      </c>
      <c r="AS69" s="62">
        <f t="shared" si="6"/>
        <v>238.47927311353237</v>
      </c>
      <c r="AT69" s="62">
        <f t="shared" si="7"/>
        <v>-119.23963655676619</v>
      </c>
      <c r="AU69" s="62">
        <f t="shared" si="8"/>
        <v>596.19818278383093</v>
      </c>
      <c r="AV69" s="62">
        <f t="shared" si="9"/>
        <v>-238.47927311353237</v>
      </c>
      <c r="AW69" s="63">
        <f t="shared" si="30"/>
        <v>357.71890967029856</v>
      </c>
      <c r="AX69" s="61" t="str">
        <f t="shared" ca="1" si="11"/>
        <v/>
      </c>
      <c r="AY69" s="69">
        <f t="shared" ca="1" si="31"/>
        <v>9576.9336940818102</v>
      </c>
      <c r="AZ69" s="51">
        <f t="shared" si="12"/>
        <v>834.6774558973633</v>
      </c>
      <c r="BA69" s="55">
        <f t="shared" ca="1" si="13"/>
        <v>8.9918798474225042E-2</v>
      </c>
      <c r="BB69" s="55">
        <f t="shared" ca="1" si="32"/>
        <v>0.4986109263869789</v>
      </c>
      <c r="BC69" s="64">
        <f t="shared" ca="1" si="14"/>
        <v>-359.71203846874789</v>
      </c>
      <c r="BE69" s="52" t="str">
        <f t="shared" ca="1" si="15"/>
        <v/>
      </c>
      <c r="BF69" s="52" t="str">
        <f t="shared" ca="1" si="16"/>
        <v/>
      </c>
      <c r="BG69" s="52">
        <f t="shared" ca="1" si="17"/>
        <v>13.899999999999952</v>
      </c>
      <c r="BH69" s="52" t="str">
        <f t="shared" ca="1" si="18"/>
        <v/>
      </c>
    </row>
    <row r="70" spans="19:60">
      <c r="S70" s="68">
        <f t="shared" si="46"/>
        <v>7</v>
      </c>
      <c r="T70" s="69">
        <f t="shared" si="46"/>
        <v>2</v>
      </c>
      <c r="U70" s="70">
        <f t="shared" si="40"/>
        <v>5</v>
      </c>
      <c r="V70" s="68">
        <f t="shared" si="45"/>
        <v>2</v>
      </c>
      <c r="W70" s="70">
        <f t="shared" si="45"/>
        <v>7</v>
      </c>
      <c r="X70" s="71">
        <f t="shared" si="45"/>
        <v>0.7142857142857143</v>
      </c>
      <c r="Y70" s="71">
        <f t="shared" si="45"/>
        <v>0.5</v>
      </c>
      <c r="Z70" s="69">
        <f t="shared" si="45"/>
        <v>10000</v>
      </c>
      <c r="AA70" s="69">
        <f t="shared" ca="1" si="45"/>
        <v>9282.5690518609536</v>
      </c>
      <c r="AB70" s="69">
        <f t="shared" ca="1" si="27"/>
        <v>-717.43094813904645</v>
      </c>
      <c r="AC70" s="69">
        <f t="shared" ca="1" si="42"/>
        <v>188.25048771415089</v>
      </c>
      <c r="AD70" s="73">
        <f t="shared" si="35"/>
        <v>13.799999999999953</v>
      </c>
      <c r="AE70" s="69">
        <f t="shared" si="47"/>
        <v>0.70000000000000007</v>
      </c>
      <c r="AF70" s="69">
        <f t="shared" si="47"/>
        <v>4.9000000000000004</v>
      </c>
      <c r="AG70" s="78">
        <f t="shared" si="47"/>
        <v>200</v>
      </c>
      <c r="AH70" s="60">
        <f t="shared" si="47"/>
        <v>50</v>
      </c>
      <c r="AI70" s="60">
        <f t="shared" si="47"/>
        <v>245.00000000000003</v>
      </c>
      <c r="AJ70" s="60">
        <f t="shared" si="47"/>
        <v>10245</v>
      </c>
      <c r="AK70" s="60">
        <f t="shared" si="47"/>
        <v>927.43094813904702</v>
      </c>
      <c r="AL70" s="60">
        <f t="shared" si="47"/>
        <v>18.548618962780939</v>
      </c>
      <c r="AM70" s="60">
        <f t="shared" ca="1" si="47"/>
        <v>-668.06630591818998</v>
      </c>
      <c r="AN70" s="60">
        <f t="shared" ca="1" si="47"/>
        <v>-668.06630591818998</v>
      </c>
      <c r="AO70" s="60">
        <f t="shared" ca="1" si="47"/>
        <v>668.06630591818998</v>
      </c>
      <c r="AP70" s="63">
        <f t="shared" si="3"/>
        <v>35</v>
      </c>
      <c r="AQ70" s="62">
        <f t="shared" si="4"/>
        <v>2.3948274610710873</v>
      </c>
      <c r="AR70" s="62">
        <f t="shared" si="5"/>
        <v>119.74137305355437</v>
      </c>
      <c r="AS70" s="62">
        <f t="shared" si="6"/>
        <v>239.48274610710874</v>
      </c>
      <c r="AT70" s="62">
        <f t="shared" si="7"/>
        <v>-119.74137305355437</v>
      </c>
      <c r="AU70" s="62">
        <f t="shared" si="8"/>
        <v>598.70686526777183</v>
      </c>
      <c r="AV70" s="62">
        <f t="shared" si="9"/>
        <v>-239.48274610710874</v>
      </c>
      <c r="AW70" s="63">
        <f t="shared" si="30"/>
        <v>359.22411916066312</v>
      </c>
      <c r="AX70" s="61" t="str">
        <f t="shared" ca="1" si="11"/>
        <v/>
      </c>
      <c r="AY70" s="69">
        <f t="shared" ca="1" si="31"/>
        <v>9576.9336940818102</v>
      </c>
      <c r="AZ70" s="51">
        <f t="shared" si="12"/>
        <v>838.18961137488054</v>
      </c>
      <c r="BA70" s="55">
        <f t="shared" ca="1" si="13"/>
        <v>9.0297158759820029E-2</v>
      </c>
      <c r="BB70" s="55">
        <f t="shared" ca="1" si="32"/>
        <v>0.50070898125103092</v>
      </c>
      <c r="BC70" s="64">
        <f t="shared" ca="1" si="14"/>
        <v>-358.20682897838333</v>
      </c>
      <c r="BE70" s="52" t="str">
        <f t="shared" ca="1" si="15"/>
        <v/>
      </c>
      <c r="BF70" s="52" t="str">
        <f t="shared" ca="1" si="16"/>
        <v/>
      </c>
      <c r="BG70" s="52">
        <f t="shared" ca="1" si="17"/>
        <v>13.799999999999953</v>
      </c>
      <c r="BH70" s="52" t="str">
        <f t="shared" ca="1" si="18"/>
        <v/>
      </c>
    </row>
    <row r="71" spans="19:60">
      <c r="S71" s="68">
        <f t="shared" si="46"/>
        <v>7</v>
      </c>
      <c r="T71" s="69">
        <f t="shared" si="46"/>
        <v>2</v>
      </c>
      <c r="U71" s="70">
        <f t="shared" si="40"/>
        <v>5</v>
      </c>
      <c r="V71" s="68">
        <f t="shared" si="45"/>
        <v>2</v>
      </c>
      <c r="W71" s="70">
        <f t="shared" si="45"/>
        <v>7</v>
      </c>
      <c r="X71" s="71">
        <f t="shared" si="45"/>
        <v>0.7142857142857143</v>
      </c>
      <c r="Y71" s="71">
        <f t="shared" si="45"/>
        <v>0.5</v>
      </c>
      <c r="Z71" s="69">
        <f t="shared" si="45"/>
        <v>10000</v>
      </c>
      <c r="AA71" s="69">
        <f t="shared" ca="1" si="45"/>
        <v>9282.5690518609536</v>
      </c>
      <c r="AB71" s="69">
        <f t="shared" ca="1" si="27"/>
        <v>-717.43094813904645</v>
      </c>
      <c r="AC71" s="69">
        <f t="shared" ca="1" si="42"/>
        <v>188.25048771415089</v>
      </c>
      <c r="AD71" s="73">
        <f t="shared" si="35"/>
        <v>13.699999999999953</v>
      </c>
      <c r="AE71" s="69">
        <f t="shared" si="47"/>
        <v>0.70000000000000007</v>
      </c>
      <c r="AF71" s="69">
        <f t="shared" si="47"/>
        <v>4.9000000000000004</v>
      </c>
      <c r="AG71" s="78">
        <f t="shared" si="47"/>
        <v>200</v>
      </c>
      <c r="AH71" s="60">
        <f t="shared" si="47"/>
        <v>50</v>
      </c>
      <c r="AI71" s="60">
        <f t="shared" si="47"/>
        <v>245.00000000000003</v>
      </c>
      <c r="AJ71" s="60">
        <f t="shared" si="47"/>
        <v>10245</v>
      </c>
      <c r="AK71" s="60">
        <f t="shared" si="47"/>
        <v>927.43094813904702</v>
      </c>
      <c r="AL71" s="60">
        <f t="shared" si="47"/>
        <v>18.548618962780939</v>
      </c>
      <c r="AM71" s="60">
        <f t="shared" ca="1" si="47"/>
        <v>-668.06630591818998</v>
      </c>
      <c r="AN71" s="60">
        <f t="shared" ca="1" si="47"/>
        <v>-668.06630591818998</v>
      </c>
      <c r="AO71" s="60">
        <f t="shared" ca="1" si="47"/>
        <v>668.06630591818998</v>
      </c>
      <c r="AP71" s="63">
        <f t="shared" si="3"/>
        <v>35</v>
      </c>
      <c r="AQ71" s="62">
        <f t="shared" si="4"/>
        <v>2.405008683414672</v>
      </c>
      <c r="AR71" s="62">
        <f t="shared" si="5"/>
        <v>120.2504341707336</v>
      </c>
      <c r="AS71" s="62">
        <f t="shared" si="6"/>
        <v>240.5008683414672</v>
      </c>
      <c r="AT71" s="62">
        <f t="shared" si="7"/>
        <v>-120.2504341707336</v>
      </c>
      <c r="AU71" s="62">
        <f t="shared" si="8"/>
        <v>601.25217085366796</v>
      </c>
      <c r="AV71" s="62">
        <f t="shared" si="9"/>
        <v>-240.5008683414672</v>
      </c>
      <c r="AW71" s="63">
        <f t="shared" si="30"/>
        <v>360.75130251220077</v>
      </c>
      <c r="AX71" s="61" t="str">
        <f t="shared" ca="1" si="11"/>
        <v/>
      </c>
      <c r="AY71" s="69">
        <f t="shared" ca="1" si="31"/>
        <v>9576.9336940818102</v>
      </c>
      <c r="AZ71" s="51">
        <f t="shared" si="12"/>
        <v>841.75303919513522</v>
      </c>
      <c r="BA71" s="55">
        <f t="shared" ca="1" si="13"/>
        <v>9.0681042553233907E-2</v>
      </c>
      <c r="BB71" s="55">
        <f t="shared" ca="1" si="32"/>
        <v>0.50283766465324409</v>
      </c>
      <c r="BC71" s="64">
        <f t="shared" ca="1" si="14"/>
        <v>-356.67964562684568</v>
      </c>
      <c r="BE71" s="52" t="str">
        <f t="shared" ca="1" si="15"/>
        <v/>
      </c>
      <c r="BF71" s="52" t="str">
        <f t="shared" ca="1" si="16"/>
        <v/>
      </c>
      <c r="BG71" s="52">
        <f t="shared" ca="1" si="17"/>
        <v>13.699999999999953</v>
      </c>
      <c r="BH71" s="52" t="str">
        <f t="shared" ca="1" si="18"/>
        <v/>
      </c>
    </row>
    <row r="72" spans="19:60">
      <c r="S72" s="68">
        <f t="shared" si="46"/>
        <v>7</v>
      </c>
      <c r="T72" s="69">
        <f t="shared" si="46"/>
        <v>2</v>
      </c>
      <c r="U72" s="70">
        <f t="shared" ref="U72:U103" si="48">ROUND((1/T72)*S72,0)+1</f>
        <v>5</v>
      </c>
      <c r="V72" s="68">
        <f t="shared" si="45"/>
        <v>2</v>
      </c>
      <c r="W72" s="70">
        <f t="shared" si="45"/>
        <v>7</v>
      </c>
      <c r="X72" s="71">
        <f t="shared" si="45"/>
        <v>0.7142857142857143</v>
      </c>
      <c r="Y72" s="71">
        <f t="shared" si="45"/>
        <v>0.5</v>
      </c>
      <c r="Z72" s="69">
        <f t="shared" si="45"/>
        <v>10000</v>
      </c>
      <c r="AA72" s="69">
        <f t="shared" ca="1" si="45"/>
        <v>9282.5690518609536</v>
      </c>
      <c r="AB72" s="69">
        <f t="shared" ca="1" si="27"/>
        <v>-717.43094813904645</v>
      </c>
      <c r="AC72" s="69">
        <f t="shared" ca="1" si="42"/>
        <v>188.25048771415089</v>
      </c>
      <c r="AD72" s="73">
        <f t="shared" si="35"/>
        <v>13.599999999999953</v>
      </c>
      <c r="AE72" s="69">
        <f t="shared" si="47"/>
        <v>0.70000000000000007</v>
      </c>
      <c r="AF72" s="69">
        <f t="shared" si="47"/>
        <v>4.9000000000000004</v>
      </c>
      <c r="AG72" s="78">
        <f t="shared" si="47"/>
        <v>200</v>
      </c>
      <c r="AH72" s="60">
        <f t="shared" si="47"/>
        <v>50</v>
      </c>
      <c r="AI72" s="60">
        <f t="shared" si="47"/>
        <v>245.00000000000003</v>
      </c>
      <c r="AJ72" s="60">
        <f t="shared" si="47"/>
        <v>10245</v>
      </c>
      <c r="AK72" s="60">
        <f t="shared" si="47"/>
        <v>927.43094813904702</v>
      </c>
      <c r="AL72" s="60">
        <f t="shared" si="47"/>
        <v>18.548618962780939</v>
      </c>
      <c r="AM72" s="60">
        <f t="shared" ca="1" si="47"/>
        <v>-668.06630591818998</v>
      </c>
      <c r="AN72" s="60">
        <f t="shared" ca="1" si="47"/>
        <v>-668.06630591818998</v>
      </c>
      <c r="AO72" s="60">
        <f t="shared" ca="1" si="47"/>
        <v>668.06630591818998</v>
      </c>
      <c r="AP72" s="63">
        <f t="shared" ref="AP72:AP135" si="49">AE72*AH72</f>
        <v>35</v>
      </c>
      <c r="AQ72" s="62">
        <f t="shared" ref="AQ72:AQ135" si="50">IF(AL72=0,1,(1+(AL72+AE72)/(AD72*(T72-1))))</f>
        <v>2.4153396296162501</v>
      </c>
      <c r="AR72" s="62">
        <f t="shared" ref="AR72:AR135" si="51">IF(AQ72&lt;=0,AH72,AQ72*AH72)</f>
        <v>120.7669814808125</v>
      </c>
      <c r="AS72" s="62">
        <f t="shared" ref="AS72:AS135" si="52">(T72*AR72)</f>
        <v>241.53396296162501</v>
      </c>
      <c r="AT72" s="62">
        <f t="shared" ref="AT72:AT135" si="53">-AR72</f>
        <v>-120.7669814808125</v>
      </c>
      <c r="AU72" s="62">
        <f t="shared" ref="AU72:AU135" si="54">(AS72+AT72)*U72</f>
        <v>603.83490740406251</v>
      </c>
      <c r="AV72" s="62">
        <f t="shared" ref="AV72:AV135" si="55">AT72*V72</f>
        <v>-241.53396296162501</v>
      </c>
      <c r="AW72" s="63">
        <f t="shared" si="30"/>
        <v>362.30094444243753</v>
      </c>
      <c r="AX72" s="61" t="str">
        <f t="shared" ref="AX72:AX135" ca="1" si="56">IF(AY72+AW72&gt;AJ72,"VINTO","")</f>
        <v/>
      </c>
      <c r="AY72" s="69">
        <f t="shared" ca="1" si="31"/>
        <v>9576.9336940818102</v>
      </c>
      <c r="AZ72" s="51">
        <f t="shared" ref="AZ72:AZ135" si="57">AR72*W72</f>
        <v>845.36887036568748</v>
      </c>
      <c r="BA72" s="55">
        <f t="shared" ref="BA72:BA135" ca="1" si="58">IFERROR(AZ72/AA72,0)</f>
        <v>9.1070571696550903E-2</v>
      </c>
      <c r="BB72" s="55">
        <f t="shared" ca="1" si="32"/>
        <v>0.50499765222313686</v>
      </c>
      <c r="BC72" s="64">
        <f t="shared" ref="BC72:BC135" ca="1" si="59">AW72+AB72</f>
        <v>-355.13000369660892</v>
      </c>
      <c r="BE72" s="52" t="str">
        <f t="shared" ref="BE72:BE135" ca="1" si="60">IF(((AR72-AC72)/AC72)&gt;=BE$4,AD72,"")</f>
        <v/>
      </c>
      <c r="BF72" s="52" t="str">
        <f t="shared" ref="BF72:BF135" ca="1" si="61">IF(AX72="","",AD72)</f>
        <v/>
      </c>
      <c r="BG72" s="52">
        <f t="shared" ref="BG72:BG135" ca="1" si="62">IF(BA72&lt;=BG$4,AD72,"")</f>
        <v>13.599999999999953</v>
      </c>
      <c r="BH72" s="52" t="str">
        <f t="shared" ref="BH72:BH135" ca="1" si="63">IF(BB72&gt;=BH$4,AD72,"")</f>
        <v/>
      </c>
    </row>
    <row r="73" spans="19:60">
      <c r="S73" s="68">
        <f t="shared" si="46"/>
        <v>7</v>
      </c>
      <c r="T73" s="69">
        <f t="shared" si="46"/>
        <v>2</v>
      </c>
      <c r="U73" s="70">
        <f t="shared" si="48"/>
        <v>5</v>
      </c>
      <c r="V73" s="68">
        <f t="shared" ref="V73:AA88" si="64">V72</f>
        <v>2</v>
      </c>
      <c r="W73" s="70">
        <f t="shared" si="64"/>
        <v>7</v>
      </c>
      <c r="X73" s="71">
        <f t="shared" si="64"/>
        <v>0.7142857142857143</v>
      </c>
      <c r="Y73" s="71">
        <f t="shared" si="64"/>
        <v>0.5</v>
      </c>
      <c r="Z73" s="69">
        <f t="shared" si="64"/>
        <v>10000</v>
      </c>
      <c r="AA73" s="69">
        <f t="shared" ca="1" si="64"/>
        <v>9282.5690518609536</v>
      </c>
      <c r="AB73" s="69">
        <f t="shared" ref="AB73:AB136" ca="1" si="65">AA73-Z73</f>
        <v>-717.43094813904645</v>
      </c>
      <c r="AC73" s="69">
        <f t="shared" ref="AC73:AC104" ca="1" si="66">AC72</f>
        <v>188.25048771415089</v>
      </c>
      <c r="AD73" s="73">
        <f t="shared" si="35"/>
        <v>13.499999999999954</v>
      </c>
      <c r="AE73" s="69">
        <f t="shared" si="47"/>
        <v>0.70000000000000007</v>
      </c>
      <c r="AF73" s="69">
        <f t="shared" si="47"/>
        <v>4.9000000000000004</v>
      </c>
      <c r="AG73" s="78">
        <f t="shared" si="47"/>
        <v>200</v>
      </c>
      <c r="AH73" s="60">
        <f t="shared" si="47"/>
        <v>50</v>
      </c>
      <c r="AI73" s="60">
        <f t="shared" si="47"/>
        <v>245.00000000000003</v>
      </c>
      <c r="AJ73" s="60">
        <f t="shared" si="47"/>
        <v>10245</v>
      </c>
      <c r="AK73" s="60">
        <f t="shared" si="47"/>
        <v>927.43094813904702</v>
      </c>
      <c r="AL73" s="60">
        <f t="shared" si="47"/>
        <v>18.548618962780939</v>
      </c>
      <c r="AM73" s="60">
        <f t="shared" ca="1" si="47"/>
        <v>-668.06630591818998</v>
      </c>
      <c r="AN73" s="60">
        <f t="shared" ca="1" si="47"/>
        <v>-668.06630591818998</v>
      </c>
      <c r="AO73" s="60">
        <f t="shared" ca="1" si="47"/>
        <v>668.06630591818998</v>
      </c>
      <c r="AP73" s="63">
        <f t="shared" si="49"/>
        <v>35</v>
      </c>
      <c r="AQ73" s="62">
        <f t="shared" si="50"/>
        <v>2.4258236268726669</v>
      </c>
      <c r="AR73" s="62">
        <f t="shared" si="51"/>
        <v>121.29118134363335</v>
      </c>
      <c r="AS73" s="62">
        <f t="shared" si="52"/>
        <v>242.58236268726671</v>
      </c>
      <c r="AT73" s="62">
        <f t="shared" si="53"/>
        <v>-121.29118134363335</v>
      </c>
      <c r="AU73" s="62">
        <f t="shared" si="54"/>
        <v>606.45590671816672</v>
      </c>
      <c r="AV73" s="62">
        <f t="shared" si="55"/>
        <v>-242.58236268726671</v>
      </c>
      <c r="AW73" s="63">
        <f t="shared" ref="AW73:AW136" si="67">SUM(AU73:AV73)</f>
        <v>363.87354403090001</v>
      </c>
      <c r="AX73" s="61" t="str">
        <f t="shared" ca="1" si="56"/>
        <v/>
      </c>
      <c r="AY73" s="69">
        <f t="shared" ref="AY73:AY136" ca="1" si="68">AY72</f>
        <v>9576.9336940818102</v>
      </c>
      <c r="AZ73" s="51">
        <f t="shared" si="57"/>
        <v>849.03826940543354</v>
      </c>
      <c r="BA73" s="55">
        <f t="shared" ca="1" si="58"/>
        <v>9.1465871641991159E-2</v>
      </c>
      <c r="BB73" s="55">
        <f t="shared" ref="BB73:BB136" ca="1" si="69">IFERROR(AW73/ABS(AB73),0)</f>
        <v>0.50718963960887997</v>
      </c>
      <c r="BC73" s="64">
        <f t="shared" ca="1" si="59"/>
        <v>-353.55740410814644</v>
      </c>
      <c r="BE73" s="52" t="str">
        <f t="shared" ca="1" si="60"/>
        <v/>
      </c>
      <c r="BF73" s="52" t="str">
        <f t="shared" ca="1" si="61"/>
        <v/>
      </c>
      <c r="BG73" s="52">
        <f t="shared" ca="1" si="62"/>
        <v>13.499999999999954</v>
      </c>
      <c r="BH73" s="52" t="str">
        <f t="shared" ca="1" si="63"/>
        <v/>
      </c>
    </row>
    <row r="74" spans="19:60">
      <c r="S74" s="68">
        <f t="shared" ref="S74:T89" si="70">S73</f>
        <v>7</v>
      </c>
      <c r="T74" s="69">
        <f t="shared" si="70"/>
        <v>2</v>
      </c>
      <c r="U74" s="70">
        <f t="shared" si="48"/>
        <v>5</v>
      </c>
      <c r="V74" s="68">
        <f t="shared" si="64"/>
        <v>2</v>
      </c>
      <c r="W74" s="70">
        <f t="shared" si="64"/>
        <v>7</v>
      </c>
      <c r="X74" s="71">
        <f t="shared" si="64"/>
        <v>0.7142857142857143</v>
      </c>
      <c r="Y74" s="71">
        <f t="shared" si="64"/>
        <v>0.5</v>
      </c>
      <c r="Z74" s="69">
        <f t="shared" si="64"/>
        <v>10000</v>
      </c>
      <c r="AA74" s="69">
        <f t="shared" ca="1" si="64"/>
        <v>9282.5690518609536</v>
      </c>
      <c r="AB74" s="69">
        <f t="shared" ca="1" si="65"/>
        <v>-717.43094813904645</v>
      </c>
      <c r="AC74" s="69">
        <f t="shared" ca="1" si="66"/>
        <v>188.25048771415089</v>
      </c>
      <c r="AD74" s="73">
        <f t="shared" ref="AD74:AD137" si="71">AD73-0.1</f>
        <v>13.399999999999954</v>
      </c>
      <c r="AE74" s="69">
        <f t="shared" ref="AE74:AO89" si="72">AE73</f>
        <v>0.70000000000000007</v>
      </c>
      <c r="AF74" s="69">
        <f t="shared" si="72"/>
        <v>4.9000000000000004</v>
      </c>
      <c r="AG74" s="78">
        <f t="shared" si="72"/>
        <v>200</v>
      </c>
      <c r="AH74" s="60">
        <f t="shared" si="72"/>
        <v>50</v>
      </c>
      <c r="AI74" s="60">
        <f t="shared" si="72"/>
        <v>245.00000000000003</v>
      </c>
      <c r="AJ74" s="60">
        <f t="shared" si="72"/>
        <v>10245</v>
      </c>
      <c r="AK74" s="60">
        <f t="shared" si="72"/>
        <v>927.43094813904702</v>
      </c>
      <c r="AL74" s="60">
        <f t="shared" si="72"/>
        <v>18.548618962780939</v>
      </c>
      <c r="AM74" s="60">
        <f t="shared" ca="1" si="72"/>
        <v>-668.06630591818998</v>
      </c>
      <c r="AN74" s="60">
        <f t="shared" ca="1" si="72"/>
        <v>-668.06630591818998</v>
      </c>
      <c r="AO74" s="60">
        <f t="shared" ca="1" si="72"/>
        <v>668.06630591818998</v>
      </c>
      <c r="AP74" s="63">
        <f t="shared" si="49"/>
        <v>35</v>
      </c>
      <c r="AQ74" s="62">
        <f t="shared" si="50"/>
        <v>2.436464101700075</v>
      </c>
      <c r="AR74" s="62">
        <f t="shared" si="51"/>
        <v>121.82320508500375</v>
      </c>
      <c r="AS74" s="62">
        <f t="shared" si="52"/>
        <v>243.6464101700075</v>
      </c>
      <c r="AT74" s="62">
        <f t="shared" si="53"/>
        <v>-121.82320508500375</v>
      </c>
      <c r="AU74" s="62">
        <f t="shared" si="54"/>
        <v>609.11602542501873</v>
      </c>
      <c r="AV74" s="62">
        <f t="shared" si="55"/>
        <v>-243.6464101700075</v>
      </c>
      <c r="AW74" s="63">
        <f t="shared" si="67"/>
        <v>365.46961525501126</v>
      </c>
      <c r="AX74" s="61" t="str">
        <f t="shared" ca="1" si="56"/>
        <v/>
      </c>
      <c r="AY74" s="69">
        <f t="shared" ca="1" si="68"/>
        <v>9576.9336940818102</v>
      </c>
      <c r="AZ74" s="51">
        <f t="shared" si="57"/>
        <v>852.7624355950262</v>
      </c>
      <c r="BA74" s="55">
        <f t="shared" ca="1" si="58"/>
        <v>9.1867071586617055E-2</v>
      </c>
      <c r="BB74" s="55">
        <f t="shared" ca="1" si="69"/>
        <v>0.50941434322426105</v>
      </c>
      <c r="BC74" s="64">
        <f t="shared" ca="1" si="59"/>
        <v>-351.96133288403519</v>
      </c>
      <c r="BE74" s="52" t="str">
        <f t="shared" ca="1" si="60"/>
        <v/>
      </c>
      <c r="BF74" s="52" t="str">
        <f t="shared" ca="1" si="61"/>
        <v/>
      </c>
      <c r="BG74" s="52">
        <f t="shared" ca="1" si="62"/>
        <v>13.399999999999954</v>
      </c>
      <c r="BH74" s="52" t="str">
        <f t="shared" ca="1" si="63"/>
        <v/>
      </c>
    </row>
    <row r="75" spans="19:60">
      <c r="S75" s="68">
        <f t="shared" si="70"/>
        <v>7</v>
      </c>
      <c r="T75" s="69">
        <f t="shared" si="70"/>
        <v>2</v>
      </c>
      <c r="U75" s="70">
        <f t="shared" si="48"/>
        <v>5</v>
      </c>
      <c r="V75" s="68">
        <f t="shared" si="64"/>
        <v>2</v>
      </c>
      <c r="W75" s="70">
        <f t="shared" si="64"/>
        <v>7</v>
      </c>
      <c r="X75" s="71">
        <f t="shared" si="64"/>
        <v>0.7142857142857143</v>
      </c>
      <c r="Y75" s="71">
        <f t="shared" si="64"/>
        <v>0.5</v>
      </c>
      <c r="Z75" s="69">
        <f t="shared" si="64"/>
        <v>10000</v>
      </c>
      <c r="AA75" s="69">
        <f t="shared" ca="1" si="64"/>
        <v>9282.5690518609536</v>
      </c>
      <c r="AB75" s="69">
        <f t="shared" ca="1" si="65"/>
        <v>-717.43094813904645</v>
      </c>
      <c r="AC75" s="69">
        <f t="shared" ca="1" si="66"/>
        <v>188.25048771415089</v>
      </c>
      <c r="AD75" s="73">
        <f t="shared" si="71"/>
        <v>13.299999999999955</v>
      </c>
      <c r="AE75" s="69">
        <f t="shared" si="72"/>
        <v>0.70000000000000007</v>
      </c>
      <c r="AF75" s="69">
        <f t="shared" si="72"/>
        <v>4.9000000000000004</v>
      </c>
      <c r="AG75" s="78">
        <f t="shared" si="72"/>
        <v>200</v>
      </c>
      <c r="AH75" s="60">
        <f t="shared" si="72"/>
        <v>50</v>
      </c>
      <c r="AI75" s="60">
        <f t="shared" si="72"/>
        <v>245.00000000000003</v>
      </c>
      <c r="AJ75" s="60">
        <f t="shared" si="72"/>
        <v>10245</v>
      </c>
      <c r="AK75" s="60">
        <f t="shared" si="72"/>
        <v>927.43094813904702</v>
      </c>
      <c r="AL75" s="60">
        <f t="shared" si="72"/>
        <v>18.548618962780939</v>
      </c>
      <c r="AM75" s="60">
        <f t="shared" ca="1" si="72"/>
        <v>-668.06630591818998</v>
      </c>
      <c r="AN75" s="60">
        <f t="shared" ca="1" si="72"/>
        <v>-668.06630591818998</v>
      </c>
      <c r="AO75" s="60">
        <f t="shared" ca="1" si="72"/>
        <v>668.06630591818998</v>
      </c>
      <c r="AP75" s="63">
        <f t="shared" si="49"/>
        <v>35</v>
      </c>
      <c r="AQ75" s="62">
        <f t="shared" si="50"/>
        <v>2.4472645836677449</v>
      </c>
      <c r="AR75" s="62">
        <f t="shared" si="51"/>
        <v>122.36322918338725</v>
      </c>
      <c r="AS75" s="62">
        <f t="shared" si="52"/>
        <v>244.72645836677449</v>
      </c>
      <c r="AT75" s="62">
        <f t="shared" si="53"/>
        <v>-122.36322918338725</v>
      </c>
      <c r="AU75" s="62">
        <f t="shared" si="54"/>
        <v>611.81614591693619</v>
      </c>
      <c r="AV75" s="62">
        <f t="shared" si="55"/>
        <v>-244.72645836677449</v>
      </c>
      <c r="AW75" s="63">
        <f t="shared" si="67"/>
        <v>367.08968755016167</v>
      </c>
      <c r="AX75" s="61" t="str">
        <f t="shared" ca="1" si="56"/>
        <v/>
      </c>
      <c r="AY75" s="69">
        <f t="shared" ca="1" si="68"/>
        <v>9576.9336940818102</v>
      </c>
      <c r="AZ75" s="51">
        <f t="shared" si="57"/>
        <v>856.54260428371072</v>
      </c>
      <c r="BA75" s="55">
        <f t="shared" ca="1" si="58"/>
        <v>9.2274304613117045E-2</v>
      </c>
      <c r="BB75" s="55">
        <f t="shared" ca="1" si="69"/>
        <v>0.51167250102934703</v>
      </c>
      <c r="BC75" s="64">
        <f t="shared" ca="1" si="59"/>
        <v>-350.34126058888478</v>
      </c>
      <c r="BE75" s="52" t="str">
        <f t="shared" ca="1" si="60"/>
        <v/>
      </c>
      <c r="BF75" s="52" t="str">
        <f t="shared" ca="1" si="61"/>
        <v/>
      </c>
      <c r="BG75" s="52">
        <f t="shared" ca="1" si="62"/>
        <v>13.299999999999955</v>
      </c>
      <c r="BH75" s="52" t="str">
        <f t="shared" ca="1" si="63"/>
        <v/>
      </c>
    </row>
    <row r="76" spans="19:60">
      <c r="S76" s="68">
        <f t="shared" si="70"/>
        <v>7</v>
      </c>
      <c r="T76" s="69">
        <f t="shared" si="70"/>
        <v>2</v>
      </c>
      <c r="U76" s="70">
        <f t="shared" si="48"/>
        <v>5</v>
      </c>
      <c r="V76" s="68">
        <f t="shared" si="64"/>
        <v>2</v>
      </c>
      <c r="W76" s="70">
        <f t="shared" si="64"/>
        <v>7</v>
      </c>
      <c r="X76" s="71">
        <f t="shared" si="64"/>
        <v>0.7142857142857143</v>
      </c>
      <c r="Y76" s="71">
        <f t="shared" si="64"/>
        <v>0.5</v>
      </c>
      <c r="Z76" s="69">
        <f t="shared" si="64"/>
        <v>10000</v>
      </c>
      <c r="AA76" s="69">
        <f t="shared" ca="1" si="64"/>
        <v>9282.5690518609536</v>
      </c>
      <c r="AB76" s="69">
        <f t="shared" ca="1" si="65"/>
        <v>-717.43094813904645</v>
      </c>
      <c r="AC76" s="69">
        <f t="shared" ca="1" si="66"/>
        <v>188.25048771415089</v>
      </c>
      <c r="AD76" s="73">
        <f t="shared" si="71"/>
        <v>13.199999999999955</v>
      </c>
      <c r="AE76" s="69">
        <f t="shared" si="72"/>
        <v>0.70000000000000007</v>
      </c>
      <c r="AF76" s="69">
        <f t="shared" si="72"/>
        <v>4.9000000000000004</v>
      </c>
      <c r="AG76" s="78">
        <f t="shared" si="72"/>
        <v>200</v>
      </c>
      <c r="AH76" s="60">
        <f t="shared" si="72"/>
        <v>50</v>
      </c>
      <c r="AI76" s="60">
        <f t="shared" si="72"/>
        <v>245.00000000000003</v>
      </c>
      <c r="AJ76" s="60">
        <f t="shared" si="72"/>
        <v>10245</v>
      </c>
      <c r="AK76" s="60">
        <f t="shared" si="72"/>
        <v>927.43094813904702</v>
      </c>
      <c r="AL76" s="60">
        <f t="shared" si="72"/>
        <v>18.548618962780939</v>
      </c>
      <c r="AM76" s="60">
        <f t="shared" ca="1" si="72"/>
        <v>-668.06630591818998</v>
      </c>
      <c r="AN76" s="60">
        <f t="shared" ca="1" si="72"/>
        <v>-668.06630591818998</v>
      </c>
      <c r="AO76" s="60">
        <f t="shared" ca="1" si="72"/>
        <v>668.06630591818998</v>
      </c>
      <c r="AP76" s="63">
        <f t="shared" si="49"/>
        <v>35</v>
      </c>
      <c r="AQ76" s="62">
        <f t="shared" si="50"/>
        <v>2.4582287093015909</v>
      </c>
      <c r="AR76" s="62">
        <f t="shared" si="51"/>
        <v>122.91143546507955</v>
      </c>
      <c r="AS76" s="62">
        <f t="shared" si="52"/>
        <v>245.8228709301591</v>
      </c>
      <c r="AT76" s="62">
        <f t="shared" si="53"/>
        <v>-122.91143546507955</v>
      </c>
      <c r="AU76" s="62">
        <f t="shared" si="54"/>
        <v>614.55717732539779</v>
      </c>
      <c r="AV76" s="62">
        <f t="shared" si="55"/>
        <v>-245.8228709301591</v>
      </c>
      <c r="AW76" s="63">
        <f t="shared" si="67"/>
        <v>368.73430639523872</v>
      </c>
      <c r="AX76" s="61" t="str">
        <f t="shared" ca="1" si="56"/>
        <v/>
      </c>
      <c r="AY76" s="69">
        <f t="shared" ca="1" si="68"/>
        <v>9576.9336940818102</v>
      </c>
      <c r="AZ76" s="51">
        <f t="shared" si="57"/>
        <v>860.38004825555686</v>
      </c>
      <c r="BA76" s="55">
        <f t="shared" ca="1" si="58"/>
        <v>9.2687707836988223E-2</v>
      </c>
      <c r="BB76" s="55">
        <f t="shared" ca="1" si="69"/>
        <v>0.51396487334663143</v>
      </c>
      <c r="BC76" s="64">
        <f t="shared" ca="1" si="59"/>
        <v>-348.69664174380773</v>
      </c>
      <c r="BE76" s="52" t="str">
        <f t="shared" ca="1" si="60"/>
        <v/>
      </c>
      <c r="BF76" s="52" t="str">
        <f t="shared" ca="1" si="61"/>
        <v/>
      </c>
      <c r="BG76" s="52">
        <f t="shared" ca="1" si="62"/>
        <v>13.199999999999955</v>
      </c>
      <c r="BH76" s="52" t="str">
        <f t="shared" ca="1" si="63"/>
        <v/>
      </c>
    </row>
    <row r="77" spans="19:60">
      <c r="S77" s="68">
        <f t="shared" si="70"/>
        <v>7</v>
      </c>
      <c r="T77" s="69">
        <f t="shared" si="70"/>
        <v>2</v>
      </c>
      <c r="U77" s="70">
        <f t="shared" si="48"/>
        <v>5</v>
      </c>
      <c r="V77" s="68">
        <f t="shared" si="64"/>
        <v>2</v>
      </c>
      <c r="W77" s="70">
        <f t="shared" si="64"/>
        <v>7</v>
      </c>
      <c r="X77" s="71">
        <f t="shared" si="64"/>
        <v>0.7142857142857143</v>
      </c>
      <c r="Y77" s="71">
        <f t="shared" si="64"/>
        <v>0.5</v>
      </c>
      <c r="Z77" s="69">
        <f t="shared" si="64"/>
        <v>10000</v>
      </c>
      <c r="AA77" s="69">
        <f t="shared" ca="1" si="64"/>
        <v>9282.5690518609536</v>
      </c>
      <c r="AB77" s="69">
        <f t="shared" ca="1" si="65"/>
        <v>-717.43094813904645</v>
      </c>
      <c r="AC77" s="69">
        <f t="shared" ca="1" si="66"/>
        <v>188.25048771415089</v>
      </c>
      <c r="AD77" s="73">
        <f t="shared" si="71"/>
        <v>13.099999999999955</v>
      </c>
      <c r="AE77" s="69">
        <f t="shared" si="72"/>
        <v>0.70000000000000007</v>
      </c>
      <c r="AF77" s="69">
        <f t="shared" si="72"/>
        <v>4.9000000000000004</v>
      </c>
      <c r="AG77" s="78">
        <f t="shared" si="72"/>
        <v>200</v>
      </c>
      <c r="AH77" s="60">
        <f t="shared" si="72"/>
        <v>50</v>
      </c>
      <c r="AI77" s="60">
        <f t="shared" si="72"/>
        <v>245.00000000000003</v>
      </c>
      <c r="AJ77" s="60">
        <f t="shared" si="72"/>
        <v>10245</v>
      </c>
      <c r="AK77" s="60">
        <f t="shared" si="72"/>
        <v>927.43094813904702</v>
      </c>
      <c r="AL77" s="60">
        <f t="shared" si="72"/>
        <v>18.548618962780939</v>
      </c>
      <c r="AM77" s="60">
        <f t="shared" ca="1" si="72"/>
        <v>-668.06630591818998</v>
      </c>
      <c r="AN77" s="60">
        <f t="shared" ca="1" si="72"/>
        <v>-668.06630591818998</v>
      </c>
      <c r="AO77" s="60">
        <f t="shared" ca="1" si="72"/>
        <v>668.06630591818998</v>
      </c>
      <c r="AP77" s="63">
        <f t="shared" si="49"/>
        <v>35</v>
      </c>
      <c r="AQ77" s="62">
        <f t="shared" si="50"/>
        <v>2.4693602261664891</v>
      </c>
      <c r="AR77" s="62">
        <f t="shared" si="51"/>
        <v>123.46801130832445</v>
      </c>
      <c r="AS77" s="62">
        <f t="shared" si="52"/>
        <v>246.9360226166489</v>
      </c>
      <c r="AT77" s="62">
        <f t="shared" si="53"/>
        <v>-123.46801130832445</v>
      </c>
      <c r="AU77" s="62">
        <f t="shared" si="54"/>
        <v>617.34005654162229</v>
      </c>
      <c r="AV77" s="62">
        <f t="shared" si="55"/>
        <v>-246.9360226166489</v>
      </c>
      <c r="AW77" s="63">
        <f t="shared" si="67"/>
        <v>370.40403392497342</v>
      </c>
      <c r="AX77" s="61" t="str">
        <f t="shared" ca="1" si="56"/>
        <v/>
      </c>
      <c r="AY77" s="69">
        <f t="shared" ca="1" si="68"/>
        <v>9576.9336940818102</v>
      </c>
      <c r="AZ77" s="51">
        <f t="shared" si="57"/>
        <v>864.27607915827116</v>
      </c>
      <c r="BA77" s="55">
        <f t="shared" ca="1" si="58"/>
        <v>9.310742256046052E-2</v>
      </c>
      <c r="BB77" s="55">
        <f t="shared" ca="1" si="69"/>
        <v>0.51629224371456139</v>
      </c>
      <c r="BC77" s="64">
        <f t="shared" ca="1" si="59"/>
        <v>-347.02691421407303</v>
      </c>
      <c r="BE77" s="52" t="str">
        <f t="shared" ca="1" si="60"/>
        <v/>
      </c>
      <c r="BF77" s="52" t="str">
        <f t="shared" ca="1" si="61"/>
        <v/>
      </c>
      <c r="BG77" s="52">
        <f t="shared" ca="1" si="62"/>
        <v>13.099999999999955</v>
      </c>
      <c r="BH77" s="52" t="str">
        <f t="shared" ca="1" si="63"/>
        <v/>
      </c>
    </row>
    <row r="78" spans="19:60">
      <c r="S78" s="68">
        <f t="shared" si="70"/>
        <v>7</v>
      </c>
      <c r="T78" s="69">
        <f t="shared" si="70"/>
        <v>2</v>
      </c>
      <c r="U78" s="70">
        <f t="shared" si="48"/>
        <v>5</v>
      </c>
      <c r="V78" s="68">
        <f t="shared" si="64"/>
        <v>2</v>
      </c>
      <c r="W78" s="70">
        <f t="shared" si="64"/>
        <v>7</v>
      </c>
      <c r="X78" s="71">
        <f t="shared" si="64"/>
        <v>0.7142857142857143</v>
      </c>
      <c r="Y78" s="71">
        <f t="shared" si="64"/>
        <v>0.5</v>
      </c>
      <c r="Z78" s="69">
        <f t="shared" si="64"/>
        <v>10000</v>
      </c>
      <c r="AA78" s="69">
        <f t="shared" ca="1" si="64"/>
        <v>9282.5690518609536</v>
      </c>
      <c r="AB78" s="69">
        <f t="shared" ca="1" si="65"/>
        <v>-717.43094813904645</v>
      </c>
      <c r="AC78" s="69">
        <f t="shared" ca="1" si="66"/>
        <v>188.25048771415089</v>
      </c>
      <c r="AD78" s="73">
        <f t="shared" si="71"/>
        <v>12.999999999999956</v>
      </c>
      <c r="AE78" s="69">
        <f t="shared" si="72"/>
        <v>0.70000000000000007</v>
      </c>
      <c r="AF78" s="69">
        <f t="shared" si="72"/>
        <v>4.9000000000000004</v>
      </c>
      <c r="AG78" s="78">
        <f t="shared" si="72"/>
        <v>200</v>
      </c>
      <c r="AH78" s="60">
        <f t="shared" si="72"/>
        <v>50</v>
      </c>
      <c r="AI78" s="60">
        <f t="shared" si="72"/>
        <v>245.00000000000003</v>
      </c>
      <c r="AJ78" s="60">
        <f t="shared" si="72"/>
        <v>10245</v>
      </c>
      <c r="AK78" s="60">
        <f t="shared" si="72"/>
        <v>927.43094813904702</v>
      </c>
      <c r="AL78" s="60">
        <f t="shared" si="72"/>
        <v>18.548618962780939</v>
      </c>
      <c r="AM78" s="60">
        <f t="shared" ca="1" si="72"/>
        <v>-668.06630591818998</v>
      </c>
      <c r="AN78" s="60">
        <f t="shared" ca="1" si="72"/>
        <v>-668.06630591818998</v>
      </c>
      <c r="AO78" s="60">
        <f t="shared" ca="1" si="72"/>
        <v>668.06630591818998</v>
      </c>
      <c r="AP78" s="63">
        <f t="shared" si="49"/>
        <v>35</v>
      </c>
      <c r="AQ78" s="62">
        <f t="shared" si="50"/>
        <v>2.4806629971370002</v>
      </c>
      <c r="AR78" s="62">
        <f t="shared" si="51"/>
        <v>124.03314985685002</v>
      </c>
      <c r="AS78" s="62">
        <f t="shared" si="52"/>
        <v>248.06629971370003</v>
      </c>
      <c r="AT78" s="62">
        <f t="shared" si="53"/>
        <v>-124.03314985685002</v>
      </c>
      <c r="AU78" s="62">
        <f t="shared" si="54"/>
        <v>620.16574928425007</v>
      </c>
      <c r="AV78" s="62">
        <f t="shared" si="55"/>
        <v>-248.06629971370003</v>
      </c>
      <c r="AW78" s="63">
        <f t="shared" si="67"/>
        <v>372.09944957055006</v>
      </c>
      <c r="AX78" s="61" t="str">
        <f t="shared" ca="1" si="56"/>
        <v/>
      </c>
      <c r="AY78" s="69">
        <f t="shared" ca="1" si="68"/>
        <v>9576.9336940818102</v>
      </c>
      <c r="AZ78" s="51">
        <f t="shared" si="57"/>
        <v>868.23204899795007</v>
      </c>
      <c r="BA78" s="55">
        <f t="shared" ca="1" si="58"/>
        <v>9.3533594433524672E-2</v>
      </c>
      <c r="BB78" s="55">
        <f t="shared" ca="1" si="69"/>
        <v>0.51865541978045926</v>
      </c>
      <c r="BC78" s="64">
        <f t="shared" ca="1" si="59"/>
        <v>-345.33149856849639</v>
      </c>
      <c r="BE78" s="52" t="str">
        <f t="shared" ca="1" si="60"/>
        <v/>
      </c>
      <c r="BF78" s="52" t="str">
        <f t="shared" ca="1" si="61"/>
        <v/>
      </c>
      <c r="BG78" s="52">
        <f t="shared" ca="1" si="62"/>
        <v>12.999999999999956</v>
      </c>
      <c r="BH78" s="52" t="str">
        <f t="shared" ca="1" si="63"/>
        <v/>
      </c>
    </row>
    <row r="79" spans="19:60">
      <c r="S79" s="68">
        <f t="shared" si="70"/>
        <v>7</v>
      </c>
      <c r="T79" s="69">
        <f t="shared" si="70"/>
        <v>2</v>
      </c>
      <c r="U79" s="70">
        <f t="shared" si="48"/>
        <v>5</v>
      </c>
      <c r="V79" s="68">
        <f t="shared" si="64"/>
        <v>2</v>
      </c>
      <c r="W79" s="70">
        <f t="shared" si="64"/>
        <v>7</v>
      </c>
      <c r="X79" s="71">
        <f t="shared" si="64"/>
        <v>0.7142857142857143</v>
      </c>
      <c r="Y79" s="71">
        <f t="shared" si="64"/>
        <v>0.5</v>
      </c>
      <c r="Z79" s="69">
        <f t="shared" si="64"/>
        <v>10000</v>
      </c>
      <c r="AA79" s="69">
        <f t="shared" ca="1" si="64"/>
        <v>9282.5690518609536</v>
      </c>
      <c r="AB79" s="69">
        <f t="shared" ca="1" si="65"/>
        <v>-717.43094813904645</v>
      </c>
      <c r="AC79" s="69">
        <f t="shared" ca="1" si="66"/>
        <v>188.25048771415089</v>
      </c>
      <c r="AD79" s="73">
        <f t="shared" si="71"/>
        <v>12.899999999999956</v>
      </c>
      <c r="AE79" s="69">
        <f t="shared" si="72"/>
        <v>0.70000000000000007</v>
      </c>
      <c r="AF79" s="69">
        <f t="shared" si="72"/>
        <v>4.9000000000000004</v>
      </c>
      <c r="AG79" s="78">
        <f t="shared" si="72"/>
        <v>200</v>
      </c>
      <c r="AH79" s="60">
        <f t="shared" si="72"/>
        <v>50</v>
      </c>
      <c r="AI79" s="60">
        <f t="shared" si="72"/>
        <v>245.00000000000003</v>
      </c>
      <c r="AJ79" s="60">
        <f t="shared" si="72"/>
        <v>10245</v>
      </c>
      <c r="AK79" s="60">
        <f t="shared" si="72"/>
        <v>927.43094813904702</v>
      </c>
      <c r="AL79" s="60">
        <f t="shared" si="72"/>
        <v>18.548618962780939</v>
      </c>
      <c r="AM79" s="60">
        <f t="shared" ca="1" si="72"/>
        <v>-668.06630591818998</v>
      </c>
      <c r="AN79" s="60">
        <f t="shared" ca="1" si="72"/>
        <v>-668.06630591818998</v>
      </c>
      <c r="AO79" s="60">
        <f t="shared" ca="1" si="72"/>
        <v>668.06630591818998</v>
      </c>
      <c r="AP79" s="63">
        <f t="shared" si="49"/>
        <v>35</v>
      </c>
      <c r="AQ79" s="62">
        <f t="shared" si="50"/>
        <v>2.4921410048667445</v>
      </c>
      <c r="AR79" s="62">
        <f t="shared" si="51"/>
        <v>124.60705024333723</v>
      </c>
      <c r="AS79" s="62">
        <f t="shared" si="52"/>
        <v>249.21410048667445</v>
      </c>
      <c r="AT79" s="62">
        <f t="shared" si="53"/>
        <v>-124.60705024333723</v>
      </c>
      <c r="AU79" s="62">
        <f t="shared" si="54"/>
        <v>623.03525121668611</v>
      </c>
      <c r="AV79" s="62">
        <f t="shared" si="55"/>
        <v>-249.21410048667445</v>
      </c>
      <c r="AW79" s="63">
        <f t="shared" si="67"/>
        <v>373.82115073001165</v>
      </c>
      <c r="AX79" s="61" t="str">
        <f t="shared" ca="1" si="56"/>
        <v/>
      </c>
      <c r="AY79" s="69">
        <f t="shared" ca="1" si="68"/>
        <v>9576.9336940818102</v>
      </c>
      <c r="AZ79" s="51">
        <f t="shared" si="57"/>
        <v>872.24935170336062</v>
      </c>
      <c r="BA79" s="55">
        <f t="shared" ca="1" si="58"/>
        <v>9.3966373622450305E-2</v>
      </c>
      <c r="BB79" s="55">
        <f t="shared" ca="1" si="69"/>
        <v>0.52105523423497579</v>
      </c>
      <c r="BC79" s="64">
        <f t="shared" ca="1" si="59"/>
        <v>-343.6097974090348</v>
      </c>
      <c r="BE79" s="52" t="str">
        <f t="shared" ca="1" si="60"/>
        <v/>
      </c>
      <c r="BF79" s="52" t="str">
        <f t="shared" ca="1" si="61"/>
        <v/>
      </c>
      <c r="BG79" s="52">
        <f t="shared" ca="1" si="62"/>
        <v>12.899999999999956</v>
      </c>
      <c r="BH79" s="52" t="str">
        <f t="shared" ca="1" si="63"/>
        <v/>
      </c>
    </row>
    <row r="80" spans="19:60">
      <c r="S80" s="68">
        <f t="shared" si="70"/>
        <v>7</v>
      </c>
      <c r="T80" s="69">
        <f t="shared" si="70"/>
        <v>2</v>
      </c>
      <c r="U80" s="70">
        <f t="shared" si="48"/>
        <v>5</v>
      </c>
      <c r="V80" s="68">
        <f t="shared" si="64"/>
        <v>2</v>
      </c>
      <c r="W80" s="70">
        <f t="shared" si="64"/>
        <v>7</v>
      </c>
      <c r="X80" s="71">
        <f t="shared" si="64"/>
        <v>0.7142857142857143</v>
      </c>
      <c r="Y80" s="71">
        <f t="shared" si="64"/>
        <v>0.5</v>
      </c>
      <c r="Z80" s="69">
        <f t="shared" si="64"/>
        <v>10000</v>
      </c>
      <c r="AA80" s="69">
        <f t="shared" ca="1" si="64"/>
        <v>9282.5690518609536</v>
      </c>
      <c r="AB80" s="69">
        <f t="shared" ca="1" si="65"/>
        <v>-717.43094813904645</v>
      </c>
      <c r="AC80" s="69">
        <f t="shared" ca="1" si="66"/>
        <v>188.25048771415089</v>
      </c>
      <c r="AD80" s="73">
        <f t="shared" si="71"/>
        <v>12.799999999999956</v>
      </c>
      <c r="AE80" s="69">
        <f t="shared" si="72"/>
        <v>0.70000000000000007</v>
      </c>
      <c r="AF80" s="69">
        <f t="shared" si="72"/>
        <v>4.9000000000000004</v>
      </c>
      <c r="AG80" s="78">
        <f t="shared" si="72"/>
        <v>200</v>
      </c>
      <c r="AH80" s="60">
        <f t="shared" si="72"/>
        <v>50</v>
      </c>
      <c r="AI80" s="60">
        <f t="shared" si="72"/>
        <v>245.00000000000003</v>
      </c>
      <c r="AJ80" s="60">
        <f t="shared" si="72"/>
        <v>10245</v>
      </c>
      <c r="AK80" s="60">
        <f t="shared" si="72"/>
        <v>927.43094813904702</v>
      </c>
      <c r="AL80" s="60">
        <f t="shared" si="72"/>
        <v>18.548618962780939</v>
      </c>
      <c r="AM80" s="60">
        <f t="shared" ca="1" si="72"/>
        <v>-668.06630591818998</v>
      </c>
      <c r="AN80" s="60">
        <f t="shared" ca="1" si="72"/>
        <v>-668.06630591818998</v>
      </c>
      <c r="AO80" s="60">
        <f t="shared" ca="1" si="72"/>
        <v>668.06630591818998</v>
      </c>
      <c r="AP80" s="63">
        <f t="shared" si="49"/>
        <v>35</v>
      </c>
      <c r="AQ80" s="62">
        <f t="shared" si="50"/>
        <v>2.5037983564672661</v>
      </c>
      <c r="AR80" s="62">
        <f t="shared" si="51"/>
        <v>125.1899178233633</v>
      </c>
      <c r="AS80" s="62">
        <f t="shared" si="52"/>
        <v>250.3798356467266</v>
      </c>
      <c r="AT80" s="62">
        <f t="shared" si="53"/>
        <v>-125.1899178233633</v>
      </c>
      <c r="AU80" s="62">
        <f t="shared" si="54"/>
        <v>625.94958911681647</v>
      </c>
      <c r="AV80" s="62">
        <f t="shared" si="55"/>
        <v>-250.3798356467266</v>
      </c>
      <c r="AW80" s="63">
        <f t="shared" si="67"/>
        <v>375.56975347008984</v>
      </c>
      <c r="AX80" s="61" t="str">
        <f t="shared" ca="1" si="56"/>
        <v/>
      </c>
      <c r="AY80" s="69">
        <f t="shared" ca="1" si="68"/>
        <v>9576.9336940818102</v>
      </c>
      <c r="AZ80" s="51">
        <f t="shared" si="57"/>
        <v>876.3294247635431</v>
      </c>
      <c r="BA80" s="55">
        <f t="shared" ca="1" si="58"/>
        <v>9.4405914986202891E-2</v>
      </c>
      <c r="BB80" s="55">
        <f t="shared" ca="1" si="69"/>
        <v>0.52349254579034421</v>
      </c>
      <c r="BC80" s="64">
        <f t="shared" ca="1" si="59"/>
        <v>-341.86119466895661</v>
      </c>
      <c r="BE80" s="52" t="str">
        <f t="shared" ca="1" si="60"/>
        <v/>
      </c>
      <c r="BF80" s="52" t="str">
        <f t="shared" ca="1" si="61"/>
        <v/>
      </c>
      <c r="BG80" s="52">
        <f t="shared" ca="1" si="62"/>
        <v>12.799999999999956</v>
      </c>
      <c r="BH80" s="52" t="str">
        <f t="shared" ca="1" si="63"/>
        <v/>
      </c>
    </row>
    <row r="81" spans="19:60">
      <c r="S81" s="68">
        <f t="shared" si="70"/>
        <v>7</v>
      </c>
      <c r="T81" s="69">
        <f t="shared" si="70"/>
        <v>2</v>
      </c>
      <c r="U81" s="70">
        <f t="shared" si="48"/>
        <v>5</v>
      </c>
      <c r="V81" s="68">
        <f t="shared" si="64"/>
        <v>2</v>
      </c>
      <c r="W81" s="70">
        <f t="shared" si="64"/>
        <v>7</v>
      </c>
      <c r="X81" s="71">
        <f t="shared" si="64"/>
        <v>0.7142857142857143</v>
      </c>
      <c r="Y81" s="71">
        <f t="shared" si="64"/>
        <v>0.5</v>
      </c>
      <c r="Z81" s="69">
        <f t="shared" si="64"/>
        <v>10000</v>
      </c>
      <c r="AA81" s="69">
        <f t="shared" ca="1" si="64"/>
        <v>9282.5690518609536</v>
      </c>
      <c r="AB81" s="69">
        <f t="shared" ca="1" si="65"/>
        <v>-717.43094813904645</v>
      </c>
      <c r="AC81" s="69">
        <f t="shared" ca="1" si="66"/>
        <v>188.25048771415089</v>
      </c>
      <c r="AD81" s="73">
        <f t="shared" si="71"/>
        <v>12.699999999999957</v>
      </c>
      <c r="AE81" s="69">
        <f t="shared" si="72"/>
        <v>0.70000000000000007</v>
      </c>
      <c r="AF81" s="69">
        <f t="shared" si="72"/>
        <v>4.9000000000000004</v>
      </c>
      <c r="AG81" s="78">
        <f t="shared" si="72"/>
        <v>200</v>
      </c>
      <c r="AH81" s="60">
        <f t="shared" si="72"/>
        <v>50</v>
      </c>
      <c r="AI81" s="60">
        <f t="shared" si="72"/>
        <v>245.00000000000003</v>
      </c>
      <c r="AJ81" s="60">
        <f t="shared" si="72"/>
        <v>10245</v>
      </c>
      <c r="AK81" s="60">
        <f t="shared" si="72"/>
        <v>927.43094813904702</v>
      </c>
      <c r="AL81" s="60">
        <f t="shared" si="72"/>
        <v>18.548618962780939</v>
      </c>
      <c r="AM81" s="60">
        <f t="shared" ca="1" si="72"/>
        <v>-668.06630591818998</v>
      </c>
      <c r="AN81" s="60">
        <f t="shared" ca="1" si="72"/>
        <v>-668.06630591818998</v>
      </c>
      <c r="AO81" s="60">
        <f t="shared" ca="1" si="72"/>
        <v>668.06630591818998</v>
      </c>
      <c r="AP81" s="63">
        <f t="shared" si="49"/>
        <v>35</v>
      </c>
      <c r="AQ81" s="62">
        <f t="shared" si="50"/>
        <v>2.5156392884079528</v>
      </c>
      <c r="AR81" s="62">
        <f t="shared" si="51"/>
        <v>125.78196442039764</v>
      </c>
      <c r="AS81" s="62">
        <f t="shared" si="52"/>
        <v>251.56392884079528</v>
      </c>
      <c r="AT81" s="62">
        <f t="shared" si="53"/>
        <v>-125.78196442039764</v>
      </c>
      <c r="AU81" s="62">
        <f t="shared" si="54"/>
        <v>628.9098221019882</v>
      </c>
      <c r="AV81" s="62">
        <f t="shared" si="55"/>
        <v>-251.56392884079528</v>
      </c>
      <c r="AW81" s="63">
        <f t="shared" si="67"/>
        <v>377.34589326119294</v>
      </c>
      <c r="AX81" s="61" t="str">
        <f t="shared" ca="1" si="56"/>
        <v/>
      </c>
      <c r="AY81" s="69">
        <f t="shared" ca="1" si="68"/>
        <v>9576.9336940818102</v>
      </c>
      <c r="AZ81" s="51">
        <f t="shared" si="57"/>
        <v>880.47375094278345</v>
      </c>
      <c r="BA81" s="55">
        <f t="shared" ca="1" si="58"/>
        <v>9.485237826119565E-2</v>
      </c>
      <c r="BB81" s="55">
        <f t="shared" ca="1" si="69"/>
        <v>0.52596824020485233</v>
      </c>
      <c r="BC81" s="64">
        <f t="shared" ca="1" si="59"/>
        <v>-340.08505487785351</v>
      </c>
      <c r="BE81" s="52" t="str">
        <f t="shared" ca="1" si="60"/>
        <v/>
      </c>
      <c r="BF81" s="52" t="str">
        <f t="shared" ca="1" si="61"/>
        <v/>
      </c>
      <c r="BG81" s="52">
        <f t="shared" ca="1" si="62"/>
        <v>12.699999999999957</v>
      </c>
      <c r="BH81" s="52" t="str">
        <f t="shared" ca="1" si="63"/>
        <v/>
      </c>
    </row>
    <row r="82" spans="19:60">
      <c r="S82" s="68">
        <f t="shared" si="70"/>
        <v>7</v>
      </c>
      <c r="T82" s="69">
        <f t="shared" si="70"/>
        <v>2</v>
      </c>
      <c r="U82" s="70">
        <f t="shared" si="48"/>
        <v>5</v>
      </c>
      <c r="V82" s="68">
        <f t="shared" si="64"/>
        <v>2</v>
      </c>
      <c r="W82" s="70">
        <f t="shared" si="64"/>
        <v>7</v>
      </c>
      <c r="X82" s="71">
        <f t="shared" si="64"/>
        <v>0.7142857142857143</v>
      </c>
      <c r="Y82" s="71">
        <f t="shared" si="64"/>
        <v>0.5</v>
      </c>
      <c r="Z82" s="69">
        <f t="shared" si="64"/>
        <v>10000</v>
      </c>
      <c r="AA82" s="69">
        <f t="shared" ca="1" si="64"/>
        <v>9282.5690518609536</v>
      </c>
      <c r="AB82" s="69">
        <f t="shared" ca="1" si="65"/>
        <v>-717.43094813904645</v>
      </c>
      <c r="AC82" s="69">
        <f t="shared" ca="1" si="66"/>
        <v>188.25048771415089</v>
      </c>
      <c r="AD82" s="73">
        <f t="shared" si="71"/>
        <v>12.599999999999957</v>
      </c>
      <c r="AE82" s="69">
        <f t="shared" si="72"/>
        <v>0.70000000000000007</v>
      </c>
      <c r="AF82" s="69">
        <f t="shared" si="72"/>
        <v>4.9000000000000004</v>
      </c>
      <c r="AG82" s="78">
        <f t="shared" si="72"/>
        <v>200</v>
      </c>
      <c r="AH82" s="60">
        <f t="shared" si="72"/>
        <v>50</v>
      </c>
      <c r="AI82" s="60">
        <f t="shared" si="72"/>
        <v>245.00000000000003</v>
      </c>
      <c r="AJ82" s="60">
        <f t="shared" si="72"/>
        <v>10245</v>
      </c>
      <c r="AK82" s="60">
        <f t="shared" si="72"/>
        <v>927.43094813904702</v>
      </c>
      <c r="AL82" s="60">
        <f t="shared" si="72"/>
        <v>18.548618962780939</v>
      </c>
      <c r="AM82" s="60">
        <f t="shared" ca="1" si="72"/>
        <v>-668.06630591818998</v>
      </c>
      <c r="AN82" s="60">
        <f t="shared" ca="1" si="72"/>
        <v>-668.06630591818998</v>
      </c>
      <c r="AO82" s="60">
        <f t="shared" ca="1" si="72"/>
        <v>668.06630591818998</v>
      </c>
      <c r="AP82" s="63">
        <f t="shared" si="49"/>
        <v>35</v>
      </c>
      <c r="AQ82" s="62">
        <f t="shared" si="50"/>
        <v>2.5276681716492861</v>
      </c>
      <c r="AR82" s="62">
        <f t="shared" si="51"/>
        <v>126.38340858246431</v>
      </c>
      <c r="AS82" s="62">
        <f t="shared" si="52"/>
        <v>252.76681716492863</v>
      </c>
      <c r="AT82" s="62">
        <f t="shared" si="53"/>
        <v>-126.38340858246431</v>
      </c>
      <c r="AU82" s="62">
        <f t="shared" si="54"/>
        <v>631.91704291232156</v>
      </c>
      <c r="AV82" s="62">
        <f t="shared" si="55"/>
        <v>-252.76681716492863</v>
      </c>
      <c r="AW82" s="63">
        <f t="shared" si="67"/>
        <v>379.15022574739294</v>
      </c>
      <c r="AX82" s="61" t="str">
        <f t="shared" ca="1" si="56"/>
        <v/>
      </c>
      <c r="AY82" s="69">
        <f t="shared" ca="1" si="68"/>
        <v>9576.9336940818102</v>
      </c>
      <c r="AZ82" s="51">
        <f t="shared" si="57"/>
        <v>884.68386007725019</v>
      </c>
      <c r="BA82" s="55">
        <f t="shared" ca="1" si="58"/>
        <v>9.5305928254839134E-2</v>
      </c>
      <c r="BB82" s="55">
        <f t="shared" ca="1" si="69"/>
        <v>0.52848323135609876</v>
      </c>
      <c r="BC82" s="64">
        <f t="shared" ca="1" si="59"/>
        <v>-338.28072239165351</v>
      </c>
      <c r="BE82" s="52" t="str">
        <f t="shared" ca="1" si="60"/>
        <v/>
      </c>
      <c r="BF82" s="52" t="str">
        <f t="shared" ca="1" si="61"/>
        <v/>
      </c>
      <c r="BG82" s="52">
        <f t="shared" ca="1" si="62"/>
        <v>12.599999999999957</v>
      </c>
      <c r="BH82" s="52" t="str">
        <f t="shared" ca="1" si="63"/>
        <v/>
      </c>
    </row>
    <row r="83" spans="19:60">
      <c r="S83" s="68">
        <f t="shared" si="70"/>
        <v>7</v>
      </c>
      <c r="T83" s="69">
        <f t="shared" si="70"/>
        <v>2</v>
      </c>
      <c r="U83" s="70">
        <f t="shared" si="48"/>
        <v>5</v>
      </c>
      <c r="V83" s="68">
        <f t="shared" si="64"/>
        <v>2</v>
      </c>
      <c r="W83" s="70">
        <f t="shared" si="64"/>
        <v>7</v>
      </c>
      <c r="X83" s="71">
        <f t="shared" si="64"/>
        <v>0.7142857142857143</v>
      </c>
      <c r="Y83" s="71">
        <f t="shared" si="64"/>
        <v>0.5</v>
      </c>
      <c r="Z83" s="69">
        <f t="shared" si="64"/>
        <v>10000</v>
      </c>
      <c r="AA83" s="69">
        <f t="shared" ca="1" si="64"/>
        <v>9282.5690518609536</v>
      </c>
      <c r="AB83" s="69">
        <f t="shared" ca="1" si="65"/>
        <v>-717.43094813904645</v>
      </c>
      <c r="AC83" s="69">
        <f t="shared" ca="1" si="66"/>
        <v>188.25048771415089</v>
      </c>
      <c r="AD83" s="73">
        <f t="shared" si="71"/>
        <v>12.499999999999957</v>
      </c>
      <c r="AE83" s="69">
        <f t="shared" si="72"/>
        <v>0.70000000000000007</v>
      </c>
      <c r="AF83" s="69">
        <f t="shared" si="72"/>
        <v>4.9000000000000004</v>
      </c>
      <c r="AG83" s="78">
        <f t="shared" si="72"/>
        <v>200</v>
      </c>
      <c r="AH83" s="60">
        <f t="shared" si="72"/>
        <v>50</v>
      </c>
      <c r="AI83" s="60">
        <f t="shared" si="72"/>
        <v>245.00000000000003</v>
      </c>
      <c r="AJ83" s="60">
        <f t="shared" si="72"/>
        <v>10245</v>
      </c>
      <c r="AK83" s="60">
        <f t="shared" si="72"/>
        <v>927.43094813904702</v>
      </c>
      <c r="AL83" s="60">
        <f t="shared" si="72"/>
        <v>18.548618962780939</v>
      </c>
      <c r="AM83" s="60">
        <f t="shared" ca="1" si="72"/>
        <v>-668.06630591818998</v>
      </c>
      <c r="AN83" s="60">
        <f t="shared" ca="1" si="72"/>
        <v>-668.06630591818998</v>
      </c>
      <c r="AO83" s="60">
        <f t="shared" ca="1" si="72"/>
        <v>668.06630591818998</v>
      </c>
      <c r="AP83" s="63">
        <f t="shared" si="49"/>
        <v>35</v>
      </c>
      <c r="AQ83" s="62">
        <f t="shared" si="50"/>
        <v>2.5398895170224804</v>
      </c>
      <c r="AR83" s="62">
        <f t="shared" si="51"/>
        <v>126.99447585112402</v>
      </c>
      <c r="AS83" s="62">
        <f t="shared" si="52"/>
        <v>253.98895170224804</v>
      </c>
      <c r="AT83" s="62">
        <f t="shared" si="53"/>
        <v>-126.99447585112402</v>
      </c>
      <c r="AU83" s="62">
        <f t="shared" si="54"/>
        <v>634.97237925562013</v>
      </c>
      <c r="AV83" s="62">
        <f t="shared" si="55"/>
        <v>-253.98895170224804</v>
      </c>
      <c r="AW83" s="63">
        <f t="shared" si="67"/>
        <v>380.98342755337205</v>
      </c>
      <c r="AX83" s="61" t="str">
        <f t="shared" ca="1" si="56"/>
        <v/>
      </c>
      <c r="AY83" s="69">
        <f t="shared" ca="1" si="68"/>
        <v>9576.9336940818102</v>
      </c>
      <c r="AZ83" s="51">
        <f t="shared" si="57"/>
        <v>888.9613309578682</v>
      </c>
      <c r="BA83" s="55">
        <f t="shared" ca="1" si="58"/>
        <v>9.5766735048380902E-2</v>
      </c>
      <c r="BB83" s="55">
        <f t="shared" ca="1" si="69"/>
        <v>0.53103846236576491</v>
      </c>
      <c r="BC83" s="64">
        <f t="shared" ca="1" si="59"/>
        <v>-336.4475205856744</v>
      </c>
      <c r="BE83" s="52" t="str">
        <f t="shared" ca="1" si="60"/>
        <v/>
      </c>
      <c r="BF83" s="52" t="str">
        <f t="shared" ca="1" si="61"/>
        <v/>
      </c>
      <c r="BG83" s="52">
        <f t="shared" ca="1" si="62"/>
        <v>12.499999999999957</v>
      </c>
      <c r="BH83" s="52" t="str">
        <f t="shared" ca="1" si="63"/>
        <v/>
      </c>
    </row>
    <row r="84" spans="19:60">
      <c r="S84" s="68">
        <f t="shared" si="70"/>
        <v>7</v>
      </c>
      <c r="T84" s="69">
        <f t="shared" si="70"/>
        <v>2</v>
      </c>
      <c r="U84" s="70">
        <f t="shared" si="48"/>
        <v>5</v>
      </c>
      <c r="V84" s="68">
        <f t="shared" si="64"/>
        <v>2</v>
      </c>
      <c r="W84" s="70">
        <f t="shared" si="64"/>
        <v>7</v>
      </c>
      <c r="X84" s="71">
        <f t="shared" si="64"/>
        <v>0.7142857142857143</v>
      </c>
      <c r="Y84" s="71">
        <f t="shared" si="64"/>
        <v>0.5</v>
      </c>
      <c r="Z84" s="69">
        <f t="shared" si="64"/>
        <v>10000</v>
      </c>
      <c r="AA84" s="69">
        <f t="shared" ca="1" si="64"/>
        <v>9282.5690518609536</v>
      </c>
      <c r="AB84" s="69">
        <f t="shared" ca="1" si="65"/>
        <v>-717.43094813904645</v>
      </c>
      <c r="AC84" s="69">
        <f t="shared" ca="1" si="66"/>
        <v>188.25048771415089</v>
      </c>
      <c r="AD84" s="73">
        <f t="shared" si="71"/>
        <v>12.399999999999958</v>
      </c>
      <c r="AE84" s="69">
        <f t="shared" si="72"/>
        <v>0.70000000000000007</v>
      </c>
      <c r="AF84" s="69">
        <f t="shared" si="72"/>
        <v>4.9000000000000004</v>
      </c>
      <c r="AG84" s="78">
        <f t="shared" si="72"/>
        <v>200</v>
      </c>
      <c r="AH84" s="60">
        <f t="shared" si="72"/>
        <v>50</v>
      </c>
      <c r="AI84" s="60">
        <f t="shared" si="72"/>
        <v>245.00000000000003</v>
      </c>
      <c r="AJ84" s="60">
        <f t="shared" si="72"/>
        <v>10245</v>
      </c>
      <c r="AK84" s="60">
        <f t="shared" si="72"/>
        <v>927.43094813904702</v>
      </c>
      <c r="AL84" s="60">
        <f t="shared" si="72"/>
        <v>18.548618962780939</v>
      </c>
      <c r="AM84" s="60">
        <f t="shared" ca="1" si="72"/>
        <v>-668.06630591818998</v>
      </c>
      <c r="AN84" s="60">
        <f t="shared" ca="1" si="72"/>
        <v>-668.06630591818998</v>
      </c>
      <c r="AO84" s="60">
        <f t="shared" ca="1" si="72"/>
        <v>668.06630591818998</v>
      </c>
      <c r="AP84" s="63">
        <f t="shared" si="49"/>
        <v>35</v>
      </c>
      <c r="AQ84" s="62">
        <f t="shared" si="50"/>
        <v>2.5523079808694358</v>
      </c>
      <c r="AR84" s="62">
        <f t="shared" si="51"/>
        <v>127.61539904347178</v>
      </c>
      <c r="AS84" s="62">
        <f t="shared" si="52"/>
        <v>255.23079808694357</v>
      </c>
      <c r="AT84" s="62">
        <f t="shared" si="53"/>
        <v>-127.61539904347178</v>
      </c>
      <c r="AU84" s="62">
        <f t="shared" si="54"/>
        <v>638.0769952173589</v>
      </c>
      <c r="AV84" s="62">
        <f t="shared" si="55"/>
        <v>-255.23079808694357</v>
      </c>
      <c r="AW84" s="63">
        <f t="shared" si="67"/>
        <v>382.84619713041536</v>
      </c>
      <c r="AX84" s="61" t="str">
        <f t="shared" ca="1" si="56"/>
        <v/>
      </c>
      <c r="AY84" s="69">
        <f t="shared" ca="1" si="68"/>
        <v>9576.9336940818102</v>
      </c>
      <c r="AZ84" s="51">
        <f t="shared" si="57"/>
        <v>893.30779330430244</v>
      </c>
      <c r="BA84" s="55">
        <f t="shared" ca="1" si="58"/>
        <v>9.6234974209560398E-2</v>
      </c>
      <c r="BB84" s="55">
        <f t="shared" ca="1" si="69"/>
        <v>0.53363490677881287</v>
      </c>
      <c r="BC84" s="64">
        <f t="shared" ca="1" si="59"/>
        <v>-334.58475100863109</v>
      </c>
      <c r="BE84" s="52" t="str">
        <f t="shared" ca="1" si="60"/>
        <v/>
      </c>
      <c r="BF84" s="52" t="str">
        <f t="shared" ca="1" si="61"/>
        <v/>
      </c>
      <c r="BG84" s="52">
        <f t="shared" ca="1" si="62"/>
        <v>12.399999999999958</v>
      </c>
      <c r="BH84" s="52" t="str">
        <f t="shared" ca="1" si="63"/>
        <v/>
      </c>
    </row>
    <row r="85" spans="19:60">
      <c r="S85" s="68">
        <f t="shared" si="70"/>
        <v>7</v>
      </c>
      <c r="T85" s="69">
        <f t="shared" si="70"/>
        <v>2</v>
      </c>
      <c r="U85" s="70">
        <f t="shared" si="48"/>
        <v>5</v>
      </c>
      <c r="V85" s="68">
        <f t="shared" si="64"/>
        <v>2</v>
      </c>
      <c r="W85" s="70">
        <f t="shared" si="64"/>
        <v>7</v>
      </c>
      <c r="X85" s="71">
        <f t="shared" si="64"/>
        <v>0.7142857142857143</v>
      </c>
      <c r="Y85" s="71">
        <f t="shared" si="64"/>
        <v>0.5</v>
      </c>
      <c r="Z85" s="69">
        <f t="shared" si="64"/>
        <v>10000</v>
      </c>
      <c r="AA85" s="69">
        <f t="shared" ca="1" si="64"/>
        <v>9282.5690518609536</v>
      </c>
      <c r="AB85" s="69">
        <f t="shared" ca="1" si="65"/>
        <v>-717.43094813904645</v>
      </c>
      <c r="AC85" s="69">
        <f t="shared" ca="1" si="66"/>
        <v>188.25048771415089</v>
      </c>
      <c r="AD85" s="73">
        <f t="shared" si="71"/>
        <v>12.299999999999958</v>
      </c>
      <c r="AE85" s="69">
        <f t="shared" si="72"/>
        <v>0.70000000000000007</v>
      </c>
      <c r="AF85" s="69">
        <f t="shared" si="72"/>
        <v>4.9000000000000004</v>
      </c>
      <c r="AG85" s="78">
        <f t="shared" si="72"/>
        <v>200</v>
      </c>
      <c r="AH85" s="60">
        <f t="shared" si="72"/>
        <v>50</v>
      </c>
      <c r="AI85" s="60">
        <f t="shared" si="72"/>
        <v>245.00000000000003</v>
      </c>
      <c r="AJ85" s="60">
        <f t="shared" si="72"/>
        <v>10245</v>
      </c>
      <c r="AK85" s="60">
        <f t="shared" si="72"/>
        <v>927.43094813904702</v>
      </c>
      <c r="AL85" s="60">
        <f t="shared" si="72"/>
        <v>18.548618962780939</v>
      </c>
      <c r="AM85" s="60">
        <f t="shared" ca="1" si="72"/>
        <v>-668.06630591818998</v>
      </c>
      <c r="AN85" s="60">
        <f t="shared" ca="1" si="72"/>
        <v>-668.06630591818998</v>
      </c>
      <c r="AO85" s="60">
        <f t="shared" ca="1" si="72"/>
        <v>668.06630591818998</v>
      </c>
      <c r="AP85" s="63">
        <f t="shared" si="49"/>
        <v>35</v>
      </c>
      <c r="AQ85" s="62">
        <f t="shared" si="50"/>
        <v>2.564928370957805</v>
      </c>
      <c r="AR85" s="62">
        <f t="shared" si="51"/>
        <v>128.24641854789024</v>
      </c>
      <c r="AS85" s="62">
        <f t="shared" si="52"/>
        <v>256.49283709578049</v>
      </c>
      <c r="AT85" s="62">
        <f t="shared" si="53"/>
        <v>-128.24641854789024</v>
      </c>
      <c r="AU85" s="62">
        <f t="shared" si="54"/>
        <v>641.23209273945122</v>
      </c>
      <c r="AV85" s="62">
        <f t="shared" si="55"/>
        <v>-256.49283709578049</v>
      </c>
      <c r="AW85" s="63">
        <f t="shared" si="67"/>
        <v>384.73925564367073</v>
      </c>
      <c r="AX85" s="61" t="str">
        <f t="shared" ca="1" si="56"/>
        <v/>
      </c>
      <c r="AY85" s="69">
        <f t="shared" ca="1" si="68"/>
        <v>9576.9336940818102</v>
      </c>
      <c r="AZ85" s="51">
        <f t="shared" si="57"/>
        <v>897.72492983523171</v>
      </c>
      <c r="BA85" s="55">
        <f t="shared" ca="1" si="58"/>
        <v>9.6710827015637157E-2</v>
      </c>
      <c r="BB85" s="55">
        <f t="shared" ca="1" si="69"/>
        <v>0.53627356980020302</v>
      </c>
      <c r="BC85" s="64">
        <f t="shared" ca="1" si="59"/>
        <v>-332.69169249537572</v>
      </c>
      <c r="BE85" s="52" t="str">
        <f t="shared" ca="1" si="60"/>
        <v/>
      </c>
      <c r="BF85" s="52" t="str">
        <f t="shared" ca="1" si="61"/>
        <v/>
      </c>
      <c r="BG85" s="52">
        <f t="shared" ca="1" si="62"/>
        <v>12.299999999999958</v>
      </c>
      <c r="BH85" s="52" t="str">
        <f t="shared" ca="1" si="63"/>
        <v/>
      </c>
    </row>
    <row r="86" spans="19:60">
      <c r="S86" s="68">
        <f t="shared" si="70"/>
        <v>7</v>
      </c>
      <c r="T86" s="69">
        <f t="shared" si="70"/>
        <v>2</v>
      </c>
      <c r="U86" s="70">
        <f t="shared" si="48"/>
        <v>5</v>
      </c>
      <c r="V86" s="68">
        <f t="shared" si="64"/>
        <v>2</v>
      </c>
      <c r="W86" s="70">
        <f t="shared" si="64"/>
        <v>7</v>
      </c>
      <c r="X86" s="71">
        <f t="shared" si="64"/>
        <v>0.7142857142857143</v>
      </c>
      <c r="Y86" s="71">
        <f t="shared" si="64"/>
        <v>0.5</v>
      </c>
      <c r="Z86" s="69">
        <f t="shared" si="64"/>
        <v>10000</v>
      </c>
      <c r="AA86" s="69">
        <f t="shared" ca="1" si="64"/>
        <v>9282.5690518609536</v>
      </c>
      <c r="AB86" s="69">
        <f t="shared" ca="1" si="65"/>
        <v>-717.43094813904645</v>
      </c>
      <c r="AC86" s="69">
        <f t="shared" ca="1" si="66"/>
        <v>188.25048771415089</v>
      </c>
      <c r="AD86" s="73">
        <f t="shared" si="71"/>
        <v>12.199999999999958</v>
      </c>
      <c r="AE86" s="69">
        <f t="shared" si="72"/>
        <v>0.70000000000000007</v>
      </c>
      <c r="AF86" s="69">
        <f t="shared" si="72"/>
        <v>4.9000000000000004</v>
      </c>
      <c r="AG86" s="78">
        <f t="shared" si="72"/>
        <v>200</v>
      </c>
      <c r="AH86" s="60">
        <f t="shared" si="72"/>
        <v>50</v>
      </c>
      <c r="AI86" s="60">
        <f t="shared" si="72"/>
        <v>245.00000000000003</v>
      </c>
      <c r="AJ86" s="60">
        <f t="shared" si="72"/>
        <v>10245</v>
      </c>
      <c r="AK86" s="60">
        <f t="shared" si="72"/>
        <v>927.43094813904702</v>
      </c>
      <c r="AL86" s="60">
        <f t="shared" si="72"/>
        <v>18.548618962780939</v>
      </c>
      <c r="AM86" s="60">
        <f t="shared" ca="1" si="72"/>
        <v>-668.06630591818998</v>
      </c>
      <c r="AN86" s="60">
        <f t="shared" ca="1" si="72"/>
        <v>-668.06630591818998</v>
      </c>
      <c r="AO86" s="60">
        <f t="shared" ca="1" si="72"/>
        <v>668.06630591818998</v>
      </c>
      <c r="AP86" s="63">
        <f t="shared" si="49"/>
        <v>35</v>
      </c>
      <c r="AQ86" s="62">
        <f t="shared" si="50"/>
        <v>2.5777556526869674</v>
      </c>
      <c r="AR86" s="62">
        <f t="shared" si="51"/>
        <v>128.88778263434835</v>
      </c>
      <c r="AS86" s="62">
        <f t="shared" si="52"/>
        <v>257.77556526869671</v>
      </c>
      <c r="AT86" s="62">
        <f t="shared" si="53"/>
        <v>-128.88778263434835</v>
      </c>
      <c r="AU86" s="62">
        <f t="shared" si="54"/>
        <v>644.43891317174177</v>
      </c>
      <c r="AV86" s="62">
        <f t="shared" si="55"/>
        <v>-257.77556526869671</v>
      </c>
      <c r="AW86" s="63">
        <f t="shared" si="67"/>
        <v>386.66334790304506</v>
      </c>
      <c r="AX86" s="61" t="str">
        <f t="shared" ca="1" si="56"/>
        <v/>
      </c>
      <c r="AY86" s="69">
        <f t="shared" ca="1" si="68"/>
        <v>9576.9336940818102</v>
      </c>
      <c r="AZ86" s="51">
        <f t="shared" si="57"/>
        <v>902.21447844043848</v>
      </c>
      <c r="BA86" s="55">
        <f t="shared" ca="1" si="58"/>
        <v>9.71944806873873E-2</v>
      </c>
      <c r="BB86" s="55">
        <f t="shared" ca="1" si="69"/>
        <v>0.53895548959243567</v>
      </c>
      <c r="BC86" s="64">
        <f t="shared" ca="1" si="59"/>
        <v>-330.76760023600139</v>
      </c>
      <c r="BE86" s="52" t="str">
        <f t="shared" ca="1" si="60"/>
        <v/>
      </c>
      <c r="BF86" s="52" t="str">
        <f t="shared" ca="1" si="61"/>
        <v/>
      </c>
      <c r="BG86" s="52">
        <f t="shared" ca="1" si="62"/>
        <v>12.199999999999958</v>
      </c>
      <c r="BH86" s="52" t="str">
        <f t="shared" ca="1" si="63"/>
        <v/>
      </c>
    </row>
    <row r="87" spans="19:60">
      <c r="S87" s="68">
        <f t="shared" si="70"/>
        <v>7</v>
      </c>
      <c r="T87" s="69">
        <f t="shared" si="70"/>
        <v>2</v>
      </c>
      <c r="U87" s="70">
        <f t="shared" si="48"/>
        <v>5</v>
      </c>
      <c r="V87" s="68">
        <f t="shared" si="64"/>
        <v>2</v>
      </c>
      <c r="W87" s="70">
        <f t="shared" si="64"/>
        <v>7</v>
      </c>
      <c r="X87" s="71">
        <f t="shared" si="64"/>
        <v>0.7142857142857143</v>
      </c>
      <c r="Y87" s="71">
        <f t="shared" si="64"/>
        <v>0.5</v>
      </c>
      <c r="Z87" s="69">
        <f t="shared" si="64"/>
        <v>10000</v>
      </c>
      <c r="AA87" s="69">
        <f t="shared" ca="1" si="64"/>
        <v>9282.5690518609536</v>
      </c>
      <c r="AB87" s="69">
        <f t="shared" ca="1" si="65"/>
        <v>-717.43094813904645</v>
      </c>
      <c r="AC87" s="69">
        <f t="shared" ca="1" si="66"/>
        <v>188.25048771415089</v>
      </c>
      <c r="AD87" s="73">
        <f t="shared" si="71"/>
        <v>12.099999999999959</v>
      </c>
      <c r="AE87" s="69">
        <f t="shared" si="72"/>
        <v>0.70000000000000007</v>
      </c>
      <c r="AF87" s="69">
        <f t="shared" si="72"/>
        <v>4.9000000000000004</v>
      </c>
      <c r="AG87" s="78">
        <f t="shared" si="72"/>
        <v>200</v>
      </c>
      <c r="AH87" s="60">
        <f t="shared" si="72"/>
        <v>50</v>
      </c>
      <c r="AI87" s="60">
        <f t="shared" si="72"/>
        <v>245.00000000000003</v>
      </c>
      <c r="AJ87" s="60">
        <f t="shared" si="72"/>
        <v>10245</v>
      </c>
      <c r="AK87" s="60">
        <f t="shared" si="72"/>
        <v>927.43094813904702</v>
      </c>
      <c r="AL87" s="60">
        <f t="shared" si="72"/>
        <v>18.548618962780939</v>
      </c>
      <c r="AM87" s="60">
        <f t="shared" ca="1" si="72"/>
        <v>-668.06630591818998</v>
      </c>
      <c r="AN87" s="60">
        <f t="shared" ca="1" si="72"/>
        <v>-668.06630591818998</v>
      </c>
      <c r="AO87" s="60">
        <f t="shared" ca="1" si="72"/>
        <v>668.06630591818998</v>
      </c>
      <c r="AP87" s="63">
        <f t="shared" si="49"/>
        <v>35</v>
      </c>
      <c r="AQ87" s="62">
        <f t="shared" si="50"/>
        <v>2.5907949556017358</v>
      </c>
      <c r="AR87" s="62">
        <f t="shared" si="51"/>
        <v>129.5397477800868</v>
      </c>
      <c r="AS87" s="62">
        <f t="shared" si="52"/>
        <v>259.0794955601736</v>
      </c>
      <c r="AT87" s="62">
        <f t="shared" si="53"/>
        <v>-129.5397477800868</v>
      </c>
      <c r="AU87" s="62">
        <f t="shared" si="54"/>
        <v>647.69873890043402</v>
      </c>
      <c r="AV87" s="62">
        <f t="shared" si="55"/>
        <v>-259.0794955601736</v>
      </c>
      <c r="AW87" s="63">
        <f t="shared" si="67"/>
        <v>388.61924334026043</v>
      </c>
      <c r="AX87" s="61" t="str">
        <f t="shared" ca="1" si="56"/>
        <v/>
      </c>
      <c r="AY87" s="69">
        <f t="shared" ca="1" si="68"/>
        <v>9576.9336940818102</v>
      </c>
      <c r="AZ87" s="51">
        <f t="shared" si="57"/>
        <v>906.77823446060756</v>
      </c>
      <c r="BA87" s="55">
        <f t="shared" ca="1" si="58"/>
        <v>9.7686128634703578E-2</v>
      </c>
      <c r="BB87" s="55">
        <f t="shared" ca="1" si="69"/>
        <v>0.54168173863743263</v>
      </c>
      <c r="BC87" s="64">
        <f t="shared" ca="1" si="59"/>
        <v>-328.81170479878602</v>
      </c>
      <c r="BE87" s="52" t="str">
        <f t="shared" ca="1" si="60"/>
        <v/>
      </c>
      <c r="BF87" s="52" t="str">
        <f t="shared" ca="1" si="61"/>
        <v/>
      </c>
      <c r="BG87" s="52">
        <f t="shared" ca="1" si="62"/>
        <v>12.099999999999959</v>
      </c>
      <c r="BH87" s="52" t="str">
        <f t="shared" ca="1" si="63"/>
        <v/>
      </c>
    </row>
    <row r="88" spans="19:60">
      <c r="S88" s="68">
        <f t="shared" si="70"/>
        <v>7</v>
      </c>
      <c r="T88" s="69">
        <f t="shared" si="70"/>
        <v>2</v>
      </c>
      <c r="U88" s="70">
        <f t="shared" si="48"/>
        <v>5</v>
      </c>
      <c r="V88" s="68">
        <f t="shared" si="64"/>
        <v>2</v>
      </c>
      <c r="W88" s="70">
        <f t="shared" si="64"/>
        <v>7</v>
      </c>
      <c r="X88" s="71">
        <f t="shared" si="64"/>
        <v>0.7142857142857143</v>
      </c>
      <c r="Y88" s="71">
        <f t="shared" si="64"/>
        <v>0.5</v>
      </c>
      <c r="Z88" s="69">
        <f t="shared" si="64"/>
        <v>10000</v>
      </c>
      <c r="AA88" s="69">
        <f t="shared" ca="1" si="64"/>
        <v>9282.5690518609536</v>
      </c>
      <c r="AB88" s="69">
        <f t="shared" ca="1" si="65"/>
        <v>-717.43094813904645</v>
      </c>
      <c r="AC88" s="69">
        <f t="shared" ca="1" si="66"/>
        <v>188.25048771415089</v>
      </c>
      <c r="AD88" s="73">
        <f t="shared" si="71"/>
        <v>11.999999999999959</v>
      </c>
      <c r="AE88" s="69">
        <f t="shared" si="72"/>
        <v>0.70000000000000007</v>
      </c>
      <c r="AF88" s="69">
        <f t="shared" si="72"/>
        <v>4.9000000000000004</v>
      </c>
      <c r="AG88" s="78">
        <f t="shared" si="72"/>
        <v>200</v>
      </c>
      <c r="AH88" s="60">
        <f t="shared" si="72"/>
        <v>50</v>
      </c>
      <c r="AI88" s="60">
        <f t="shared" si="72"/>
        <v>245.00000000000003</v>
      </c>
      <c r="AJ88" s="60">
        <f t="shared" si="72"/>
        <v>10245</v>
      </c>
      <c r="AK88" s="60">
        <f t="shared" si="72"/>
        <v>927.43094813904702</v>
      </c>
      <c r="AL88" s="60">
        <f t="shared" si="72"/>
        <v>18.548618962780939</v>
      </c>
      <c r="AM88" s="60">
        <f t="shared" ca="1" si="72"/>
        <v>-668.06630591818998</v>
      </c>
      <c r="AN88" s="60">
        <f t="shared" ca="1" si="72"/>
        <v>-668.06630591818998</v>
      </c>
      <c r="AO88" s="60">
        <f t="shared" ca="1" si="72"/>
        <v>668.06630591818998</v>
      </c>
      <c r="AP88" s="63">
        <f t="shared" si="49"/>
        <v>35</v>
      </c>
      <c r="AQ88" s="62">
        <f t="shared" si="50"/>
        <v>2.6040515802317503</v>
      </c>
      <c r="AR88" s="62">
        <f t="shared" si="51"/>
        <v>130.20257901158752</v>
      </c>
      <c r="AS88" s="62">
        <f t="shared" si="52"/>
        <v>260.40515802317503</v>
      </c>
      <c r="AT88" s="62">
        <f t="shared" si="53"/>
        <v>-130.20257901158752</v>
      </c>
      <c r="AU88" s="62">
        <f t="shared" si="54"/>
        <v>651.01289505793761</v>
      </c>
      <c r="AV88" s="62">
        <f t="shared" si="55"/>
        <v>-260.40515802317503</v>
      </c>
      <c r="AW88" s="63">
        <f t="shared" si="67"/>
        <v>390.60773703476258</v>
      </c>
      <c r="AX88" s="61" t="str">
        <f t="shared" ca="1" si="56"/>
        <v/>
      </c>
      <c r="AY88" s="69">
        <f t="shared" ca="1" si="68"/>
        <v>9576.9336940818102</v>
      </c>
      <c r="AZ88" s="51">
        <f t="shared" si="57"/>
        <v>911.41805308111259</v>
      </c>
      <c r="BA88" s="55">
        <f t="shared" ca="1" si="58"/>
        <v>9.8185970714475115E-2</v>
      </c>
      <c r="BB88" s="55">
        <f t="shared" ca="1" si="69"/>
        <v>0.54445342516651274</v>
      </c>
      <c r="BC88" s="64">
        <f t="shared" ca="1" si="59"/>
        <v>-326.82321110428387</v>
      </c>
      <c r="BE88" s="52" t="str">
        <f t="shared" ca="1" si="60"/>
        <v/>
      </c>
      <c r="BF88" s="52" t="str">
        <f t="shared" ca="1" si="61"/>
        <v/>
      </c>
      <c r="BG88" s="52">
        <f t="shared" ca="1" si="62"/>
        <v>11.999999999999959</v>
      </c>
      <c r="BH88" s="52" t="str">
        <f t="shared" ca="1" si="63"/>
        <v/>
      </c>
    </row>
    <row r="89" spans="19:60">
      <c r="S89" s="68">
        <f t="shared" si="70"/>
        <v>7</v>
      </c>
      <c r="T89" s="69">
        <f t="shared" si="70"/>
        <v>2</v>
      </c>
      <c r="U89" s="70">
        <f t="shared" si="48"/>
        <v>5</v>
      </c>
      <c r="V89" s="68">
        <f t="shared" ref="V89:AA104" si="73">V88</f>
        <v>2</v>
      </c>
      <c r="W89" s="70">
        <f t="shared" si="73"/>
        <v>7</v>
      </c>
      <c r="X89" s="71">
        <f t="shared" si="73"/>
        <v>0.7142857142857143</v>
      </c>
      <c r="Y89" s="71">
        <f t="shared" si="73"/>
        <v>0.5</v>
      </c>
      <c r="Z89" s="69">
        <f t="shared" si="73"/>
        <v>10000</v>
      </c>
      <c r="AA89" s="69">
        <f t="shared" ca="1" si="73"/>
        <v>9282.5690518609536</v>
      </c>
      <c r="AB89" s="69">
        <f t="shared" ca="1" si="65"/>
        <v>-717.43094813904645</v>
      </c>
      <c r="AC89" s="69">
        <f t="shared" ca="1" si="66"/>
        <v>188.25048771415089</v>
      </c>
      <c r="AD89" s="73">
        <f t="shared" si="71"/>
        <v>11.899999999999959</v>
      </c>
      <c r="AE89" s="69">
        <f t="shared" si="72"/>
        <v>0.70000000000000007</v>
      </c>
      <c r="AF89" s="69">
        <f t="shared" si="72"/>
        <v>4.9000000000000004</v>
      </c>
      <c r="AG89" s="78">
        <f t="shared" si="72"/>
        <v>200</v>
      </c>
      <c r="AH89" s="60">
        <f t="shared" si="72"/>
        <v>50</v>
      </c>
      <c r="AI89" s="60">
        <f t="shared" si="72"/>
        <v>245.00000000000003</v>
      </c>
      <c r="AJ89" s="60">
        <f t="shared" si="72"/>
        <v>10245</v>
      </c>
      <c r="AK89" s="60">
        <f t="shared" si="72"/>
        <v>927.43094813904702</v>
      </c>
      <c r="AL89" s="60">
        <f t="shared" si="72"/>
        <v>18.548618962780939</v>
      </c>
      <c r="AM89" s="60">
        <f t="shared" ca="1" si="72"/>
        <v>-668.06630591818998</v>
      </c>
      <c r="AN89" s="60">
        <f t="shared" ca="1" si="72"/>
        <v>-668.06630591818998</v>
      </c>
      <c r="AO89" s="60">
        <f t="shared" ca="1" si="72"/>
        <v>668.06630591818998</v>
      </c>
      <c r="AP89" s="63">
        <f t="shared" si="49"/>
        <v>35</v>
      </c>
      <c r="AQ89" s="62">
        <f t="shared" si="50"/>
        <v>2.6175310052757146</v>
      </c>
      <c r="AR89" s="62">
        <f t="shared" si="51"/>
        <v>130.87655026378573</v>
      </c>
      <c r="AS89" s="62">
        <f t="shared" si="52"/>
        <v>261.75310052757146</v>
      </c>
      <c r="AT89" s="62">
        <f t="shared" si="53"/>
        <v>-130.87655026378573</v>
      </c>
      <c r="AU89" s="62">
        <f t="shared" si="54"/>
        <v>654.38275131892863</v>
      </c>
      <c r="AV89" s="62">
        <f t="shared" si="55"/>
        <v>-261.75310052757146</v>
      </c>
      <c r="AW89" s="63">
        <f t="shared" si="67"/>
        <v>392.62965079135716</v>
      </c>
      <c r="AX89" s="61" t="str">
        <f t="shared" ca="1" si="56"/>
        <v/>
      </c>
      <c r="AY89" s="69">
        <f t="shared" ca="1" si="68"/>
        <v>9576.9336940818102</v>
      </c>
      <c r="AZ89" s="51">
        <f t="shared" si="57"/>
        <v>916.13585184650015</v>
      </c>
      <c r="BA89" s="55">
        <f t="shared" ca="1" si="58"/>
        <v>9.8694213501469702E-2</v>
      </c>
      <c r="BB89" s="55">
        <f t="shared" ca="1" si="69"/>
        <v>0.54727169466246806</v>
      </c>
      <c r="BC89" s="64">
        <f t="shared" ca="1" si="59"/>
        <v>-324.80129734768929</v>
      </c>
      <c r="BE89" s="52" t="str">
        <f t="shared" ca="1" si="60"/>
        <v/>
      </c>
      <c r="BF89" s="52" t="str">
        <f t="shared" ca="1" si="61"/>
        <v/>
      </c>
      <c r="BG89" s="52">
        <f t="shared" ca="1" si="62"/>
        <v>11.899999999999959</v>
      </c>
      <c r="BH89" s="52" t="str">
        <f t="shared" ca="1" si="63"/>
        <v/>
      </c>
    </row>
    <row r="90" spans="19:60">
      <c r="S90" s="68">
        <f t="shared" ref="S90:T105" si="74">S89</f>
        <v>7</v>
      </c>
      <c r="T90" s="69">
        <f t="shared" si="74"/>
        <v>2</v>
      </c>
      <c r="U90" s="70">
        <f t="shared" si="48"/>
        <v>5</v>
      </c>
      <c r="V90" s="68">
        <f t="shared" si="73"/>
        <v>2</v>
      </c>
      <c r="W90" s="70">
        <f t="shared" si="73"/>
        <v>7</v>
      </c>
      <c r="X90" s="71">
        <f t="shared" si="73"/>
        <v>0.7142857142857143</v>
      </c>
      <c r="Y90" s="71">
        <f t="shared" si="73"/>
        <v>0.5</v>
      </c>
      <c r="Z90" s="69">
        <f t="shared" si="73"/>
        <v>10000</v>
      </c>
      <c r="AA90" s="69">
        <f t="shared" ca="1" si="73"/>
        <v>9282.5690518609536</v>
      </c>
      <c r="AB90" s="69">
        <f t="shared" ca="1" si="65"/>
        <v>-717.43094813904645</v>
      </c>
      <c r="AC90" s="69">
        <f t="shared" ca="1" si="66"/>
        <v>188.25048771415089</v>
      </c>
      <c r="AD90" s="73">
        <f t="shared" si="71"/>
        <v>11.79999999999996</v>
      </c>
      <c r="AE90" s="69">
        <f t="shared" ref="AE90:AO105" si="75">AE89</f>
        <v>0.70000000000000007</v>
      </c>
      <c r="AF90" s="69">
        <f t="shared" si="75"/>
        <v>4.9000000000000004</v>
      </c>
      <c r="AG90" s="78">
        <f t="shared" si="75"/>
        <v>200</v>
      </c>
      <c r="AH90" s="60">
        <f t="shared" si="75"/>
        <v>50</v>
      </c>
      <c r="AI90" s="60">
        <f t="shared" si="75"/>
        <v>245.00000000000003</v>
      </c>
      <c r="AJ90" s="60">
        <f t="shared" si="75"/>
        <v>10245</v>
      </c>
      <c r="AK90" s="60">
        <f t="shared" si="75"/>
        <v>927.43094813904702</v>
      </c>
      <c r="AL90" s="60">
        <f t="shared" si="75"/>
        <v>18.548618962780939</v>
      </c>
      <c r="AM90" s="60">
        <f t="shared" ca="1" si="75"/>
        <v>-668.06630591818998</v>
      </c>
      <c r="AN90" s="60">
        <f t="shared" ca="1" si="75"/>
        <v>-668.06630591818998</v>
      </c>
      <c r="AO90" s="60">
        <f t="shared" ca="1" si="75"/>
        <v>668.06630591818998</v>
      </c>
      <c r="AP90" s="63">
        <f t="shared" si="49"/>
        <v>35</v>
      </c>
      <c r="AQ90" s="62">
        <f t="shared" si="50"/>
        <v>2.6312388951509327</v>
      </c>
      <c r="AR90" s="62">
        <f t="shared" si="51"/>
        <v>131.56194475754663</v>
      </c>
      <c r="AS90" s="62">
        <f t="shared" si="52"/>
        <v>263.12388951509325</v>
      </c>
      <c r="AT90" s="62">
        <f t="shared" si="53"/>
        <v>-131.56194475754663</v>
      </c>
      <c r="AU90" s="62">
        <f t="shared" si="54"/>
        <v>657.80972378773311</v>
      </c>
      <c r="AV90" s="62">
        <f t="shared" si="55"/>
        <v>-263.12388951509325</v>
      </c>
      <c r="AW90" s="63">
        <f t="shared" si="67"/>
        <v>394.68583427263985</v>
      </c>
      <c r="AX90" s="61" t="str">
        <f t="shared" ca="1" si="56"/>
        <v/>
      </c>
      <c r="AY90" s="69">
        <f t="shared" ca="1" si="68"/>
        <v>9576.9336940818102</v>
      </c>
      <c r="AZ90" s="51">
        <f t="shared" si="57"/>
        <v>920.93361330282642</v>
      </c>
      <c r="BA90" s="55">
        <f t="shared" ca="1" si="58"/>
        <v>9.9211070572989626E-2</v>
      </c>
      <c r="BB90" s="55">
        <f t="shared" ca="1" si="69"/>
        <v>0.55013773143801592</v>
      </c>
      <c r="BC90" s="64">
        <f t="shared" ca="1" si="59"/>
        <v>-322.7451138664066</v>
      </c>
      <c r="BE90" s="52" t="str">
        <f t="shared" ca="1" si="60"/>
        <v/>
      </c>
      <c r="BF90" s="52" t="str">
        <f t="shared" ca="1" si="61"/>
        <v/>
      </c>
      <c r="BG90" s="52">
        <f t="shared" ca="1" si="62"/>
        <v>11.79999999999996</v>
      </c>
      <c r="BH90" s="52" t="str">
        <f t="shared" ca="1" si="63"/>
        <v/>
      </c>
    </row>
    <row r="91" spans="19:60">
      <c r="S91" s="68">
        <f t="shared" si="74"/>
        <v>7</v>
      </c>
      <c r="T91" s="69">
        <f t="shared" si="74"/>
        <v>2</v>
      </c>
      <c r="U91" s="70">
        <f t="shared" si="48"/>
        <v>5</v>
      </c>
      <c r="V91" s="68">
        <f t="shared" si="73"/>
        <v>2</v>
      </c>
      <c r="W91" s="70">
        <f t="shared" si="73"/>
        <v>7</v>
      </c>
      <c r="X91" s="71">
        <f t="shared" si="73"/>
        <v>0.7142857142857143</v>
      </c>
      <c r="Y91" s="71">
        <f t="shared" si="73"/>
        <v>0.5</v>
      </c>
      <c r="Z91" s="69">
        <f t="shared" si="73"/>
        <v>10000</v>
      </c>
      <c r="AA91" s="69">
        <f t="shared" ca="1" si="73"/>
        <v>9282.5690518609536</v>
      </c>
      <c r="AB91" s="69">
        <f t="shared" ca="1" si="65"/>
        <v>-717.43094813904645</v>
      </c>
      <c r="AC91" s="69">
        <f t="shared" ca="1" si="66"/>
        <v>188.25048771415089</v>
      </c>
      <c r="AD91" s="73">
        <f t="shared" si="71"/>
        <v>11.69999999999996</v>
      </c>
      <c r="AE91" s="69">
        <f t="shared" si="75"/>
        <v>0.70000000000000007</v>
      </c>
      <c r="AF91" s="69">
        <f t="shared" si="75"/>
        <v>4.9000000000000004</v>
      </c>
      <c r="AG91" s="78">
        <f t="shared" si="75"/>
        <v>200</v>
      </c>
      <c r="AH91" s="60">
        <f t="shared" si="75"/>
        <v>50</v>
      </c>
      <c r="AI91" s="60">
        <f t="shared" si="75"/>
        <v>245.00000000000003</v>
      </c>
      <c r="AJ91" s="60">
        <f t="shared" si="75"/>
        <v>10245</v>
      </c>
      <c r="AK91" s="60">
        <f t="shared" si="75"/>
        <v>927.43094813904702</v>
      </c>
      <c r="AL91" s="60">
        <f t="shared" si="75"/>
        <v>18.548618962780939</v>
      </c>
      <c r="AM91" s="60">
        <f t="shared" ca="1" si="75"/>
        <v>-668.06630591818998</v>
      </c>
      <c r="AN91" s="60">
        <f t="shared" ca="1" si="75"/>
        <v>-668.06630591818998</v>
      </c>
      <c r="AO91" s="60">
        <f t="shared" ca="1" si="75"/>
        <v>668.06630591818998</v>
      </c>
      <c r="AP91" s="63">
        <f t="shared" si="49"/>
        <v>35</v>
      </c>
      <c r="AQ91" s="62">
        <f t="shared" si="50"/>
        <v>2.6451811079300001</v>
      </c>
      <c r="AR91" s="62">
        <f t="shared" si="51"/>
        <v>132.2590553965</v>
      </c>
      <c r="AS91" s="62">
        <f t="shared" si="52"/>
        <v>264.51811079300001</v>
      </c>
      <c r="AT91" s="62">
        <f t="shared" si="53"/>
        <v>-132.2590553965</v>
      </c>
      <c r="AU91" s="62">
        <f t="shared" si="54"/>
        <v>661.29527698250001</v>
      </c>
      <c r="AV91" s="62">
        <f t="shared" si="55"/>
        <v>-264.51811079300001</v>
      </c>
      <c r="AW91" s="63">
        <f t="shared" si="67"/>
        <v>396.77716618950001</v>
      </c>
      <c r="AX91" s="61" t="str">
        <f t="shared" ca="1" si="56"/>
        <v/>
      </c>
      <c r="AY91" s="69">
        <f t="shared" ca="1" si="68"/>
        <v>9576.9336940818102</v>
      </c>
      <c r="AZ91" s="51">
        <f t="shared" si="57"/>
        <v>925.81338777550002</v>
      </c>
      <c r="BA91" s="55">
        <f t="shared" ca="1" si="58"/>
        <v>9.9736762808125254E-2</v>
      </c>
      <c r="BB91" s="55">
        <f t="shared" ca="1" si="69"/>
        <v>0.55305276029519701</v>
      </c>
      <c r="BC91" s="64">
        <f t="shared" ca="1" si="59"/>
        <v>-320.65378194954644</v>
      </c>
      <c r="BE91" s="52" t="str">
        <f t="shared" ca="1" si="60"/>
        <v/>
      </c>
      <c r="BF91" s="52" t="str">
        <f t="shared" ca="1" si="61"/>
        <v/>
      </c>
      <c r="BG91" s="52">
        <f t="shared" ca="1" si="62"/>
        <v>11.69999999999996</v>
      </c>
      <c r="BH91" s="52" t="str">
        <f t="shared" ca="1" si="63"/>
        <v/>
      </c>
    </row>
    <row r="92" spans="19:60">
      <c r="S92" s="68">
        <f t="shared" si="74"/>
        <v>7</v>
      </c>
      <c r="T92" s="69">
        <f t="shared" si="74"/>
        <v>2</v>
      </c>
      <c r="U92" s="70">
        <f t="shared" si="48"/>
        <v>5</v>
      </c>
      <c r="V92" s="68">
        <f t="shared" si="73"/>
        <v>2</v>
      </c>
      <c r="W92" s="70">
        <f t="shared" si="73"/>
        <v>7</v>
      </c>
      <c r="X92" s="71">
        <f t="shared" si="73"/>
        <v>0.7142857142857143</v>
      </c>
      <c r="Y92" s="71">
        <f t="shared" si="73"/>
        <v>0.5</v>
      </c>
      <c r="Z92" s="69">
        <f t="shared" si="73"/>
        <v>10000</v>
      </c>
      <c r="AA92" s="69">
        <f t="shared" ca="1" si="73"/>
        <v>9282.5690518609536</v>
      </c>
      <c r="AB92" s="69">
        <f t="shared" ca="1" si="65"/>
        <v>-717.43094813904645</v>
      </c>
      <c r="AC92" s="69">
        <f t="shared" ca="1" si="66"/>
        <v>188.25048771415089</v>
      </c>
      <c r="AD92" s="73">
        <f t="shared" si="71"/>
        <v>11.599999999999961</v>
      </c>
      <c r="AE92" s="69">
        <f t="shared" si="75"/>
        <v>0.70000000000000007</v>
      </c>
      <c r="AF92" s="69">
        <f t="shared" si="75"/>
        <v>4.9000000000000004</v>
      </c>
      <c r="AG92" s="78">
        <f t="shared" si="75"/>
        <v>200</v>
      </c>
      <c r="AH92" s="60">
        <f t="shared" si="75"/>
        <v>50</v>
      </c>
      <c r="AI92" s="60">
        <f t="shared" si="75"/>
        <v>245.00000000000003</v>
      </c>
      <c r="AJ92" s="60">
        <f t="shared" si="75"/>
        <v>10245</v>
      </c>
      <c r="AK92" s="60">
        <f t="shared" si="75"/>
        <v>927.43094813904702</v>
      </c>
      <c r="AL92" s="60">
        <f t="shared" si="75"/>
        <v>18.548618962780939</v>
      </c>
      <c r="AM92" s="60">
        <f t="shared" ca="1" si="75"/>
        <v>-668.06630591818998</v>
      </c>
      <c r="AN92" s="60">
        <f t="shared" ca="1" si="75"/>
        <v>-668.06630591818998</v>
      </c>
      <c r="AO92" s="60">
        <f t="shared" ca="1" si="75"/>
        <v>668.06630591818998</v>
      </c>
      <c r="AP92" s="63">
        <f t="shared" si="49"/>
        <v>35</v>
      </c>
      <c r="AQ92" s="62">
        <f t="shared" si="50"/>
        <v>2.6593637036880176</v>
      </c>
      <c r="AR92" s="62">
        <f t="shared" si="51"/>
        <v>132.96818518440088</v>
      </c>
      <c r="AS92" s="62">
        <f t="shared" si="52"/>
        <v>265.93637036880176</v>
      </c>
      <c r="AT92" s="62">
        <f t="shared" si="53"/>
        <v>-132.96818518440088</v>
      </c>
      <c r="AU92" s="62">
        <f t="shared" si="54"/>
        <v>664.84092592200443</v>
      </c>
      <c r="AV92" s="62">
        <f t="shared" si="55"/>
        <v>-265.93637036880176</v>
      </c>
      <c r="AW92" s="63">
        <f t="shared" si="67"/>
        <v>398.90455555320267</v>
      </c>
      <c r="AX92" s="61" t="str">
        <f t="shared" ca="1" si="56"/>
        <v/>
      </c>
      <c r="AY92" s="69">
        <f t="shared" ca="1" si="68"/>
        <v>9576.9336940818102</v>
      </c>
      <c r="AZ92" s="51">
        <f t="shared" si="57"/>
        <v>930.77729629080613</v>
      </c>
      <c r="BA92" s="55">
        <f t="shared" ca="1" si="58"/>
        <v>0.10027151870248738</v>
      </c>
      <c r="BB92" s="55">
        <f t="shared" ca="1" si="69"/>
        <v>0.55601804827060564</v>
      </c>
      <c r="BC92" s="64">
        <f t="shared" ca="1" si="59"/>
        <v>-318.52639258584378</v>
      </c>
      <c r="BE92" s="52" t="str">
        <f t="shared" ca="1" si="60"/>
        <v/>
      </c>
      <c r="BF92" s="52" t="str">
        <f t="shared" ca="1" si="61"/>
        <v/>
      </c>
      <c r="BG92" s="52">
        <f t="shared" ca="1" si="62"/>
        <v>11.599999999999961</v>
      </c>
      <c r="BH92" s="52" t="str">
        <f t="shared" ca="1" si="63"/>
        <v/>
      </c>
    </row>
    <row r="93" spans="19:60">
      <c r="S93" s="68">
        <f t="shared" si="74"/>
        <v>7</v>
      </c>
      <c r="T93" s="69">
        <f t="shared" si="74"/>
        <v>2</v>
      </c>
      <c r="U93" s="70">
        <f t="shared" si="48"/>
        <v>5</v>
      </c>
      <c r="V93" s="68">
        <f t="shared" si="73"/>
        <v>2</v>
      </c>
      <c r="W93" s="70">
        <f t="shared" si="73"/>
        <v>7</v>
      </c>
      <c r="X93" s="71">
        <f t="shared" si="73"/>
        <v>0.7142857142857143</v>
      </c>
      <c r="Y93" s="71">
        <f t="shared" si="73"/>
        <v>0.5</v>
      </c>
      <c r="Z93" s="69">
        <f t="shared" si="73"/>
        <v>10000</v>
      </c>
      <c r="AA93" s="69">
        <f t="shared" ca="1" si="73"/>
        <v>9282.5690518609536</v>
      </c>
      <c r="AB93" s="69">
        <f t="shared" ca="1" si="65"/>
        <v>-717.43094813904645</v>
      </c>
      <c r="AC93" s="69">
        <f t="shared" ca="1" si="66"/>
        <v>188.25048771415089</v>
      </c>
      <c r="AD93" s="73">
        <f t="shared" si="71"/>
        <v>11.499999999999961</v>
      </c>
      <c r="AE93" s="69">
        <f t="shared" si="75"/>
        <v>0.70000000000000007</v>
      </c>
      <c r="AF93" s="69">
        <f t="shared" si="75"/>
        <v>4.9000000000000004</v>
      </c>
      <c r="AG93" s="78">
        <f t="shared" si="75"/>
        <v>200</v>
      </c>
      <c r="AH93" s="60">
        <f t="shared" si="75"/>
        <v>50</v>
      </c>
      <c r="AI93" s="60">
        <f t="shared" si="75"/>
        <v>245.00000000000003</v>
      </c>
      <c r="AJ93" s="60">
        <f t="shared" si="75"/>
        <v>10245</v>
      </c>
      <c r="AK93" s="60">
        <f t="shared" si="75"/>
        <v>927.43094813904702</v>
      </c>
      <c r="AL93" s="60">
        <f t="shared" si="75"/>
        <v>18.548618962780939</v>
      </c>
      <c r="AM93" s="60">
        <f t="shared" ca="1" si="75"/>
        <v>-668.06630591818998</v>
      </c>
      <c r="AN93" s="60">
        <f t="shared" ca="1" si="75"/>
        <v>-668.06630591818998</v>
      </c>
      <c r="AO93" s="60">
        <f t="shared" ca="1" si="75"/>
        <v>668.06630591818998</v>
      </c>
      <c r="AP93" s="63">
        <f t="shared" si="49"/>
        <v>35</v>
      </c>
      <c r="AQ93" s="62">
        <f t="shared" si="50"/>
        <v>2.6737929532853046</v>
      </c>
      <c r="AR93" s="62">
        <f t="shared" si="51"/>
        <v>133.68964766426524</v>
      </c>
      <c r="AS93" s="62">
        <f t="shared" si="52"/>
        <v>267.37929532853047</v>
      </c>
      <c r="AT93" s="62">
        <f t="shared" si="53"/>
        <v>-133.68964766426524</v>
      </c>
      <c r="AU93" s="62">
        <f t="shared" si="54"/>
        <v>668.44823832132624</v>
      </c>
      <c r="AV93" s="62">
        <f t="shared" si="55"/>
        <v>-267.37929532853047</v>
      </c>
      <c r="AW93" s="63">
        <f t="shared" si="67"/>
        <v>401.06894299279577</v>
      </c>
      <c r="AX93" s="61" t="str">
        <f t="shared" ca="1" si="56"/>
        <v/>
      </c>
      <c r="AY93" s="69">
        <f t="shared" ca="1" si="68"/>
        <v>9576.9336940818102</v>
      </c>
      <c r="AZ93" s="51">
        <f t="shared" si="57"/>
        <v>935.8275336498566</v>
      </c>
      <c r="BA93" s="55">
        <f t="shared" ca="1" si="58"/>
        <v>0.10081557469936014</v>
      </c>
      <c r="BB93" s="55">
        <f t="shared" ca="1" si="69"/>
        <v>0.55903490647167331</v>
      </c>
      <c r="BC93" s="64">
        <f t="shared" ca="1" si="59"/>
        <v>-316.36200514625068</v>
      </c>
      <c r="BE93" s="52" t="str">
        <f t="shared" ca="1" si="60"/>
        <v/>
      </c>
      <c r="BF93" s="52" t="str">
        <f t="shared" ca="1" si="61"/>
        <v/>
      </c>
      <c r="BG93" s="52">
        <f t="shared" ca="1" si="62"/>
        <v>11.499999999999961</v>
      </c>
      <c r="BH93" s="52" t="str">
        <f t="shared" ca="1" si="63"/>
        <v/>
      </c>
    </row>
    <row r="94" spans="19:60">
      <c r="S94" s="68">
        <f t="shared" si="74"/>
        <v>7</v>
      </c>
      <c r="T94" s="69">
        <f t="shared" si="74"/>
        <v>2</v>
      </c>
      <c r="U94" s="70">
        <f t="shared" si="48"/>
        <v>5</v>
      </c>
      <c r="V94" s="68">
        <f t="shared" si="73"/>
        <v>2</v>
      </c>
      <c r="W94" s="70">
        <f t="shared" si="73"/>
        <v>7</v>
      </c>
      <c r="X94" s="71">
        <f t="shared" si="73"/>
        <v>0.7142857142857143</v>
      </c>
      <c r="Y94" s="71">
        <f t="shared" si="73"/>
        <v>0.5</v>
      </c>
      <c r="Z94" s="69">
        <f t="shared" si="73"/>
        <v>10000</v>
      </c>
      <c r="AA94" s="69">
        <f t="shared" ca="1" si="73"/>
        <v>9282.5690518609536</v>
      </c>
      <c r="AB94" s="69">
        <f t="shared" ca="1" si="65"/>
        <v>-717.43094813904645</v>
      </c>
      <c r="AC94" s="69">
        <f t="shared" ca="1" si="66"/>
        <v>188.25048771415089</v>
      </c>
      <c r="AD94" s="73">
        <f t="shared" si="71"/>
        <v>11.399999999999961</v>
      </c>
      <c r="AE94" s="69">
        <f t="shared" si="75"/>
        <v>0.70000000000000007</v>
      </c>
      <c r="AF94" s="69">
        <f t="shared" si="75"/>
        <v>4.9000000000000004</v>
      </c>
      <c r="AG94" s="78">
        <f t="shared" si="75"/>
        <v>200</v>
      </c>
      <c r="AH94" s="60">
        <f t="shared" si="75"/>
        <v>50</v>
      </c>
      <c r="AI94" s="60">
        <f t="shared" si="75"/>
        <v>245.00000000000003</v>
      </c>
      <c r="AJ94" s="60">
        <f t="shared" si="75"/>
        <v>10245</v>
      </c>
      <c r="AK94" s="60">
        <f t="shared" si="75"/>
        <v>927.43094813904702</v>
      </c>
      <c r="AL94" s="60">
        <f t="shared" si="75"/>
        <v>18.548618962780939</v>
      </c>
      <c r="AM94" s="60">
        <f t="shared" ca="1" si="75"/>
        <v>-668.06630591818998</v>
      </c>
      <c r="AN94" s="60">
        <f t="shared" ca="1" si="75"/>
        <v>-668.06630591818998</v>
      </c>
      <c r="AO94" s="60">
        <f t="shared" ca="1" si="75"/>
        <v>668.06630591818998</v>
      </c>
      <c r="AP94" s="63">
        <f t="shared" si="49"/>
        <v>35</v>
      </c>
      <c r="AQ94" s="62">
        <f t="shared" si="50"/>
        <v>2.6884753476123686</v>
      </c>
      <c r="AR94" s="62">
        <f t="shared" si="51"/>
        <v>134.42376738061844</v>
      </c>
      <c r="AS94" s="62">
        <f t="shared" si="52"/>
        <v>268.84753476123689</v>
      </c>
      <c r="AT94" s="62">
        <f t="shared" si="53"/>
        <v>-134.42376738061844</v>
      </c>
      <c r="AU94" s="62">
        <f t="shared" si="54"/>
        <v>672.11883690309219</v>
      </c>
      <c r="AV94" s="62">
        <f t="shared" si="55"/>
        <v>-268.84753476123689</v>
      </c>
      <c r="AW94" s="63">
        <f t="shared" si="67"/>
        <v>403.2713021418553</v>
      </c>
      <c r="AX94" s="61" t="str">
        <f t="shared" ca="1" si="56"/>
        <v/>
      </c>
      <c r="AY94" s="69">
        <f t="shared" ca="1" si="68"/>
        <v>9576.9336940818102</v>
      </c>
      <c r="AZ94" s="51">
        <f t="shared" si="57"/>
        <v>940.96637166432913</v>
      </c>
      <c r="BA94" s="55">
        <f t="shared" ca="1" si="58"/>
        <v>0.10136917553828331</v>
      </c>
      <c r="BB94" s="55">
        <f t="shared" ca="1" si="69"/>
        <v>0.56210469200960178</v>
      </c>
      <c r="BC94" s="64">
        <f t="shared" ca="1" si="59"/>
        <v>-314.15964599719115</v>
      </c>
      <c r="BE94" s="52" t="str">
        <f t="shared" ca="1" si="60"/>
        <v/>
      </c>
      <c r="BF94" s="52" t="str">
        <f t="shared" ca="1" si="61"/>
        <v/>
      </c>
      <c r="BG94" s="52">
        <f t="shared" ca="1" si="62"/>
        <v>11.399999999999961</v>
      </c>
      <c r="BH94" s="52" t="str">
        <f t="shared" ca="1" si="63"/>
        <v/>
      </c>
    </row>
    <row r="95" spans="19:60">
      <c r="S95" s="68">
        <f t="shared" si="74"/>
        <v>7</v>
      </c>
      <c r="T95" s="69">
        <f t="shared" si="74"/>
        <v>2</v>
      </c>
      <c r="U95" s="70">
        <f t="shared" si="48"/>
        <v>5</v>
      </c>
      <c r="V95" s="68">
        <f t="shared" si="73"/>
        <v>2</v>
      </c>
      <c r="W95" s="70">
        <f t="shared" si="73"/>
        <v>7</v>
      </c>
      <c r="X95" s="71">
        <f t="shared" si="73"/>
        <v>0.7142857142857143</v>
      </c>
      <c r="Y95" s="71">
        <f t="shared" si="73"/>
        <v>0.5</v>
      </c>
      <c r="Z95" s="69">
        <f t="shared" si="73"/>
        <v>10000</v>
      </c>
      <c r="AA95" s="69">
        <f t="shared" ca="1" si="73"/>
        <v>9282.5690518609536</v>
      </c>
      <c r="AB95" s="69">
        <f t="shared" ca="1" si="65"/>
        <v>-717.43094813904645</v>
      </c>
      <c r="AC95" s="69">
        <f t="shared" ca="1" si="66"/>
        <v>188.25048771415089</v>
      </c>
      <c r="AD95" s="73">
        <f t="shared" si="71"/>
        <v>11.299999999999962</v>
      </c>
      <c r="AE95" s="69">
        <f t="shared" si="75"/>
        <v>0.70000000000000007</v>
      </c>
      <c r="AF95" s="69">
        <f t="shared" si="75"/>
        <v>4.9000000000000004</v>
      </c>
      <c r="AG95" s="78">
        <f t="shared" si="75"/>
        <v>200</v>
      </c>
      <c r="AH95" s="60">
        <f t="shared" si="75"/>
        <v>50</v>
      </c>
      <c r="AI95" s="60">
        <f t="shared" si="75"/>
        <v>245.00000000000003</v>
      </c>
      <c r="AJ95" s="60">
        <f t="shared" si="75"/>
        <v>10245</v>
      </c>
      <c r="AK95" s="60">
        <f t="shared" si="75"/>
        <v>927.43094813904702</v>
      </c>
      <c r="AL95" s="60">
        <f t="shared" si="75"/>
        <v>18.548618962780939</v>
      </c>
      <c r="AM95" s="60">
        <f t="shared" ca="1" si="75"/>
        <v>-668.06630591818998</v>
      </c>
      <c r="AN95" s="60">
        <f t="shared" ca="1" si="75"/>
        <v>-668.06630591818998</v>
      </c>
      <c r="AO95" s="60">
        <f t="shared" ca="1" si="75"/>
        <v>668.06630591818998</v>
      </c>
      <c r="AP95" s="63">
        <f t="shared" si="49"/>
        <v>35</v>
      </c>
      <c r="AQ95" s="62">
        <f t="shared" si="50"/>
        <v>2.7034176073257523</v>
      </c>
      <c r="AR95" s="62">
        <f t="shared" si="51"/>
        <v>135.17088036628761</v>
      </c>
      <c r="AS95" s="62">
        <f t="shared" si="52"/>
        <v>270.34176073257521</v>
      </c>
      <c r="AT95" s="62">
        <f t="shared" si="53"/>
        <v>-135.17088036628761</v>
      </c>
      <c r="AU95" s="62">
        <f t="shared" si="54"/>
        <v>675.85440183143805</v>
      </c>
      <c r="AV95" s="62">
        <f t="shared" si="55"/>
        <v>-270.34176073257521</v>
      </c>
      <c r="AW95" s="63">
        <f t="shared" si="67"/>
        <v>405.51264109886284</v>
      </c>
      <c r="AX95" s="61" t="str">
        <f t="shared" ca="1" si="56"/>
        <v/>
      </c>
      <c r="AY95" s="69">
        <f t="shared" ca="1" si="68"/>
        <v>9576.9336940818102</v>
      </c>
      <c r="AZ95" s="51">
        <f t="shared" si="57"/>
        <v>946.19616256401321</v>
      </c>
      <c r="BA95" s="55">
        <f t="shared" ca="1" si="58"/>
        <v>0.10193257462214314</v>
      </c>
      <c r="BB95" s="55">
        <f t="shared" ca="1" si="69"/>
        <v>0.56522881003492731</v>
      </c>
      <c r="BC95" s="64">
        <f t="shared" ca="1" si="59"/>
        <v>-311.91830704018361</v>
      </c>
      <c r="BE95" s="52" t="str">
        <f t="shared" ca="1" si="60"/>
        <v/>
      </c>
      <c r="BF95" s="52" t="str">
        <f t="shared" ca="1" si="61"/>
        <v/>
      </c>
      <c r="BG95" s="52">
        <f t="shared" ca="1" si="62"/>
        <v>11.299999999999962</v>
      </c>
      <c r="BH95" s="52" t="str">
        <f t="shared" ca="1" si="63"/>
        <v/>
      </c>
    </row>
    <row r="96" spans="19:60">
      <c r="S96" s="68">
        <f t="shared" si="74"/>
        <v>7</v>
      </c>
      <c r="T96" s="69">
        <f t="shared" si="74"/>
        <v>2</v>
      </c>
      <c r="U96" s="70">
        <f t="shared" si="48"/>
        <v>5</v>
      </c>
      <c r="V96" s="68">
        <f t="shared" si="73"/>
        <v>2</v>
      </c>
      <c r="W96" s="70">
        <f t="shared" si="73"/>
        <v>7</v>
      </c>
      <c r="X96" s="71">
        <f t="shared" si="73"/>
        <v>0.7142857142857143</v>
      </c>
      <c r="Y96" s="71">
        <f t="shared" si="73"/>
        <v>0.5</v>
      </c>
      <c r="Z96" s="69">
        <f t="shared" si="73"/>
        <v>10000</v>
      </c>
      <c r="AA96" s="69">
        <f t="shared" ca="1" si="73"/>
        <v>9282.5690518609536</v>
      </c>
      <c r="AB96" s="69">
        <f t="shared" ca="1" si="65"/>
        <v>-717.43094813904645</v>
      </c>
      <c r="AC96" s="69">
        <f t="shared" ca="1" si="66"/>
        <v>188.25048771415089</v>
      </c>
      <c r="AD96" s="73">
        <f t="shared" si="71"/>
        <v>11.199999999999962</v>
      </c>
      <c r="AE96" s="69">
        <f t="shared" si="75"/>
        <v>0.70000000000000007</v>
      </c>
      <c r="AF96" s="69">
        <f t="shared" si="75"/>
        <v>4.9000000000000004</v>
      </c>
      <c r="AG96" s="78">
        <f t="shared" si="75"/>
        <v>200</v>
      </c>
      <c r="AH96" s="60">
        <f t="shared" si="75"/>
        <v>50</v>
      </c>
      <c r="AI96" s="60">
        <f t="shared" si="75"/>
        <v>245.00000000000003</v>
      </c>
      <c r="AJ96" s="60">
        <f t="shared" si="75"/>
        <v>10245</v>
      </c>
      <c r="AK96" s="60">
        <f t="shared" si="75"/>
        <v>927.43094813904702</v>
      </c>
      <c r="AL96" s="60">
        <f t="shared" si="75"/>
        <v>18.548618962780939</v>
      </c>
      <c r="AM96" s="60">
        <f t="shared" ca="1" si="75"/>
        <v>-668.06630591818998</v>
      </c>
      <c r="AN96" s="60">
        <f t="shared" ca="1" si="75"/>
        <v>-668.06630591818998</v>
      </c>
      <c r="AO96" s="60">
        <f t="shared" ca="1" si="75"/>
        <v>668.06630591818998</v>
      </c>
      <c r="AP96" s="63">
        <f t="shared" si="49"/>
        <v>35</v>
      </c>
      <c r="AQ96" s="62">
        <f t="shared" si="50"/>
        <v>2.7186266931054468</v>
      </c>
      <c r="AR96" s="62">
        <f t="shared" si="51"/>
        <v>135.93133465527234</v>
      </c>
      <c r="AS96" s="62">
        <f t="shared" si="52"/>
        <v>271.86266931054467</v>
      </c>
      <c r="AT96" s="62">
        <f t="shared" si="53"/>
        <v>-135.93133465527234</v>
      </c>
      <c r="AU96" s="62">
        <f t="shared" si="54"/>
        <v>679.65667327636174</v>
      </c>
      <c r="AV96" s="62">
        <f t="shared" si="55"/>
        <v>-271.86266931054467</v>
      </c>
      <c r="AW96" s="63">
        <f t="shared" si="67"/>
        <v>407.79400396581707</v>
      </c>
      <c r="AX96" s="61" t="str">
        <f t="shared" ca="1" si="56"/>
        <v/>
      </c>
      <c r="AY96" s="69">
        <f t="shared" ca="1" si="68"/>
        <v>9576.9336940818102</v>
      </c>
      <c r="AZ96" s="51">
        <f t="shared" si="57"/>
        <v>951.5193425869063</v>
      </c>
      <c r="BA96" s="55">
        <f t="shared" ca="1" si="58"/>
        <v>0.10250603440392908</v>
      </c>
      <c r="BB96" s="55">
        <f t="shared" ca="1" si="69"/>
        <v>0.56840871588213371</v>
      </c>
      <c r="BC96" s="64">
        <f t="shared" ca="1" si="59"/>
        <v>-309.63694417322938</v>
      </c>
      <c r="BE96" s="52" t="str">
        <f t="shared" ca="1" si="60"/>
        <v/>
      </c>
      <c r="BF96" s="52" t="str">
        <f t="shared" ca="1" si="61"/>
        <v/>
      </c>
      <c r="BG96" s="52">
        <f t="shared" ca="1" si="62"/>
        <v>11.199999999999962</v>
      </c>
      <c r="BH96" s="52" t="str">
        <f t="shared" ca="1" si="63"/>
        <v/>
      </c>
    </row>
    <row r="97" spans="19:60">
      <c r="S97" s="68">
        <f t="shared" si="74"/>
        <v>7</v>
      </c>
      <c r="T97" s="69">
        <f t="shared" si="74"/>
        <v>2</v>
      </c>
      <c r="U97" s="70">
        <f t="shared" si="48"/>
        <v>5</v>
      </c>
      <c r="V97" s="68">
        <f t="shared" si="73"/>
        <v>2</v>
      </c>
      <c r="W97" s="70">
        <f t="shared" si="73"/>
        <v>7</v>
      </c>
      <c r="X97" s="71">
        <f t="shared" si="73"/>
        <v>0.7142857142857143</v>
      </c>
      <c r="Y97" s="71">
        <f t="shared" si="73"/>
        <v>0.5</v>
      </c>
      <c r="Z97" s="69">
        <f t="shared" si="73"/>
        <v>10000</v>
      </c>
      <c r="AA97" s="69">
        <f t="shared" ca="1" si="73"/>
        <v>9282.5690518609536</v>
      </c>
      <c r="AB97" s="69">
        <f t="shared" ca="1" si="65"/>
        <v>-717.43094813904645</v>
      </c>
      <c r="AC97" s="69">
        <f t="shared" ca="1" si="66"/>
        <v>188.25048771415089</v>
      </c>
      <c r="AD97" s="73">
        <f t="shared" si="71"/>
        <v>11.099999999999962</v>
      </c>
      <c r="AE97" s="69">
        <f t="shared" si="75"/>
        <v>0.70000000000000007</v>
      </c>
      <c r="AF97" s="69">
        <f t="shared" si="75"/>
        <v>4.9000000000000004</v>
      </c>
      <c r="AG97" s="78">
        <f t="shared" si="75"/>
        <v>200</v>
      </c>
      <c r="AH97" s="60">
        <f t="shared" si="75"/>
        <v>50</v>
      </c>
      <c r="AI97" s="60">
        <f t="shared" si="75"/>
        <v>245.00000000000003</v>
      </c>
      <c r="AJ97" s="60">
        <f t="shared" si="75"/>
        <v>10245</v>
      </c>
      <c r="AK97" s="60">
        <f t="shared" si="75"/>
        <v>927.43094813904702</v>
      </c>
      <c r="AL97" s="60">
        <f t="shared" si="75"/>
        <v>18.548618962780939</v>
      </c>
      <c r="AM97" s="60">
        <f t="shared" ca="1" si="75"/>
        <v>-668.06630591818998</v>
      </c>
      <c r="AN97" s="60">
        <f t="shared" ca="1" si="75"/>
        <v>-668.06630591818998</v>
      </c>
      <c r="AO97" s="60">
        <f t="shared" ca="1" si="75"/>
        <v>668.06630591818998</v>
      </c>
      <c r="AP97" s="63">
        <f t="shared" si="49"/>
        <v>35</v>
      </c>
      <c r="AQ97" s="62">
        <f t="shared" si="50"/>
        <v>2.734109816466757</v>
      </c>
      <c r="AR97" s="62">
        <f t="shared" si="51"/>
        <v>136.70549082333784</v>
      </c>
      <c r="AS97" s="62">
        <f t="shared" si="52"/>
        <v>273.41098164667568</v>
      </c>
      <c r="AT97" s="62">
        <f t="shared" si="53"/>
        <v>-136.70549082333784</v>
      </c>
      <c r="AU97" s="62">
        <f t="shared" si="54"/>
        <v>683.52745411668923</v>
      </c>
      <c r="AV97" s="62">
        <f t="shared" si="55"/>
        <v>-273.41098164667568</v>
      </c>
      <c r="AW97" s="63">
        <f t="shared" si="67"/>
        <v>410.11647247001355</v>
      </c>
      <c r="AX97" s="61" t="str">
        <f t="shared" ca="1" si="56"/>
        <v/>
      </c>
      <c r="AY97" s="69">
        <f t="shared" ca="1" si="68"/>
        <v>9576.9336940818102</v>
      </c>
      <c r="AZ97" s="51">
        <f t="shared" si="57"/>
        <v>956.93843576336485</v>
      </c>
      <c r="BA97" s="55">
        <f t="shared" ca="1" si="58"/>
        <v>0.10308982679439584</v>
      </c>
      <c r="BB97" s="55">
        <f t="shared" ca="1" si="69"/>
        <v>0.57164591733019054</v>
      </c>
      <c r="BC97" s="64">
        <f t="shared" ca="1" si="59"/>
        <v>-307.3144756690329</v>
      </c>
      <c r="BE97" s="52" t="str">
        <f t="shared" ca="1" si="60"/>
        <v/>
      </c>
      <c r="BF97" s="52" t="str">
        <f t="shared" ca="1" si="61"/>
        <v/>
      </c>
      <c r="BG97" s="52">
        <f t="shared" ca="1" si="62"/>
        <v>11.099999999999962</v>
      </c>
      <c r="BH97" s="52" t="str">
        <f t="shared" ca="1" si="63"/>
        <v/>
      </c>
    </row>
    <row r="98" spans="19:60">
      <c r="S98" s="68">
        <f t="shared" si="74"/>
        <v>7</v>
      </c>
      <c r="T98" s="69">
        <f t="shared" si="74"/>
        <v>2</v>
      </c>
      <c r="U98" s="70">
        <f t="shared" si="48"/>
        <v>5</v>
      </c>
      <c r="V98" s="68">
        <f t="shared" si="73"/>
        <v>2</v>
      </c>
      <c r="W98" s="70">
        <f t="shared" si="73"/>
        <v>7</v>
      </c>
      <c r="X98" s="71">
        <f t="shared" si="73"/>
        <v>0.7142857142857143</v>
      </c>
      <c r="Y98" s="71">
        <f t="shared" si="73"/>
        <v>0.5</v>
      </c>
      <c r="Z98" s="69">
        <f t="shared" si="73"/>
        <v>10000</v>
      </c>
      <c r="AA98" s="69">
        <f t="shared" ca="1" si="73"/>
        <v>9282.5690518609536</v>
      </c>
      <c r="AB98" s="69">
        <f t="shared" ca="1" si="65"/>
        <v>-717.43094813904645</v>
      </c>
      <c r="AC98" s="69">
        <f t="shared" ca="1" si="66"/>
        <v>188.25048771415089</v>
      </c>
      <c r="AD98" s="73">
        <f t="shared" si="71"/>
        <v>10.999999999999963</v>
      </c>
      <c r="AE98" s="69">
        <f t="shared" si="75"/>
        <v>0.70000000000000007</v>
      </c>
      <c r="AF98" s="69">
        <f t="shared" si="75"/>
        <v>4.9000000000000004</v>
      </c>
      <c r="AG98" s="78">
        <f t="shared" si="75"/>
        <v>200</v>
      </c>
      <c r="AH98" s="60">
        <f t="shared" si="75"/>
        <v>50</v>
      </c>
      <c r="AI98" s="60">
        <f t="shared" si="75"/>
        <v>245.00000000000003</v>
      </c>
      <c r="AJ98" s="60">
        <f t="shared" si="75"/>
        <v>10245</v>
      </c>
      <c r="AK98" s="60">
        <f t="shared" si="75"/>
        <v>927.43094813904702</v>
      </c>
      <c r="AL98" s="60">
        <f t="shared" si="75"/>
        <v>18.548618962780939</v>
      </c>
      <c r="AM98" s="60">
        <f t="shared" ca="1" si="75"/>
        <v>-668.06630591818998</v>
      </c>
      <c r="AN98" s="60">
        <f t="shared" ca="1" si="75"/>
        <v>-668.06630591818998</v>
      </c>
      <c r="AO98" s="60">
        <f t="shared" ca="1" si="75"/>
        <v>668.06630591818998</v>
      </c>
      <c r="AP98" s="63">
        <f t="shared" si="49"/>
        <v>35</v>
      </c>
      <c r="AQ98" s="62">
        <f t="shared" si="50"/>
        <v>2.7498744511619093</v>
      </c>
      <c r="AR98" s="62">
        <f t="shared" si="51"/>
        <v>137.49372255809547</v>
      </c>
      <c r="AS98" s="62">
        <f t="shared" si="52"/>
        <v>274.98744511619094</v>
      </c>
      <c r="AT98" s="62">
        <f t="shared" si="53"/>
        <v>-137.49372255809547</v>
      </c>
      <c r="AU98" s="62">
        <f t="shared" si="54"/>
        <v>687.46861279047732</v>
      </c>
      <c r="AV98" s="62">
        <f t="shared" si="55"/>
        <v>-274.98744511619094</v>
      </c>
      <c r="AW98" s="63">
        <f t="shared" si="67"/>
        <v>412.48116767428638</v>
      </c>
      <c r="AX98" s="61" t="str">
        <f t="shared" ca="1" si="56"/>
        <v/>
      </c>
      <c r="AY98" s="69">
        <f t="shared" ca="1" si="68"/>
        <v>9576.9336940818102</v>
      </c>
      <c r="AZ98" s="51">
        <f t="shared" si="57"/>
        <v>962.45605790666832</v>
      </c>
      <c r="BA98" s="55">
        <f t="shared" ca="1" si="58"/>
        <v>0.10368423359196199</v>
      </c>
      <c r="BB98" s="55">
        <f t="shared" ca="1" si="69"/>
        <v>0.57494197698639382</v>
      </c>
      <c r="BC98" s="64">
        <f t="shared" ca="1" si="59"/>
        <v>-304.94978046476007</v>
      </c>
      <c r="BE98" s="52" t="str">
        <f t="shared" ca="1" si="60"/>
        <v/>
      </c>
      <c r="BF98" s="52" t="str">
        <f t="shared" ca="1" si="61"/>
        <v/>
      </c>
      <c r="BG98" s="52">
        <f t="shared" ca="1" si="62"/>
        <v>10.999999999999963</v>
      </c>
      <c r="BH98" s="52" t="str">
        <f t="shared" ca="1" si="63"/>
        <v/>
      </c>
    </row>
    <row r="99" spans="19:60">
      <c r="S99" s="68">
        <f t="shared" si="74"/>
        <v>7</v>
      </c>
      <c r="T99" s="69">
        <f t="shared" si="74"/>
        <v>2</v>
      </c>
      <c r="U99" s="70">
        <f t="shared" si="48"/>
        <v>5</v>
      </c>
      <c r="V99" s="68">
        <f t="shared" si="73"/>
        <v>2</v>
      </c>
      <c r="W99" s="70">
        <f t="shared" si="73"/>
        <v>7</v>
      </c>
      <c r="X99" s="71">
        <f t="shared" si="73"/>
        <v>0.7142857142857143</v>
      </c>
      <c r="Y99" s="71">
        <f t="shared" si="73"/>
        <v>0.5</v>
      </c>
      <c r="Z99" s="69">
        <f t="shared" si="73"/>
        <v>10000</v>
      </c>
      <c r="AA99" s="69">
        <f t="shared" ca="1" si="73"/>
        <v>9282.5690518609536</v>
      </c>
      <c r="AB99" s="69">
        <f t="shared" ca="1" si="65"/>
        <v>-717.43094813904645</v>
      </c>
      <c r="AC99" s="69">
        <f t="shared" ca="1" si="66"/>
        <v>188.25048771415089</v>
      </c>
      <c r="AD99" s="73">
        <f t="shared" si="71"/>
        <v>10.899999999999963</v>
      </c>
      <c r="AE99" s="69">
        <f t="shared" si="75"/>
        <v>0.70000000000000007</v>
      </c>
      <c r="AF99" s="69">
        <f t="shared" si="75"/>
        <v>4.9000000000000004</v>
      </c>
      <c r="AG99" s="78">
        <f t="shared" si="75"/>
        <v>200</v>
      </c>
      <c r="AH99" s="60">
        <f t="shared" si="75"/>
        <v>50</v>
      </c>
      <c r="AI99" s="60">
        <f t="shared" si="75"/>
        <v>245.00000000000003</v>
      </c>
      <c r="AJ99" s="60">
        <f t="shared" si="75"/>
        <v>10245</v>
      </c>
      <c r="AK99" s="60">
        <f t="shared" si="75"/>
        <v>927.43094813904702</v>
      </c>
      <c r="AL99" s="60">
        <f t="shared" si="75"/>
        <v>18.548618962780939</v>
      </c>
      <c r="AM99" s="60">
        <f t="shared" ca="1" si="75"/>
        <v>-668.06630591818998</v>
      </c>
      <c r="AN99" s="60">
        <f t="shared" ca="1" si="75"/>
        <v>-668.06630591818998</v>
      </c>
      <c r="AO99" s="60">
        <f t="shared" ca="1" si="75"/>
        <v>668.06630591818998</v>
      </c>
      <c r="AP99" s="63">
        <f t="shared" si="49"/>
        <v>35</v>
      </c>
      <c r="AQ99" s="62">
        <f t="shared" si="50"/>
        <v>2.7659283452092662</v>
      </c>
      <c r="AR99" s="62">
        <f t="shared" si="51"/>
        <v>138.2964172604633</v>
      </c>
      <c r="AS99" s="62">
        <f t="shared" si="52"/>
        <v>276.5928345209266</v>
      </c>
      <c r="AT99" s="62">
        <f t="shared" si="53"/>
        <v>-138.2964172604633</v>
      </c>
      <c r="AU99" s="62">
        <f t="shared" si="54"/>
        <v>691.48208630231647</v>
      </c>
      <c r="AV99" s="62">
        <f t="shared" si="55"/>
        <v>-276.5928345209266</v>
      </c>
      <c r="AW99" s="63">
        <f t="shared" si="67"/>
        <v>414.88925178138987</v>
      </c>
      <c r="AX99" s="61" t="str">
        <f t="shared" ca="1" si="56"/>
        <v/>
      </c>
      <c r="AY99" s="69">
        <f t="shared" ca="1" si="68"/>
        <v>9576.9336940818102</v>
      </c>
      <c r="AZ99" s="51">
        <f t="shared" si="57"/>
        <v>968.07492082324313</v>
      </c>
      <c r="BA99" s="55">
        <f t="shared" ca="1" si="58"/>
        <v>0.10428954693627247</v>
      </c>
      <c r="BB99" s="55">
        <f t="shared" ca="1" si="69"/>
        <v>0.57829851480142658</v>
      </c>
      <c r="BC99" s="64">
        <f t="shared" ca="1" si="59"/>
        <v>-302.54169635765658</v>
      </c>
      <c r="BE99" s="52" t="str">
        <f t="shared" ca="1" si="60"/>
        <v/>
      </c>
      <c r="BF99" s="52" t="str">
        <f t="shared" ca="1" si="61"/>
        <v/>
      </c>
      <c r="BG99" s="52">
        <f t="shared" ca="1" si="62"/>
        <v>10.899999999999963</v>
      </c>
      <c r="BH99" s="52" t="str">
        <f t="shared" ca="1" si="63"/>
        <v/>
      </c>
    </row>
    <row r="100" spans="19:60">
      <c r="S100" s="68">
        <f t="shared" si="74"/>
        <v>7</v>
      </c>
      <c r="T100" s="69">
        <f t="shared" si="74"/>
        <v>2</v>
      </c>
      <c r="U100" s="70">
        <f t="shared" si="48"/>
        <v>5</v>
      </c>
      <c r="V100" s="68">
        <f t="shared" si="73"/>
        <v>2</v>
      </c>
      <c r="W100" s="70">
        <f t="shared" si="73"/>
        <v>7</v>
      </c>
      <c r="X100" s="71">
        <f t="shared" si="73"/>
        <v>0.7142857142857143</v>
      </c>
      <c r="Y100" s="71">
        <f t="shared" si="73"/>
        <v>0.5</v>
      </c>
      <c r="Z100" s="69">
        <f t="shared" si="73"/>
        <v>10000</v>
      </c>
      <c r="AA100" s="69">
        <f t="shared" ca="1" si="73"/>
        <v>9282.5690518609536</v>
      </c>
      <c r="AB100" s="69">
        <f t="shared" ca="1" si="65"/>
        <v>-717.43094813904645</v>
      </c>
      <c r="AC100" s="69">
        <f t="shared" ca="1" si="66"/>
        <v>188.25048771415089</v>
      </c>
      <c r="AD100" s="73">
        <f t="shared" si="71"/>
        <v>10.799999999999963</v>
      </c>
      <c r="AE100" s="69">
        <f t="shared" si="75"/>
        <v>0.70000000000000007</v>
      </c>
      <c r="AF100" s="69">
        <f t="shared" si="75"/>
        <v>4.9000000000000004</v>
      </c>
      <c r="AG100" s="78">
        <f t="shared" si="75"/>
        <v>200</v>
      </c>
      <c r="AH100" s="60">
        <f t="shared" si="75"/>
        <v>50</v>
      </c>
      <c r="AI100" s="60">
        <f t="shared" si="75"/>
        <v>245.00000000000003</v>
      </c>
      <c r="AJ100" s="60">
        <f t="shared" si="75"/>
        <v>10245</v>
      </c>
      <c r="AK100" s="60">
        <f t="shared" si="75"/>
        <v>927.43094813904702</v>
      </c>
      <c r="AL100" s="60">
        <f t="shared" si="75"/>
        <v>18.548618962780939</v>
      </c>
      <c r="AM100" s="60">
        <f t="shared" ca="1" si="75"/>
        <v>-668.06630591818998</v>
      </c>
      <c r="AN100" s="60">
        <f t="shared" ca="1" si="75"/>
        <v>-668.06630591818998</v>
      </c>
      <c r="AO100" s="60">
        <f t="shared" ca="1" si="75"/>
        <v>668.06630591818998</v>
      </c>
      <c r="AP100" s="63">
        <f t="shared" si="49"/>
        <v>35</v>
      </c>
      <c r="AQ100" s="62">
        <f t="shared" si="50"/>
        <v>2.7822795335908337</v>
      </c>
      <c r="AR100" s="62">
        <f t="shared" si="51"/>
        <v>139.11397667954168</v>
      </c>
      <c r="AS100" s="62">
        <f t="shared" si="52"/>
        <v>278.22795335908336</v>
      </c>
      <c r="AT100" s="62">
        <f t="shared" si="53"/>
        <v>-139.11397667954168</v>
      </c>
      <c r="AU100" s="62">
        <f t="shared" si="54"/>
        <v>695.5698833977084</v>
      </c>
      <c r="AV100" s="62">
        <f t="shared" si="55"/>
        <v>-278.22795335908336</v>
      </c>
      <c r="AW100" s="63">
        <f t="shared" si="67"/>
        <v>417.34193003862504</v>
      </c>
      <c r="AX100" s="61" t="str">
        <f t="shared" ca="1" si="56"/>
        <v/>
      </c>
      <c r="AY100" s="69">
        <f t="shared" ca="1" si="68"/>
        <v>9576.9336940818102</v>
      </c>
      <c r="AZ100" s="51">
        <f t="shared" si="57"/>
        <v>973.79783675679175</v>
      </c>
      <c r="BA100" s="55">
        <f t="shared" ca="1" si="58"/>
        <v>0.10490606978695907</v>
      </c>
      <c r="BB100" s="55">
        <f t="shared" ca="1" si="69"/>
        <v>0.58171721072414528</v>
      </c>
      <c r="BC100" s="64">
        <f t="shared" ca="1" si="59"/>
        <v>-300.08901810042141</v>
      </c>
      <c r="BE100" s="52" t="str">
        <f t="shared" ca="1" si="60"/>
        <v/>
      </c>
      <c r="BF100" s="52" t="str">
        <f t="shared" ca="1" si="61"/>
        <v/>
      </c>
      <c r="BG100" s="52">
        <f t="shared" ca="1" si="62"/>
        <v>10.799999999999963</v>
      </c>
      <c r="BH100" s="52" t="str">
        <f t="shared" ca="1" si="63"/>
        <v/>
      </c>
    </row>
    <row r="101" spans="19:60">
      <c r="S101" s="68">
        <f t="shared" si="74"/>
        <v>7</v>
      </c>
      <c r="T101" s="69">
        <f t="shared" si="74"/>
        <v>2</v>
      </c>
      <c r="U101" s="70">
        <f t="shared" si="48"/>
        <v>5</v>
      </c>
      <c r="V101" s="68">
        <f t="shared" si="73"/>
        <v>2</v>
      </c>
      <c r="W101" s="70">
        <f t="shared" si="73"/>
        <v>7</v>
      </c>
      <c r="X101" s="71">
        <f t="shared" si="73"/>
        <v>0.7142857142857143</v>
      </c>
      <c r="Y101" s="71">
        <f t="shared" si="73"/>
        <v>0.5</v>
      </c>
      <c r="Z101" s="69">
        <f t="shared" si="73"/>
        <v>10000</v>
      </c>
      <c r="AA101" s="69">
        <f t="shared" ca="1" si="73"/>
        <v>9282.5690518609536</v>
      </c>
      <c r="AB101" s="69">
        <f t="shared" ca="1" si="65"/>
        <v>-717.43094813904645</v>
      </c>
      <c r="AC101" s="69">
        <f t="shared" ca="1" si="66"/>
        <v>188.25048771415089</v>
      </c>
      <c r="AD101" s="73">
        <f t="shared" si="71"/>
        <v>10.699999999999964</v>
      </c>
      <c r="AE101" s="69">
        <f t="shared" si="75"/>
        <v>0.70000000000000007</v>
      </c>
      <c r="AF101" s="69">
        <f t="shared" si="75"/>
        <v>4.9000000000000004</v>
      </c>
      <c r="AG101" s="78">
        <f t="shared" si="75"/>
        <v>200</v>
      </c>
      <c r="AH101" s="60">
        <f t="shared" si="75"/>
        <v>50</v>
      </c>
      <c r="AI101" s="60">
        <f t="shared" si="75"/>
        <v>245.00000000000003</v>
      </c>
      <c r="AJ101" s="60">
        <f t="shared" si="75"/>
        <v>10245</v>
      </c>
      <c r="AK101" s="60">
        <f t="shared" si="75"/>
        <v>927.43094813904702</v>
      </c>
      <c r="AL101" s="60">
        <f t="shared" si="75"/>
        <v>18.548618962780939</v>
      </c>
      <c r="AM101" s="60">
        <f t="shared" ca="1" si="75"/>
        <v>-668.06630591818998</v>
      </c>
      <c r="AN101" s="60">
        <f t="shared" ca="1" si="75"/>
        <v>-668.06630591818998</v>
      </c>
      <c r="AO101" s="60">
        <f t="shared" ca="1" si="75"/>
        <v>668.06630591818998</v>
      </c>
      <c r="AP101" s="63">
        <f t="shared" si="49"/>
        <v>35</v>
      </c>
      <c r="AQ101" s="62">
        <f t="shared" si="50"/>
        <v>2.798936351661776</v>
      </c>
      <c r="AR101" s="62">
        <f t="shared" si="51"/>
        <v>139.9468175830888</v>
      </c>
      <c r="AS101" s="62">
        <f t="shared" si="52"/>
        <v>279.8936351661776</v>
      </c>
      <c r="AT101" s="62">
        <f t="shared" si="53"/>
        <v>-139.9468175830888</v>
      </c>
      <c r="AU101" s="62">
        <f t="shared" si="54"/>
        <v>699.73408791544398</v>
      </c>
      <c r="AV101" s="62">
        <f t="shared" si="55"/>
        <v>-279.8936351661776</v>
      </c>
      <c r="AW101" s="63">
        <f t="shared" si="67"/>
        <v>419.84045274926638</v>
      </c>
      <c r="AX101" s="61" t="str">
        <f t="shared" ca="1" si="56"/>
        <v/>
      </c>
      <c r="AY101" s="69">
        <f t="shared" ca="1" si="68"/>
        <v>9576.9336940818102</v>
      </c>
      <c r="AZ101" s="51">
        <f t="shared" si="57"/>
        <v>979.62772308162164</v>
      </c>
      <c r="BA101" s="55">
        <f t="shared" ca="1" si="58"/>
        <v>0.1055341164292473</v>
      </c>
      <c r="BB101" s="55">
        <f t="shared" ca="1" si="69"/>
        <v>0.58519980750523248</v>
      </c>
      <c r="BC101" s="64">
        <f t="shared" ca="1" si="59"/>
        <v>-297.59049538978007</v>
      </c>
      <c r="BE101" s="52" t="str">
        <f t="shared" ca="1" si="60"/>
        <v/>
      </c>
      <c r="BF101" s="52" t="str">
        <f t="shared" ca="1" si="61"/>
        <v/>
      </c>
      <c r="BG101" s="52">
        <f t="shared" ca="1" si="62"/>
        <v>10.699999999999964</v>
      </c>
      <c r="BH101" s="52" t="str">
        <f t="shared" ca="1" si="63"/>
        <v/>
      </c>
    </row>
    <row r="102" spans="19:60">
      <c r="S102" s="68">
        <f t="shared" si="74"/>
        <v>7</v>
      </c>
      <c r="T102" s="69">
        <f t="shared" si="74"/>
        <v>2</v>
      </c>
      <c r="U102" s="70">
        <f t="shared" si="48"/>
        <v>5</v>
      </c>
      <c r="V102" s="68">
        <f t="shared" si="73"/>
        <v>2</v>
      </c>
      <c r="W102" s="70">
        <f t="shared" si="73"/>
        <v>7</v>
      </c>
      <c r="X102" s="71">
        <f t="shared" si="73"/>
        <v>0.7142857142857143</v>
      </c>
      <c r="Y102" s="71">
        <f t="shared" si="73"/>
        <v>0.5</v>
      </c>
      <c r="Z102" s="69">
        <f t="shared" si="73"/>
        <v>10000</v>
      </c>
      <c r="AA102" s="69">
        <f t="shared" ca="1" si="73"/>
        <v>9282.5690518609536</v>
      </c>
      <c r="AB102" s="69">
        <f t="shared" ca="1" si="65"/>
        <v>-717.43094813904645</v>
      </c>
      <c r="AC102" s="69">
        <f t="shared" ca="1" si="66"/>
        <v>188.25048771415089</v>
      </c>
      <c r="AD102" s="73">
        <f t="shared" si="71"/>
        <v>10.599999999999964</v>
      </c>
      <c r="AE102" s="69">
        <f t="shared" si="75"/>
        <v>0.70000000000000007</v>
      </c>
      <c r="AF102" s="69">
        <f t="shared" si="75"/>
        <v>4.9000000000000004</v>
      </c>
      <c r="AG102" s="78">
        <f t="shared" si="75"/>
        <v>200</v>
      </c>
      <c r="AH102" s="60">
        <f t="shared" si="75"/>
        <v>50</v>
      </c>
      <c r="AI102" s="60">
        <f t="shared" si="75"/>
        <v>245.00000000000003</v>
      </c>
      <c r="AJ102" s="60">
        <f t="shared" si="75"/>
        <v>10245</v>
      </c>
      <c r="AK102" s="60">
        <f t="shared" si="75"/>
        <v>927.43094813904702</v>
      </c>
      <c r="AL102" s="60">
        <f t="shared" si="75"/>
        <v>18.548618962780939</v>
      </c>
      <c r="AM102" s="60">
        <f t="shared" ca="1" si="75"/>
        <v>-668.06630591818998</v>
      </c>
      <c r="AN102" s="60">
        <f t="shared" ca="1" si="75"/>
        <v>-668.06630591818998</v>
      </c>
      <c r="AO102" s="60">
        <f t="shared" ca="1" si="75"/>
        <v>668.06630591818998</v>
      </c>
      <c r="AP102" s="63">
        <f t="shared" si="49"/>
        <v>35</v>
      </c>
      <c r="AQ102" s="62">
        <f t="shared" si="50"/>
        <v>2.8159074493189626</v>
      </c>
      <c r="AR102" s="62">
        <f t="shared" si="51"/>
        <v>140.79537246594813</v>
      </c>
      <c r="AS102" s="62">
        <f t="shared" si="52"/>
        <v>281.59074493189627</v>
      </c>
      <c r="AT102" s="62">
        <f t="shared" si="53"/>
        <v>-140.79537246594813</v>
      </c>
      <c r="AU102" s="62">
        <f t="shared" si="54"/>
        <v>703.9768623297407</v>
      </c>
      <c r="AV102" s="62">
        <f t="shared" si="55"/>
        <v>-281.59074493189627</v>
      </c>
      <c r="AW102" s="63">
        <f t="shared" si="67"/>
        <v>422.38611739784443</v>
      </c>
      <c r="AX102" s="61" t="str">
        <f t="shared" ca="1" si="56"/>
        <v/>
      </c>
      <c r="AY102" s="69">
        <f t="shared" ca="1" si="68"/>
        <v>9576.9336940818102</v>
      </c>
      <c r="AZ102" s="51">
        <f t="shared" si="57"/>
        <v>985.56760726163691</v>
      </c>
      <c r="BA102" s="55">
        <f t="shared" ca="1" si="58"/>
        <v>0.10617401300818247</v>
      </c>
      <c r="BB102" s="55">
        <f t="shared" ca="1" si="69"/>
        <v>0.58874811365954771</v>
      </c>
      <c r="BC102" s="64">
        <f t="shared" ca="1" si="59"/>
        <v>-295.04483074120202</v>
      </c>
      <c r="BE102" s="52" t="str">
        <f t="shared" ca="1" si="60"/>
        <v/>
      </c>
      <c r="BF102" s="52" t="str">
        <f t="shared" ca="1" si="61"/>
        <v/>
      </c>
      <c r="BG102" s="52">
        <f t="shared" ca="1" si="62"/>
        <v>10.599999999999964</v>
      </c>
      <c r="BH102" s="52" t="str">
        <f t="shared" ca="1" si="63"/>
        <v/>
      </c>
    </row>
    <row r="103" spans="19:60">
      <c r="S103" s="68">
        <f t="shared" si="74"/>
        <v>7</v>
      </c>
      <c r="T103" s="69">
        <f t="shared" si="74"/>
        <v>2</v>
      </c>
      <c r="U103" s="70">
        <f t="shared" si="48"/>
        <v>5</v>
      </c>
      <c r="V103" s="68">
        <f t="shared" si="73"/>
        <v>2</v>
      </c>
      <c r="W103" s="70">
        <f t="shared" si="73"/>
        <v>7</v>
      </c>
      <c r="X103" s="71">
        <f t="shared" si="73"/>
        <v>0.7142857142857143</v>
      </c>
      <c r="Y103" s="71">
        <f t="shared" si="73"/>
        <v>0.5</v>
      </c>
      <c r="Z103" s="69">
        <f t="shared" si="73"/>
        <v>10000</v>
      </c>
      <c r="AA103" s="69">
        <f t="shared" ca="1" si="73"/>
        <v>9282.5690518609536</v>
      </c>
      <c r="AB103" s="69">
        <f t="shared" ca="1" si="65"/>
        <v>-717.43094813904645</v>
      </c>
      <c r="AC103" s="69">
        <f t="shared" ca="1" si="66"/>
        <v>188.25048771415089</v>
      </c>
      <c r="AD103" s="73">
        <f t="shared" si="71"/>
        <v>10.499999999999964</v>
      </c>
      <c r="AE103" s="69">
        <f t="shared" si="75"/>
        <v>0.70000000000000007</v>
      </c>
      <c r="AF103" s="69">
        <f t="shared" si="75"/>
        <v>4.9000000000000004</v>
      </c>
      <c r="AG103" s="78">
        <f t="shared" si="75"/>
        <v>200</v>
      </c>
      <c r="AH103" s="60">
        <f t="shared" si="75"/>
        <v>50</v>
      </c>
      <c r="AI103" s="60">
        <f t="shared" si="75"/>
        <v>245.00000000000003</v>
      </c>
      <c r="AJ103" s="60">
        <f t="shared" si="75"/>
        <v>10245</v>
      </c>
      <c r="AK103" s="60">
        <f t="shared" si="75"/>
        <v>927.43094813904702</v>
      </c>
      <c r="AL103" s="60">
        <f t="shared" si="75"/>
        <v>18.548618962780939</v>
      </c>
      <c r="AM103" s="60">
        <f t="shared" ca="1" si="75"/>
        <v>-668.06630591818998</v>
      </c>
      <c r="AN103" s="60">
        <f t="shared" ca="1" si="75"/>
        <v>-668.06630591818998</v>
      </c>
      <c r="AO103" s="60">
        <f t="shared" ca="1" si="75"/>
        <v>668.06630591818998</v>
      </c>
      <c r="AP103" s="63">
        <f t="shared" si="49"/>
        <v>35</v>
      </c>
      <c r="AQ103" s="62">
        <f t="shared" si="50"/>
        <v>2.8332018059791428</v>
      </c>
      <c r="AR103" s="62">
        <f t="shared" si="51"/>
        <v>141.66009029895713</v>
      </c>
      <c r="AS103" s="62">
        <f t="shared" si="52"/>
        <v>283.32018059791426</v>
      </c>
      <c r="AT103" s="62">
        <f t="shared" si="53"/>
        <v>-141.66009029895713</v>
      </c>
      <c r="AU103" s="62">
        <f t="shared" si="54"/>
        <v>708.30045149478565</v>
      </c>
      <c r="AV103" s="62">
        <f t="shared" si="55"/>
        <v>-283.32018059791426</v>
      </c>
      <c r="AW103" s="63">
        <f t="shared" si="67"/>
        <v>424.98027089687139</v>
      </c>
      <c r="AX103" s="61" t="str">
        <f t="shared" ca="1" si="56"/>
        <v/>
      </c>
      <c r="AY103" s="69">
        <f t="shared" ca="1" si="68"/>
        <v>9576.9336940818102</v>
      </c>
      <c r="AZ103" s="51">
        <f t="shared" si="57"/>
        <v>991.62063209269991</v>
      </c>
      <c r="BA103" s="55">
        <f t="shared" ca="1" si="58"/>
        <v>0.10682609809338305</v>
      </c>
      <c r="BB103" s="55">
        <f t="shared" ca="1" si="69"/>
        <v>0.59236400659775457</v>
      </c>
      <c r="BC103" s="64">
        <f t="shared" ca="1" si="59"/>
        <v>-292.45067724217506</v>
      </c>
      <c r="BE103" s="52" t="str">
        <f t="shared" ca="1" si="60"/>
        <v/>
      </c>
      <c r="BF103" s="52" t="str">
        <f t="shared" ca="1" si="61"/>
        <v/>
      </c>
      <c r="BG103" s="52">
        <f t="shared" ca="1" si="62"/>
        <v>10.499999999999964</v>
      </c>
      <c r="BH103" s="52" t="str">
        <f t="shared" ca="1" si="63"/>
        <v/>
      </c>
    </row>
    <row r="104" spans="19:60">
      <c r="S104" s="68">
        <f t="shared" si="74"/>
        <v>7</v>
      </c>
      <c r="T104" s="69">
        <f t="shared" si="74"/>
        <v>2</v>
      </c>
      <c r="U104" s="70">
        <f t="shared" ref="U104:U135" si="76">ROUND((1/T104)*S104,0)+1</f>
        <v>5</v>
      </c>
      <c r="V104" s="68">
        <f t="shared" si="73"/>
        <v>2</v>
      </c>
      <c r="W104" s="70">
        <f t="shared" si="73"/>
        <v>7</v>
      </c>
      <c r="X104" s="71">
        <f t="shared" si="73"/>
        <v>0.7142857142857143</v>
      </c>
      <c r="Y104" s="71">
        <f t="shared" si="73"/>
        <v>0.5</v>
      </c>
      <c r="Z104" s="69">
        <f t="shared" si="73"/>
        <v>10000</v>
      </c>
      <c r="AA104" s="69">
        <f t="shared" ca="1" si="73"/>
        <v>9282.5690518609536</v>
      </c>
      <c r="AB104" s="69">
        <f t="shared" ca="1" si="65"/>
        <v>-717.43094813904645</v>
      </c>
      <c r="AC104" s="69">
        <f t="shared" ca="1" si="66"/>
        <v>188.25048771415089</v>
      </c>
      <c r="AD104" s="73">
        <f t="shared" si="71"/>
        <v>10.399999999999965</v>
      </c>
      <c r="AE104" s="69">
        <f t="shared" si="75"/>
        <v>0.70000000000000007</v>
      </c>
      <c r="AF104" s="69">
        <f t="shared" si="75"/>
        <v>4.9000000000000004</v>
      </c>
      <c r="AG104" s="78">
        <f t="shared" si="75"/>
        <v>200</v>
      </c>
      <c r="AH104" s="60">
        <f t="shared" si="75"/>
        <v>50</v>
      </c>
      <c r="AI104" s="60">
        <f t="shared" si="75"/>
        <v>245.00000000000003</v>
      </c>
      <c r="AJ104" s="60">
        <f t="shared" si="75"/>
        <v>10245</v>
      </c>
      <c r="AK104" s="60">
        <f t="shared" si="75"/>
        <v>927.43094813904702</v>
      </c>
      <c r="AL104" s="60">
        <f t="shared" si="75"/>
        <v>18.548618962780939</v>
      </c>
      <c r="AM104" s="60">
        <f t="shared" ca="1" si="75"/>
        <v>-668.06630591818998</v>
      </c>
      <c r="AN104" s="60">
        <f t="shared" ca="1" si="75"/>
        <v>-668.06630591818998</v>
      </c>
      <c r="AO104" s="60">
        <f t="shared" ca="1" si="75"/>
        <v>668.06630591818998</v>
      </c>
      <c r="AP104" s="63">
        <f t="shared" si="49"/>
        <v>35</v>
      </c>
      <c r="AQ104" s="62">
        <f t="shared" si="50"/>
        <v>2.8508287464212501</v>
      </c>
      <c r="AR104" s="62">
        <f t="shared" si="51"/>
        <v>142.54143732106252</v>
      </c>
      <c r="AS104" s="62">
        <f t="shared" si="52"/>
        <v>285.08287464212503</v>
      </c>
      <c r="AT104" s="62">
        <f t="shared" si="53"/>
        <v>-142.54143732106252</v>
      </c>
      <c r="AU104" s="62">
        <f t="shared" si="54"/>
        <v>712.70718660531259</v>
      </c>
      <c r="AV104" s="62">
        <f t="shared" si="55"/>
        <v>-285.08287464212503</v>
      </c>
      <c r="AW104" s="63">
        <f t="shared" si="67"/>
        <v>427.62431196318755</v>
      </c>
      <c r="AX104" s="61" t="str">
        <f t="shared" ca="1" si="56"/>
        <v/>
      </c>
      <c r="AY104" s="69">
        <f t="shared" ca="1" si="68"/>
        <v>9576.9336940818102</v>
      </c>
      <c r="AZ104" s="51">
        <f t="shared" si="57"/>
        <v>997.79006124743762</v>
      </c>
      <c r="BA104" s="55">
        <f t="shared" ca="1" si="58"/>
        <v>0.10749072327637599</v>
      </c>
      <c r="BB104" s="55">
        <f t="shared" ca="1" si="69"/>
        <v>0.59604943593861937</v>
      </c>
      <c r="BC104" s="64">
        <f t="shared" ca="1" si="59"/>
        <v>-289.8066361758589</v>
      </c>
      <c r="BE104" s="52" t="str">
        <f t="shared" ca="1" si="60"/>
        <v/>
      </c>
      <c r="BF104" s="52" t="str">
        <f t="shared" ca="1" si="61"/>
        <v/>
      </c>
      <c r="BG104" s="52">
        <f t="shared" ca="1" si="62"/>
        <v>10.399999999999965</v>
      </c>
      <c r="BH104" s="52" t="str">
        <f t="shared" ca="1" si="63"/>
        <v/>
      </c>
    </row>
    <row r="105" spans="19:60">
      <c r="S105" s="68">
        <f t="shared" si="74"/>
        <v>7</v>
      </c>
      <c r="T105" s="69">
        <f t="shared" si="74"/>
        <v>2</v>
      </c>
      <c r="U105" s="70">
        <f t="shared" si="76"/>
        <v>5</v>
      </c>
      <c r="V105" s="68">
        <f t="shared" ref="V105:AA120" si="77">V104</f>
        <v>2</v>
      </c>
      <c r="W105" s="70">
        <f t="shared" si="77"/>
        <v>7</v>
      </c>
      <c r="X105" s="71">
        <f t="shared" si="77"/>
        <v>0.7142857142857143</v>
      </c>
      <c r="Y105" s="71">
        <f t="shared" si="77"/>
        <v>0.5</v>
      </c>
      <c r="Z105" s="69">
        <f t="shared" si="77"/>
        <v>10000</v>
      </c>
      <c r="AA105" s="69">
        <f t="shared" ca="1" si="77"/>
        <v>9282.5690518609536</v>
      </c>
      <c r="AB105" s="69">
        <f t="shared" ca="1" si="65"/>
        <v>-717.43094813904645</v>
      </c>
      <c r="AC105" s="69">
        <f t="shared" ref="AC105:AC136" ca="1" si="78">AC104</f>
        <v>188.25048771415089</v>
      </c>
      <c r="AD105" s="73">
        <f t="shared" si="71"/>
        <v>10.299999999999965</v>
      </c>
      <c r="AE105" s="69">
        <f t="shared" si="75"/>
        <v>0.70000000000000007</v>
      </c>
      <c r="AF105" s="69">
        <f t="shared" si="75"/>
        <v>4.9000000000000004</v>
      </c>
      <c r="AG105" s="78">
        <f t="shared" si="75"/>
        <v>200</v>
      </c>
      <c r="AH105" s="60">
        <f t="shared" si="75"/>
        <v>50</v>
      </c>
      <c r="AI105" s="60">
        <f t="shared" si="75"/>
        <v>245.00000000000003</v>
      </c>
      <c r="AJ105" s="60">
        <f t="shared" si="75"/>
        <v>10245</v>
      </c>
      <c r="AK105" s="60">
        <f t="shared" si="75"/>
        <v>927.43094813904702</v>
      </c>
      <c r="AL105" s="60">
        <f t="shared" si="75"/>
        <v>18.548618962780939</v>
      </c>
      <c r="AM105" s="60">
        <f t="shared" ca="1" si="75"/>
        <v>-668.06630591818998</v>
      </c>
      <c r="AN105" s="60">
        <f t="shared" ca="1" si="75"/>
        <v>-668.06630591818998</v>
      </c>
      <c r="AO105" s="60">
        <f t="shared" ca="1" si="75"/>
        <v>668.06630591818998</v>
      </c>
      <c r="AP105" s="63">
        <f t="shared" si="49"/>
        <v>35</v>
      </c>
      <c r="AQ105" s="62">
        <f t="shared" si="50"/>
        <v>2.8687979575515534</v>
      </c>
      <c r="AR105" s="62">
        <f t="shared" si="51"/>
        <v>143.43989787757766</v>
      </c>
      <c r="AS105" s="62">
        <f t="shared" si="52"/>
        <v>286.87979575515533</v>
      </c>
      <c r="AT105" s="62">
        <f t="shared" si="53"/>
        <v>-143.43989787757766</v>
      </c>
      <c r="AU105" s="62">
        <f t="shared" si="54"/>
        <v>717.19948938788832</v>
      </c>
      <c r="AV105" s="62">
        <f t="shared" si="55"/>
        <v>-286.87979575515533</v>
      </c>
      <c r="AW105" s="63">
        <f t="shared" si="67"/>
        <v>430.31969363273299</v>
      </c>
      <c r="AX105" s="61" t="str">
        <f t="shared" ca="1" si="56"/>
        <v/>
      </c>
      <c r="AY105" s="69">
        <f t="shared" ca="1" si="68"/>
        <v>9576.9336940818102</v>
      </c>
      <c r="AZ105" s="51">
        <f t="shared" si="57"/>
        <v>1004.0792851430436</v>
      </c>
      <c r="BA105" s="55">
        <f t="shared" ca="1" si="58"/>
        <v>0.10816825380272797</v>
      </c>
      <c r="BB105" s="55">
        <f t="shared" ca="1" si="69"/>
        <v>0.59980642701425813</v>
      </c>
      <c r="BC105" s="64">
        <f t="shared" ca="1" si="59"/>
        <v>-287.11125450631346</v>
      </c>
      <c r="BE105" s="52" t="str">
        <f t="shared" ca="1" si="60"/>
        <v/>
      </c>
      <c r="BF105" s="52" t="str">
        <f t="shared" ca="1" si="61"/>
        <v/>
      </c>
      <c r="BG105" s="52">
        <f t="shared" ca="1" si="62"/>
        <v>10.299999999999965</v>
      </c>
      <c r="BH105" s="52" t="str">
        <f t="shared" ca="1" si="63"/>
        <v/>
      </c>
    </row>
    <row r="106" spans="19:60">
      <c r="S106" s="68">
        <f t="shared" ref="S106:T121" si="79">S105</f>
        <v>7</v>
      </c>
      <c r="T106" s="69">
        <f t="shared" si="79"/>
        <v>2</v>
      </c>
      <c r="U106" s="70">
        <f t="shared" si="76"/>
        <v>5</v>
      </c>
      <c r="V106" s="68">
        <f t="shared" si="77"/>
        <v>2</v>
      </c>
      <c r="W106" s="70">
        <f t="shared" si="77"/>
        <v>7</v>
      </c>
      <c r="X106" s="71">
        <f t="shared" si="77"/>
        <v>0.7142857142857143</v>
      </c>
      <c r="Y106" s="71">
        <f t="shared" si="77"/>
        <v>0.5</v>
      </c>
      <c r="Z106" s="69">
        <f t="shared" si="77"/>
        <v>10000</v>
      </c>
      <c r="AA106" s="69">
        <f t="shared" ca="1" si="77"/>
        <v>9282.5690518609536</v>
      </c>
      <c r="AB106" s="69">
        <f t="shared" ca="1" si="65"/>
        <v>-717.43094813904645</v>
      </c>
      <c r="AC106" s="69">
        <f t="shared" ca="1" si="78"/>
        <v>188.25048771415089</v>
      </c>
      <c r="AD106" s="73">
        <f t="shared" si="71"/>
        <v>10.199999999999966</v>
      </c>
      <c r="AE106" s="69">
        <f t="shared" ref="AE106:AO121" si="80">AE105</f>
        <v>0.70000000000000007</v>
      </c>
      <c r="AF106" s="69">
        <f t="shared" si="80"/>
        <v>4.9000000000000004</v>
      </c>
      <c r="AG106" s="78">
        <f t="shared" si="80"/>
        <v>200</v>
      </c>
      <c r="AH106" s="60">
        <f t="shared" si="80"/>
        <v>50</v>
      </c>
      <c r="AI106" s="60">
        <f t="shared" si="80"/>
        <v>245.00000000000003</v>
      </c>
      <c r="AJ106" s="60">
        <f t="shared" si="80"/>
        <v>10245</v>
      </c>
      <c r="AK106" s="60">
        <f t="shared" si="80"/>
        <v>927.43094813904702</v>
      </c>
      <c r="AL106" s="60">
        <f t="shared" si="80"/>
        <v>18.548618962780939</v>
      </c>
      <c r="AM106" s="60">
        <f t="shared" ca="1" si="80"/>
        <v>-668.06630591818998</v>
      </c>
      <c r="AN106" s="60">
        <f t="shared" ca="1" si="80"/>
        <v>-668.06630591818998</v>
      </c>
      <c r="AO106" s="60">
        <f t="shared" ca="1" si="80"/>
        <v>668.06630591818998</v>
      </c>
      <c r="AP106" s="63">
        <f t="shared" si="49"/>
        <v>35</v>
      </c>
      <c r="AQ106" s="62">
        <f t="shared" si="50"/>
        <v>2.8871195061550003</v>
      </c>
      <c r="AR106" s="62">
        <f t="shared" si="51"/>
        <v>144.35597530775001</v>
      </c>
      <c r="AS106" s="62">
        <f t="shared" si="52"/>
        <v>288.71195061550003</v>
      </c>
      <c r="AT106" s="62">
        <f t="shared" si="53"/>
        <v>-144.35597530775001</v>
      </c>
      <c r="AU106" s="62">
        <f t="shared" si="54"/>
        <v>721.77987653875005</v>
      </c>
      <c r="AV106" s="62">
        <f t="shared" si="55"/>
        <v>-288.71195061550003</v>
      </c>
      <c r="AW106" s="63">
        <f t="shared" si="67"/>
        <v>433.06792592325002</v>
      </c>
      <c r="AX106" s="61" t="str">
        <f t="shared" ca="1" si="56"/>
        <v/>
      </c>
      <c r="AY106" s="69">
        <f t="shared" ca="1" si="68"/>
        <v>9576.9336940818102</v>
      </c>
      <c r="AZ106" s="51">
        <f t="shared" si="57"/>
        <v>1010.4918271542501</v>
      </c>
      <c r="BA106" s="55">
        <f t="shared" ca="1" si="58"/>
        <v>0.10885906924136142</v>
      </c>
      <c r="BB106" s="55">
        <f t="shared" ca="1" si="69"/>
        <v>0.60363708458157628</v>
      </c>
      <c r="BC106" s="64">
        <f t="shared" ca="1" si="59"/>
        <v>-284.36302221579643</v>
      </c>
      <c r="BE106" s="52" t="str">
        <f t="shared" ca="1" si="60"/>
        <v/>
      </c>
      <c r="BF106" s="52" t="str">
        <f t="shared" ca="1" si="61"/>
        <v/>
      </c>
      <c r="BG106" s="52">
        <f t="shared" ca="1" si="62"/>
        <v>10.199999999999966</v>
      </c>
      <c r="BH106" s="52">
        <f t="shared" ca="1" si="63"/>
        <v>10.199999999999966</v>
      </c>
    </row>
    <row r="107" spans="19:60">
      <c r="S107" s="68">
        <f t="shared" si="79"/>
        <v>7</v>
      </c>
      <c r="T107" s="69">
        <f t="shared" si="79"/>
        <v>2</v>
      </c>
      <c r="U107" s="70">
        <f t="shared" si="76"/>
        <v>5</v>
      </c>
      <c r="V107" s="68">
        <f t="shared" si="77"/>
        <v>2</v>
      </c>
      <c r="W107" s="70">
        <f t="shared" si="77"/>
        <v>7</v>
      </c>
      <c r="X107" s="71">
        <f t="shared" si="77"/>
        <v>0.7142857142857143</v>
      </c>
      <c r="Y107" s="71">
        <f t="shared" si="77"/>
        <v>0.5</v>
      </c>
      <c r="Z107" s="69">
        <f t="shared" si="77"/>
        <v>10000</v>
      </c>
      <c r="AA107" s="69">
        <f t="shared" ca="1" si="77"/>
        <v>9282.5690518609536</v>
      </c>
      <c r="AB107" s="69">
        <f t="shared" ca="1" si="65"/>
        <v>-717.43094813904645</v>
      </c>
      <c r="AC107" s="69">
        <f t="shared" ca="1" si="78"/>
        <v>188.25048771415089</v>
      </c>
      <c r="AD107" s="73">
        <f t="shared" si="71"/>
        <v>10.099999999999966</v>
      </c>
      <c r="AE107" s="69">
        <f t="shared" si="80"/>
        <v>0.70000000000000007</v>
      </c>
      <c r="AF107" s="69">
        <f t="shared" si="80"/>
        <v>4.9000000000000004</v>
      </c>
      <c r="AG107" s="78">
        <f t="shared" si="80"/>
        <v>200</v>
      </c>
      <c r="AH107" s="60">
        <f t="shared" si="80"/>
        <v>50</v>
      </c>
      <c r="AI107" s="60">
        <f t="shared" si="80"/>
        <v>245.00000000000003</v>
      </c>
      <c r="AJ107" s="60">
        <f t="shared" si="80"/>
        <v>10245</v>
      </c>
      <c r="AK107" s="60">
        <f t="shared" si="80"/>
        <v>927.43094813904702</v>
      </c>
      <c r="AL107" s="60">
        <f t="shared" si="80"/>
        <v>18.548618962780939</v>
      </c>
      <c r="AM107" s="60">
        <f t="shared" ca="1" si="80"/>
        <v>-668.06630591818998</v>
      </c>
      <c r="AN107" s="60">
        <f t="shared" ca="1" si="80"/>
        <v>-668.06630591818998</v>
      </c>
      <c r="AO107" s="60">
        <f t="shared" ca="1" si="80"/>
        <v>668.06630591818998</v>
      </c>
      <c r="AP107" s="63">
        <f t="shared" si="49"/>
        <v>35</v>
      </c>
      <c r="AQ107" s="62">
        <f t="shared" si="50"/>
        <v>2.9058038577010894</v>
      </c>
      <c r="AR107" s="62">
        <f t="shared" si="51"/>
        <v>145.29019288505447</v>
      </c>
      <c r="AS107" s="62">
        <f t="shared" si="52"/>
        <v>290.58038577010893</v>
      </c>
      <c r="AT107" s="62">
        <f t="shared" si="53"/>
        <v>-145.29019288505447</v>
      </c>
      <c r="AU107" s="62">
        <f t="shared" si="54"/>
        <v>726.45096442527233</v>
      </c>
      <c r="AV107" s="62">
        <f t="shared" si="55"/>
        <v>-290.58038577010893</v>
      </c>
      <c r="AW107" s="63">
        <f t="shared" si="67"/>
        <v>435.8705786551634</v>
      </c>
      <c r="AX107" s="61" t="str">
        <f t="shared" ca="1" si="56"/>
        <v/>
      </c>
      <c r="AY107" s="69">
        <f t="shared" ca="1" si="68"/>
        <v>9576.9336940818102</v>
      </c>
      <c r="AZ107" s="51">
        <f t="shared" si="57"/>
        <v>1017.0313501953813</v>
      </c>
      <c r="BA107" s="55">
        <f t="shared" ca="1" si="58"/>
        <v>0.10956356419363113</v>
      </c>
      <c r="BB107" s="55">
        <f t="shared" ca="1" si="69"/>
        <v>0.60754359675418768</v>
      </c>
      <c r="BC107" s="64">
        <f t="shared" ca="1" si="59"/>
        <v>-281.56036948388305</v>
      </c>
      <c r="BE107" s="52" t="str">
        <f t="shared" ca="1" si="60"/>
        <v/>
      </c>
      <c r="BF107" s="52" t="str">
        <f t="shared" ca="1" si="61"/>
        <v/>
      </c>
      <c r="BG107" s="52">
        <f t="shared" ca="1" si="62"/>
        <v>10.099999999999966</v>
      </c>
      <c r="BH107" s="52">
        <f t="shared" ca="1" si="63"/>
        <v>10.099999999999966</v>
      </c>
    </row>
    <row r="108" spans="19:60">
      <c r="S108" s="68">
        <f t="shared" si="79"/>
        <v>7</v>
      </c>
      <c r="T108" s="69">
        <f t="shared" si="79"/>
        <v>2</v>
      </c>
      <c r="U108" s="70">
        <f t="shared" si="76"/>
        <v>5</v>
      </c>
      <c r="V108" s="68">
        <f t="shared" si="77"/>
        <v>2</v>
      </c>
      <c r="W108" s="70">
        <f t="shared" si="77"/>
        <v>7</v>
      </c>
      <c r="X108" s="71">
        <f t="shared" si="77"/>
        <v>0.7142857142857143</v>
      </c>
      <c r="Y108" s="71">
        <f t="shared" si="77"/>
        <v>0.5</v>
      </c>
      <c r="Z108" s="69">
        <f t="shared" si="77"/>
        <v>10000</v>
      </c>
      <c r="AA108" s="69">
        <f t="shared" ca="1" si="77"/>
        <v>9282.5690518609536</v>
      </c>
      <c r="AB108" s="69">
        <f t="shared" ca="1" si="65"/>
        <v>-717.43094813904645</v>
      </c>
      <c r="AC108" s="69">
        <f t="shared" ca="1" si="78"/>
        <v>188.25048771415089</v>
      </c>
      <c r="AD108" s="73">
        <f t="shared" si="71"/>
        <v>9.9999999999999662</v>
      </c>
      <c r="AE108" s="69">
        <f t="shared" si="80"/>
        <v>0.70000000000000007</v>
      </c>
      <c r="AF108" s="69">
        <f t="shared" si="80"/>
        <v>4.9000000000000004</v>
      </c>
      <c r="AG108" s="78">
        <f t="shared" si="80"/>
        <v>200</v>
      </c>
      <c r="AH108" s="60">
        <f t="shared" si="80"/>
        <v>50</v>
      </c>
      <c r="AI108" s="60">
        <f t="shared" si="80"/>
        <v>245.00000000000003</v>
      </c>
      <c r="AJ108" s="60">
        <f t="shared" si="80"/>
        <v>10245</v>
      </c>
      <c r="AK108" s="60">
        <f t="shared" si="80"/>
        <v>927.43094813904702</v>
      </c>
      <c r="AL108" s="60">
        <f t="shared" si="80"/>
        <v>18.548618962780939</v>
      </c>
      <c r="AM108" s="60">
        <f t="shared" ca="1" si="80"/>
        <v>-668.06630591818998</v>
      </c>
      <c r="AN108" s="60">
        <f t="shared" ca="1" si="80"/>
        <v>-668.06630591818998</v>
      </c>
      <c r="AO108" s="60">
        <f t="shared" ca="1" si="80"/>
        <v>668.06630591818998</v>
      </c>
      <c r="AP108" s="63">
        <f t="shared" si="49"/>
        <v>35</v>
      </c>
      <c r="AQ108" s="62">
        <f t="shared" si="50"/>
        <v>2.9248618962781006</v>
      </c>
      <c r="AR108" s="62">
        <f t="shared" si="51"/>
        <v>146.24309481390503</v>
      </c>
      <c r="AS108" s="62">
        <f t="shared" si="52"/>
        <v>292.48618962781006</v>
      </c>
      <c r="AT108" s="62">
        <f t="shared" si="53"/>
        <v>-146.24309481390503</v>
      </c>
      <c r="AU108" s="62">
        <f t="shared" si="54"/>
        <v>731.21547406952516</v>
      </c>
      <c r="AV108" s="62">
        <f t="shared" si="55"/>
        <v>-292.48618962781006</v>
      </c>
      <c r="AW108" s="63">
        <f t="shared" si="67"/>
        <v>438.72928444171509</v>
      </c>
      <c r="AX108" s="61" t="str">
        <f t="shared" ca="1" si="56"/>
        <v/>
      </c>
      <c r="AY108" s="69">
        <f t="shared" ca="1" si="68"/>
        <v>9576.9336940818102</v>
      </c>
      <c r="AZ108" s="51">
        <f t="shared" si="57"/>
        <v>1023.7016636973352</v>
      </c>
      <c r="BA108" s="55">
        <f t="shared" ca="1" si="58"/>
        <v>0.11028214904494626</v>
      </c>
      <c r="BB108" s="55">
        <f t="shared" ca="1" si="69"/>
        <v>0.61152823917025145</v>
      </c>
      <c r="BC108" s="64">
        <f t="shared" ca="1" si="59"/>
        <v>-278.70166369733136</v>
      </c>
      <c r="BE108" s="52" t="str">
        <f t="shared" ca="1" si="60"/>
        <v/>
      </c>
      <c r="BF108" s="52" t="str">
        <f t="shared" ca="1" si="61"/>
        <v/>
      </c>
      <c r="BG108" s="52">
        <f t="shared" ca="1" si="62"/>
        <v>9.9999999999999662</v>
      </c>
      <c r="BH108" s="52">
        <f t="shared" ca="1" si="63"/>
        <v>9.9999999999999662</v>
      </c>
    </row>
    <row r="109" spans="19:60">
      <c r="S109" s="68">
        <f t="shared" si="79"/>
        <v>7</v>
      </c>
      <c r="T109" s="69">
        <f t="shared" si="79"/>
        <v>2</v>
      </c>
      <c r="U109" s="70">
        <f t="shared" si="76"/>
        <v>5</v>
      </c>
      <c r="V109" s="68">
        <f t="shared" si="77"/>
        <v>2</v>
      </c>
      <c r="W109" s="70">
        <f t="shared" si="77"/>
        <v>7</v>
      </c>
      <c r="X109" s="71">
        <f t="shared" si="77"/>
        <v>0.7142857142857143</v>
      </c>
      <c r="Y109" s="71">
        <f t="shared" si="77"/>
        <v>0.5</v>
      </c>
      <c r="Z109" s="69">
        <f t="shared" si="77"/>
        <v>10000</v>
      </c>
      <c r="AA109" s="69">
        <f t="shared" ca="1" si="77"/>
        <v>9282.5690518609536</v>
      </c>
      <c r="AB109" s="69">
        <f t="shared" ca="1" si="65"/>
        <v>-717.43094813904645</v>
      </c>
      <c r="AC109" s="69">
        <f t="shared" ca="1" si="78"/>
        <v>188.25048771415089</v>
      </c>
      <c r="AD109" s="73">
        <f t="shared" si="71"/>
        <v>9.8999999999999666</v>
      </c>
      <c r="AE109" s="69">
        <f t="shared" si="80"/>
        <v>0.70000000000000007</v>
      </c>
      <c r="AF109" s="69">
        <f t="shared" si="80"/>
        <v>4.9000000000000004</v>
      </c>
      <c r="AG109" s="78">
        <f t="shared" si="80"/>
        <v>200</v>
      </c>
      <c r="AH109" s="60">
        <f t="shared" si="80"/>
        <v>50</v>
      </c>
      <c r="AI109" s="60">
        <f t="shared" si="80"/>
        <v>245.00000000000003</v>
      </c>
      <c r="AJ109" s="60">
        <f t="shared" si="80"/>
        <v>10245</v>
      </c>
      <c r="AK109" s="60">
        <f t="shared" si="80"/>
        <v>927.43094813904702</v>
      </c>
      <c r="AL109" s="60">
        <f t="shared" si="80"/>
        <v>18.548618962780939</v>
      </c>
      <c r="AM109" s="60">
        <f t="shared" ca="1" si="80"/>
        <v>-668.06630591818998</v>
      </c>
      <c r="AN109" s="60">
        <f t="shared" ca="1" si="80"/>
        <v>-668.06630591818998</v>
      </c>
      <c r="AO109" s="60">
        <f t="shared" ca="1" si="80"/>
        <v>668.06630591818998</v>
      </c>
      <c r="AP109" s="63">
        <f t="shared" si="49"/>
        <v>35</v>
      </c>
      <c r="AQ109" s="62">
        <f t="shared" si="50"/>
        <v>2.9443049457354551</v>
      </c>
      <c r="AR109" s="62">
        <f t="shared" si="51"/>
        <v>147.21524728677275</v>
      </c>
      <c r="AS109" s="62">
        <f t="shared" si="52"/>
        <v>294.4304945735455</v>
      </c>
      <c r="AT109" s="62">
        <f t="shared" si="53"/>
        <v>-147.21524728677275</v>
      </c>
      <c r="AU109" s="62">
        <f t="shared" si="54"/>
        <v>736.07623643386376</v>
      </c>
      <c r="AV109" s="62">
        <f t="shared" si="55"/>
        <v>-294.4304945735455</v>
      </c>
      <c r="AW109" s="63">
        <f t="shared" si="67"/>
        <v>441.64574186031825</v>
      </c>
      <c r="AX109" s="61" t="str">
        <f t="shared" ca="1" si="56"/>
        <v/>
      </c>
      <c r="AY109" s="69">
        <f t="shared" ca="1" si="68"/>
        <v>9576.9336940818102</v>
      </c>
      <c r="AZ109" s="51">
        <f t="shared" si="57"/>
        <v>1030.5067310074091</v>
      </c>
      <c r="BA109" s="55">
        <f t="shared" ca="1" si="58"/>
        <v>0.1110152507619445</v>
      </c>
      <c r="BB109" s="55">
        <f t="shared" ca="1" si="69"/>
        <v>0.61559337941290226</v>
      </c>
      <c r="BC109" s="64">
        <f t="shared" ca="1" si="59"/>
        <v>-275.7852062787282</v>
      </c>
      <c r="BE109" s="52" t="str">
        <f t="shared" ca="1" si="60"/>
        <v/>
      </c>
      <c r="BF109" s="52" t="str">
        <f t="shared" ca="1" si="61"/>
        <v/>
      </c>
      <c r="BG109" s="52">
        <f t="shared" ca="1" si="62"/>
        <v>9.8999999999999666</v>
      </c>
      <c r="BH109" s="52">
        <f t="shared" ca="1" si="63"/>
        <v>9.8999999999999666</v>
      </c>
    </row>
    <row r="110" spans="19:60">
      <c r="S110" s="68">
        <f t="shared" si="79"/>
        <v>7</v>
      </c>
      <c r="T110" s="69">
        <f t="shared" si="79"/>
        <v>2</v>
      </c>
      <c r="U110" s="70">
        <f t="shared" si="76"/>
        <v>5</v>
      </c>
      <c r="V110" s="68">
        <f t="shared" si="77"/>
        <v>2</v>
      </c>
      <c r="W110" s="70">
        <f t="shared" si="77"/>
        <v>7</v>
      </c>
      <c r="X110" s="71">
        <f t="shared" si="77"/>
        <v>0.7142857142857143</v>
      </c>
      <c r="Y110" s="71">
        <f t="shared" si="77"/>
        <v>0.5</v>
      </c>
      <c r="Z110" s="69">
        <f t="shared" si="77"/>
        <v>10000</v>
      </c>
      <c r="AA110" s="69">
        <f t="shared" ca="1" si="77"/>
        <v>9282.5690518609536</v>
      </c>
      <c r="AB110" s="69">
        <f t="shared" ca="1" si="65"/>
        <v>-717.43094813904645</v>
      </c>
      <c r="AC110" s="69">
        <f t="shared" ca="1" si="78"/>
        <v>188.25048771415089</v>
      </c>
      <c r="AD110" s="73">
        <f t="shared" si="71"/>
        <v>9.799999999999967</v>
      </c>
      <c r="AE110" s="69">
        <f t="shared" si="80"/>
        <v>0.70000000000000007</v>
      </c>
      <c r="AF110" s="69">
        <f t="shared" si="80"/>
        <v>4.9000000000000004</v>
      </c>
      <c r="AG110" s="78">
        <f t="shared" si="80"/>
        <v>200</v>
      </c>
      <c r="AH110" s="60">
        <f t="shared" si="80"/>
        <v>50</v>
      </c>
      <c r="AI110" s="60">
        <f t="shared" si="80"/>
        <v>245.00000000000003</v>
      </c>
      <c r="AJ110" s="60">
        <f t="shared" si="80"/>
        <v>10245</v>
      </c>
      <c r="AK110" s="60">
        <f t="shared" si="80"/>
        <v>927.43094813904702</v>
      </c>
      <c r="AL110" s="60">
        <f t="shared" si="80"/>
        <v>18.548618962780939</v>
      </c>
      <c r="AM110" s="60">
        <f t="shared" ca="1" si="80"/>
        <v>-668.06630591818998</v>
      </c>
      <c r="AN110" s="60">
        <f t="shared" ca="1" si="80"/>
        <v>-668.06630591818998</v>
      </c>
      <c r="AO110" s="60">
        <f t="shared" ca="1" si="80"/>
        <v>668.06630591818998</v>
      </c>
      <c r="AP110" s="63">
        <f t="shared" si="49"/>
        <v>35</v>
      </c>
      <c r="AQ110" s="62">
        <f t="shared" si="50"/>
        <v>2.9641447921205106</v>
      </c>
      <c r="AR110" s="62">
        <f t="shared" si="51"/>
        <v>148.20723960602552</v>
      </c>
      <c r="AS110" s="62">
        <f t="shared" si="52"/>
        <v>296.41447921205105</v>
      </c>
      <c r="AT110" s="62">
        <f t="shared" si="53"/>
        <v>-148.20723960602552</v>
      </c>
      <c r="AU110" s="62">
        <f t="shared" si="54"/>
        <v>741.03619803012759</v>
      </c>
      <c r="AV110" s="62">
        <f t="shared" si="55"/>
        <v>-296.41447921205105</v>
      </c>
      <c r="AW110" s="63">
        <f t="shared" si="67"/>
        <v>444.62171881807654</v>
      </c>
      <c r="AX110" s="61" t="str">
        <f t="shared" ca="1" si="56"/>
        <v/>
      </c>
      <c r="AY110" s="69">
        <f t="shared" ca="1" si="68"/>
        <v>9576.9336940818102</v>
      </c>
      <c r="AZ110" s="51">
        <f t="shared" si="57"/>
        <v>1037.4506772421787</v>
      </c>
      <c r="BA110" s="55">
        <f t="shared" ca="1" si="58"/>
        <v>0.11176331373847333</v>
      </c>
      <c r="BB110" s="55">
        <f t="shared" ca="1" si="69"/>
        <v>0.61974148170132148</v>
      </c>
      <c r="BC110" s="64">
        <f t="shared" ca="1" si="59"/>
        <v>-272.80922932096991</v>
      </c>
      <c r="BE110" s="52" t="str">
        <f t="shared" ca="1" si="60"/>
        <v/>
      </c>
      <c r="BF110" s="52" t="str">
        <f t="shared" ca="1" si="61"/>
        <v/>
      </c>
      <c r="BG110" s="52">
        <f t="shared" ca="1" si="62"/>
        <v>9.799999999999967</v>
      </c>
      <c r="BH110" s="52">
        <f t="shared" ca="1" si="63"/>
        <v>9.799999999999967</v>
      </c>
    </row>
    <row r="111" spans="19:60">
      <c r="S111" s="68">
        <f t="shared" si="79"/>
        <v>7</v>
      </c>
      <c r="T111" s="69">
        <f t="shared" si="79"/>
        <v>2</v>
      </c>
      <c r="U111" s="70">
        <f t="shared" si="76"/>
        <v>5</v>
      </c>
      <c r="V111" s="68">
        <f t="shared" si="77"/>
        <v>2</v>
      </c>
      <c r="W111" s="70">
        <f t="shared" si="77"/>
        <v>7</v>
      </c>
      <c r="X111" s="71">
        <f t="shared" si="77"/>
        <v>0.7142857142857143</v>
      </c>
      <c r="Y111" s="71">
        <f t="shared" si="77"/>
        <v>0.5</v>
      </c>
      <c r="Z111" s="69">
        <f t="shared" si="77"/>
        <v>10000</v>
      </c>
      <c r="AA111" s="69">
        <f t="shared" ca="1" si="77"/>
        <v>9282.5690518609536</v>
      </c>
      <c r="AB111" s="69">
        <f t="shared" ca="1" si="65"/>
        <v>-717.43094813904645</v>
      </c>
      <c r="AC111" s="69">
        <f t="shared" ca="1" si="78"/>
        <v>188.25048771415089</v>
      </c>
      <c r="AD111" s="73">
        <f t="shared" si="71"/>
        <v>9.6999999999999673</v>
      </c>
      <c r="AE111" s="69">
        <f t="shared" si="80"/>
        <v>0.70000000000000007</v>
      </c>
      <c r="AF111" s="69">
        <f t="shared" si="80"/>
        <v>4.9000000000000004</v>
      </c>
      <c r="AG111" s="78">
        <f t="shared" si="80"/>
        <v>200</v>
      </c>
      <c r="AH111" s="60">
        <f t="shared" si="80"/>
        <v>50</v>
      </c>
      <c r="AI111" s="60">
        <f t="shared" si="80"/>
        <v>245.00000000000003</v>
      </c>
      <c r="AJ111" s="60">
        <f t="shared" si="80"/>
        <v>10245</v>
      </c>
      <c r="AK111" s="60">
        <f t="shared" si="80"/>
        <v>927.43094813904702</v>
      </c>
      <c r="AL111" s="60">
        <f t="shared" si="80"/>
        <v>18.548618962780939</v>
      </c>
      <c r="AM111" s="60">
        <f t="shared" ca="1" si="80"/>
        <v>-668.06630591818998</v>
      </c>
      <c r="AN111" s="60">
        <f t="shared" ca="1" si="80"/>
        <v>-668.06630591818998</v>
      </c>
      <c r="AO111" s="60">
        <f t="shared" ca="1" si="80"/>
        <v>668.06630591818998</v>
      </c>
      <c r="AP111" s="63">
        <f t="shared" si="49"/>
        <v>35</v>
      </c>
      <c r="AQ111" s="62">
        <f t="shared" si="50"/>
        <v>2.9843937075031963</v>
      </c>
      <c r="AR111" s="62">
        <f t="shared" si="51"/>
        <v>149.21968537515983</v>
      </c>
      <c r="AS111" s="62">
        <f t="shared" si="52"/>
        <v>298.43937075031965</v>
      </c>
      <c r="AT111" s="62">
        <f t="shared" si="53"/>
        <v>-149.21968537515983</v>
      </c>
      <c r="AU111" s="62">
        <f t="shared" si="54"/>
        <v>746.09842687579908</v>
      </c>
      <c r="AV111" s="62">
        <f t="shared" si="55"/>
        <v>-298.43937075031965</v>
      </c>
      <c r="AW111" s="63">
        <f t="shared" si="67"/>
        <v>447.65905612547942</v>
      </c>
      <c r="AX111" s="61" t="str">
        <f t="shared" ca="1" si="56"/>
        <v/>
      </c>
      <c r="AY111" s="69">
        <f t="shared" ca="1" si="68"/>
        <v>9576.9336940818102</v>
      </c>
      <c r="AZ111" s="51">
        <f t="shared" si="57"/>
        <v>1044.5377976261188</v>
      </c>
      <c r="BA111" s="55">
        <f t="shared" ca="1" si="58"/>
        <v>0.11252680069389968</v>
      </c>
      <c r="BB111" s="55">
        <f t="shared" ca="1" si="69"/>
        <v>0.62397511187197618</v>
      </c>
      <c r="BC111" s="64">
        <f t="shared" ca="1" si="59"/>
        <v>-269.77189201356703</v>
      </c>
      <c r="BE111" s="52" t="str">
        <f t="shared" ca="1" si="60"/>
        <v/>
      </c>
      <c r="BF111" s="52" t="str">
        <f t="shared" ca="1" si="61"/>
        <v/>
      </c>
      <c r="BG111" s="52">
        <f t="shared" ca="1" si="62"/>
        <v>9.6999999999999673</v>
      </c>
      <c r="BH111" s="52">
        <f t="shared" ca="1" si="63"/>
        <v>9.6999999999999673</v>
      </c>
    </row>
    <row r="112" spans="19:60">
      <c r="S112" s="68">
        <f t="shared" si="79"/>
        <v>7</v>
      </c>
      <c r="T112" s="69">
        <f t="shared" si="79"/>
        <v>2</v>
      </c>
      <c r="U112" s="70">
        <f t="shared" si="76"/>
        <v>5</v>
      </c>
      <c r="V112" s="68">
        <f t="shared" si="77"/>
        <v>2</v>
      </c>
      <c r="W112" s="70">
        <f t="shared" si="77"/>
        <v>7</v>
      </c>
      <c r="X112" s="71">
        <f t="shared" si="77"/>
        <v>0.7142857142857143</v>
      </c>
      <c r="Y112" s="71">
        <f t="shared" si="77"/>
        <v>0.5</v>
      </c>
      <c r="Z112" s="69">
        <f t="shared" si="77"/>
        <v>10000</v>
      </c>
      <c r="AA112" s="69">
        <f t="shared" ca="1" si="77"/>
        <v>9282.5690518609536</v>
      </c>
      <c r="AB112" s="69">
        <f t="shared" ca="1" si="65"/>
        <v>-717.43094813904645</v>
      </c>
      <c r="AC112" s="69">
        <f t="shared" ca="1" si="78"/>
        <v>188.25048771415089</v>
      </c>
      <c r="AD112" s="73">
        <f t="shared" si="71"/>
        <v>9.5999999999999677</v>
      </c>
      <c r="AE112" s="69">
        <f t="shared" si="80"/>
        <v>0.70000000000000007</v>
      </c>
      <c r="AF112" s="69">
        <f t="shared" si="80"/>
        <v>4.9000000000000004</v>
      </c>
      <c r="AG112" s="78">
        <f t="shared" si="80"/>
        <v>200</v>
      </c>
      <c r="AH112" s="60">
        <f t="shared" si="80"/>
        <v>50</v>
      </c>
      <c r="AI112" s="60">
        <f t="shared" si="80"/>
        <v>245.00000000000003</v>
      </c>
      <c r="AJ112" s="60">
        <f t="shared" si="80"/>
        <v>10245</v>
      </c>
      <c r="AK112" s="60">
        <f t="shared" si="80"/>
        <v>927.43094813904702</v>
      </c>
      <c r="AL112" s="60">
        <f t="shared" si="80"/>
        <v>18.548618962780939</v>
      </c>
      <c r="AM112" s="60">
        <f t="shared" ca="1" si="80"/>
        <v>-668.06630591818998</v>
      </c>
      <c r="AN112" s="60">
        <f t="shared" ca="1" si="80"/>
        <v>-668.06630591818998</v>
      </c>
      <c r="AO112" s="60">
        <f t="shared" ca="1" si="80"/>
        <v>668.06630591818998</v>
      </c>
      <c r="AP112" s="63">
        <f t="shared" si="49"/>
        <v>35</v>
      </c>
      <c r="AQ112" s="62">
        <f t="shared" si="50"/>
        <v>3.005064475289688</v>
      </c>
      <c r="AR112" s="62">
        <f t="shared" si="51"/>
        <v>150.2532237644844</v>
      </c>
      <c r="AS112" s="62">
        <f t="shared" si="52"/>
        <v>300.50644752896881</v>
      </c>
      <c r="AT112" s="62">
        <f t="shared" si="53"/>
        <v>-150.2532237644844</v>
      </c>
      <c r="AU112" s="62">
        <f t="shared" si="54"/>
        <v>751.26611882242196</v>
      </c>
      <c r="AV112" s="62">
        <f t="shared" si="55"/>
        <v>-300.50644752896881</v>
      </c>
      <c r="AW112" s="63">
        <f t="shared" si="67"/>
        <v>450.75967129345315</v>
      </c>
      <c r="AX112" s="61" t="str">
        <f t="shared" ca="1" si="56"/>
        <v/>
      </c>
      <c r="AY112" s="69">
        <f t="shared" ca="1" si="68"/>
        <v>9576.9336940818102</v>
      </c>
      <c r="AZ112" s="51">
        <f t="shared" si="57"/>
        <v>1051.7725663513909</v>
      </c>
      <c r="BA112" s="55">
        <f t="shared" ca="1" si="58"/>
        <v>0.11330619362756406</v>
      </c>
      <c r="BB112" s="55">
        <f t="shared" ca="1" si="69"/>
        <v>0.62829694267118608</v>
      </c>
      <c r="BC112" s="64">
        <f t="shared" ca="1" si="59"/>
        <v>-266.6712768455933</v>
      </c>
      <c r="BE112" s="52" t="str">
        <f t="shared" ca="1" si="60"/>
        <v/>
      </c>
      <c r="BF112" s="52" t="str">
        <f t="shared" ca="1" si="61"/>
        <v/>
      </c>
      <c r="BG112" s="52">
        <f t="shared" ca="1" si="62"/>
        <v>9.5999999999999677</v>
      </c>
      <c r="BH112" s="52">
        <f t="shared" ca="1" si="63"/>
        <v>9.5999999999999677</v>
      </c>
    </row>
    <row r="113" spans="19:60">
      <c r="S113" s="68">
        <f t="shared" si="79"/>
        <v>7</v>
      </c>
      <c r="T113" s="69">
        <f t="shared" si="79"/>
        <v>2</v>
      </c>
      <c r="U113" s="70">
        <f t="shared" si="76"/>
        <v>5</v>
      </c>
      <c r="V113" s="68">
        <f t="shared" si="77"/>
        <v>2</v>
      </c>
      <c r="W113" s="70">
        <f t="shared" si="77"/>
        <v>7</v>
      </c>
      <c r="X113" s="71">
        <f t="shared" si="77"/>
        <v>0.7142857142857143</v>
      </c>
      <c r="Y113" s="71">
        <f t="shared" si="77"/>
        <v>0.5</v>
      </c>
      <c r="Z113" s="69">
        <f t="shared" si="77"/>
        <v>10000</v>
      </c>
      <c r="AA113" s="69">
        <f t="shared" ca="1" si="77"/>
        <v>9282.5690518609536</v>
      </c>
      <c r="AB113" s="69">
        <f t="shared" ca="1" si="65"/>
        <v>-717.43094813904645</v>
      </c>
      <c r="AC113" s="69">
        <f t="shared" ca="1" si="78"/>
        <v>188.25048771415089</v>
      </c>
      <c r="AD113" s="73">
        <f t="shared" si="71"/>
        <v>9.499999999999968</v>
      </c>
      <c r="AE113" s="69">
        <f t="shared" si="80"/>
        <v>0.70000000000000007</v>
      </c>
      <c r="AF113" s="69">
        <f t="shared" si="80"/>
        <v>4.9000000000000004</v>
      </c>
      <c r="AG113" s="78">
        <f t="shared" si="80"/>
        <v>200</v>
      </c>
      <c r="AH113" s="60">
        <f t="shared" si="80"/>
        <v>50</v>
      </c>
      <c r="AI113" s="60">
        <f t="shared" si="80"/>
        <v>245.00000000000003</v>
      </c>
      <c r="AJ113" s="60">
        <f t="shared" si="80"/>
        <v>10245</v>
      </c>
      <c r="AK113" s="60">
        <f t="shared" si="80"/>
        <v>927.43094813904702</v>
      </c>
      <c r="AL113" s="60">
        <f t="shared" si="80"/>
        <v>18.548618962780939</v>
      </c>
      <c r="AM113" s="60">
        <f t="shared" ca="1" si="80"/>
        <v>-668.06630591818998</v>
      </c>
      <c r="AN113" s="60">
        <f t="shared" ca="1" si="80"/>
        <v>-668.06630591818998</v>
      </c>
      <c r="AO113" s="60">
        <f t="shared" ca="1" si="80"/>
        <v>668.06630591818998</v>
      </c>
      <c r="AP113" s="63">
        <f t="shared" si="49"/>
        <v>35</v>
      </c>
      <c r="AQ113" s="62">
        <f t="shared" si="50"/>
        <v>3.0261704171348422</v>
      </c>
      <c r="AR113" s="62">
        <f t="shared" si="51"/>
        <v>151.30852085674212</v>
      </c>
      <c r="AS113" s="62">
        <f t="shared" si="52"/>
        <v>302.61704171348424</v>
      </c>
      <c r="AT113" s="62">
        <f t="shared" si="53"/>
        <v>-151.30852085674212</v>
      </c>
      <c r="AU113" s="62">
        <f t="shared" si="54"/>
        <v>756.5426042837106</v>
      </c>
      <c r="AV113" s="62">
        <f t="shared" si="55"/>
        <v>-302.61704171348424</v>
      </c>
      <c r="AW113" s="63">
        <f t="shared" si="67"/>
        <v>453.92556257022636</v>
      </c>
      <c r="AX113" s="61" t="str">
        <f t="shared" ca="1" si="56"/>
        <v/>
      </c>
      <c r="AY113" s="69">
        <f t="shared" ca="1" si="68"/>
        <v>9576.9336940818102</v>
      </c>
      <c r="AZ113" s="51">
        <f t="shared" si="57"/>
        <v>1059.1596459971947</v>
      </c>
      <c r="BA113" s="55">
        <f t="shared" ca="1" si="58"/>
        <v>0.11410199483351607</v>
      </c>
      <c r="BB113" s="55">
        <f t="shared" ca="1" si="69"/>
        <v>0.63270975938195839</v>
      </c>
      <c r="BC113" s="64">
        <f t="shared" ca="1" si="59"/>
        <v>-263.50538556882009</v>
      </c>
      <c r="BE113" s="52" t="str">
        <f t="shared" ca="1" si="60"/>
        <v/>
      </c>
      <c r="BF113" s="52" t="str">
        <f t="shared" ca="1" si="61"/>
        <v/>
      </c>
      <c r="BG113" s="52">
        <f t="shared" ca="1" si="62"/>
        <v>9.499999999999968</v>
      </c>
      <c r="BH113" s="52">
        <f t="shared" ca="1" si="63"/>
        <v>9.499999999999968</v>
      </c>
    </row>
    <row r="114" spans="19:60">
      <c r="S114" s="68">
        <f t="shared" si="79"/>
        <v>7</v>
      </c>
      <c r="T114" s="69">
        <f t="shared" si="79"/>
        <v>2</v>
      </c>
      <c r="U114" s="70">
        <f t="shared" si="76"/>
        <v>5</v>
      </c>
      <c r="V114" s="68">
        <f t="shared" si="77"/>
        <v>2</v>
      </c>
      <c r="W114" s="70">
        <f t="shared" si="77"/>
        <v>7</v>
      </c>
      <c r="X114" s="71">
        <f t="shared" si="77"/>
        <v>0.7142857142857143</v>
      </c>
      <c r="Y114" s="71">
        <f t="shared" si="77"/>
        <v>0.5</v>
      </c>
      <c r="Z114" s="69">
        <f t="shared" si="77"/>
        <v>10000</v>
      </c>
      <c r="AA114" s="69">
        <f t="shared" ca="1" si="77"/>
        <v>9282.5690518609536</v>
      </c>
      <c r="AB114" s="69">
        <f t="shared" ca="1" si="65"/>
        <v>-717.43094813904645</v>
      </c>
      <c r="AC114" s="69">
        <f t="shared" ca="1" si="78"/>
        <v>188.25048771415089</v>
      </c>
      <c r="AD114" s="73">
        <f t="shared" si="71"/>
        <v>9.3999999999999684</v>
      </c>
      <c r="AE114" s="69">
        <f t="shared" si="80"/>
        <v>0.70000000000000007</v>
      </c>
      <c r="AF114" s="69">
        <f t="shared" si="80"/>
        <v>4.9000000000000004</v>
      </c>
      <c r="AG114" s="78">
        <f t="shared" si="80"/>
        <v>200</v>
      </c>
      <c r="AH114" s="60">
        <f t="shared" si="80"/>
        <v>50</v>
      </c>
      <c r="AI114" s="60">
        <f t="shared" si="80"/>
        <v>245.00000000000003</v>
      </c>
      <c r="AJ114" s="60">
        <f t="shared" si="80"/>
        <v>10245</v>
      </c>
      <c r="AK114" s="60">
        <f t="shared" si="80"/>
        <v>927.43094813904702</v>
      </c>
      <c r="AL114" s="60">
        <f t="shared" si="80"/>
        <v>18.548618962780939</v>
      </c>
      <c r="AM114" s="60">
        <f t="shared" ca="1" si="80"/>
        <v>-668.06630591818998</v>
      </c>
      <c r="AN114" s="60">
        <f t="shared" ca="1" si="80"/>
        <v>-668.06630591818998</v>
      </c>
      <c r="AO114" s="60">
        <f t="shared" ca="1" si="80"/>
        <v>668.06630591818998</v>
      </c>
      <c r="AP114" s="63">
        <f t="shared" si="49"/>
        <v>35</v>
      </c>
      <c r="AQ114" s="62">
        <f t="shared" si="50"/>
        <v>3.047725421572447</v>
      </c>
      <c r="AR114" s="62">
        <f t="shared" si="51"/>
        <v>152.38627107862234</v>
      </c>
      <c r="AS114" s="62">
        <f t="shared" si="52"/>
        <v>304.77254215724469</v>
      </c>
      <c r="AT114" s="62">
        <f t="shared" si="53"/>
        <v>-152.38627107862234</v>
      </c>
      <c r="AU114" s="62">
        <f t="shared" si="54"/>
        <v>761.93135539311174</v>
      </c>
      <c r="AV114" s="62">
        <f t="shared" si="55"/>
        <v>-304.77254215724469</v>
      </c>
      <c r="AW114" s="63">
        <f t="shared" si="67"/>
        <v>457.15881323586706</v>
      </c>
      <c r="AX114" s="61" t="str">
        <f t="shared" ca="1" si="56"/>
        <v/>
      </c>
      <c r="AY114" s="69">
        <f t="shared" ca="1" si="68"/>
        <v>9576.9336940818102</v>
      </c>
      <c r="AZ114" s="51">
        <f t="shared" si="57"/>
        <v>1066.7038975503565</v>
      </c>
      <c r="BA114" s="55">
        <f t="shared" ca="1" si="58"/>
        <v>0.11491472798002031</v>
      </c>
      <c r="BB114" s="55">
        <f t="shared" ca="1" si="69"/>
        <v>0.63721646580998115</v>
      </c>
      <c r="BC114" s="64">
        <f t="shared" ca="1" si="59"/>
        <v>-260.27213490317939</v>
      </c>
      <c r="BE114" s="52" t="str">
        <f t="shared" ca="1" si="60"/>
        <v/>
      </c>
      <c r="BF114" s="52" t="str">
        <f t="shared" ca="1" si="61"/>
        <v/>
      </c>
      <c r="BG114" s="52">
        <f t="shared" ca="1" si="62"/>
        <v>9.3999999999999684</v>
      </c>
      <c r="BH114" s="52">
        <f t="shared" ca="1" si="63"/>
        <v>9.3999999999999684</v>
      </c>
    </row>
    <row r="115" spans="19:60">
      <c r="S115" s="68">
        <f t="shared" si="79"/>
        <v>7</v>
      </c>
      <c r="T115" s="69">
        <f t="shared" si="79"/>
        <v>2</v>
      </c>
      <c r="U115" s="70">
        <f t="shared" si="76"/>
        <v>5</v>
      </c>
      <c r="V115" s="68">
        <f t="shared" si="77"/>
        <v>2</v>
      </c>
      <c r="W115" s="70">
        <f t="shared" si="77"/>
        <v>7</v>
      </c>
      <c r="X115" s="71">
        <f t="shared" si="77"/>
        <v>0.7142857142857143</v>
      </c>
      <c r="Y115" s="71">
        <f t="shared" si="77"/>
        <v>0.5</v>
      </c>
      <c r="Z115" s="69">
        <f t="shared" si="77"/>
        <v>10000</v>
      </c>
      <c r="AA115" s="69">
        <f t="shared" ca="1" si="77"/>
        <v>9282.5690518609536</v>
      </c>
      <c r="AB115" s="69">
        <f t="shared" ca="1" si="65"/>
        <v>-717.43094813904645</v>
      </c>
      <c r="AC115" s="69">
        <f t="shared" ca="1" si="78"/>
        <v>188.25048771415089</v>
      </c>
      <c r="AD115" s="73">
        <f t="shared" si="71"/>
        <v>9.2999999999999687</v>
      </c>
      <c r="AE115" s="69">
        <f t="shared" si="80"/>
        <v>0.70000000000000007</v>
      </c>
      <c r="AF115" s="69">
        <f t="shared" si="80"/>
        <v>4.9000000000000004</v>
      </c>
      <c r="AG115" s="78">
        <f t="shared" si="80"/>
        <v>200</v>
      </c>
      <c r="AH115" s="60">
        <f t="shared" si="80"/>
        <v>50</v>
      </c>
      <c r="AI115" s="60">
        <f t="shared" si="80"/>
        <v>245.00000000000003</v>
      </c>
      <c r="AJ115" s="60">
        <f t="shared" si="80"/>
        <v>10245</v>
      </c>
      <c r="AK115" s="60">
        <f t="shared" si="80"/>
        <v>927.43094813904702</v>
      </c>
      <c r="AL115" s="60">
        <f t="shared" si="80"/>
        <v>18.548618962780939</v>
      </c>
      <c r="AM115" s="60">
        <f t="shared" ca="1" si="80"/>
        <v>-668.06630591818998</v>
      </c>
      <c r="AN115" s="60">
        <f t="shared" ca="1" si="80"/>
        <v>-668.06630591818998</v>
      </c>
      <c r="AO115" s="60">
        <f t="shared" ca="1" si="80"/>
        <v>668.06630591818998</v>
      </c>
      <c r="AP115" s="63">
        <f t="shared" si="49"/>
        <v>35</v>
      </c>
      <c r="AQ115" s="62">
        <f t="shared" si="50"/>
        <v>3.0697439744925807</v>
      </c>
      <c r="AR115" s="62">
        <f t="shared" si="51"/>
        <v>153.48719872462902</v>
      </c>
      <c r="AS115" s="62">
        <f t="shared" si="52"/>
        <v>306.97439744925805</v>
      </c>
      <c r="AT115" s="62">
        <f t="shared" si="53"/>
        <v>-153.48719872462902</v>
      </c>
      <c r="AU115" s="62">
        <f t="shared" si="54"/>
        <v>767.43599362314512</v>
      </c>
      <c r="AV115" s="62">
        <f t="shared" si="55"/>
        <v>-306.97439744925805</v>
      </c>
      <c r="AW115" s="63">
        <f t="shared" si="67"/>
        <v>460.46159617388707</v>
      </c>
      <c r="AX115" s="61" t="str">
        <f t="shared" ca="1" si="56"/>
        <v/>
      </c>
      <c r="AY115" s="69">
        <f t="shared" ca="1" si="68"/>
        <v>9576.9336940818102</v>
      </c>
      <c r="AZ115" s="51">
        <f t="shared" si="57"/>
        <v>1074.4103910724032</v>
      </c>
      <c r="BA115" s="55">
        <f t="shared" ca="1" si="58"/>
        <v>0.11574493925870739</v>
      </c>
      <c r="BB115" s="55">
        <f t="shared" ca="1" si="69"/>
        <v>0.6418200906558108</v>
      </c>
      <c r="BC115" s="64">
        <f t="shared" ca="1" si="59"/>
        <v>-256.96935196515938</v>
      </c>
      <c r="BE115" s="52" t="str">
        <f t="shared" ca="1" si="60"/>
        <v/>
      </c>
      <c r="BF115" s="52" t="str">
        <f t="shared" ca="1" si="61"/>
        <v/>
      </c>
      <c r="BG115" s="52">
        <f t="shared" ca="1" si="62"/>
        <v>9.2999999999999687</v>
      </c>
      <c r="BH115" s="52">
        <f t="shared" ca="1" si="63"/>
        <v>9.2999999999999687</v>
      </c>
    </row>
    <row r="116" spans="19:60">
      <c r="S116" s="68">
        <f t="shared" si="79"/>
        <v>7</v>
      </c>
      <c r="T116" s="69">
        <f t="shared" si="79"/>
        <v>2</v>
      </c>
      <c r="U116" s="70">
        <f t="shared" si="76"/>
        <v>5</v>
      </c>
      <c r="V116" s="68">
        <f t="shared" si="77"/>
        <v>2</v>
      </c>
      <c r="W116" s="70">
        <f t="shared" si="77"/>
        <v>7</v>
      </c>
      <c r="X116" s="71">
        <f t="shared" si="77"/>
        <v>0.7142857142857143</v>
      </c>
      <c r="Y116" s="71">
        <f t="shared" si="77"/>
        <v>0.5</v>
      </c>
      <c r="Z116" s="69">
        <f t="shared" si="77"/>
        <v>10000</v>
      </c>
      <c r="AA116" s="69">
        <f t="shared" ca="1" si="77"/>
        <v>9282.5690518609536</v>
      </c>
      <c r="AB116" s="69">
        <f t="shared" ca="1" si="65"/>
        <v>-717.43094813904645</v>
      </c>
      <c r="AC116" s="69">
        <f t="shared" ca="1" si="78"/>
        <v>188.25048771415089</v>
      </c>
      <c r="AD116" s="73">
        <f t="shared" si="71"/>
        <v>9.1999999999999691</v>
      </c>
      <c r="AE116" s="69">
        <f t="shared" si="80"/>
        <v>0.70000000000000007</v>
      </c>
      <c r="AF116" s="69">
        <f t="shared" si="80"/>
        <v>4.9000000000000004</v>
      </c>
      <c r="AG116" s="78">
        <f t="shared" si="80"/>
        <v>200</v>
      </c>
      <c r="AH116" s="60">
        <f t="shared" si="80"/>
        <v>50</v>
      </c>
      <c r="AI116" s="60">
        <f t="shared" si="80"/>
        <v>245.00000000000003</v>
      </c>
      <c r="AJ116" s="60">
        <f t="shared" si="80"/>
        <v>10245</v>
      </c>
      <c r="AK116" s="60">
        <f t="shared" si="80"/>
        <v>927.43094813904702</v>
      </c>
      <c r="AL116" s="60">
        <f t="shared" si="80"/>
        <v>18.548618962780939</v>
      </c>
      <c r="AM116" s="60">
        <f t="shared" ca="1" si="80"/>
        <v>-668.06630591818998</v>
      </c>
      <c r="AN116" s="60">
        <f t="shared" ca="1" si="80"/>
        <v>-668.06630591818998</v>
      </c>
      <c r="AO116" s="60">
        <f t="shared" ca="1" si="80"/>
        <v>668.06630591818998</v>
      </c>
      <c r="AP116" s="63">
        <f t="shared" si="49"/>
        <v>35</v>
      </c>
      <c r="AQ116" s="62">
        <f t="shared" si="50"/>
        <v>3.0922411916066306</v>
      </c>
      <c r="AR116" s="62">
        <f t="shared" si="51"/>
        <v>154.61205958033153</v>
      </c>
      <c r="AS116" s="62">
        <f t="shared" si="52"/>
        <v>309.22411916066307</v>
      </c>
      <c r="AT116" s="62">
        <f t="shared" si="53"/>
        <v>-154.61205958033153</v>
      </c>
      <c r="AU116" s="62">
        <f t="shared" si="54"/>
        <v>773.06029790165769</v>
      </c>
      <c r="AV116" s="62">
        <f t="shared" si="55"/>
        <v>-309.22411916066307</v>
      </c>
      <c r="AW116" s="63">
        <f t="shared" si="67"/>
        <v>463.83617874099463</v>
      </c>
      <c r="AX116" s="61" t="str">
        <f t="shared" ca="1" si="56"/>
        <v/>
      </c>
      <c r="AY116" s="69">
        <f t="shared" ca="1" si="68"/>
        <v>9576.9336940818102</v>
      </c>
      <c r="AZ116" s="51">
        <f t="shared" si="57"/>
        <v>1082.2844170623207</v>
      </c>
      <c r="BA116" s="55">
        <f t="shared" ca="1" si="58"/>
        <v>0.11659319860867032</v>
      </c>
      <c r="BB116" s="55">
        <f t="shared" ca="1" si="69"/>
        <v>0.64652379430263685</v>
      </c>
      <c r="BC116" s="64">
        <f t="shared" ca="1" si="59"/>
        <v>-253.59476939805182</v>
      </c>
      <c r="BE116" s="52" t="str">
        <f t="shared" ca="1" si="60"/>
        <v/>
      </c>
      <c r="BF116" s="52" t="str">
        <f t="shared" ca="1" si="61"/>
        <v/>
      </c>
      <c r="BG116" s="52">
        <f t="shared" ca="1" si="62"/>
        <v>9.1999999999999691</v>
      </c>
      <c r="BH116" s="52">
        <f t="shared" ca="1" si="63"/>
        <v>9.1999999999999691</v>
      </c>
    </row>
    <row r="117" spans="19:60">
      <c r="S117" s="68">
        <f t="shared" si="79"/>
        <v>7</v>
      </c>
      <c r="T117" s="69">
        <f t="shared" si="79"/>
        <v>2</v>
      </c>
      <c r="U117" s="70">
        <f t="shared" si="76"/>
        <v>5</v>
      </c>
      <c r="V117" s="68">
        <f t="shared" si="77"/>
        <v>2</v>
      </c>
      <c r="W117" s="70">
        <f t="shared" si="77"/>
        <v>7</v>
      </c>
      <c r="X117" s="71">
        <f t="shared" si="77"/>
        <v>0.7142857142857143</v>
      </c>
      <c r="Y117" s="71">
        <f t="shared" si="77"/>
        <v>0.5</v>
      </c>
      <c r="Z117" s="69">
        <f t="shared" si="77"/>
        <v>10000</v>
      </c>
      <c r="AA117" s="69">
        <f t="shared" ca="1" si="77"/>
        <v>9282.5690518609536</v>
      </c>
      <c r="AB117" s="69">
        <f t="shared" ca="1" si="65"/>
        <v>-717.43094813904645</v>
      </c>
      <c r="AC117" s="69">
        <f t="shared" ca="1" si="78"/>
        <v>188.25048771415089</v>
      </c>
      <c r="AD117" s="73">
        <f t="shared" si="71"/>
        <v>9.0999999999999694</v>
      </c>
      <c r="AE117" s="69">
        <f t="shared" si="80"/>
        <v>0.70000000000000007</v>
      </c>
      <c r="AF117" s="69">
        <f t="shared" si="80"/>
        <v>4.9000000000000004</v>
      </c>
      <c r="AG117" s="78">
        <f t="shared" si="80"/>
        <v>200</v>
      </c>
      <c r="AH117" s="60">
        <f t="shared" si="80"/>
        <v>50</v>
      </c>
      <c r="AI117" s="60">
        <f t="shared" si="80"/>
        <v>245.00000000000003</v>
      </c>
      <c r="AJ117" s="60">
        <f t="shared" si="80"/>
        <v>10245</v>
      </c>
      <c r="AK117" s="60">
        <f t="shared" si="80"/>
        <v>927.43094813904702</v>
      </c>
      <c r="AL117" s="60">
        <f t="shared" si="80"/>
        <v>18.548618962780939</v>
      </c>
      <c r="AM117" s="60">
        <f t="shared" ca="1" si="80"/>
        <v>-668.06630591818998</v>
      </c>
      <c r="AN117" s="60">
        <f t="shared" ca="1" si="80"/>
        <v>-668.06630591818998</v>
      </c>
      <c r="AO117" s="60">
        <f t="shared" ca="1" si="80"/>
        <v>668.06630591818998</v>
      </c>
      <c r="AP117" s="63">
        <f t="shared" si="49"/>
        <v>35</v>
      </c>
      <c r="AQ117" s="62">
        <f t="shared" si="50"/>
        <v>3.1152328530528575</v>
      </c>
      <c r="AR117" s="62">
        <f t="shared" si="51"/>
        <v>155.76164265264288</v>
      </c>
      <c r="AS117" s="62">
        <f t="shared" si="52"/>
        <v>311.52328530528575</v>
      </c>
      <c r="AT117" s="62">
        <f t="shared" si="53"/>
        <v>-155.76164265264288</v>
      </c>
      <c r="AU117" s="62">
        <f t="shared" si="54"/>
        <v>778.80821326321438</v>
      </c>
      <c r="AV117" s="62">
        <f t="shared" si="55"/>
        <v>-311.52328530528575</v>
      </c>
      <c r="AW117" s="63">
        <f t="shared" si="67"/>
        <v>467.28492795792863</v>
      </c>
      <c r="AX117" s="61" t="str">
        <f t="shared" ca="1" si="56"/>
        <v/>
      </c>
      <c r="AY117" s="69">
        <f t="shared" ca="1" si="68"/>
        <v>9576.9336940818102</v>
      </c>
      <c r="AZ117" s="51">
        <f t="shared" si="57"/>
        <v>1090.3314985685001</v>
      </c>
      <c r="BA117" s="55">
        <f t="shared" ca="1" si="58"/>
        <v>0.11746010102126979</v>
      </c>
      <c r="BB117" s="55">
        <f t="shared" ca="1" si="69"/>
        <v>0.6513308760515909</v>
      </c>
      <c r="BC117" s="64">
        <f t="shared" ca="1" si="59"/>
        <v>-250.14602018111782</v>
      </c>
      <c r="BE117" s="52" t="str">
        <f t="shared" ca="1" si="60"/>
        <v/>
      </c>
      <c r="BF117" s="52" t="str">
        <f t="shared" ca="1" si="61"/>
        <v/>
      </c>
      <c r="BG117" s="52">
        <f t="shared" ca="1" si="62"/>
        <v>9.0999999999999694</v>
      </c>
      <c r="BH117" s="52">
        <f t="shared" ca="1" si="63"/>
        <v>9.0999999999999694</v>
      </c>
    </row>
    <row r="118" spans="19:60">
      <c r="S118" s="68">
        <f t="shared" si="79"/>
        <v>7</v>
      </c>
      <c r="T118" s="69">
        <f t="shared" si="79"/>
        <v>2</v>
      </c>
      <c r="U118" s="70">
        <f t="shared" si="76"/>
        <v>5</v>
      </c>
      <c r="V118" s="68">
        <f t="shared" si="77"/>
        <v>2</v>
      </c>
      <c r="W118" s="70">
        <f t="shared" si="77"/>
        <v>7</v>
      </c>
      <c r="X118" s="71">
        <f t="shared" si="77"/>
        <v>0.7142857142857143</v>
      </c>
      <c r="Y118" s="71">
        <f t="shared" si="77"/>
        <v>0.5</v>
      </c>
      <c r="Z118" s="69">
        <f t="shared" si="77"/>
        <v>10000</v>
      </c>
      <c r="AA118" s="69">
        <f t="shared" ca="1" si="77"/>
        <v>9282.5690518609536</v>
      </c>
      <c r="AB118" s="69">
        <f t="shared" ca="1" si="65"/>
        <v>-717.43094813904645</v>
      </c>
      <c r="AC118" s="69">
        <f t="shared" ca="1" si="78"/>
        <v>188.25048771415089</v>
      </c>
      <c r="AD118" s="73">
        <f t="shared" si="71"/>
        <v>8.9999999999999698</v>
      </c>
      <c r="AE118" s="69">
        <f t="shared" si="80"/>
        <v>0.70000000000000007</v>
      </c>
      <c r="AF118" s="69">
        <f t="shared" si="80"/>
        <v>4.9000000000000004</v>
      </c>
      <c r="AG118" s="78">
        <f t="shared" si="80"/>
        <v>200</v>
      </c>
      <c r="AH118" s="60">
        <f t="shared" si="80"/>
        <v>50</v>
      </c>
      <c r="AI118" s="60">
        <f t="shared" si="80"/>
        <v>245.00000000000003</v>
      </c>
      <c r="AJ118" s="60">
        <f t="shared" si="80"/>
        <v>10245</v>
      </c>
      <c r="AK118" s="60">
        <f t="shared" si="80"/>
        <v>927.43094813904702</v>
      </c>
      <c r="AL118" s="60">
        <f t="shared" si="80"/>
        <v>18.548618962780939</v>
      </c>
      <c r="AM118" s="60">
        <f t="shared" ca="1" si="80"/>
        <v>-668.06630591818998</v>
      </c>
      <c r="AN118" s="60">
        <f t="shared" ca="1" si="80"/>
        <v>-668.06630591818998</v>
      </c>
      <c r="AO118" s="60">
        <f t="shared" ca="1" si="80"/>
        <v>668.06630591818998</v>
      </c>
      <c r="AP118" s="63">
        <f t="shared" si="49"/>
        <v>35</v>
      </c>
      <c r="AQ118" s="62">
        <f t="shared" si="50"/>
        <v>3.1387354403090004</v>
      </c>
      <c r="AR118" s="62">
        <f t="shared" si="51"/>
        <v>156.93677201545003</v>
      </c>
      <c r="AS118" s="62">
        <f t="shared" si="52"/>
        <v>313.87354403090006</v>
      </c>
      <c r="AT118" s="62">
        <f t="shared" si="53"/>
        <v>-156.93677201545003</v>
      </c>
      <c r="AU118" s="62">
        <f t="shared" si="54"/>
        <v>784.68386007725019</v>
      </c>
      <c r="AV118" s="62">
        <f t="shared" si="55"/>
        <v>-313.87354403090006</v>
      </c>
      <c r="AW118" s="63">
        <f t="shared" si="67"/>
        <v>470.81031604635012</v>
      </c>
      <c r="AX118" s="61" t="str">
        <f t="shared" ca="1" si="56"/>
        <v/>
      </c>
      <c r="AY118" s="69">
        <f t="shared" ca="1" si="68"/>
        <v>9576.9336940818102</v>
      </c>
      <c r="AZ118" s="51">
        <f t="shared" si="57"/>
        <v>1098.5574041081502</v>
      </c>
      <c r="BA118" s="55">
        <f t="shared" ca="1" si="58"/>
        <v>0.11834626793192703</v>
      </c>
      <c r="BB118" s="55">
        <f t="shared" ca="1" si="69"/>
        <v>0.65624478183941071</v>
      </c>
      <c r="BC118" s="64">
        <f t="shared" ca="1" si="59"/>
        <v>-246.62063209269633</v>
      </c>
      <c r="BE118" s="52" t="str">
        <f t="shared" ca="1" si="60"/>
        <v/>
      </c>
      <c r="BF118" s="52" t="str">
        <f t="shared" ca="1" si="61"/>
        <v/>
      </c>
      <c r="BG118" s="52">
        <f t="shared" ca="1" si="62"/>
        <v>8.9999999999999698</v>
      </c>
      <c r="BH118" s="52">
        <f t="shared" ca="1" si="63"/>
        <v>8.9999999999999698</v>
      </c>
    </row>
    <row r="119" spans="19:60">
      <c r="S119" s="68">
        <f t="shared" si="79"/>
        <v>7</v>
      </c>
      <c r="T119" s="69">
        <f t="shared" si="79"/>
        <v>2</v>
      </c>
      <c r="U119" s="70">
        <f t="shared" si="76"/>
        <v>5</v>
      </c>
      <c r="V119" s="68">
        <f t="shared" si="77"/>
        <v>2</v>
      </c>
      <c r="W119" s="70">
        <f t="shared" si="77"/>
        <v>7</v>
      </c>
      <c r="X119" s="71">
        <f t="shared" si="77"/>
        <v>0.7142857142857143</v>
      </c>
      <c r="Y119" s="71">
        <f t="shared" si="77"/>
        <v>0.5</v>
      </c>
      <c r="Z119" s="69">
        <f t="shared" si="77"/>
        <v>10000</v>
      </c>
      <c r="AA119" s="69">
        <f t="shared" ca="1" si="77"/>
        <v>9282.5690518609536</v>
      </c>
      <c r="AB119" s="69">
        <f t="shared" ca="1" si="65"/>
        <v>-717.43094813904645</v>
      </c>
      <c r="AC119" s="69">
        <f t="shared" ca="1" si="78"/>
        <v>188.25048771415089</v>
      </c>
      <c r="AD119" s="73">
        <f t="shared" si="71"/>
        <v>8.8999999999999702</v>
      </c>
      <c r="AE119" s="69">
        <f t="shared" si="80"/>
        <v>0.70000000000000007</v>
      </c>
      <c r="AF119" s="69">
        <f t="shared" si="80"/>
        <v>4.9000000000000004</v>
      </c>
      <c r="AG119" s="78">
        <f t="shared" si="80"/>
        <v>200</v>
      </c>
      <c r="AH119" s="60">
        <f t="shared" si="80"/>
        <v>50</v>
      </c>
      <c r="AI119" s="60">
        <f t="shared" si="80"/>
        <v>245.00000000000003</v>
      </c>
      <c r="AJ119" s="60">
        <f t="shared" si="80"/>
        <v>10245</v>
      </c>
      <c r="AK119" s="60">
        <f t="shared" si="80"/>
        <v>927.43094813904702</v>
      </c>
      <c r="AL119" s="60">
        <f t="shared" si="80"/>
        <v>18.548618962780939</v>
      </c>
      <c r="AM119" s="60">
        <f t="shared" ca="1" si="80"/>
        <v>-668.06630591818998</v>
      </c>
      <c r="AN119" s="60">
        <f t="shared" ca="1" si="80"/>
        <v>-668.06630591818998</v>
      </c>
      <c r="AO119" s="60">
        <f t="shared" ca="1" si="80"/>
        <v>668.06630591818998</v>
      </c>
      <c r="AP119" s="63">
        <f t="shared" si="49"/>
        <v>35</v>
      </c>
      <c r="AQ119" s="62">
        <f t="shared" si="50"/>
        <v>3.1627661755933709</v>
      </c>
      <c r="AR119" s="62">
        <f t="shared" si="51"/>
        <v>158.13830877966853</v>
      </c>
      <c r="AS119" s="62">
        <f t="shared" si="52"/>
        <v>316.27661755933707</v>
      </c>
      <c r="AT119" s="62">
        <f t="shared" si="53"/>
        <v>-158.13830877966853</v>
      </c>
      <c r="AU119" s="62">
        <f t="shared" si="54"/>
        <v>790.69154389834262</v>
      </c>
      <c r="AV119" s="62">
        <f t="shared" si="55"/>
        <v>-316.27661755933707</v>
      </c>
      <c r="AW119" s="63">
        <f t="shared" si="67"/>
        <v>474.41492633900555</v>
      </c>
      <c r="AX119" s="61" t="str">
        <f t="shared" ca="1" si="56"/>
        <v/>
      </c>
      <c r="AY119" s="69">
        <f t="shared" ca="1" si="68"/>
        <v>9576.9336940818102</v>
      </c>
      <c r="AZ119" s="51">
        <f t="shared" si="57"/>
        <v>1106.9681614576798</v>
      </c>
      <c r="BA119" s="55">
        <f t="shared" ca="1" si="58"/>
        <v>0.11925234870574507</v>
      </c>
      <c r="BB119" s="55">
        <f t="shared" ca="1" si="69"/>
        <v>0.66126911247639464</v>
      </c>
      <c r="BC119" s="64">
        <f t="shared" ca="1" si="59"/>
        <v>-243.0160218000409</v>
      </c>
      <c r="BE119" s="52" t="str">
        <f t="shared" ca="1" si="60"/>
        <v/>
      </c>
      <c r="BF119" s="52" t="str">
        <f t="shared" ca="1" si="61"/>
        <v/>
      </c>
      <c r="BG119" s="52">
        <f t="shared" ca="1" si="62"/>
        <v>8.8999999999999702</v>
      </c>
      <c r="BH119" s="52">
        <f t="shared" ca="1" si="63"/>
        <v>8.8999999999999702</v>
      </c>
    </row>
    <row r="120" spans="19:60">
      <c r="S120" s="68">
        <f t="shared" si="79"/>
        <v>7</v>
      </c>
      <c r="T120" s="69">
        <f t="shared" si="79"/>
        <v>2</v>
      </c>
      <c r="U120" s="70">
        <f t="shared" si="76"/>
        <v>5</v>
      </c>
      <c r="V120" s="68">
        <f t="shared" si="77"/>
        <v>2</v>
      </c>
      <c r="W120" s="70">
        <f t="shared" si="77"/>
        <v>7</v>
      </c>
      <c r="X120" s="71">
        <f t="shared" si="77"/>
        <v>0.7142857142857143</v>
      </c>
      <c r="Y120" s="71">
        <f t="shared" si="77"/>
        <v>0.5</v>
      </c>
      <c r="Z120" s="69">
        <f t="shared" si="77"/>
        <v>10000</v>
      </c>
      <c r="AA120" s="69">
        <f t="shared" ca="1" si="77"/>
        <v>9282.5690518609536</v>
      </c>
      <c r="AB120" s="69">
        <f t="shared" ca="1" si="65"/>
        <v>-717.43094813904645</v>
      </c>
      <c r="AC120" s="69">
        <f t="shared" ca="1" si="78"/>
        <v>188.25048771415089</v>
      </c>
      <c r="AD120" s="73">
        <f t="shared" si="71"/>
        <v>8.7999999999999705</v>
      </c>
      <c r="AE120" s="69">
        <f t="shared" si="80"/>
        <v>0.70000000000000007</v>
      </c>
      <c r="AF120" s="69">
        <f t="shared" si="80"/>
        <v>4.9000000000000004</v>
      </c>
      <c r="AG120" s="78">
        <f t="shared" si="80"/>
        <v>200</v>
      </c>
      <c r="AH120" s="60">
        <f t="shared" si="80"/>
        <v>50</v>
      </c>
      <c r="AI120" s="60">
        <f t="shared" si="80"/>
        <v>245.00000000000003</v>
      </c>
      <c r="AJ120" s="60">
        <f t="shared" si="80"/>
        <v>10245</v>
      </c>
      <c r="AK120" s="60">
        <f t="shared" si="80"/>
        <v>927.43094813904702</v>
      </c>
      <c r="AL120" s="60">
        <f t="shared" si="80"/>
        <v>18.548618962780939</v>
      </c>
      <c r="AM120" s="60">
        <f t="shared" ca="1" si="80"/>
        <v>-668.06630591818998</v>
      </c>
      <c r="AN120" s="60">
        <f t="shared" ca="1" si="80"/>
        <v>-668.06630591818998</v>
      </c>
      <c r="AO120" s="60">
        <f t="shared" ca="1" si="80"/>
        <v>668.06630591818998</v>
      </c>
      <c r="AP120" s="63">
        <f t="shared" si="49"/>
        <v>35</v>
      </c>
      <c r="AQ120" s="62">
        <f t="shared" si="50"/>
        <v>3.1873430639523868</v>
      </c>
      <c r="AR120" s="62">
        <f t="shared" si="51"/>
        <v>159.36715319761933</v>
      </c>
      <c r="AS120" s="62">
        <f t="shared" si="52"/>
        <v>318.73430639523866</v>
      </c>
      <c r="AT120" s="62">
        <f t="shared" si="53"/>
        <v>-159.36715319761933</v>
      </c>
      <c r="AU120" s="62">
        <f t="shared" si="54"/>
        <v>796.83576598809668</v>
      </c>
      <c r="AV120" s="62">
        <f t="shared" si="55"/>
        <v>-318.73430639523866</v>
      </c>
      <c r="AW120" s="63">
        <f t="shared" si="67"/>
        <v>478.10145959285802</v>
      </c>
      <c r="AX120" s="61" t="str">
        <f t="shared" ca="1" si="56"/>
        <v/>
      </c>
      <c r="AY120" s="69">
        <f t="shared" ca="1" si="68"/>
        <v>9576.9336940818102</v>
      </c>
      <c r="AZ120" s="51">
        <f t="shared" si="57"/>
        <v>1115.5700723833354</v>
      </c>
      <c r="BA120" s="55">
        <f t="shared" ca="1" si="58"/>
        <v>0.12017902222442264</v>
      </c>
      <c r="BB120" s="55">
        <f t="shared" ca="1" si="69"/>
        <v>0.66640763244603773</v>
      </c>
      <c r="BC120" s="64">
        <f t="shared" ca="1" si="59"/>
        <v>-239.32948854618843</v>
      </c>
      <c r="BE120" s="52" t="str">
        <f t="shared" ca="1" si="60"/>
        <v/>
      </c>
      <c r="BF120" s="52" t="str">
        <f t="shared" ca="1" si="61"/>
        <v/>
      </c>
      <c r="BG120" s="52">
        <f t="shared" ca="1" si="62"/>
        <v>8.7999999999999705</v>
      </c>
      <c r="BH120" s="52">
        <f t="shared" ca="1" si="63"/>
        <v>8.7999999999999705</v>
      </c>
    </row>
    <row r="121" spans="19:60">
      <c r="S121" s="68">
        <f t="shared" si="79"/>
        <v>7</v>
      </c>
      <c r="T121" s="69">
        <f t="shared" si="79"/>
        <v>2</v>
      </c>
      <c r="U121" s="70">
        <f t="shared" si="76"/>
        <v>5</v>
      </c>
      <c r="V121" s="68">
        <f t="shared" ref="V121:AA136" si="81">V120</f>
        <v>2</v>
      </c>
      <c r="W121" s="70">
        <f t="shared" si="81"/>
        <v>7</v>
      </c>
      <c r="X121" s="71">
        <f t="shared" si="81"/>
        <v>0.7142857142857143</v>
      </c>
      <c r="Y121" s="71">
        <f t="shared" si="81"/>
        <v>0.5</v>
      </c>
      <c r="Z121" s="69">
        <f t="shared" si="81"/>
        <v>10000</v>
      </c>
      <c r="AA121" s="69">
        <f t="shared" ca="1" si="81"/>
        <v>9282.5690518609536</v>
      </c>
      <c r="AB121" s="69">
        <f t="shared" ca="1" si="65"/>
        <v>-717.43094813904645</v>
      </c>
      <c r="AC121" s="69">
        <f t="shared" ca="1" si="78"/>
        <v>188.25048771415089</v>
      </c>
      <c r="AD121" s="73">
        <f t="shared" si="71"/>
        <v>8.6999999999999709</v>
      </c>
      <c r="AE121" s="69">
        <f t="shared" si="80"/>
        <v>0.70000000000000007</v>
      </c>
      <c r="AF121" s="69">
        <f t="shared" si="80"/>
        <v>4.9000000000000004</v>
      </c>
      <c r="AG121" s="78">
        <f t="shared" si="80"/>
        <v>200</v>
      </c>
      <c r="AH121" s="60">
        <f t="shared" si="80"/>
        <v>50</v>
      </c>
      <c r="AI121" s="60">
        <f t="shared" si="80"/>
        <v>245.00000000000003</v>
      </c>
      <c r="AJ121" s="60">
        <f t="shared" si="80"/>
        <v>10245</v>
      </c>
      <c r="AK121" s="60">
        <f t="shared" si="80"/>
        <v>927.43094813904702</v>
      </c>
      <c r="AL121" s="60">
        <f t="shared" si="80"/>
        <v>18.548618962780939</v>
      </c>
      <c r="AM121" s="60">
        <f t="shared" ca="1" si="80"/>
        <v>-668.06630591818998</v>
      </c>
      <c r="AN121" s="60">
        <f t="shared" ca="1" si="80"/>
        <v>-668.06630591818998</v>
      </c>
      <c r="AO121" s="60">
        <f t="shared" ca="1" si="80"/>
        <v>668.06630591818998</v>
      </c>
      <c r="AP121" s="63">
        <f t="shared" si="49"/>
        <v>35</v>
      </c>
      <c r="AQ121" s="62">
        <f t="shared" si="50"/>
        <v>3.2124849382506899</v>
      </c>
      <c r="AR121" s="62">
        <f t="shared" si="51"/>
        <v>160.62424691253449</v>
      </c>
      <c r="AS121" s="62">
        <f t="shared" si="52"/>
        <v>321.24849382506898</v>
      </c>
      <c r="AT121" s="62">
        <f t="shared" si="53"/>
        <v>-160.62424691253449</v>
      </c>
      <c r="AU121" s="62">
        <f t="shared" si="54"/>
        <v>803.1212345626725</v>
      </c>
      <c r="AV121" s="62">
        <f t="shared" si="55"/>
        <v>-321.24849382506898</v>
      </c>
      <c r="AW121" s="63">
        <f t="shared" si="67"/>
        <v>481.87274073760352</v>
      </c>
      <c r="AX121" s="61" t="str">
        <f t="shared" ca="1" si="56"/>
        <v/>
      </c>
      <c r="AY121" s="69">
        <f t="shared" ca="1" si="68"/>
        <v>9576.9336940818102</v>
      </c>
      <c r="AZ121" s="51">
        <f t="shared" si="57"/>
        <v>1124.3697283877414</v>
      </c>
      <c r="BA121" s="55">
        <f t="shared" ca="1" si="58"/>
        <v>0.12112699858261002</v>
      </c>
      <c r="BB121" s="55">
        <f t="shared" ca="1" si="69"/>
        <v>0.6716642793115345</v>
      </c>
      <c r="BC121" s="64">
        <f t="shared" ca="1" si="59"/>
        <v>-235.55820740144293</v>
      </c>
      <c r="BE121" s="52" t="str">
        <f t="shared" ca="1" si="60"/>
        <v/>
      </c>
      <c r="BF121" s="52" t="str">
        <f t="shared" ca="1" si="61"/>
        <v/>
      </c>
      <c r="BG121" s="52">
        <f t="shared" ca="1" si="62"/>
        <v>8.6999999999999709</v>
      </c>
      <c r="BH121" s="52">
        <f t="shared" ca="1" si="63"/>
        <v>8.6999999999999709</v>
      </c>
    </row>
    <row r="122" spans="19:60">
      <c r="S122" s="68">
        <f t="shared" ref="S122:T137" si="82">S121</f>
        <v>7</v>
      </c>
      <c r="T122" s="69">
        <f t="shared" si="82"/>
        <v>2</v>
      </c>
      <c r="U122" s="70">
        <f t="shared" si="76"/>
        <v>5</v>
      </c>
      <c r="V122" s="68">
        <f t="shared" si="81"/>
        <v>2</v>
      </c>
      <c r="W122" s="70">
        <f t="shared" si="81"/>
        <v>7</v>
      </c>
      <c r="X122" s="71">
        <f t="shared" si="81"/>
        <v>0.7142857142857143</v>
      </c>
      <c r="Y122" s="71">
        <f t="shared" si="81"/>
        <v>0.5</v>
      </c>
      <c r="Z122" s="69">
        <f t="shared" si="81"/>
        <v>10000</v>
      </c>
      <c r="AA122" s="69">
        <f t="shared" ca="1" si="81"/>
        <v>9282.5690518609536</v>
      </c>
      <c r="AB122" s="69">
        <f t="shared" ca="1" si="65"/>
        <v>-717.43094813904645</v>
      </c>
      <c r="AC122" s="69">
        <f t="shared" ca="1" si="78"/>
        <v>188.25048771415089</v>
      </c>
      <c r="AD122" s="73">
        <f t="shared" si="71"/>
        <v>8.5999999999999712</v>
      </c>
      <c r="AE122" s="69">
        <f t="shared" ref="AE122:AO137" si="83">AE121</f>
        <v>0.70000000000000007</v>
      </c>
      <c r="AF122" s="69">
        <f t="shared" si="83"/>
        <v>4.9000000000000004</v>
      </c>
      <c r="AG122" s="78">
        <f t="shared" si="83"/>
        <v>200</v>
      </c>
      <c r="AH122" s="60">
        <f t="shared" si="83"/>
        <v>50</v>
      </c>
      <c r="AI122" s="60">
        <f t="shared" si="83"/>
        <v>245.00000000000003</v>
      </c>
      <c r="AJ122" s="60">
        <f t="shared" si="83"/>
        <v>10245</v>
      </c>
      <c r="AK122" s="60">
        <f t="shared" si="83"/>
        <v>927.43094813904702</v>
      </c>
      <c r="AL122" s="60">
        <f t="shared" si="83"/>
        <v>18.548618962780939</v>
      </c>
      <c r="AM122" s="60">
        <f t="shared" ca="1" si="83"/>
        <v>-668.06630591818998</v>
      </c>
      <c r="AN122" s="60">
        <f t="shared" ca="1" si="83"/>
        <v>-668.06630591818998</v>
      </c>
      <c r="AO122" s="60">
        <f t="shared" ca="1" si="83"/>
        <v>668.06630591818998</v>
      </c>
      <c r="AP122" s="63">
        <f t="shared" si="49"/>
        <v>35</v>
      </c>
      <c r="AQ122" s="62">
        <f t="shared" si="50"/>
        <v>3.2382115073001168</v>
      </c>
      <c r="AR122" s="62">
        <f t="shared" si="51"/>
        <v>161.91057536500583</v>
      </c>
      <c r="AS122" s="62">
        <f t="shared" si="52"/>
        <v>323.82115073001165</v>
      </c>
      <c r="AT122" s="62">
        <f t="shared" si="53"/>
        <v>-161.91057536500583</v>
      </c>
      <c r="AU122" s="62">
        <f t="shared" si="54"/>
        <v>809.5528768250291</v>
      </c>
      <c r="AV122" s="62">
        <f t="shared" si="55"/>
        <v>-323.82115073001165</v>
      </c>
      <c r="AW122" s="63">
        <f t="shared" si="67"/>
        <v>485.73172609501745</v>
      </c>
      <c r="AX122" s="61" t="str">
        <f t="shared" ca="1" si="56"/>
        <v/>
      </c>
      <c r="AY122" s="69">
        <f t="shared" ca="1" si="68"/>
        <v>9576.9336940818102</v>
      </c>
      <c r="AZ122" s="51">
        <f t="shared" si="57"/>
        <v>1133.3740275550408</v>
      </c>
      <c r="BA122" s="55">
        <f t="shared" ca="1" si="58"/>
        <v>0.12209702090261573</v>
      </c>
      <c r="BB122" s="55">
        <f t="shared" ca="1" si="69"/>
        <v>0.67704317377855439</v>
      </c>
      <c r="BC122" s="64">
        <f t="shared" ca="1" si="59"/>
        <v>-231.699222044029</v>
      </c>
      <c r="BE122" s="52" t="str">
        <f t="shared" ca="1" si="60"/>
        <v/>
      </c>
      <c r="BF122" s="52" t="str">
        <f t="shared" ca="1" si="61"/>
        <v/>
      </c>
      <c r="BG122" s="52">
        <f t="shared" ca="1" si="62"/>
        <v>8.5999999999999712</v>
      </c>
      <c r="BH122" s="52">
        <f t="shared" ca="1" si="63"/>
        <v>8.5999999999999712</v>
      </c>
    </row>
    <row r="123" spans="19:60">
      <c r="S123" s="68">
        <f t="shared" si="82"/>
        <v>7</v>
      </c>
      <c r="T123" s="69">
        <f t="shared" si="82"/>
        <v>2</v>
      </c>
      <c r="U123" s="70">
        <f t="shared" si="76"/>
        <v>5</v>
      </c>
      <c r="V123" s="68">
        <f t="shared" si="81"/>
        <v>2</v>
      </c>
      <c r="W123" s="70">
        <f t="shared" si="81"/>
        <v>7</v>
      </c>
      <c r="X123" s="71">
        <f t="shared" si="81"/>
        <v>0.7142857142857143</v>
      </c>
      <c r="Y123" s="71">
        <f t="shared" si="81"/>
        <v>0.5</v>
      </c>
      <c r="Z123" s="69">
        <f t="shared" si="81"/>
        <v>10000</v>
      </c>
      <c r="AA123" s="69">
        <f t="shared" ca="1" si="81"/>
        <v>9282.5690518609536</v>
      </c>
      <c r="AB123" s="69">
        <f t="shared" ca="1" si="65"/>
        <v>-717.43094813904645</v>
      </c>
      <c r="AC123" s="69">
        <f t="shared" ca="1" si="78"/>
        <v>188.25048771415089</v>
      </c>
      <c r="AD123" s="73">
        <f t="shared" si="71"/>
        <v>8.4999999999999716</v>
      </c>
      <c r="AE123" s="69">
        <f t="shared" si="83"/>
        <v>0.70000000000000007</v>
      </c>
      <c r="AF123" s="69">
        <f t="shared" si="83"/>
        <v>4.9000000000000004</v>
      </c>
      <c r="AG123" s="78">
        <f t="shared" si="83"/>
        <v>200</v>
      </c>
      <c r="AH123" s="60">
        <f t="shared" si="83"/>
        <v>50</v>
      </c>
      <c r="AI123" s="60">
        <f t="shared" si="83"/>
        <v>245.00000000000003</v>
      </c>
      <c r="AJ123" s="60">
        <f t="shared" si="83"/>
        <v>10245</v>
      </c>
      <c r="AK123" s="60">
        <f t="shared" si="83"/>
        <v>927.43094813904702</v>
      </c>
      <c r="AL123" s="60">
        <f t="shared" si="83"/>
        <v>18.548618962780939</v>
      </c>
      <c r="AM123" s="60">
        <f t="shared" ca="1" si="83"/>
        <v>-668.06630591818998</v>
      </c>
      <c r="AN123" s="60">
        <f t="shared" ca="1" si="83"/>
        <v>-668.06630591818998</v>
      </c>
      <c r="AO123" s="60">
        <f t="shared" ca="1" si="83"/>
        <v>668.06630591818998</v>
      </c>
      <c r="AP123" s="63">
        <f t="shared" si="49"/>
        <v>35</v>
      </c>
      <c r="AQ123" s="62">
        <f t="shared" si="50"/>
        <v>3.2645434073860002</v>
      </c>
      <c r="AR123" s="62">
        <f t="shared" si="51"/>
        <v>163.22717036930001</v>
      </c>
      <c r="AS123" s="62">
        <f t="shared" si="52"/>
        <v>326.45434073860002</v>
      </c>
      <c r="AT123" s="62">
        <f t="shared" si="53"/>
        <v>-163.22717036930001</v>
      </c>
      <c r="AU123" s="62">
        <f t="shared" si="54"/>
        <v>816.13585184650003</v>
      </c>
      <c r="AV123" s="62">
        <f t="shared" si="55"/>
        <v>-326.45434073860002</v>
      </c>
      <c r="AW123" s="63">
        <f t="shared" si="67"/>
        <v>489.68151110790001</v>
      </c>
      <c r="AX123" s="61" t="str">
        <f t="shared" ca="1" si="56"/>
        <v/>
      </c>
      <c r="AY123" s="69">
        <f t="shared" ca="1" si="68"/>
        <v>9576.9336940818102</v>
      </c>
      <c r="AZ123" s="51">
        <f t="shared" si="57"/>
        <v>1142.5901925851001</v>
      </c>
      <c r="BA123" s="55">
        <f t="shared" ca="1" si="58"/>
        <v>0.12308986727720982</v>
      </c>
      <c r="BB123" s="55">
        <f t="shared" ca="1" si="69"/>
        <v>0.6825486304683277</v>
      </c>
      <c r="BC123" s="64">
        <f t="shared" ca="1" si="59"/>
        <v>-227.74943703114644</v>
      </c>
      <c r="BE123" s="52" t="str">
        <f t="shared" ca="1" si="60"/>
        <v/>
      </c>
      <c r="BF123" s="52" t="str">
        <f t="shared" ca="1" si="61"/>
        <v/>
      </c>
      <c r="BG123" s="52">
        <f t="shared" ca="1" si="62"/>
        <v>8.4999999999999716</v>
      </c>
      <c r="BH123" s="52">
        <f t="shared" ca="1" si="63"/>
        <v>8.4999999999999716</v>
      </c>
    </row>
    <row r="124" spans="19:60">
      <c r="S124" s="68">
        <f t="shared" si="82"/>
        <v>7</v>
      </c>
      <c r="T124" s="69">
        <f t="shared" si="82"/>
        <v>2</v>
      </c>
      <c r="U124" s="70">
        <f t="shared" si="76"/>
        <v>5</v>
      </c>
      <c r="V124" s="68">
        <f t="shared" si="81"/>
        <v>2</v>
      </c>
      <c r="W124" s="70">
        <f t="shared" si="81"/>
        <v>7</v>
      </c>
      <c r="X124" s="71">
        <f t="shared" si="81"/>
        <v>0.7142857142857143</v>
      </c>
      <c r="Y124" s="71">
        <f t="shared" si="81"/>
        <v>0.5</v>
      </c>
      <c r="Z124" s="69">
        <f t="shared" si="81"/>
        <v>10000</v>
      </c>
      <c r="AA124" s="69">
        <f t="shared" ca="1" si="81"/>
        <v>9282.5690518609536</v>
      </c>
      <c r="AB124" s="69">
        <f t="shared" ca="1" si="65"/>
        <v>-717.43094813904645</v>
      </c>
      <c r="AC124" s="69">
        <f t="shared" ca="1" si="78"/>
        <v>188.25048771415089</v>
      </c>
      <c r="AD124" s="73">
        <f t="shared" si="71"/>
        <v>8.3999999999999719</v>
      </c>
      <c r="AE124" s="69">
        <f t="shared" si="83"/>
        <v>0.70000000000000007</v>
      </c>
      <c r="AF124" s="69">
        <f t="shared" si="83"/>
        <v>4.9000000000000004</v>
      </c>
      <c r="AG124" s="78">
        <f t="shared" si="83"/>
        <v>200</v>
      </c>
      <c r="AH124" s="60">
        <f t="shared" si="83"/>
        <v>50</v>
      </c>
      <c r="AI124" s="60">
        <f t="shared" si="83"/>
        <v>245.00000000000003</v>
      </c>
      <c r="AJ124" s="60">
        <f t="shared" si="83"/>
        <v>10245</v>
      </c>
      <c r="AK124" s="60">
        <f t="shared" si="83"/>
        <v>927.43094813904702</v>
      </c>
      <c r="AL124" s="60">
        <f t="shared" si="83"/>
        <v>18.548618962780939</v>
      </c>
      <c r="AM124" s="60">
        <f t="shared" ca="1" si="83"/>
        <v>-668.06630591818998</v>
      </c>
      <c r="AN124" s="60">
        <f t="shared" ca="1" si="83"/>
        <v>-668.06630591818998</v>
      </c>
      <c r="AO124" s="60">
        <f t="shared" ca="1" si="83"/>
        <v>668.06630591818998</v>
      </c>
      <c r="AP124" s="63">
        <f t="shared" si="49"/>
        <v>35</v>
      </c>
      <c r="AQ124" s="62">
        <f t="shared" si="50"/>
        <v>3.2915022574739288</v>
      </c>
      <c r="AR124" s="62">
        <f t="shared" si="51"/>
        <v>164.57511287369644</v>
      </c>
      <c r="AS124" s="62">
        <f t="shared" si="52"/>
        <v>329.15022574739288</v>
      </c>
      <c r="AT124" s="62">
        <f t="shared" si="53"/>
        <v>-164.57511287369644</v>
      </c>
      <c r="AU124" s="62">
        <f t="shared" si="54"/>
        <v>822.87556436848217</v>
      </c>
      <c r="AV124" s="62">
        <f t="shared" si="55"/>
        <v>-329.15022574739288</v>
      </c>
      <c r="AW124" s="63">
        <f t="shared" si="67"/>
        <v>493.72533862108929</v>
      </c>
      <c r="AX124" s="61" t="str">
        <f t="shared" ca="1" si="56"/>
        <v/>
      </c>
      <c r="AY124" s="69">
        <f t="shared" ca="1" si="68"/>
        <v>9576.9336940818102</v>
      </c>
      <c r="AZ124" s="51">
        <f t="shared" si="57"/>
        <v>1152.025790115875</v>
      </c>
      <c r="BA124" s="55">
        <f t="shared" ca="1" si="58"/>
        <v>0.12410635285119898</v>
      </c>
      <c r="BB124" s="55">
        <f t="shared" ca="1" si="69"/>
        <v>0.68818516946023855</v>
      </c>
      <c r="BC124" s="64">
        <f t="shared" ca="1" si="59"/>
        <v>-223.70560951795716</v>
      </c>
      <c r="BE124" s="52" t="str">
        <f t="shared" ca="1" si="60"/>
        <v/>
      </c>
      <c r="BF124" s="52" t="str">
        <f t="shared" ca="1" si="61"/>
        <v/>
      </c>
      <c r="BG124" s="52">
        <f t="shared" ca="1" si="62"/>
        <v>8.3999999999999719</v>
      </c>
      <c r="BH124" s="52">
        <f t="shared" ca="1" si="63"/>
        <v>8.3999999999999719</v>
      </c>
    </row>
    <row r="125" spans="19:60">
      <c r="S125" s="68">
        <f t="shared" si="82"/>
        <v>7</v>
      </c>
      <c r="T125" s="69">
        <f t="shared" si="82"/>
        <v>2</v>
      </c>
      <c r="U125" s="70">
        <f t="shared" si="76"/>
        <v>5</v>
      </c>
      <c r="V125" s="68">
        <f t="shared" si="81"/>
        <v>2</v>
      </c>
      <c r="W125" s="70">
        <f t="shared" si="81"/>
        <v>7</v>
      </c>
      <c r="X125" s="71">
        <f t="shared" si="81"/>
        <v>0.7142857142857143</v>
      </c>
      <c r="Y125" s="71">
        <f t="shared" si="81"/>
        <v>0.5</v>
      </c>
      <c r="Z125" s="69">
        <f t="shared" si="81"/>
        <v>10000</v>
      </c>
      <c r="AA125" s="69">
        <f t="shared" ca="1" si="81"/>
        <v>9282.5690518609536</v>
      </c>
      <c r="AB125" s="69">
        <f t="shared" ca="1" si="65"/>
        <v>-717.43094813904645</v>
      </c>
      <c r="AC125" s="69">
        <f t="shared" ca="1" si="78"/>
        <v>188.25048771415089</v>
      </c>
      <c r="AD125" s="73">
        <f t="shared" si="71"/>
        <v>8.2999999999999723</v>
      </c>
      <c r="AE125" s="69">
        <f t="shared" si="83"/>
        <v>0.70000000000000007</v>
      </c>
      <c r="AF125" s="69">
        <f t="shared" si="83"/>
        <v>4.9000000000000004</v>
      </c>
      <c r="AG125" s="78">
        <f t="shared" si="83"/>
        <v>200</v>
      </c>
      <c r="AH125" s="60">
        <f t="shared" si="83"/>
        <v>50</v>
      </c>
      <c r="AI125" s="60">
        <f t="shared" si="83"/>
        <v>245.00000000000003</v>
      </c>
      <c r="AJ125" s="60">
        <f t="shared" si="83"/>
        <v>10245</v>
      </c>
      <c r="AK125" s="60">
        <f t="shared" si="83"/>
        <v>927.43094813904702</v>
      </c>
      <c r="AL125" s="60">
        <f t="shared" si="83"/>
        <v>18.548618962780939</v>
      </c>
      <c r="AM125" s="60">
        <f t="shared" ca="1" si="83"/>
        <v>-668.06630591818998</v>
      </c>
      <c r="AN125" s="60">
        <f t="shared" ca="1" si="83"/>
        <v>-668.06630591818998</v>
      </c>
      <c r="AO125" s="60">
        <f t="shared" ca="1" si="83"/>
        <v>668.06630591818998</v>
      </c>
      <c r="AP125" s="63">
        <f t="shared" si="49"/>
        <v>35</v>
      </c>
      <c r="AQ125" s="62">
        <f t="shared" si="50"/>
        <v>3.3191107184073498</v>
      </c>
      <c r="AR125" s="62">
        <f t="shared" si="51"/>
        <v>165.95553592036748</v>
      </c>
      <c r="AS125" s="62">
        <f t="shared" si="52"/>
        <v>331.91107184073496</v>
      </c>
      <c r="AT125" s="62">
        <f t="shared" si="53"/>
        <v>-165.95553592036748</v>
      </c>
      <c r="AU125" s="62">
        <f t="shared" si="54"/>
        <v>829.77767960183746</v>
      </c>
      <c r="AV125" s="62">
        <f t="shared" si="55"/>
        <v>-331.91107184073496</v>
      </c>
      <c r="AW125" s="63">
        <f t="shared" si="67"/>
        <v>497.8666077611025</v>
      </c>
      <c r="AX125" s="61" t="str">
        <f t="shared" ca="1" si="56"/>
        <v/>
      </c>
      <c r="AY125" s="69">
        <f t="shared" ca="1" si="68"/>
        <v>9576.9336940818102</v>
      </c>
      <c r="AZ125" s="51">
        <f t="shared" si="57"/>
        <v>1161.6887514425723</v>
      </c>
      <c r="BA125" s="55">
        <f t="shared" ca="1" si="58"/>
        <v>0.12514733205347706</v>
      </c>
      <c r="BB125" s="55">
        <f t="shared" ca="1" si="69"/>
        <v>0.69395752866882199</v>
      </c>
      <c r="BC125" s="64">
        <f t="shared" ca="1" si="59"/>
        <v>-219.56434037794395</v>
      </c>
      <c r="BE125" s="52" t="str">
        <f t="shared" ca="1" si="60"/>
        <v/>
      </c>
      <c r="BF125" s="52" t="str">
        <f t="shared" ca="1" si="61"/>
        <v/>
      </c>
      <c r="BG125" s="52">
        <f t="shared" ca="1" si="62"/>
        <v>8.2999999999999723</v>
      </c>
      <c r="BH125" s="52">
        <f t="shared" ca="1" si="63"/>
        <v>8.2999999999999723</v>
      </c>
    </row>
    <row r="126" spans="19:60">
      <c r="S126" s="68">
        <f t="shared" si="82"/>
        <v>7</v>
      </c>
      <c r="T126" s="69">
        <f t="shared" si="82"/>
        <v>2</v>
      </c>
      <c r="U126" s="70">
        <f t="shared" si="76"/>
        <v>5</v>
      </c>
      <c r="V126" s="68">
        <f t="shared" si="81"/>
        <v>2</v>
      </c>
      <c r="W126" s="70">
        <f t="shared" si="81"/>
        <v>7</v>
      </c>
      <c r="X126" s="71">
        <f t="shared" si="81"/>
        <v>0.7142857142857143</v>
      </c>
      <c r="Y126" s="71">
        <f t="shared" si="81"/>
        <v>0.5</v>
      </c>
      <c r="Z126" s="69">
        <f t="shared" si="81"/>
        <v>10000</v>
      </c>
      <c r="AA126" s="69">
        <f t="shared" ca="1" si="81"/>
        <v>9282.5690518609536</v>
      </c>
      <c r="AB126" s="69">
        <f t="shared" ca="1" si="65"/>
        <v>-717.43094813904645</v>
      </c>
      <c r="AC126" s="69">
        <f t="shared" ca="1" si="78"/>
        <v>188.25048771415089</v>
      </c>
      <c r="AD126" s="73">
        <f t="shared" si="71"/>
        <v>8.1999999999999726</v>
      </c>
      <c r="AE126" s="69">
        <f t="shared" si="83"/>
        <v>0.70000000000000007</v>
      </c>
      <c r="AF126" s="69">
        <f t="shared" si="83"/>
        <v>4.9000000000000004</v>
      </c>
      <c r="AG126" s="78">
        <f t="shared" si="83"/>
        <v>200</v>
      </c>
      <c r="AH126" s="60">
        <f t="shared" si="83"/>
        <v>50</v>
      </c>
      <c r="AI126" s="60">
        <f t="shared" si="83"/>
        <v>245.00000000000003</v>
      </c>
      <c r="AJ126" s="60">
        <f t="shared" si="83"/>
        <v>10245</v>
      </c>
      <c r="AK126" s="60">
        <f t="shared" si="83"/>
        <v>927.43094813904702</v>
      </c>
      <c r="AL126" s="60">
        <f t="shared" si="83"/>
        <v>18.548618962780939</v>
      </c>
      <c r="AM126" s="60">
        <f t="shared" ca="1" si="83"/>
        <v>-668.06630591818998</v>
      </c>
      <c r="AN126" s="60">
        <f t="shared" ca="1" si="83"/>
        <v>-668.06630591818998</v>
      </c>
      <c r="AO126" s="60">
        <f t="shared" ca="1" si="83"/>
        <v>668.06630591818998</v>
      </c>
      <c r="AP126" s="63">
        <f t="shared" si="49"/>
        <v>35</v>
      </c>
      <c r="AQ126" s="62">
        <f t="shared" si="50"/>
        <v>3.3473925564367075</v>
      </c>
      <c r="AR126" s="62">
        <f t="shared" si="51"/>
        <v>167.36962782183537</v>
      </c>
      <c r="AS126" s="62">
        <f t="shared" si="52"/>
        <v>334.73925564367073</v>
      </c>
      <c r="AT126" s="62">
        <f t="shared" si="53"/>
        <v>-167.36962782183537</v>
      </c>
      <c r="AU126" s="62">
        <f t="shared" si="54"/>
        <v>836.84813910917683</v>
      </c>
      <c r="AV126" s="62">
        <f t="shared" si="55"/>
        <v>-334.73925564367073</v>
      </c>
      <c r="AW126" s="63">
        <f t="shared" si="67"/>
        <v>502.1088834655061</v>
      </c>
      <c r="AX126" s="61" t="str">
        <f t="shared" ca="1" si="56"/>
        <v/>
      </c>
      <c r="AY126" s="69">
        <f t="shared" ca="1" si="68"/>
        <v>9576.9336940818102</v>
      </c>
      <c r="AZ126" s="51">
        <f t="shared" si="57"/>
        <v>1171.5873947528476</v>
      </c>
      <c r="BA126" s="55">
        <f t="shared" ca="1" si="58"/>
        <v>0.12621370099239604</v>
      </c>
      <c r="BB126" s="55">
        <f t="shared" ca="1" si="69"/>
        <v>0.69987067712639517</v>
      </c>
      <c r="BC126" s="64">
        <f t="shared" ca="1" si="59"/>
        <v>-215.32206467354035</v>
      </c>
      <c r="BE126" s="52" t="str">
        <f t="shared" ca="1" si="60"/>
        <v/>
      </c>
      <c r="BF126" s="52" t="str">
        <f t="shared" ca="1" si="61"/>
        <v/>
      </c>
      <c r="BG126" s="52">
        <f t="shared" ca="1" si="62"/>
        <v>8.1999999999999726</v>
      </c>
      <c r="BH126" s="52">
        <f t="shared" ca="1" si="63"/>
        <v>8.1999999999999726</v>
      </c>
    </row>
    <row r="127" spans="19:60">
      <c r="S127" s="68">
        <f t="shared" si="82"/>
        <v>7</v>
      </c>
      <c r="T127" s="69">
        <f t="shared" si="82"/>
        <v>2</v>
      </c>
      <c r="U127" s="70">
        <f t="shared" si="76"/>
        <v>5</v>
      </c>
      <c r="V127" s="68">
        <f t="shared" si="81"/>
        <v>2</v>
      </c>
      <c r="W127" s="70">
        <f t="shared" si="81"/>
        <v>7</v>
      </c>
      <c r="X127" s="71">
        <f t="shared" si="81"/>
        <v>0.7142857142857143</v>
      </c>
      <c r="Y127" s="71">
        <f t="shared" si="81"/>
        <v>0.5</v>
      </c>
      <c r="Z127" s="69">
        <f t="shared" si="81"/>
        <v>10000</v>
      </c>
      <c r="AA127" s="69">
        <f t="shared" ca="1" si="81"/>
        <v>9282.5690518609536</v>
      </c>
      <c r="AB127" s="69">
        <f t="shared" ca="1" si="65"/>
        <v>-717.43094813904645</v>
      </c>
      <c r="AC127" s="69">
        <f t="shared" ca="1" si="78"/>
        <v>188.25048771415089</v>
      </c>
      <c r="AD127" s="73">
        <f t="shared" si="71"/>
        <v>8.099999999999973</v>
      </c>
      <c r="AE127" s="69">
        <f t="shared" si="83"/>
        <v>0.70000000000000007</v>
      </c>
      <c r="AF127" s="69">
        <f t="shared" si="83"/>
        <v>4.9000000000000004</v>
      </c>
      <c r="AG127" s="78">
        <f t="shared" si="83"/>
        <v>200</v>
      </c>
      <c r="AH127" s="60">
        <f t="shared" si="83"/>
        <v>50</v>
      </c>
      <c r="AI127" s="60">
        <f t="shared" si="83"/>
        <v>245.00000000000003</v>
      </c>
      <c r="AJ127" s="60">
        <f t="shared" si="83"/>
        <v>10245</v>
      </c>
      <c r="AK127" s="60">
        <f t="shared" si="83"/>
        <v>927.43094813904702</v>
      </c>
      <c r="AL127" s="60">
        <f t="shared" si="83"/>
        <v>18.548618962780939</v>
      </c>
      <c r="AM127" s="60">
        <f t="shared" ca="1" si="83"/>
        <v>-668.06630591818998</v>
      </c>
      <c r="AN127" s="60">
        <f t="shared" ca="1" si="83"/>
        <v>-668.06630591818998</v>
      </c>
      <c r="AO127" s="60">
        <f t="shared" ca="1" si="83"/>
        <v>668.06630591818998</v>
      </c>
      <c r="AP127" s="63">
        <f t="shared" si="49"/>
        <v>35</v>
      </c>
      <c r="AQ127" s="62">
        <f t="shared" si="50"/>
        <v>3.3763727114544446</v>
      </c>
      <c r="AR127" s="62">
        <f t="shared" si="51"/>
        <v>168.81863557272223</v>
      </c>
      <c r="AS127" s="62">
        <f t="shared" si="52"/>
        <v>337.63727114544446</v>
      </c>
      <c r="AT127" s="62">
        <f t="shared" si="53"/>
        <v>-168.81863557272223</v>
      </c>
      <c r="AU127" s="62">
        <f t="shared" si="54"/>
        <v>844.09317786361112</v>
      </c>
      <c r="AV127" s="62">
        <f t="shared" si="55"/>
        <v>-337.63727114544446</v>
      </c>
      <c r="AW127" s="63">
        <f t="shared" si="67"/>
        <v>506.45590671816666</v>
      </c>
      <c r="AX127" s="61" t="str">
        <f t="shared" ca="1" si="56"/>
        <v/>
      </c>
      <c r="AY127" s="69">
        <f t="shared" ca="1" si="68"/>
        <v>9576.9336940818102</v>
      </c>
      <c r="AZ127" s="51">
        <f t="shared" si="57"/>
        <v>1181.7304490090555</v>
      </c>
      <c r="BA127" s="55">
        <f t="shared" ca="1" si="58"/>
        <v>0.1273064000285723</v>
      </c>
      <c r="BB127" s="55">
        <f t="shared" ca="1" si="69"/>
        <v>0.70592982924958736</v>
      </c>
      <c r="BC127" s="64">
        <f t="shared" ca="1" si="59"/>
        <v>-210.97504142087979</v>
      </c>
      <c r="BE127" s="52" t="str">
        <f t="shared" ca="1" si="60"/>
        <v/>
      </c>
      <c r="BF127" s="52" t="str">
        <f t="shared" ca="1" si="61"/>
        <v/>
      </c>
      <c r="BG127" s="52">
        <f t="shared" ca="1" si="62"/>
        <v>8.099999999999973</v>
      </c>
      <c r="BH127" s="52">
        <f t="shared" ca="1" si="63"/>
        <v>8.099999999999973</v>
      </c>
    </row>
    <row r="128" spans="19:60">
      <c r="S128" s="68">
        <f t="shared" si="82"/>
        <v>7</v>
      </c>
      <c r="T128" s="69">
        <f t="shared" si="82"/>
        <v>2</v>
      </c>
      <c r="U128" s="70">
        <f t="shared" si="76"/>
        <v>5</v>
      </c>
      <c r="V128" s="68">
        <f t="shared" si="81"/>
        <v>2</v>
      </c>
      <c r="W128" s="70">
        <f t="shared" si="81"/>
        <v>7</v>
      </c>
      <c r="X128" s="71">
        <f t="shared" si="81"/>
        <v>0.7142857142857143</v>
      </c>
      <c r="Y128" s="71">
        <f t="shared" si="81"/>
        <v>0.5</v>
      </c>
      <c r="Z128" s="69">
        <f t="shared" si="81"/>
        <v>10000</v>
      </c>
      <c r="AA128" s="69">
        <f t="shared" ca="1" si="81"/>
        <v>9282.5690518609536</v>
      </c>
      <c r="AB128" s="69">
        <f t="shared" ca="1" si="65"/>
        <v>-717.43094813904645</v>
      </c>
      <c r="AC128" s="69">
        <f t="shared" ca="1" si="78"/>
        <v>188.25048771415089</v>
      </c>
      <c r="AD128" s="73">
        <f t="shared" si="71"/>
        <v>7.9999999999999734</v>
      </c>
      <c r="AE128" s="69">
        <f t="shared" si="83"/>
        <v>0.70000000000000007</v>
      </c>
      <c r="AF128" s="69">
        <f t="shared" si="83"/>
        <v>4.9000000000000004</v>
      </c>
      <c r="AG128" s="78">
        <f t="shared" si="83"/>
        <v>200</v>
      </c>
      <c r="AH128" s="60">
        <f t="shared" si="83"/>
        <v>50</v>
      </c>
      <c r="AI128" s="60">
        <f t="shared" si="83"/>
        <v>245.00000000000003</v>
      </c>
      <c r="AJ128" s="60">
        <f t="shared" si="83"/>
        <v>10245</v>
      </c>
      <c r="AK128" s="60">
        <f t="shared" si="83"/>
        <v>927.43094813904702</v>
      </c>
      <c r="AL128" s="60">
        <f t="shared" si="83"/>
        <v>18.548618962780939</v>
      </c>
      <c r="AM128" s="60">
        <f t="shared" ca="1" si="83"/>
        <v>-668.06630591818998</v>
      </c>
      <c r="AN128" s="60">
        <f t="shared" ca="1" si="83"/>
        <v>-668.06630591818998</v>
      </c>
      <c r="AO128" s="60">
        <f t="shared" ca="1" si="83"/>
        <v>668.06630591818998</v>
      </c>
      <c r="AP128" s="63">
        <f t="shared" si="49"/>
        <v>35</v>
      </c>
      <c r="AQ128" s="62">
        <f t="shared" si="50"/>
        <v>3.4060773703476253</v>
      </c>
      <c r="AR128" s="62">
        <f t="shared" si="51"/>
        <v>170.30386851738126</v>
      </c>
      <c r="AS128" s="62">
        <f t="shared" si="52"/>
        <v>340.60773703476252</v>
      </c>
      <c r="AT128" s="62">
        <f t="shared" si="53"/>
        <v>-170.30386851738126</v>
      </c>
      <c r="AU128" s="62">
        <f t="shared" si="54"/>
        <v>851.5193425869063</v>
      </c>
      <c r="AV128" s="62">
        <f t="shared" si="55"/>
        <v>-340.60773703476252</v>
      </c>
      <c r="AW128" s="63">
        <f t="shared" si="67"/>
        <v>510.91160555214378</v>
      </c>
      <c r="AX128" s="61" t="str">
        <f t="shared" ca="1" si="56"/>
        <v/>
      </c>
      <c r="AY128" s="69">
        <f t="shared" ca="1" si="68"/>
        <v>9576.9336940818102</v>
      </c>
      <c r="AZ128" s="51">
        <f t="shared" si="57"/>
        <v>1192.1270796216688</v>
      </c>
      <c r="BA128" s="55">
        <f t="shared" ca="1" si="58"/>
        <v>0.12842641654065295</v>
      </c>
      <c r="BB128" s="55">
        <f t="shared" ca="1" si="69"/>
        <v>0.71214046017585952</v>
      </c>
      <c r="BC128" s="64">
        <f t="shared" ca="1" si="59"/>
        <v>-206.51934258690267</v>
      </c>
      <c r="BE128" s="52" t="str">
        <f t="shared" ca="1" si="60"/>
        <v/>
      </c>
      <c r="BF128" s="52" t="str">
        <f t="shared" ca="1" si="61"/>
        <v/>
      </c>
      <c r="BG128" s="52">
        <f t="shared" ca="1" si="62"/>
        <v>7.9999999999999734</v>
      </c>
      <c r="BH128" s="52">
        <f t="shared" ca="1" si="63"/>
        <v>7.9999999999999734</v>
      </c>
    </row>
    <row r="129" spans="19:60">
      <c r="S129" s="68">
        <f t="shared" si="82"/>
        <v>7</v>
      </c>
      <c r="T129" s="69">
        <f t="shared" si="82"/>
        <v>2</v>
      </c>
      <c r="U129" s="70">
        <f t="shared" si="76"/>
        <v>5</v>
      </c>
      <c r="V129" s="68">
        <f t="shared" si="81"/>
        <v>2</v>
      </c>
      <c r="W129" s="70">
        <f t="shared" si="81"/>
        <v>7</v>
      </c>
      <c r="X129" s="71">
        <f t="shared" si="81"/>
        <v>0.7142857142857143</v>
      </c>
      <c r="Y129" s="71">
        <f t="shared" si="81"/>
        <v>0.5</v>
      </c>
      <c r="Z129" s="69">
        <f t="shared" si="81"/>
        <v>10000</v>
      </c>
      <c r="AA129" s="69">
        <f t="shared" ca="1" si="81"/>
        <v>9282.5690518609536</v>
      </c>
      <c r="AB129" s="69">
        <f t="shared" ca="1" si="65"/>
        <v>-717.43094813904645</v>
      </c>
      <c r="AC129" s="69">
        <f t="shared" ca="1" si="78"/>
        <v>188.25048771415089</v>
      </c>
      <c r="AD129" s="73">
        <f t="shared" si="71"/>
        <v>7.8999999999999737</v>
      </c>
      <c r="AE129" s="69">
        <f t="shared" si="83"/>
        <v>0.70000000000000007</v>
      </c>
      <c r="AF129" s="69">
        <f t="shared" si="83"/>
        <v>4.9000000000000004</v>
      </c>
      <c r="AG129" s="78">
        <f t="shared" si="83"/>
        <v>200</v>
      </c>
      <c r="AH129" s="60">
        <f t="shared" si="83"/>
        <v>50</v>
      </c>
      <c r="AI129" s="60">
        <f t="shared" si="83"/>
        <v>245.00000000000003</v>
      </c>
      <c r="AJ129" s="60">
        <f t="shared" si="83"/>
        <v>10245</v>
      </c>
      <c r="AK129" s="60">
        <f t="shared" si="83"/>
        <v>927.43094813904702</v>
      </c>
      <c r="AL129" s="60">
        <f t="shared" si="83"/>
        <v>18.548618962780939</v>
      </c>
      <c r="AM129" s="60">
        <f t="shared" ca="1" si="83"/>
        <v>-668.06630591818998</v>
      </c>
      <c r="AN129" s="60">
        <f t="shared" ca="1" si="83"/>
        <v>-668.06630591818998</v>
      </c>
      <c r="AO129" s="60">
        <f t="shared" ca="1" si="83"/>
        <v>668.06630591818998</v>
      </c>
      <c r="AP129" s="63">
        <f t="shared" si="49"/>
        <v>35</v>
      </c>
      <c r="AQ129" s="62">
        <f t="shared" si="50"/>
        <v>3.436534045921646</v>
      </c>
      <c r="AR129" s="62">
        <f t="shared" si="51"/>
        <v>171.82670229608229</v>
      </c>
      <c r="AS129" s="62">
        <f t="shared" si="52"/>
        <v>343.65340459216458</v>
      </c>
      <c r="AT129" s="62">
        <f t="shared" si="53"/>
        <v>-171.82670229608229</v>
      </c>
      <c r="AU129" s="62">
        <f t="shared" si="54"/>
        <v>859.13351148041147</v>
      </c>
      <c r="AV129" s="62">
        <f t="shared" si="55"/>
        <v>-343.65340459216458</v>
      </c>
      <c r="AW129" s="63">
        <f t="shared" si="67"/>
        <v>515.48010688824684</v>
      </c>
      <c r="AX129" s="61" t="str">
        <f t="shared" ca="1" si="56"/>
        <v/>
      </c>
      <c r="AY129" s="69">
        <f t="shared" ca="1" si="68"/>
        <v>9576.9336940818102</v>
      </c>
      <c r="AZ129" s="51">
        <f t="shared" si="57"/>
        <v>1202.7869160725761</v>
      </c>
      <c r="BA129" s="55">
        <f t="shared" ca="1" si="58"/>
        <v>0.12957478790114074</v>
      </c>
      <c r="BB129" s="55">
        <f t="shared" ca="1" si="69"/>
        <v>0.71850832226482209</v>
      </c>
      <c r="BC129" s="64">
        <f t="shared" ca="1" si="59"/>
        <v>-201.95084125079961</v>
      </c>
      <c r="BE129" s="52" t="str">
        <f t="shared" ca="1" si="60"/>
        <v/>
      </c>
      <c r="BF129" s="52" t="str">
        <f t="shared" ca="1" si="61"/>
        <v/>
      </c>
      <c r="BG129" s="52">
        <f t="shared" ca="1" si="62"/>
        <v>7.8999999999999737</v>
      </c>
      <c r="BH129" s="52">
        <f t="shared" ca="1" si="63"/>
        <v>7.8999999999999737</v>
      </c>
    </row>
    <row r="130" spans="19:60">
      <c r="S130" s="68">
        <f t="shared" si="82"/>
        <v>7</v>
      </c>
      <c r="T130" s="69">
        <f t="shared" si="82"/>
        <v>2</v>
      </c>
      <c r="U130" s="70">
        <f t="shared" si="76"/>
        <v>5</v>
      </c>
      <c r="V130" s="68">
        <f t="shared" si="81"/>
        <v>2</v>
      </c>
      <c r="W130" s="70">
        <f t="shared" si="81"/>
        <v>7</v>
      </c>
      <c r="X130" s="71">
        <f t="shared" si="81"/>
        <v>0.7142857142857143</v>
      </c>
      <c r="Y130" s="71">
        <f t="shared" si="81"/>
        <v>0.5</v>
      </c>
      <c r="Z130" s="69">
        <f t="shared" si="81"/>
        <v>10000</v>
      </c>
      <c r="AA130" s="69">
        <f t="shared" ca="1" si="81"/>
        <v>9282.5690518609536</v>
      </c>
      <c r="AB130" s="69">
        <f t="shared" ca="1" si="65"/>
        <v>-717.43094813904645</v>
      </c>
      <c r="AC130" s="69">
        <f t="shared" ca="1" si="78"/>
        <v>188.25048771415089</v>
      </c>
      <c r="AD130" s="73">
        <f t="shared" si="71"/>
        <v>7.7999999999999741</v>
      </c>
      <c r="AE130" s="69">
        <f t="shared" si="83"/>
        <v>0.70000000000000007</v>
      </c>
      <c r="AF130" s="69">
        <f t="shared" si="83"/>
        <v>4.9000000000000004</v>
      </c>
      <c r="AG130" s="78">
        <f t="shared" si="83"/>
        <v>200</v>
      </c>
      <c r="AH130" s="60">
        <f t="shared" si="83"/>
        <v>50</v>
      </c>
      <c r="AI130" s="60">
        <f t="shared" si="83"/>
        <v>245.00000000000003</v>
      </c>
      <c r="AJ130" s="60">
        <f t="shared" si="83"/>
        <v>10245</v>
      </c>
      <c r="AK130" s="60">
        <f t="shared" si="83"/>
        <v>927.43094813904702</v>
      </c>
      <c r="AL130" s="60">
        <f t="shared" si="83"/>
        <v>18.548618962780939</v>
      </c>
      <c r="AM130" s="60">
        <f t="shared" ca="1" si="83"/>
        <v>-668.06630591818998</v>
      </c>
      <c r="AN130" s="60">
        <f t="shared" ca="1" si="83"/>
        <v>-668.06630591818998</v>
      </c>
      <c r="AO130" s="60">
        <f t="shared" ca="1" si="83"/>
        <v>668.06630591818998</v>
      </c>
      <c r="AP130" s="63">
        <f t="shared" si="49"/>
        <v>35</v>
      </c>
      <c r="AQ130" s="62">
        <f t="shared" si="50"/>
        <v>3.4677716618950001</v>
      </c>
      <c r="AR130" s="62">
        <f t="shared" si="51"/>
        <v>173.38858309475</v>
      </c>
      <c r="AS130" s="62">
        <f t="shared" si="52"/>
        <v>346.77716618950001</v>
      </c>
      <c r="AT130" s="62">
        <f t="shared" si="53"/>
        <v>-173.38858309475</v>
      </c>
      <c r="AU130" s="62">
        <f t="shared" si="54"/>
        <v>866.94291547374996</v>
      </c>
      <c r="AV130" s="62">
        <f t="shared" si="55"/>
        <v>-346.77716618950001</v>
      </c>
      <c r="AW130" s="63">
        <f t="shared" si="67"/>
        <v>520.16574928424996</v>
      </c>
      <c r="AX130" s="61" t="str">
        <f t="shared" ca="1" si="56"/>
        <v/>
      </c>
      <c r="AY130" s="69">
        <f t="shared" ca="1" si="68"/>
        <v>9576.9336940818102</v>
      </c>
      <c r="AZ130" s="51">
        <f t="shared" si="57"/>
        <v>1213.7200816632501</v>
      </c>
      <c r="BA130" s="55">
        <f t="shared" ca="1" si="58"/>
        <v>0.13075260468112818</v>
      </c>
      <c r="BB130" s="55">
        <f t="shared" ca="1" si="69"/>
        <v>0.7250394628688861</v>
      </c>
      <c r="BC130" s="64">
        <f t="shared" ca="1" si="59"/>
        <v>-197.26519885479649</v>
      </c>
      <c r="BE130" s="52" t="str">
        <f t="shared" ca="1" si="60"/>
        <v/>
      </c>
      <c r="BF130" s="52" t="str">
        <f t="shared" ca="1" si="61"/>
        <v/>
      </c>
      <c r="BG130" s="52">
        <f t="shared" ca="1" si="62"/>
        <v>7.7999999999999741</v>
      </c>
      <c r="BH130" s="52">
        <f t="shared" ca="1" si="63"/>
        <v>7.7999999999999741</v>
      </c>
    </row>
    <row r="131" spans="19:60">
      <c r="S131" s="68">
        <f t="shared" si="82"/>
        <v>7</v>
      </c>
      <c r="T131" s="69">
        <f t="shared" si="82"/>
        <v>2</v>
      </c>
      <c r="U131" s="70">
        <f t="shared" si="76"/>
        <v>5</v>
      </c>
      <c r="V131" s="68">
        <f t="shared" si="81"/>
        <v>2</v>
      </c>
      <c r="W131" s="70">
        <f t="shared" si="81"/>
        <v>7</v>
      </c>
      <c r="X131" s="71">
        <f t="shared" si="81"/>
        <v>0.7142857142857143</v>
      </c>
      <c r="Y131" s="71">
        <f t="shared" si="81"/>
        <v>0.5</v>
      </c>
      <c r="Z131" s="69">
        <f t="shared" si="81"/>
        <v>10000</v>
      </c>
      <c r="AA131" s="69">
        <f t="shared" ca="1" si="81"/>
        <v>9282.5690518609536</v>
      </c>
      <c r="AB131" s="69">
        <f t="shared" ca="1" si="65"/>
        <v>-717.43094813904645</v>
      </c>
      <c r="AC131" s="69">
        <f t="shared" ca="1" si="78"/>
        <v>188.25048771415089</v>
      </c>
      <c r="AD131" s="73">
        <f t="shared" si="71"/>
        <v>7.6999999999999744</v>
      </c>
      <c r="AE131" s="69">
        <f t="shared" si="83"/>
        <v>0.70000000000000007</v>
      </c>
      <c r="AF131" s="69">
        <f t="shared" si="83"/>
        <v>4.9000000000000004</v>
      </c>
      <c r="AG131" s="78">
        <f t="shared" si="83"/>
        <v>200</v>
      </c>
      <c r="AH131" s="60">
        <f t="shared" si="83"/>
        <v>50</v>
      </c>
      <c r="AI131" s="60">
        <f t="shared" si="83"/>
        <v>245.00000000000003</v>
      </c>
      <c r="AJ131" s="60">
        <f t="shared" si="83"/>
        <v>10245</v>
      </c>
      <c r="AK131" s="60">
        <f t="shared" si="83"/>
        <v>927.43094813904702</v>
      </c>
      <c r="AL131" s="60">
        <f t="shared" si="83"/>
        <v>18.548618962780939</v>
      </c>
      <c r="AM131" s="60">
        <f t="shared" ca="1" si="83"/>
        <v>-668.06630591818998</v>
      </c>
      <c r="AN131" s="60">
        <f t="shared" ca="1" si="83"/>
        <v>-668.06630591818998</v>
      </c>
      <c r="AO131" s="60">
        <f t="shared" ca="1" si="83"/>
        <v>668.06630591818998</v>
      </c>
      <c r="AP131" s="63">
        <f t="shared" si="49"/>
        <v>35</v>
      </c>
      <c r="AQ131" s="62">
        <f t="shared" si="50"/>
        <v>3.4998206445170132</v>
      </c>
      <c r="AR131" s="62">
        <f t="shared" si="51"/>
        <v>174.99103222585066</v>
      </c>
      <c r="AS131" s="62">
        <f t="shared" si="52"/>
        <v>349.98206445170132</v>
      </c>
      <c r="AT131" s="62">
        <f t="shared" si="53"/>
        <v>-174.99103222585066</v>
      </c>
      <c r="AU131" s="62">
        <f t="shared" si="54"/>
        <v>874.95516112925327</v>
      </c>
      <c r="AV131" s="62">
        <f t="shared" si="55"/>
        <v>-349.98206445170132</v>
      </c>
      <c r="AW131" s="63">
        <f t="shared" si="67"/>
        <v>524.97309667755189</v>
      </c>
      <c r="AX131" s="61" t="str">
        <f t="shared" ca="1" si="56"/>
        <v/>
      </c>
      <c r="AY131" s="69">
        <f t="shared" ca="1" si="68"/>
        <v>9576.9336940818102</v>
      </c>
      <c r="AZ131" s="51">
        <f t="shared" si="57"/>
        <v>1224.9372255809546</v>
      </c>
      <c r="BA131" s="55">
        <f t="shared" ca="1" si="58"/>
        <v>0.13196101410475167</v>
      </c>
      <c r="BB131" s="55">
        <f t="shared" ca="1" si="69"/>
        <v>0.73174024348864031</v>
      </c>
      <c r="BC131" s="64">
        <f t="shared" ca="1" si="59"/>
        <v>-192.45785146149456</v>
      </c>
      <c r="BE131" s="52" t="str">
        <f t="shared" ca="1" si="60"/>
        <v/>
      </c>
      <c r="BF131" s="52" t="str">
        <f t="shared" ca="1" si="61"/>
        <v/>
      </c>
      <c r="BG131" s="52">
        <f t="shared" ca="1" si="62"/>
        <v>7.6999999999999744</v>
      </c>
      <c r="BH131" s="52">
        <f t="shared" ca="1" si="63"/>
        <v>7.6999999999999744</v>
      </c>
    </row>
    <row r="132" spans="19:60">
      <c r="S132" s="68">
        <f t="shared" si="82"/>
        <v>7</v>
      </c>
      <c r="T132" s="69">
        <f t="shared" si="82"/>
        <v>2</v>
      </c>
      <c r="U132" s="70">
        <f t="shared" si="76"/>
        <v>5</v>
      </c>
      <c r="V132" s="68">
        <f t="shared" si="81"/>
        <v>2</v>
      </c>
      <c r="W132" s="70">
        <f t="shared" si="81"/>
        <v>7</v>
      </c>
      <c r="X132" s="71">
        <f t="shared" si="81"/>
        <v>0.7142857142857143</v>
      </c>
      <c r="Y132" s="71">
        <f t="shared" si="81"/>
        <v>0.5</v>
      </c>
      <c r="Z132" s="69">
        <f t="shared" si="81"/>
        <v>10000</v>
      </c>
      <c r="AA132" s="69">
        <f t="shared" ca="1" si="81"/>
        <v>9282.5690518609536</v>
      </c>
      <c r="AB132" s="69">
        <f t="shared" ca="1" si="65"/>
        <v>-717.43094813904645</v>
      </c>
      <c r="AC132" s="69">
        <f t="shared" ca="1" si="78"/>
        <v>188.25048771415089</v>
      </c>
      <c r="AD132" s="73">
        <f t="shared" si="71"/>
        <v>7.5999999999999748</v>
      </c>
      <c r="AE132" s="69">
        <f t="shared" si="83"/>
        <v>0.70000000000000007</v>
      </c>
      <c r="AF132" s="69">
        <f t="shared" si="83"/>
        <v>4.9000000000000004</v>
      </c>
      <c r="AG132" s="78">
        <f t="shared" si="83"/>
        <v>200</v>
      </c>
      <c r="AH132" s="60">
        <f t="shared" si="83"/>
        <v>50</v>
      </c>
      <c r="AI132" s="60">
        <f t="shared" si="83"/>
        <v>245.00000000000003</v>
      </c>
      <c r="AJ132" s="60">
        <f t="shared" si="83"/>
        <v>10245</v>
      </c>
      <c r="AK132" s="60">
        <f t="shared" si="83"/>
        <v>927.43094813904702</v>
      </c>
      <c r="AL132" s="60">
        <f t="shared" si="83"/>
        <v>18.548618962780939</v>
      </c>
      <c r="AM132" s="60">
        <f t="shared" ca="1" si="83"/>
        <v>-668.06630591818998</v>
      </c>
      <c r="AN132" s="60">
        <f t="shared" ca="1" si="83"/>
        <v>-668.06630591818998</v>
      </c>
      <c r="AO132" s="60">
        <f t="shared" ca="1" si="83"/>
        <v>668.06630591818998</v>
      </c>
      <c r="AP132" s="63">
        <f t="shared" si="49"/>
        <v>35</v>
      </c>
      <c r="AQ132" s="62">
        <f t="shared" si="50"/>
        <v>3.5327130214185529</v>
      </c>
      <c r="AR132" s="62">
        <f t="shared" si="51"/>
        <v>176.63565107092765</v>
      </c>
      <c r="AS132" s="62">
        <f t="shared" si="52"/>
        <v>353.2713021418553</v>
      </c>
      <c r="AT132" s="62">
        <f t="shared" si="53"/>
        <v>-176.63565107092765</v>
      </c>
      <c r="AU132" s="62">
        <f t="shared" si="54"/>
        <v>883.17825535463828</v>
      </c>
      <c r="AV132" s="62">
        <f t="shared" si="55"/>
        <v>-353.2713021418553</v>
      </c>
      <c r="AW132" s="63">
        <f t="shared" si="67"/>
        <v>529.90695321278304</v>
      </c>
      <c r="AX132" s="61" t="str">
        <f t="shared" ca="1" si="56"/>
        <v/>
      </c>
      <c r="AY132" s="69">
        <f t="shared" ca="1" si="68"/>
        <v>9576.9336940818102</v>
      </c>
      <c r="AZ132" s="51">
        <f t="shared" si="57"/>
        <v>1236.4495574964935</v>
      </c>
      <c r="BA132" s="55">
        <f t="shared" ca="1" si="58"/>
        <v>0.13320122377636526</v>
      </c>
      <c r="BB132" s="55">
        <f t="shared" ca="1" si="69"/>
        <v>0.73861736044049342</v>
      </c>
      <c r="BC132" s="64">
        <f t="shared" ca="1" si="59"/>
        <v>-187.52399492626341</v>
      </c>
      <c r="BE132" s="52" t="str">
        <f t="shared" ca="1" si="60"/>
        <v/>
      </c>
      <c r="BF132" s="52" t="str">
        <f t="shared" ca="1" si="61"/>
        <v/>
      </c>
      <c r="BG132" s="52">
        <f t="shared" ca="1" si="62"/>
        <v>7.5999999999999748</v>
      </c>
      <c r="BH132" s="52">
        <f t="shared" ca="1" si="63"/>
        <v>7.5999999999999748</v>
      </c>
    </row>
    <row r="133" spans="19:60">
      <c r="S133" s="68">
        <f t="shared" si="82"/>
        <v>7</v>
      </c>
      <c r="T133" s="69">
        <f t="shared" si="82"/>
        <v>2</v>
      </c>
      <c r="U133" s="70">
        <f t="shared" si="76"/>
        <v>5</v>
      </c>
      <c r="V133" s="68">
        <f t="shared" si="81"/>
        <v>2</v>
      </c>
      <c r="W133" s="70">
        <f t="shared" si="81"/>
        <v>7</v>
      </c>
      <c r="X133" s="71">
        <f t="shared" si="81"/>
        <v>0.7142857142857143</v>
      </c>
      <c r="Y133" s="71">
        <f t="shared" si="81"/>
        <v>0.5</v>
      </c>
      <c r="Z133" s="69">
        <f t="shared" si="81"/>
        <v>10000</v>
      </c>
      <c r="AA133" s="69">
        <f t="shared" ca="1" si="81"/>
        <v>9282.5690518609536</v>
      </c>
      <c r="AB133" s="69">
        <f t="shared" ca="1" si="65"/>
        <v>-717.43094813904645</v>
      </c>
      <c r="AC133" s="69">
        <f t="shared" ca="1" si="78"/>
        <v>188.25048771415089</v>
      </c>
      <c r="AD133" s="73">
        <f t="shared" si="71"/>
        <v>7.4999999999999751</v>
      </c>
      <c r="AE133" s="69">
        <f t="shared" si="83"/>
        <v>0.70000000000000007</v>
      </c>
      <c r="AF133" s="69">
        <f t="shared" si="83"/>
        <v>4.9000000000000004</v>
      </c>
      <c r="AG133" s="78">
        <f t="shared" si="83"/>
        <v>200</v>
      </c>
      <c r="AH133" s="60">
        <f t="shared" si="83"/>
        <v>50</v>
      </c>
      <c r="AI133" s="60">
        <f t="shared" si="83"/>
        <v>245.00000000000003</v>
      </c>
      <c r="AJ133" s="60">
        <f t="shared" si="83"/>
        <v>10245</v>
      </c>
      <c r="AK133" s="60">
        <f t="shared" si="83"/>
        <v>927.43094813904702</v>
      </c>
      <c r="AL133" s="60">
        <f t="shared" si="83"/>
        <v>18.548618962780939</v>
      </c>
      <c r="AM133" s="60">
        <f t="shared" ca="1" si="83"/>
        <v>-668.06630591818998</v>
      </c>
      <c r="AN133" s="60">
        <f t="shared" ca="1" si="83"/>
        <v>-668.06630591818998</v>
      </c>
      <c r="AO133" s="60">
        <f t="shared" ca="1" si="83"/>
        <v>668.06630591818998</v>
      </c>
      <c r="AP133" s="63">
        <f t="shared" si="49"/>
        <v>35</v>
      </c>
      <c r="AQ133" s="62">
        <f t="shared" si="50"/>
        <v>3.5664825283708002</v>
      </c>
      <c r="AR133" s="62">
        <f t="shared" si="51"/>
        <v>178.32412641854</v>
      </c>
      <c r="AS133" s="62">
        <f t="shared" si="52"/>
        <v>356.64825283708001</v>
      </c>
      <c r="AT133" s="62">
        <f t="shared" si="53"/>
        <v>-178.32412641854</v>
      </c>
      <c r="AU133" s="62">
        <f t="shared" si="54"/>
        <v>891.62063209270002</v>
      </c>
      <c r="AV133" s="62">
        <f t="shared" si="55"/>
        <v>-356.64825283708001</v>
      </c>
      <c r="AW133" s="63">
        <f t="shared" si="67"/>
        <v>534.97237925562001</v>
      </c>
      <c r="AX133" s="61" t="str">
        <f t="shared" ca="1" si="56"/>
        <v/>
      </c>
      <c r="AY133" s="69">
        <f t="shared" ca="1" si="68"/>
        <v>9576.9336940818102</v>
      </c>
      <c r="AZ133" s="51">
        <f t="shared" si="57"/>
        <v>1248.2688849297801</v>
      </c>
      <c r="BA133" s="55">
        <f t="shared" ca="1" si="58"/>
        <v>0.13447450570588854</v>
      </c>
      <c r="BB133" s="55">
        <f t="shared" ca="1" si="69"/>
        <v>0.74567786717772888</v>
      </c>
      <c r="BC133" s="64">
        <f t="shared" ca="1" si="59"/>
        <v>-182.45856888342644</v>
      </c>
      <c r="BE133" s="52" t="str">
        <f t="shared" ca="1" si="60"/>
        <v/>
      </c>
      <c r="BF133" s="52" t="str">
        <f t="shared" ca="1" si="61"/>
        <v/>
      </c>
      <c r="BG133" s="52">
        <f t="shared" ca="1" si="62"/>
        <v>7.4999999999999751</v>
      </c>
      <c r="BH133" s="52">
        <f t="shared" ca="1" si="63"/>
        <v>7.4999999999999751</v>
      </c>
    </row>
    <row r="134" spans="19:60">
      <c r="S134" s="68">
        <f t="shared" si="82"/>
        <v>7</v>
      </c>
      <c r="T134" s="69">
        <f t="shared" si="82"/>
        <v>2</v>
      </c>
      <c r="U134" s="70">
        <f t="shared" si="76"/>
        <v>5</v>
      </c>
      <c r="V134" s="68">
        <f t="shared" si="81"/>
        <v>2</v>
      </c>
      <c r="W134" s="70">
        <f t="shared" si="81"/>
        <v>7</v>
      </c>
      <c r="X134" s="71">
        <f t="shared" si="81"/>
        <v>0.7142857142857143</v>
      </c>
      <c r="Y134" s="71">
        <f t="shared" si="81"/>
        <v>0.5</v>
      </c>
      <c r="Z134" s="69">
        <f t="shared" si="81"/>
        <v>10000</v>
      </c>
      <c r="AA134" s="69">
        <f t="shared" ca="1" si="81"/>
        <v>9282.5690518609536</v>
      </c>
      <c r="AB134" s="69">
        <f t="shared" ca="1" si="65"/>
        <v>-717.43094813904645</v>
      </c>
      <c r="AC134" s="69">
        <f t="shared" ca="1" si="78"/>
        <v>188.25048771415089</v>
      </c>
      <c r="AD134" s="73">
        <f t="shared" si="71"/>
        <v>7.3999999999999755</v>
      </c>
      <c r="AE134" s="69">
        <f t="shared" si="83"/>
        <v>0.70000000000000007</v>
      </c>
      <c r="AF134" s="69">
        <f t="shared" si="83"/>
        <v>4.9000000000000004</v>
      </c>
      <c r="AG134" s="78">
        <f t="shared" si="83"/>
        <v>200</v>
      </c>
      <c r="AH134" s="60">
        <f t="shared" si="83"/>
        <v>50</v>
      </c>
      <c r="AI134" s="60">
        <f t="shared" si="83"/>
        <v>245.00000000000003</v>
      </c>
      <c r="AJ134" s="60">
        <f t="shared" si="83"/>
        <v>10245</v>
      </c>
      <c r="AK134" s="60">
        <f t="shared" si="83"/>
        <v>927.43094813904702</v>
      </c>
      <c r="AL134" s="60">
        <f t="shared" si="83"/>
        <v>18.548618962780939</v>
      </c>
      <c r="AM134" s="60">
        <f t="shared" ca="1" si="83"/>
        <v>-668.06630591818998</v>
      </c>
      <c r="AN134" s="60">
        <f t="shared" ca="1" si="83"/>
        <v>-668.06630591818998</v>
      </c>
      <c r="AO134" s="60">
        <f t="shared" ca="1" si="83"/>
        <v>668.06630591818998</v>
      </c>
      <c r="AP134" s="63">
        <f t="shared" si="49"/>
        <v>35</v>
      </c>
      <c r="AQ134" s="62">
        <f t="shared" si="50"/>
        <v>3.6011647247001353</v>
      </c>
      <c r="AR134" s="62">
        <f t="shared" si="51"/>
        <v>180.05823623500677</v>
      </c>
      <c r="AS134" s="62">
        <f t="shared" si="52"/>
        <v>360.11647247001355</v>
      </c>
      <c r="AT134" s="62">
        <f t="shared" si="53"/>
        <v>-180.05823623500677</v>
      </c>
      <c r="AU134" s="62">
        <f t="shared" si="54"/>
        <v>900.2911811750339</v>
      </c>
      <c r="AV134" s="62">
        <f t="shared" si="55"/>
        <v>-360.11647247001355</v>
      </c>
      <c r="AW134" s="63">
        <f t="shared" si="67"/>
        <v>540.17470870502029</v>
      </c>
      <c r="AX134" s="61" t="str">
        <f t="shared" ca="1" si="56"/>
        <v/>
      </c>
      <c r="AY134" s="69">
        <f t="shared" ca="1" si="68"/>
        <v>9576.9336940818102</v>
      </c>
      <c r="AZ134" s="51">
        <f t="shared" si="57"/>
        <v>1260.4076536450475</v>
      </c>
      <c r="BA134" s="55">
        <f t="shared" ca="1" si="58"/>
        <v>0.13578220066053406</v>
      </c>
      <c r="BB134" s="55">
        <f t="shared" ca="1" si="69"/>
        <v>0.7529291984213764</v>
      </c>
      <c r="BC134" s="64">
        <f t="shared" ca="1" si="59"/>
        <v>-177.25623943402616</v>
      </c>
      <c r="BE134" s="52" t="str">
        <f t="shared" ca="1" si="60"/>
        <v/>
      </c>
      <c r="BF134" s="52" t="str">
        <f t="shared" ca="1" si="61"/>
        <v/>
      </c>
      <c r="BG134" s="52">
        <f t="shared" ca="1" si="62"/>
        <v>7.3999999999999755</v>
      </c>
      <c r="BH134" s="52">
        <f t="shared" ca="1" si="63"/>
        <v>7.3999999999999755</v>
      </c>
    </row>
    <row r="135" spans="19:60">
      <c r="S135" s="68">
        <f t="shared" si="82"/>
        <v>7</v>
      </c>
      <c r="T135" s="69">
        <f t="shared" si="82"/>
        <v>2</v>
      </c>
      <c r="U135" s="70">
        <f t="shared" si="76"/>
        <v>5</v>
      </c>
      <c r="V135" s="68">
        <f t="shared" si="81"/>
        <v>2</v>
      </c>
      <c r="W135" s="70">
        <f t="shared" si="81"/>
        <v>7</v>
      </c>
      <c r="X135" s="71">
        <f t="shared" si="81"/>
        <v>0.7142857142857143</v>
      </c>
      <c r="Y135" s="71">
        <f t="shared" si="81"/>
        <v>0.5</v>
      </c>
      <c r="Z135" s="69">
        <f t="shared" si="81"/>
        <v>10000</v>
      </c>
      <c r="AA135" s="69">
        <f t="shared" ca="1" si="81"/>
        <v>9282.5690518609536</v>
      </c>
      <c r="AB135" s="69">
        <f t="shared" ca="1" si="65"/>
        <v>-717.43094813904645</v>
      </c>
      <c r="AC135" s="69">
        <f t="shared" ca="1" si="78"/>
        <v>188.25048771415089</v>
      </c>
      <c r="AD135" s="73">
        <f t="shared" si="71"/>
        <v>7.2999999999999758</v>
      </c>
      <c r="AE135" s="69">
        <f t="shared" si="83"/>
        <v>0.70000000000000007</v>
      </c>
      <c r="AF135" s="69">
        <f t="shared" si="83"/>
        <v>4.9000000000000004</v>
      </c>
      <c r="AG135" s="78">
        <f t="shared" si="83"/>
        <v>200</v>
      </c>
      <c r="AH135" s="60">
        <f t="shared" si="83"/>
        <v>50</v>
      </c>
      <c r="AI135" s="60">
        <f t="shared" si="83"/>
        <v>245.00000000000003</v>
      </c>
      <c r="AJ135" s="60">
        <f t="shared" si="83"/>
        <v>10245</v>
      </c>
      <c r="AK135" s="60">
        <f t="shared" si="83"/>
        <v>927.43094813904702</v>
      </c>
      <c r="AL135" s="60">
        <f t="shared" si="83"/>
        <v>18.548618962780939</v>
      </c>
      <c r="AM135" s="60">
        <f t="shared" ca="1" si="83"/>
        <v>-668.06630591818998</v>
      </c>
      <c r="AN135" s="60">
        <f t="shared" ca="1" si="83"/>
        <v>-668.06630591818998</v>
      </c>
      <c r="AO135" s="60">
        <f t="shared" ca="1" si="83"/>
        <v>668.06630591818998</v>
      </c>
      <c r="AP135" s="63">
        <f t="shared" si="49"/>
        <v>35</v>
      </c>
      <c r="AQ135" s="62">
        <f t="shared" si="50"/>
        <v>3.6367971181891785</v>
      </c>
      <c r="AR135" s="62">
        <f t="shared" si="51"/>
        <v>181.83985590945892</v>
      </c>
      <c r="AS135" s="62">
        <f t="shared" si="52"/>
        <v>363.67971181891784</v>
      </c>
      <c r="AT135" s="62">
        <f t="shared" si="53"/>
        <v>-181.83985590945892</v>
      </c>
      <c r="AU135" s="62">
        <f t="shared" si="54"/>
        <v>909.19927954729462</v>
      </c>
      <c r="AV135" s="62">
        <f t="shared" si="55"/>
        <v>-363.67971181891784</v>
      </c>
      <c r="AW135" s="63">
        <f t="shared" si="67"/>
        <v>545.51956772837684</v>
      </c>
      <c r="AX135" s="61" t="str">
        <f t="shared" ca="1" si="56"/>
        <v/>
      </c>
      <c r="AY135" s="69">
        <f t="shared" ca="1" si="68"/>
        <v>9576.9336940818102</v>
      </c>
      <c r="AZ135" s="51">
        <f t="shared" si="57"/>
        <v>1272.8789913662124</v>
      </c>
      <c r="BA135" s="55">
        <f t="shared" ca="1" si="58"/>
        <v>0.13712572287421096</v>
      </c>
      <c r="BB135" s="55">
        <f t="shared" ca="1" si="69"/>
        <v>0.76037919627443895</v>
      </c>
      <c r="BC135" s="64">
        <f t="shared" ca="1" si="59"/>
        <v>-171.91138041066961</v>
      </c>
      <c r="BE135" s="52" t="str">
        <f t="shared" ca="1" si="60"/>
        <v/>
      </c>
      <c r="BF135" s="52" t="str">
        <f t="shared" ca="1" si="61"/>
        <v/>
      </c>
      <c r="BG135" s="52">
        <f t="shared" ca="1" si="62"/>
        <v>7.2999999999999758</v>
      </c>
      <c r="BH135" s="52">
        <f t="shared" ca="1" si="63"/>
        <v>7.2999999999999758</v>
      </c>
    </row>
    <row r="136" spans="19:60">
      <c r="S136" s="68">
        <f t="shared" si="82"/>
        <v>7</v>
      </c>
      <c r="T136" s="69">
        <f t="shared" si="82"/>
        <v>2</v>
      </c>
      <c r="U136" s="70">
        <f t="shared" ref="U136:U167" si="84">ROUND((1/T136)*S136,0)+1</f>
        <v>5</v>
      </c>
      <c r="V136" s="68">
        <f t="shared" si="81"/>
        <v>2</v>
      </c>
      <c r="W136" s="70">
        <f t="shared" si="81"/>
        <v>7</v>
      </c>
      <c r="X136" s="71">
        <f t="shared" si="81"/>
        <v>0.7142857142857143</v>
      </c>
      <c r="Y136" s="71">
        <f t="shared" si="81"/>
        <v>0.5</v>
      </c>
      <c r="Z136" s="69">
        <f t="shared" si="81"/>
        <v>10000</v>
      </c>
      <c r="AA136" s="69">
        <f t="shared" ca="1" si="81"/>
        <v>9282.5690518609536</v>
      </c>
      <c r="AB136" s="69">
        <f t="shared" ca="1" si="65"/>
        <v>-717.43094813904645</v>
      </c>
      <c r="AC136" s="69">
        <f t="shared" ca="1" si="78"/>
        <v>188.25048771415089</v>
      </c>
      <c r="AD136" s="73">
        <f t="shared" si="71"/>
        <v>7.1999999999999762</v>
      </c>
      <c r="AE136" s="69">
        <f t="shared" si="83"/>
        <v>0.70000000000000007</v>
      </c>
      <c r="AF136" s="69">
        <f t="shared" si="83"/>
        <v>4.9000000000000004</v>
      </c>
      <c r="AG136" s="78">
        <f t="shared" si="83"/>
        <v>200</v>
      </c>
      <c r="AH136" s="60">
        <f t="shared" si="83"/>
        <v>50</v>
      </c>
      <c r="AI136" s="60">
        <f t="shared" si="83"/>
        <v>245.00000000000003</v>
      </c>
      <c r="AJ136" s="60">
        <f t="shared" si="83"/>
        <v>10245</v>
      </c>
      <c r="AK136" s="60">
        <f t="shared" si="83"/>
        <v>927.43094813904702</v>
      </c>
      <c r="AL136" s="60">
        <f t="shared" si="83"/>
        <v>18.548618962780939</v>
      </c>
      <c r="AM136" s="60">
        <f t="shared" ca="1" si="83"/>
        <v>-668.06630591818998</v>
      </c>
      <c r="AN136" s="60">
        <f t="shared" ca="1" si="83"/>
        <v>-668.06630591818998</v>
      </c>
      <c r="AO136" s="60">
        <f t="shared" ca="1" si="83"/>
        <v>668.06630591818998</v>
      </c>
      <c r="AP136" s="63">
        <f t="shared" ref="AP136:AP199" si="85">AE136*AH136</f>
        <v>35</v>
      </c>
      <c r="AQ136" s="62">
        <f t="shared" ref="AQ136:AQ199" si="86">IF(AL136=0,1,(1+(AL136+AE136)/(AD136*(T136-1))))</f>
        <v>3.6734193003862501</v>
      </c>
      <c r="AR136" s="62">
        <f t="shared" ref="AR136:AR199" si="87">IF(AQ136&lt;=0,AH136,AQ136*AH136)</f>
        <v>183.67096501931252</v>
      </c>
      <c r="AS136" s="62">
        <f t="shared" ref="AS136:AS199" si="88">(T136*AR136)</f>
        <v>367.34193003862504</v>
      </c>
      <c r="AT136" s="62">
        <f t="shared" ref="AT136:AT199" si="89">-AR136</f>
        <v>-183.67096501931252</v>
      </c>
      <c r="AU136" s="62">
        <f t="shared" ref="AU136:AU199" si="90">(AS136+AT136)*U136</f>
        <v>918.35482509656254</v>
      </c>
      <c r="AV136" s="62">
        <f t="shared" ref="AV136:AV199" si="91">AT136*V136</f>
        <v>-367.34193003862504</v>
      </c>
      <c r="AW136" s="63">
        <f t="shared" si="67"/>
        <v>551.0128950579375</v>
      </c>
      <c r="AX136" s="61" t="str">
        <f t="shared" ref="AX136:AX199" ca="1" si="92">IF(AY136+AW136&gt;AJ136,"VINTO","")</f>
        <v/>
      </c>
      <c r="AY136" s="69">
        <f t="shared" ca="1" si="68"/>
        <v>9576.9336940818102</v>
      </c>
      <c r="AZ136" s="51">
        <f t="shared" ref="AZ136:AZ199" si="93">AR136*W136</f>
        <v>1285.6967551351877</v>
      </c>
      <c r="BA136" s="55">
        <f t="shared" ref="BA136:BA199" ca="1" si="94">IFERROR(AZ136/AA136,0)</f>
        <v>0.13850656514937892</v>
      </c>
      <c r="BB136" s="55">
        <f t="shared" ca="1" si="69"/>
        <v>0.76803613851230845</v>
      </c>
      <c r="BC136" s="64">
        <f t="shared" ref="BC136:BC199" ca="1" si="95">AW136+AB136</f>
        <v>-166.41805308110895</v>
      </c>
      <c r="BE136" s="52" t="str">
        <f t="shared" ref="BE136:BE199" ca="1" si="96">IF(((AR136-AC136)/AC136)&gt;=BE$4,AD136,"")</f>
        <v/>
      </c>
      <c r="BF136" s="52" t="str">
        <f t="shared" ref="BF136:BF199" ca="1" si="97">IF(AX136="","",AD136)</f>
        <v/>
      </c>
      <c r="BG136" s="52">
        <f t="shared" ref="BG136:BG199" ca="1" si="98">IF(BA136&lt;=BG$4,AD136,"")</f>
        <v>7.1999999999999762</v>
      </c>
      <c r="BH136" s="52">
        <f t="shared" ref="BH136:BH199" ca="1" si="99">IF(BB136&gt;=BH$4,AD136,"")</f>
        <v>7.1999999999999762</v>
      </c>
    </row>
    <row r="137" spans="19:60">
      <c r="S137" s="68">
        <f t="shared" si="82"/>
        <v>7</v>
      </c>
      <c r="T137" s="69">
        <f t="shared" si="82"/>
        <v>2</v>
      </c>
      <c r="U137" s="70">
        <f t="shared" si="84"/>
        <v>5</v>
      </c>
      <c r="V137" s="68">
        <f t="shared" ref="V137:AA152" si="100">V136</f>
        <v>2</v>
      </c>
      <c r="W137" s="70">
        <f t="shared" si="100"/>
        <v>7</v>
      </c>
      <c r="X137" s="71">
        <f t="shared" si="100"/>
        <v>0.7142857142857143</v>
      </c>
      <c r="Y137" s="71">
        <f t="shared" si="100"/>
        <v>0.5</v>
      </c>
      <c r="Z137" s="69">
        <f t="shared" si="100"/>
        <v>10000</v>
      </c>
      <c r="AA137" s="69">
        <f t="shared" ca="1" si="100"/>
        <v>9282.5690518609536</v>
      </c>
      <c r="AB137" s="69">
        <f t="shared" ref="AB137:AB200" ca="1" si="101">AA137-Z137</f>
        <v>-717.43094813904645</v>
      </c>
      <c r="AC137" s="69">
        <f t="shared" ref="AC137:AC168" ca="1" si="102">AC136</f>
        <v>188.25048771415089</v>
      </c>
      <c r="AD137" s="73">
        <f t="shared" si="71"/>
        <v>7.0999999999999766</v>
      </c>
      <c r="AE137" s="69">
        <f t="shared" si="83"/>
        <v>0.70000000000000007</v>
      </c>
      <c r="AF137" s="69">
        <f t="shared" si="83"/>
        <v>4.9000000000000004</v>
      </c>
      <c r="AG137" s="78">
        <f t="shared" si="83"/>
        <v>200</v>
      </c>
      <c r="AH137" s="60">
        <f t="shared" si="83"/>
        <v>50</v>
      </c>
      <c r="AI137" s="60">
        <f t="shared" si="83"/>
        <v>245.00000000000003</v>
      </c>
      <c r="AJ137" s="60">
        <f t="shared" si="83"/>
        <v>10245</v>
      </c>
      <c r="AK137" s="60">
        <f t="shared" si="83"/>
        <v>927.43094813904702</v>
      </c>
      <c r="AL137" s="60">
        <f t="shared" si="83"/>
        <v>18.548618962780939</v>
      </c>
      <c r="AM137" s="60">
        <f t="shared" ca="1" si="83"/>
        <v>-668.06630591818998</v>
      </c>
      <c r="AN137" s="60">
        <f t="shared" ca="1" si="83"/>
        <v>-668.06630591818998</v>
      </c>
      <c r="AO137" s="60">
        <f t="shared" ca="1" si="83"/>
        <v>668.06630591818998</v>
      </c>
      <c r="AP137" s="63">
        <f t="shared" si="85"/>
        <v>35</v>
      </c>
      <c r="AQ137" s="62">
        <f t="shared" si="86"/>
        <v>3.7110730933494369</v>
      </c>
      <c r="AR137" s="62">
        <f t="shared" si="87"/>
        <v>185.55365466747185</v>
      </c>
      <c r="AS137" s="62">
        <f t="shared" si="88"/>
        <v>371.10730933494369</v>
      </c>
      <c r="AT137" s="62">
        <f t="shared" si="89"/>
        <v>-185.55365466747185</v>
      </c>
      <c r="AU137" s="62">
        <f t="shared" si="90"/>
        <v>927.76827333735923</v>
      </c>
      <c r="AV137" s="62">
        <f t="shared" si="91"/>
        <v>-371.10730933494369</v>
      </c>
      <c r="AW137" s="63">
        <f t="shared" ref="AW137:AW200" si="103">SUM(AU137:AV137)</f>
        <v>556.66096400241554</v>
      </c>
      <c r="AX137" s="61" t="str">
        <f t="shared" ca="1" si="92"/>
        <v/>
      </c>
      <c r="AY137" s="69">
        <f t="shared" ref="AY137:AY200" ca="1" si="104">AY136</f>
        <v>9576.9336940818102</v>
      </c>
      <c r="AZ137" s="51">
        <f t="shared" si="93"/>
        <v>1298.8755826723029</v>
      </c>
      <c r="BA137" s="55">
        <f t="shared" ca="1" si="94"/>
        <v>0.13992630439004455</v>
      </c>
      <c r="BB137" s="55">
        <f t="shared" ref="BB137:BB200" ca="1" si="105">IFERROR(AW137/ABS(AB137),0)</f>
        <v>0.77590876926392105</v>
      </c>
      <c r="BC137" s="64">
        <f t="shared" ca="1" si="95"/>
        <v>-160.76998413663091</v>
      </c>
      <c r="BE137" s="52" t="str">
        <f t="shared" ca="1" si="96"/>
        <v/>
      </c>
      <c r="BF137" s="52" t="str">
        <f t="shared" ca="1" si="97"/>
        <v/>
      </c>
      <c r="BG137" s="52">
        <f t="shared" ca="1" si="98"/>
        <v>7.0999999999999766</v>
      </c>
      <c r="BH137" s="52">
        <f t="shared" ca="1" si="99"/>
        <v>7.0999999999999766</v>
      </c>
    </row>
    <row r="138" spans="19:60">
      <c r="S138" s="68">
        <f t="shared" ref="S138:T153" si="106">S137</f>
        <v>7</v>
      </c>
      <c r="T138" s="69">
        <f t="shared" si="106"/>
        <v>2</v>
      </c>
      <c r="U138" s="70">
        <f t="shared" si="84"/>
        <v>5</v>
      </c>
      <c r="V138" s="68">
        <f t="shared" si="100"/>
        <v>2</v>
      </c>
      <c r="W138" s="70">
        <f t="shared" si="100"/>
        <v>7</v>
      </c>
      <c r="X138" s="71">
        <f t="shared" si="100"/>
        <v>0.7142857142857143</v>
      </c>
      <c r="Y138" s="71">
        <f t="shared" si="100"/>
        <v>0.5</v>
      </c>
      <c r="Z138" s="69">
        <f t="shared" si="100"/>
        <v>10000</v>
      </c>
      <c r="AA138" s="69">
        <f t="shared" ca="1" si="100"/>
        <v>9282.5690518609536</v>
      </c>
      <c r="AB138" s="69">
        <f t="shared" ca="1" si="101"/>
        <v>-717.43094813904645</v>
      </c>
      <c r="AC138" s="69">
        <f t="shared" ca="1" si="102"/>
        <v>188.25048771415089</v>
      </c>
      <c r="AD138" s="73">
        <f t="shared" ref="AD138:AD201" si="107">AD137-0.1</f>
        <v>6.9999999999999769</v>
      </c>
      <c r="AE138" s="69">
        <f t="shared" ref="AE138:AO153" si="108">AE137</f>
        <v>0.70000000000000007</v>
      </c>
      <c r="AF138" s="69">
        <f t="shared" si="108"/>
        <v>4.9000000000000004</v>
      </c>
      <c r="AG138" s="78">
        <f t="shared" si="108"/>
        <v>200</v>
      </c>
      <c r="AH138" s="60">
        <f t="shared" si="108"/>
        <v>50</v>
      </c>
      <c r="AI138" s="60">
        <f t="shared" si="108"/>
        <v>245.00000000000003</v>
      </c>
      <c r="AJ138" s="60">
        <f t="shared" si="108"/>
        <v>10245</v>
      </c>
      <c r="AK138" s="60">
        <f t="shared" si="108"/>
        <v>927.43094813904702</v>
      </c>
      <c r="AL138" s="60">
        <f t="shared" si="108"/>
        <v>18.548618962780939</v>
      </c>
      <c r="AM138" s="60">
        <f t="shared" ca="1" si="108"/>
        <v>-668.06630591818998</v>
      </c>
      <c r="AN138" s="60">
        <f t="shared" ca="1" si="108"/>
        <v>-668.06630591818998</v>
      </c>
      <c r="AO138" s="60">
        <f t="shared" ca="1" si="108"/>
        <v>668.06630591818998</v>
      </c>
      <c r="AP138" s="63">
        <f t="shared" si="85"/>
        <v>35</v>
      </c>
      <c r="AQ138" s="62">
        <f t="shared" si="86"/>
        <v>3.7498027089687147</v>
      </c>
      <c r="AR138" s="62">
        <f t="shared" si="87"/>
        <v>187.49013544843572</v>
      </c>
      <c r="AS138" s="62">
        <f t="shared" si="88"/>
        <v>374.98027089687145</v>
      </c>
      <c r="AT138" s="62">
        <f t="shared" si="89"/>
        <v>-187.49013544843572</v>
      </c>
      <c r="AU138" s="62">
        <f t="shared" si="90"/>
        <v>937.45067724217859</v>
      </c>
      <c r="AV138" s="62">
        <f t="shared" si="91"/>
        <v>-374.98027089687145</v>
      </c>
      <c r="AW138" s="63">
        <f t="shared" si="103"/>
        <v>562.47040634530708</v>
      </c>
      <c r="AX138" s="61" t="str">
        <f t="shared" ca="1" si="92"/>
        <v/>
      </c>
      <c r="AY138" s="69">
        <f t="shared" ca="1" si="104"/>
        <v>9576.9336940818102</v>
      </c>
      <c r="AZ138" s="51">
        <f t="shared" si="93"/>
        <v>1312.4309481390501</v>
      </c>
      <c r="BA138" s="55">
        <f t="shared" ca="1" si="94"/>
        <v>0.14138660760901489</v>
      </c>
      <c r="BB138" s="55">
        <f t="shared" ca="1" si="105"/>
        <v>0.78400633232272243</v>
      </c>
      <c r="BC138" s="64">
        <f t="shared" ca="1" si="95"/>
        <v>-154.96054179373937</v>
      </c>
      <c r="BE138" s="52" t="str">
        <f t="shared" ca="1" si="96"/>
        <v/>
      </c>
      <c r="BF138" s="52" t="str">
        <f t="shared" ca="1" si="97"/>
        <v/>
      </c>
      <c r="BG138" s="52">
        <f t="shared" ca="1" si="98"/>
        <v>6.9999999999999769</v>
      </c>
      <c r="BH138" s="52">
        <f t="shared" ca="1" si="99"/>
        <v>6.9999999999999769</v>
      </c>
    </row>
    <row r="139" spans="19:60">
      <c r="S139" s="68">
        <f t="shared" si="106"/>
        <v>7</v>
      </c>
      <c r="T139" s="69">
        <f t="shared" si="106"/>
        <v>2</v>
      </c>
      <c r="U139" s="70">
        <f t="shared" si="84"/>
        <v>5</v>
      </c>
      <c r="V139" s="68">
        <f t="shared" si="100"/>
        <v>2</v>
      </c>
      <c r="W139" s="70">
        <f t="shared" si="100"/>
        <v>7</v>
      </c>
      <c r="X139" s="71">
        <f t="shared" si="100"/>
        <v>0.7142857142857143</v>
      </c>
      <c r="Y139" s="71">
        <f t="shared" si="100"/>
        <v>0.5</v>
      </c>
      <c r="Z139" s="69">
        <f t="shared" si="100"/>
        <v>10000</v>
      </c>
      <c r="AA139" s="69">
        <f t="shared" ca="1" si="100"/>
        <v>9282.5690518609536</v>
      </c>
      <c r="AB139" s="69">
        <f t="shared" ca="1" si="101"/>
        <v>-717.43094813904645</v>
      </c>
      <c r="AC139" s="69">
        <f t="shared" ca="1" si="102"/>
        <v>188.25048771415089</v>
      </c>
      <c r="AD139" s="73">
        <f t="shared" si="107"/>
        <v>6.8999999999999773</v>
      </c>
      <c r="AE139" s="69">
        <f t="shared" si="108"/>
        <v>0.70000000000000007</v>
      </c>
      <c r="AF139" s="69">
        <f t="shared" si="108"/>
        <v>4.9000000000000004</v>
      </c>
      <c r="AG139" s="78">
        <f t="shared" si="108"/>
        <v>200</v>
      </c>
      <c r="AH139" s="60">
        <f t="shared" si="108"/>
        <v>50</v>
      </c>
      <c r="AI139" s="60">
        <f t="shared" si="108"/>
        <v>245.00000000000003</v>
      </c>
      <c r="AJ139" s="60">
        <f t="shared" si="108"/>
        <v>10245</v>
      </c>
      <c r="AK139" s="60">
        <f t="shared" si="108"/>
        <v>927.43094813904702</v>
      </c>
      <c r="AL139" s="60">
        <f t="shared" si="108"/>
        <v>18.548618962780939</v>
      </c>
      <c r="AM139" s="60">
        <f t="shared" ca="1" si="108"/>
        <v>-668.06630591818998</v>
      </c>
      <c r="AN139" s="60">
        <f t="shared" ca="1" si="108"/>
        <v>-668.06630591818998</v>
      </c>
      <c r="AO139" s="60">
        <f t="shared" ca="1" si="108"/>
        <v>668.06630591818998</v>
      </c>
      <c r="AP139" s="63">
        <f t="shared" si="85"/>
        <v>35</v>
      </c>
      <c r="AQ139" s="62">
        <f t="shared" si="86"/>
        <v>3.7896549221421743</v>
      </c>
      <c r="AR139" s="62">
        <f t="shared" si="87"/>
        <v>189.48274610710871</v>
      </c>
      <c r="AS139" s="62">
        <f t="shared" si="88"/>
        <v>378.96549221421742</v>
      </c>
      <c r="AT139" s="62">
        <f t="shared" si="89"/>
        <v>-189.48274610710871</v>
      </c>
      <c r="AU139" s="62">
        <f t="shared" si="90"/>
        <v>947.41373053554355</v>
      </c>
      <c r="AV139" s="62">
        <f t="shared" si="91"/>
        <v>-378.96549221421742</v>
      </c>
      <c r="AW139" s="63">
        <f t="shared" si="103"/>
        <v>568.44823832132613</v>
      </c>
      <c r="AX139" s="61" t="str">
        <f t="shared" ca="1" si="92"/>
        <v/>
      </c>
      <c r="AY139" s="69">
        <f t="shared" ca="1" si="104"/>
        <v>9576.9336940818102</v>
      </c>
      <c r="AZ139" s="51">
        <f t="shared" si="93"/>
        <v>1326.3792227497611</v>
      </c>
      <c r="BA139" s="55">
        <f t="shared" ca="1" si="94"/>
        <v>0.14288923845752063</v>
      </c>
      <c r="BB139" s="55">
        <f t="shared" ca="1" si="105"/>
        <v>0.79233860735424289</v>
      </c>
      <c r="BC139" s="64">
        <f t="shared" ca="1" si="95"/>
        <v>-148.98270981772032</v>
      </c>
      <c r="BE139" s="52" t="str">
        <f t="shared" ca="1" si="96"/>
        <v/>
      </c>
      <c r="BF139" s="52" t="str">
        <f t="shared" ca="1" si="97"/>
        <v/>
      </c>
      <c r="BG139" s="52">
        <f t="shared" ca="1" si="98"/>
        <v>6.8999999999999773</v>
      </c>
      <c r="BH139" s="52">
        <f t="shared" ca="1" si="99"/>
        <v>6.8999999999999773</v>
      </c>
    </row>
    <row r="140" spans="19:60">
      <c r="S140" s="68">
        <f t="shared" si="106"/>
        <v>7</v>
      </c>
      <c r="T140" s="69">
        <f t="shared" si="106"/>
        <v>2</v>
      </c>
      <c r="U140" s="70">
        <f t="shared" si="84"/>
        <v>5</v>
      </c>
      <c r="V140" s="68">
        <f t="shared" si="100"/>
        <v>2</v>
      </c>
      <c r="W140" s="70">
        <f t="shared" si="100"/>
        <v>7</v>
      </c>
      <c r="X140" s="71">
        <f t="shared" si="100"/>
        <v>0.7142857142857143</v>
      </c>
      <c r="Y140" s="71">
        <f t="shared" si="100"/>
        <v>0.5</v>
      </c>
      <c r="Z140" s="69">
        <f t="shared" si="100"/>
        <v>10000</v>
      </c>
      <c r="AA140" s="69">
        <f t="shared" ca="1" si="100"/>
        <v>9282.5690518609536</v>
      </c>
      <c r="AB140" s="69">
        <f t="shared" ca="1" si="101"/>
        <v>-717.43094813904645</v>
      </c>
      <c r="AC140" s="69">
        <f t="shared" ca="1" si="102"/>
        <v>188.25048771415089</v>
      </c>
      <c r="AD140" s="73">
        <f t="shared" si="107"/>
        <v>6.7999999999999776</v>
      </c>
      <c r="AE140" s="69">
        <f t="shared" si="108"/>
        <v>0.70000000000000007</v>
      </c>
      <c r="AF140" s="69">
        <f t="shared" si="108"/>
        <v>4.9000000000000004</v>
      </c>
      <c r="AG140" s="78">
        <f t="shared" si="108"/>
        <v>200</v>
      </c>
      <c r="AH140" s="60">
        <f t="shared" si="108"/>
        <v>50</v>
      </c>
      <c r="AI140" s="60">
        <f t="shared" si="108"/>
        <v>245.00000000000003</v>
      </c>
      <c r="AJ140" s="60">
        <f t="shared" si="108"/>
        <v>10245</v>
      </c>
      <c r="AK140" s="60">
        <f t="shared" si="108"/>
        <v>927.43094813904702</v>
      </c>
      <c r="AL140" s="60">
        <f t="shared" si="108"/>
        <v>18.548618962780939</v>
      </c>
      <c r="AM140" s="60">
        <f t="shared" ca="1" si="108"/>
        <v>-668.06630591818998</v>
      </c>
      <c r="AN140" s="60">
        <f t="shared" ca="1" si="108"/>
        <v>-668.06630591818998</v>
      </c>
      <c r="AO140" s="60">
        <f t="shared" ca="1" si="108"/>
        <v>668.06630591818998</v>
      </c>
      <c r="AP140" s="63">
        <f t="shared" si="85"/>
        <v>35</v>
      </c>
      <c r="AQ140" s="62">
        <f t="shared" si="86"/>
        <v>3.8306792592325003</v>
      </c>
      <c r="AR140" s="62">
        <f t="shared" si="87"/>
        <v>191.53396296162501</v>
      </c>
      <c r="AS140" s="62">
        <f t="shared" si="88"/>
        <v>383.06792592325002</v>
      </c>
      <c r="AT140" s="62">
        <f t="shared" si="89"/>
        <v>-191.53396296162501</v>
      </c>
      <c r="AU140" s="62">
        <f t="shared" si="90"/>
        <v>957.66981480812501</v>
      </c>
      <c r="AV140" s="62">
        <f t="shared" si="91"/>
        <v>-383.06792592325002</v>
      </c>
      <c r="AW140" s="63">
        <f t="shared" si="103"/>
        <v>574.60188888487505</v>
      </c>
      <c r="AX140" s="61" t="str">
        <f t="shared" ca="1" si="92"/>
        <v/>
      </c>
      <c r="AY140" s="69">
        <f t="shared" ca="1" si="104"/>
        <v>9576.9336940818102</v>
      </c>
      <c r="AZ140" s="51">
        <f t="shared" si="93"/>
        <v>1340.737740731375</v>
      </c>
      <c r="BA140" s="55">
        <f t="shared" ca="1" si="94"/>
        <v>0.14443606433098241</v>
      </c>
      <c r="BB140" s="55">
        <f t="shared" ca="1" si="105"/>
        <v>0.800915949298455</v>
      </c>
      <c r="BC140" s="64">
        <f t="shared" ca="1" si="95"/>
        <v>-142.8290592541714</v>
      </c>
      <c r="BE140" s="52" t="str">
        <f t="shared" ca="1" si="96"/>
        <v/>
      </c>
      <c r="BF140" s="52" t="str">
        <f t="shared" ca="1" si="97"/>
        <v/>
      </c>
      <c r="BG140" s="52">
        <f t="shared" ca="1" si="98"/>
        <v>6.7999999999999776</v>
      </c>
      <c r="BH140" s="52">
        <f t="shared" ca="1" si="99"/>
        <v>6.7999999999999776</v>
      </c>
    </row>
    <row r="141" spans="19:60">
      <c r="S141" s="68">
        <f t="shared" si="106"/>
        <v>7</v>
      </c>
      <c r="T141" s="69">
        <f t="shared" si="106"/>
        <v>2</v>
      </c>
      <c r="U141" s="70">
        <f t="shared" si="84"/>
        <v>5</v>
      </c>
      <c r="V141" s="68">
        <f t="shared" si="100"/>
        <v>2</v>
      </c>
      <c r="W141" s="70">
        <f t="shared" si="100"/>
        <v>7</v>
      </c>
      <c r="X141" s="71">
        <f t="shared" si="100"/>
        <v>0.7142857142857143</v>
      </c>
      <c r="Y141" s="71">
        <f t="shared" si="100"/>
        <v>0.5</v>
      </c>
      <c r="Z141" s="69">
        <f t="shared" si="100"/>
        <v>10000</v>
      </c>
      <c r="AA141" s="69">
        <f t="shared" ca="1" si="100"/>
        <v>9282.5690518609536</v>
      </c>
      <c r="AB141" s="69">
        <f t="shared" ca="1" si="101"/>
        <v>-717.43094813904645</v>
      </c>
      <c r="AC141" s="69">
        <f t="shared" ca="1" si="102"/>
        <v>188.25048771415089</v>
      </c>
      <c r="AD141" s="73">
        <f t="shared" si="107"/>
        <v>6.699999999999978</v>
      </c>
      <c r="AE141" s="69">
        <f t="shared" si="108"/>
        <v>0.70000000000000007</v>
      </c>
      <c r="AF141" s="69">
        <f t="shared" si="108"/>
        <v>4.9000000000000004</v>
      </c>
      <c r="AG141" s="78">
        <f t="shared" si="108"/>
        <v>200</v>
      </c>
      <c r="AH141" s="60">
        <f t="shared" si="108"/>
        <v>50</v>
      </c>
      <c r="AI141" s="60">
        <f t="shared" si="108"/>
        <v>245.00000000000003</v>
      </c>
      <c r="AJ141" s="60">
        <f t="shared" si="108"/>
        <v>10245</v>
      </c>
      <c r="AK141" s="60">
        <f t="shared" si="108"/>
        <v>927.43094813904702</v>
      </c>
      <c r="AL141" s="60">
        <f t="shared" si="108"/>
        <v>18.548618962780939</v>
      </c>
      <c r="AM141" s="60">
        <f t="shared" ca="1" si="108"/>
        <v>-668.06630591818998</v>
      </c>
      <c r="AN141" s="60">
        <f t="shared" ca="1" si="108"/>
        <v>-668.06630591818998</v>
      </c>
      <c r="AO141" s="60">
        <f t="shared" ca="1" si="108"/>
        <v>668.06630591818998</v>
      </c>
      <c r="AP141" s="63">
        <f t="shared" si="85"/>
        <v>35</v>
      </c>
      <c r="AQ141" s="62">
        <f t="shared" si="86"/>
        <v>3.8729282034001495</v>
      </c>
      <c r="AR141" s="62">
        <f t="shared" si="87"/>
        <v>193.64641017000747</v>
      </c>
      <c r="AS141" s="62">
        <f t="shared" si="88"/>
        <v>387.29282034001494</v>
      </c>
      <c r="AT141" s="62">
        <f t="shared" si="89"/>
        <v>-193.64641017000747</v>
      </c>
      <c r="AU141" s="62">
        <f t="shared" si="90"/>
        <v>968.23205085003735</v>
      </c>
      <c r="AV141" s="62">
        <f t="shared" si="91"/>
        <v>-387.29282034001494</v>
      </c>
      <c r="AW141" s="63">
        <f t="shared" si="103"/>
        <v>580.93923051002241</v>
      </c>
      <c r="AX141" s="61" t="str">
        <f t="shared" ca="1" si="92"/>
        <v/>
      </c>
      <c r="AY141" s="69">
        <f t="shared" ca="1" si="104"/>
        <v>9576.9336940818102</v>
      </c>
      <c r="AZ141" s="51">
        <f t="shared" si="93"/>
        <v>1355.5248711900522</v>
      </c>
      <c r="BA141" s="55">
        <f t="shared" ca="1" si="94"/>
        <v>0.14602906411111469</v>
      </c>
      <c r="BB141" s="55">
        <f t="shared" ca="1" si="105"/>
        <v>0.80974933130070326</v>
      </c>
      <c r="BC141" s="64">
        <f t="shared" ca="1" si="95"/>
        <v>-136.49171762902404</v>
      </c>
      <c r="BE141" s="52" t="str">
        <f t="shared" ca="1" si="96"/>
        <v/>
      </c>
      <c r="BF141" s="52" t="str">
        <f t="shared" ca="1" si="97"/>
        <v/>
      </c>
      <c r="BG141" s="52">
        <f t="shared" ca="1" si="98"/>
        <v>6.699999999999978</v>
      </c>
      <c r="BH141" s="52">
        <f t="shared" ca="1" si="99"/>
        <v>6.699999999999978</v>
      </c>
    </row>
    <row r="142" spans="19:60">
      <c r="S142" s="68">
        <f t="shared" si="106"/>
        <v>7</v>
      </c>
      <c r="T142" s="69">
        <f t="shared" si="106"/>
        <v>2</v>
      </c>
      <c r="U142" s="70">
        <f t="shared" si="84"/>
        <v>5</v>
      </c>
      <c r="V142" s="68">
        <f t="shared" si="100"/>
        <v>2</v>
      </c>
      <c r="W142" s="70">
        <f t="shared" si="100"/>
        <v>7</v>
      </c>
      <c r="X142" s="71">
        <f t="shared" si="100"/>
        <v>0.7142857142857143</v>
      </c>
      <c r="Y142" s="71">
        <f t="shared" si="100"/>
        <v>0.5</v>
      </c>
      <c r="Z142" s="69">
        <f t="shared" si="100"/>
        <v>10000</v>
      </c>
      <c r="AA142" s="69">
        <f t="shared" ca="1" si="100"/>
        <v>9282.5690518609536</v>
      </c>
      <c r="AB142" s="69">
        <f t="shared" ca="1" si="101"/>
        <v>-717.43094813904645</v>
      </c>
      <c r="AC142" s="69">
        <f t="shared" ca="1" si="102"/>
        <v>188.25048771415089</v>
      </c>
      <c r="AD142" s="73">
        <f t="shared" si="107"/>
        <v>6.5999999999999783</v>
      </c>
      <c r="AE142" s="69">
        <f t="shared" si="108"/>
        <v>0.70000000000000007</v>
      </c>
      <c r="AF142" s="69">
        <f t="shared" si="108"/>
        <v>4.9000000000000004</v>
      </c>
      <c r="AG142" s="78">
        <f t="shared" si="108"/>
        <v>200</v>
      </c>
      <c r="AH142" s="60">
        <f t="shared" si="108"/>
        <v>50</v>
      </c>
      <c r="AI142" s="60">
        <f t="shared" si="108"/>
        <v>245.00000000000003</v>
      </c>
      <c r="AJ142" s="60">
        <f t="shared" si="108"/>
        <v>10245</v>
      </c>
      <c r="AK142" s="60">
        <f t="shared" si="108"/>
        <v>927.43094813904702</v>
      </c>
      <c r="AL142" s="60">
        <f t="shared" si="108"/>
        <v>18.548618962780939</v>
      </c>
      <c r="AM142" s="60">
        <f t="shared" ca="1" si="108"/>
        <v>-668.06630591818998</v>
      </c>
      <c r="AN142" s="60">
        <f t="shared" ca="1" si="108"/>
        <v>-668.06630591818998</v>
      </c>
      <c r="AO142" s="60">
        <f t="shared" ca="1" si="108"/>
        <v>668.06630591818998</v>
      </c>
      <c r="AP142" s="63">
        <f t="shared" si="85"/>
        <v>35</v>
      </c>
      <c r="AQ142" s="62">
        <f t="shared" si="86"/>
        <v>3.9164574186031822</v>
      </c>
      <c r="AR142" s="62">
        <f t="shared" si="87"/>
        <v>195.8228709301591</v>
      </c>
      <c r="AS142" s="62">
        <f t="shared" si="88"/>
        <v>391.6457418603182</v>
      </c>
      <c r="AT142" s="62">
        <f t="shared" si="89"/>
        <v>-195.8228709301591</v>
      </c>
      <c r="AU142" s="62">
        <f t="shared" si="90"/>
        <v>979.11435465079546</v>
      </c>
      <c r="AV142" s="62">
        <f t="shared" si="91"/>
        <v>-391.6457418603182</v>
      </c>
      <c r="AW142" s="63">
        <f t="shared" si="103"/>
        <v>587.46861279047721</v>
      </c>
      <c r="AX142" s="61" t="str">
        <f t="shared" ca="1" si="92"/>
        <v/>
      </c>
      <c r="AY142" s="69">
        <f t="shared" ca="1" si="104"/>
        <v>9576.9336940818102</v>
      </c>
      <c r="AZ142" s="51">
        <f t="shared" si="93"/>
        <v>1370.7600965111137</v>
      </c>
      <c r="BA142" s="55">
        <f t="shared" ca="1" si="94"/>
        <v>0.14767033661185705</v>
      </c>
      <c r="BB142" s="55">
        <f t="shared" ca="1" si="105"/>
        <v>0.81885039154544381</v>
      </c>
      <c r="BC142" s="64">
        <f t="shared" ca="1" si="95"/>
        <v>-129.96233534856924</v>
      </c>
      <c r="BE142" s="52" t="str">
        <f t="shared" ca="1" si="96"/>
        <v/>
      </c>
      <c r="BF142" s="52" t="str">
        <f t="shared" ca="1" si="97"/>
        <v/>
      </c>
      <c r="BG142" s="52">
        <f t="shared" ca="1" si="98"/>
        <v>6.5999999999999783</v>
      </c>
      <c r="BH142" s="52">
        <f t="shared" ca="1" si="99"/>
        <v>6.5999999999999783</v>
      </c>
    </row>
    <row r="143" spans="19:60">
      <c r="S143" s="68">
        <f t="shared" si="106"/>
        <v>7</v>
      </c>
      <c r="T143" s="69">
        <f t="shared" si="106"/>
        <v>2</v>
      </c>
      <c r="U143" s="70">
        <f t="shared" si="84"/>
        <v>5</v>
      </c>
      <c r="V143" s="68">
        <f t="shared" si="100"/>
        <v>2</v>
      </c>
      <c r="W143" s="70">
        <f t="shared" si="100"/>
        <v>7</v>
      </c>
      <c r="X143" s="71">
        <f t="shared" si="100"/>
        <v>0.7142857142857143</v>
      </c>
      <c r="Y143" s="71">
        <f t="shared" si="100"/>
        <v>0.5</v>
      </c>
      <c r="Z143" s="69">
        <f t="shared" si="100"/>
        <v>10000</v>
      </c>
      <c r="AA143" s="69">
        <f t="shared" ca="1" si="100"/>
        <v>9282.5690518609536</v>
      </c>
      <c r="AB143" s="69">
        <f t="shared" ca="1" si="101"/>
        <v>-717.43094813904645</v>
      </c>
      <c r="AC143" s="69">
        <f t="shared" ca="1" si="102"/>
        <v>188.25048771415089</v>
      </c>
      <c r="AD143" s="73">
        <f t="shared" si="107"/>
        <v>6.4999999999999787</v>
      </c>
      <c r="AE143" s="69">
        <f t="shared" si="108"/>
        <v>0.70000000000000007</v>
      </c>
      <c r="AF143" s="69">
        <f t="shared" si="108"/>
        <v>4.9000000000000004</v>
      </c>
      <c r="AG143" s="78">
        <f t="shared" si="108"/>
        <v>200</v>
      </c>
      <c r="AH143" s="60">
        <f t="shared" si="108"/>
        <v>50</v>
      </c>
      <c r="AI143" s="60">
        <f t="shared" si="108"/>
        <v>245.00000000000003</v>
      </c>
      <c r="AJ143" s="60">
        <f t="shared" si="108"/>
        <v>10245</v>
      </c>
      <c r="AK143" s="60">
        <f t="shared" si="108"/>
        <v>927.43094813904702</v>
      </c>
      <c r="AL143" s="60">
        <f t="shared" si="108"/>
        <v>18.548618962780939</v>
      </c>
      <c r="AM143" s="60">
        <f t="shared" ca="1" si="108"/>
        <v>-668.06630591818998</v>
      </c>
      <c r="AN143" s="60">
        <f t="shared" ca="1" si="108"/>
        <v>-668.06630591818998</v>
      </c>
      <c r="AO143" s="60">
        <f t="shared" ca="1" si="108"/>
        <v>668.06630591818998</v>
      </c>
      <c r="AP143" s="63">
        <f t="shared" si="85"/>
        <v>35</v>
      </c>
      <c r="AQ143" s="62">
        <f t="shared" si="86"/>
        <v>3.961325994274</v>
      </c>
      <c r="AR143" s="62">
        <f t="shared" si="87"/>
        <v>198.0662997137</v>
      </c>
      <c r="AS143" s="62">
        <f t="shared" si="88"/>
        <v>396.13259942740001</v>
      </c>
      <c r="AT143" s="62">
        <f t="shared" si="89"/>
        <v>-198.0662997137</v>
      </c>
      <c r="AU143" s="62">
        <f t="shared" si="90"/>
        <v>990.33149856850002</v>
      </c>
      <c r="AV143" s="62">
        <f t="shared" si="91"/>
        <v>-396.13259942740001</v>
      </c>
      <c r="AW143" s="63">
        <f t="shared" si="103"/>
        <v>594.19889914110001</v>
      </c>
      <c r="AX143" s="61" t="str">
        <f t="shared" ca="1" si="92"/>
        <v/>
      </c>
      <c r="AY143" s="69">
        <f t="shared" ca="1" si="104"/>
        <v>9576.9336940818102</v>
      </c>
      <c r="AZ143" s="51">
        <f t="shared" si="93"/>
        <v>1386.4640979958999</v>
      </c>
      <c r="BA143" s="55">
        <f t="shared" ca="1" si="94"/>
        <v>0.14936210980492992</v>
      </c>
      <c r="BB143" s="55">
        <f t="shared" ca="1" si="105"/>
        <v>0.82823148441309968</v>
      </c>
      <c r="BC143" s="64">
        <f t="shared" ca="1" si="95"/>
        <v>-123.23204899794644</v>
      </c>
      <c r="BE143" s="52" t="str">
        <f t="shared" ca="1" si="96"/>
        <v/>
      </c>
      <c r="BF143" s="52" t="str">
        <f t="shared" ca="1" si="97"/>
        <v/>
      </c>
      <c r="BG143" s="52">
        <f t="shared" ca="1" si="98"/>
        <v>6.4999999999999787</v>
      </c>
      <c r="BH143" s="52">
        <f t="shared" ca="1" si="99"/>
        <v>6.4999999999999787</v>
      </c>
    </row>
    <row r="144" spans="19:60">
      <c r="S144" s="68">
        <f t="shared" si="106"/>
        <v>7</v>
      </c>
      <c r="T144" s="69">
        <f t="shared" si="106"/>
        <v>2</v>
      </c>
      <c r="U144" s="70">
        <f t="shared" si="84"/>
        <v>5</v>
      </c>
      <c r="V144" s="68">
        <f t="shared" si="100"/>
        <v>2</v>
      </c>
      <c r="W144" s="70">
        <f t="shared" si="100"/>
        <v>7</v>
      </c>
      <c r="X144" s="71">
        <f t="shared" si="100"/>
        <v>0.7142857142857143</v>
      </c>
      <c r="Y144" s="71">
        <f t="shared" si="100"/>
        <v>0.5</v>
      </c>
      <c r="Z144" s="69">
        <f t="shared" si="100"/>
        <v>10000</v>
      </c>
      <c r="AA144" s="69">
        <f t="shared" ca="1" si="100"/>
        <v>9282.5690518609536</v>
      </c>
      <c r="AB144" s="69">
        <f t="shared" ca="1" si="101"/>
        <v>-717.43094813904645</v>
      </c>
      <c r="AC144" s="69">
        <f t="shared" ca="1" si="102"/>
        <v>188.25048771415089</v>
      </c>
      <c r="AD144" s="73">
        <f t="shared" si="107"/>
        <v>6.399999999999979</v>
      </c>
      <c r="AE144" s="69">
        <f t="shared" si="108"/>
        <v>0.70000000000000007</v>
      </c>
      <c r="AF144" s="69">
        <f t="shared" si="108"/>
        <v>4.9000000000000004</v>
      </c>
      <c r="AG144" s="78">
        <f t="shared" si="108"/>
        <v>200</v>
      </c>
      <c r="AH144" s="60">
        <f t="shared" si="108"/>
        <v>50</v>
      </c>
      <c r="AI144" s="60">
        <f t="shared" si="108"/>
        <v>245.00000000000003</v>
      </c>
      <c r="AJ144" s="60">
        <f t="shared" si="108"/>
        <v>10245</v>
      </c>
      <c r="AK144" s="60">
        <f t="shared" si="108"/>
        <v>927.43094813904702</v>
      </c>
      <c r="AL144" s="60">
        <f t="shared" si="108"/>
        <v>18.548618962780939</v>
      </c>
      <c r="AM144" s="60">
        <f t="shared" ca="1" si="108"/>
        <v>-668.06630591818998</v>
      </c>
      <c r="AN144" s="60">
        <f t="shared" ca="1" si="108"/>
        <v>-668.06630591818998</v>
      </c>
      <c r="AO144" s="60">
        <f t="shared" ca="1" si="108"/>
        <v>668.06630591818998</v>
      </c>
      <c r="AP144" s="63">
        <f t="shared" si="85"/>
        <v>35</v>
      </c>
      <c r="AQ144" s="62">
        <f t="shared" si="86"/>
        <v>4.0075967129345313</v>
      </c>
      <c r="AR144" s="62">
        <f t="shared" si="87"/>
        <v>200.37983564672658</v>
      </c>
      <c r="AS144" s="62">
        <f t="shared" si="88"/>
        <v>400.75967129345315</v>
      </c>
      <c r="AT144" s="62">
        <f t="shared" si="89"/>
        <v>-200.37983564672658</v>
      </c>
      <c r="AU144" s="62">
        <f t="shared" si="90"/>
        <v>1001.8991782336329</v>
      </c>
      <c r="AV144" s="62">
        <f t="shared" si="91"/>
        <v>-400.75967129345315</v>
      </c>
      <c r="AW144" s="63">
        <f t="shared" si="103"/>
        <v>601.13950694017979</v>
      </c>
      <c r="AX144" s="61" t="str">
        <f t="shared" ca="1" si="92"/>
        <v/>
      </c>
      <c r="AY144" s="69">
        <f t="shared" ca="1" si="104"/>
        <v>9576.9336940818102</v>
      </c>
      <c r="AZ144" s="51">
        <f t="shared" si="93"/>
        <v>1402.658849527086</v>
      </c>
      <c r="BA144" s="55">
        <f t="shared" ca="1" si="94"/>
        <v>0.15110675091028633</v>
      </c>
      <c r="BB144" s="55">
        <f t="shared" ca="1" si="105"/>
        <v>0.83790573643286992</v>
      </c>
      <c r="BC144" s="64">
        <f t="shared" ca="1" si="95"/>
        <v>-116.29144119886666</v>
      </c>
      <c r="BE144" s="52" t="str">
        <f t="shared" ca="1" si="96"/>
        <v/>
      </c>
      <c r="BF144" s="52" t="str">
        <f t="shared" ca="1" si="97"/>
        <v/>
      </c>
      <c r="BG144" s="52">
        <f t="shared" ca="1" si="98"/>
        <v>6.399999999999979</v>
      </c>
      <c r="BH144" s="52">
        <f t="shared" ca="1" si="99"/>
        <v>6.399999999999979</v>
      </c>
    </row>
    <row r="145" spans="19:60">
      <c r="S145" s="68">
        <f t="shared" si="106"/>
        <v>7</v>
      </c>
      <c r="T145" s="69">
        <f t="shared" si="106"/>
        <v>2</v>
      </c>
      <c r="U145" s="70">
        <f t="shared" si="84"/>
        <v>5</v>
      </c>
      <c r="V145" s="68">
        <f t="shared" si="100"/>
        <v>2</v>
      </c>
      <c r="W145" s="70">
        <f t="shared" si="100"/>
        <v>7</v>
      </c>
      <c r="X145" s="71">
        <f t="shared" si="100"/>
        <v>0.7142857142857143</v>
      </c>
      <c r="Y145" s="71">
        <f t="shared" si="100"/>
        <v>0.5</v>
      </c>
      <c r="Z145" s="69">
        <f t="shared" si="100"/>
        <v>10000</v>
      </c>
      <c r="AA145" s="69">
        <f t="shared" ca="1" si="100"/>
        <v>9282.5690518609536</v>
      </c>
      <c r="AB145" s="69">
        <f t="shared" ca="1" si="101"/>
        <v>-717.43094813904645</v>
      </c>
      <c r="AC145" s="69">
        <f t="shared" ca="1" si="102"/>
        <v>188.25048771415089</v>
      </c>
      <c r="AD145" s="73">
        <f t="shared" si="107"/>
        <v>6.2999999999999794</v>
      </c>
      <c r="AE145" s="69">
        <f t="shared" si="108"/>
        <v>0.70000000000000007</v>
      </c>
      <c r="AF145" s="69">
        <f t="shared" si="108"/>
        <v>4.9000000000000004</v>
      </c>
      <c r="AG145" s="78">
        <f t="shared" si="108"/>
        <v>200</v>
      </c>
      <c r="AH145" s="60">
        <f t="shared" si="108"/>
        <v>50</v>
      </c>
      <c r="AI145" s="60">
        <f t="shared" si="108"/>
        <v>245.00000000000003</v>
      </c>
      <c r="AJ145" s="60">
        <f t="shared" si="108"/>
        <v>10245</v>
      </c>
      <c r="AK145" s="60">
        <f t="shared" si="108"/>
        <v>927.43094813904702</v>
      </c>
      <c r="AL145" s="60">
        <f t="shared" si="108"/>
        <v>18.548618962780939</v>
      </c>
      <c r="AM145" s="60">
        <f t="shared" ca="1" si="108"/>
        <v>-668.06630591818998</v>
      </c>
      <c r="AN145" s="60">
        <f t="shared" ca="1" si="108"/>
        <v>-668.06630591818998</v>
      </c>
      <c r="AO145" s="60">
        <f t="shared" ca="1" si="108"/>
        <v>668.06630591818998</v>
      </c>
      <c r="AP145" s="63">
        <f t="shared" si="85"/>
        <v>35</v>
      </c>
      <c r="AQ145" s="62">
        <f t="shared" si="86"/>
        <v>4.0553363432985714</v>
      </c>
      <c r="AR145" s="62">
        <f t="shared" si="87"/>
        <v>202.76681716492857</v>
      </c>
      <c r="AS145" s="62">
        <f t="shared" si="88"/>
        <v>405.53363432985714</v>
      </c>
      <c r="AT145" s="62">
        <f t="shared" si="89"/>
        <v>-202.76681716492857</v>
      </c>
      <c r="AU145" s="62">
        <f t="shared" si="90"/>
        <v>1013.8340858246429</v>
      </c>
      <c r="AV145" s="62">
        <f t="shared" si="91"/>
        <v>-405.53363432985714</v>
      </c>
      <c r="AW145" s="63">
        <f t="shared" si="103"/>
        <v>608.30045149478576</v>
      </c>
      <c r="AX145" s="61" t="str">
        <f t="shared" ca="1" si="92"/>
        <v/>
      </c>
      <c r="AY145" s="69">
        <f t="shared" ca="1" si="104"/>
        <v>9576.9336940818102</v>
      </c>
      <c r="AZ145" s="51">
        <f t="shared" si="93"/>
        <v>1419.3677201544999</v>
      </c>
      <c r="BA145" s="55">
        <f t="shared" ca="1" si="94"/>
        <v>0.15290677744755882</v>
      </c>
      <c r="BB145" s="55">
        <f t="shared" ca="1" si="105"/>
        <v>0.84788710756437857</v>
      </c>
      <c r="BC145" s="64">
        <f t="shared" ca="1" si="95"/>
        <v>-109.13049664426069</v>
      </c>
      <c r="BE145" s="52" t="str">
        <f t="shared" ca="1" si="96"/>
        <v/>
      </c>
      <c r="BF145" s="52" t="str">
        <f t="shared" ca="1" si="97"/>
        <v/>
      </c>
      <c r="BG145" s="52">
        <f t="shared" ca="1" si="98"/>
        <v>6.2999999999999794</v>
      </c>
      <c r="BH145" s="52">
        <f t="shared" ca="1" si="99"/>
        <v>6.2999999999999794</v>
      </c>
    </row>
    <row r="146" spans="19:60">
      <c r="S146" s="68">
        <f t="shared" si="106"/>
        <v>7</v>
      </c>
      <c r="T146" s="69">
        <f t="shared" si="106"/>
        <v>2</v>
      </c>
      <c r="U146" s="70">
        <f t="shared" si="84"/>
        <v>5</v>
      </c>
      <c r="V146" s="68">
        <f t="shared" si="100"/>
        <v>2</v>
      </c>
      <c r="W146" s="70">
        <f t="shared" si="100"/>
        <v>7</v>
      </c>
      <c r="X146" s="71">
        <f t="shared" si="100"/>
        <v>0.7142857142857143</v>
      </c>
      <c r="Y146" s="71">
        <f t="shared" si="100"/>
        <v>0.5</v>
      </c>
      <c r="Z146" s="69">
        <f t="shared" si="100"/>
        <v>10000</v>
      </c>
      <c r="AA146" s="69">
        <f t="shared" ca="1" si="100"/>
        <v>9282.5690518609536</v>
      </c>
      <c r="AB146" s="69">
        <f t="shared" ca="1" si="101"/>
        <v>-717.43094813904645</v>
      </c>
      <c r="AC146" s="69">
        <f t="shared" ca="1" si="102"/>
        <v>188.25048771415089</v>
      </c>
      <c r="AD146" s="73">
        <f t="shared" si="107"/>
        <v>6.1999999999999797</v>
      </c>
      <c r="AE146" s="69">
        <f t="shared" si="108"/>
        <v>0.70000000000000007</v>
      </c>
      <c r="AF146" s="69">
        <f t="shared" si="108"/>
        <v>4.9000000000000004</v>
      </c>
      <c r="AG146" s="78">
        <f t="shared" si="108"/>
        <v>200</v>
      </c>
      <c r="AH146" s="60">
        <f t="shared" si="108"/>
        <v>50</v>
      </c>
      <c r="AI146" s="60">
        <f t="shared" si="108"/>
        <v>245.00000000000003</v>
      </c>
      <c r="AJ146" s="60">
        <f t="shared" si="108"/>
        <v>10245</v>
      </c>
      <c r="AK146" s="60">
        <f t="shared" si="108"/>
        <v>927.43094813904702</v>
      </c>
      <c r="AL146" s="60">
        <f t="shared" si="108"/>
        <v>18.548618962780939</v>
      </c>
      <c r="AM146" s="60">
        <f t="shared" ca="1" si="108"/>
        <v>-668.06630591818998</v>
      </c>
      <c r="AN146" s="60">
        <f t="shared" ca="1" si="108"/>
        <v>-668.06630591818998</v>
      </c>
      <c r="AO146" s="60">
        <f t="shared" ca="1" si="108"/>
        <v>668.06630591818998</v>
      </c>
      <c r="AP146" s="63">
        <f t="shared" si="85"/>
        <v>35</v>
      </c>
      <c r="AQ146" s="62">
        <f t="shared" si="86"/>
        <v>4.1046159617388707</v>
      </c>
      <c r="AR146" s="62">
        <f t="shared" si="87"/>
        <v>205.23079808694354</v>
      </c>
      <c r="AS146" s="62">
        <f t="shared" si="88"/>
        <v>410.46159617388707</v>
      </c>
      <c r="AT146" s="62">
        <f t="shared" si="89"/>
        <v>-205.23079808694354</v>
      </c>
      <c r="AU146" s="62">
        <f t="shared" si="90"/>
        <v>1026.1539904347178</v>
      </c>
      <c r="AV146" s="62">
        <f t="shared" si="91"/>
        <v>-410.46159617388707</v>
      </c>
      <c r="AW146" s="63">
        <f t="shared" si="103"/>
        <v>615.69239426083072</v>
      </c>
      <c r="AX146" s="61" t="str">
        <f t="shared" ca="1" si="92"/>
        <v/>
      </c>
      <c r="AY146" s="69">
        <f t="shared" ca="1" si="104"/>
        <v>9576.9336940818102</v>
      </c>
      <c r="AZ146" s="51">
        <f t="shared" si="93"/>
        <v>1436.6155866086046</v>
      </c>
      <c r="BA146" s="55">
        <f t="shared" ca="1" si="94"/>
        <v>0.15476486935700137</v>
      </c>
      <c r="BB146" s="55">
        <f t="shared" ca="1" si="105"/>
        <v>0.85819045840980701</v>
      </c>
      <c r="BC146" s="64">
        <f t="shared" ca="1" si="95"/>
        <v>-101.73855387821573</v>
      </c>
      <c r="BE146" s="52" t="str">
        <f t="shared" ca="1" si="96"/>
        <v/>
      </c>
      <c r="BF146" s="52" t="str">
        <f t="shared" ca="1" si="97"/>
        <v/>
      </c>
      <c r="BG146" s="52">
        <f t="shared" ca="1" si="98"/>
        <v>6.1999999999999797</v>
      </c>
      <c r="BH146" s="52">
        <f t="shared" ca="1" si="99"/>
        <v>6.1999999999999797</v>
      </c>
    </row>
    <row r="147" spans="19:60">
      <c r="S147" s="68">
        <f t="shared" si="106"/>
        <v>7</v>
      </c>
      <c r="T147" s="69">
        <f t="shared" si="106"/>
        <v>2</v>
      </c>
      <c r="U147" s="70">
        <f t="shared" si="84"/>
        <v>5</v>
      </c>
      <c r="V147" s="68">
        <f t="shared" si="100"/>
        <v>2</v>
      </c>
      <c r="W147" s="70">
        <f t="shared" si="100"/>
        <v>7</v>
      </c>
      <c r="X147" s="71">
        <f t="shared" si="100"/>
        <v>0.7142857142857143</v>
      </c>
      <c r="Y147" s="71">
        <f t="shared" si="100"/>
        <v>0.5</v>
      </c>
      <c r="Z147" s="69">
        <f t="shared" si="100"/>
        <v>10000</v>
      </c>
      <c r="AA147" s="69">
        <f t="shared" ca="1" si="100"/>
        <v>9282.5690518609536</v>
      </c>
      <c r="AB147" s="69">
        <f t="shared" ca="1" si="101"/>
        <v>-717.43094813904645</v>
      </c>
      <c r="AC147" s="69">
        <f t="shared" ca="1" si="102"/>
        <v>188.25048771415089</v>
      </c>
      <c r="AD147" s="73">
        <f t="shared" si="107"/>
        <v>6.0999999999999801</v>
      </c>
      <c r="AE147" s="69">
        <f t="shared" si="108"/>
        <v>0.70000000000000007</v>
      </c>
      <c r="AF147" s="69">
        <f t="shared" si="108"/>
        <v>4.9000000000000004</v>
      </c>
      <c r="AG147" s="78">
        <f t="shared" si="108"/>
        <v>200</v>
      </c>
      <c r="AH147" s="60">
        <f t="shared" si="108"/>
        <v>50</v>
      </c>
      <c r="AI147" s="60">
        <f t="shared" si="108"/>
        <v>245.00000000000003</v>
      </c>
      <c r="AJ147" s="60">
        <f t="shared" si="108"/>
        <v>10245</v>
      </c>
      <c r="AK147" s="60">
        <f t="shared" si="108"/>
        <v>927.43094813904702</v>
      </c>
      <c r="AL147" s="60">
        <f t="shared" si="108"/>
        <v>18.548618962780939</v>
      </c>
      <c r="AM147" s="60">
        <f t="shared" ca="1" si="108"/>
        <v>-668.06630591818998</v>
      </c>
      <c r="AN147" s="60">
        <f t="shared" ca="1" si="108"/>
        <v>-668.06630591818998</v>
      </c>
      <c r="AO147" s="60">
        <f t="shared" ca="1" si="108"/>
        <v>668.06630591818998</v>
      </c>
      <c r="AP147" s="63">
        <f t="shared" si="85"/>
        <v>35</v>
      </c>
      <c r="AQ147" s="62">
        <f t="shared" si="86"/>
        <v>4.1555113053739348</v>
      </c>
      <c r="AR147" s="62">
        <f t="shared" si="87"/>
        <v>207.77556526869674</v>
      </c>
      <c r="AS147" s="62">
        <f t="shared" si="88"/>
        <v>415.55113053739348</v>
      </c>
      <c r="AT147" s="62">
        <f t="shared" si="89"/>
        <v>-207.77556526869674</v>
      </c>
      <c r="AU147" s="62">
        <f t="shared" si="90"/>
        <v>1038.8778263434838</v>
      </c>
      <c r="AV147" s="62">
        <f t="shared" si="91"/>
        <v>-415.55113053739348</v>
      </c>
      <c r="AW147" s="63">
        <f t="shared" si="103"/>
        <v>623.32669580609036</v>
      </c>
      <c r="AX147" s="61" t="str">
        <f t="shared" ca="1" si="92"/>
        <v/>
      </c>
      <c r="AY147" s="69">
        <f t="shared" ca="1" si="104"/>
        <v>9576.9336940818102</v>
      </c>
      <c r="AZ147" s="51">
        <f t="shared" si="93"/>
        <v>1454.4289568808772</v>
      </c>
      <c r="BA147" s="55">
        <f t="shared" ca="1" si="94"/>
        <v>0.15668388231265523</v>
      </c>
      <c r="BB147" s="55">
        <f t="shared" ca="1" si="105"/>
        <v>0.86883162403705283</v>
      </c>
      <c r="BC147" s="64">
        <f t="shared" ca="1" si="95"/>
        <v>-94.104252332956094</v>
      </c>
      <c r="BE147" s="52" t="str">
        <f t="shared" ca="1" si="96"/>
        <v/>
      </c>
      <c r="BF147" s="52" t="str">
        <f t="shared" ca="1" si="97"/>
        <v/>
      </c>
      <c r="BG147" s="52">
        <f t="shared" ca="1" si="98"/>
        <v>6.0999999999999801</v>
      </c>
      <c r="BH147" s="52">
        <f t="shared" ca="1" si="99"/>
        <v>6.0999999999999801</v>
      </c>
    </row>
    <row r="148" spans="19:60">
      <c r="S148" s="68">
        <f t="shared" si="106"/>
        <v>7</v>
      </c>
      <c r="T148" s="69">
        <f t="shared" si="106"/>
        <v>2</v>
      </c>
      <c r="U148" s="70">
        <f t="shared" si="84"/>
        <v>5</v>
      </c>
      <c r="V148" s="68">
        <f t="shared" si="100"/>
        <v>2</v>
      </c>
      <c r="W148" s="70">
        <f t="shared" si="100"/>
        <v>7</v>
      </c>
      <c r="X148" s="71">
        <f t="shared" si="100"/>
        <v>0.7142857142857143</v>
      </c>
      <c r="Y148" s="71">
        <f t="shared" si="100"/>
        <v>0.5</v>
      </c>
      <c r="Z148" s="69">
        <f t="shared" si="100"/>
        <v>10000</v>
      </c>
      <c r="AA148" s="69">
        <f t="shared" ca="1" si="100"/>
        <v>9282.5690518609536</v>
      </c>
      <c r="AB148" s="69">
        <f t="shared" ca="1" si="101"/>
        <v>-717.43094813904645</v>
      </c>
      <c r="AC148" s="69">
        <f t="shared" ca="1" si="102"/>
        <v>188.25048771415089</v>
      </c>
      <c r="AD148" s="73">
        <f t="shared" si="107"/>
        <v>5.9999999999999805</v>
      </c>
      <c r="AE148" s="69">
        <f t="shared" si="108"/>
        <v>0.70000000000000007</v>
      </c>
      <c r="AF148" s="69">
        <f t="shared" si="108"/>
        <v>4.9000000000000004</v>
      </c>
      <c r="AG148" s="78">
        <f t="shared" si="108"/>
        <v>200</v>
      </c>
      <c r="AH148" s="60">
        <f t="shared" si="108"/>
        <v>50</v>
      </c>
      <c r="AI148" s="60">
        <f t="shared" si="108"/>
        <v>245.00000000000003</v>
      </c>
      <c r="AJ148" s="60">
        <f t="shared" si="108"/>
        <v>10245</v>
      </c>
      <c r="AK148" s="60">
        <f t="shared" si="108"/>
        <v>927.43094813904702</v>
      </c>
      <c r="AL148" s="60">
        <f t="shared" si="108"/>
        <v>18.548618962780939</v>
      </c>
      <c r="AM148" s="60">
        <f t="shared" ca="1" si="108"/>
        <v>-668.06630591818998</v>
      </c>
      <c r="AN148" s="60">
        <f t="shared" ca="1" si="108"/>
        <v>-668.06630591818998</v>
      </c>
      <c r="AO148" s="60">
        <f t="shared" ca="1" si="108"/>
        <v>668.06630591818998</v>
      </c>
      <c r="AP148" s="63">
        <f t="shared" si="85"/>
        <v>35</v>
      </c>
      <c r="AQ148" s="62">
        <f t="shared" si="86"/>
        <v>4.2081031604634997</v>
      </c>
      <c r="AR148" s="62">
        <f t="shared" si="87"/>
        <v>210.40515802317498</v>
      </c>
      <c r="AS148" s="62">
        <f t="shared" si="88"/>
        <v>420.81031604634995</v>
      </c>
      <c r="AT148" s="62">
        <f t="shared" si="89"/>
        <v>-210.40515802317498</v>
      </c>
      <c r="AU148" s="62">
        <f t="shared" si="90"/>
        <v>1052.0257901158748</v>
      </c>
      <c r="AV148" s="62">
        <f t="shared" si="91"/>
        <v>-420.81031604634995</v>
      </c>
      <c r="AW148" s="63">
        <f t="shared" si="103"/>
        <v>631.21547406952482</v>
      </c>
      <c r="AX148" s="61" t="str">
        <f t="shared" ca="1" si="92"/>
        <v/>
      </c>
      <c r="AY148" s="69">
        <f t="shared" ca="1" si="104"/>
        <v>9576.9336940818102</v>
      </c>
      <c r="AZ148" s="51">
        <f t="shared" si="93"/>
        <v>1472.836106162225</v>
      </c>
      <c r="BA148" s="55">
        <f t="shared" ca="1" si="94"/>
        <v>0.15866686236683081</v>
      </c>
      <c r="BB148" s="55">
        <f t="shared" ca="1" si="105"/>
        <v>0.8798274951852062</v>
      </c>
      <c r="BC148" s="64">
        <f t="shared" ca="1" si="95"/>
        <v>-86.215474069521633</v>
      </c>
      <c r="BE148" s="52" t="str">
        <f t="shared" ca="1" si="96"/>
        <v/>
      </c>
      <c r="BF148" s="52" t="str">
        <f t="shared" ca="1" si="97"/>
        <v/>
      </c>
      <c r="BG148" s="52">
        <f t="shared" ca="1" si="98"/>
        <v>5.9999999999999805</v>
      </c>
      <c r="BH148" s="52">
        <f t="shared" ca="1" si="99"/>
        <v>5.9999999999999805</v>
      </c>
    </row>
    <row r="149" spans="19:60">
      <c r="S149" s="68">
        <f t="shared" si="106"/>
        <v>7</v>
      </c>
      <c r="T149" s="69">
        <f t="shared" si="106"/>
        <v>2</v>
      </c>
      <c r="U149" s="70">
        <f t="shared" si="84"/>
        <v>5</v>
      </c>
      <c r="V149" s="68">
        <f t="shared" si="100"/>
        <v>2</v>
      </c>
      <c r="W149" s="70">
        <f t="shared" si="100"/>
        <v>7</v>
      </c>
      <c r="X149" s="71">
        <f t="shared" si="100"/>
        <v>0.7142857142857143</v>
      </c>
      <c r="Y149" s="71">
        <f t="shared" si="100"/>
        <v>0.5</v>
      </c>
      <c r="Z149" s="69">
        <f t="shared" si="100"/>
        <v>10000</v>
      </c>
      <c r="AA149" s="69">
        <f t="shared" ca="1" si="100"/>
        <v>9282.5690518609536</v>
      </c>
      <c r="AB149" s="69">
        <f t="shared" ca="1" si="101"/>
        <v>-717.43094813904645</v>
      </c>
      <c r="AC149" s="69">
        <f t="shared" ca="1" si="102"/>
        <v>188.25048771415089</v>
      </c>
      <c r="AD149" s="73">
        <f t="shared" si="107"/>
        <v>5.8999999999999808</v>
      </c>
      <c r="AE149" s="69">
        <f t="shared" si="108"/>
        <v>0.70000000000000007</v>
      </c>
      <c r="AF149" s="69">
        <f t="shared" si="108"/>
        <v>4.9000000000000004</v>
      </c>
      <c r="AG149" s="78">
        <f t="shared" si="108"/>
        <v>200</v>
      </c>
      <c r="AH149" s="60">
        <f t="shared" si="108"/>
        <v>50</v>
      </c>
      <c r="AI149" s="60">
        <f t="shared" si="108"/>
        <v>245.00000000000003</v>
      </c>
      <c r="AJ149" s="60">
        <f t="shared" si="108"/>
        <v>10245</v>
      </c>
      <c r="AK149" s="60">
        <f t="shared" si="108"/>
        <v>927.43094813904702</v>
      </c>
      <c r="AL149" s="60">
        <f t="shared" si="108"/>
        <v>18.548618962780939</v>
      </c>
      <c r="AM149" s="60">
        <f t="shared" ca="1" si="108"/>
        <v>-668.06630591818998</v>
      </c>
      <c r="AN149" s="60">
        <f t="shared" ca="1" si="108"/>
        <v>-668.06630591818998</v>
      </c>
      <c r="AO149" s="60">
        <f t="shared" ca="1" si="108"/>
        <v>668.06630591818998</v>
      </c>
      <c r="AP149" s="63">
        <f t="shared" si="85"/>
        <v>35</v>
      </c>
      <c r="AQ149" s="62">
        <f t="shared" si="86"/>
        <v>4.2624777903018645</v>
      </c>
      <c r="AR149" s="62">
        <f t="shared" si="87"/>
        <v>213.12388951509323</v>
      </c>
      <c r="AS149" s="62">
        <f t="shared" si="88"/>
        <v>426.24777903018645</v>
      </c>
      <c r="AT149" s="62">
        <f t="shared" si="89"/>
        <v>-213.12388951509323</v>
      </c>
      <c r="AU149" s="62">
        <f t="shared" si="90"/>
        <v>1065.6194475754662</v>
      </c>
      <c r="AV149" s="62">
        <f t="shared" si="91"/>
        <v>-426.24777903018645</v>
      </c>
      <c r="AW149" s="63">
        <f t="shared" si="103"/>
        <v>639.37166854527982</v>
      </c>
      <c r="AX149" s="61" t="str">
        <f t="shared" ca="1" si="92"/>
        <v/>
      </c>
      <c r="AY149" s="69">
        <f t="shared" ca="1" si="104"/>
        <v>9576.9336940818102</v>
      </c>
      <c r="AZ149" s="51">
        <f t="shared" si="93"/>
        <v>1491.8672266056526</v>
      </c>
      <c r="BA149" s="55">
        <f t="shared" ca="1" si="94"/>
        <v>0.1607170620838598</v>
      </c>
      <c r="BB149" s="55">
        <f t="shared" ca="1" si="105"/>
        <v>0.89119610772821323</v>
      </c>
      <c r="BC149" s="64">
        <f t="shared" ca="1" si="95"/>
        <v>-78.059279593766632</v>
      </c>
      <c r="BE149" s="52" t="str">
        <f t="shared" ca="1" si="96"/>
        <v/>
      </c>
      <c r="BF149" s="52" t="str">
        <f t="shared" ca="1" si="97"/>
        <v/>
      </c>
      <c r="BG149" s="52">
        <f t="shared" ca="1" si="98"/>
        <v>5.8999999999999808</v>
      </c>
      <c r="BH149" s="52">
        <f t="shared" ca="1" si="99"/>
        <v>5.8999999999999808</v>
      </c>
    </row>
    <row r="150" spans="19:60">
      <c r="S150" s="68">
        <f t="shared" si="106"/>
        <v>7</v>
      </c>
      <c r="T150" s="69">
        <f t="shared" si="106"/>
        <v>2</v>
      </c>
      <c r="U150" s="70">
        <f t="shared" si="84"/>
        <v>5</v>
      </c>
      <c r="V150" s="68">
        <f t="shared" si="100"/>
        <v>2</v>
      </c>
      <c r="W150" s="70">
        <f t="shared" si="100"/>
        <v>7</v>
      </c>
      <c r="X150" s="71">
        <f t="shared" si="100"/>
        <v>0.7142857142857143</v>
      </c>
      <c r="Y150" s="71">
        <f t="shared" si="100"/>
        <v>0.5</v>
      </c>
      <c r="Z150" s="69">
        <f t="shared" si="100"/>
        <v>10000</v>
      </c>
      <c r="AA150" s="69">
        <f t="shared" ca="1" si="100"/>
        <v>9282.5690518609536</v>
      </c>
      <c r="AB150" s="69">
        <f t="shared" ca="1" si="101"/>
        <v>-717.43094813904645</v>
      </c>
      <c r="AC150" s="69">
        <f t="shared" ca="1" si="102"/>
        <v>188.25048771415089</v>
      </c>
      <c r="AD150" s="73">
        <f t="shared" si="107"/>
        <v>5.7999999999999812</v>
      </c>
      <c r="AE150" s="69">
        <f t="shared" si="108"/>
        <v>0.70000000000000007</v>
      </c>
      <c r="AF150" s="69">
        <f t="shared" si="108"/>
        <v>4.9000000000000004</v>
      </c>
      <c r="AG150" s="78">
        <f t="shared" si="108"/>
        <v>200</v>
      </c>
      <c r="AH150" s="60">
        <f t="shared" si="108"/>
        <v>50</v>
      </c>
      <c r="AI150" s="60">
        <f t="shared" si="108"/>
        <v>245.00000000000003</v>
      </c>
      <c r="AJ150" s="60">
        <f t="shared" si="108"/>
        <v>10245</v>
      </c>
      <c r="AK150" s="60">
        <f t="shared" si="108"/>
        <v>927.43094813904702</v>
      </c>
      <c r="AL150" s="60">
        <f t="shared" si="108"/>
        <v>18.548618962780939</v>
      </c>
      <c r="AM150" s="60">
        <f t="shared" ca="1" si="108"/>
        <v>-668.06630591818998</v>
      </c>
      <c r="AN150" s="60">
        <f t="shared" ca="1" si="108"/>
        <v>-668.06630591818998</v>
      </c>
      <c r="AO150" s="60">
        <f t="shared" ca="1" si="108"/>
        <v>668.06630591818998</v>
      </c>
      <c r="AP150" s="63">
        <f t="shared" si="85"/>
        <v>35</v>
      </c>
      <c r="AQ150" s="62">
        <f t="shared" si="86"/>
        <v>4.3187274073760342</v>
      </c>
      <c r="AR150" s="62">
        <f t="shared" si="87"/>
        <v>215.9363703688017</v>
      </c>
      <c r="AS150" s="62">
        <f t="shared" si="88"/>
        <v>431.87274073760341</v>
      </c>
      <c r="AT150" s="62">
        <f t="shared" si="89"/>
        <v>-215.9363703688017</v>
      </c>
      <c r="AU150" s="62">
        <f t="shared" si="90"/>
        <v>1079.6818518440086</v>
      </c>
      <c r="AV150" s="62">
        <f t="shared" si="91"/>
        <v>-431.87274073760341</v>
      </c>
      <c r="AW150" s="63">
        <f t="shared" si="103"/>
        <v>647.80911110640523</v>
      </c>
      <c r="AX150" s="61" t="str">
        <f t="shared" ca="1" si="92"/>
        <v/>
      </c>
      <c r="AY150" s="69">
        <f t="shared" ca="1" si="104"/>
        <v>9576.9336940818102</v>
      </c>
      <c r="AZ150" s="51">
        <f t="shared" si="93"/>
        <v>1511.5545925816118</v>
      </c>
      <c r="BA150" s="55">
        <f t="shared" ca="1" si="94"/>
        <v>0.1628379583428553</v>
      </c>
      <c r="BB150" s="55">
        <f t="shared" ca="1" si="105"/>
        <v>0.90295674139339233</v>
      </c>
      <c r="BC150" s="64">
        <f t="shared" ca="1" si="95"/>
        <v>-69.621837032641224</v>
      </c>
      <c r="BE150" s="52" t="str">
        <f t="shared" ca="1" si="96"/>
        <v/>
      </c>
      <c r="BF150" s="52" t="str">
        <f t="shared" ca="1" si="97"/>
        <v/>
      </c>
      <c r="BG150" s="52">
        <f t="shared" ca="1" si="98"/>
        <v>5.7999999999999812</v>
      </c>
      <c r="BH150" s="52">
        <f t="shared" ca="1" si="99"/>
        <v>5.7999999999999812</v>
      </c>
    </row>
    <row r="151" spans="19:60">
      <c r="S151" s="68">
        <f t="shared" si="106"/>
        <v>7</v>
      </c>
      <c r="T151" s="69">
        <f t="shared" si="106"/>
        <v>2</v>
      </c>
      <c r="U151" s="70">
        <f t="shared" si="84"/>
        <v>5</v>
      </c>
      <c r="V151" s="68">
        <f t="shared" si="100"/>
        <v>2</v>
      </c>
      <c r="W151" s="70">
        <f t="shared" si="100"/>
        <v>7</v>
      </c>
      <c r="X151" s="71">
        <f t="shared" si="100"/>
        <v>0.7142857142857143</v>
      </c>
      <c r="Y151" s="71">
        <f t="shared" si="100"/>
        <v>0.5</v>
      </c>
      <c r="Z151" s="69">
        <f t="shared" si="100"/>
        <v>10000</v>
      </c>
      <c r="AA151" s="69">
        <f t="shared" ca="1" si="100"/>
        <v>9282.5690518609536</v>
      </c>
      <c r="AB151" s="69">
        <f t="shared" ca="1" si="101"/>
        <v>-717.43094813904645</v>
      </c>
      <c r="AC151" s="69">
        <f t="shared" ca="1" si="102"/>
        <v>188.25048771415089</v>
      </c>
      <c r="AD151" s="73">
        <f t="shared" si="107"/>
        <v>5.6999999999999815</v>
      </c>
      <c r="AE151" s="69">
        <f t="shared" si="108"/>
        <v>0.70000000000000007</v>
      </c>
      <c r="AF151" s="69">
        <f t="shared" si="108"/>
        <v>4.9000000000000004</v>
      </c>
      <c r="AG151" s="78">
        <f t="shared" si="108"/>
        <v>200</v>
      </c>
      <c r="AH151" s="60">
        <f t="shared" si="108"/>
        <v>50</v>
      </c>
      <c r="AI151" s="60">
        <f t="shared" si="108"/>
        <v>245.00000000000003</v>
      </c>
      <c r="AJ151" s="60">
        <f t="shared" si="108"/>
        <v>10245</v>
      </c>
      <c r="AK151" s="60">
        <f t="shared" si="108"/>
        <v>927.43094813904702</v>
      </c>
      <c r="AL151" s="60">
        <f t="shared" si="108"/>
        <v>18.548618962780939</v>
      </c>
      <c r="AM151" s="60">
        <f t="shared" ca="1" si="108"/>
        <v>-668.06630591818998</v>
      </c>
      <c r="AN151" s="60">
        <f t="shared" ca="1" si="108"/>
        <v>-668.06630591818998</v>
      </c>
      <c r="AO151" s="60">
        <f t="shared" ca="1" si="108"/>
        <v>668.06630591818998</v>
      </c>
      <c r="AP151" s="63">
        <f t="shared" si="85"/>
        <v>35</v>
      </c>
      <c r="AQ151" s="62">
        <f t="shared" si="86"/>
        <v>4.3769506952247372</v>
      </c>
      <c r="AR151" s="62">
        <f t="shared" si="87"/>
        <v>218.84753476123686</v>
      </c>
      <c r="AS151" s="62">
        <f t="shared" si="88"/>
        <v>437.69506952247372</v>
      </c>
      <c r="AT151" s="62">
        <f t="shared" si="89"/>
        <v>-218.84753476123686</v>
      </c>
      <c r="AU151" s="62">
        <f t="shared" si="90"/>
        <v>1094.2376738061844</v>
      </c>
      <c r="AV151" s="62">
        <f t="shared" si="91"/>
        <v>-437.69506952247372</v>
      </c>
      <c r="AW151" s="63">
        <f t="shared" si="103"/>
        <v>656.54260428371072</v>
      </c>
      <c r="AX151" s="61" t="str">
        <f t="shared" ca="1" si="92"/>
        <v/>
      </c>
      <c r="AY151" s="69">
        <f t="shared" ca="1" si="104"/>
        <v>9576.9336940818102</v>
      </c>
      <c r="AZ151" s="51">
        <f t="shared" si="93"/>
        <v>1531.932743328658</v>
      </c>
      <c r="BA151" s="55">
        <f t="shared" ca="1" si="94"/>
        <v>0.1650332720144472</v>
      </c>
      <c r="BB151" s="55">
        <f t="shared" ca="1" si="105"/>
        <v>0.91513002887138506</v>
      </c>
      <c r="BC151" s="64">
        <f t="shared" ca="1" si="95"/>
        <v>-60.888343855335734</v>
      </c>
      <c r="BE151" s="52" t="str">
        <f t="shared" ca="1" si="96"/>
        <v/>
      </c>
      <c r="BF151" s="52" t="str">
        <f t="shared" ca="1" si="97"/>
        <v/>
      </c>
      <c r="BG151" s="52">
        <f t="shared" ca="1" si="98"/>
        <v>5.6999999999999815</v>
      </c>
      <c r="BH151" s="52">
        <f t="shared" ca="1" si="99"/>
        <v>5.6999999999999815</v>
      </c>
    </row>
    <row r="152" spans="19:60">
      <c r="S152" s="68">
        <f t="shared" si="106"/>
        <v>7</v>
      </c>
      <c r="T152" s="69">
        <f t="shared" si="106"/>
        <v>2</v>
      </c>
      <c r="U152" s="70">
        <f t="shared" si="84"/>
        <v>5</v>
      </c>
      <c r="V152" s="68">
        <f t="shared" si="100"/>
        <v>2</v>
      </c>
      <c r="W152" s="70">
        <f t="shared" si="100"/>
        <v>7</v>
      </c>
      <c r="X152" s="71">
        <f t="shared" si="100"/>
        <v>0.7142857142857143</v>
      </c>
      <c r="Y152" s="71">
        <f t="shared" si="100"/>
        <v>0.5</v>
      </c>
      <c r="Z152" s="69">
        <f t="shared" si="100"/>
        <v>10000</v>
      </c>
      <c r="AA152" s="69">
        <f t="shared" ca="1" si="100"/>
        <v>9282.5690518609536</v>
      </c>
      <c r="AB152" s="69">
        <f t="shared" ca="1" si="101"/>
        <v>-717.43094813904645</v>
      </c>
      <c r="AC152" s="69">
        <f t="shared" ca="1" si="102"/>
        <v>188.25048771415089</v>
      </c>
      <c r="AD152" s="73">
        <f t="shared" si="107"/>
        <v>5.5999999999999819</v>
      </c>
      <c r="AE152" s="69">
        <f t="shared" si="108"/>
        <v>0.70000000000000007</v>
      </c>
      <c r="AF152" s="69">
        <f t="shared" si="108"/>
        <v>4.9000000000000004</v>
      </c>
      <c r="AG152" s="78">
        <f t="shared" si="108"/>
        <v>200</v>
      </c>
      <c r="AH152" s="60">
        <f t="shared" si="108"/>
        <v>50</v>
      </c>
      <c r="AI152" s="60">
        <f t="shared" si="108"/>
        <v>245.00000000000003</v>
      </c>
      <c r="AJ152" s="60">
        <f t="shared" si="108"/>
        <v>10245</v>
      </c>
      <c r="AK152" s="60">
        <f t="shared" si="108"/>
        <v>927.43094813904702</v>
      </c>
      <c r="AL152" s="60">
        <f t="shared" si="108"/>
        <v>18.548618962780939</v>
      </c>
      <c r="AM152" s="60">
        <f t="shared" ca="1" si="108"/>
        <v>-668.06630591818998</v>
      </c>
      <c r="AN152" s="60">
        <f t="shared" ca="1" si="108"/>
        <v>-668.06630591818998</v>
      </c>
      <c r="AO152" s="60">
        <f t="shared" ca="1" si="108"/>
        <v>668.06630591818998</v>
      </c>
      <c r="AP152" s="63">
        <f t="shared" si="85"/>
        <v>35</v>
      </c>
      <c r="AQ152" s="62">
        <f t="shared" si="86"/>
        <v>4.4372533862108927</v>
      </c>
      <c r="AR152" s="62">
        <f t="shared" si="87"/>
        <v>221.86266931054465</v>
      </c>
      <c r="AS152" s="62">
        <f t="shared" si="88"/>
        <v>443.72533862108929</v>
      </c>
      <c r="AT152" s="62">
        <f t="shared" si="89"/>
        <v>-221.86266931054465</v>
      </c>
      <c r="AU152" s="62">
        <f t="shared" si="90"/>
        <v>1109.3133465527233</v>
      </c>
      <c r="AV152" s="62">
        <f t="shared" si="91"/>
        <v>-443.72533862108929</v>
      </c>
      <c r="AW152" s="63">
        <f t="shared" si="103"/>
        <v>665.58800793163391</v>
      </c>
      <c r="AX152" s="61" t="str">
        <f t="shared" ca="1" si="92"/>
        <v/>
      </c>
      <c r="AY152" s="69">
        <f t="shared" ca="1" si="104"/>
        <v>9576.9336940818102</v>
      </c>
      <c r="AZ152" s="51">
        <f t="shared" si="93"/>
        <v>1553.0386851738126</v>
      </c>
      <c r="BA152" s="55">
        <f t="shared" ca="1" si="94"/>
        <v>0.16730698974573877</v>
      </c>
      <c r="BB152" s="55">
        <f t="shared" ca="1" si="105"/>
        <v>0.92773807661644847</v>
      </c>
      <c r="BC152" s="64">
        <f t="shared" ca="1" si="95"/>
        <v>-51.842940207412539</v>
      </c>
      <c r="BE152" s="52" t="str">
        <f t="shared" ca="1" si="96"/>
        <v/>
      </c>
      <c r="BF152" s="52" t="str">
        <f t="shared" ca="1" si="97"/>
        <v/>
      </c>
      <c r="BG152" s="52">
        <f t="shared" ca="1" si="98"/>
        <v>5.5999999999999819</v>
      </c>
      <c r="BH152" s="52">
        <f t="shared" ca="1" si="99"/>
        <v>5.5999999999999819</v>
      </c>
    </row>
    <row r="153" spans="19:60">
      <c r="S153" s="68">
        <f t="shared" si="106"/>
        <v>7</v>
      </c>
      <c r="T153" s="69">
        <f t="shared" si="106"/>
        <v>2</v>
      </c>
      <c r="U153" s="70">
        <f t="shared" si="84"/>
        <v>5</v>
      </c>
      <c r="V153" s="68">
        <f t="shared" ref="V153:AA168" si="109">V152</f>
        <v>2</v>
      </c>
      <c r="W153" s="70">
        <f t="shared" si="109"/>
        <v>7</v>
      </c>
      <c r="X153" s="71">
        <f t="shared" si="109"/>
        <v>0.7142857142857143</v>
      </c>
      <c r="Y153" s="71">
        <f t="shared" si="109"/>
        <v>0.5</v>
      </c>
      <c r="Z153" s="69">
        <f t="shared" si="109"/>
        <v>10000</v>
      </c>
      <c r="AA153" s="69">
        <f t="shared" ca="1" si="109"/>
        <v>9282.5690518609536</v>
      </c>
      <c r="AB153" s="69">
        <f t="shared" ca="1" si="101"/>
        <v>-717.43094813904645</v>
      </c>
      <c r="AC153" s="69">
        <f t="shared" ca="1" si="102"/>
        <v>188.25048771415089</v>
      </c>
      <c r="AD153" s="73">
        <f t="shared" si="107"/>
        <v>5.4999999999999822</v>
      </c>
      <c r="AE153" s="69">
        <f t="shared" si="108"/>
        <v>0.70000000000000007</v>
      </c>
      <c r="AF153" s="69">
        <f t="shared" si="108"/>
        <v>4.9000000000000004</v>
      </c>
      <c r="AG153" s="78">
        <f t="shared" si="108"/>
        <v>200</v>
      </c>
      <c r="AH153" s="60">
        <f t="shared" si="108"/>
        <v>50</v>
      </c>
      <c r="AI153" s="60">
        <f t="shared" si="108"/>
        <v>245.00000000000003</v>
      </c>
      <c r="AJ153" s="60">
        <f t="shared" si="108"/>
        <v>10245</v>
      </c>
      <c r="AK153" s="60">
        <f t="shared" si="108"/>
        <v>927.43094813904702</v>
      </c>
      <c r="AL153" s="60">
        <f t="shared" si="108"/>
        <v>18.548618962780939</v>
      </c>
      <c r="AM153" s="60">
        <f t="shared" ca="1" si="108"/>
        <v>-668.06630591818998</v>
      </c>
      <c r="AN153" s="60">
        <f t="shared" ca="1" si="108"/>
        <v>-668.06630591818998</v>
      </c>
      <c r="AO153" s="60">
        <f t="shared" ca="1" si="108"/>
        <v>668.06630591818998</v>
      </c>
      <c r="AP153" s="63">
        <f t="shared" si="85"/>
        <v>35</v>
      </c>
      <c r="AQ153" s="62">
        <f t="shared" si="86"/>
        <v>4.4997489023238177</v>
      </c>
      <c r="AR153" s="62">
        <f t="shared" si="87"/>
        <v>224.98744511619088</v>
      </c>
      <c r="AS153" s="62">
        <f t="shared" si="88"/>
        <v>449.97489023238177</v>
      </c>
      <c r="AT153" s="62">
        <f t="shared" si="89"/>
        <v>-224.98744511619088</v>
      </c>
      <c r="AU153" s="62">
        <f t="shared" si="90"/>
        <v>1124.9372255809544</v>
      </c>
      <c r="AV153" s="62">
        <f t="shared" si="91"/>
        <v>-449.97489023238177</v>
      </c>
      <c r="AW153" s="63">
        <f t="shared" si="103"/>
        <v>674.96233534857265</v>
      </c>
      <c r="AX153" s="61" t="str">
        <f t="shared" ca="1" si="92"/>
        <v>VINTO</v>
      </c>
      <c r="AY153" s="69">
        <f t="shared" ca="1" si="104"/>
        <v>9576.9336940818102</v>
      </c>
      <c r="AZ153" s="51">
        <f t="shared" si="93"/>
        <v>1574.9121158133362</v>
      </c>
      <c r="BA153" s="55">
        <f t="shared" ca="1" si="94"/>
        <v>0.16966338812180454</v>
      </c>
      <c r="BB153" s="55">
        <f t="shared" ca="1" si="105"/>
        <v>0.94080459882496892</v>
      </c>
      <c r="BC153" s="64">
        <f t="shared" ca="1" si="95"/>
        <v>-42.468612790473799</v>
      </c>
      <c r="BE153" s="52" t="str">
        <f t="shared" ca="1" si="96"/>
        <v/>
      </c>
      <c r="BF153" s="52">
        <f t="shared" ca="1" si="97"/>
        <v>5.4999999999999822</v>
      </c>
      <c r="BG153" s="52">
        <f t="shared" ca="1" si="98"/>
        <v>5.4999999999999822</v>
      </c>
      <c r="BH153" s="52">
        <f t="shared" ca="1" si="99"/>
        <v>5.4999999999999822</v>
      </c>
    </row>
    <row r="154" spans="19:60">
      <c r="S154" s="68">
        <f t="shared" ref="S154:T169" si="110">S153</f>
        <v>7</v>
      </c>
      <c r="T154" s="69">
        <f t="shared" si="110"/>
        <v>2</v>
      </c>
      <c r="U154" s="70">
        <f t="shared" si="84"/>
        <v>5</v>
      </c>
      <c r="V154" s="68">
        <f t="shared" si="109"/>
        <v>2</v>
      </c>
      <c r="W154" s="70">
        <f t="shared" si="109"/>
        <v>7</v>
      </c>
      <c r="X154" s="71">
        <f t="shared" si="109"/>
        <v>0.7142857142857143</v>
      </c>
      <c r="Y154" s="71">
        <f t="shared" si="109"/>
        <v>0.5</v>
      </c>
      <c r="Z154" s="69">
        <f t="shared" si="109"/>
        <v>10000</v>
      </c>
      <c r="AA154" s="69">
        <f t="shared" ca="1" si="109"/>
        <v>9282.5690518609536</v>
      </c>
      <c r="AB154" s="69">
        <f t="shared" ca="1" si="101"/>
        <v>-717.43094813904645</v>
      </c>
      <c r="AC154" s="69">
        <f t="shared" ca="1" si="102"/>
        <v>188.25048771415089</v>
      </c>
      <c r="AD154" s="73">
        <f t="shared" si="107"/>
        <v>5.3999999999999826</v>
      </c>
      <c r="AE154" s="69">
        <f t="shared" ref="AE154:AO169" si="111">AE153</f>
        <v>0.70000000000000007</v>
      </c>
      <c r="AF154" s="69">
        <f t="shared" si="111"/>
        <v>4.9000000000000004</v>
      </c>
      <c r="AG154" s="78">
        <f t="shared" si="111"/>
        <v>200</v>
      </c>
      <c r="AH154" s="60">
        <f t="shared" si="111"/>
        <v>50</v>
      </c>
      <c r="AI154" s="60">
        <f t="shared" si="111"/>
        <v>245.00000000000003</v>
      </c>
      <c r="AJ154" s="60">
        <f t="shared" si="111"/>
        <v>10245</v>
      </c>
      <c r="AK154" s="60">
        <f t="shared" si="111"/>
        <v>927.43094813904702</v>
      </c>
      <c r="AL154" s="60">
        <f t="shared" si="111"/>
        <v>18.548618962780939</v>
      </c>
      <c r="AM154" s="60">
        <f t="shared" ca="1" si="111"/>
        <v>-668.06630591818998</v>
      </c>
      <c r="AN154" s="60">
        <f t="shared" ca="1" si="111"/>
        <v>-668.06630591818998</v>
      </c>
      <c r="AO154" s="60">
        <f t="shared" ca="1" si="111"/>
        <v>668.06630591818998</v>
      </c>
      <c r="AP154" s="63">
        <f t="shared" si="85"/>
        <v>35</v>
      </c>
      <c r="AQ154" s="62">
        <f t="shared" si="86"/>
        <v>4.5645590671816665</v>
      </c>
      <c r="AR154" s="62">
        <f t="shared" si="87"/>
        <v>228.22795335908333</v>
      </c>
      <c r="AS154" s="62">
        <f t="shared" si="88"/>
        <v>456.45590671816666</v>
      </c>
      <c r="AT154" s="62">
        <f t="shared" si="89"/>
        <v>-228.22795335908333</v>
      </c>
      <c r="AU154" s="62">
        <f t="shared" si="90"/>
        <v>1141.1397667954166</v>
      </c>
      <c r="AV154" s="62">
        <f t="shared" si="91"/>
        <v>-456.45590671816666</v>
      </c>
      <c r="AW154" s="63">
        <f t="shared" si="103"/>
        <v>684.68386007724985</v>
      </c>
      <c r="AX154" s="61" t="str">
        <f t="shared" ca="1" si="92"/>
        <v>VINTO</v>
      </c>
      <c r="AY154" s="69">
        <f t="shared" ca="1" si="104"/>
        <v>9576.9336940818102</v>
      </c>
      <c r="AZ154" s="51">
        <f t="shared" si="93"/>
        <v>1597.5956735135833</v>
      </c>
      <c r="BA154" s="55">
        <f t="shared" ca="1" si="94"/>
        <v>0.17210706051179872</v>
      </c>
      <c r="BB154" s="55">
        <f t="shared" ca="1" si="105"/>
        <v>0.95435506630047151</v>
      </c>
      <c r="BC154" s="64">
        <f t="shared" ca="1" si="95"/>
        <v>-32.747088061796603</v>
      </c>
      <c r="BE154" s="52" t="str">
        <f t="shared" ca="1" si="96"/>
        <v/>
      </c>
      <c r="BF154" s="52">
        <f t="shared" ca="1" si="97"/>
        <v>5.3999999999999826</v>
      </c>
      <c r="BG154" s="52">
        <f t="shared" ca="1" si="98"/>
        <v>5.3999999999999826</v>
      </c>
      <c r="BH154" s="52">
        <f t="shared" ca="1" si="99"/>
        <v>5.3999999999999826</v>
      </c>
    </row>
    <row r="155" spans="19:60">
      <c r="S155" s="68">
        <f t="shared" si="110"/>
        <v>7</v>
      </c>
      <c r="T155" s="69">
        <f t="shared" si="110"/>
        <v>2</v>
      </c>
      <c r="U155" s="70">
        <f t="shared" si="84"/>
        <v>5</v>
      </c>
      <c r="V155" s="68">
        <f t="shared" si="109"/>
        <v>2</v>
      </c>
      <c r="W155" s="70">
        <f t="shared" si="109"/>
        <v>7</v>
      </c>
      <c r="X155" s="71">
        <f t="shared" si="109"/>
        <v>0.7142857142857143</v>
      </c>
      <c r="Y155" s="71">
        <f t="shared" si="109"/>
        <v>0.5</v>
      </c>
      <c r="Z155" s="69">
        <f t="shared" si="109"/>
        <v>10000</v>
      </c>
      <c r="AA155" s="69">
        <f t="shared" ca="1" si="109"/>
        <v>9282.5690518609536</v>
      </c>
      <c r="AB155" s="69">
        <f t="shared" ca="1" si="101"/>
        <v>-717.43094813904645</v>
      </c>
      <c r="AC155" s="69">
        <f t="shared" ca="1" si="102"/>
        <v>188.25048771415089</v>
      </c>
      <c r="AD155" s="73">
        <f t="shared" si="107"/>
        <v>5.2999999999999829</v>
      </c>
      <c r="AE155" s="69">
        <f t="shared" si="111"/>
        <v>0.70000000000000007</v>
      </c>
      <c r="AF155" s="69">
        <f t="shared" si="111"/>
        <v>4.9000000000000004</v>
      </c>
      <c r="AG155" s="78">
        <f t="shared" si="111"/>
        <v>200</v>
      </c>
      <c r="AH155" s="60">
        <f t="shared" si="111"/>
        <v>50</v>
      </c>
      <c r="AI155" s="60">
        <f t="shared" si="111"/>
        <v>245.00000000000003</v>
      </c>
      <c r="AJ155" s="60">
        <f t="shared" si="111"/>
        <v>10245</v>
      </c>
      <c r="AK155" s="60">
        <f t="shared" si="111"/>
        <v>927.43094813904702</v>
      </c>
      <c r="AL155" s="60">
        <f t="shared" si="111"/>
        <v>18.548618962780939</v>
      </c>
      <c r="AM155" s="60">
        <f t="shared" ca="1" si="111"/>
        <v>-668.06630591818998</v>
      </c>
      <c r="AN155" s="60">
        <f t="shared" ca="1" si="111"/>
        <v>-668.06630591818998</v>
      </c>
      <c r="AO155" s="60">
        <f t="shared" ca="1" si="111"/>
        <v>668.06630591818998</v>
      </c>
      <c r="AP155" s="63">
        <f t="shared" si="85"/>
        <v>35</v>
      </c>
      <c r="AQ155" s="62">
        <f t="shared" si="86"/>
        <v>4.6318148986379244</v>
      </c>
      <c r="AR155" s="62">
        <f t="shared" si="87"/>
        <v>231.59074493189621</v>
      </c>
      <c r="AS155" s="62">
        <f t="shared" si="88"/>
        <v>463.18148986379242</v>
      </c>
      <c r="AT155" s="62">
        <f t="shared" si="89"/>
        <v>-231.59074493189621</v>
      </c>
      <c r="AU155" s="62">
        <f t="shared" si="90"/>
        <v>1157.9537246594809</v>
      </c>
      <c r="AV155" s="62">
        <f t="shared" si="91"/>
        <v>-463.18148986379242</v>
      </c>
      <c r="AW155" s="63">
        <f t="shared" si="103"/>
        <v>694.77223479568852</v>
      </c>
      <c r="AX155" s="61" t="str">
        <f t="shared" ca="1" si="92"/>
        <v>VINTO</v>
      </c>
      <c r="AY155" s="69">
        <f t="shared" ca="1" si="104"/>
        <v>9576.9336940818102</v>
      </c>
      <c r="AZ155" s="51">
        <f t="shared" si="93"/>
        <v>1621.1352145232736</v>
      </c>
      <c r="BA155" s="55">
        <f t="shared" ca="1" si="94"/>
        <v>0.17464294695424551</v>
      </c>
      <c r="BB155" s="55">
        <f t="shared" ca="1" si="105"/>
        <v>0.96841687217127637</v>
      </c>
      <c r="BC155" s="64">
        <f t="shared" ca="1" si="95"/>
        <v>-22.658713343357931</v>
      </c>
      <c r="BE155" s="52" t="str">
        <f t="shared" ca="1" si="96"/>
        <v/>
      </c>
      <c r="BF155" s="52">
        <f t="shared" ca="1" si="97"/>
        <v>5.2999999999999829</v>
      </c>
      <c r="BG155" s="52">
        <f t="shared" ca="1" si="98"/>
        <v>5.2999999999999829</v>
      </c>
      <c r="BH155" s="52">
        <f t="shared" ca="1" si="99"/>
        <v>5.2999999999999829</v>
      </c>
    </row>
    <row r="156" spans="19:60">
      <c r="S156" s="68">
        <f t="shared" si="110"/>
        <v>7</v>
      </c>
      <c r="T156" s="69">
        <f t="shared" si="110"/>
        <v>2</v>
      </c>
      <c r="U156" s="70">
        <f t="shared" si="84"/>
        <v>5</v>
      </c>
      <c r="V156" s="68">
        <f t="shared" si="109"/>
        <v>2</v>
      </c>
      <c r="W156" s="70">
        <f t="shared" si="109"/>
        <v>7</v>
      </c>
      <c r="X156" s="71">
        <f t="shared" si="109"/>
        <v>0.7142857142857143</v>
      </c>
      <c r="Y156" s="71">
        <f t="shared" si="109"/>
        <v>0.5</v>
      </c>
      <c r="Z156" s="69">
        <f t="shared" si="109"/>
        <v>10000</v>
      </c>
      <c r="AA156" s="69">
        <f t="shared" ca="1" si="109"/>
        <v>9282.5690518609536</v>
      </c>
      <c r="AB156" s="69">
        <f t="shared" ca="1" si="101"/>
        <v>-717.43094813904645</v>
      </c>
      <c r="AC156" s="69">
        <f t="shared" ca="1" si="102"/>
        <v>188.25048771415089</v>
      </c>
      <c r="AD156" s="73">
        <f t="shared" si="107"/>
        <v>5.1999999999999833</v>
      </c>
      <c r="AE156" s="69">
        <f t="shared" si="111"/>
        <v>0.70000000000000007</v>
      </c>
      <c r="AF156" s="69">
        <f t="shared" si="111"/>
        <v>4.9000000000000004</v>
      </c>
      <c r="AG156" s="78">
        <f t="shared" si="111"/>
        <v>200</v>
      </c>
      <c r="AH156" s="60">
        <f t="shared" si="111"/>
        <v>50</v>
      </c>
      <c r="AI156" s="60">
        <f t="shared" si="111"/>
        <v>245.00000000000003</v>
      </c>
      <c r="AJ156" s="60">
        <f t="shared" si="111"/>
        <v>10245</v>
      </c>
      <c r="AK156" s="60">
        <f t="shared" si="111"/>
        <v>927.43094813904702</v>
      </c>
      <c r="AL156" s="60">
        <f t="shared" si="111"/>
        <v>18.548618962780939</v>
      </c>
      <c r="AM156" s="60">
        <f t="shared" ca="1" si="111"/>
        <v>-668.06630591818998</v>
      </c>
      <c r="AN156" s="60">
        <f t="shared" ca="1" si="111"/>
        <v>-668.06630591818998</v>
      </c>
      <c r="AO156" s="60">
        <f t="shared" ca="1" si="111"/>
        <v>668.06630591818998</v>
      </c>
      <c r="AP156" s="63">
        <f t="shared" si="85"/>
        <v>35</v>
      </c>
      <c r="AQ156" s="62">
        <f t="shared" si="86"/>
        <v>4.7016574928425001</v>
      </c>
      <c r="AR156" s="62">
        <f t="shared" si="87"/>
        <v>235.08287464212501</v>
      </c>
      <c r="AS156" s="62">
        <f t="shared" si="88"/>
        <v>470.16574928425001</v>
      </c>
      <c r="AT156" s="62">
        <f t="shared" si="89"/>
        <v>-235.08287464212501</v>
      </c>
      <c r="AU156" s="62">
        <f t="shared" si="90"/>
        <v>1175.4143732106249</v>
      </c>
      <c r="AV156" s="62">
        <f t="shared" si="91"/>
        <v>-470.16574928425001</v>
      </c>
      <c r="AW156" s="63">
        <f t="shared" si="103"/>
        <v>705.24862392637488</v>
      </c>
      <c r="AX156" s="61" t="str">
        <f t="shared" ca="1" si="92"/>
        <v>VINTO</v>
      </c>
      <c r="AY156" s="69">
        <f t="shared" ca="1" si="104"/>
        <v>9576.9336940818102</v>
      </c>
      <c r="AZ156" s="51">
        <f t="shared" si="93"/>
        <v>1645.580122494875</v>
      </c>
      <c r="BA156" s="55">
        <f t="shared" ca="1" si="94"/>
        <v>0.17727636749063255</v>
      </c>
      <c r="BB156" s="55">
        <f t="shared" ca="1" si="105"/>
        <v>0.98301951672941978</v>
      </c>
      <c r="BC156" s="64">
        <f t="shared" ca="1" si="95"/>
        <v>-12.182324212671574</v>
      </c>
      <c r="BE156" s="52" t="str">
        <f t="shared" ca="1" si="96"/>
        <v/>
      </c>
      <c r="BF156" s="52">
        <f t="shared" ca="1" si="97"/>
        <v>5.1999999999999833</v>
      </c>
      <c r="BG156" s="52">
        <f t="shared" ca="1" si="98"/>
        <v>5.1999999999999833</v>
      </c>
      <c r="BH156" s="52">
        <f t="shared" ca="1" si="99"/>
        <v>5.1999999999999833</v>
      </c>
    </row>
    <row r="157" spans="19:60">
      <c r="S157" s="68">
        <f t="shared" si="110"/>
        <v>7</v>
      </c>
      <c r="T157" s="69">
        <f t="shared" si="110"/>
        <v>2</v>
      </c>
      <c r="U157" s="70">
        <f t="shared" si="84"/>
        <v>5</v>
      </c>
      <c r="V157" s="68">
        <f t="shared" si="109"/>
        <v>2</v>
      </c>
      <c r="W157" s="70">
        <f t="shared" si="109"/>
        <v>7</v>
      </c>
      <c r="X157" s="71">
        <f t="shared" si="109"/>
        <v>0.7142857142857143</v>
      </c>
      <c r="Y157" s="71">
        <f t="shared" si="109"/>
        <v>0.5</v>
      </c>
      <c r="Z157" s="69">
        <f t="shared" si="109"/>
        <v>10000</v>
      </c>
      <c r="AA157" s="69">
        <f t="shared" ca="1" si="109"/>
        <v>9282.5690518609536</v>
      </c>
      <c r="AB157" s="69">
        <f t="shared" ca="1" si="101"/>
        <v>-717.43094813904645</v>
      </c>
      <c r="AC157" s="69">
        <f t="shared" ca="1" si="102"/>
        <v>188.25048771415089</v>
      </c>
      <c r="AD157" s="73">
        <f t="shared" si="107"/>
        <v>5.0999999999999837</v>
      </c>
      <c r="AE157" s="69">
        <f t="shared" si="111"/>
        <v>0.70000000000000007</v>
      </c>
      <c r="AF157" s="69">
        <f t="shared" si="111"/>
        <v>4.9000000000000004</v>
      </c>
      <c r="AG157" s="78">
        <f t="shared" si="111"/>
        <v>200</v>
      </c>
      <c r="AH157" s="60">
        <f t="shared" si="111"/>
        <v>50</v>
      </c>
      <c r="AI157" s="60">
        <f t="shared" si="111"/>
        <v>245.00000000000003</v>
      </c>
      <c r="AJ157" s="60">
        <f t="shared" si="111"/>
        <v>10245</v>
      </c>
      <c r="AK157" s="60">
        <f t="shared" si="111"/>
        <v>927.43094813904702</v>
      </c>
      <c r="AL157" s="60">
        <f t="shared" si="111"/>
        <v>18.548618962780939</v>
      </c>
      <c r="AM157" s="60">
        <f t="shared" ca="1" si="111"/>
        <v>-668.06630591818998</v>
      </c>
      <c r="AN157" s="60">
        <f t="shared" ca="1" si="111"/>
        <v>-668.06630591818998</v>
      </c>
      <c r="AO157" s="60">
        <f t="shared" ca="1" si="111"/>
        <v>668.06630591818998</v>
      </c>
      <c r="AP157" s="63">
        <f t="shared" si="85"/>
        <v>35</v>
      </c>
      <c r="AQ157" s="62">
        <f t="shared" si="86"/>
        <v>4.7742390123099998</v>
      </c>
      <c r="AR157" s="62">
        <f t="shared" si="87"/>
        <v>238.7119506155</v>
      </c>
      <c r="AS157" s="62">
        <f t="shared" si="88"/>
        <v>477.423901231</v>
      </c>
      <c r="AT157" s="62">
        <f t="shared" si="89"/>
        <v>-238.7119506155</v>
      </c>
      <c r="AU157" s="62">
        <f t="shared" si="90"/>
        <v>1193.5597530775001</v>
      </c>
      <c r="AV157" s="62">
        <f t="shared" si="91"/>
        <v>-477.423901231</v>
      </c>
      <c r="AW157" s="63">
        <f t="shared" si="103"/>
        <v>716.13585184650015</v>
      </c>
      <c r="AX157" s="61" t="str">
        <f t="shared" ca="1" si="92"/>
        <v>VINTO</v>
      </c>
      <c r="AY157" s="69">
        <f t="shared" ca="1" si="104"/>
        <v>9576.9336940818102</v>
      </c>
      <c r="AZ157" s="51">
        <f t="shared" si="93"/>
        <v>1670.9836543085</v>
      </c>
      <c r="BA157" s="55">
        <f t="shared" ca="1" si="94"/>
        <v>0.18001305942060342</v>
      </c>
      <c r="BB157" s="55">
        <f t="shared" ca="1" si="105"/>
        <v>0.99819481401533394</v>
      </c>
      <c r="BC157" s="64">
        <f t="shared" ca="1" si="95"/>
        <v>-1.2950962925463045</v>
      </c>
      <c r="BE157" s="52" t="str">
        <f t="shared" ca="1" si="96"/>
        <v/>
      </c>
      <c r="BF157" s="52">
        <f t="shared" ca="1" si="97"/>
        <v>5.0999999999999837</v>
      </c>
      <c r="BG157" s="52">
        <f t="shared" ca="1" si="98"/>
        <v>5.0999999999999837</v>
      </c>
      <c r="BH157" s="52">
        <f t="shared" ca="1" si="99"/>
        <v>5.0999999999999837</v>
      </c>
    </row>
    <row r="158" spans="19:60">
      <c r="S158" s="68">
        <f t="shared" si="110"/>
        <v>7</v>
      </c>
      <c r="T158" s="69">
        <f t="shared" si="110"/>
        <v>2</v>
      </c>
      <c r="U158" s="70">
        <f t="shared" si="84"/>
        <v>5</v>
      </c>
      <c r="V158" s="68">
        <f t="shared" si="109"/>
        <v>2</v>
      </c>
      <c r="W158" s="70">
        <f t="shared" si="109"/>
        <v>7</v>
      </c>
      <c r="X158" s="71">
        <f t="shared" si="109"/>
        <v>0.7142857142857143</v>
      </c>
      <c r="Y158" s="71">
        <f t="shared" si="109"/>
        <v>0.5</v>
      </c>
      <c r="Z158" s="69">
        <f t="shared" si="109"/>
        <v>10000</v>
      </c>
      <c r="AA158" s="69">
        <f t="shared" ca="1" si="109"/>
        <v>9282.5690518609536</v>
      </c>
      <c r="AB158" s="69">
        <f t="shared" ca="1" si="101"/>
        <v>-717.43094813904645</v>
      </c>
      <c r="AC158" s="69">
        <f t="shared" ca="1" si="102"/>
        <v>188.25048771415089</v>
      </c>
      <c r="AD158" s="73">
        <f t="shared" si="107"/>
        <v>4.999999999999984</v>
      </c>
      <c r="AE158" s="69">
        <f t="shared" si="111"/>
        <v>0.70000000000000007</v>
      </c>
      <c r="AF158" s="69">
        <f t="shared" si="111"/>
        <v>4.9000000000000004</v>
      </c>
      <c r="AG158" s="78">
        <f t="shared" si="111"/>
        <v>200</v>
      </c>
      <c r="AH158" s="60">
        <f t="shared" si="111"/>
        <v>50</v>
      </c>
      <c r="AI158" s="60">
        <f t="shared" si="111"/>
        <v>245.00000000000003</v>
      </c>
      <c r="AJ158" s="60">
        <f t="shared" si="111"/>
        <v>10245</v>
      </c>
      <c r="AK158" s="60">
        <f t="shared" si="111"/>
        <v>927.43094813904702</v>
      </c>
      <c r="AL158" s="60">
        <f t="shared" si="111"/>
        <v>18.548618962780939</v>
      </c>
      <c r="AM158" s="60">
        <f t="shared" ca="1" si="111"/>
        <v>-668.06630591818998</v>
      </c>
      <c r="AN158" s="60">
        <f t="shared" ca="1" si="111"/>
        <v>-668.06630591818998</v>
      </c>
      <c r="AO158" s="60">
        <f t="shared" ca="1" si="111"/>
        <v>668.06630591818998</v>
      </c>
      <c r="AP158" s="63">
        <f t="shared" si="85"/>
        <v>35</v>
      </c>
      <c r="AQ158" s="62">
        <f t="shared" si="86"/>
        <v>4.8497237925561993</v>
      </c>
      <c r="AR158" s="62">
        <f t="shared" si="87"/>
        <v>242.48618962780998</v>
      </c>
      <c r="AS158" s="62">
        <f t="shared" si="88"/>
        <v>484.97237925561996</v>
      </c>
      <c r="AT158" s="62">
        <f t="shared" si="89"/>
        <v>-242.48618962780998</v>
      </c>
      <c r="AU158" s="62">
        <f t="shared" si="90"/>
        <v>1212.4309481390499</v>
      </c>
      <c r="AV158" s="62">
        <f t="shared" si="91"/>
        <v>-484.97237925561996</v>
      </c>
      <c r="AW158" s="63">
        <f t="shared" si="103"/>
        <v>727.45856888342996</v>
      </c>
      <c r="AX158" s="61" t="str">
        <f t="shared" ca="1" si="92"/>
        <v>VINTO</v>
      </c>
      <c r="AY158" s="69">
        <f t="shared" ca="1" si="104"/>
        <v>9576.9336940818102</v>
      </c>
      <c r="AZ158" s="51">
        <f t="shared" si="93"/>
        <v>1697.4033273946698</v>
      </c>
      <c r="BA158" s="55">
        <f t="shared" ca="1" si="94"/>
        <v>0.18285921902777305</v>
      </c>
      <c r="BB158" s="55">
        <f t="shared" ca="1" si="105"/>
        <v>1.013977123192684</v>
      </c>
      <c r="BC158" s="64">
        <f t="shared" ca="1" si="95"/>
        <v>10.027620744383512</v>
      </c>
      <c r="BE158" s="52" t="str">
        <f t="shared" ca="1" si="96"/>
        <v/>
      </c>
      <c r="BF158" s="52">
        <f t="shared" ca="1" si="97"/>
        <v>4.999999999999984</v>
      </c>
      <c r="BG158" s="52">
        <f t="shared" ca="1" si="98"/>
        <v>4.999999999999984</v>
      </c>
      <c r="BH158" s="52">
        <f t="shared" ca="1" si="99"/>
        <v>4.999999999999984</v>
      </c>
    </row>
    <row r="159" spans="19:60">
      <c r="S159" s="68">
        <f t="shared" si="110"/>
        <v>7</v>
      </c>
      <c r="T159" s="69">
        <f t="shared" si="110"/>
        <v>2</v>
      </c>
      <c r="U159" s="70">
        <f t="shared" si="84"/>
        <v>5</v>
      </c>
      <c r="V159" s="68">
        <f t="shared" si="109"/>
        <v>2</v>
      </c>
      <c r="W159" s="70">
        <f t="shared" si="109"/>
        <v>7</v>
      </c>
      <c r="X159" s="71">
        <f t="shared" si="109"/>
        <v>0.7142857142857143</v>
      </c>
      <c r="Y159" s="71">
        <f t="shared" si="109"/>
        <v>0.5</v>
      </c>
      <c r="Z159" s="69">
        <f t="shared" si="109"/>
        <v>10000</v>
      </c>
      <c r="AA159" s="69">
        <f t="shared" ca="1" si="109"/>
        <v>9282.5690518609536</v>
      </c>
      <c r="AB159" s="69">
        <f t="shared" ca="1" si="101"/>
        <v>-717.43094813904645</v>
      </c>
      <c r="AC159" s="69">
        <f t="shared" ca="1" si="102"/>
        <v>188.25048771415089</v>
      </c>
      <c r="AD159" s="73">
        <f t="shared" si="107"/>
        <v>4.8999999999999844</v>
      </c>
      <c r="AE159" s="69">
        <f t="shared" si="111"/>
        <v>0.70000000000000007</v>
      </c>
      <c r="AF159" s="69">
        <f t="shared" si="111"/>
        <v>4.9000000000000004</v>
      </c>
      <c r="AG159" s="78">
        <f t="shared" si="111"/>
        <v>200</v>
      </c>
      <c r="AH159" s="60">
        <f t="shared" si="111"/>
        <v>50</v>
      </c>
      <c r="AI159" s="60">
        <f t="shared" si="111"/>
        <v>245.00000000000003</v>
      </c>
      <c r="AJ159" s="60">
        <f t="shared" si="111"/>
        <v>10245</v>
      </c>
      <c r="AK159" s="60">
        <f t="shared" si="111"/>
        <v>927.43094813904702</v>
      </c>
      <c r="AL159" s="60">
        <f t="shared" si="111"/>
        <v>18.548618962780939</v>
      </c>
      <c r="AM159" s="60">
        <f t="shared" ca="1" si="111"/>
        <v>-668.06630591818998</v>
      </c>
      <c r="AN159" s="60">
        <f t="shared" ca="1" si="111"/>
        <v>-668.06630591818998</v>
      </c>
      <c r="AO159" s="60">
        <f t="shared" ca="1" si="111"/>
        <v>668.06630591818998</v>
      </c>
      <c r="AP159" s="63">
        <f t="shared" si="85"/>
        <v>35</v>
      </c>
      <c r="AQ159" s="62">
        <f t="shared" si="86"/>
        <v>4.9282895842410204</v>
      </c>
      <c r="AR159" s="62">
        <f t="shared" si="87"/>
        <v>246.41447921205102</v>
      </c>
      <c r="AS159" s="62">
        <f t="shared" si="88"/>
        <v>492.82895842410204</v>
      </c>
      <c r="AT159" s="62">
        <f t="shared" si="89"/>
        <v>-246.41447921205102</v>
      </c>
      <c r="AU159" s="62">
        <f t="shared" si="90"/>
        <v>1232.0723960602552</v>
      </c>
      <c r="AV159" s="62">
        <f t="shared" si="91"/>
        <v>-492.82895842410204</v>
      </c>
      <c r="AW159" s="63">
        <f t="shared" si="103"/>
        <v>739.2434376361532</v>
      </c>
      <c r="AX159" s="61" t="str">
        <f t="shared" ca="1" si="92"/>
        <v>VINTO</v>
      </c>
      <c r="AY159" s="69">
        <f t="shared" ca="1" si="104"/>
        <v>9576.9336940818102</v>
      </c>
      <c r="AZ159" s="51">
        <f t="shared" si="93"/>
        <v>1724.9013544843572</v>
      </c>
      <c r="BA159" s="55">
        <f t="shared" ca="1" si="94"/>
        <v>0.18582154841482723</v>
      </c>
      <c r="BB159" s="55">
        <f t="shared" ca="1" si="105"/>
        <v>1.0304036082548242</v>
      </c>
      <c r="BC159" s="64">
        <f t="shared" ca="1" si="95"/>
        <v>21.812489497106753</v>
      </c>
      <c r="BE159" s="52">
        <f t="shared" ca="1" si="96"/>
        <v>4.8999999999999844</v>
      </c>
      <c r="BF159" s="52">
        <f t="shared" ca="1" si="97"/>
        <v>4.8999999999999844</v>
      </c>
      <c r="BG159" s="52">
        <f t="shared" ca="1" si="98"/>
        <v>4.8999999999999844</v>
      </c>
      <c r="BH159" s="52">
        <f t="shared" ca="1" si="99"/>
        <v>4.8999999999999844</v>
      </c>
    </row>
    <row r="160" spans="19:60">
      <c r="S160" s="68">
        <f t="shared" si="110"/>
        <v>7</v>
      </c>
      <c r="T160" s="69">
        <f t="shared" si="110"/>
        <v>2</v>
      </c>
      <c r="U160" s="70">
        <f t="shared" si="84"/>
        <v>5</v>
      </c>
      <c r="V160" s="68">
        <f t="shared" si="109"/>
        <v>2</v>
      </c>
      <c r="W160" s="70">
        <f t="shared" si="109"/>
        <v>7</v>
      </c>
      <c r="X160" s="71">
        <f t="shared" si="109"/>
        <v>0.7142857142857143</v>
      </c>
      <c r="Y160" s="71">
        <f t="shared" si="109"/>
        <v>0.5</v>
      </c>
      <c r="Z160" s="69">
        <f t="shared" si="109"/>
        <v>10000</v>
      </c>
      <c r="AA160" s="69">
        <f t="shared" ca="1" si="109"/>
        <v>9282.5690518609536</v>
      </c>
      <c r="AB160" s="69">
        <f t="shared" ca="1" si="101"/>
        <v>-717.43094813904645</v>
      </c>
      <c r="AC160" s="69">
        <f t="shared" ca="1" si="102"/>
        <v>188.25048771415089</v>
      </c>
      <c r="AD160" s="73">
        <f t="shared" si="107"/>
        <v>4.7999999999999847</v>
      </c>
      <c r="AE160" s="69">
        <f t="shared" si="111"/>
        <v>0.70000000000000007</v>
      </c>
      <c r="AF160" s="69">
        <f t="shared" si="111"/>
        <v>4.9000000000000004</v>
      </c>
      <c r="AG160" s="78">
        <f t="shared" si="111"/>
        <v>200</v>
      </c>
      <c r="AH160" s="60">
        <f t="shared" si="111"/>
        <v>50</v>
      </c>
      <c r="AI160" s="60">
        <f t="shared" si="111"/>
        <v>245.00000000000003</v>
      </c>
      <c r="AJ160" s="60">
        <f t="shared" si="111"/>
        <v>10245</v>
      </c>
      <c r="AK160" s="60">
        <f t="shared" si="111"/>
        <v>927.43094813904702</v>
      </c>
      <c r="AL160" s="60">
        <f t="shared" si="111"/>
        <v>18.548618962780939</v>
      </c>
      <c r="AM160" s="60">
        <f t="shared" ca="1" si="111"/>
        <v>-668.06630591818998</v>
      </c>
      <c r="AN160" s="60">
        <f t="shared" ca="1" si="111"/>
        <v>-668.06630591818998</v>
      </c>
      <c r="AO160" s="60">
        <f t="shared" ca="1" si="111"/>
        <v>668.06630591818998</v>
      </c>
      <c r="AP160" s="63">
        <f t="shared" si="85"/>
        <v>35</v>
      </c>
      <c r="AQ160" s="62">
        <f t="shared" si="86"/>
        <v>5.0101289505793751</v>
      </c>
      <c r="AR160" s="62">
        <f t="shared" si="87"/>
        <v>250.50644752896875</v>
      </c>
      <c r="AS160" s="62">
        <f t="shared" si="88"/>
        <v>501.0128950579375</v>
      </c>
      <c r="AT160" s="62">
        <f t="shared" si="89"/>
        <v>-250.50644752896875</v>
      </c>
      <c r="AU160" s="62">
        <f t="shared" si="90"/>
        <v>1252.5322376448437</v>
      </c>
      <c r="AV160" s="62">
        <f t="shared" si="91"/>
        <v>-501.0128950579375</v>
      </c>
      <c r="AW160" s="63">
        <f t="shared" si="103"/>
        <v>751.51934258690619</v>
      </c>
      <c r="AX160" s="61" t="str">
        <f t="shared" ca="1" si="92"/>
        <v>VINTO</v>
      </c>
      <c r="AY160" s="69">
        <f t="shared" ca="1" si="104"/>
        <v>9576.9336940818102</v>
      </c>
      <c r="AZ160" s="51">
        <f t="shared" si="93"/>
        <v>1753.5451327027813</v>
      </c>
      <c r="BA160" s="55">
        <f t="shared" ca="1" si="94"/>
        <v>0.18890730819300866</v>
      </c>
      <c r="BB160" s="55">
        <f t="shared" ca="1" si="105"/>
        <v>1.0475145301945534</v>
      </c>
      <c r="BC160" s="64">
        <f t="shared" ca="1" si="95"/>
        <v>34.088394447859741</v>
      </c>
      <c r="BE160" s="52">
        <f t="shared" ca="1" si="96"/>
        <v>4.7999999999999847</v>
      </c>
      <c r="BF160" s="52">
        <f t="shared" ca="1" si="97"/>
        <v>4.7999999999999847</v>
      </c>
      <c r="BG160" s="52">
        <f t="shared" ca="1" si="98"/>
        <v>4.7999999999999847</v>
      </c>
      <c r="BH160" s="52">
        <f t="shared" ca="1" si="99"/>
        <v>4.7999999999999847</v>
      </c>
    </row>
    <row r="161" spans="19:60">
      <c r="S161" s="68">
        <f t="shared" si="110"/>
        <v>7</v>
      </c>
      <c r="T161" s="69">
        <f t="shared" si="110"/>
        <v>2</v>
      </c>
      <c r="U161" s="70">
        <f t="shared" si="84"/>
        <v>5</v>
      </c>
      <c r="V161" s="68">
        <f t="shared" si="109"/>
        <v>2</v>
      </c>
      <c r="W161" s="70">
        <f t="shared" si="109"/>
        <v>7</v>
      </c>
      <c r="X161" s="71">
        <f t="shared" si="109"/>
        <v>0.7142857142857143</v>
      </c>
      <c r="Y161" s="71">
        <f t="shared" si="109"/>
        <v>0.5</v>
      </c>
      <c r="Z161" s="69">
        <f t="shared" si="109"/>
        <v>10000</v>
      </c>
      <c r="AA161" s="69">
        <f t="shared" ca="1" si="109"/>
        <v>9282.5690518609536</v>
      </c>
      <c r="AB161" s="69">
        <f t="shared" ca="1" si="101"/>
        <v>-717.43094813904645</v>
      </c>
      <c r="AC161" s="69">
        <f t="shared" ca="1" si="102"/>
        <v>188.25048771415089</v>
      </c>
      <c r="AD161" s="73">
        <f t="shared" si="107"/>
        <v>4.6999999999999851</v>
      </c>
      <c r="AE161" s="69">
        <f t="shared" si="111"/>
        <v>0.70000000000000007</v>
      </c>
      <c r="AF161" s="69">
        <f t="shared" si="111"/>
        <v>4.9000000000000004</v>
      </c>
      <c r="AG161" s="78">
        <f t="shared" si="111"/>
        <v>200</v>
      </c>
      <c r="AH161" s="60">
        <f t="shared" si="111"/>
        <v>50</v>
      </c>
      <c r="AI161" s="60">
        <f t="shared" si="111"/>
        <v>245.00000000000003</v>
      </c>
      <c r="AJ161" s="60">
        <f t="shared" si="111"/>
        <v>10245</v>
      </c>
      <c r="AK161" s="60">
        <f t="shared" si="111"/>
        <v>927.43094813904702</v>
      </c>
      <c r="AL161" s="60">
        <f t="shared" si="111"/>
        <v>18.548618962780939</v>
      </c>
      <c r="AM161" s="60">
        <f t="shared" ca="1" si="111"/>
        <v>-668.06630591818998</v>
      </c>
      <c r="AN161" s="60">
        <f t="shared" ca="1" si="111"/>
        <v>-668.06630591818998</v>
      </c>
      <c r="AO161" s="60">
        <f t="shared" ca="1" si="111"/>
        <v>668.06630591818998</v>
      </c>
      <c r="AP161" s="63">
        <f t="shared" si="85"/>
        <v>35</v>
      </c>
      <c r="AQ161" s="62">
        <f t="shared" si="86"/>
        <v>5.095450843144893</v>
      </c>
      <c r="AR161" s="62">
        <f t="shared" si="87"/>
        <v>254.77254215724466</v>
      </c>
      <c r="AS161" s="62">
        <f t="shared" si="88"/>
        <v>509.54508431448932</v>
      </c>
      <c r="AT161" s="62">
        <f t="shared" si="89"/>
        <v>-254.77254215724466</v>
      </c>
      <c r="AU161" s="62">
        <f t="shared" si="90"/>
        <v>1273.8627107862233</v>
      </c>
      <c r="AV161" s="62">
        <f t="shared" si="91"/>
        <v>-509.54508431448932</v>
      </c>
      <c r="AW161" s="63">
        <f t="shared" si="103"/>
        <v>764.317626471734</v>
      </c>
      <c r="AX161" s="61" t="str">
        <f t="shared" ca="1" si="92"/>
        <v>VINTO</v>
      </c>
      <c r="AY161" s="69">
        <f t="shared" ca="1" si="104"/>
        <v>9576.9336940818102</v>
      </c>
      <c r="AZ161" s="51">
        <f t="shared" si="93"/>
        <v>1783.4077951007125</v>
      </c>
      <c r="BA161" s="55">
        <f t="shared" ca="1" si="94"/>
        <v>0.19212437689792117</v>
      </c>
      <c r="BB161" s="55">
        <f t="shared" ca="1" si="105"/>
        <v>1.0653535764721433</v>
      </c>
      <c r="BC161" s="64">
        <f t="shared" ca="1" si="95"/>
        <v>46.886678332687552</v>
      </c>
      <c r="BE161" s="52">
        <f t="shared" ca="1" si="96"/>
        <v>4.6999999999999851</v>
      </c>
      <c r="BF161" s="52">
        <f t="shared" ca="1" si="97"/>
        <v>4.6999999999999851</v>
      </c>
      <c r="BG161" s="52">
        <f t="shared" ca="1" si="98"/>
        <v>4.6999999999999851</v>
      </c>
      <c r="BH161" s="52">
        <f t="shared" ca="1" si="99"/>
        <v>4.6999999999999851</v>
      </c>
    </row>
    <row r="162" spans="19:60">
      <c r="S162" s="68">
        <f t="shared" si="110"/>
        <v>7</v>
      </c>
      <c r="T162" s="69">
        <f t="shared" si="110"/>
        <v>2</v>
      </c>
      <c r="U162" s="70">
        <f t="shared" si="84"/>
        <v>5</v>
      </c>
      <c r="V162" s="68">
        <f t="shared" si="109"/>
        <v>2</v>
      </c>
      <c r="W162" s="70">
        <f t="shared" si="109"/>
        <v>7</v>
      </c>
      <c r="X162" s="71">
        <f t="shared" si="109"/>
        <v>0.7142857142857143</v>
      </c>
      <c r="Y162" s="71">
        <f t="shared" si="109"/>
        <v>0.5</v>
      </c>
      <c r="Z162" s="69">
        <f t="shared" si="109"/>
        <v>10000</v>
      </c>
      <c r="AA162" s="69">
        <f t="shared" ca="1" si="109"/>
        <v>9282.5690518609536</v>
      </c>
      <c r="AB162" s="69">
        <f t="shared" ca="1" si="101"/>
        <v>-717.43094813904645</v>
      </c>
      <c r="AC162" s="69">
        <f t="shared" ca="1" si="102"/>
        <v>188.25048771415089</v>
      </c>
      <c r="AD162" s="73">
        <f t="shared" si="107"/>
        <v>4.5999999999999854</v>
      </c>
      <c r="AE162" s="69">
        <f t="shared" si="111"/>
        <v>0.70000000000000007</v>
      </c>
      <c r="AF162" s="69">
        <f t="shared" si="111"/>
        <v>4.9000000000000004</v>
      </c>
      <c r="AG162" s="78">
        <f t="shared" si="111"/>
        <v>200</v>
      </c>
      <c r="AH162" s="60">
        <f t="shared" si="111"/>
        <v>50</v>
      </c>
      <c r="AI162" s="60">
        <f t="shared" si="111"/>
        <v>245.00000000000003</v>
      </c>
      <c r="AJ162" s="60">
        <f t="shared" si="111"/>
        <v>10245</v>
      </c>
      <c r="AK162" s="60">
        <f t="shared" si="111"/>
        <v>927.43094813904702</v>
      </c>
      <c r="AL162" s="60">
        <f t="shared" si="111"/>
        <v>18.548618962780939</v>
      </c>
      <c r="AM162" s="60">
        <f t="shared" ca="1" si="111"/>
        <v>-668.06630591818998</v>
      </c>
      <c r="AN162" s="60">
        <f t="shared" ca="1" si="111"/>
        <v>-668.06630591818998</v>
      </c>
      <c r="AO162" s="60">
        <f t="shared" ca="1" si="111"/>
        <v>668.06630591818998</v>
      </c>
      <c r="AP162" s="63">
        <f t="shared" si="85"/>
        <v>35</v>
      </c>
      <c r="AQ162" s="62">
        <f t="shared" si="86"/>
        <v>5.1844823832132603</v>
      </c>
      <c r="AR162" s="62">
        <f t="shared" si="87"/>
        <v>259.22411916066301</v>
      </c>
      <c r="AS162" s="62">
        <f t="shared" si="88"/>
        <v>518.44823832132602</v>
      </c>
      <c r="AT162" s="62">
        <f t="shared" si="89"/>
        <v>-259.22411916066301</v>
      </c>
      <c r="AU162" s="62">
        <f t="shared" si="90"/>
        <v>1296.1205958033152</v>
      </c>
      <c r="AV162" s="62">
        <f t="shared" si="91"/>
        <v>-518.44823832132602</v>
      </c>
      <c r="AW162" s="63">
        <f t="shared" si="103"/>
        <v>777.67235748198914</v>
      </c>
      <c r="AX162" s="61" t="str">
        <f t="shared" ca="1" si="92"/>
        <v>VINTO</v>
      </c>
      <c r="AY162" s="69">
        <f t="shared" ca="1" si="104"/>
        <v>9576.9336940818102</v>
      </c>
      <c r="AZ162" s="51">
        <f t="shared" si="93"/>
        <v>1814.5688341246409</v>
      </c>
      <c r="BA162" s="55">
        <f t="shared" ca="1" si="94"/>
        <v>0.19548131815522118</v>
      </c>
      <c r="BB162" s="55">
        <f t="shared" ca="1" si="105"/>
        <v>1.083968233457455</v>
      </c>
      <c r="BC162" s="64">
        <f t="shared" ca="1" si="95"/>
        <v>60.241409342942688</v>
      </c>
      <c r="BE162" s="52">
        <f t="shared" ca="1" si="96"/>
        <v>4.5999999999999854</v>
      </c>
      <c r="BF162" s="52">
        <f t="shared" ca="1" si="97"/>
        <v>4.5999999999999854</v>
      </c>
      <c r="BG162" s="52">
        <f t="shared" ca="1" si="98"/>
        <v>4.5999999999999854</v>
      </c>
      <c r="BH162" s="52">
        <f t="shared" ca="1" si="99"/>
        <v>4.5999999999999854</v>
      </c>
    </row>
    <row r="163" spans="19:60">
      <c r="S163" s="68">
        <f t="shared" si="110"/>
        <v>7</v>
      </c>
      <c r="T163" s="69">
        <f t="shared" si="110"/>
        <v>2</v>
      </c>
      <c r="U163" s="70">
        <f t="shared" si="84"/>
        <v>5</v>
      </c>
      <c r="V163" s="68">
        <f t="shared" si="109"/>
        <v>2</v>
      </c>
      <c r="W163" s="70">
        <f t="shared" si="109"/>
        <v>7</v>
      </c>
      <c r="X163" s="71">
        <f t="shared" si="109"/>
        <v>0.7142857142857143</v>
      </c>
      <c r="Y163" s="71">
        <f t="shared" si="109"/>
        <v>0.5</v>
      </c>
      <c r="Z163" s="69">
        <f t="shared" si="109"/>
        <v>10000</v>
      </c>
      <c r="AA163" s="69">
        <f t="shared" ca="1" si="109"/>
        <v>9282.5690518609536</v>
      </c>
      <c r="AB163" s="69">
        <f t="shared" ca="1" si="101"/>
        <v>-717.43094813904645</v>
      </c>
      <c r="AC163" s="69">
        <f t="shared" ca="1" si="102"/>
        <v>188.25048771415089</v>
      </c>
      <c r="AD163" s="73">
        <f t="shared" si="107"/>
        <v>4.4999999999999858</v>
      </c>
      <c r="AE163" s="69">
        <f t="shared" si="111"/>
        <v>0.70000000000000007</v>
      </c>
      <c r="AF163" s="69">
        <f t="shared" si="111"/>
        <v>4.9000000000000004</v>
      </c>
      <c r="AG163" s="78">
        <f t="shared" si="111"/>
        <v>200</v>
      </c>
      <c r="AH163" s="60">
        <f t="shared" si="111"/>
        <v>50</v>
      </c>
      <c r="AI163" s="60">
        <f t="shared" si="111"/>
        <v>245.00000000000003</v>
      </c>
      <c r="AJ163" s="60">
        <f t="shared" si="111"/>
        <v>10245</v>
      </c>
      <c r="AK163" s="60">
        <f t="shared" si="111"/>
        <v>927.43094813904702</v>
      </c>
      <c r="AL163" s="60">
        <f t="shared" si="111"/>
        <v>18.548618962780939</v>
      </c>
      <c r="AM163" s="60">
        <f t="shared" ca="1" si="111"/>
        <v>-668.06630591818998</v>
      </c>
      <c r="AN163" s="60">
        <f t="shared" ca="1" si="111"/>
        <v>-668.06630591818998</v>
      </c>
      <c r="AO163" s="60">
        <f t="shared" ca="1" si="111"/>
        <v>668.06630591818998</v>
      </c>
      <c r="AP163" s="63">
        <f t="shared" si="85"/>
        <v>35</v>
      </c>
      <c r="AQ163" s="62">
        <f t="shared" si="86"/>
        <v>5.277470880618</v>
      </c>
      <c r="AR163" s="62">
        <f t="shared" si="87"/>
        <v>263.87354403090001</v>
      </c>
      <c r="AS163" s="62">
        <f t="shared" si="88"/>
        <v>527.74708806180001</v>
      </c>
      <c r="AT163" s="62">
        <f t="shared" si="89"/>
        <v>-263.87354403090001</v>
      </c>
      <c r="AU163" s="62">
        <f t="shared" si="90"/>
        <v>1319.3677201545001</v>
      </c>
      <c r="AV163" s="62">
        <f t="shared" si="91"/>
        <v>-527.74708806180001</v>
      </c>
      <c r="AW163" s="63">
        <f t="shared" si="103"/>
        <v>791.62063209270013</v>
      </c>
      <c r="AX163" s="61" t="str">
        <f t="shared" ca="1" si="92"/>
        <v>VINTO</v>
      </c>
      <c r="AY163" s="69">
        <f t="shared" ca="1" si="104"/>
        <v>9576.9336940818102</v>
      </c>
      <c r="AZ163" s="51">
        <f t="shared" si="93"/>
        <v>1847.1148082162999</v>
      </c>
      <c r="BA163" s="55">
        <f t="shared" ca="1" si="94"/>
        <v>0.1989874568017346</v>
      </c>
      <c r="BB163" s="55">
        <f t="shared" ca="1" si="105"/>
        <v>1.1034102085310025</v>
      </c>
      <c r="BC163" s="64">
        <f t="shared" ca="1" si="95"/>
        <v>74.189683953653685</v>
      </c>
      <c r="BE163" s="52">
        <f t="shared" ca="1" si="96"/>
        <v>4.4999999999999858</v>
      </c>
      <c r="BF163" s="52">
        <f t="shared" ca="1" si="97"/>
        <v>4.4999999999999858</v>
      </c>
      <c r="BG163" s="52">
        <f t="shared" ca="1" si="98"/>
        <v>4.4999999999999858</v>
      </c>
      <c r="BH163" s="52">
        <f t="shared" ca="1" si="99"/>
        <v>4.4999999999999858</v>
      </c>
    </row>
    <row r="164" spans="19:60">
      <c r="S164" s="68">
        <f t="shared" si="110"/>
        <v>7</v>
      </c>
      <c r="T164" s="69">
        <f t="shared" si="110"/>
        <v>2</v>
      </c>
      <c r="U164" s="70">
        <f t="shared" si="84"/>
        <v>5</v>
      </c>
      <c r="V164" s="68">
        <f t="shared" si="109"/>
        <v>2</v>
      </c>
      <c r="W164" s="70">
        <f t="shared" si="109"/>
        <v>7</v>
      </c>
      <c r="X164" s="71">
        <f t="shared" si="109"/>
        <v>0.7142857142857143</v>
      </c>
      <c r="Y164" s="71">
        <f t="shared" si="109"/>
        <v>0.5</v>
      </c>
      <c r="Z164" s="69">
        <f t="shared" si="109"/>
        <v>10000</v>
      </c>
      <c r="AA164" s="69">
        <f t="shared" ca="1" si="109"/>
        <v>9282.5690518609536</v>
      </c>
      <c r="AB164" s="69">
        <f t="shared" ca="1" si="101"/>
        <v>-717.43094813904645</v>
      </c>
      <c r="AC164" s="69">
        <f t="shared" ca="1" si="102"/>
        <v>188.25048771415089</v>
      </c>
      <c r="AD164" s="73">
        <f t="shared" si="107"/>
        <v>4.3999999999999861</v>
      </c>
      <c r="AE164" s="69">
        <f t="shared" si="111"/>
        <v>0.70000000000000007</v>
      </c>
      <c r="AF164" s="69">
        <f t="shared" si="111"/>
        <v>4.9000000000000004</v>
      </c>
      <c r="AG164" s="78">
        <f t="shared" si="111"/>
        <v>200</v>
      </c>
      <c r="AH164" s="60">
        <f t="shared" si="111"/>
        <v>50</v>
      </c>
      <c r="AI164" s="60">
        <f t="shared" si="111"/>
        <v>245.00000000000003</v>
      </c>
      <c r="AJ164" s="60">
        <f t="shared" si="111"/>
        <v>10245</v>
      </c>
      <c r="AK164" s="60">
        <f t="shared" si="111"/>
        <v>927.43094813904702</v>
      </c>
      <c r="AL164" s="60">
        <f t="shared" si="111"/>
        <v>18.548618962780939</v>
      </c>
      <c r="AM164" s="60">
        <f t="shared" ca="1" si="111"/>
        <v>-668.06630591818998</v>
      </c>
      <c r="AN164" s="60">
        <f t="shared" ca="1" si="111"/>
        <v>-668.06630591818998</v>
      </c>
      <c r="AO164" s="60">
        <f t="shared" ca="1" si="111"/>
        <v>668.06630591818998</v>
      </c>
      <c r="AP164" s="63">
        <f t="shared" si="85"/>
        <v>35</v>
      </c>
      <c r="AQ164" s="62">
        <f t="shared" si="86"/>
        <v>5.3746861279047726</v>
      </c>
      <c r="AR164" s="62">
        <f t="shared" si="87"/>
        <v>268.7343063952386</v>
      </c>
      <c r="AS164" s="62">
        <f t="shared" si="88"/>
        <v>537.46861279047721</v>
      </c>
      <c r="AT164" s="62">
        <f t="shared" si="89"/>
        <v>-268.7343063952386</v>
      </c>
      <c r="AU164" s="62">
        <f t="shared" si="90"/>
        <v>1343.6715319761929</v>
      </c>
      <c r="AV164" s="62">
        <f t="shared" si="91"/>
        <v>-537.46861279047721</v>
      </c>
      <c r="AW164" s="63">
        <f t="shared" si="103"/>
        <v>806.2029191857157</v>
      </c>
      <c r="AX164" s="61" t="str">
        <f t="shared" ca="1" si="92"/>
        <v>VINTO</v>
      </c>
      <c r="AY164" s="69">
        <f t="shared" ca="1" si="104"/>
        <v>9576.9336940818102</v>
      </c>
      <c r="AZ164" s="51">
        <f t="shared" si="93"/>
        <v>1881.1401447666703</v>
      </c>
      <c r="BA164" s="55">
        <f t="shared" ca="1" si="94"/>
        <v>0.20265296538672584</v>
      </c>
      <c r="BB164" s="55">
        <f t="shared" ca="1" si="105"/>
        <v>1.1237359097442563</v>
      </c>
      <c r="BC164" s="64">
        <f t="shared" ca="1" si="95"/>
        <v>88.77197104666925</v>
      </c>
      <c r="BE164" s="52">
        <f t="shared" ca="1" si="96"/>
        <v>4.3999999999999861</v>
      </c>
      <c r="BF164" s="52">
        <f t="shared" ca="1" si="97"/>
        <v>4.3999999999999861</v>
      </c>
      <c r="BG164" s="52">
        <f t="shared" ca="1" si="98"/>
        <v>4.3999999999999861</v>
      </c>
      <c r="BH164" s="52">
        <f t="shared" ca="1" si="99"/>
        <v>4.3999999999999861</v>
      </c>
    </row>
    <row r="165" spans="19:60">
      <c r="S165" s="68">
        <f t="shared" si="110"/>
        <v>7</v>
      </c>
      <c r="T165" s="69">
        <f t="shared" si="110"/>
        <v>2</v>
      </c>
      <c r="U165" s="70">
        <f t="shared" si="84"/>
        <v>5</v>
      </c>
      <c r="V165" s="68">
        <f t="shared" si="109"/>
        <v>2</v>
      </c>
      <c r="W165" s="70">
        <f t="shared" si="109"/>
        <v>7</v>
      </c>
      <c r="X165" s="71">
        <f t="shared" si="109"/>
        <v>0.7142857142857143</v>
      </c>
      <c r="Y165" s="71">
        <f t="shared" si="109"/>
        <v>0.5</v>
      </c>
      <c r="Z165" s="69">
        <f t="shared" si="109"/>
        <v>10000</v>
      </c>
      <c r="AA165" s="69">
        <f t="shared" ca="1" si="109"/>
        <v>9282.5690518609536</v>
      </c>
      <c r="AB165" s="69">
        <f t="shared" ca="1" si="101"/>
        <v>-717.43094813904645</v>
      </c>
      <c r="AC165" s="69">
        <f t="shared" ca="1" si="102"/>
        <v>188.25048771415089</v>
      </c>
      <c r="AD165" s="73">
        <f t="shared" si="107"/>
        <v>4.2999999999999865</v>
      </c>
      <c r="AE165" s="69">
        <f t="shared" si="111"/>
        <v>0.70000000000000007</v>
      </c>
      <c r="AF165" s="69">
        <f t="shared" si="111"/>
        <v>4.9000000000000004</v>
      </c>
      <c r="AG165" s="78">
        <f t="shared" si="111"/>
        <v>200</v>
      </c>
      <c r="AH165" s="60">
        <f t="shared" si="111"/>
        <v>50</v>
      </c>
      <c r="AI165" s="60">
        <f t="shared" si="111"/>
        <v>245.00000000000003</v>
      </c>
      <c r="AJ165" s="60">
        <f t="shared" si="111"/>
        <v>10245</v>
      </c>
      <c r="AK165" s="60">
        <f t="shared" si="111"/>
        <v>927.43094813904702</v>
      </c>
      <c r="AL165" s="60">
        <f t="shared" si="111"/>
        <v>18.548618962780939</v>
      </c>
      <c r="AM165" s="60">
        <f t="shared" ca="1" si="111"/>
        <v>-668.06630591818998</v>
      </c>
      <c r="AN165" s="60">
        <f t="shared" ca="1" si="111"/>
        <v>-668.06630591818998</v>
      </c>
      <c r="AO165" s="60">
        <f t="shared" ca="1" si="111"/>
        <v>668.06630591818998</v>
      </c>
      <c r="AP165" s="63">
        <f t="shared" si="85"/>
        <v>35</v>
      </c>
      <c r="AQ165" s="62">
        <f t="shared" si="86"/>
        <v>5.4764230146002326</v>
      </c>
      <c r="AR165" s="62">
        <f t="shared" si="87"/>
        <v>273.82115073001165</v>
      </c>
      <c r="AS165" s="62">
        <f t="shared" si="88"/>
        <v>547.6423014600233</v>
      </c>
      <c r="AT165" s="62">
        <f t="shared" si="89"/>
        <v>-273.82115073001165</v>
      </c>
      <c r="AU165" s="62">
        <f t="shared" si="90"/>
        <v>1369.1057536500582</v>
      </c>
      <c r="AV165" s="62">
        <f t="shared" si="91"/>
        <v>-547.6423014600233</v>
      </c>
      <c r="AW165" s="63">
        <f t="shared" si="103"/>
        <v>821.4634521900349</v>
      </c>
      <c r="AX165" s="61" t="str">
        <f t="shared" ca="1" si="92"/>
        <v>VINTO</v>
      </c>
      <c r="AY165" s="69">
        <f t="shared" ca="1" si="104"/>
        <v>9576.9336940818102</v>
      </c>
      <c r="AZ165" s="51">
        <f t="shared" si="93"/>
        <v>1916.7480551100816</v>
      </c>
      <c r="BA165" s="55">
        <f t="shared" ca="1" si="94"/>
        <v>0.20648896274311207</v>
      </c>
      <c r="BB165" s="55">
        <f t="shared" ca="1" si="105"/>
        <v>1.14500699240929</v>
      </c>
      <c r="BC165" s="64">
        <f t="shared" ca="1" si="95"/>
        <v>104.03250405098845</v>
      </c>
      <c r="BE165" s="52">
        <f t="shared" ca="1" si="96"/>
        <v>4.2999999999999865</v>
      </c>
      <c r="BF165" s="52">
        <f t="shared" ca="1" si="97"/>
        <v>4.2999999999999865</v>
      </c>
      <c r="BG165" s="52">
        <f t="shared" ca="1" si="98"/>
        <v>4.2999999999999865</v>
      </c>
      <c r="BH165" s="52">
        <f t="shared" ca="1" si="99"/>
        <v>4.2999999999999865</v>
      </c>
    </row>
    <row r="166" spans="19:60">
      <c r="S166" s="68">
        <f t="shared" si="110"/>
        <v>7</v>
      </c>
      <c r="T166" s="69">
        <f t="shared" si="110"/>
        <v>2</v>
      </c>
      <c r="U166" s="70">
        <f t="shared" si="84"/>
        <v>5</v>
      </c>
      <c r="V166" s="68">
        <f t="shared" si="109"/>
        <v>2</v>
      </c>
      <c r="W166" s="70">
        <f t="shared" si="109"/>
        <v>7</v>
      </c>
      <c r="X166" s="71">
        <f t="shared" si="109"/>
        <v>0.7142857142857143</v>
      </c>
      <c r="Y166" s="71">
        <f t="shared" si="109"/>
        <v>0.5</v>
      </c>
      <c r="Z166" s="69">
        <f t="shared" si="109"/>
        <v>10000</v>
      </c>
      <c r="AA166" s="69">
        <f t="shared" ca="1" si="109"/>
        <v>9282.5690518609536</v>
      </c>
      <c r="AB166" s="69">
        <f t="shared" ca="1" si="101"/>
        <v>-717.43094813904645</v>
      </c>
      <c r="AC166" s="69">
        <f t="shared" ca="1" si="102"/>
        <v>188.25048771415089</v>
      </c>
      <c r="AD166" s="73">
        <f t="shared" si="107"/>
        <v>4.1999999999999869</v>
      </c>
      <c r="AE166" s="69">
        <f t="shared" si="111"/>
        <v>0.70000000000000007</v>
      </c>
      <c r="AF166" s="69">
        <f t="shared" si="111"/>
        <v>4.9000000000000004</v>
      </c>
      <c r="AG166" s="78">
        <f t="shared" si="111"/>
        <v>200</v>
      </c>
      <c r="AH166" s="60">
        <f t="shared" si="111"/>
        <v>50</v>
      </c>
      <c r="AI166" s="60">
        <f t="shared" si="111"/>
        <v>245.00000000000003</v>
      </c>
      <c r="AJ166" s="60">
        <f t="shared" si="111"/>
        <v>10245</v>
      </c>
      <c r="AK166" s="60">
        <f t="shared" si="111"/>
        <v>927.43094813904702</v>
      </c>
      <c r="AL166" s="60">
        <f t="shared" si="111"/>
        <v>18.548618962780939</v>
      </c>
      <c r="AM166" s="60">
        <f t="shared" ca="1" si="111"/>
        <v>-668.06630591818998</v>
      </c>
      <c r="AN166" s="60">
        <f t="shared" ca="1" si="111"/>
        <v>-668.06630591818998</v>
      </c>
      <c r="AO166" s="60">
        <f t="shared" ca="1" si="111"/>
        <v>668.06630591818998</v>
      </c>
      <c r="AP166" s="63">
        <f t="shared" si="85"/>
        <v>35</v>
      </c>
      <c r="AQ166" s="62">
        <f t="shared" si="86"/>
        <v>5.5830045149478567</v>
      </c>
      <c r="AR166" s="62">
        <f t="shared" si="87"/>
        <v>279.15022574739282</v>
      </c>
      <c r="AS166" s="62">
        <f t="shared" si="88"/>
        <v>558.30045149478565</v>
      </c>
      <c r="AT166" s="62">
        <f t="shared" si="89"/>
        <v>-279.15022574739282</v>
      </c>
      <c r="AU166" s="62">
        <f t="shared" si="90"/>
        <v>1395.7511287369641</v>
      </c>
      <c r="AV166" s="62">
        <f t="shared" si="91"/>
        <v>-558.30045149478565</v>
      </c>
      <c r="AW166" s="63">
        <f t="shared" si="103"/>
        <v>837.45067724217847</v>
      </c>
      <c r="AX166" s="61" t="str">
        <f t="shared" ca="1" si="92"/>
        <v>VINTO</v>
      </c>
      <c r="AY166" s="69">
        <f t="shared" ca="1" si="104"/>
        <v>9576.9336940818102</v>
      </c>
      <c r="AZ166" s="51">
        <f t="shared" si="93"/>
        <v>1954.0515802317498</v>
      </c>
      <c r="BA166" s="55">
        <f t="shared" ca="1" si="94"/>
        <v>0.21050762664027853</v>
      </c>
      <c r="BB166" s="55">
        <f t="shared" ca="1" si="105"/>
        <v>1.1672909837726582</v>
      </c>
      <c r="BC166" s="64">
        <f t="shared" ca="1" si="95"/>
        <v>120.01972910313202</v>
      </c>
      <c r="BE166" s="52">
        <f t="shared" ca="1" si="96"/>
        <v>4.1999999999999869</v>
      </c>
      <c r="BF166" s="52">
        <f t="shared" ca="1" si="97"/>
        <v>4.1999999999999869</v>
      </c>
      <c r="BG166" s="52">
        <f t="shared" ca="1" si="98"/>
        <v>4.1999999999999869</v>
      </c>
      <c r="BH166" s="52">
        <f t="shared" ca="1" si="99"/>
        <v>4.1999999999999869</v>
      </c>
    </row>
    <row r="167" spans="19:60">
      <c r="S167" s="68">
        <f t="shared" si="110"/>
        <v>7</v>
      </c>
      <c r="T167" s="69">
        <f t="shared" si="110"/>
        <v>2</v>
      </c>
      <c r="U167" s="70">
        <f t="shared" si="84"/>
        <v>5</v>
      </c>
      <c r="V167" s="68">
        <f t="shared" si="109"/>
        <v>2</v>
      </c>
      <c r="W167" s="70">
        <f t="shared" si="109"/>
        <v>7</v>
      </c>
      <c r="X167" s="71">
        <f t="shared" si="109"/>
        <v>0.7142857142857143</v>
      </c>
      <c r="Y167" s="71">
        <f t="shared" si="109"/>
        <v>0.5</v>
      </c>
      <c r="Z167" s="69">
        <f t="shared" si="109"/>
        <v>10000</v>
      </c>
      <c r="AA167" s="69">
        <f t="shared" ca="1" si="109"/>
        <v>9282.5690518609536</v>
      </c>
      <c r="AB167" s="69">
        <f t="shared" ca="1" si="101"/>
        <v>-717.43094813904645</v>
      </c>
      <c r="AC167" s="69">
        <f t="shared" ca="1" si="102"/>
        <v>188.25048771415089</v>
      </c>
      <c r="AD167" s="73">
        <f t="shared" si="107"/>
        <v>4.0999999999999872</v>
      </c>
      <c r="AE167" s="69">
        <f t="shared" si="111"/>
        <v>0.70000000000000007</v>
      </c>
      <c r="AF167" s="69">
        <f t="shared" si="111"/>
        <v>4.9000000000000004</v>
      </c>
      <c r="AG167" s="78">
        <f t="shared" si="111"/>
        <v>200</v>
      </c>
      <c r="AH167" s="60">
        <f t="shared" si="111"/>
        <v>50</v>
      </c>
      <c r="AI167" s="60">
        <f t="shared" si="111"/>
        <v>245.00000000000003</v>
      </c>
      <c r="AJ167" s="60">
        <f t="shared" si="111"/>
        <v>10245</v>
      </c>
      <c r="AK167" s="60">
        <f t="shared" si="111"/>
        <v>927.43094813904702</v>
      </c>
      <c r="AL167" s="60">
        <f t="shared" si="111"/>
        <v>18.548618962780939</v>
      </c>
      <c r="AM167" s="60">
        <f t="shared" ca="1" si="111"/>
        <v>-668.06630591818998</v>
      </c>
      <c r="AN167" s="60">
        <f t="shared" ca="1" si="111"/>
        <v>-668.06630591818998</v>
      </c>
      <c r="AO167" s="60">
        <f t="shared" ca="1" si="111"/>
        <v>668.06630591818998</v>
      </c>
      <c r="AP167" s="63">
        <f t="shared" si="85"/>
        <v>35</v>
      </c>
      <c r="AQ167" s="62">
        <f t="shared" si="86"/>
        <v>5.6947851128734142</v>
      </c>
      <c r="AR167" s="62">
        <f t="shared" si="87"/>
        <v>284.73925564367073</v>
      </c>
      <c r="AS167" s="62">
        <f t="shared" si="88"/>
        <v>569.47851128734146</v>
      </c>
      <c r="AT167" s="62">
        <f t="shared" si="89"/>
        <v>-284.73925564367073</v>
      </c>
      <c r="AU167" s="62">
        <f t="shared" si="90"/>
        <v>1423.6962782183537</v>
      </c>
      <c r="AV167" s="62">
        <f t="shared" si="91"/>
        <v>-569.47851128734146</v>
      </c>
      <c r="AW167" s="63">
        <f t="shared" si="103"/>
        <v>854.21776693101219</v>
      </c>
      <c r="AX167" s="61" t="str">
        <f t="shared" ca="1" si="92"/>
        <v>VINTO</v>
      </c>
      <c r="AY167" s="69">
        <f t="shared" ca="1" si="104"/>
        <v>9576.9336940818102</v>
      </c>
      <c r="AZ167" s="51">
        <f t="shared" si="93"/>
        <v>1993.1747895056951</v>
      </c>
      <c r="BA167" s="55">
        <f t="shared" ca="1" si="94"/>
        <v>0.21472232292267265</v>
      </c>
      <c r="BB167" s="55">
        <f t="shared" ca="1" si="105"/>
        <v>1.1906619991049716</v>
      </c>
      <c r="BC167" s="64">
        <f t="shared" ca="1" si="95"/>
        <v>136.78681879196574</v>
      </c>
      <c r="BE167" s="52">
        <f t="shared" ca="1" si="96"/>
        <v>4.0999999999999872</v>
      </c>
      <c r="BF167" s="52">
        <f t="shared" ca="1" si="97"/>
        <v>4.0999999999999872</v>
      </c>
      <c r="BG167" s="52">
        <f t="shared" ca="1" si="98"/>
        <v>4.0999999999999872</v>
      </c>
      <c r="BH167" s="52">
        <f t="shared" ca="1" si="99"/>
        <v>4.0999999999999872</v>
      </c>
    </row>
    <row r="168" spans="19:60">
      <c r="S168" s="68">
        <f t="shared" si="110"/>
        <v>7</v>
      </c>
      <c r="T168" s="69">
        <f t="shared" si="110"/>
        <v>2</v>
      </c>
      <c r="U168" s="70">
        <f t="shared" ref="U168:U199" si="112">ROUND((1/T168)*S168,0)+1</f>
        <v>5</v>
      </c>
      <c r="V168" s="68">
        <f t="shared" si="109"/>
        <v>2</v>
      </c>
      <c r="W168" s="70">
        <f t="shared" si="109"/>
        <v>7</v>
      </c>
      <c r="X168" s="71">
        <f t="shared" si="109"/>
        <v>0.7142857142857143</v>
      </c>
      <c r="Y168" s="71">
        <f t="shared" si="109"/>
        <v>0.5</v>
      </c>
      <c r="Z168" s="69">
        <f t="shared" si="109"/>
        <v>10000</v>
      </c>
      <c r="AA168" s="69">
        <f t="shared" ca="1" si="109"/>
        <v>9282.5690518609536</v>
      </c>
      <c r="AB168" s="69">
        <f t="shared" ca="1" si="101"/>
        <v>-717.43094813904645</v>
      </c>
      <c r="AC168" s="69">
        <f t="shared" ca="1" si="102"/>
        <v>188.25048771415089</v>
      </c>
      <c r="AD168" s="73">
        <f t="shared" si="107"/>
        <v>3.9999999999999871</v>
      </c>
      <c r="AE168" s="69">
        <f t="shared" si="111"/>
        <v>0.70000000000000007</v>
      </c>
      <c r="AF168" s="69">
        <f t="shared" si="111"/>
        <v>4.9000000000000004</v>
      </c>
      <c r="AG168" s="78">
        <f t="shared" si="111"/>
        <v>200</v>
      </c>
      <c r="AH168" s="60">
        <f t="shared" si="111"/>
        <v>50</v>
      </c>
      <c r="AI168" s="60">
        <f t="shared" si="111"/>
        <v>245.00000000000003</v>
      </c>
      <c r="AJ168" s="60">
        <f t="shared" si="111"/>
        <v>10245</v>
      </c>
      <c r="AK168" s="60">
        <f t="shared" si="111"/>
        <v>927.43094813904702</v>
      </c>
      <c r="AL168" s="60">
        <f t="shared" si="111"/>
        <v>18.548618962780939</v>
      </c>
      <c r="AM168" s="60">
        <f t="shared" ca="1" si="111"/>
        <v>-668.06630591818998</v>
      </c>
      <c r="AN168" s="60">
        <f t="shared" ca="1" si="111"/>
        <v>-668.06630591818998</v>
      </c>
      <c r="AO168" s="60">
        <f t="shared" ca="1" si="111"/>
        <v>668.06630591818998</v>
      </c>
      <c r="AP168" s="63">
        <f t="shared" si="85"/>
        <v>35</v>
      </c>
      <c r="AQ168" s="62">
        <f t="shared" si="86"/>
        <v>5.8121547406952496</v>
      </c>
      <c r="AR168" s="62">
        <f t="shared" si="87"/>
        <v>290.60773703476247</v>
      </c>
      <c r="AS168" s="62">
        <f t="shared" si="88"/>
        <v>581.21547406952493</v>
      </c>
      <c r="AT168" s="62">
        <f t="shared" si="89"/>
        <v>-290.60773703476247</v>
      </c>
      <c r="AU168" s="62">
        <f t="shared" si="90"/>
        <v>1453.0386851738124</v>
      </c>
      <c r="AV168" s="62">
        <f t="shared" si="91"/>
        <v>-581.21547406952493</v>
      </c>
      <c r="AW168" s="63">
        <f t="shared" si="103"/>
        <v>871.82321110428745</v>
      </c>
      <c r="AX168" s="61" t="str">
        <f t="shared" ca="1" si="92"/>
        <v>VINTO</v>
      </c>
      <c r="AY168" s="69">
        <f t="shared" ca="1" si="104"/>
        <v>9576.9336940818102</v>
      </c>
      <c r="AZ168" s="51">
        <f t="shared" si="93"/>
        <v>2034.2541592433372</v>
      </c>
      <c r="BA168" s="55">
        <f t="shared" ca="1" si="94"/>
        <v>0.21914775401918646</v>
      </c>
      <c r="BB168" s="55">
        <f t="shared" ca="1" si="105"/>
        <v>1.2152015652039003</v>
      </c>
      <c r="BC168" s="64">
        <f t="shared" ca="1" si="95"/>
        <v>154.392262965241</v>
      </c>
      <c r="BE168" s="52">
        <f t="shared" ca="1" si="96"/>
        <v>3.9999999999999871</v>
      </c>
      <c r="BF168" s="52">
        <f t="shared" ca="1" si="97"/>
        <v>3.9999999999999871</v>
      </c>
      <c r="BG168" s="52">
        <f t="shared" ca="1" si="98"/>
        <v>3.9999999999999871</v>
      </c>
      <c r="BH168" s="52">
        <f t="shared" ca="1" si="99"/>
        <v>3.9999999999999871</v>
      </c>
    </row>
    <row r="169" spans="19:60">
      <c r="S169" s="68">
        <f t="shared" si="110"/>
        <v>7</v>
      </c>
      <c r="T169" s="69">
        <f t="shared" si="110"/>
        <v>2</v>
      </c>
      <c r="U169" s="70">
        <f t="shared" si="112"/>
        <v>5</v>
      </c>
      <c r="V169" s="68">
        <f t="shared" ref="V169:AA184" si="113">V168</f>
        <v>2</v>
      </c>
      <c r="W169" s="70">
        <f t="shared" si="113"/>
        <v>7</v>
      </c>
      <c r="X169" s="71">
        <f t="shared" si="113"/>
        <v>0.7142857142857143</v>
      </c>
      <c r="Y169" s="71">
        <f t="shared" si="113"/>
        <v>0.5</v>
      </c>
      <c r="Z169" s="69">
        <f t="shared" si="113"/>
        <v>10000</v>
      </c>
      <c r="AA169" s="69">
        <f t="shared" ca="1" si="113"/>
        <v>9282.5690518609536</v>
      </c>
      <c r="AB169" s="69">
        <f t="shared" ca="1" si="101"/>
        <v>-717.43094813904645</v>
      </c>
      <c r="AC169" s="69">
        <f t="shared" ref="AC169:AC200" ca="1" si="114">AC168</f>
        <v>188.25048771415089</v>
      </c>
      <c r="AD169" s="73">
        <f t="shared" si="107"/>
        <v>3.899999999999987</v>
      </c>
      <c r="AE169" s="69">
        <f t="shared" si="111"/>
        <v>0.70000000000000007</v>
      </c>
      <c r="AF169" s="69">
        <f t="shared" si="111"/>
        <v>4.9000000000000004</v>
      </c>
      <c r="AG169" s="78">
        <f t="shared" si="111"/>
        <v>200</v>
      </c>
      <c r="AH169" s="60">
        <f t="shared" si="111"/>
        <v>50</v>
      </c>
      <c r="AI169" s="60">
        <f t="shared" si="111"/>
        <v>245.00000000000003</v>
      </c>
      <c r="AJ169" s="60">
        <f t="shared" si="111"/>
        <v>10245</v>
      </c>
      <c r="AK169" s="60">
        <f t="shared" si="111"/>
        <v>927.43094813904702</v>
      </c>
      <c r="AL169" s="60">
        <f t="shared" si="111"/>
        <v>18.548618962780939</v>
      </c>
      <c r="AM169" s="60">
        <f t="shared" ca="1" si="111"/>
        <v>-668.06630591818998</v>
      </c>
      <c r="AN169" s="60">
        <f t="shared" ca="1" si="111"/>
        <v>-668.06630591818998</v>
      </c>
      <c r="AO169" s="60">
        <f t="shared" ca="1" si="111"/>
        <v>668.06630591818998</v>
      </c>
      <c r="AP169" s="63">
        <f t="shared" si="85"/>
        <v>35</v>
      </c>
      <c r="AQ169" s="62">
        <f t="shared" si="86"/>
        <v>5.9355433237900002</v>
      </c>
      <c r="AR169" s="62">
        <f t="shared" si="87"/>
        <v>296.77716618950001</v>
      </c>
      <c r="AS169" s="62">
        <f t="shared" si="88"/>
        <v>593.55433237900002</v>
      </c>
      <c r="AT169" s="62">
        <f t="shared" si="89"/>
        <v>-296.77716618950001</v>
      </c>
      <c r="AU169" s="62">
        <f t="shared" si="90"/>
        <v>1483.8858309474999</v>
      </c>
      <c r="AV169" s="62">
        <f t="shared" si="91"/>
        <v>-593.55433237900002</v>
      </c>
      <c r="AW169" s="63">
        <f t="shared" si="103"/>
        <v>890.33149856849991</v>
      </c>
      <c r="AX169" s="61" t="str">
        <f t="shared" ca="1" si="92"/>
        <v>VINTO</v>
      </c>
      <c r="AY169" s="69">
        <f t="shared" ca="1" si="104"/>
        <v>9576.9336940818102</v>
      </c>
      <c r="AZ169" s="51">
        <f t="shared" si="93"/>
        <v>2077.4401633265002</v>
      </c>
      <c r="BA169" s="55">
        <f t="shared" ca="1" si="94"/>
        <v>0.22380013030013696</v>
      </c>
      <c r="BB169" s="55">
        <f t="shared" ca="1" si="105"/>
        <v>1.2409995705899537</v>
      </c>
      <c r="BC169" s="64">
        <f t="shared" ca="1" si="95"/>
        <v>172.90055042945346</v>
      </c>
      <c r="BE169" s="52">
        <f t="shared" ca="1" si="96"/>
        <v>3.899999999999987</v>
      </c>
      <c r="BF169" s="52">
        <f t="shared" ca="1" si="97"/>
        <v>3.899999999999987</v>
      </c>
      <c r="BG169" s="52">
        <f t="shared" ca="1" si="98"/>
        <v>3.899999999999987</v>
      </c>
      <c r="BH169" s="52">
        <f t="shared" ca="1" si="99"/>
        <v>3.899999999999987</v>
      </c>
    </row>
    <row r="170" spans="19:60">
      <c r="S170" s="68">
        <f t="shared" ref="S170:T185" si="115">S169</f>
        <v>7</v>
      </c>
      <c r="T170" s="69">
        <f t="shared" si="115"/>
        <v>2</v>
      </c>
      <c r="U170" s="70">
        <f t="shared" si="112"/>
        <v>5</v>
      </c>
      <c r="V170" s="68">
        <f t="shared" si="113"/>
        <v>2</v>
      </c>
      <c r="W170" s="70">
        <f t="shared" si="113"/>
        <v>7</v>
      </c>
      <c r="X170" s="71">
        <f t="shared" si="113"/>
        <v>0.7142857142857143</v>
      </c>
      <c r="Y170" s="71">
        <f t="shared" si="113"/>
        <v>0.5</v>
      </c>
      <c r="Z170" s="69">
        <f t="shared" si="113"/>
        <v>10000</v>
      </c>
      <c r="AA170" s="69">
        <f t="shared" ca="1" si="113"/>
        <v>9282.5690518609536</v>
      </c>
      <c r="AB170" s="69">
        <f t="shared" ca="1" si="101"/>
        <v>-717.43094813904645</v>
      </c>
      <c r="AC170" s="69">
        <f t="shared" ca="1" si="114"/>
        <v>188.25048771415089</v>
      </c>
      <c r="AD170" s="73">
        <f t="shared" si="107"/>
        <v>3.7999999999999869</v>
      </c>
      <c r="AE170" s="69">
        <f t="shared" ref="AE170:AO185" si="116">AE169</f>
        <v>0.70000000000000007</v>
      </c>
      <c r="AF170" s="69">
        <f t="shared" si="116"/>
        <v>4.9000000000000004</v>
      </c>
      <c r="AG170" s="78">
        <f t="shared" si="116"/>
        <v>200</v>
      </c>
      <c r="AH170" s="60">
        <f t="shared" si="116"/>
        <v>50</v>
      </c>
      <c r="AI170" s="60">
        <f t="shared" si="116"/>
        <v>245.00000000000003</v>
      </c>
      <c r="AJ170" s="60">
        <f t="shared" si="116"/>
        <v>10245</v>
      </c>
      <c r="AK170" s="60">
        <f t="shared" si="116"/>
        <v>927.43094813904702</v>
      </c>
      <c r="AL170" s="60">
        <f t="shared" si="116"/>
        <v>18.548618962780939</v>
      </c>
      <c r="AM170" s="60">
        <f t="shared" ca="1" si="116"/>
        <v>-668.06630591818998</v>
      </c>
      <c r="AN170" s="60">
        <f t="shared" ca="1" si="116"/>
        <v>-668.06630591818998</v>
      </c>
      <c r="AO170" s="60">
        <f t="shared" ca="1" si="116"/>
        <v>668.06630591818998</v>
      </c>
      <c r="AP170" s="63">
        <f t="shared" si="85"/>
        <v>35</v>
      </c>
      <c r="AQ170" s="62">
        <f t="shared" si="86"/>
        <v>6.0654260428371067</v>
      </c>
      <c r="AR170" s="62">
        <f t="shared" si="87"/>
        <v>303.27130214185536</v>
      </c>
      <c r="AS170" s="62">
        <f t="shared" si="88"/>
        <v>606.54260428371072</v>
      </c>
      <c r="AT170" s="62">
        <f t="shared" si="89"/>
        <v>-303.27130214185536</v>
      </c>
      <c r="AU170" s="62">
        <f t="shared" si="90"/>
        <v>1516.3565107092768</v>
      </c>
      <c r="AV170" s="62">
        <f t="shared" si="91"/>
        <v>-606.54260428371072</v>
      </c>
      <c r="AW170" s="63">
        <f t="shared" si="103"/>
        <v>909.81390642556607</v>
      </c>
      <c r="AX170" s="61" t="str">
        <f t="shared" ca="1" si="92"/>
        <v>VINTO</v>
      </c>
      <c r="AY170" s="69">
        <f t="shared" ca="1" si="104"/>
        <v>9576.9336940818102</v>
      </c>
      <c r="AZ170" s="51">
        <f t="shared" si="93"/>
        <v>2122.8991149929875</v>
      </c>
      <c r="BA170" s="55">
        <f t="shared" ca="1" si="94"/>
        <v>0.22869736849061115</v>
      </c>
      <c r="BB170" s="55">
        <f t="shared" ca="1" si="105"/>
        <v>1.2681553657331681</v>
      </c>
      <c r="BC170" s="64">
        <f t="shared" ca="1" si="95"/>
        <v>192.38295828651962</v>
      </c>
      <c r="BE170" s="52">
        <f t="shared" ca="1" si="96"/>
        <v>3.7999999999999869</v>
      </c>
      <c r="BF170" s="52">
        <f t="shared" ca="1" si="97"/>
        <v>3.7999999999999869</v>
      </c>
      <c r="BG170" s="52">
        <f t="shared" ca="1" si="98"/>
        <v>3.7999999999999869</v>
      </c>
      <c r="BH170" s="52">
        <f t="shared" ca="1" si="99"/>
        <v>3.7999999999999869</v>
      </c>
    </row>
    <row r="171" spans="19:60">
      <c r="S171" s="68">
        <f t="shared" si="115"/>
        <v>7</v>
      </c>
      <c r="T171" s="69">
        <f t="shared" si="115"/>
        <v>2</v>
      </c>
      <c r="U171" s="70">
        <f t="shared" si="112"/>
        <v>5</v>
      </c>
      <c r="V171" s="68">
        <f t="shared" si="113"/>
        <v>2</v>
      </c>
      <c r="W171" s="70">
        <f t="shared" si="113"/>
        <v>7</v>
      </c>
      <c r="X171" s="71">
        <f t="shared" si="113"/>
        <v>0.7142857142857143</v>
      </c>
      <c r="Y171" s="71">
        <f t="shared" si="113"/>
        <v>0.5</v>
      </c>
      <c r="Z171" s="69">
        <f t="shared" si="113"/>
        <v>10000</v>
      </c>
      <c r="AA171" s="69">
        <f t="shared" ca="1" si="113"/>
        <v>9282.5690518609536</v>
      </c>
      <c r="AB171" s="69">
        <f t="shared" ca="1" si="101"/>
        <v>-717.43094813904645</v>
      </c>
      <c r="AC171" s="69">
        <f t="shared" ca="1" si="114"/>
        <v>188.25048771415089</v>
      </c>
      <c r="AD171" s="73">
        <f t="shared" si="107"/>
        <v>3.6999999999999869</v>
      </c>
      <c r="AE171" s="69">
        <f t="shared" si="116"/>
        <v>0.70000000000000007</v>
      </c>
      <c r="AF171" s="69">
        <f t="shared" si="116"/>
        <v>4.9000000000000004</v>
      </c>
      <c r="AG171" s="78">
        <f t="shared" si="116"/>
        <v>200</v>
      </c>
      <c r="AH171" s="60">
        <f t="shared" si="116"/>
        <v>50</v>
      </c>
      <c r="AI171" s="60">
        <f t="shared" si="116"/>
        <v>245.00000000000003</v>
      </c>
      <c r="AJ171" s="60">
        <f t="shared" si="116"/>
        <v>10245</v>
      </c>
      <c r="AK171" s="60">
        <f t="shared" si="116"/>
        <v>927.43094813904702</v>
      </c>
      <c r="AL171" s="60">
        <f t="shared" si="116"/>
        <v>18.548618962780939</v>
      </c>
      <c r="AM171" s="60">
        <f t="shared" ca="1" si="116"/>
        <v>-668.06630591818998</v>
      </c>
      <c r="AN171" s="60">
        <f t="shared" ca="1" si="116"/>
        <v>-668.06630591818998</v>
      </c>
      <c r="AO171" s="60">
        <f t="shared" ca="1" si="116"/>
        <v>668.06630591818998</v>
      </c>
      <c r="AP171" s="63">
        <f t="shared" si="85"/>
        <v>35</v>
      </c>
      <c r="AQ171" s="62">
        <f t="shared" si="86"/>
        <v>6.2023294494002723</v>
      </c>
      <c r="AR171" s="62">
        <f t="shared" si="87"/>
        <v>310.1164724700136</v>
      </c>
      <c r="AS171" s="62">
        <f t="shared" si="88"/>
        <v>620.23294494002721</v>
      </c>
      <c r="AT171" s="62">
        <f t="shared" si="89"/>
        <v>-310.1164724700136</v>
      </c>
      <c r="AU171" s="62">
        <f t="shared" si="90"/>
        <v>1550.582362350068</v>
      </c>
      <c r="AV171" s="62">
        <f t="shared" si="91"/>
        <v>-620.23294494002721</v>
      </c>
      <c r="AW171" s="63">
        <f t="shared" si="103"/>
        <v>930.34941741004081</v>
      </c>
      <c r="AX171" s="61" t="str">
        <f t="shared" ca="1" si="92"/>
        <v>VINTO</v>
      </c>
      <c r="AY171" s="69">
        <f t="shared" ca="1" si="104"/>
        <v>9576.9336940818102</v>
      </c>
      <c r="AZ171" s="51">
        <f t="shared" si="93"/>
        <v>2170.815307290095</v>
      </c>
      <c r="BA171" s="55">
        <f t="shared" ca="1" si="94"/>
        <v>0.23385932225894873</v>
      </c>
      <c r="BB171" s="55">
        <f t="shared" ca="1" si="105"/>
        <v>1.2967790416949343</v>
      </c>
      <c r="BC171" s="64">
        <f t="shared" ca="1" si="95"/>
        <v>212.91846927099436</v>
      </c>
      <c r="BE171" s="52">
        <f t="shared" ca="1" si="96"/>
        <v>3.6999999999999869</v>
      </c>
      <c r="BF171" s="52">
        <f t="shared" ca="1" si="97"/>
        <v>3.6999999999999869</v>
      </c>
      <c r="BG171" s="52">
        <f t="shared" ca="1" si="98"/>
        <v>3.6999999999999869</v>
      </c>
      <c r="BH171" s="52">
        <f t="shared" ca="1" si="99"/>
        <v>3.6999999999999869</v>
      </c>
    </row>
    <row r="172" spans="19:60">
      <c r="S172" s="68">
        <f t="shared" si="115"/>
        <v>7</v>
      </c>
      <c r="T172" s="69">
        <f t="shared" si="115"/>
        <v>2</v>
      </c>
      <c r="U172" s="70">
        <f t="shared" si="112"/>
        <v>5</v>
      </c>
      <c r="V172" s="68">
        <f t="shared" si="113"/>
        <v>2</v>
      </c>
      <c r="W172" s="70">
        <f t="shared" si="113"/>
        <v>7</v>
      </c>
      <c r="X172" s="71">
        <f t="shared" si="113"/>
        <v>0.7142857142857143</v>
      </c>
      <c r="Y172" s="71">
        <f t="shared" si="113"/>
        <v>0.5</v>
      </c>
      <c r="Z172" s="69">
        <f t="shared" si="113"/>
        <v>10000</v>
      </c>
      <c r="AA172" s="69">
        <f t="shared" ca="1" si="113"/>
        <v>9282.5690518609536</v>
      </c>
      <c r="AB172" s="69">
        <f t="shared" ca="1" si="101"/>
        <v>-717.43094813904645</v>
      </c>
      <c r="AC172" s="69">
        <f t="shared" ca="1" si="114"/>
        <v>188.25048771415089</v>
      </c>
      <c r="AD172" s="73">
        <f t="shared" si="107"/>
        <v>3.5999999999999868</v>
      </c>
      <c r="AE172" s="69">
        <f t="shared" si="116"/>
        <v>0.70000000000000007</v>
      </c>
      <c r="AF172" s="69">
        <f t="shared" si="116"/>
        <v>4.9000000000000004</v>
      </c>
      <c r="AG172" s="78">
        <f t="shared" si="116"/>
        <v>200</v>
      </c>
      <c r="AH172" s="60">
        <f t="shared" si="116"/>
        <v>50</v>
      </c>
      <c r="AI172" s="60">
        <f t="shared" si="116"/>
        <v>245.00000000000003</v>
      </c>
      <c r="AJ172" s="60">
        <f t="shared" si="116"/>
        <v>10245</v>
      </c>
      <c r="AK172" s="60">
        <f t="shared" si="116"/>
        <v>927.43094813904702</v>
      </c>
      <c r="AL172" s="60">
        <f t="shared" si="116"/>
        <v>18.548618962780939</v>
      </c>
      <c r="AM172" s="60">
        <f t="shared" ca="1" si="116"/>
        <v>-668.06630591818998</v>
      </c>
      <c r="AN172" s="60">
        <f t="shared" ca="1" si="116"/>
        <v>-668.06630591818998</v>
      </c>
      <c r="AO172" s="60">
        <f t="shared" ca="1" si="116"/>
        <v>668.06630591818998</v>
      </c>
      <c r="AP172" s="63">
        <f t="shared" si="85"/>
        <v>35</v>
      </c>
      <c r="AQ172" s="62">
        <f t="shared" si="86"/>
        <v>6.3468386007725028</v>
      </c>
      <c r="AR172" s="62">
        <f t="shared" si="87"/>
        <v>317.34193003862515</v>
      </c>
      <c r="AS172" s="62">
        <f t="shared" si="88"/>
        <v>634.6838600772503</v>
      </c>
      <c r="AT172" s="62">
        <f t="shared" si="89"/>
        <v>-317.34193003862515</v>
      </c>
      <c r="AU172" s="62">
        <f t="shared" si="90"/>
        <v>1586.7096501931258</v>
      </c>
      <c r="AV172" s="62">
        <f t="shared" si="91"/>
        <v>-634.6838600772503</v>
      </c>
      <c r="AW172" s="63">
        <f t="shared" si="103"/>
        <v>952.02579011587545</v>
      </c>
      <c r="AX172" s="61" t="str">
        <f t="shared" ca="1" si="92"/>
        <v>VINTO</v>
      </c>
      <c r="AY172" s="69">
        <f t="shared" ca="1" si="104"/>
        <v>9576.9336940818102</v>
      </c>
      <c r="AZ172" s="51">
        <f t="shared" si="93"/>
        <v>2221.3935102703763</v>
      </c>
      <c r="BA172" s="55">
        <f t="shared" ca="1" si="94"/>
        <v>0.23930805123663854</v>
      </c>
      <c r="BB172" s="55">
        <f t="shared" ca="1" si="105"/>
        <v>1.3269929218767988</v>
      </c>
      <c r="BC172" s="64">
        <f t="shared" ca="1" si="95"/>
        <v>234.594841976829</v>
      </c>
      <c r="BE172" s="52">
        <f t="shared" ca="1" si="96"/>
        <v>3.5999999999999868</v>
      </c>
      <c r="BF172" s="52">
        <f t="shared" ca="1" si="97"/>
        <v>3.5999999999999868</v>
      </c>
      <c r="BG172" s="52">
        <f t="shared" ca="1" si="98"/>
        <v>3.5999999999999868</v>
      </c>
      <c r="BH172" s="52">
        <f t="shared" ca="1" si="99"/>
        <v>3.5999999999999868</v>
      </c>
    </row>
    <row r="173" spans="19:60">
      <c r="S173" s="68">
        <f t="shared" si="115"/>
        <v>7</v>
      </c>
      <c r="T173" s="69">
        <f t="shared" si="115"/>
        <v>2</v>
      </c>
      <c r="U173" s="70">
        <f t="shared" si="112"/>
        <v>5</v>
      </c>
      <c r="V173" s="68">
        <f t="shared" si="113"/>
        <v>2</v>
      </c>
      <c r="W173" s="70">
        <f t="shared" si="113"/>
        <v>7</v>
      </c>
      <c r="X173" s="71">
        <f t="shared" si="113"/>
        <v>0.7142857142857143</v>
      </c>
      <c r="Y173" s="71">
        <f t="shared" si="113"/>
        <v>0.5</v>
      </c>
      <c r="Z173" s="69">
        <f t="shared" si="113"/>
        <v>10000</v>
      </c>
      <c r="AA173" s="69">
        <f t="shared" ca="1" si="113"/>
        <v>9282.5690518609536</v>
      </c>
      <c r="AB173" s="69">
        <f t="shared" ca="1" si="101"/>
        <v>-717.43094813904645</v>
      </c>
      <c r="AC173" s="69">
        <f t="shared" ca="1" si="114"/>
        <v>188.25048771415089</v>
      </c>
      <c r="AD173" s="73">
        <f t="shared" si="107"/>
        <v>3.4999999999999867</v>
      </c>
      <c r="AE173" s="69">
        <f t="shared" si="116"/>
        <v>0.70000000000000007</v>
      </c>
      <c r="AF173" s="69">
        <f t="shared" si="116"/>
        <v>4.9000000000000004</v>
      </c>
      <c r="AG173" s="78">
        <f t="shared" si="116"/>
        <v>200</v>
      </c>
      <c r="AH173" s="60">
        <f t="shared" si="116"/>
        <v>50</v>
      </c>
      <c r="AI173" s="60">
        <f t="shared" si="116"/>
        <v>245.00000000000003</v>
      </c>
      <c r="AJ173" s="60">
        <f t="shared" si="116"/>
        <v>10245</v>
      </c>
      <c r="AK173" s="60">
        <f t="shared" si="116"/>
        <v>927.43094813904702</v>
      </c>
      <c r="AL173" s="60">
        <f t="shared" si="116"/>
        <v>18.548618962780939</v>
      </c>
      <c r="AM173" s="60">
        <f t="shared" ca="1" si="116"/>
        <v>-668.06630591818998</v>
      </c>
      <c r="AN173" s="60">
        <f t="shared" ca="1" si="116"/>
        <v>-668.06630591818998</v>
      </c>
      <c r="AO173" s="60">
        <f t="shared" ca="1" si="116"/>
        <v>668.06630591818998</v>
      </c>
      <c r="AP173" s="63">
        <f t="shared" si="85"/>
        <v>35</v>
      </c>
      <c r="AQ173" s="62">
        <f t="shared" si="86"/>
        <v>6.4996054179374321</v>
      </c>
      <c r="AR173" s="62">
        <f t="shared" si="87"/>
        <v>324.98027089687162</v>
      </c>
      <c r="AS173" s="62">
        <f t="shared" si="88"/>
        <v>649.96054179374323</v>
      </c>
      <c r="AT173" s="62">
        <f t="shared" si="89"/>
        <v>-324.98027089687162</v>
      </c>
      <c r="AU173" s="62">
        <f t="shared" si="90"/>
        <v>1624.9013544843581</v>
      </c>
      <c r="AV173" s="62">
        <f t="shared" si="91"/>
        <v>-649.96054179374323</v>
      </c>
      <c r="AW173" s="63">
        <f t="shared" si="103"/>
        <v>974.94081269061485</v>
      </c>
      <c r="AX173" s="61" t="str">
        <f t="shared" ca="1" si="92"/>
        <v>VINTO</v>
      </c>
      <c r="AY173" s="69">
        <f t="shared" ca="1" si="104"/>
        <v>9576.9336940818102</v>
      </c>
      <c r="AZ173" s="51">
        <f t="shared" si="93"/>
        <v>2274.8618962781011</v>
      </c>
      <c r="BA173" s="55">
        <f t="shared" ca="1" si="94"/>
        <v>0.2450681361559105</v>
      </c>
      <c r="BB173" s="55">
        <f t="shared" ca="1" si="105"/>
        <v>1.358933309497627</v>
      </c>
      <c r="BC173" s="64">
        <f t="shared" ca="1" si="95"/>
        <v>257.5098645515684</v>
      </c>
      <c r="BE173" s="52">
        <f t="shared" ca="1" si="96"/>
        <v>3.4999999999999867</v>
      </c>
      <c r="BF173" s="52">
        <f t="shared" ca="1" si="97"/>
        <v>3.4999999999999867</v>
      </c>
      <c r="BG173" s="52">
        <f t="shared" ca="1" si="98"/>
        <v>3.4999999999999867</v>
      </c>
      <c r="BH173" s="52">
        <f t="shared" ca="1" si="99"/>
        <v>3.4999999999999867</v>
      </c>
    </row>
    <row r="174" spans="19:60">
      <c r="S174" s="68">
        <f t="shared" si="115"/>
        <v>7</v>
      </c>
      <c r="T174" s="69">
        <f t="shared" si="115"/>
        <v>2</v>
      </c>
      <c r="U174" s="70">
        <f t="shared" si="112"/>
        <v>5</v>
      </c>
      <c r="V174" s="68">
        <f t="shared" si="113"/>
        <v>2</v>
      </c>
      <c r="W174" s="70">
        <f t="shared" si="113"/>
        <v>7</v>
      </c>
      <c r="X174" s="71">
        <f t="shared" si="113"/>
        <v>0.7142857142857143</v>
      </c>
      <c r="Y174" s="71">
        <f t="shared" si="113"/>
        <v>0.5</v>
      </c>
      <c r="Z174" s="69">
        <f t="shared" si="113"/>
        <v>10000</v>
      </c>
      <c r="AA174" s="69">
        <f t="shared" ca="1" si="113"/>
        <v>9282.5690518609536</v>
      </c>
      <c r="AB174" s="69">
        <f t="shared" ca="1" si="101"/>
        <v>-717.43094813904645</v>
      </c>
      <c r="AC174" s="69">
        <f t="shared" ca="1" si="114"/>
        <v>188.25048771415089</v>
      </c>
      <c r="AD174" s="73">
        <f t="shared" si="107"/>
        <v>3.3999999999999866</v>
      </c>
      <c r="AE174" s="69">
        <f t="shared" si="116"/>
        <v>0.70000000000000007</v>
      </c>
      <c r="AF174" s="69">
        <f t="shared" si="116"/>
        <v>4.9000000000000004</v>
      </c>
      <c r="AG174" s="78">
        <f t="shared" si="116"/>
        <v>200</v>
      </c>
      <c r="AH174" s="60">
        <f t="shared" si="116"/>
        <v>50</v>
      </c>
      <c r="AI174" s="60">
        <f t="shared" si="116"/>
        <v>245.00000000000003</v>
      </c>
      <c r="AJ174" s="60">
        <f t="shared" si="116"/>
        <v>10245</v>
      </c>
      <c r="AK174" s="60">
        <f t="shared" si="116"/>
        <v>927.43094813904702</v>
      </c>
      <c r="AL174" s="60">
        <f t="shared" si="116"/>
        <v>18.548618962780939</v>
      </c>
      <c r="AM174" s="60">
        <f t="shared" ca="1" si="116"/>
        <v>-668.06630591818998</v>
      </c>
      <c r="AN174" s="60">
        <f t="shared" ca="1" si="116"/>
        <v>-668.06630591818998</v>
      </c>
      <c r="AO174" s="60">
        <f t="shared" ca="1" si="116"/>
        <v>668.06630591818998</v>
      </c>
      <c r="AP174" s="63">
        <f t="shared" si="85"/>
        <v>35</v>
      </c>
      <c r="AQ174" s="62">
        <f t="shared" si="86"/>
        <v>6.6613585184650042</v>
      </c>
      <c r="AR174" s="62">
        <f t="shared" si="87"/>
        <v>333.06792592325019</v>
      </c>
      <c r="AS174" s="62">
        <f t="shared" si="88"/>
        <v>666.13585184650037</v>
      </c>
      <c r="AT174" s="62">
        <f t="shared" si="89"/>
        <v>-333.06792592325019</v>
      </c>
      <c r="AU174" s="62">
        <f t="shared" si="90"/>
        <v>1665.3396296162509</v>
      </c>
      <c r="AV174" s="62">
        <f t="shared" si="91"/>
        <v>-666.13585184650037</v>
      </c>
      <c r="AW174" s="63">
        <f t="shared" si="103"/>
        <v>999.20377776975056</v>
      </c>
      <c r="AX174" s="61" t="str">
        <f t="shared" ca="1" si="92"/>
        <v>VINTO</v>
      </c>
      <c r="AY174" s="69">
        <f t="shared" ca="1" si="104"/>
        <v>9576.9336940818102</v>
      </c>
      <c r="AZ174" s="51">
        <f t="shared" si="93"/>
        <v>2331.4754814627513</v>
      </c>
      <c r="BA174" s="55">
        <f t="shared" ca="1" si="94"/>
        <v>0.25116704959984554</v>
      </c>
      <c r="BB174" s="55">
        <f t="shared" ca="1" si="105"/>
        <v>1.3927525434490919</v>
      </c>
      <c r="BC174" s="64">
        <f t="shared" ca="1" si="95"/>
        <v>281.77282963070411</v>
      </c>
      <c r="BE174" s="52">
        <f t="shared" ca="1" si="96"/>
        <v>3.3999999999999866</v>
      </c>
      <c r="BF174" s="52">
        <f t="shared" ca="1" si="97"/>
        <v>3.3999999999999866</v>
      </c>
      <c r="BG174" s="52" t="str">
        <f t="shared" ca="1" si="98"/>
        <v/>
      </c>
      <c r="BH174" s="52">
        <f t="shared" ca="1" si="99"/>
        <v>3.3999999999999866</v>
      </c>
    </row>
    <row r="175" spans="19:60">
      <c r="S175" s="68">
        <f t="shared" si="115"/>
        <v>7</v>
      </c>
      <c r="T175" s="69">
        <f t="shared" si="115"/>
        <v>2</v>
      </c>
      <c r="U175" s="70">
        <f t="shared" si="112"/>
        <v>5</v>
      </c>
      <c r="V175" s="68">
        <f t="shared" si="113"/>
        <v>2</v>
      </c>
      <c r="W175" s="70">
        <f t="shared" si="113"/>
        <v>7</v>
      </c>
      <c r="X175" s="71">
        <f t="shared" si="113"/>
        <v>0.7142857142857143</v>
      </c>
      <c r="Y175" s="71">
        <f t="shared" si="113"/>
        <v>0.5</v>
      </c>
      <c r="Z175" s="69">
        <f t="shared" si="113"/>
        <v>10000</v>
      </c>
      <c r="AA175" s="69">
        <f t="shared" ca="1" si="113"/>
        <v>9282.5690518609536</v>
      </c>
      <c r="AB175" s="69">
        <f t="shared" ca="1" si="101"/>
        <v>-717.43094813904645</v>
      </c>
      <c r="AC175" s="69">
        <f t="shared" ca="1" si="114"/>
        <v>188.25048771415089</v>
      </c>
      <c r="AD175" s="73">
        <f t="shared" si="107"/>
        <v>3.2999999999999865</v>
      </c>
      <c r="AE175" s="69">
        <f t="shared" si="116"/>
        <v>0.70000000000000007</v>
      </c>
      <c r="AF175" s="69">
        <f t="shared" si="116"/>
        <v>4.9000000000000004</v>
      </c>
      <c r="AG175" s="78">
        <f t="shared" si="116"/>
        <v>200</v>
      </c>
      <c r="AH175" s="60">
        <f t="shared" si="116"/>
        <v>50</v>
      </c>
      <c r="AI175" s="60">
        <f t="shared" si="116"/>
        <v>245.00000000000003</v>
      </c>
      <c r="AJ175" s="60">
        <f t="shared" si="116"/>
        <v>10245</v>
      </c>
      <c r="AK175" s="60">
        <f t="shared" si="116"/>
        <v>927.43094813904702</v>
      </c>
      <c r="AL175" s="60">
        <f t="shared" si="116"/>
        <v>18.548618962780939</v>
      </c>
      <c r="AM175" s="60">
        <f t="shared" ca="1" si="116"/>
        <v>-668.06630591818998</v>
      </c>
      <c r="AN175" s="60">
        <f t="shared" ca="1" si="116"/>
        <v>-668.06630591818998</v>
      </c>
      <c r="AO175" s="60">
        <f t="shared" ca="1" si="116"/>
        <v>668.06630591818998</v>
      </c>
      <c r="AP175" s="63">
        <f t="shared" si="85"/>
        <v>35</v>
      </c>
      <c r="AQ175" s="62">
        <f t="shared" si="86"/>
        <v>6.8329148372063688</v>
      </c>
      <c r="AR175" s="62">
        <f t="shared" si="87"/>
        <v>341.64574186031842</v>
      </c>
      <c r="AS175" s="62">
        <f t="shared" si="88"/>
        <v>683.29148372063685</v>
      </c>
      <c r="AT175" s="62">
        <f t="shared" si="89"/>
        <v>-341.64574186031842</v>
      </c>
      <c r="AU175" s="62">
        <f t="shared" si="90"/>
        <v>1708.2287093015921</v>
      </c>
      <c r="AV175" s="62">
        <f t="shared" si="91"/>
        <v>-683.29148372063685</v>
      </c>
      <c r="AW175" s="63">
        <f t="shared" si="103"/>
        <v>1024.9372255809553</v>
      </c>
      <c r="AX175" s="61" t="str">
        <f t="shared" ca="1" si="92"/>
        <v>VINTO</v>
      </c>
      <c r="AY175" s="69">
        <f t="shared" ca="1" si="104"/>
        <v>9576.9336940818102</v>
      </c>
      <c r="AZ175" s="51">
        <f t="shared" si="93"/>
        <v>2391.5201930222288</v>
      </c>
      <c r="BA175" s="55">
        <f t="shared" ca="1" si="94"/>
        <v>0.25763559416159482</v>
      </c>
      <c r="BB175" s="55">
        <f t="shared" ca="1" si="105"/>
        <v>1.4286214279430702</v>
      </c>
      <c r="BC175" s="64">
        <f t="shared" ca="1" si="95"/>
        <v>307.50627744190888</v>
      </c>
      <c r="BE175" s="52">
        <f t="shared" ca="1" si="96"/>
        <v>3.2999999999999865</v>
      </c>
      <c r="BF175" s="52">
        <f t="shared" ca="1" si="97"/>
        <v>3.2999999999999865</v>
      </c>
      <c r="BG175" s="52" t="str">
        <f t="shared" ca="1" si="98"/>
        <v/>
      </c>
      <c r="BH175" s="52">
        <f t="shared" ca="1" si="99"/>
        <v>3.2999999999999865</v>
      </c>
    </row>
    <row r="176" spans="19:60">
      <c r="S176" s="68">
        <f t="shared" si="115"/>
        <v>7</v>
      </c>
      <c r="T176" s="69">
        <f t="shared" si="115"/>
        <v>2</v>
      </c>
      <c r="U176" s="70">
        <f t="shared" si="112"/>
        <v>5</v>
      </c>
      <c r="V176" s="68">
        <f t="shared" si="113"/>
        <v>2</v>
      </c>
      <c r="W176" s="70">
        <f t="shared" si="113"/>
        <v>7</v>
      </c>
      <c r="X176" s="71">
        <f t="shared" si="113"/>
        <v>0.7142857142857143</v>
      </c>
      <c r="Y176" s="71">
        <f t="shared" si="113"/>
        <v>0.5</v>
      </c>
      <c r="Z176" s="69">
        <f t="shared" si="113"/>
        <v>10000</v>
      </c>
      <c r="AA176" s="69">
        <f t="shared" ca="1" si="113"/>
        <v>9282.5690518609536</v>
      </c>
      <c r="AB176" s="69">
        <f t="shared" ca="1" si="101"/>
        <v>-717.43094813904645</v>
      </c>
      <c r="AC176" s="69">
        <f t="shared" ca="1" si="114"/>
        <v>188.25048771415089</v>
      </c>
      <c r="AD176" s="73">
        <f t="shared" si="107"/>
        <v>3.1999999999999864</v>
      </c>
      <c r="AE176" s="69">
        <f t="shared" si="116"/>
        <v>0.70000000000000007</v>
      </c>
      <c r="AF176" s="69">
        <f t="shared" si="116"/>
        <v>4.9000000000000004</v>
      </c>
      <c r="AG176" s="78">
        <f t="shared" si="116"/>
        <v>200</v>
      </c>
      <c r="AH176" s="60">
        <f t="shared" si="116"/>
        <v>50</v>
      </c>
      <c r="AI176" s="60">
        <f t="shared" si="116"/>
        <v>245.00000000000003</v>
      </c>
      <c r="AJ176" s="60">
        <f t="shared" si="116"/>
        <v>10245</v>
      </c>
      <c r="AK176" s="60">
        <f t="shared" si="116"/>
        <v>927.43094813904702</v>
      </c>
      <c r="AL176" s="60">
        <f t="shared" si="116"/>
        <v>18.548618962780939</v>
      </c>
      <c r="AM176" s="60">
        <f t="shared" ca="1" si="116"/>
        <v>-668.06630591818998</v>
      </c>
      <c r="AN176" s="60">
        <f t="shared" ca="1" si="116"/>
        <v>-668.06630591818998</v>
      </c>
      <c r="AO176" s="60">
        <f t="shared" ca="1" si="116"/>
        <v>668.06630591818998</v>
      </c>
      <c r="AP176" s="63">
        <f t="shared" si="85"/>
        <v>35</v>
      </c>
      <c r="AQ176" s="62">
        <f t="shared" si="86"/>
        <v>7.0151934258690689</v>
      </c>
      <c r="AR176" s="62">
        <f t="shared" si="87"/>
        <v>350.75967129345344</v>
      </c>
      <c r="AS176" s="62">
        <f t="shared" si="88"/>
        <v>701.51934258690687</v>
      </c>
      <c r="AT176" s="62">
        <f t="shared" si="89"/>
        <v>-350.75967129345344</v>
      </c>
      <c r="AU176" s="62">
        <f t="shared" si="90"/>
        <v>1753.7983564672672</v>
      </c>
      <c r="AV176" s="62">
        <f t="shared" si="91"/>
        <v>-701.51934258690687</v>
      </c>
      <c r="AW176" s="63">
        <f t="shared" si="103"/>
        <v>1052.2790138803603</v>
      </c>
      <c r="AX176" s="61" t="str">
        <f t="shared" ca="1" si="92"/>
        <v>VINTO</v>
      </c>
      <c r="AY176" s="69">
        <f t="shared" ca="1" si="104"/>
        <v>9576.9336940818102</v>
      </c>
      <c r="AZ176" s="51">
        <f t="shared" si="93"/>
        <v>2455.3176990541742</v>
      </c>
      <c r="BA176" s="55">
        <f t="shared" ca="1" si="94"/>
        <v>0.26450842275845354</v>
      </c>
      <c r="BB176" s="55">
        <f t="shared" ca="1" si="105"/>
        <v>1.466732117717922</v>
      </c>
      <c r="BC176" s="64">
        <f t="shared" ca="1" si="95"/>
        <v>334.8480657413138</v>
      </c>
      <c r="BE176" s="52">
        <f t="shared" ca="1" si="96"/>
        <v>3.1999999999999864</v>
      </c>
      <c r="BF176" s="52">
        <f t="shared" ca="1" si="97"/>
        <v>3.1999999999999864</v>
      </c>
      <c r="BG176" s="52" t="str">
        <f t="shared" ca="1" si="98"/>
        <v/>
      </c>
      <c r="BH176" s="52">
        <f t="shared" ca="1" si="99"/>
        <v>3.1999999999999864</v>
      </c>
    </row>
    <row r="177" spans="19:60">
      <c r="S177" s="68">
        <f t="shared" si="115"/>
        <v>7</v>
      </c>
      <c r="T177" s="69">
        <f t="shared" si="115"/>
        <v>2</v>
      </c>
      <c r="U177" s="70">
        <f t="shared" si="112"/>
        <v>5</v>
      </c>
      <c r="V177" s="68">
        <f t="shared" si="113"/>
        <v>2</v>
      </c>
      <c r="W177" s="70">
        <f t="shared" si="113"/>
        <v>7</v>
      </c>
      <c r="X177" s="71">
        <f t="shared" si="113"/>
        <v>0.7142857142857143</v>
      </c>
      <c r="Y177" s="71">
        <f t="shared" si="113"/>
        <v>0.5</v>
      </c>
      <c r="Z177" s="69">
        <f t="shared" si="113"/>
        <v>10000</v>
      </c>
      <c r="AA177" s="69">
        <f t="shared" ca="1" si="113"/>
        <v>9282.5690518609536</v>
      </c>
      <c r="AB177" s="69">
        <f t="shared" ca="1" si="101"/>
        <v>-717.43094813904645</v>
      </c>
      <c r="AC177" s="69">
        <f t="shared" ca="1" si="114"/>
        <v>188.25048771415089</v>
      </c>
      <c r="AD177" s="73">
        <f t="shared" si="107"/>
        <v>3.0999999999999863</v>
      </c>
      <c r="AE177" s="69">
        <f t="shared" si="116"/>
        <v>0.70000000000000007</v>
      </c>
      <c r="AF177" s="69">
        <f t="shared" si="116"/>
        <v>4.9000000000000004</v>
      </c>
      <c r="AG177" s="78">
        <f t="shared" si="116"/>
        <v>200</v>
      </c>
      <c r="AH177" s="60">
        <f t="shared" si="116"/>
        <v>50</v>
      </c>
      <c r="AI177" s="60">
        <f t="shared" si="116"/>
        <v>245.00000000000003</v>
      </c>
      <c r="AJ177" s="60">
        <f t="shared" si="116"/>
        <v>10245</v>
      </c>
      <c r="AK177" s="60">
        <f t="shared" si="116"/>
        <v>927.43094813904702</v>
      </c>
      <c r="AL177" s="60">
        <f t="shared" si="116"/>
        <v>18.548618962780939</v>
      </c>
      <c r="AM177" s="60">
        <f t="shared" ca="1" si="116"/>
        <v>-668.06630591818998</v>
      </c>
      <c r="AN177" s="60">
        <f t="shared" ca="1" si="116"/>
        <v>-668.06630591818998</v>
      </c>
      <c r="AO177" s="60">
        <f t="shared" ca="1" si="116"/>
        <v>668.06630591818998</v>
      </c>
      <c r="AP177" s="63">
        <f t="shared" si="85"/>
        <v>35</v>
      </c>
      <c r="AQ177" s="62">
        <f t="shared" si="86"/>
        <v>7.2092319234777493</v>
      </c>
      <c r="AR177" s="62">
        <f t="shared" si="87"/>
        <v>360.46159617388747</v>
      </c>
      <c r="AS177" s="62">
        <f t="shared" si="88"/>
        <v>720.92319234777494</v>
      </c>
      <c r="AT177" s="62">
        <f t="shared" si="89"/>
        <v>-360.46159617388747</v>
      </c>
      <c r="AU177" s="62">
        <f t="shared" si="90"/>
        <v>1802.3079808694374</v>
      </c>
      <c r="AV177" s="62">
        <f t="shared" si="91"/>
        <v>-720.92319234777494</v>
      </c>
      <c r="AW177" s="63">
        <f t="shared" si="103"/>
        <v>1081.3847885216624</v>
      </c>
      <c r="AX177" s="61" t="str">
        <f t="shared" ca="1" si="92"/>
        <v>VINTO</v>
      </c>
      <c r="AY177" s="69">
        <f t="shared" ca="1" si="104"/>
        <v>9576.9336940818102</v>
      </c>
      <c r="AZ177" s="51">
        <f t="shared" si="93"/>
        <v>2523.2311732172125</v>
      </c>
      <c r="BA177" s="55">
        <f t="shared" ca="1" si="94"/>
        <v>0.27182465965188368</v>
      </c>
      <c r="BB177" s="55">
        <f t="shared" ca="1" si="105"/>
        <v>1.5073015616717964</v>
      </c>
      <c r="BC177" s="64">
        <f t="shared" ca="1" si="95"/>
        <v>363.95384038261591</v>
      </c>
      <c r="BE177" s="52">
        <f t="shared" ca="1" si="96"/>
        <v>3.0999999999999863</v>
      </c>
      <c r="BF177" s="52">
        <f t="shared" ca="1" si="97"/>
        <v>3.0999999999999863</v>
      </c>
      <c r="BG177" s="52" t="str">
        <f t="shared" ca="1" si="98"/>
        <v/>
      </c>
      <c r="BH177" s="52">
        <f t="shared" ca="1" si="99"/>
        <v>3.0999999999999863</v>
      </c>
    </row>
    <row r="178" spans="19:60">
      <c r="S178" s="68">
        <f t="shared" si="115"/>
        <v>7</v>
      </c>
      <c r="T178" s="69">
        <f t="shared" si="115"/>
        <v>2</v>
      </c>
      <c r="U178" s="70">
        <f t="shared" si="112"/>
        <v>5</v>
      </c>
      <c r="V178" s="68">
        <f t="shared" si="113"/>
        <v>2</v>
      </c>
      <c r="W178" s="70">
        <f t="shared" si="113"/>
        <v>7</v>
      </c>
      <c r="X178" s="71">
        <f t="shared" si="113"/>
        <v>0.7142857142857143</v>
      </c>
      <c r="Y178" s="71">
        <f t="shared" si="113"/>
        <v>0.5</v>
      </c>
      <c r="Z178" s="69">
        <f t="shared" si="113"/>
        <v>10000</v>
      </c>
      <c r="AA178" s="69">
        <f t="shared" ca="1" si="113"/>
        <v>9282.5690518609536</v>
      </c>
      <c r="AB178" s="69">
        <f t="shared" ca="1" si="101"/>
        <v>-717.43094813904645</v>
      </c>
      <c r="AC178" s="69">
        <f t="shared" ca="1" si="114"/>
        <v>188.25048771415089</v>
      </c>
      <c r="AD178" s="73">
        <f t="shared" si="107"/>
        <v>2.9999999999999862</v>
      </c>
      <c r="AE178" s="69">
        <f t="shared" si="116"/>
        <v>0.70000000000000007</v>
      </c>
      <c r="AF178" s="69">
        <f t="shared" si="116"/>
        <v>4.9000000000000004</v>
      </c>
      <c r="AG178" s="78">
        <f t="shared" si="116"/>
        <v>200</v>
      </c>
      <c r="AH178" s="60">
        <f t="shared" si="116"/>
        <v>50</v>
      </c>
      <c r="AI178" s="60">
        <f t="shared" si="116"/>
        <v>245.00000000000003</v>
      </c>
      <c r="AJ178" s="60">
        <f t="shared" si="116"/>
        <v>10245</v>
      </c>
      <c r="AK178" s="60">
        <f t="shared" si="116"/>
        <v>927.43094813904702</v>
      </c>
      <c r="AL178" s="60">
        <f t="shared" si="116"/>
        <v>18.548618962780939</v>
      </c>
      <c r="AM178" s="60">
        <f t="shared" ca="1" si="116"/>
        <v>-668.06630591818998</v>
      </c>
      <c r="AN178" s="60">
        <f t="shared" ca="1" si="116"/>
        <v>-668.06630591818998</v>
      </c>
      <c r="AO178" s="60">
        <f t="shared" ca="1" si="116"/>
        <v>668.06630591818998</v>
      </c>
      <c r="AP178" s="63">
        <f t="shared" si="85"/>
        <v>35</v>
      </c>
      <c r="AQ178" s="62">
        <f t="shared" si="86"/>
        <v>7.4162063209270084</v>
      </c>
      <c r="AR178" s="62">
        <f t="shared" si="87"/>
        <v>370.81031604635041</v>
      </c>
      <c r="AS178" s="62">
        <f t="shared" si="88"/>
        <v>741.62063209270082</v>
      </c>
      <c r="AT178" s="62">
        <f t="shared" si="89"/>
        <v>-370.81031604635041</v>
      </c>
      <c r="AU178" s="62">
        <f t="shared" si="90"/>
        <v>1854.051580231752</v>
      </c>
      <c r="AV178" s="62">
        <f t="shared" si="91"/>
        <v>-741.62063209270082</v>
      </c>
      <c r="AW178" s="63">
        <f t="shared" si="103"/>
        <v>1112.4309481390512</v>
      </c>
      <c r="AX178" s="61" t="str">
        <f t="shared" ca="1" si="92"/>
        <v>VINTO</v>
      </c>
      <c r="AY178" s="69">
        <f t="shared" ca="1" si="104"/>
        <v>9576.9336940818102</v>
      </c>
      <c r="AZ178" s="51">
        <f t="shared" si="93"/>
        <v>2595.6722123244526</v>
      </c>
      <c r="BA178" s="55">
        <f t="shared" ca="1" si="94"/>
        <v>0.2796286456715425</v>
      </c>
      <c r="BB178" s="55">
        <f t="shared" ca="1" si="105"/>
        <v>1.5505756352225959</v>
      </c>
      <c r="BC178" s="64">
        <f t="shared" ca="1" si="95"/>
        <v>395.00000000000477</v>
      </c>
      <c r="BE178" s="52">
        <f t="shared" ca="1" si="96"/>
        <v>2.9999999999999862</v>
      </c>
      <c r="BF178" s="52">
        <f t="shared" ca="1" si="97"/>
        <v>2.9999999999999862</v>
      </c>
      <c r="BG178" s="52" t="str">
        <f t="shared" ca="1" si="98"/>
        <v/>
      </c>
      <c r="BH178" s="52">
        <f t="shared" ca="1" si="99"/>
        <v>2.9999999999999862</v>
      </c>
    </row>
    <row r="179" spans="19:60">
      <c r="S179" s="68">
        <f t="shared" si="115"/>
        <v>7</v>
      </c>
      <c r="T179" s="69">
        <f t="shared" si="115"/>
        <v>2</v>
      </c>
      <c r="U179" s="70">
        <f t="shared" si="112"/>
        <v>5</v>
      </c>
      <c r="V179" s="68">
        <f t="shared" si="113"/>
        <v>2</v>
      </c>
      <c r="W179" s="70">
        <f t="shared" si="113"/>
        <v>7</v>
      </c>
      <c r="X179" s="71">
        <f t="shared" si="113"/>
        <v>0.7142857142857143</v>
      </c>
      <c r="Y179" s="71">
        <f t="shared" si="113"/>
        <v>0.5</v>
      </c>
      <c r="Z179" s="69">
        <f t="shared" si="113"/>
        <v>10000</v>
      </c>
      <c r="AA179" s="69">
        <f t="shared" ca="1" si="113"/>
        <v>9282.5690518609536</v>
      </c>
      <c r="AB179" s="69">
        <f t="shared" ca="1" si="101"/>
        <v>-717.43094813904645</v>
      </c>
      <c r="AC179" s="69">
        <f t="shared" ca="1" si="114"/>
        <v>188.25048771415089</v>
      </c>
      <c r="AD179" s="73">
        <f t="shared" si="107"/>
        <v>2.8999999999999861</v>
      </c>
      <c r="AE179" s="69">
        <f t="shared" si="116"/>
        <v>0.70000000000000007</v>
      </c>
      <c r="AF179" s="69">
        <f t="shared" si="116"/>
        <v>4.9000000000000004</v>
      </c>
      <c r="AG179" s="78">
        <f t="shared" si="116"/>
        <v>200</v>
      </c>
      <c r="AH179" s="60">
        <f t="shared" si="116"/>
        <v>50</v>
      </c>
      <c r="AI179" s="60">
        <f t="shared" si="116"/>
        <v>245.00000000000003</v>
      </c>
      <c r="AJ179" s="60">
        <f t="shared" si="116"/>
        <v>10245</v>
      </c>
      <c r="AK179" s="60">
        <f t="shared" si="116"/>
        <v>927.43094813904702</v>
      </c>
      <c r="AL179" s="60">
        <f t="shared" si="116"/>
        <v>18.548618962780939</v>
      </c>
      <c r="AM179" s="60">
        <f t="shared" ca="1" si="116"/>
        <v>-668.06630591818998</v>
      </c>
      <c r="AN179" s="60">
        <f t="shared" ca="1" si="116"/>
        <v>-668.06630591818998</v>
      </c>
      <c r="AO179" s="60">
        <f t="shared" ca="1" si="116"/>
        <v>668.06630591818998</v>
      </c>
      <c r="AP179" s="63">
        <f t="shared" si="85"/>
        <v>35</v>
      </c>
      <c r="AQ179" s="62">
        <f t="shared" si="86"/>
        <v>7.6374548147520791</v>
      </c>
      <c r="AR179" s="62">
        <f t="shared" si="87"/>
        <v>381.87274073760398</v>
      </c>
      <c r="AS179" s="62">
        <f t="shared" si="88"/>
        <v>763.74548147520795</v>
      </c>
      <c r="AT179" s="62">
        <f t="shared" si="89"/>
        <v>-381.87274073760398</v>
      </c>
      <c r="AU179" s="62">
        <f t="shared" si="90"/>
        <v>1909.36370368802</v>
      </c>
      <c r="AV179" s="62">
        <f t="shared" si="91"/>
        <v>-763.74548147520795</v>
      </c>
      <c r="AW179" s="63">
        <f t="shared" si="103"/>
        <v>1145.618222212812</v>
      </c>
      <c r="AX179" s="61" t="str">
        <f t="shared" ca="1" si="92"/>
        <v>VINTO</v>
      </c>
      <c r="AY179" s="69">
        <f t="shared" ca="1" si="104"/>
        <v>9576.9336940818102</v>
      </c>
      <c r="AZ179" s="51">
        <f t="shared" si="93"/>
        <v>2673.1091851632277</v>
      </c>
      <c r="BA179" s="55">
        <f t="shared" ca="1" si="94"/>
        <v>0.28797083762359166</v>
      </c>
      <c r="BB179" s="55">
        <f t="shared" ca="1" si="105"/>
        <v>1.5968341276389681</v>
      </c>
      <c r="BC179" s="64">
        <f t="shared" ca="1" si="95"/>
        <v>428.18727407376559</v>
      </c>
      <c r="BE179" s="52">
        <f t="shared" ca="1" si="96"/>
        <v>2.8999999999999861</v>
      </c>
      <c r="BF179" s="52">
        <f t="shared" ca="1" si="97"/>
        <v>2.8999999999999861</v>
      </c>
      <c r="BG179" s="52" t="str">
        <f t="shared" ca="1" si="98"/>
        <v/>
      </c>
      <c r="BH179" s="52">
        <f t="shared" ca="1" si="99"/>
        <v>2.8999999999999861</v>
      </c>
    </row>
    <row r="180" spans="19:60">
      <c r="S180" s="68">
        <f t="shared" si="115"/>
        <v>7</v>
      </c>
      <c r="T180" s="69">
        <f t="shared" si="115"/>
        <v>2</v>
      </c>
      <c r="U180" s="70">
        <f t="shared" si="112"/>
        <v>5</v>
      </c>
      <c r="V180" s="68">
        <f t="shared" si="113"/>
        <v>2</v>
      </c>
      <c r="W180" s="70">
        <f t="shared" si="113"/>
        <v>7</v>
      </c>
      <c r="X180" s="71">
        <f t="shared" si="113"/>
        <v>0.7142857142857143</v>
      </c>
      <c r="Y180" s="71">
        <f t="shared" si="113"/>
        <v>0.5</v>
      </c>
      <c r="Z180" s="69">
        <f t="shared" si="113"/>
        <v>10000</v>
      </c>
      <c r="AA180" s="69">
        <f t="shared" ca="1" si="113"/>
        <v>9282.5690518609536</v>
      </c>
      <c r="AB180" s="69">
        <f t="shared" ca="1" si="101"/>
        <v>-717.43094813904645</v>
      </c>
      <c r="AC180" s="69">
        <f t="shared" ca="1" si="114"/>
        <v>188.25048771415089</v>
      </c>
      <c r="AD180" s="73">
        <f t="shared" si="107"/>
        <v>2.7999999999999861</v>
      </c>
      <c r="AE180" s="69">
        <f t="shared" si="116"/>
        <v>0.70000000000000007</v>
      </c>
      <c r="AF180" s="69">
        <f t="shared" si="116"/>
        <v>4.9000000000000004</v>
      </c>
      <c r="AG180" s="78">
        <f t="shared" si="116"/>
        <v>200</v>
      </c>
      <c r="AH180" s="60">
        <f t="shared" si="116"/>
        <v>50</v>
      </c>
      <c r="AI180" s="60">
        <f t="shared" si="116"/>
        <v>245.00000000000003</v>
      </c>
      <c r="AJ180" s="60">
        <f t="shared" si="116"/>
        <v>10245</v>
      </c>
      <c r="AK180" s="60">
        <f t="shared" si="116"/>
        <v>927.43094813904702</v>
      </c>
      <c r="AL180" s="60">
        <f t="shared" si="116"/>
        <v>18.548618962780939</v>
      </c>
      <c r="AM180" s="60">
        <f t="shared" ca="1" si="116"/>
        <v>-668.06630591818998</v>
      </c>
      <c r="AN180" s="60">
        <f t="shared" ca="1" si="116"/>
        <v>-668.06630591818998</v>
      </c>
      <c r="AO180" s="60">
        <f t="shared" ca="1" si="116"/>
        <v>668.06630591818998</v>
      </c>
      <c r="AP180" s="63">
        <f t="shared" si="85"/>
        <v>35</v>
      </c>
      <c r="AQ180" s="62">
        <f t="shared" si="86"/>
        <v>7.8745067724217979</v>
      </c>
      <c r="AR180" s="62">
        <f t="shared" si="87"/>
        <v>393.72533862108992</v>
      </c>
      <c r="AS180" s="62">
        <f t="shared" si="88"/>
        <v>787.45067724217984</v>
      </c>
      <c r="AT180" s="62">
        <f t="shared" si="89"/>
        <v>-393.72533862108992</v>
      </c>
      <c r="AU180" s="62">
        <f t="shared" si="90"/>
        <v>1968.6266931054497</v>
      </c>
      <c r="AV180" s="62">
        <f t="shared" si="91"/>
        <v>-787.45067724217984</v>
      </c>
      <c r="AW180" s="63">
        <f t="shared" si="103"/>
        <v>1181.1760158632699</v>
      </c>
      <c r="AX180" s="61" t="str">
        <f t="shared" ca="1" si="92"/>
        <v>VINTO</v>
      </c>
      <c r="AY180" s="69">
        <f t="shared" ca="1" si="104"/>
        <v>9576.9336940818102</v>
      </c>
      <c r="AZ180" s="51">
        <f t="shared" si="93"/>
        <v>2756.0773703476293</v>
      </c>
      <c r="BA180" s="55">
        <f t="shared" ca="1" si="94"/>
        <v>0.29690890042935858</v>
      </c>
      <c r="BB180" s="55">
        <f t="shared" ca="1" si="105"/>
        <v>1.6463967980850809</v>
      </c>
      <c r="BC180" s="64">
        <f t="shared" ca="1" si="95"/>
        <v>463.74506772422342</v>
      </c>
      <c r="BE180" s="52">
        <f t="shared" ca="1" si="96"/>
        <v>2.7999999999999861</v>
      </c>
      <c r="BF180" s="52">
        <f t="shared" ca="1" si="97"/>
        <v>2.7999999999999861</v>
      </c>
      <c r="BG180" s="52" t="str">
        <f t="shared" ca="1" si="98"/>
        <v/>
      </c>
      <c r="BH180" s="52">
        <f t="shared" ca="1" si="99"/>
        <v>2.7999999999999861</v>
      </c>
    </row>
    <row r="181" spans="19:60">
      <c r="S181" s="68">
        <f t="shared" si="115"/>
        <v>7</v>
      </c>
      <c r="T181" s="69">
        <f t="shared" si="115"/>
        <v>2</v>
      </c>
      <c r="U181" s="70">
        <f t="shared" si="112"/>
        <v>5</v>
      </c>
      <c r="V181" s="68">
        <f t="shared" si="113"/>
        <v>2</v>
      </c>
      <c r="W181" s="70">
        <f t="shared" si="113"/>
        <v>7</v>
      </c>
      <c r="X181" s="71">
        <f t="shared" si="113"/>
        <v>0.7142857142857143</v>
      </c>
      <c r="Y181" s="71">
        <f t="shared" si="113"/>
        <v>0.5</v>
      </c>
      <c r="Z181" s="69">
        <f t="shared" si="113"/>
        <v>10000</v>
      </c>
      <c r="AA181" s="69">
        <f t="shared" ca="1" si="113"/>
        <v>9282.5690518609536</v>
      </c>
      <c r="AB181" s="69">
        <f t="shared" ca="1" si="101"/>
        <v>-717.43094813904645</v>
      </c>
      <c r="AC181" s="69">
        <f t="shared" ca="1" si="114"/>
        <v>188.25048771415089</v>
      </c>
      <c r="AD181" s="73">
        <f t="shared" si="107"/>
        <v>2.699999999999986</v>
      </c>
      <c r="AE181" s="69">
        <f t="shared" si="116"/>
        <v>0.70000000000000007</v>
      </c>
      <c r="AF181" s="69">
        <f t="shared" si="116"/>
        <v>4.9000000000000004</v>
      </c>
      <c r="AG181" s="78">
        <f t="shared" si="116"/>
        <v>200</v>
      </c>
      <c r="AH181" s="60">
        <f t="shared" si="116"/>
        <v>50</v>
      </c>
      <c r="AI181" s="60">
        <f t="shared" si="116"/>
        <v>245.00000000000003</v>
      </c>
      <c r="AJ181" s="60">
        <f t="shared" si="116"/>
        <v>10245</v>
      </c>
      <c r="AK181" s="60">
        <f t="shared" si="116"/>
        <v>927.43094813904702</v>
      </c>
      <c r="AL181" s="60">
        <f t="shared" si="116"/>
        <v>18.548618962780939</v>
      </c>
      <c r="AM181" s="60">
        <f t="shared" ca="1" si="116"/>
        <v>-668.06630591818998</v>
      </c>
      <c r="AN181" s="60">
        <f t="shared" ca="1" si="116"/>
        <v>-668.06630591818998</v>
      </c>
      <c r="AO181" s="60">
        <f t="shared" ca="1" si="116"/>
        <v>668.06630591818998</v>
      </c>
      <c r="AP181" s="63">
        <f t="shared" si="85"/>
        <v>35</v>
      </c>
      <c r="AQ181" s="62">
        <f t="shared" si="86"/>
        <v>8.1291181343633472</v>
      </c>
      <c r="AR181" s="62">
        <f t="shared" si="87"/>
        <v>406.45590671816734</v>
      </c>
      <c r="AS181" s="62">
        <f t="shared" si="88"/>
        <v>812.91181343633468</v>
      </c>
      <c r="AT181" s="62">
        <f t="shared" si="89"/>
        <v>-406.45590671816734</v>
      </c>
      <c r="AU181" s="62">
        <f t="shared" si="90"/>
        <v>2032.2795335908368</v>
      </c>
      <c r="AV181" s="62">
        <f t="shared" si="91"/>
        <v>-812.91181343633468</v>
      </c>
      <c r="AW181" s="63">
        <f t="shared" si="103"/>
        <v>1219.367720154502</v>
      </c>
      <c r="AX181" s="61" t="str">
        <f t="shared" ca="1" si="92"/>
        <v>VINTO</v>
      </c>
      <c r="AY181" s="69">
        <f t="shared" ca="1" si="104"/>
        <v>9576.9336940818102</v>
      </c>
      <c r="AZ181" s="51">
        <f t="shared" si="93"/>
        <v>2845.1913470271716</v>
      </c>
      <c r="BA181" s="55">
        <f t="shared" ca="1" si="94"/>
        <v>0.3065090419614786</v>
      </c>
      <c r="BB181" s="55">
        <f t="shared" ca="1" si="105"/>
        <v>1.6996307774531276</v>
      </c>
      <c r="BC181" s="64">
        <f t="shared" ca="1" si="95"/>
        <v>501.93677201545552</v>
      </c>
      <c r="BE181" s="52">
        <f t="shared" ca="1" si="96"/>
        <v>2.699999999999986</v>
      </c>
      <c r="BF181" s="52">
        <f t="shared" ca="1" si="97"/>
        <v>2.699999999999986</v>
      </c>
      <c r="BG181" s="52" t="str">
        <f t="shared" ca="1" si="98"/>
        <v/>
      </c>
      <c r="BH181" s="52">
        <f t="shared" ca="1" si="99"/>
        <v>2.699999999999986</v>
      </c>
    </row>
    <row r="182" spans="19:60">
      <c r="S182" s="68">
        <f t="shared" si="115"/>
        <v>7</v>
      </c>
      <c r="T182" s="69">
        <f t="shared" si="115"/>
        <v>2</v>
      </c>
      <c r="U182" s="70">
        <f t="shared" si="112"/>
        <v>5</v>
      </c>
      <c r="V182" s="68">
        <f t="shared" si="113"/>
        <v>2</v>
      </c>
      <c r="W182" s="70">
        <f t="shared" si="113"/>
        <v>7</v>
      </c>
      <c r="X182" s="71">
        <f t="shared" si="113"/>
        <v>0.7142857142857143</v>
      </c>
      <c r="Y182" s="71">
        <f t="shared" si="113"/>
        <v>0.5</v>
      </c>
      <c r="Z182" s="69">
        <f t="shared" si="113"/>
        <v>10000</v>
      </c>
      <c r="AA182" s="69">
        <f t="shared" ca="1" si="113"/>
        <v>9282.5690518609536</v>
      </c>
      <c r="AB182" s="69">
        <f t="shared" ca="1" si="101"/>
        <v>-717.43094813904645</v>
      </c>
      <c r="AC182" s="69">
        <f t="shared" ca="1" si="114"/>
        <v>188.25048771415089</v>
      </c>
      <c r="AD182" s="73">
        <f t="shared" si="107"/>
        <v>2.5999999999999859</v>
      </c>
      <c r="AE182" s="69">
        <f t="shared" si="116"/>
        <v>0.70000000000000007</v>
      </c>
      <c r="AF182" s="69">
        <f t="shared" si="116"/>
        <v>4.9000000000000004</v>
      </c>
      <c r="AG182" s="78">
        <f t="shared" si="116"/>
        <v>200</v>
      </c>
      <c r="AH182" s="60">
        <f t="shared" si="116"/>
        <v>50</v>
      </c>
      <c r="AI182" s="60">
        <f t="shared" si="116"/>
        <v>245.00000000000003</v>
      </c>
      <c r="AJ182" s="60">
        <f t="shared" si="116"/>
        <v>10245</v>
      </c>
      <c r="AK182" s="60">
        <f t="shared" si="116"/>
        <v>927.43094813904702</v>
      </c>
      <c r="AL182" s="60">
        <f t="shared" si="116"/>
        <v>18.548618962780939</v>
      </c>
      <c r="AM182" s="60">
        <f t="shared" ca="1" si="116"/>
        <v>-668.06630591818998</v>
      </c>
      <c r="AN182" s="60">
        <f t="shared" ca="1" si="116"/>
        <v>-668.06630591818998</v>
      </c>
      <c r="AO182" s="60">
        <f t="shared" ca="1" si="116"/>
        <v>668.06630591818998</v>
      </c>
      <c r="AP182" s="63">
        <f t="shared" si="85"/>
        <v>35</v>
      </c>
      <c r="AQ182" s="62">
        <f t="shared" si="86"/>
        <v>8.4033149856850162</v>
      </c>
      <c r="AR182" s="62">
        <f t="shared" si="87"/>
        <v>420.16574928425081</v>
      </c>
      <c r="AS182" s="62">
        <f t="shared" si="88"/>
        <v>840.33149856850162</v>
      </c>
      <c r="AT182" s="62">
        <f t="shared" si="89"/>
        <v>-420.16574928425081</v>
      </c>
      <c r="AU182" s="62">
        <f t="shared" si="90"/>
        <v>2100.828746421254</v>
      </c>
      <c r="AV182" s="62">
        <f t="shared" si="91"/>
        <v>-840.33149856850162</v>
      </c>
      <c r="AW182" s="63">
        <f t="shared" si="103"/>
        <v>1260.4972478527525</v>
      </c>
      <c r="AX182" s="61" t="str">
        <f t="shared" ca="1" si="92"/>
        <v>VINTO</v>
      </c>
      <c r="AY182" s="69">
        <f t="shared" ca="1" si="104"/>
        <v>9576.9336940818102</v>
      </c>
      <c r="AZ182" s="51">
        <f t="shared" si="93"/>
        <v>2941.1602449897555</v>
      </c>
      <c r="BA182" s="55">
        <f t="shared" ca="1" si="94"/>
        <v>0.31684765591914632</v>
      </c>
      <c r="BB182" s="55">
        <f t="shared" ca="1" si="105"/>
        <v>1.7569596783110246</v>
      </c>
      <c r="BC182" s="64">
        <f t="shared" ca="1" si="95"/>
        <v>543.06629971370603</v>
      </c>
      <c r="BE182" s="52">
        <f t="shared" ca="1" si="96"/>
        <v>2.5999999999999859</v>
      </c>
      <c r="BF182" s="52">
        <f t="shared" ca="1" si="97"/>
        <v>2.5999999999999859</v>
      </c>
      <c r="BG182" s="52" t="str">
        <f t="shared" ca="1" si="98"/>
        <v/>
      </c>
      <c r="BH182" s="52">
        <f t="shared" ca="1" si="99"/>
        <v>2.5999999999999859</v>
      </c>
    </row>
    <row r="183" spans="19:60">
      <c r="S183" s="68">
        <f t="shared" si="115"/>
        <v>7</v>
      </c>
      <c r="T183" s="69">
        <f t="shared" si="115"/>
        <v>2</v>
      </c>
      <c r="U183" s="70">
        <f t="shared" si="112"/>
        <v>5</v>
      </c>
      <c r="V183" s="68">
        <f t="shared" si="113"/>
        <v>2</v>
      </c>
      <c r="W183" s="70">
        <f t="shared" si="113"/>
        <v>7</v>
      </c>
      <c r="X183" s="71">
        <f t="shared" si="113"/>
        <v>0.7142857142857143</v>
      </c>
      <c r="Y183" s="71">
        <f t="shared" si="113"/>
        <v>0.5</v>
      </c>
      <c r="Z183" s="69">
        <f t="shared" si="113"/>
        <v>10000</v>
      </c>
      <c r="AA183" s="69">
        <f t="shared" ca="1" si="113"/>
        <v>9282.5690518609536</v>
      </c>
      <c r="AB183" s="69">
        <f t="shared" ca="1" si="101"/>
        <v>-717.43094813904645</v>
      </c>
      <c r="AC183" s="69">
        <f t="shared" ca="1" si="114"/>
        <v>188.25048771415089</v>
      </c>
      <c r="AD183" s="73">
        <f t="shared" si="107"/>
        <v>2.4999999999999858</v>
      </c>
      <c r="AE183" s="69">
        <f t="shared" si="116"/>
        <v>0.70000000000000007</v>
      </c>
      <c r="AF183" s="69">
        <f t="shared" si="116"/>
        <v>4.9000000000000004</v>
      </c>
      <c r="AG183" s="78">
        <f t="shared" si="116"/>
        <v>200</v>
      </c>
      <c r="AH183" s="60">
        <f t="shared" si="116"/>
        <v>50</v>
      </c>
      <c r="AI183" s="60">
        <f t="shared" si="116"/>
        <v>245.00000000000003</v>
      </c>
      <c r="AJ183" s="60">
        <f t="shared" si="116"/>
        <v>10245</v>
      </c>
      <c r="AK183" s="60">
        <f t="shared" si="116"/>
        <v>927.43094813904702</v>
      </c>
      <c r="AL183" s="60">
        <f t="shared" si="116"/>
        <v>18.548618962780939</v>
      </c>
      <c r="AM183" s="60">
        <f t="shared" ca="1" si="116"/>
        <v>-668.06630591818998</v>
      </c>
      <c r="AN183" s="60">
        <f t="shared" ca="1" si="116"/>
        <v>-668.06630591818998</v>
      </c>
      <c r="AO183" s="60">
        <f t="shared" ca="1" si="116"/>
        <v>668.06630591818998</v>
      </c>
      <c r="AP183" s="63">
        <f t="shared" si="85"/>
        <v>35</v>
      </c>
      <c r="AQ183" s="62">
        <f t="shared" si="86"/>
        <v>8.69944758511242</v>
      </c>
      <c r="AR183" s="62">
        <f t="shared" si="87"/>
        <v>434.97237925562098</v>
      </c>
      <c r="AS183" s="62">
        <f t="shared" si="88"/>
        <v>869.94475851124196</v>
      </c>
      <c r="AT183" s="62">
        <f t="shared" si="89"/>
        <v>-434.97237925562098</v>
      </c>
      <c r="AU183" s="62">
        <f t="shared" si="90"/>
        <v>2174.8618962781047</v>
      </c>
      <c r="AV183" s="62">
        <f t="shared" si="91"/>
        <v>-869.94475851124196</v>
      </c>
      <c r="AW183" s="63">
        <f t="shared" si="103"/>
        <v>1304.9171377668627</v>
      </c>
      <c r="AX183" s="61" t="str">
        <f t="shared" ca="1" si="92"/>
        <v>VINTO</v>
      </c>
      <c r="AY183" s="69">
        <f t="shared" ca="1" si="104"/>
        <v>9576.9336940818102</v>
      </c>
      <c r="AZ183" s="51">
        <f t="shared" si="93"/>
        <v>3044.8066547893468</v>
      </c>
      <c r="BA183" s="55">
        <f t="shared" ca="1" si="94"/>
        <v>0.32801335899342748</v>
      </c>
      <c r="BB183" s="55">
        <f t="shared" ca="1" si="105"/>
        <v>1.818874891237553</v>
      </c>
      <c r="BC183" s="64">
        <f t="shared" ca="1" si="95"/>
        <v>587.4861896278162</v>
      </c>
      <c r="BE183" s="52">
        <f t="shared" ca="1" si="96"/>
        <v>2.4999999999999858</v>
      </c>
      <c r="BF183" s="52">
        <f t="shared" ca="1" si="97"/>
        <v>2.4999999999999858</v>
      </c>
      <c r="BG183" s="52" t="str">
        <f t="shared" ca="1" si="98"/>
        <v/>
      </c>
      <c r="BH183" s="52">
        <f t="shared" ca="1" si="99"/>
        <v>2.4999999999999858</v>
      </c>
    </row>
    <row r="184" spans="19:60">
      <c r="S184" s="68">
        <f t="shared" si="115"/>
        <v>7</v>
      </c>
      <c r="T184" s="69">
        <f t="shared" si="115"/>
        <v>2</v>
      </c>
      <c r="U184" s="70">
        <f t="shared" si="112"/>
        <v>5</v>
      </c>
      <c r="V184" s="68">
        <f t="shared" si="113"/>
        <v>2</v>
      </c>
      <c r="W184" s="70">
        <f t="shared" si="113"/>
        <v>7</v>
      </c>
      <c r="X184" s="71">
        <f t="shared" si="113"/>
        <v>0.7142857142857143</v>
      </c>
      <c r="Y184" s="71">
        <f t="shared" si="113"/>
        <v>0.5</v>
      </c>
      <c r="Z184" s="69">
        <f t="shared" si="113"/>
        <v>10000</v>
      </c>
      <c r="AA184" s="69">
        <f t="shared" ca="1" si="113"/>
        <v>9282.5690518609536</v>
      </c>
      <c r="AB184" s="69">
        <f t="shared" ca="1" si="101"/>
        <v>-717.43094813904645</v>
      </c>
      <c r="AC184" s="69">
        <f t="shared" ca="1" si="114"/>
        <v>188.25048771415089</v>
      </c>
      <c r="AD184" s="73">
        <f t="shared" si="107"/>
        <v>2.3999999999999857</v>
      </c>
      <c r="AE184" s="69">
        <f t="shared" si="116"/>
        <v>0.70000000000000007</v>
      </c>
      <c r="AF184" s="69">
        <f t="shared" si="116"/>
        <v>4.9000000000000004</v>
      </c>
      <c r="AG184" s="78">
        <f t="shared" si="116"/>
        <v>200</v>
      </c>
      <c r="AH184" s="60">
        <f t="shared" si="116"/>
        <v>50</v>
      </c>
      <c r="AI184" s="60">
        <f t="shared" si="116"/>
        <v>245.00000000000003</v>
      </c>
      <c r="AJ184" s="60">
        <f t="shared" si="116"/>
        <v>10245</v>
      </c>
      <c r="AK184" s="60">
        <f t="shared" si="116"/>
        <v>927.43094813904702</v>
      </c>
      <c r="AL184" s="60">
        <f t="shared" si="116"/>
        <v>18.548618962780939</v>
      </c>
      <c r="AM184" s="60">
        <f t="shared" ca="1" si="116"/>
        <v>-668.06630591818998</v>
      </c>
      <c r="AN184" s="60">
        <f t="shared" ca="1" si="116"/>
        <v>-668.06630591818998</v>
      </c>
      <c r="AO184" s="60">
        <f t="shared" ca="1" si="116"/>
        <v>668.06630591818998</v>
      </c>
      <c r="AP184" s="63">
        <f t="shared" si="85"/>
        <v>35</v>
      </c>
      <c r="AQ184" s="62">
        <f t="shared" si="86"/>
        <v>9.0202579011587716</v>
      </c>
      <c r="AR184" s="62">
        <f t="shared" si="87"/>
        <v>451.01289505793858</v>
      </c>
      <c r="AS184" s="62">
        <f t="shared" si="88"/>
        <v>902.02579011587716</v>
      </c>
      <c r="AT184" s="62">
        <f t="shared" si="89"/>
        <v>-451.01289505793858</v>
      </c>
      <c r="AU184" s="62">
        <f t="shared" si="90"/>
        <v>2255.0644752896928</v>
      </c>
      <c r="AV184" s="62">
        <f t="shared" si="91"/>
        <v>-902.02579011587716</v>
      </c>
      <c r="AW184" s="63">
        <f t="shared" si="103"/>
        <v>1353.0386851738158</v>
      </c>
      <c r="AX184" s="61" t="str">
        <f t="shared" ca="1" si="92"/>
        <v>VINTO</v>
      </c>
      <c r="AY184" s="69">
        <f t="shared" ca="1" si="104"/>
        <v>9576.9336940818102</v>
      </c>
      <c r="AZ184" s="51">
        <f t="shared" si="93"/>
        <v>3157.0902654055699</v>
      </c>
      <c r="BA184" s="55">
        <f t="shared" ca="1" si="94"/>
        <v>0.3401095373238987</v>
      </c>
      <c r="BB184" s="55">
        <f t="shared" ca="1" si="105"/>
        <v>1.8859497052412928</v>
      </c>
      <c r="BC184" s="64">
        <f t="shared" ca="1" si="95"/>
        <v>635.60773703476934</v>
      </c>
      <c r="BE184" s="52">
        <f t="shared" ca="1" si="96"/>
        <v>2.3999999999999857</v>
      </c>
      <c r="BF184" s="52">
        <f t="shared" ca="1" si="97"/>
        <v>2.3999999999999857</v>
      </c>
      <c r="BG184" s="52" t="str">
        <f t="shared" ca="1" si="98"/>
        <v/>
      </c>
      <c r="BH184" s="52">
        <f t="shared" ca="1" si="99"/>
        <v>2.3999999999999857</v>
      </c>
    </row>
    <row r="185" spans="19:60">
      <c r="S185" s="68">
        <f t="shared" si="115"/>
        <v>7</v>
      </c>
      <c r="T185" s="69">
        <f t="shared" si="115"/>
        <v>2</v>
      </c>
      <c r="U185" s="70">
        <f t="shared" si="112"/>
        <v>5</v>
      </c>
      <c r="V185" s="68">
        <f t="shared" ref="V185:AA200" si="117">V184</f>
        <v>2</v>
      </c>
      <c r="W185" s="70">
        <f t="shared" si="117"/>
        <v>7</v>
      </c>
      <c r="X185" s="71">
        <f t="shared" si="117"/>
        <v>0.7142857142857143</v>
      </c>
      <c r="Y185" s="71">
        <f t="shared" si="117"/>
        <v>0.5</v>
      </c>
      <c r="Z185" s="69">
        <f t="shared" si="117"/>
        <v>10000</v>
      </c>
      <c r="AA185" s="69">
        <f t="shared" ca="1" si="117"/>
        <v>9282.5690518609536</v>
      </c>
      <c r="AB185" s="69">
        <f t="shared" ca="1" si="101"/>
        <v>-717.43094813904645</v>
      </c>
      <c r="AC185" s="69">
        <f t="shared" ca="1" si="114"/>
        <v>188.25048771415089</v>
      </c>
      <c r="AD185" s="73">
        <f t="shared" si="107"/>
        <v>2.2999999999999856</v>
      </c>
      <c r="AE185" s="69">
        <f t="shared" si="116"/>
        <v>0.70000000000000007</v>
      </c>
      <c r="AF185" s="69">
        <f t="shared" si="116"/>
        <v>4.9000000000000004</v>
      </c>
      <c r="AG185" s="78">
        <f t="shared" si="116"/>
        <v>200</v>
      </c>
      <c r="AH185" s="60">
        <f t="shared" si="116"/>
        <v>50</v>
      </c>
      <c r="AI185" s="60">
        <f t="shared" si="116"/>
        <v>245.00000000000003</v>
      </c>
      <c r="AJ185" s="60">
        <f t="shared" si="116"/>
        <v>10245</v>
      </c>
      <c r="AK185" s="60">
        <f t="shared" si="116"/>
        <v>927.43094813904702</v>
      </c>
      <c r="AL185" s="60">
        <f t="shared" si="116"/>
        <v>18.548618962780939</v>
      </c>
      <c r="AM185" s="60">
        <f t="shared" ca="1" si="116"/>
        <v>-668.06630591818998</v>
      </c>
      <c r="AN185" s="60">
        <f t="shared" ca="1" si="116"/>
        <v>-668.06630591818998</v>
      </c>
      <c r="AO185" s="60">
        <f t="shared" ca="1" si="116"/>
        <v>668.06630591818998</v>
      </c>
      <c r="AP185" s="63">
        <f t="shared" si="85"/>
        <v>35</v>
      </c>
      <c r="AQ185" s="62">
        <f t="shared" si="86"/>
        <v>9.3689647664265472</v>
      </c>
      <c r="AR185" s="62">
        <f t="shared" si="87"/>
        <v>468.44823832132738</v>
      </c>
      <c r="AS185" s="62">
        <f t="shared" si="88"/>
        <v>936.89647664265476</v>
      </c>
      <c r="AT185" s="62">
        <f t="shared" si="89"/>
        <v>-468.44823832132738</v>
      </c>
      <c r="AU185" s="62">
        <f t="shared" si="90"/>
        <v>2342.2411916066367</v>
      </c>
      <c r="AV185" s="62">
        <f t="shared" si="91"/>
        <v>-936.89647664265476</v>
      </c>
      <c r="AW185" s="63">
        <f t="shared" si="103"/>
        <v>1405.3447149639819</v>
      </c>
      <c r="AX185" s="61" t="str">
        <f t="shared" ca="1" si="92"/>
        <v>VINTO</v>
      </c>
      <c r="AY185" s="69">
        <f t="shared" ca="1" si="104"/>
        <v>9576.9336940818102</v>
      </c>
      <c r="AZ185" s="51">
        <f t="shared" si="93"/>
        <v>3279.1376682492919</v>
      </c>
      <c r="BA185" s="55">
        <f t="shared" ca="1" si="94"/>
        <v>0.35325755724832403</v>
      </c>
      <c r="BB185" s="55">
        <f t="shared" ca="1" si="105"/>
        <v>1.9588571117670963</v>
      </c>
      <c r="BC185" s="64">
        <f t="shared" ca="1" si="95"/>
        <v>687.91376682493546</v>
      </c>
      <c r="BE185" s="52">
        <f t="shared" ca="1" si="96"/>
        <v>2.2999999999999856</v>
      </c>
      <c r="BF185" s="52">
        <f t="shared" ca="1" si="97"/>
        <v>2.2999999999999856</v>
      </c>
      <c r="BG185" s="52" t="str">
        <f t="shared" ca="1" si="98"/>
        <v/>
      </c>
      <c r="BH185" s="52">
        <f t="shared" ca="1" si="99"/>
        <v>2.2999999999999856</v>
      </c>
    </row>
    <row r="186" spans="19:60">
      <c r="S186" s="68">
        <f t="shared" ref="S186:T201" si="118">S185</f>
        <v>7</v>
      </c>
      <c r="T186" s="69">
        <f t="shared" si="118"/>
        <v>2</v>
      </c>
      <c r="U186" s="70">
        <f t="shared" si="112"/>
        <v>5</v>
      </c>
      <c r="V186" s="68">
        <f t="shared" si="117"/>
        <v>2</v>
      </c>
      <c r="W186" s="70">
        <f t="shared" si="117"/>
        <v>7</v>
      </c>
      <c r="X186" s="71">
        <f t="shared" si="117"/>
        <v>0.7142857142857143</v>
      </c>
      <c r="Y186" s="71">
        <f t="shared" si="117"/>
        <v>0.5</v>
      </c>
      <c r="Z186" s="69">
        <f t="shared" si="117"/>
        <v>10000</v>
      </c>
      <c r="AA186" s="69">
        <f t="shared" ca="1" si="117"/>
        <v>9282.5690518609536</v>
      </c>
      <c r="AB186" s="69">
        <f t="shared" ca="1" si="101"/>
        <v>-717.43094813904645</v>
      </c>
      <c r="AC186" s="69">
        <f t="shared" ca="1" si="114"/>
        <v>188.25048771415089</v>
      </c>
      <c r="AD186" s="73">
        <f t="shared" si="107"/>
        <v>2.1999999999999855</v>
      </c>
      <c r="AE186" s="69">
        <f t="shared" ref="AE186:AO201" si="119">AE185</f>
        <v>0.70000000000000007</v>
      </c>
      <c r="AF186" s="69">
        <f t="shared" si="119"/>
        <v>4.9000000000000004</v>
      </c>
      <c r="AG186" s="78">
        <f t="shared" si="119"/>
        <v>200</v>
      </c>
      <c r="AH186" s="60">
        <f t="shared" si="119"/>
        <v>50</v>
      </c>
      <c r="AI186" s="60">
        <f t="shared" si="119"/>
        <v>245.00000000000003</v>
      </c>
      <c r="AJ186" s="60">
        <f t="shared" si="119"/>
        <v>10245</v>
      </c>
      <c r="AK186" s="60">
        <f t="shared" si="119"/>
        <v>927.43094813904702</v>
      </c>
      <c r="AL186" s="60">
        <f t="shared" si="119"/>
        <v>18.548618962780939</v>
      </c>
      <c r="AM186" s="60">
        <f t="shared" ca="1" si="119"/>
        <v>-668.06630591818998</v>
      </c>
      <c r="AN186" s="60">
        <f t="shared" ca="1" si="119"/>
        <v>-668.06630591818998</v>
      </c>
      <c r="AO186" s="60">
        <f t="shared" ca="1" si="119"/>
        <v>668.06630591818998</v>
      </c>
      <c r="AP186" s="63">
        <f t="shared" si="85"/>
        <v>35</v>
      </c>
      <c r="AQ186" s="62">
        <f t="shared" si="86"/>
        <v>9.7493722558095754</v>
      </c>
      <c r="AR186" s="62">
        <f t="shared" si="87"/>
        <v>487.4686127904788</v>
      </c>
      <c r="AS186" s="62">
        <f t="shared" si="88"/>
        <v>974.9372255809576</v>
      </c>
      <c r="AT186" s="62">
        <f t="shared" si="89"/>
        <v>-487.4686127904788</v>
      </c>
      <c r="AU186" s="62">
        <f t="shared" si="90"/>
        <v>2437.343063952394</v>
      </c>
      <c r="AV186" s="62">
        <f t="shared" si="91"/>
        <v>-974.9372255809576</v>
      </c>
      <c r="AW186" s="63">
        <f t="shared" si="103"/>
        <v>1462.4058383714364</v>
      </c>
      <c r="AX186" s="61" t="str">
        <f t="shared" ca="1" si="92"/>
        <v>VINTO</v>
      </c>
      <c r="AY186" s="69">
        <f t="shared" ca="1" si="104"/>
        <v>9576.9336940818102</v>
      </c>
      <c r="AZ186" s="51">
        <f t="shared" si="93"/>
        <v>3412.2802895333516</v>
      </c>
      <c r="BA186" s="55">
        <f t="shared" ca="1" si="94"/>
        <v>0.36760085171133344</v>
      </c>
      <c r="BB186" s="55">
        <f t="shared" ca="1" si="105"/>
        <v>2.038392464340701</v>
      </c>
      <c r="BC186" s="64">
        <f t="shared" ca="1" si="95"/>
        <v>744.97489023238995</v>
      </c>
      <c r="BE186" s="52">
        <f t="shared" ca="1" si="96"/>
        <v>2.1999999999999855</v>
      </c>
      <c r="BF186" s="52">
        <f t="shared" ca="1" si="97"/>
        <v>2.1999999999999855</v>
      </c>
      <c r="BG186" s="52" t="str">
        <f t="shared" ca="1" si="98"/>
        <v/>
      </c>
      <c r="BH186" s="52">
        <f t="shared" ca="1" si="99"/>
        <v>2.1999999999999855</v>
      </c>
    </row>
    <row r="187" spans="19:60">
      <c r="S187" s="68">
        <f t="shared" si="118"/>
        <v>7</v>
      </c>
      <c r="T187" s="69">
        <f t="shared" si="118"/>
        <v>2</v>
      </c>
      <c r="U187" s="70">
        <f t="shared" si="112"/>
        <v>5</v>
      </c>
      <c r="V187" s="68">
        <f t="shared" si="117"/>
        <v>2</v>
      </c>
      <c r="W187" s="70">
        <f t="shared" si="117"/>
        <v>7</v>
      </c>
      <c r="X187" s="71">
        <f t="shared" si="117"/>
        <v>0.7142857142857143</v>
      </c>
      <c r="Y187" s="71">
        <f t="shared" si="117"/>
        <v>0.5</v>
      </c>
      <c r="Z187" s="69">
        <f t="shared" si="117"/>
        <v>10000</v>
      </c>
      <c r="AA187" s="69">
        <f t="shared" ca="1" si="117"/>
        <v>9282.5690518609536</v>
      </c>
      <c r="AB187" s="69">
        <f t="shared" ca="1" si="101"/>
        <v>-717.43094813904645</v>
      </c>
      <c r="AC187" s="69">
        <f t="shared" ca="1" si="114"/>
        <v>188.25048771415089</v>
      </c>
      <c r="AD187" s="73">
        <f t="shared" si="107"/>
        <v>2.0999999999999854</v>
      </c>
      <c r="AE187" s="69">
        <f t="shared" si="119"/>
        <v>0.70000000000000007</v>
      </c>
      <c r="AF187" s="69">
        <f t="shared" si="119"/>
        <v>4.9000000000000004</v>
      </c>
      <c r="AG187" s="78">
        <f t="shared" si="119"/>
        <v>200</v>
      </c>
      <c r="AH187" s="60">
        <f t="shared" si="119"/>
        <v>50</v>
      </c>
      <c r="AI187" s="60">
        <f t="shared" si="119"/>
        <v>245.00000000000003</v>
      </c>
      <c r="AJ187" s="60">
        <f t="shared" si="119"/>
        <v>10245</v>
      </c>
      <c r="AK187" s="60">
        <f t="shared" si="119"/>
        <v>927.43094813904702</v>
      </c>
      <c r="AL187" s="60">
        <f t="shared" si="119"/>
        <v>18.548618962780939</v>
      </c>
      <c r="AM187" s="60">
        <f t="shared" ca="1" si="119"/>
        <v>-668.06630591818998</v>
      </c>
      <c r="AN187" s="60">
        <f t="shared" ca="1" si="119"/>
        <v>-668.06630591818998</v>
      </c>
      <c r="AO187" s="60">
        <f t="shared" ca="1" si="119"/>
        <v>668.06630591818998</v>
      </c>
      <c r="AP187" s="63">
        <f t="shared" si="85"/>
        <v>35</v>
      </c>
      <c r="AQ187" s="62">
        <f t="shared" si="86"/>
        <v>10.166009029895749</v>
      </c>
      <c r="AR187" s="62">
        <f t="shared" si="87"/>
        <v>508.30045149478747</v>
      </c>
      <c r="AS187" s="62">
        <f t="shared" si="88"/>
        <v>1016.6009029895749</v>
      </c>
      <c r="AT187" s="62">
        <f t="shared" si="89"/>
        <v>-508.30045149478747</v>
      </c>
      <c r="AU187" s="62">
        <f t="shared" si="90"/>
        <v>2541.5022574739373</v>
      </c>
      <c r="AV187" s="62">
        <f t="shared" si="91"/>
        <v>-1016.6009029895749</v>
      </c>
      <c r="AW187" s="63">
        <f t="shared" si="103"/>
        <v>1524.9013544843624</v>
      </c>
      <c r="AX187" s="61" t="str">
        <f t="shared" ca="1" si="92"/>
        <v>VINTO</v>
      </c>
      <c r="AY187" s="69">
        <f t="shared" ca="1" si="104"/>
        <v>9576.9336940818102</v>
      </c>
      <c r="AZ187" s="51">
        <f t="shared" si="93"/>
        <v>3558.1031604635123</v>
      </c>
      <c r="BA187" s="55">
        <f t="shared" ca="1" si="94"/>
        <v>0.38331017421843899</v>
      </c>
      <c r="BB187" s="55">
        <f t="shared" ca="1" si="105"/>
        <v>2.1255026123975052</v>
      </c>
      <c r="BC187" s="64">
        <f t="shared" ca="1" si="95"/>
        <v>807.47040634531595</v>
      </c>
      <c r="BE187" s="52">
        <f t="shared" ca="1" si="96"/>
        <v>2.0999999999999854</v>
      </c>
      <c r="BF187" s="52">
        <f t="shared" ca="1" si="97"/>
        <v>2.0999999999999854</v>
      </c>
      <c r="BG187" s="52" t="str">
        <f t="shared" ca="1" si="98"/>
        <v/>
      </c>
      <c r="BH187" s="52">
        <f t="shared" ca="1" si="99"/>
        <v>2.0999999999999854</v>
      </c>
    </row>
    <row r="188" spans="19:60">
      <c r="S188" s="68">
        <f t="shared" si="118"/>
        <v>7</v>
      </c>
      <c r="T188" s="69">
        <f t="shared" si="118"/>
        <v>2</v>
      </c>
      <c r="U188" s="70">
        <f t="shared" si="112"/>
        <v>5</v>
      </c>
      <c r="V188" s="68">
        <f t="shared" si="117"/>
        <v>2</v>
      </c>
      <c r="W188" s="70">
        <f t="shared" si="117"/>
        <v>7</v>
      </c>
      <c r="X188" s="71">
        <f t="shared" si="117"/>
        <v>0.7142857142857143</v>
      </c>
      <c r="Y188" s="71">
        <f t="shared" si="117"/>
        <v>0.5</v>
      </c>
      <c r="Z188" s="69">
        <f t="shared" si="117"/>
        <v>10000</v>
      </c>
      <c r="AA188" s="69">
        <f t="shared" ca="1" si="117"/>
        <v>9282.5690518609536</v>
      </c>
      <c r="AB188" s="69">
        <f t="shared" ca="1" si="101"/>
        <v>-717.43094813904645</v>
      </c>
      <c r="AC188" s="69">
        <f t="shared" ca="1" si="114"/>
        <v>188.25048771415089</v>
      </c>
      <c r="AD188" s="73">
        <f t="shared" si="107"/>
        <v>1.9999999999999853</v>
      </c>
      <c r="AE188" s="69">
        <f t="shared" si="119"/>
        <v>0.70000000000000007</v>
      </c>
      <c r="AF188" s="69">
        <f t="shared" si="119"/>
        <v>4.9000000000000004</v>
      </c>
      <c r="AG188" s="78">
        <f t="shared" si="119"/>
        <v>200</v>
      </c>
      <c r="AH188" s="60">
        <f t="shared" si="119"/>
        <v>50</v>
      </c>
      <c r="AI188" s="60">
        <f t="shared" si="119"/>
        <v>245.00000000000003</v>
      </c>
      <c r="AJ188" s="60">
        <f t="shared" si="119"/>
        <v>10245</v>
      </c>
      <c r="AK188" s="60">
        <f t="shared" si="119"/>
        <v>927.43094813904702</v>
      </c>
      <c r="AL188" s="60">
        <f t="shared" si="119"/>
        <v>18.548618962780939</v>
      </c>
      <c r="AM188" s="60">
        <f t="shared" ca="1" si="119"/>
        <v>-668.06630591818998</v>
      </c>
      <c r="AN188" s="60">
        <f t="shared" ca="1" si="119"/>
        <v>-668.06630591818998</v>
      </c>
      <c r="AO188" s="60">
        <f t="shared" ca="1" si="119"/>
        <v>668.06630591818998</v>
      </c>
      <c r="AP188" s="63">
        <f t="shared" si="85"/>
        <v>35</v>
      </c>
      <c r="AQ188" s="62">
        <f t="shared" si="86"/>
        <v>10.62430948139054</v>
      </c>
      <c r="AR188" s="62">
        <f t="shared" si="87"/>
        <v>531.21547406952698</v>
      </c>
      <c r="AS188" s="62">
        <f t="shared" si="88"/>
        <v>1062.430948139054</v>
      </c>
      <c r="AT188" s="62">
        <f t="shared" si="89"/>
        <v>-531.21547406952698</v>
      </c>
      <c r="AU188" s="62">
        <f t="shared" si="90"/>
        <v>2656.0773703476348</v>
      </c>
      <c r="AV188" s="62">
        <f t="shared" si="91"/>
        <v>-1062.430948139054</v>
      </c>
      <c r="AW188" s="63">
        <f t="shared" si="103"/>
        <v>1593.6464222085808</v>
      </c>
      <c r="AX188" s="61" t="str">
        <f t="shared" ca="1" si="92"/>
        <v>VINTO</v>
      </c>
      <c r="AY188" s="69">
        <f t="shared" ca="1" si="104"/>
        <v>9576.9336940818102</v>
      </c>
      <c r="AZ188" s="51">
        <f t="shared" si="93"/>
        <v>3718.5083184866889</v>
      </c>
      <c r="BA188" s="55">
        <f t="shared" ca="1" si="94"/>
        <v>0.40059042897625508</v>
      </c>
      <c r="BB188" s="55">
        <f t="shared" ca="1" si="105"/>
        <v>2.2213237752599899</v>
      </c>
      <c r="BC188" s="64">
        <f t="shared" ca="1" si="95"/>
        <v>876.21547406953437</v>
      </c>
      <c r="BE188" s="52">
        <f t="shared" ca="1" si="96"/>
        <v>1.9999999999999853</v>
      </c>
      <c r="BF188" s="52">
        <f t="shared" ca="1" si="97"/>
        <v>1.9999999999999853</v>
      </c>
      <c r="BG188" s="52" t="str">
        <f t="shared" ca="1" si="98"/>
        <v/>
      </c>
      <c r="BH188" s="52">
        <f t="shared" ca="1" si="99"/>
        <v>1.9999999999999853</v>
      </c>
    </row>
    <row r="189" spans="19:60">
      <c r="S189" s="68">
        <f t="shared" si="118"/>
        <v>7</v>
      </c>
      <c r="T189" s="69">
        <f t="shared" si="118"/>
        <v>2</v>
      </c>
      <c r="U189" s="70">
        <f t="shared" si="112"/>
        <v>5</v>
      </c>
      <c r="V189" s="68">
        <f t="shared" si="117"/>
        <v>2</v>
      </c>
      <c r="W189" s="70">
        <f t="shared" si="117"/>
        <v>7</v>
      </c>
      <c r="X189" s="71">
        <f t="shared" si="117"/>
        <v>0.7142857142857143</v>
      </c>
      <c r="Y189" s="71">
        <f t="shared" si="117"/>
        <v>0.5</v>
      </c>
      <c r="Z189" s="69">
        <f t="shared" si="117"/>
        <v>10000</v>
      </c>
      <c r="AA189" s="69">
        <f t="shared" ca="1" si="117"/>
        <v>9282.5690518609536</v>
      </c>
      <c r="AB189" s="69">
        <f t="shared" ca="1" si="101"/>
        <v>-717.43094813904645</v>
      </c>
      <c r="AC189" s="69">
        <f t="shared" ca="1" si="114"/>
        <v>188.25048771415089</v>
      </c>
      <c r="AD189" s="73">
        <f t="shared" si="107"/>
        <v>1.8999999999999853</v>
      </c>
      <c r="AE189" s="69">
        <f t="shared" si="119"/>
        <v>0.70000000000000007</v>
      </c>
      <c r="AF189" s="69">
        <f t="shared" si="119"/>
        <v>4.9000000000000004</v>
      </c>
      <c r="AG189" s="78">
        <f t="shared" si="119"/>
        <v>200</v>
      </c>
      <c r="AH189" s="60">
        <f t="shared" si="119"/>
        <v>50</v>
      </c>
      <c r="AI189" s="60">
        <f t="shared" si="119"/>
        <v>245.00000000000003</v>
      </c>
      <c r="AJ189" s="60">
        <f t="shared" si="119"/>
        <v>10245</v>
      </c>
      <c r="AK189" s="60">
        <f t="shared" si="119"/>
        <v>927.43094813904702</v>
      </c>
      <c r="AL189" s="60">
        <f t="shared" si="119"/>
        <v>18.548618962780939</v>
      </c>
      <c r="AM189" s="60">
        <f t="shared" ca="1" si="119"/>
        <v>-668.06630591818998</v>
      </c>
      <c r="AN189" s="60">
        <f t="shared" ca="1" si="119"/>
        <v>-668.06630591818998</v>
      </c>
      <c r="AO189" s="60">
        <f t="shared" ca="1" si="119"/>
        <v>668.06630591818998</v>
      </c>
      <c r="AP189" s="63">
        <f t="shared" si="85"/>
        <v>35</v>
      </c>
      <c r="AQ189" s="62">
        <f t="shared" si="86"/>
        <v>11.130852085674256</v>
      </c>
      <c r="AR189" s="62">
        <f t="shared" si="87"/>
        <v>556.54260428371276</v>
      </c>
      <c r="AS189" s="62">
        <f t="shared" si="88"/>
        <v>1113.0852085674255</v>
      </c>
      <c r="AT189" s="62">
        <f t="shared" si="89"/>
        <v>-556.54260428371276</v>
      </c>
      <c r="AU189" s="62">
        <f t="shared" si="90"/>
        <v>2782.7130214185636</v>
      </c>
      <c r="AV189" s="62">
        <f t="shared" si="91"/>
        <v>-1113.0852085674255</v>
      </c>
      <c r="AW189" s="63">
        <f t="shared" si="103"/>
        <v>1669.6278128511381</v>
      </c>
      <c r="AX189" s="61" t="str">
        <f t="shared" ca="1" si="92"/>
        <v>VINTO</v>
      </c>
      <c r="AY189" s="69">
        <f t="shared" ca="1" si="104"/>
        <v>9576.9336940818102</v>
      </c>
      <c r="AZ189" s="51">
        <f t="shared" si="93"/>
        <v>3895.7982299859896</v>
      </c>
      <c r="BA189" s="55">
        <f t="shared" ca="1" si="94"/>
        <v>0.41968965791910445</v>
      </c>
      <c r="BB189" s="55">
        <f t="shared" ca="1" si="105"/>
        <v>2.3272313763185259</v>
      </c>
      <c r="BC189" s="64">
        <f t="shared" ca="1" si="95"/>
        <v>952.19686471209161</v>
      </c>
      <c r="BE189" s="52">
        <f t="shared" ca="1" si="96"/>
        <v>1.8999999999999853</v>
      </c>
      <c r="BF189" s="52">
        <f t="shared" ca="1" si="97"/>
        <v>1.8999999999999853</v>
      </c>
      <c r="BG189" s="52" t="str">
        <f t="shared" ca="1" si="98"/>
        <v/>
      </c>
      <c r="BH189" s="52">
        <f t="shared" ca="1" si="99"/>
        <v>1.8999999999999853</v>
      </c>
    </row>
    <row r="190" spans="19:60">
      <c r="S190" s="68">
        <f t="shared" si="118"/>
        <v>7</v>
      </c>
      <c r="T190" s="69">
        <f t="shared" si="118"/>
        <v>2</v>
      </c>
      <c r="U190" s="70">
        <f t="shared" si="112"/>
        <v>5</v>
      </c>
      <c r="V190" s="68">
        <f t="shared" si="117"/>
        <v>2</v>
      </c>
      <c r="W190" s="70">
        <f t="shared" si="117"/>
        <v>7</v>
      </c>
      <c r="X190" s="71">
        <f t="shared" si="117"/>
        <v>0.7142857142857143</v>
      </c>
      <c r="Y190" s="71">
        <f t="shared" si="117"/>
        <v>0.5</v>
      </c>
      <c r="Z190" s="69">
        <f t="shared" si="117"/>
        <v>10000</v>
      </c>
      <c r="AA190" s="69">
        <f t="shared" ca="1" si="117"/>
        <v>9282.5690518609536</v>
      </c>
      <c r="AB190" s="69">
        <f t="shared" ca="1" si="101"/>
        <v>-717.43094813904645</v>
      </c>
      <c r="AC190" s="69">
        <f t="shared" ca="1" si="114"/>
        <v>188.25048771415089</v>
      </c>
      <c r="AD190" s="73">
        <f t="shared" si="107"/>
        <v>1.7999999999999852</v>
      </c>
      <c r="AE190" s="69">
        <f t="shared" si="119"/>
        <v>0.70000000000000007</v>
      </c>
      <c r="AF190" s="69">
        <f t="shared" si="119"/>
        <v>4.9000000000000004</v>
      </c>
      <c r="AG190" s="78">
        <f t="shared" si="119"/>
        <v>200</v>
      </c>
      <c r="AH190" s="60">
        <f t="shared" si="119"/>
        <v>50</v>
      </c>
      <c r="AI190" s="60">
        <f t="shared" si="119"/>
        <v>245.00000000000003</v>
      </c>
      <c r="AJ190" s="60">
        <f t="shared" si="119"/>
        <v>10245</v>
      </c>
      <c r="AK190" s="60">
        <f t="shared" si="119"/>
        <v>927.43094813904702</v>
      </c>
      <c r="AL190" s="60">
        <f t="shared" si="119"/>
        <v>18.548618962780939</v>
      </c>
      <c r="AM190" s="60">
        <f t="shared" ca="1" si="119"/>
        <v>-668.06630591818998</v>
      </c>
      <c r="AN190" s="60">
        <f t="shared" ca="1" si="119"/>
        <v>-668.06630591818998</v>
      </c>
      <c r="AO190" s="60">
        <f t="shared" ca="1" si="119"/>
        <v>668.06630591818998</v>
      </c>
      <c r="AP190" s="63">
        <f t="shared" si="85"/>
        <v>35</v>
      </c>
      <c r="AQ190" s="62">
        <f t="shared" si="86"/>
        <v>11.693677201545054</v>
      </c>
      <c r="AR190" s="62">
        <f t="shared" si="87"/>
        <v>584.68386007725269</v>
      </c>
      <c r="AS190" s="62">
        <f t="shared" si="88"/>
        <v>1169.3677201545054</v>
      </c>
      <c r="AT190" s="62">
        <f t="shared" si="89"/>
        <v>-584.68386007725269</v>
      </c>
      <c r="AU190" s="62">
        <f t="shared" si="90"/>
        <v>2923.4193003862633</v>
      </c>
      <c r="AV190" s="62">
        <f t="shared" si="91"/>
        <v>-1169.3677201545054</v>
      </c>
      <c r="AW190" s="63">
        <f t="shared" si="103"/>
        <v>1754.051580231758</v>
      </c>
      <c r="AX190" s="61" t="str">
        <f t="shared" ca="1" si="92"/>
        <v>VINTO</v>
      </c>
      <c r="AY190" s="69">
        <f t="shared" ca="1" si="104"/>
        <v>9576.9336940818102</v>
      </c>
      <c r="AZ190" s="51">
        <f t="shared" si="93"/>
        <v>4092.7870205407689</v>
      </c>
      <c r="BA190" s="55">
        <f t="shared" ca="1" si="94"/>
        <v>0.44091102341115945</v>
      </c>
      <c r="BB190" s="55">
        <f t="shared" ca="1" si="105"/>
        <v>2.4449064886057892</v>
      </c>
      <c r="BC190" s="64">
        <f t="shared" ca="1" si="95"/>
        <v>1036.6206320927115</v>
      </c>
      <c r="BE190" s="52">
        <f t="shared" ca="1" si="96"/>
        <v>1.7999999999999852</v>
      </c>
      <c r="BF190" s="52">
        <f t="shared" ca="1" si="97"/>
        <v>1.7999999999999852</v>
      </c>
      <c r="BG190" s="52" t="str">
        <f t="shared" ca="1" si="98"/>
        <v/>
      </c>
      <c r="BH190" s="52">
        <f t="shared" ca="1" si="99"/>
        <v>1.7999999999999852</v>
      </c>
    </row>
    <row r="191" spans="19:60">
      <c r="S191" s="68">
        <f t="shared" si="118"/>
        <v>7</v>
      </c>
      <c r="T191" s="69">
        <f t="shared" si="118"/>
        <v>2</v>
      </c>
      <c r="U191" s="70">
        <f t="shared" si="112"/>
        <v>5</v>
      </c>
      <c r="V191" s="68">
        <f t="shared" si="117"/>
        <v>2</v>
      </c>
      <c r="W191" s="70">
        <f t="shared" si="117"/>
        <v>7</v>
      </c>
      <c r="X191" s="71">
        <f t="shared" si="117"/>
        <v>0.7142857142857143</v>
      </c>
      <c r="Y191" s="71">
        <f t="shared" si="117"/>
        <v>0.5</v>
      </c>
      <c r="Z191" s="69">
        <f t="shared" si="117"/>
        <v>10000</v>
      </c>
      <c r="AA191" s="69">
        <f t="shared" ca="1" si="117"/>
        <v>9282.5690518609536</v>
      </c>
      <c r="AB191" s="69">
        <f t="shared" ca="1" si="101"/>
        <v>-717.43094813904645</v>
      </c>
      <c r="AC191" s="69">
        <f t="shared" ca="1" si="114"/>
        <v>188.25048771415089</v>
      </c>
      <c r="AD191" s="73">
        <f t="shared" si="107"/>
        <v>1.6999999999999851</v>
      </c>
      <c r="AE191" s="69">
        <f t="shared" si="119"/>
        <v>0.70000000000000007</v>
      </c>
      <c r="AF191" s="69">
        <f t="shared" si="119"/>
        <v>4.9000000000000004</v>
      </c>
      <c r="AG191" s="78">
        <f t="shared" si="119"/>
        <v>200</v>
      </c>
      <c r="AH191" s="60">
        <f t="shared" si="119"/>
        <v>50</v>
      </c>
      <c r="AI191" s="60">
        <f t="shared" si="119"/>
        <v>245.00000000000003</v>
      </c>
      <c r="AJ191" s="60">
        <f t="shared" si="119"/>
        <v>10245</v>
      </c>
      <c r="AK191" s="60">
        <f t="shared" si="119"/>
        <v>927.43094813904702</v>
      </c>
      <c r="AL191" s="60">
        <f t="shared" si="119"/>
        <v>18.548618962780939</v>
      </c>
      <c r="AM191" s="60">
        <f t="shared" ca="1" si="119"/>
        <v>-668.06630591818998</v>
      </c>
      <c r="AN191" s="60">
        <f t="shared" ca="1" si="119"/>
        <v>-668.06630591818998</v>
      </c>
      <c r="AO191" s="60">
        <f t="shared" ca="1" si="119"/>
        <v>668.06630591818998</v>
      </c>
      <c r="AP191" s="63">
        <f t="shared" si="85"/>
        <v>35</v>
      </c>
      <c r="AQ191" s="62">
        <f t="shared" si="86"/>
        <v>12.322717036930063</v>
      </c>
      <c r="AR191" s="62">
        <f t="shared" si="87"/>
        <v>616.13585184650321</v>
      </c>
      <c r="AS191" s="62">
        <f t="shared" si="88"/>
        <v>1232.2717036930064</v>
      </c>
      <c r="AT191" s="62">
        <f t="shared" si="89"/>
        <v>-616.13585184650321</v>
      </c>
      <c r="AU191" s="62">
        <f t="shared" si="90"/>
        <v>3080.679259232516</v>
      </c>
      <c r="AV191" s="62">
        <f t="shared" si="91"/>
        <v>-1232.2717036930064</v>
      </c>
      <c r="AW191" s="63">
        <f t="shared" si="103"/>
        <v>1848.4075555395095</v>
      </c>
      <c r="AX191" s="61" t="str">
        <f t="shared" ca="1" si="92"/>
        <v>VINTO</v>
      </c>
      <c r="AY191" s="69">
        <f t="shared" ca="1" si="104"/>
        <v>9576.9336940818102</v>
      </c>
      <c r="AZ191" s="51">
        <f t="shared" si="93"/>
        <v>4312.9509629255226</v>
      </c>
      <c r="BA191" s="55">
        <f t="shared" ca="1" si="94"/>
        <v>0.46462902013757384</v>
      </c>
      <c r="BB191" s="55">
        <f t="shared" ca="1" si="105"/>
        <v>2.5764257317503771</v>
      </c>
      <c r="BC191" s="64">
        <f t="shared" ca="1" si="95"/>
        <v>1130.9766074004631</v>
      </c>
      <c r="BE191" s="52">
        <f t="shared" ca="1" si="96"/>
        <v>1.6999999999999851</v>
      </c>
      <c r="BF191" s="52">
        <f t="shared" ca="1" si="97"/>
        <v>1.6999999999999851</v>
      </c>
      <c r="BG191" s="52" t="str">
        <f t="shared" ca="1" si="98"/>
        <v/>
      </c>
      <c r="BH191" s="52">
        <f t="shared" ca="1" si="99"/>
        <v>1.6999999999999851</v>
      </c>
    </row>
    <row r="192" spans="19:60">
      <c r="S192" s="68">
        <f t="shared" si="118"/>
        <v>7</v>
      </c>
      <c r="T192" s="69">
        <f t="shared" si="118"/>
        <v>2</v>
      </c>
      <c r="U192" s="70">
        <f t="shared" si="112"/>
        <v>5</v>
      </c>
      <c r="V192" s="68">
        <f t="shared" si="117"/>
        <v>2</v>
      </c>
      <c r="W192" s="70">
        <f t="shared" si="117"/>
        <v>7</v>
      </c>
      <c r="X192" s="71">
        <f t="shared" si="117"/>
        <v>0.7142857142857143</v>
      </c>
      <c r="Y192" s="71">
        <f t="shared" si="117"/>
        <v>0.5</v>
      </c>
      <c r="Z192" s="69">
        <f t="shared" si="117"/>
        <v>10000</v>
      </c>
      <c r="AA192" s="69">
        <f t="shared" ca="1" si="117"/>
        <v>9282.5690518609536</v>
      </c>
      <c r="AB192" s="69">
        <f t="shared" ca="1" si="101"/>
        <v>-717.43094813904645</v>
      </c>
      <c r="AC192" s="69">
        <f t="shared" ca="1" si="114"/>
        <v>188.25048771415089</v>
      </c>
      <c r="AD192" s="73">
        <f t="shared" si="107"/>
        <v>1.599999999999985</v>
      </c>
      <c r="AE192" s="69">
        <f t="shared" si="119"/>
        <v>0.70000000000000007</v>
      </c>
      <c r="AF192" s="69">
        <f t="shared" si="119"/>
        <v>4.9000000000000004</v>
      </c>
      <c r="AG192" s="78">
        <f t="shared" si="119"/>
        <v>200</v>
      </c>
      <c r="AH192" s="60">
        <f t="shared" si="119"/>
        <v>50</v>
      </c>
      <c r="AI192" s="60">
        <f t="shared" si="119"/>
        <v>245.00000000000003</v>
      </c>
      <c r="AJ192" s="60">
        <f t="shared" si="119"/>
        <v>10245</v>
      </c>
      <c r="AK192" s="60">
        <f t="shared" si="119"/>
        <v>927.43094813904702</v>
      </c>
      <c r="AL192" s="60">
        <f t="shared" si="119"/>
        <v>18.548618962780939</v>
      </c>
      <c r="AM192" s="60">
        <f t="shared" ca="1" si="119"/>
        <v>-668.06630591818998</v>
      </c>
      <c r="AN192" s="60">
        <f t="shared" ca="1" si="119"/>
        <v>-668.06630591818998</v>
      </c>
      <c r="AO192" s="60">
        <f t="shared" ca="1" si="119"/>
        <v>668.06630591818998</v>
      </c>
      <c r="AP192" s="63">
        <f t="shared" si="85"/>
        <v>35</v>
      </c>
      <c r="AQ192" s="62">
        <f t="shared" si="86"/>
        <v>13.0303868517382</v>
      </c>
      <c r="AR192" s="62">
        <f t="shared" si="87"/>
        <v>651.51934258690994</v>
      </c>
      <c r="AS192" s="62">
        <f t="shared" si="88"/>
        <v>1303.0386851738199</v>
      </c>
      <c r="AT192" s="62">
        <f t="shared" si="89"/>
        <v>-651.51934258690994</v>
      </c>
      <c r="AU192" s="62">
        <f t="shared" si="90"/>
        <v>3257.5967129345499</v>
      </c>
      <c r="AV192" s="62">
        <f t="shared" si="91"/>
        <v>-1303.0386851738199</v>
      </c>
      <c r="AW192" s="63">
        <f t="shared" si="103"/>
        <v>1954.5580277607301</v>
      </c>
      <c r="AX192" s="61" t="str">
        <f t="shared" ca="1" si="92"/>
        <v>VINTO</v>
      </c>
      <c r="AY192" s="69">
        <f t="shared" ca="1" si="104"/>
        <v>9576.9336940818102</v>
      </c>
      <c r="AZ192" s="51">
        <f t="shared" si="93"/>
        <v>4560.6353981083694</v>
      </c>
      <c r="BA192" s="55">
        <f t="shared" ca="1" si="94"/>
        <v>0.49131176645478991</v>
      </c>
      <c r="BB192" s="55">
        <f t="shared" ca="1" si="105"/>
        <v>2.7243848802880386</v>
      </c>
      <c r="BC192" s="64">
        <f t="shared" ca="1" si="95"/>
        <v>1237.1270796216836</v>
      </c>
      <c r="BE192" s="52">
        <f t="shared" ca="1" si="96"/>
        <v>1.599999999999985</v>
      </c>
      <c r="BF192" s="52">
        <f t="shared" ca="1" si="97"/>
        <v>1.599999999999985</v>
      </c>
      <c r="BG192" s="52" t="str">
        <f t="shared" ca="1" si="98"/>
        <v/>
      </c>
      <c r="BH192" s="52">
        <f t="shared" ca="1" si="99"/>
        <v>1.599999999999985</v>
      </c>
    </row>
    <row r="193" spans="19:60">
      <c r="S193" s="68">
        <f t="shared" si="118"/>
        <v>7</v>
      </c>
      <c r="T193" s="69">
        <f t="shared" si="118"/>
        <v>2</v>
      </c>
      <c r="U193" s="70">
        <f t="shared" si="112"/>
        <v>5</v>
      </c>
      <c r="V193" s="68">
        <f t="shared" si="117"/>
        <v>2</v>
      </c>
      <c r="W193" s="70">
        <f t="shared" si="117"/>
        <v>7</v>
      </c>
      <c r="X193" s="71">
        <f t="shared" si="117"/>
        <v>0.7142857142857143</v>
      </c>
      <c r="Y193" s="71">
        <f t="shared" si="117"/>
        <v>0.5</v>
      </c>
      <c r="Z193" s="69">
        <f t="shared" si="117"/>
        <v>10000</v>
      </c>
      <c r="AA193" s="69">
        <f t="shared" ca="1" si="117"/>
        <v>9282.5690518609536</v>
      </c>
      <c r="AB193" s="69">
        <f t="shared" ca="1" si="101"/>
        <v>-717.43094813904645</v>
      </c>
      <c r="AC193" s="69">
        <f t="shared" ca="1" si="114"/>
        <v>188.25048771415089</v>
      </c>
      <c r="AD193" s="73">
        <f t="shared" si="107"/>
        <v>1.4999999999999849</v>
      </c>
      <c r="AE193" s="69">
        <f t="shared" si="119"/>
        <v>0.70000000000000007</v>
      </c>
      <c r="AF193" s="69">
        <f t="shared" si="119"/>
        <v>4.9000000000000004</v>
      </c>
      <c r="AG193" s="78">
        <f t="shared" si="119"/>
        <v>200</v>
      </c>
      <c r="AH193" s="60">
        <f t="shared" si="119"/>
        <v>50</v>
      </c>
      <c r="AI193" s="60">
        <f t="shared" si="119"/>
        <v>245.00000000000003</v>
      </c>
      <c r="AJ193" s="60">
        <f t="shared" si="119"/>
        <v>10245</v>
      </c>
      <c r="AK193" s="60">
        <f t="shared" si="119"/>
        <v>927.43094813904702</v>
      </c>
      <c r="AL193" s="60">
        <f t="shared" si="119"/>
        <v>18.548618962780939</v>
      </c>
      <c r="AM193" s="60">
        <f t="shared" ca="1" si="119"/>
        <v>-668.06630591818998</v>
      </c>
      <c r="AN193" s="60">
        <f t="shared" ca="1" si="119"/>
        <v>-668.06630591818998</v>
      </c>
      <c r="AO193" s="60">
        <f t="shared" ca="1" si="119"/>
        <v>668.06630591818998</v>
      </c>
      <c r="AP193" s="63">
        <f t="shared" si="85"/>
        <v>35</v>
      </c>
      <c r="AQ193" s="62">
        <f t="shared" si="86"/>
        <v>13.832412641854088</v>
      </c>
      <c r="AR193" s="62">
        <f t="shared" si="87"/>
        <v>691.62063209270434</v>
      </c>
      <c r="AS193" s="62">
        <f t="shared" si="88"/>
        <v>1383.2412641854087</v>
      </c>
      <c r="AT193" s="62">
        <f t="shared" si="89"/>
        <v>-691.62063209270434</v>
      </c>
      <c r="AU193" s="62">
        <f t="shared" si="90"/>
        <v>3458.1031604635218</v>
      </c>
      <c r="AV193" s="62">
        <f t="shared" si="91"/>
        <v>-1383.2412641854087</v>
      </c>
      <c r="AW193" s="63">
        <f t="shared" si="103"/>
        <v>2074.8618962781129</v>
      </c>
      <c r="AX193" s="61" t="str">
        <f t="shared" ca="1" si="92"/>
        <v>VINTO</v>
      </c>
      <c r="AY193" s="69">
        <f t="shared" ca="1" si="104"/>
        <v>9576.9336940818102</v>
      </c>
      <c r="AZ193" s="51">
        <f t="shared" si="93"/>
        <v>4841.3444246489307</v>
      </c>
      <c r="BA193" s="55">
        <f t="shared" ca="1" si="94"/>
        <v>0.52155221228096826</v>
      </c>
      <c r="BB193" s="55">
        <f t="shared" ca="1" si="105"/>
        <v>2.8920719152973877</v>
      </c>
      <c r="BC193" s="64">
        <f t="shared" ca="1" si="95"/>
        <v>1357.4309481390665</v>
      </c>
      <c r="BE193" s="52">
        <f t="shared" ca="1" si="96"/>
        <v>1.4999999999999849</v>
      </c>
      <c r="BF193" s="52">
        <f t="shared" ca="1" si="97"/>
        <v>1.4999999999999849</v>
      </c>
      <c r="BG193" s="52" t="str">
        <f t="shared" ca="1" si="98"/>
        <v/>
      </c>
      <c r="BH193" s="52">
        <f t="shared" ca="1" si="99"/>
        <v>1.4999999999999849</v>
      </c>
    </row>
    <row r="194" spans="19:60">
      <c r="S194" s="68">
        <f t="shared" si="118"/>
        <v>7</v>
      </c>
      <c r="T194" s="69">
        <f t="shared" si="118"/>
        <v>2</v>
      </c>
      <c r="U194" s="70">
        <f t="shared" si="112"/>
        <v>5</v>
      </c>
      <c r="V194" s="68">
        <f t="shared" si="117"/>
        <v>2</v>
      </c>
      <c r="W194" s="70">
        <f t="shared" si="117"/>
        <v>7</v>
      </c>
      <c r="X194" s="71">
        <f t="shared" si="117"/>
        <v>0.7142857142857143</v>
      </c>
      <c r="Y194" s="71">
        <f t="shared" si="117"/>
        <v>0.5</v>
      </c>
      <c r="Z194" s="69">
        <f t="shared" si="117"/>
        <v>10000</v>
      </c>
      <c r="AA194" s="69">
        <f t="shared" ca="1" si="117"/>
        <v>9282.5690518609536</v>
      </c>
      <c r="AB194" s="69">
        <f t="shared" ca="1" si="101"/>
        <v>-717.43094813904645</v>
      </c>
      <c r="AC194" s="69">
        <f t="shared" ca="1" si="114"/>
        <v>188.25048771415089</v>
      </c>
      <c r="AD194" s="73">
        <f t="shared" si="107"/>
        <v>1.3999999999999848</v>
      </c>
      <c r="AE194" s="69">
        <f t="shared" si="119"/>
        <v>0.70000000000000007</v>
      </c>
      <c r="AF194" s="69">
        <f t="shared" si="119"/>
        <v>4.9000000000000004</v>
      </c>
      <c r="AG194" s="78">
        <f t="shared" si="119"/>
        <v>200</v>
      </c>
      <c r="AH194" s="60">
        <f t="shared" si="119"/>
        <v>50</v>
      </c>
      <c r="AI194" s="60">
        <f t="shared" si="119"/>
        <v>245.00000000000003</v>
      </c>
      <c r="AJ194" s="60">
        <f t="shared" si="119"/>
        <v>10245</v>
      </c>
      <c r="AK194" s="60">
        <f t="shared" si="119"/>
        <v>927.43094813904702</v>
      </c>
      <c r="AL194" s="60">
        <f t="shared" si="119"/>
        <v>18.548618962780939</v>
      </c>
      <c r="AM194" s="60">
        <f t="shared" ca="1" si="119"/>
        <v>-668.06630591818998</v>
      </c>
      <c r="AN194" s="60">
        <f t="shared" ca="1" si="119"/>
        <v>-668.06630591818998</v>
      </c>
      <c r="AO194" s="60">
        <f t="shared" ca="1" si="119"/>
        <v>668.06630591818998</v>
      </c>
      <c r="AP194" s="63">
        <f t="shared" si="85"/>
        <v>35</v>
      </c>
      <c r="AQ194" s="62">
        <f t="shared" si="86"/>
        <v>14.749013544843676</v>
      </c>
      <c r="AR194" s="62">
        <f t="shared" si="87"/>
        <v>737.45067724218381</v>
      </c>
      <c r="AS194" s="62">
        <f t="shared" si="88"/>
        <v>1474.9013544843676</v>
      </c>
      <c r="AT194" s="62">
        <f t="shared" si="89"/>
        <v>-737.45067724218381</v>
      </c>
      <c r="AU194" s="62">
        <f t="shared" si="90"/>
        <v>3687.253386210919</v>
      </c>
      <c r="AV194" s="62">
        <f t="shared" si="91"/>
        <v>-1474.9013544843676</v>
      </c>
      <c r="AW194" s="63">
        <f t="shared" si="103"/>
        <v>2212.3520317265511</v>
      </c>
      <c r="AX194" s="61" t="str">
        <f t="shared" ca="1" si="92"/>
        <v>VINTO</v>
      </c>
      <c r="AY194" s="69">
        <f t="shared" ca="1" si="104"/>
        <v>9576.9336940818102</v>
      </c>
      <c r="AZ194" s="51">
        <f t="shared" si="93"/>
        <v>5162.1547406952868</v>
      </c>
      <c r="BA194" s="55">
        <f t="shared" ca="1" si="94"/>
        <v>0.55611272179660076</v>
      </c>
      <c r="BB194" s="55">
        <f t="shared" ca="1" si="105"/>
        <v>3.083714241022359</v>
      </c>
      <c r="BC194" s="64">
        <f t="shared" ca="1" si="95"/>
        <v>1494.9210835875047</v>
      </c>
      <c r="BE194" s="52">
        <f t="shared" ca="1" si="96"/>
        <v>1.3999999999999848</v>
      </c>
      <c r="BF194" s="52">
        <f t="shared" ca="1" si="97"/>
        <v>1.3999999999999848</v>
      </c>
      <c r="BG194" s="52" t="str">
        <f t="shared" ca="1" si="98"/>
        <v/>
      </c>
      <c r="BH194" s="52">
        <f t="shared" ca="1" si="99"/>
        <v>1.3999999999999848</v>
      </c>
    </row>
    <row r="195" spans="19:60">
      <c r="S195" s="68">
        <f t="shared" si="118"/>
        <v>7</v>
      </c>
      <c r="T195" s="69">
        <f t="shared" si="118"/>
        <v>2</v>
      </c>
      <c r="U195" s="70">
        <f t="shared" si="112"/>
        <v>5</v>
      </c>
      <c r="V195" s="68">
        <f t="shared" si="117"/>
        <v>2</v>
      </c>
      <c r="W195" s="70">
        <f t="shared" si="117"/>
        <v>7</v>
      </c>
      <c r="X195" s="71">
        <f t="shared" si="117"/>
        <v>0.7142857142857143</v>
      </c>
      <c r="Y195" s="71">
        <f t="shared" si="117"/>
        <v>0.5</v>
      </c>
      <c r="Z195" s="69">
        <f t="shared" si="117"/>
        <v>10000</v>
      </c>
      <c r="AA195" s="69">
        <f t="shared" ca="1" si="117"/>
        <v>9282.5690518609536</v>
      </c>
      <c r="AB195" s="69">
        <f t="shared" ca="1" si="101"/>
        <v>-717.43094813904645</v>
      </c>
      <c r="AC195" s="69">
        <f t="shared" ca="1" si="114"/>
        <v>188.25048771415089</v>
      </c>
      <c r="AD195" s="73">
        <f t="shared" si="107"/>
        <v>1.2999999999999847</v>
      </c>
      <c r="AE195" s="69">
        <f t="shared" si="119"/>
        <v>0.70000000000000007</v>
      </c>
      <c r="AF195" s="69">
        <f t="shared" si="119"/>
        <v>4.9000000000000004</v>
      </c>
      <c r="AG195" s="78">
        <f t="shared" si="119"/>
        <v>200</v>
      </c>
      <c r="AH195" s="60">
        <f t="shared" si="119"/>
        <v>50</v>
      </c>
      <c r="AI195" s="60">
        <f t="shared" si="119"/>
        <v>245.00000000000003</v>
      </c>
      <c r="AJ195" s="60">
        <f t="shared" si="119"/>
        <v>10245</v>
      </c>
      <c r="AK195" s="60">
        <f t="shared" si="119"/>
        <v>927.43094813904702</v>
      </c>
      <c r="AL195" s="60">
        <f t="shared" si="119"/>
        <v>18.548618962780939</v>
      </c>
      <c r="AM195" s="60">
        <f t="shared" ca="1" si="119"/>
        <v>-668.06630591818998</v>
      </c>
      <c r="AN195" s="60">
        <f t="shared" ca="1" si="119"/>
        <v>-668.06630591818998</v>
      </c>
      <c r="AO195" s="60">
        <f t="shared" ca="1" si="119"/>
        <v>668.06630591818998</v>
      </c>
      <c r="AP195" s="63">
        <f t="shared" si="85"/>
        <v>35</v>
      </c>
      <c r="AQ195" s="62">
        <f t="shared" si="86"/>
        <v>15.806629971370127</v>
      </c>
      <c r="AR195" s="62">
        <f t="shared" si="87"/>
        <v>790.33149856850628</v>
      </c>
      <c r="AS195" s="62">
        <f t="shared" si="88"/>
        <v>1580.6629971370126</v>
      </c>
      <c r="AT195" s="62">
        <f t="shared" si="89"/>
        <v>-790.33149856850628</v>
      </c>
      <c r="AU195" s="62">
        <f t="shared" si="90"/>
        <v>3951.6574928425316</v>
      </c>
      <c r="AV195" s="62">
        <f t="shared" si="91"/>
        <v>-1580.6629971370126</v>
      </c>
      <c r="AW195" s="63">
        <f t="shared" si="103"/>
        <v>2370.9944957055191</v>
      </c>
      <c r="AX195" s="61" t="str">
        <f t="shared" ca="1" si="92"/>
        <v>VINTO</v>
      </c>
      <c r="AY195" s="69">
        <f t="shared" ca="1" si="104"/>
        <v>9576.9336940818102</v>
      </c>
      <c r="AZ195" s="51">
        <f t="shared" si="93"/>
        <v>5532.3204899795437</v>
      </c>
      <c r="BA195" s="55">
        <f t="shared" ca="1" si="94"/>
        <v>0.59599023277617669</v>
      </c>
      <c r="BB195" s="55">
        <f t="shared" ca="1" si="105"/>
        <v>3.3048400014742505</v>
      </c>
      <c r="BC195" s="64">
        <f t="shared" ca="1" si="95"/>
        <v>1653.5635475664726</v>
      </c>
      <c r="BE195" s="52">
        <f t="shared" ca="1" si="96"/>
        <v>1.2999999999999847</v>
      </c>
      <c r="BF195" s="52">
        <f t="shared" ca="1" si="97"/>
        <v>1.2999999999999847</v>
      </c>
      <c r="BG195" s="52" t="str">
        <f t="shared" ca="1" si="98"/>
        <v/>
      </c>
      <c r="BH195" s="52">
        <f t="shared" ca="1" si="99"/>
        <v>1.2999999999999847</v>
      </c>
    </row>
    <row r="196" spans="19:60">
      <c r="S196" s="68">
        <f t="shared" si="118"/>
        <v>7</v>
      </c>
      <c r="T196" s="69">
        <f t="shared" si="118"/>
        <v>2</v>
      </c>
      <c r="U196" s="70">
        <f t="shared" si="112"/>
        <v>5</v>
      </c>
      <c r="V196" s="68">
        <f t="shared" si="117"/>
        <v>2</v>
      </c>
      <c r="W196" s="70">
        <f t="shared" si="117"/>
        <v>7</v>
      </c>
      <c r="X196" s="71">
        <f t="shared" si="117"/>
        <v>0.7142857142857143</v>
      </c>
      <c r="Y196" s="71">
        <f t="shared" si="117"/>
        <v>0.5</v>
      </c>
      <c r="Z196" s="69">
        <f t="shared" si="117"/>
        <v>10000</v>
      </c>
      <c r="AA196" s="69">
        <f t="shared" ca="1" si="117"/>
        <v>9282.5690518609536</v>
      </c>
      <c r="AB196" s="69">
        <f t="shared" ca="1" si="101"/>
        <v>-717.43094813904645</v>
      </c>
      <c r="AC196" s="69">
        <f t="shared" ca="1" si="114"/>
        <v>188.25048771415089</v>
      </c>
      <c r="AD196" s="73">
        <f t="shared" si="107"/>
        <v>1.1999999999999846</v>
      </c>
      <c r="AE196" s="69">
        <f t="shared" si="119"/>
        <v>0.70000000000000007</v>
      </c>
      <c r="AF196" s="69">
        <f t="shared" si="119"/>
        <v>4.9000000000000004</v>
      </c>
      <c r="AG196" s="78">
        <f t="shared" si="119"/>
        <v>200</v>
      </c>
      <c r="AH196" s="60">
        <f t="shared" si="119"/>
        <v>50</v>
      </c>
      <c r="AI196" s="60">
        <f t="shared" si="119"/>
        <v>245.00000000000003</v>
      </c>
      <c r="AJ196" s="60">
        <f t="shared" si="119"/>
        <v>10245</v>
      </c>
      <c r="AK196" s="60">
        <f t="shared" si="119"/>
        <v>927.43094813904702</v>
      </c>
      <c r="AL196" s="60">
        <f t="shared" si="119"/>
        <v>18.548618962780939</v>
      </c>
      <c r="AM196" s="60">
        <f t="shared" ca="1" si="119"/>
        <v>-668.06630591818998</v>
      </c>
      <c r="AN196" s="60">
        <f t="shared" ca="1" si="119"/>
        <v>-668.06630591818998</v>
      </c>
      <c r="AO196" s="60">
        <f t="shared" ca="1" si="119"/>
        <v>668.06630591818998</v>
      </c>
      <c r="AP196" s="63">
        <f t="shared" si="85"/>
        <v>35</v>
      </c>
      <c r="AQ196" s="62">
        <f t="shared" si="86"/>
        <v>17.040515802317653</v>
      </c>
      <c r="AR196" s="62">
        <f t="shared" si="87"/>
        <v>852.02579011588261</v>
      </c>
      <c r="AS196" s="62">
        <f t="shared" si="88"/>
        <v>1704.0515802317652</v>
      </c>
      <c r="AT196" s="62">
        <f t="shared" si="89"/>
        <v>-852.02579011588261</v>
      </c>
      <c r="AU196" s="62">
        <f t="shared" si="90"/>
        <v>4260.128950579413</v>
      </c>
      <c r="AV196" s="62">
        <f t="shared" si="91"/>
        <v>-1704.0515802317652</v>
      </c>
      <c r="AW196" s="63">
        <f t="shared" si="103"/>
        <v>2556.077370347648</v>
      </c>
      <c r="AX196" s="61" t="str">
        <f t="shared" ca="1" si="92"/>
        <v>VINTO</v>
      </c>
      <c r="AY196" s="69">
        <f t="shared" ca="1" si="104"/>
        <v>9576.9336940818102</v>
      </c>
      <c r="AZ196" s="51">
        <f t="shared" si="93"/>
        <v>5964.180530811178</v>
      </c>
      <c r="BA196" s="55">
        <f t="shared" ca="1" si="94"/>
        <v>0.64251399558568212</v>
      </c>
      <c r="BB196" s="55">
        <f t="shared" ca="1" si="105"/>
        <v>3.5628200553347895</v>
      </c>
      <c r="BC196" s="64">
        <f t="shared" ca="1" si="95"/>
        <v>1838.6464222086015</v>
      </c>
      <c r="BE196" s="52">
        <f t="shared" ca="1" si="96"/>
        <v>1.1999999999999846</v>
      </c>
      <c r="BF196" s="52">
        <f t="shared" ca="1" si="97"/>
        <v>1.1999999999999846</v>
      </c>
      <c r="BG196" s="52" t="str">
        <f t="shared" ca="1" si="98"/>
        <v/>
      </c>
      <c r="BH196" s="52">
        <f t="shared" ca="1" si="99"/>
        <v>1.1999999999999846</v>
      </c>
    </row>
    <row r="197" spans="19:60">
      <c r="S197" s="68">
        <f t="shared" si="118"/>
        <v>7</v>
      </c>
      <c r="T197" s="69">
        <f t="shared" si="118"/>
        <v>2</v>
      </c>
      <c r="U197" s="70">
        <f t="shared" si="112"/>
        <v>5</v>
      </c>
      <c r="V197" s="68">
        <f t="shared" si="117"/>
        <v>2</v>
      </c>
      <c r="W197" s="70">
        <f t="shared" si="117"/>
        <v>7</v>
      </c>
      <c r="X197" s="71">
        <f t="shared" si="117"/>
        <v>0.7142857142857143</v>
      </c>
      <c r="Y197" s="71">
        <f t="shared" si="117"/>
        <v>0.5</v>
      </c>
      <c r="Z197" s="69">
        <f t="shared" si="117"/>
        <v>10000</v>
      </c>
      <c r="AA197" s="69">
        <f t="shared" ca="1" si="117"/>
        <v>9282.5690518609536</v>
      </c>
      <c r="AB197" s="69">
        <f t="shared" ca="1" si="101"/>
        <v>-717.43094813904645</v>
      </c>
      <c r="AC197" s="69">
        <f t="shared" ca="1" si="114"/>
        <v>188.25048771415089</v>
      </c>
      <c r="AD197" s="73">
        <f t="shared" si="107"/>
        <v>1.0999999999999845</v>
      </c>
      <c r="AE197" s="69">
        <f t="shared" si="119"/>
        <v>0.70000000000000007</v>
      </c>
      <c r="AF197" s="69">
        <f t="shared" si="119"/>
        <v>4.9000000000000004</v>
      </c>
      <c r="AG197" s="78">
        <f t="shared" si="119"/>
        <v>200</v>
      </c>
      <c r="AH197" s="60">
        <f t="shared" si="119"/>
        <v>50</v>
      </c>
      <c r="AI197" s="60">
        <f t="shared" si="119"/>
        <v>245.00000000000003</v>
      </c>
      <c r="AJ197" s="60">
        <f t="shared" si="119"/>
        <v>10245</v>
      </c>
      <c r="AK197" s="60">
        <f t="shared" si="119"/>
        <v>927.43094813904702</v>
      </c>
      <c r="AL197" s="60">
        <f t="shared" si="119"/>
        <v>18.548618962780939</v>
      </c>
      <c r="AM197" s="60">
        <f t="shared" ca="1" si="119"/>
        <v>-668.06630591818998</v>
      </c>
      <c r="AN197" s="60">
        <f t="shared" ca="1" si="119"/>
        <v>-668.06630591818998</v>
      </c>
      <c r="AO197" s="60">
        <f t="shared" ca="1" si="119"/>
        <v>668.06630591818998</v>
      </c>
      <c r="AP197" s="63">
        <f t="shared" si="85"/>
        <v>35</v>
      </c>
      <c r="AQ197" s="62">
        <f t="shared" si="86"/>
        <v>18.498744511619279</v>
      </c>
      <c r="AR197" s="62">
        <f t="shared" si="87"/>
        <v>924.93722558096397</v>
      </c>
      <c r="AS197" s="62">
        <f t="shared" si="88"/>
        <v>1849.8744511619279</v>
      </c>
      <c r="AT197" s="62">
        <f t="shared" si="89"/>
        <v>-924.93722558096397</v>
      </c>
      <c r="AU197" s="62">
        <f t="shared" si="90"/>
        <v>4624.6861279048198</v>
      </c>
      <c r="AV197" s="62">
        <f t="shared" si="91"/>
        <v>-1849.8744511619279</v>
      </c>
      <c r="AW197" s="63">
        <f t="shared" si="103"/>
        <v>2774.8116767428919</v>
      </c>
      <c r="AX197" s="61" t="str">
        <f t="shared" ca="1" si="92"/>
        <v>VINTO</v>
      </c>
      <c r="AY197" s="69">
        <f t="shared" ca="1" si="104"/>
        <v>9576.9336940818102</v>
      </c>
      <c r="AZ197" s="51">
        <f t="shared" si="93"/>
        <v>6474.5605790667478</v>
      </c>
      <c r="BA197" s="55">
        <f t="shared" ca="1" si="94"/>
        <v>0.69749662436055226</v>
      </c>
      <c r="BB197" s="55">
        <f t="shared" ca="1" si="105"/>
        <v>3.8677055735336094</v>
      </c>
      <c r="BC197" s="64">
        <f t="shared" ca="1" si="95"/>
        <v>2057.3807286038455</v>
      </c>
      <c r="BE197" s="52">
        <f t="shared" ca="1" si="96"/>
        <v>1.0999999999999845</v>
      </c>
      <c r="BF197" s="52">
        <f t="shared" ca="1" si="97"/>
        <v>1.0999999999999845</v>
      </c>
      <c r="BG197" s="52" t="str">
        <f t="shared" ca="1" si="98"/>
        <v/>
      </c>
      <c r="BH197" s="52">
        <f t="shared" ca="1" si="99"/>
        <v>1.0999999999999845</v>
      </c>
    </row>
    <row r="198" spans="19:60">
      <c r="S198" s="68">
        <f t="shared" si="118"/>
        <v>7</v>
      </c>
      <c r="T198" s="69">
        <f t="shared" si="118"/>
        <v>2</v>
      </c>
      <c r="U198" s="70">
        <f t="shared" si="112"/>
        <v>5</v>
      </c>
      <c r="V198" s="68">
        <f t="shared" si="117"/>
        <v>2</v>
      </c>
      <c r="W198" s="70">
        <f t="shared" si="117"/>
        <v>7</v>
      </c>
      <c r="X198" s="71">
        <f t="shared" si="117"/>
        <v>0.7142857142857143</v>
      </c>
      <c r="Y198" s="71">
        <f t="shared" si="117"/>
        <v>0.5</v>
      </c>
      <c r="Z198" s="69">
        <f t="shared" si="117"/>
        <v>10000</v>
      </c>
      <c r="AA198" s="69">
        <f t="shared" ca="1" si="117"/>
        <v>9282.5690518609536</v>
      </c>
      <c r="AB198" s="69">
        <f t="shared" ca="1" si="101"/>
        <v>-717.43094813904645</v>
      </c>
      <c r="AC198" s="69">
        <f t="shared" ca="1" si="114"/>
        <v>188.25048771415089</v>
      </c>
      <c r="AD198" s="73">
        <f t="shared" si="107"/>
        <v>0.99999999999998457</v>
      </c>
      <c r="AE198" s="69">
        <f t="shared" si="119"/>
        <v>0.70000000000000007</v>
      </c>
      <c r="AF198" s="69">
        <f t="shared" si="119"/>
        <v>4.9000000000000004</v>
      </c>
      <c r="AG198" s="78">
        <f t="shared" si="119"/>
        <v>200</v>
      </c>
      <c r="AH198" s="60">
        <f t="shared" si="119"/>
        <v>50</v>
      </c>
      <c r="AI198" s="60">
        <f t="shared" si="119"/>
        <v>245.00000000000003</v>
      </c>
      <c r="AJ198" s="60">
        <f t="shared" si="119"/>
        <v>10245</v>
      </c>
      <c r="AK198" s="60">
        <f t="shared" si="119"/>
        <v>927.43094813904702</v>
      </c>
      <c r="AL198" s="60">
        <f t="shared" si="119"/>
        <v>18.548618962780939</v>
      </c>
      <c r="AM198" s="60">
        <f t="shared" ca="1" si="119"/>
        <v>-668.06630591818998</v>
      </c>
      <c r="AN198" s="60">
        <f t="shared" ca="1" si="119"/>
        <v>-668.06630591818998</v>
      </c>
      <c r="AO198" s="60">
        <f t="shared" ca="1" si="119"/>
        <v>668.06630591818998</v>
      </c>
      <c r="AP198" s="63">
        <f t="shared" si="85"/>
        <v>35</v>
      </c>
      <c r="AQ198" s="62">
        <f t="shared" si="86"/>
        <v>20.248618962781237</v>
      </c>
      <c r="AR198" s="62">
        <f t="shared" si="87"/>
        <v>1012.4309481390618</v>
      </c>
      <c r="AS198" s="62">
        <f t="shared" si="88"/>
        <v>2024.8618962781236</v>
      </c>
      <c r="AT198" s="62">
        <f t="shared" si="89"/>
        <v>-1012.4309481390618</v>
      </c>
      <c r="AU198" s="62">
        <f t="shared" si="90"/>
        <v>5062.1547406953086</v>
      </c>
      <c r="AV198" s="62">
        <f t="shared" si="91"/>
        <v>-2024.8618962781236</v>
      </c>
      <c r="AW198" s="63">
        <f t="shared" si="103"/>
        <v>3037.2928444171848</v>
      </c>
      <c r="AX198" s="61" t="str">
        <f t="shared" ca="1" si="92"/>
        <v>VINTO</v>
      </c>
      <c r="AY198" s="69">
        <f t="shared" ca="1" si="104"/>
        <v>9576.9336940818102</v>
      </c>
      <c r="AZ198" s="51">
        <f t="shared" si="93"/>
        <v>7087.0166369734325</v>
      </c>
      <c r="BA198" s="55">
        <f t="shared" ca="1" si="94"/>
        <v>0.76347577889039664</v>
      </c>
      <c r="BB198" s="55">
        <f t="shared" ca="1" si="105"/>
        <v>4.233568195372194</v>
      </c>
      <c r="BC198" s="64">
        <f t="shared" ca="1" si="95"/>
        <v>2319.8618962781384</v>
      </c>
      <c r="BE198" s="52">
        <f t="shared" ca="1" si="96"/>
        <v>0.99999999999998457</v>
      </c>
      <c r="BF198" s="52">
        <f t="shared" ca="1" si="97"/>
        <v>0.99999999999998457</v>
      </c>
      <c r="BG198" s="52" t="str">
        <f t="shared" ca="1" si="98"/>
        <v/>
      </c>
      <c r="BH198" s="52">
        <f t="shared" ca="1" si="99"/>
        <v>0.99999999999998457</v>
      </c>
    </row>
    <row r="199" spans="19:60">
      <c r="S199" s="68">
        <f t="shared" si="118"/>
        <v>7</v>
      </c>
      <c r="T199" s="69">
        <f t="shared" si="118"/>
        <v>2</v>
      </c>
      <c r="U199" s="70">
        <f t="shared" si="112"/>
        <v>5</v>
      </c>
      <c r="V199" s="68">
        <f t="shared" si="117"/>
        <v>2</v>
      </c>
      <c r="W199" s="70">
        <f t="shared" si="117"/>
        <v>7</v>
      </c>
      <c r="X199" s="71">
        <f t="shared" si="117"/>
        <v>0.7142857142857143</v>
      </c>
      <c r="Y199" s="71">
        <f t="shared" si="117"/>
        <v>0.5</v>
      </c>
      <c r="Z199" s="69">
        <f t="shared" si="117"/>
        <v>10000</v>
      </c>
      <c r="AA199" s="69">
        <f t="shared" ca="1" si="117"/>
        <v>9282.5690518609536</v>
      </c>
      <c r="AB199" s="69">
        <f t="shared" ca="1" si="101"/>
        <v>-717.43094813904645</v>
      </c>
      <c r="AC199" s="69">
        <f t="shared" ca="1" si="114"/>
        <v>188.25048771415089</v>
      </c>
      <c r="AD199" s="73">
        <f t="shared" si="107"/>
        <v>0.89999999999998459</v>
      </c>
      <c r="AE199" s="69">
        <f t="shared" si="119"/>
        <v>0.70000000000000007</v>
      </c>
      <c r="AF199" s="69">
        <f t="shared" si="119"/>
        <v>4.9000000000000004</v>
      </c>
      <c r="AG199" s="78">
        <f t="shared" si="119"/>
        <v>200</v>
      </c>
      <c r="AH199" s="60">
        <f t="shared" si="119"/>
        <v>50</v>
      </c>
      <c r="AI199" s="60">
        <f t="shared" si="119"/>
        <v>245.00000000000003</v>
      </c>
      <c r="AJ199" s="60">
        <f t="shared" si="119"/>
        <v>10245</v>
      </c>
      <c r="AK199" s="60">
        <f t="shared" si="119"/>
        <v>927.43094813904702</v>
      </c>
      <c r="AL199" s="60">
        <f t="shared" si="119"/>
        <v>18.548618962780939</v>
      </c>
      <c r="AM199" s="60">
        <f t="shared" ca="1" si="119"/>
        <v>-668.06630591818998</v>
      </c>
      <c r="AN199" s="60">
        <f t="shared" ca="1" si="119"/>
        <v>-668.06630591818998</v>
      </c>
      <c r="AO199" s="60">
        <f t="shared" ca="1" si="119"/>
        <v>668.06630591818998</v>
      </c>
      <c r="AP199" s="63">
        <f t="shared" si="85"/>
        <v>35</v>
      </c>
      <c r="AQ199" s="62">
        <f t="shared" si="86"/>
        <v>22.387354403090299</v>
      </c>
      <c r="AR199" s="62">
        <f t="shared" si="87"/>
        <v>1119.3677201545149</v>
      </c>
      <c r="AS199" s="62">
        <f t="shared" si="88"/>
        <v>2238.7354403090299</v>
      </c>
      <c r="AT199" s="62">
        <f t="shared" si="89"/>
        <v>-1119.3677201545149</v>
      </c>
      <c r="AU199" s="62">
        <f t="shared" si="90"/>
        <v>5596.8386007725749</v>
      </c>
      <c r="AV199" s="62">
        <f t="shared" si="91"/>
        <v>-2238.7354403090299</v>
      </c>
      <c r="AW199" s="63">
        <f t="shared" si="103"/>
        <v>3358.103160463545</v>
      </c>
      <c r="AX199" s="61" t="str">
        <f t="shared" ca="1" si="92"/>
        <v>VINTO</v>
      </c>
      <c r="AY199" s="69">
        <f t="shared" ca="1" si="104"/>
        <v>9576.9336940818102</v>
      </c>
      <c r="AZ199" s="51">
        <f t="shared" si="93"/>
        <v>7835.5740410816043</v>
      </c>
      <c r="BA199" s="55">
        <f t="shared" ca="1" si="94"/>
        <v>0.84411696776020662</v>
      </c>
      <c r="BB199" s="55">
        <f t="shared" ca="1" si="105"/>
        <v>4.6807336220637996</v>
      </c>
      <c r="BC199" s="64">
        <f t="shared" ca="1" si="95"/>
        <v>2640.6722123244986</v>
      </c>
      <c r="BE199" s="52">
        <f t="shared" ca="1" si="96"/>
        <v>0.89999999999998459</v>
      </c>
      <c r="BF199" s="52">
        <f t="shared" ca="1" si="97"/>
        <v>0.89999999999998459</v>
      </c>
      <c r="BG199" s="52" t="str">
        <f t="shared" ca="1" si="98"/>
        <v/>
      </c>
      <c r="BH199" s="52">
        <f t="shared" ca="1" si="99"/>
        <v>0.89999999999998459</v>
      </c>
    </row>
    <row r="200" spans="19:60">
      <c r="S200" s="68">
        <f t="shared" si="118"/>
        <v>7</v>
      </c>
      <c r="T200" s="69">
        <f t="shared" si="118"/>
        <v>2</v>
      </c>
      <c r="U200" s="70">
        <f t="shared" ref="U200:U207" si="120">ROUND((1/T200)*S200,0)+1</f>
        <v>5</v>
      </c>
      <c r="V200" s="68">
        <f t="shared" si="117"/>
        <v>2</v>
      </c>
      <c r="W200" s="70">
        <f t="shared" si="117"/>
        <v>7</v>
      </c>
      <c r="X200" s="71">
        <f t="shared" si="117"/>
        <v>0.7142857142857143</v>
      </c>
      <c r="Y200" s="71">
        <f t="shared" si="117"/>
        <v>0.5</v>
      </c>
      <c r="Z200" s="69">
        <f t="shared" si="117"/>
        <v>10000</v>
      </c>
      <c r="AA200" s="69">
        <f t="shared" ca="1" si="117"/>
        <v>9282.5690518609536</v>
      </c>
      <c r="AB200" s="69">
        <f t="shared" ca="1" si="101"/>
        <v>-717.43094813904645</v>
      </c>
      <c r="AC200" s="69">
        <f t="shared" ca="1" si="114"/>
        <v>188.25048771415089</v>
      </c>
      <c r="AD200" s="73">
        <f t="shared" si="107"/>
        <v>0.79999999999998461</v>
      </c>
      <c r="AE200" s="69">
        <f t="shared" si="119"/>
        <v>0.70000000000000007</v>
      </c>
      <c r="AF200" s="69">
        <f t="shared" si="119"/>
        <v>4.9000000000000004</v>
      </c>
      <c r="AG200" s="78">
        <f t="shared" si="119"/>
        <v>200</v>
      </c>
      <c r="AH200" s="60">
        <f t="shared" si="119"/>
        <v>50</v>
      </c>
      <c r="AI200" s="60">
        <f t="shared" si="119"/>
        <v>245.00000000000003</v>
      </c>
      <c r="AJ200" s="60">
        <f t="shared" si="119"/>
        <v>10245</v>
      </c>
      <c r="AK200" s="60">
        <f t="shared" si="119"/>
        <v>927.43094813904702</v>
      </c>
      <c r="AL200" s="60">
        <f t="shared" si="119"/>
        <v>18.548618962780939</v>
      </c>
      <c r="AM200" s="60">
        <f t="shared" ca="1" si="119"/>
        <v>-668.06630591818998</v>
      </c>
      <c r="AN200" s="60">
        <f t="shared" ca="1" si="119"/>
        <v>-668.06630591818998</v>
      </c>
      <c r="AO200" s="60">
        <f t="shared" ca="1" si="119"/>
        <v>668.06630591818998</v>
      </c>
      <c r="AP200" s="63">
        <f t="shared" ref="AP200:AP207" si="121">AE200*AH200</f>
        <v>35</v>
      </c>
      <c r="AQ200" s="62">
        <f t="shared" ref="AQ200:AQ207" si="122">IF(AL200=0,1,(1+(AL200+AE200)/(AD200*(T200-1))))</f>
        <v>25.060773703476634</v>
      </c>
      <c r="AR200" s="62">
        <f t="shared" ref="AR200:AR207" si="123">IF(AQ200&lt;=0,AH200,AQ200*AH200)</f>
        <v>1253.0386851738317</v>
      </c>
      <c r="AS200" s="62">
        <f t="shared" ref="AS200:AS207" si="124">(T200*AR200)</f>
        <v>2506.0773703476634</v>
      </c>
      <c r="AT200" s="62">
        <f t="shared" ref="AT200:AT207" si="125">-AR200</f>
        <v>-1253.0386851738317</v>
      </c>
      <c r="AU200" s="62">
        <f t="shared" ref="AU200:AU207" si="126">(AS200+AT200)*U200</f>
        <v>6265.1934258691581</v>
      </c>
      <c r="AV200" s="62">
        <f t="shared" ref="AV200:AV207" si="127">AT200*V200</f>
        <v>-2506.0773703476634</v>
      </c>
      <c r="AW200" s="63">
        <f t="shared" si="103"/>
        <v>3759.1160555214947</v>
      </c>
      <c r="AX200" s="61" t="str">
        <f t="shared" ref="AX200:AX207" ca="1" si="128">IF(AY200+AW200&gt;AJ200,"VINTO","")</f>
        <v>VINTO</v>
      </c>
      <c r="AY200" s="69">
        <f t="shared" ca="1" si="104"/>
        <v>9576.9336940818102</v>
      </c>
      <c r="AZ200" s="51">
        <f t="shared" ref="AZ200:AZ207" si="129">AR200*W200</f>
        <v>8771.2707962168224</v>
      </c>
      <c r="BA200" s="55">
        <f t="shared" ref="BA200:BA207" ca="1" si="130">IFERROR(AZ200/AA200,0)</f>
        <v>0.94491845384746942</v>
      </c>
      <c r="BB200" s="55">
        <f t="shared" ca="1" si="105"/>
        <v>5.2396904054283064</v>
      </c>
      <c r="BC200" s="64">
        <f t="shared" ref="BC200:BC207" ca="1" si="131">AW200+AB200</f>
        <v>3041.6851073824482</v>
      </c>
      <c r="BE200" s="52">
        <f t="shared" ref="BE200:BE207" ca="1" si="132">IF(((AR200-AC200)/AC200)&gt;=BE$4,AD200,"")</f>
        <v>0.79999999999998461</v>
      </c>
      <c r="BF200" s="52">
        <f t="shared" ref="BF200:BF207" ca="1" si="133">IF(AX200="","",AD200)</f>
        <v>0.79999999999998461</v>
      </c>
      <c r="BG200" s="52" t="str">
        <f t="shared" ref="BG200:BG207" ca="1" si="134">IF(BA200&lt;=BG$4,AD200,"")</f>
        <v/>
      </c>
      <c r="BH200" s="52">
        <f t="shared" ref="BH200:BH207" ca="1" si="135">IF(BB200&gt;=BH$4,AD200,"")</f>
        <v>0.79999999999998461</v>
      </c>
    </row>
    <row r="201" spans="19:60">
      <c r="S201" s="68">
        <f t="shared" si="118"/>
        <v>7</v>
      </c>
      <c r="T201" s="69">
        <f t="shared" si="118"/>
        <v>2</v>
      </c>
      <c r="U201" s="70">
        <f t="shared" si="120"/>
        <v>5</v>
      </c>
      <c r="V201" s="68">
        <f t="shared" ref="V201:AA207" si="136">V200</f>
        <v>2</v>
      </c>
      <c r="W201" s="70">
        <f t="shared" si="136"/>
        <v>7</v>
      </c>
      <c r="X201" s="71">
        <f t="shared" si="136"/>
        <v>0.7142857142857143</v>
      </c>
      <c r="Y201" s="71">
        <f t="shared" si="136"/>
        <v>0.5</v>
      </c>
      <c r="Z201" s="69">
        <f t="shared" si="136"/>
        <v>10000</v>
      </c>
      <c r="AA201" s="69">
        <f t="shared" ca="1" si="136"/>
        <v>9282.5690518609536</v>
      </c>
      <c r="AB201" s="69">
        <f t="shared" ref="AB201:AB207" ca="1" si="137">AA201-Z201</f>
        <v>-717.43094813904645</v>
      </c>
      <c r="AC201" s="69">
        <f t="shared" ref="AC201:AC207" ca="1" si="138">AC200</f>
        <v>188.25048771415089</v>
      </c>
      <c r="AD201" s="73">
        <f t="shared" si="107"/>
        <v>0.69999999999998463</v>
      </c>
      <c r="AE201" s="69">
        <f t="shared" si="119"/>
        <v>0.70000000000000007</v>
      </c>
      <c r="AF201" s="69">
        <f t="shared" si="119"/>
        <v>4.9000000000000004</v>
      </c>
      <c r="AG201" s="78">
        <f t="shared" si="119"/>
        <v>200</v>
      </c>
      <c r="AH201" s="60">
        <f t="shared" si="119"/>
        <v>50</v>
      </c>
      <c r="AI201" s="60">
        <f t="shared" si="119"/>
        <v>245.00000000000003</v>
      </c>
      <c r="AJ201" s="60">
        <f t="shared" si="119"/>
        <v>10245</v>
      </c>
      <c r="AK201" s="60">
        <f t="shared" si="119"/>
        <v>927.43094813904702</v>
      </c>
      <c r="AL201" s="60">
        <f t="shared" si="119"/>
        <v>18.548618962780939</v>
      </c>
      <c r="AM201" s="60">
        <f t="shared" ca="1" si="119"/>
        <v>-668.06630591818998</v>
      </c>
      <c r="AN201" s="60">
        <f t="shared" ca="1" si="119"/>
        <v>-668.06630591818998</v>
      </c>
      <c r="AO201" s="60">
        <f t="shared" ca="1" si="119"/>
        <v>668.06630591818998</v>
      </c>
      <c r="AP201" s="63">
        <f t="shared" si="121"/>
        <v>35</v>
      </c>
      <c r="AQ201" s="62">
        <f t="shared" si="122"/>
        <v>28.498027089687657</v>
      </c>
      <c r="AR201" s="62">
        <f t="shared" si="123"/>
        <v>1424.9013544843829</v>
      </c>
      <c r="AS201" s="62">
        <f t="shared" si="124"/>
        <v>2849.8027089687657</v>
      </c>
      <c r="AT201" s="62">
        <f t="shared" si="125"/>
        <v>-1424.9013544843829</v>
      </c>
      <c r="AU201" s="62">
        <f t="shared" si="126"/>
        <v>7124.5067724219143</v>
      </c>
      <c r="AV201" s="62">
        <f t="shared" si="127"/>
        <v>-2849.8027089687657</v>
      </c>
      <c r="AW201" s="63">
        <f t="shared" ref="AW201:AW207" si="139">SUM(AU201:AV201)</f>
        <v>4274.7040634531486</v>
      </c>
      <c r="AX201" s="61" t="str">
        <f t="shared" ca="1" si="128"/>
        <v>VINTO</v>
      </c>
      <c r="AY201" s="69">
        <f t="shared" ref="AY201:AY207" ca="1" si="140">AY200</f>
        <v>9576.9336940818102</v>
      </c>
      <c r="AZ201" s="51">
        <f t="shared" si="129"/>
        <v>9974.3094813906791</v>
      </c>
      <c r="BA201" s="55">
        <f t="shared" ca="1" si="130"/>
        <v>1.0745203645310935</v>
      </c>
      <c r="BB201" s="55">
        <f t="shared" ref="BB201:BB207" ca="1" si="141">IFERROR(AW201/ABS(AB201),0)</f>
        <v>5.9583491268969642</v>
      </c>
      <c r="BC201" s="64">
        <f t="shared" ca="1" si="131"/>
        <v>3557.2731153141021</v>
      </c>
      <c r="BE201" s="52">
        <f t="shared" ca="1" si="132"/>
        <v>0.69999999999998463</v>
      </c>
      <c r="BF201" s="52">
        <f t="shared" ca="1" si="133"/>
        <v>0.69999999999998463</v>
      </c>
      <c r="BG201" s="52" t="str">
        <f t="shared" ca="1" si="134"/>
        <v/>
      </c>
      <c r="BH201" s="52">
        <f t="shared" ca="1" si="135"/>
        <v>0.69999999999998463</v>
      </c>
    </row>
    <row r="202" spans="19:60">
      <c r="S202" s="68">
        <f t="shared" ref="S202:T207" si="142">S201</f>
        <v>7</v>
      </c>
      <c r="T202" s="69">
        <f t="shared" si="142"/>
        <v>2</v>
      </c>
      <c r="U202" s="70">
        <f t="shared" si="120"/>
        <v>5</v>
      </c>
      <c r="V202" s="68">
        <f t="shared" si="136"/>
        <v>2</v>
      </c>
      <c r="W202" s="70">
        <f t="shared" si="136"/>
        <v>7</v>
      </c>
      <c r="X202" s="71">
        <f t="shared" si="136"/>
        <v>0.7142857142857143</v>
      </c>
      <c r="Y202" s="71">
        <f t="shared" si="136"/>
        <v>0.5</v>
      </c>
      <c r="Z202" s="69">
        <f t="shared" si="136"/>
        <v>10000</v>
      </c>
      <c r="AA202" s="69">
        <f t="shared" ca="1" si="136"/>
        <v>9282.5690518609536</v>
      </c>
      <c r="AB202" s="69">
        <f t="shared" ca="1" si="137"/>
        <v>-717.43094813904645</v>
      </c>
      <c r="AC202" s="69">
        <f t="shared" ca="1" si="138"/>
        <v>188.25048771415089</v>
      </c>
      <c r="AD202" s="73">
        <f t="shared" ref="AD202:AD207" si="143">AD201-0.1</f>
        <v>0.59999999999998466</v>
      </c>
      <c r="AE202" s="69">
        <f t="shared" ref="AE202:AO207" si="144">AE201</f>
        <v>0.70000000000000007</v>
      </c>
      <c r="AF202" s="69">
        <f t="shared" si="144"/>
        <v>4.9000000000000004</v>
      </c>
      <c r="AG202" s="78">
        <f t="shared" si="144"/>
        <v>200</v>
      </c>
      <c r="AH202" s="60">
        <f t="shared" si="144"/>
        <v>50</v>
      </c>
      <c r="AI202" s="60">
        <f t="shared" si="144"/>
        <v>245.00000000000003</v>
      </c>
      <c r="AJ202" s="60">
        <f t="shared" si="144"/>
        <v>10245</v>
      </c>
      <c r="AK202" s="60">
        <f t="shared" si="144"/>
        <v>927.43094813904702</v>
      </c>
      <c r="AL202" s="60">
        <f t="shared" si="144"/>
        <v>18.548618962780939</v>
      </c>
      <c r="AM202" s="60">
        <f t="shared" ca="1" si="144"/>
        <v>-668.06630591818998</v>
      </c>
      <c r="AN202" s="60">
        <f t="shared" ca="1" si="144"/>
        <v>-668.06630591818998</v>
      </c>
      <c r="AO202" s="60">
        <f t="shared" ca="1" si="144"/>
        <v>668.06630591818998</v>
      </c>
      <c r="AP202" s="63">
        <f t="shared" si="121"/>
        <v>35</v>
      </c>
      <c r="AQ202" s="62">
        <f t="shared" si="122"/>
        <v>33.081031604635719</v>
      </c>
      <c r="AR202" s="62">
        <f t="shared" si="123"/>
        <v>1654.0515802317859</v>
      </c>
      <c r="AS202" s="62">
        <f t="shared" si="124"/>
        <v>3308.1031604635718</v>
      </c>
      <c r="AT202" s="62">
        <f t="shared" si="125"/>
        <v>-1654.0515802317859</v>
      </c>
      <c r="AU202" s="62">
        <f t="shared" si="126"/>
        <v>8270.2579011589296</v>
      </c>
      <c r="AV202" s="62">
        <f t="shared" si="127"/>
        <v>-3308.1031604635718</v>
      </c>
      <c r="AW202" s="63">
        <f t="shared" si="139"/>
        <v>4962.1547406953578</v>
      </c>
      <c r="AX202" s="61" t="str">
        <f t="shared" ca="1" si="128"/>
        <v>VINTO</v>
      </c>
      <c r="AY202" s="69">
        <f t="shared" ca="1" si="140"/>
        <v>9576.9336940818102</v>
      </c>
      <c r="AZ202" s="51">
        <f t="shared" si="129"/>
        <v>11578.361061622501</v>
      </c>
      <c r="BA202" s="55">
        <f t="shared" ca="1" si="130"/>
        <v>1.2473229121092604</v>
      </c>
      <c r="BB202" s="55">
        <f t="shared" ca="1" si="141"/>
        <v>6.9165607555218465</v>
      </c>
      <c r="BC202" s="64">
        <f t="shared" ca="1" si="131"/>
        <v>4244.7237925563113</v>
      </c>
      <c r="BE202" s="52">
        <f t="shared" ca="1" si="132"/>
        <v>0.59999999999998466</v>
      </c>
      <c r="BF202" s="52">
        <f t="shared" ca="1" si="133"/>
        <v>0.59999999999998466</v>
      </c>
      <c r="BG202" s="52" t="str">
        <f t="shared" ca="1" si="134"/>
        <v/>
      </c>
      <c r="BH202" s="52">
        <f t="shared" ca="1" si="135"/>
        <v>0.59999999999998466</v>
      </c>
    </row>
    <row r="203" spans="19:60">
      <c r="S203" s="68">
        <f t="shared" si="142"/>
        <v>7</v>
      </c>
      <c r="T203" s="69">
        <f t="shared" si="142"/>
        <v>2</v>
      </c>
      <c r="U203" s="70">
        <f t="shared" si="120"/>
        <v>5</v>
      </c>
      <c r="V203" s="68">
        <f t="shared" si="136"/>
        <v>2</v>
      </c>
      <c r="W203" s="70">
        <f t="shared" si="136"/>
        <v>7</v>
      </c>
      <c r="X203" s="71">
        <f t="shared" si="136"/>
        <v>0.7142857142857143</v>
      </c>
      <c r="Y203" s="71">
        <f t="shared" si="136"/>
        <v>0.5</v>
      </c>
      <c r="Z203" s="69">
        <f t="shared" si="136"/>
        <v>10000</v>
      </c>
      <c r="AA203" s="69">
        <f t="shared" ca="1" si="136"/>
        <v>9282.5690518609536</v>
      </c>
      <c r="AB203" s="69">
        <f t="shared" ca="1" si="137"/>
        <v>-717.43094813904645</v>
      </c>
      <c r="AC203" s="69">
        <f t="shared" ca="1" si="138"/>
        <v>188.25048771415089</v>
      </c>
      <c r="AD203" s="73">
        <f t="shared" si="143"/>
        <v>0.49999999999998468</v>
      </c>
      <c r="AE203" s="69">
        <f t="shared" si="144"/>
        <v>0.70000000000000007</v>
      </c>
      <c r="AF203" s="69">
        <f t="shared" si="144"/>
        <v>4.9000000000000004</v>
      </c>
      <c r="AG203" s="78">
        <f t="shared" si="144"/>
        <v>200</v>
      </c>
      <c r="AH203" s="60">
        <f t="shared" si="144"/>
        <v>50</v>
      </c>
      <c r="AI203" s="60">
        <f t="shared" si="144"/>
        <v>245.00000000000003</v>
      </c>
      <c r="AJ203" s="60">
        <f t="shared" si="144"/>
        <v>10245</v>
      </c>
      <c r="AK203" s="60">
        <f t="shared" si="144"/>
        <v>927.43094813904702</v>
      </c>
      <c r="AL203" s="60">
        <f t="shared" si="144"/>
        <v>18.548618962780939</v>
      </c>
      <c r="AM203" s="60">
        <f t="shared" ca="1" si="144"/>
        <v>-668.06630591818998</v>
      </c>
      <c r="AN203" s="60">
        <f t="shared" ca="1" si="144"/>
        <v>-668.06630591818998</v>
      </c>
      <c r="AO203" s="60">
        <f t="shared" ca="1" si="144"/>
        <v>668.06630591818998</v>
      </c>
      <c r="AP203" s="63">
        <f t="shared" si="121"/>
        <v>35</v>
      </c>
      <c r="AQ203" s="62">
        <f t="shared" si="122"/>
        <v>39.497237925563056</v>
      </c>
      <c r="AR203" s="62">
        <f t="shared" si="123"/>
        <v>1974.8618962781527</v>
      </c>
      <c r="AS203" s="62">
        <f t="shared" si="124"/>
        <v>3949.7237925563054</v>
      </c>
      <c r="AT203" s="62">
        <f t="shared" si="125"/>
        <v>-1974.8618962781527</v>
      </c>
      <c r="AU203" s="62">
        <f t="shared" si="126"/>
        <v>9874.3094813907628</v>
      </c>
      <c r="AV203" s="62">
        <f t="shared" si="127"/>
        <v>-3949.7237925563054</v>
      </c>
      <c r="AW203" s="63">
        <f t="shared" si="139"/>
        <v>5924.585688834457</v>
      </c>
      <c r="AX203" s="61" t="str">
        <f t="shared" ca="1" si="128"/>
        <v>VINTO</v>
      </c>
      <c r="AY203" s="69">
        <f t="shared" ca="1" si="140"/>
        <v>9576.9336940818102</v>
      </c>
      <c r="AZ203" s="51">
        <f t="shared" si="129"/>
        <v>13824.033273947069</v>
      </c>
      <c r="BA203" s="55">
        <f t="shared" ca="1" si="130"/>
        <v>1.4892464787186959</v>
      </c>
      <c r="BB203" s="55">
        <f t="shared" ca="1" si="141"/>
        <v>8.2580570355966909</v>
      </c>
      <c r="BC203" s="64">
        <f t="shared" ca="1" si="131"/>
        <v>5207.1547406954105</v>
      </c>
      <c r="BE203" s="52">
        <f t="shared" ca="1" si="132"/>
        <v>0.49999999999998468</v>
      </c>
      <c r="BF203" s="52">
        <f t="shared" ca="1" si="133"/>
        <v>0.49999999999998468</v>
      </c>
      <c r="BG203" s="52" t="str">
        <f t="shared" ca="1" si="134"/>
        <v/>
      </c>
      <c r="BH203" s="52">
        <f t="shared" ca="1" si="135"/>
        <v>0.49999999999998468</v>
      </c>
    </row>
    <row r="204" spans="19:60">
      <c r="S204" s="68">
        <f t="shared" si="142"/>
        <v>7</v>
      </c>
      <c r="T204" s="69">
        <f t="shared" si="142"/>
        <v>2</v>
      </c>
      <c r="U204" s="70">
        <f t="shared" si="120"/>
        <v>5</v>
      </c>
      <c r="V204" s="68">
        <f t="shared" si="136"/>
        <v>2</v>
      </c>
      <c r="W204" s="70">
        <f t="shared" si="136"/>
        <v>7</v>
      </c>
      <c r="X204" s="71">
        <f t="shared" si="136"/>
        <v>0.7142857142857143</v>
      </c>
      <c r="Y204" s="71">
        <f t="shared" si="136"/>
        <v>0.5</v>
      </c>
      <c r="Z204" s="69">
        <f t="shared" si="136"/>
        <v>10000</v>
      </c>
      <c r="AA204" s="69">
        <f t="shared" ca="1" si="136"/>
        <v>9282.5690518609536</v>
      </c>
      <c r="AB204" s="69">
        <f t="shared" ca="1" si="137"/>
        <v>-717.43094813904645</v>
      </c>
      <c r="AC204" s="69">
        <f t="shared" ca="1" si="138"/>
        <v>188.25048771415089</v>
      </c>
      <c r="AD204" s="73">
        <f t="shared" si="143"/>
        <v>0.3999999999999847</v>
      </c>
      <c r="AE204" s="69">
        <f t="shared" si="144"/>
        <v>0.70000000000000007</v>
      </c>
      <c r="AF204" s="69">
        <f t="shared" si="144"/>
        <v>4.9000000000000004</v>
      </c>
      <c r="AG204" s="78">
        <f t="shared" si="144"/>
        <v>200</v>
      </c>
      <c r="AH204" s="60">
        <f t="shared" si="144"/>
        <v>50</v>
      </c>
      <c r="AI204" s="60">
        <f t="shared" si="144"/>
        <v>245.00000000000003</v>
      </c>
      <c r="AJ204" s="60">
        <f t="shared" si="144"/>
        <v>10245</v>
      </c>
      <c r="AK204" s="60">
        <f t="shared" si="144"/>
        <v>927.43094813904702</v>
      </c>
      <c r="AL204" s="60">
        <f t="shared" si="144"/>
        <v>18.548618962780939</v>
      </c>
      <c r="AM204" s="60">
        <f t="shared" ca="1" si="144"/>
        <v>-668.06630591818998</v>
      </c>
      <c r="AN204" s="60">
        <f t="shared" ca="1" si="144"/>
        <v>-668.06630591818998</v>
      </c>
      <c r="AO204" s="60">
        <f t="shared" ca="1" si="144"/>
        <v>668.06630591818998</v>
      </c>
      <c r="AP204" s="63">
        <f t="shared" si="121"/>
        <v>35</v>
      </c>
      <c r="AQ204" s="62">
        <f t="shared" si="122"/>
        <v>49.121547406954186</v>
      </c>
      <c r="AR204" s="62">
        <f t="shared" si="123"/>
        <v>2456.0773703477093</v>
      </c>
      <c r="AS204" s="62">
        <f t="shared" si="124"/>
        <v>4912.1547406954187</v>
      </c>
      <c r="AT204" s="62">
        <f t="shared" si="125"/>
        <v>-2456.0773703477093</v>
      </c>
      <c r="AU204" s="62">
        <f t="shared" si="126"/>
        <v>12280.386851738547</v>
      </c>
      <c r="AV204" s="62">
        <f t="shared" si="127"/>
        <v>-4912.1547406954187</v>
      </c>
      <c r="AW204" s="63">
        <f t="shared" si="139"/>
        <v>7368.2321110431285</v>
      </c>
      <c r="AX204" s="61" t="str">
        <f t="shared" ca="1" si="128"/>
        <v>VINTO</v>
      </c>
      <c r="AY204" s="69">
        <f t="shared" ca="1" si="140"/>
        <v>9576.9336940818102</v>
      </c>
      <c r="AZ204" s="51">
        <f t="shared" si="129"/>
        <v>17192.541592433965</v>
      </c>
      <c r="BA204" s="55">
        <f t="shared" ca="1" si="130"/>
        <v>1.8521318286328539</v>
      </c>
      <c r="BB204" s="55">
        <f t="shared" ca="1" si="141"/>
        <v>10.270301455708989</v>
      </c>
      <c r="BC204" s="64">
        <f t="shared" ca="1" si="131"/>
        <v>6650.801162904082</v>
      </c>
      <c r="BE204" s="52">
        <f t="shared" ca="1" si="132"/>
        <v>0.3999999999999847</v>
      </c>
      <c r="BF204" s="52">
        <f t="shared" ca="1" si="133"/>
        <v>0.3999999999999847</v>
      </c>
      <c r="BG204" s="52" t="str">
        <f t="shared" ca="1" si="134"/>
        <v/>
      </c>
      <c r="BH204" s="52">
        <f t="shared" ca="1" si="135"/>
        <v>0.3999999999999847</v>
      </c>
    </row>
    <row r="205" spans="19:60">
      <c r="S205" s="68">
        <f t="shared" si="142"/>
        <v>7</v>
      </c>
      <c r="T205" s="69">
        <f t="shared" si="142"/>
        <v>2</v>
      </c>
      <c r="U205" s="70">
        <f t="shared" si="120"/>
        <v>5</v>
      </c>
      <c r="V205" s="68">
        <f t="shared" si="136"/>
        <v>2</v>
      </c>
      <c r="W205" s="70">
        <f t="shared" si="136"/>
        <v>7</v>
      </c>
      <c r="X205" s="71">
        <f t="shared" si="136"/>
        <v>0.7142857142857143</v>
      </c>
      <c r="Y205" s="71">
        <f t="shared" si="136"/>
        <v>0.5</v>
      </c>
      <c r="Z205" s="69">
        <f t="shared" si="136"/>
        <v>10000</v>
      </c>
      <c r="AA205" s="69">
        <f t="shared" ca="1" si="136"/>
        <v>9282.5690518609536</v>
      </c>
      <c r="AB205" s="69">
        <f t="shared" ca="1" si="137"/>
        <v>-717.43094813904645</v>
      </c>
      <c r="AC205" s="69">
        <f t="shared" ca="1" si="138"/>
        <v>188.25048771415089</v>
      </c>
      <c r="AD205" s="73">
        <f t="shared" si="143"/>
        <v>0.29999999999998472</v>
      </c>
      <c r="AE205" s="69">
        <f t="shared" si="144"/>
        <v>0.70000000000000007</v>
      </c>
      <c r="AF205" s="69">
        <f t="shared" si="144"/>
        <v>4.9000000000000004</v>
      </c>
      <c r="AG205" s="78">
        <f t="shared" si="144"/>
        <v>200</v>
      </c>
      <c r="AH205" s="60">
        <f t="shared" si="144"/>
        <v>50</v>
      </c>
      <c r="AI205" s="60">
        <f t="shared" si="144"/>
        <v>245.00000000000003</v>
      </c>
      <c r="AJ205" s="60">
        <f t="shared" si="144"/>
        <v>10245</v>
      </c>
      <c r="AK205" s="60">
        <f t="shared" si="144"/>
        <v>927.43094813904702</v>
      </c>
      <c r="AL205" s="60">
        <f t="shared" si="144"/>
        <v>18.548618962780939</v>
      </c>
      <c r="AM205" s="60">
        <f t="shared" ca="1" si="144"/>
        <v>-668.06630591818998</v>
      </c>
      <c r="AN205" s="60">
        <f t="shared" ca="1" si="144"/>
        <v>-668.06630591818998</v>
      </c>
      <c r="AO205" s="60">
        <f t="shared" ca="1" si="144"/>
        <v>668.06630591818998</v>
      </c>
      <c r="AP205" s="63">
        <f t="shared" si="121"/>
        <v>35</v>
      </c>
      <c r="AQ205" s="62">
        <f t="shared" si="122"/>
        <v>65.162063209273057</v>
      </c>
      <c r="AR205" s="62">
        <f t="shared" si="123"/>
        <v>3258.1031604636528</v>
      </c>
      <c r="AS205" s="62">
        <f t="shared" si="124"/>
        <v>6516.2063209273056</v>
      </c>
      <c r="AT205" s="62">
        <f t="shared" si="125"/>
        <v>-3258.1031604636528</v>
      </c>
      <c r="AU205" s="62">
        <f t="shared" si="126"/>
        <v>16290.515802318263</v>
      </c>
      <c r="AV205" s="62">
        <f t="shared" si="127"/>
        <v>-6516.2063209273056</v>
      </c>
      <c r="AW205" s="63">
        <f t="shared" si="139"/>
        <v>9774.3094813909574</v>
      </c>
      <c r="AX205" s="61" t="str">
        <f t="shared" ca="1" si="128"/>
        <v>VINTO</v>
      </c>
      <c r="AY205" s="69">
        <f t="shared" ca="1" si="140"/>
        <v>9576.9336940818102</v>
      </c>
      <c r="AZ205" s="51">
        <f t="shared" si="129"/>
        <v>22806.72212324557</v>
      </c>
      <c r="BA205" s="55">
        <f t="shared" ca="1" si="130"/>
        <v>2.4569407451564627</v>
      </c>
      <c r="BB205" s="55">
        <f t="shared" ca="1" si="141"/>
        <v>13.624042155896211</v>
      </c>
      <c r="BC205" s="64">
        <f t="shared" ca="1" si="131"/>
        <v>9056.878533251911</v>
      </c>
      <c r="BE205" s="52">
        <f t="shared" ca="1" si="132"/>
        <v>0.29999999999998472</v>
      </c>
      <c r="BF205" s="52">
        <f t="shared" ca="1" si="133"/>
        <v>0.29999999999998472</v>
      </c>
      <c r="BG205" s="52" t="str">
        <f t="shared" ca="1" si="134"/>
        <v/>
      </c>
      <c r="BH205" s="52">
        <f t="shared" ca="1" si="135"/>
        <v>0.29999999999998472</v>
      </c>
    </row>
    <row r="206" spans="19:60">
      <c r="S206" s="68">
        <f t="shared" si="142"/>
        <v>7</v>
      </c>
      <c r="T206" s="69">
        <f t="shared" si="142"/>
        <v>2</v>
      </c>
      <c r="U206" s="70">
        <f t="shared" si="120"/>
        <v>5</v>
      </c>
      <c r="V206" s="68">
        <f t="shared" si="136"/>
        <v>2</v>
      </c>
      <c r="W206" s="70">
        <f t="shared" si="136"/>
        <v>7</v>
      </c>
      <c r="X206" s="71">
        <f t="shared" si="136"/>
        <v>0.7142857142857143</v>
      </c>
      <c r="Y206" s="71">
        <f t="shared" si="136"/>
        <v>0.5</v>
      </c>
      <c r="Z206" s="69">
        <f t="shared" si="136"/>
        <v>10000</v>
      </c>
      <c r="AA206" s="69">
        <f t="shared" ca="1" si="136"/>
        <v>9282.5690518609536</v>
      </c>
      <c r="AB206" s="69">
        <f t="shared" ca="1" si="137"/>
        <v>-717.43094813904645</v>
      </c>
      <c r="AC206" s="69">
        <f t="shared" ca="1" si="138"/>
        <v>188.25048771415089</v>
      </c>
      <c r="AD206" s="73">
        <f t="shared" si="143"/>
        <v>0.19999999999998472</v>
      </c>
      <c r="AE206" s="69">
        <f t="shared" si="144"/>
        <v>0.70000000000000007</v>
      </c>
      <c r="AF206" s="69">
        <f t="shared" si="144"/>
        <v>4.9000000000000004</v>
      </c>
      <c r="AG206" s="78">
        <f t="shared" si="144"/>
        <v>200</v>
      </c>
      <c r="AH206" s="60">
        <f t="shared" si="144"/>
        <v>50</v>
      </c>
      <c r="AI206" s="60">
        <f t="shared" si="144"/>
        <v>245.00000000000003</v>
      </c>
      <c r="AJ206" s="60">
        <f t="shared" si="144"/>
        <v>10245</v>
      </c>
      <c r="AK206" s="60">
        <f t="shared" si="144"/>
        <v>927.43094813904702</v>
      </c>
      <c r="AL206" s="60">
        <f t="shared" si="144"/>
        <v>18.548618962780939</v>
      </c>
      <c r="AM206" s="60">
        <f t="shared" ca="1" si="144"/>
        <v>-668.06630591818998</v>
      </c>
      <c r="AN206" s="60">
        <f t="shared" ca="1" si="144"/>
        <v>-668.06630591818998</v>
      </c>
      <c r="AO206" s="60">
        <f t="shared" ca="1" si="144"/>
        <v>668.06630591818998</v>
      </c>
      <c r="AP206" s="63">
        <f t="shared" si="121"/>
        <v>35</v>
      </c>
      <c r="AQ206" s="62">
        <f t="shared" si="122"/>
        <v>97.243094813912037</v>
      </c>
      <c r="AR206" s="62">
        <f t="shared" si="123"/>
        <v>4862.1547406956015</v>
      </c>
      <c r="AS206" s="62">
        <f t="shared" si="124"/>
        <v>9724.309481391203</v>
      </c>
      <c r="AT206" s="62">
        <f t="shared" si="125"/>
        <v>-4862.1547406956015</v>
      </c>
      <c r="AU206" s="62">
        <f t="shared" si="126"/>
        <v>24310.773703478008</v>
      </c>
      <c r="AV206" s="62">
        <f t="shared" si="127"/>
        <v>-9724.309481391203</v>
      </c>
      <c r="AW206" s="63">
        <f t="shared" si="139"/>
        <v>14586.464222086805</v>
      </c>
      <c r="AX206" s="61" t="str">
        <f t="shared" ca="1" si="128"/>
        <v>VINTO</v>
      </c>
      <c r="AY206" s="69">
        <f t="shared" ca="1" si="140"/>
        <v>9576.9336940818102</v>
      </c>
      <c r="AZ206" s="51">
        <f t="shared" si="129"/>
        <v>34035.083184869211</v>
      </c>
      <c r="BA206" s="55">
        <f t="shared" ca="1" si="130"/>
        <v>3.6665585782037264</v>
      </c>
      <c r="BB206" s="55">
        <f t="shared" ca="1" si="141"/>
        <v>20.33152355627092</v>
      </c>
      <c r="BC206" s="64">
        <f t="shared" ca="1" si="131"/>
        <v>13869.033273947758</v>
      </c>
      <c r="BE206" s="52">
        <f t="shared" ca="1" si="132"/>
        <v>0.19999999999998472</v>
      </c>
      <c r="BF206" s="52">
        <f t="shared" ca="1" si="133"/>
        <v>0.19999999999998472</v>
      </c>
      <c r="BG206" s="52" t="str">
        <f t="shared" ca="1" si="134"/>
        <v/>
      </c>
      <c r="BH206" s="52">
        <f t="shared" ca="1" si="135"/>
        <v>0.19999999999998472</v>
      </c>
    </row>
    <row r="207" spans="19:60">
      <c r="S207" s="68">
        <f t="shared" si="142"/>
        <v>7</v>
      </c>
      <c r="T207" s="69">
        <f t="shared" si="142"/>
        <v>2</v>
      </c>
      <c r="U207" s="70">
        <f t="shared" si="120"/>
        <v>5</v>
      </c>
      <c r="V207" s="68">
        <f t="shared" si="136"/>
        <v>2</v>
      </c>
      <c r="W207" s="70">
        <f t="shared" si="136"/>
        <v>7</v>
      </c>
      <c r="X207" s="71">
        <f t="shared" si="136"/>
        <v>0.7142857142857143</v>
      </c>
      <c r="Y207" s="71">
        <f t="shared" si="136"/>
        <v>0.5</v>
      </c>
      <c r="Z207" s="69">
        <f t="shared" si="136"/>
        <v>10000</v>
      </c>
      <c r="AA207" s="69">
        <f t="shared" ca="1" si="136"/>
        <v>9282.5690518609536</v>
      </c>
      <c r="AB207" s="69">
        <f t="shared" ca="1" si="137"/>
        <v>-717.43094813904645</v>
      </c>
      <c r="AC207" s="69">
        <f t="shared" ca="1" si="138"/>
        <v>188.25048771415089</v>
      </c>
      <c r="AD207" s="73">
        <f t="shared" si="143"/>
        <v>9.9999999999984712E-2</v>
      </c>
      <c r="AE207" s="69">
        <f t="shared" si="144"/>
        <v>0.70000000000000007</v>
      </c>
      <c r="AF207" s="69">
        <f t="shared" si="144"/>
        <v>4.9000000000000004</v>
      </c>
      <c r="AG207" s="78">
        <f t="shared" si="144"/>
        <v>200</v>
      </c>
      <c r="AH207" s="60">
        <f t="shared" si="144"/>
        <v>50</v>
      </c>
      <c r="AI207" s="60">
        <f t="shared" si="144"/>
        <v>245.00000000000003</v>
      </c>
      <c r="AJ207" s="60">
        <f t="shared" si="144"/>
        <v>10245</v>
      </c>
      <c r="AK207" s="60">
        <f t="shared" si="144"/>
        <v>927.43094813904702</v>
      </c>
      <c r="AL207" s="60">
        <f t="shared" si="144"/>
        <v>18.548618962780939</v>
      </c>
      <c r="AM207" s="60">
        <f t="shared" ca="1" si="144"/>
        <v>-668.06630591818998</v>
      </c>
      <c r="AN207" s="60">
        <f t="shared" ca="1" si="144"/>
        <v>-668.06630591818998</v>
      </c>
      <c r="AO207" s="60">
        <f t="shared" ca="1" si="144"/>
        <v>668.06630591818998</v>
      </c>
      <c r="AP207" s="63">
        <f t="shared" si="121"/>
        <v>35</v>
      </c>
      <c r="AQ207" s="62">
        <f t="shared" si="122"/>
        <v>193.4861896278388</v>
      </c>
      <c r="AR207" s="62">
        <f t="shared" si="123"/>
        <v>9674.3094813919397</v>
      </c>
      <c r="AS207" s="62">
        <f t="shared" si="124"/>
        <v>19348.618962783879</v>
      </c>
      <c r="AT207" s="62">
        <f t="shared" si="125"/>
        <v>-9674.3094813919397</v>
      </c>
      <c r="AU207" s="62">
        <f t="shared" si="126"/>
        <v>48371.547406959697</v>
      </c>
      <c r="AV207" s="62">
        <f t="shared" si="127"/>
        <v>-19348.618962783879</v>
      </c>
      <c r="AW207" s="63">
        <f t="shared" si="139"/>
        <v>29022.928444175817</v>
      </c>
      <c r="AX207" s="61" t="str">
        <f t="shared" ca="1" si="128"/>
        <v>VINTO</v>
      </c>
      <c r="AY207" s="69">
        <f t="shared" ca="1" si="140"/>
        <v>9576.9336940818102</v>
      </c>
      <c r="AZ207" s="51">
        <f t="shared" si="129"/>
        <v>67720.166369743572</v>
      </c>
      <c r="BA207" s="55">
        <f t="shared" ca="1" si="130"/>
        <v>7.2954120773458886</v>
      </c>
      <c r="BB207" s="55">
        <f t="shared" ca="1" si="141"/>
        <v>40.453967757397102</v>
      </c>
      <c r="BC207" s="64">
        <f t="shared" ca="1" si="131"/>
        <v>28305.497496036769</v>
      </c>
      <c r="BE207" s="52">
        <f t="shared" ca="1" si="132"/>
        <v>9.9999999999984712E-2</v>
      </c>
      <c r="BF207" s="52">
        <f t="shared" ca="1" si="133"/>
        <v>9.9999999999984712E-2</v>
      </c>
      <c r="BG207" s="52" t="str">
        <f t="shared" ca="1" si="134"/>
        <v/>
      </c>
      <c r="BH207" s="52">
        <f t="shared" ca="1" si="135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6.74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4.8999999999999844</v>
      </c>
      <c r="BF215" s="52">
        <f ca="1">MAX(BF217:BF416)</f>
        <v>0</v>
      </c>
      <c r="BG215" s="52">
        <f ca="1">AVERAGE(MAX(BG217:BG416),MIN(BG217:BG416))</f>
        <v>11.749999999999993</v>
      </c>
      <c r="BH215" s="52">
        <f ca="1">MIN(BH217:BH416)</f>
        <v>10.299999999999965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9282.5690518609536</v>
      </c>
      <c r="AB217" s="69">
        <f ca="1">AA217-Z217</f>
        <v>-717.43094813904645</v>
      </c>
      <c r="AC217" s="69">
        <f ca="1">X$4</f>
        <v>188.25048771415089</v>
      </c>
      <c r="AD217" s="83">
        <f>AD8</f>
        <v>20</v>
      </c>
      <c r="AE217" s="69">
        <f>2/20*W217</f>
        <v>0.70000000000000007</v>
      </c>
      <c r="AF217" s="69">
        <f>J$3</f>
        <v>4.9000000000000004</v>
      </c>
      <c r="AG217" s="72">
        <f>X$3</f>
        <v>200</v>
      </c>
      <c r="AH217" s="60">
        <f>Z217/AG217</f>
        <v>50</v>
      </c>
      <c r="AI217" s="60">
        <f>AF217*AH217</f>
        <v>245.00000000000003</v>
      </c>
      <c r="AJ217" s="60">
        <f>Z217+AI217</f>
        <v>10245</v>
      </c>
      <c r="AK217" s="60">
        <f>K$3</f>
        <v>927.43094813904702</v>
      </c>
      <c r="AL217" s="60">
        <f>AK217/AH217</f>
        <v>18.548618962780939</v>
      </c>
      <c r="AM217" s="60">
        <f ca="1">IF(AY217&gt;AJ217,"VINTO",AW217-AP217-AK217)</f>
        <v>-1060.5524955459994</v>
      </c>
      <c r="AN217" s="60">
        <f t="shared" ref="AN217" ca="1" si="145">AM217</f>
        <v>-1060.5524955459994</v>
      </c>
      <c r="AO217" s="60">
        <f t="shared" ref="AO217" ca="1" si="146">IFERROR(-AN217,"")</f>
        <v>1060.5524955459994</v>
      </c>
      <c r="AP217" s="63">
        <f t="shared" ref="AP217:AP280" si="147">AE217*AH217</f>
        <v>35</v>
      </c>
      <c r="AQ217" s="62">
        <f t="shared" ref="AQ217:AQ280" si="148">IF(AL217=0,1,(1+(AL217+AE217)/(AD217*(T217-1))))</f>
        <v>1.9624309481390469</v>
      </c>
      <c r="AR217" s="62">
        <f t="shared" ref="AR217:AR280" si="149">IF(AQ217&lt;=0,AH217,AQ217*AH217)</f>
        <v>98.121547406952345</v>
      </c>
      <c r="AS217" s="62">
        <f t="shared" ref="AS217:AS280" si="150">(T217*AR217)</f>
        <v>196.24309481390469</v>
      </c>
      <c r="AT217" s="62">
        <f t="shared" ref="AT217:AT280" si="151">-AR217</f>
        <v>-98.121547406952345</v>
      </c>
      <c r="AU217" s="62">
        <f t="shared" ref="AU217:AU280" si="152">(AS217+AT217)*U217</f>
        <v>294.36464222085704</v>
      </c>
      <c r="AV217" s="62">
        <f t="shared" ref="AV217:AV280" si="153">AT217*V217</f>
        <v>-392.48618962780938</v>
      </c>
      <c r="AW217" s="63">
        <f t="shared" ref="AW217" si="154">SUM(AU217:AV217)</f>
        <v>-98.121547406952345</v>
      </c>
      <c r="AX217" s="61" t="str">
        <f t="shared" ref="AX217:AX280" ca="1" si="155">IF(AY217+AW217&gt;AJ217,"VINTO","")</f>
        <v/>
      </c>
      <c r="AY217" s="69">
        <f ca="1">AA217+AW217</f>
        <v>9184.4475044540013</v>
      </c>
      <c r="AZ217" s="51">
        <f t="shared" ref="AZ217:AZ280" si="156">AR217*W217</f>
        <v>686.85083184866642</v>
      </c>
      <c r="BA217" s="55">
        <f t="shared" ref="BA217:BA280" ca="1" si="157">IFERROR(AZ217/AA217,0)</f>
        <v>7.3993614053532705E-2</v>
      </c>
      <c r="BB217" s="55">
        <f ca="1">IFERROR(AW217/ABS(AB217),0)</f>
        <v>-0.1367679323863448</v>
      </c>
      <c r="BC217" s="64">
        <f t="shared" ref="BC217:BC280" ca="1" si="158">AW217+AB217</f>
        <v>-815.5524955459988</v>
      </c>
      <c r="BE217" s="52" t="str">
        <f t="shared" ref="BE217:BE280" ca="1" si="159">IF(((AR217-AC217)/AC217)&gt;=BE$4,AD217,"")</f>
        <v/>
      </c>
      <c r="BF217" s="52" t="str">
        <f t="shared" ref="BF217:BF280" ca="1" si="160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161">ROUND((1/T218)*S218,0)-1</f>
        <v>3</v>
      </c>
      <c r="V218" s="68">
        <f t="shared" ref="V218:AA233" si="162">V217</f>
        <v>4</v>
      </c>
      <c r="W218" s="70">
        <f t="shared" si="162"/>
        <v>7</v>
      </c>
      <c r="X218" s="71">
        <f t="shared" si="162"/>
        <v>0.42857142857142855</v>
      </c>
      <c r="Y218" s="71">
        <f t="shared" si="162"/>
        <v>0.5</v>
      </c>
      <c r="Z218" s="69">
        <f t="shared" si="162"/>
        <v>10000</v>
      </c>
      <c r="AA218" s="69">
        <f t="shared" ca="1" si="162"/>
        <v>9282.5690518609536</v>
      </c>
      <c r="AB218" s="69">
        <f t="shared" ref="AB218:AB281" ca="1" si="163">AA218-Z218</f>
        <v>-717.43094813904645</v>
      </c>
      <c r="AC218" s="69">
        <f t="shared" ref="AC218:AC249" ca="1" si="164">AC217</f>
        <v>188.25048771415089</v>
      </c>
      <c r="AD218" s="73">
        <f>AD217-0.1</f>
        <v>19.899999999999999</v>
      </c>
      <c r="AE218" s="69">
        <f>AE217</f>
        <v>0.70000000000000007</v>
      </c>
      <c r="AF218" s="69">
        <f>AF217</f>
        <v>4.9000000000000004</v>
      </c>
      <c r="AG218" s="78">
        <f>AG217</f>
        <v>200</v>
      </c>
      <c r="AH218" s="60">
        <f>AH217</f>
        <v>50</v>
      </c>
      <c r="AI218" s="60">
        <f>AI217</f>
        <v>245.00000000000003</v>
      </c>
      <c r="AJ218" s="60">
        <f t="shared" ref="AJ218:AK218" si="165">AJ217</f>
        <v>10245</v>
      </c>
      <c r="AK218" s="60">
        <f t="shared" si="165"/>
        <v>927.43094813904702</v>
      </c>
      <c r="AL218" s="60">
        <f>AL217</f>
        <v>18.548618962780939</v>
      </c>
      <c r="AM218" s="60">
        <f t="shared" ref="AM218:AO218" ca="1" si="166">AM217</f>
        <v>-1060.5524955459994</v>
      </c>
      <c r="AN218" s="60">
        <f t="shared" ca="1" si="166"/>
        <v>-1060.5524955459994</v>
      </c>
      <c r="AO218" s="60">
        <f t="shared" ca="1" si="166"/>
        <v>1060.5524955459994</v>
      </c>
      <c r="AP218" s="63">
        <f t="shared" si="147"/>
        <v>35</v>
      </c>
      <c r="AQ218" s="62">
        <f t="shared" si="148"/>
        <v>1.9672672845618564</v>
      </c>
      <c r="AR218" s="62">
        <f t="shared" si="149"/>
        <v>98.36336422809282</v>
      </c>
      <c r="AS218" s="62">
        <f t="shared" si="150"/>
        <v>196.72672845618564</v>
      </c>
      <c r="AT218" s="62">
        <f t="shared" si="151"/>
        <v>-98.36336422809282</v>
      </c>
      <c r="AU218" s="62">
        <f t="shared" si="152"/>
        <v>295.09009268427849</v>
      </c>
      <c r="AV218" s="62">
        <f t="shared" si="153"/>
        <v>-393.45345691237128</v>
      </c>
      <c r="AW218" s="63">
        <f t="shared" ref="AW218:AW281" si="167">SUM(AU218:AV218)</f>
        <v>-98.363364228092792</v>
      </c>
      <c r="AX218" s="61" t="str">
        <f t="shared" ca="1" si="155"/>
        <v/>
      </c>
      <c r="AY218" s="69">
        <f t="shared" ref="AY218:AY281" ca="1" si="168">AY217</f>
        <v>9184.4475044540013</v>
      </c>
      <c r="AZ218" s="51">
        <f t="shared" si="156"/>
        <v>688.54354959664977</v>
      </c>
      <c r="BA218" s="55">
        <f t="shared" ca="1" si="157"/>
        <v>7.4175968500725747E-2</v>
      </c>
      <c r="BB218" s="55">
        <f t="shared" ref="BB218:BB281" ca="1" si="169">IFERROR(AW218/ABS(AB218),0)</f>
        <v>-0.13710499175319774</v>
      </c>
      <c r="BC218" s="64">
        <f t="shared" ca="1" si="158"/>
        <v>-815.79431236713924</v>
      </c>
      <c r="BE218" s="52" t="str">
        <f t="shared" ca="1" si="159"/>
        <v/>
      </c>
      <c r="BF218" s="52" t="str">
        <f t="shared" ca="1" si="160"/>
        <v/>
      </c>
      <c r="BG218" s="52">
        <f t="shared" ref="BG218:BG281" ca="1" si="170">IF(BA218&lt;=BG$213,AD218,"")</f>
        <v>19.899999999999999</v>
      </c>
      <c r="BH218" s="52">
        <f t="shared" ref="BH218:BH281" ca="1" si="171">IF(BB218&gt;=BH$213,AD218,"")</f>
        <v>19.899999999999999</v>
      </c>
    </row>
    <row r="219" spans="19:60">
      <c r="S219" s="68">
        <f t="shared" ref="S219:T234" si="172">S218</f>
        <v>7</v>
      </c>
      <c r="T219" s="69">
        <f t="shared" si="172"/>
        <v>2</v>
      </c>
      <c r="U219" s="70">
        <f t="shared" si="161"/>
        <v>3</v>
      </c>
      <c r="V219" s="68">
        <f t="shared" si="162"/>
        <v>4</v>
      </c>
      <c r="W219" s="70">
        <f t="shared" si="162"/>
        <v>7</v>
      </c>
      <c r="X219" s="71">
        <f t="shared" si="162"/>
        <v>0.42857142857142855</v>
      </c>
      <c r="Y219" s="71">
        <f t="shared" si="162"/>
        <v>0.5</v>
      </c>
      <c r="Z219" s="69">
        <f t="shared" si="162"/>
        <v>10000</v>
      </c>
      <c r="AA219" s="69">
        <f t="shared" ca="1" si="162"/>
        <v>9282.5690518609536</v>
      </c>
      <c r="AB219" s="69">
        <f t="shared" ca="1" si="163"/>
        <v>-717.43094813904645</v>
      </c>
      <c r="AC219" s="69">
        <f t="shared" ca="1" si="164"/>
        <v>188.25048771415089</v>
      </c>
      <c r="AD219" s="73">
        <f t="shared" ref="AD219:AD282" si="173">AD218-0.1</f>
        <v>19.799999999999997</v>
      </c>
      <c r="AE219" s="69">
        <f t="shared" ref="AE219:AO234" si="174">AE218</f>
        <v>0.70000000000000007</v>
      </c>
      <c r="AF219" s="69">
        <f t="shared" si="174"/>
        <v>4.9000000000000004</v>
      </c>
      <c r="AG219" s="78">
        <f t="shared" si="174"/>
        <v>200</v>
      </c>
      <c r="AH219" s="60">
        <f t="shared" si="174"/>
        <v>50</v>
      </c>
      <c r="AI219" s="60">
        <f t="shared" si="174"/>
        <v>245.00000000000003</v>
      </c>
      <c r="AJ219" s="60">
        <f t="shared" si="174"/>
        <v>10245</v>
      </c>
      <c r="AK219" s="60">
        <f t="shared" si="174"/>
        <v>927.43094813904702</v>
      </c>
      <c r="AL219" s="60">
        <f t="shared" si="174"/>
        <v>18.548618962780939</v>
      </c>
      <c r="AM219" s="60">
        <f t="shared" ca="1" si="174"/>
        <v>-1060.5524955459994</v>
      </c>
      <c r="AN219" s="60">
        <f t="shared" ca="1" si="174"/>
        <v>-1060.5524955459994</v>
      </c>
      <c r="AO219" s="60">
        <f t="shared" ca="1" si="174"/>
        <v>1060.5524955459994</v>
      </c>
      <c r="AP219" s="63">
        <f t="shared" si="147"/>
        <v>35</v>
      </c>
      <c r="AQ219" s="62">
        <f t="shared" si="148"/>
        <v>1.9721524728677244</v>
      </c>
      <c r="AR219" s="62">
        <f t="shared" si="149"/>
        <v>98.607623643386219</v>
      </c>
      <c r="AS219" s="62">
        <f t="shared" si="150"/>
        <v>197.21524728677244</v>
      </c>
      <c r="AT219" s="62">
        <f t="shared" si="151"/>
        <v>-98.607623643386219</v>
      </c>
      <c r="AU219" s="62">
        <f t="shared" si="152"/>
        <v>295.82287093015867</v>
      </c>
      <c r="AV219" s="62">
        <f t="shared" si="153"/>
        <v>-394.43049457354488</v>
      </c>
      <c r="AW219" s="63">
        <f t="shared" si="167"/>
        <v>-98.607623643386205</v>
      </c>
      <c r="AX219" s="61" t="str">
        <f t="shared" ca="1" si="155"/>
        <v/>
      </c>
      <c r="AY219" s="69">
        <f t="shared" ca="1" si="168"/>
        <v>9184.4475044540013</v>
      </c>
      <c r="AZ219" s="51">
        <f t="shared" si="156"/>
        <v>690.25336550370355</v>
      </c>
      <c r="BA219" s="55">
        <f t="shared" ca="1" si="157"/>
        <v>7.4360164912031845E-2</v>
      </c>
      <c r="BB219" s="55">
        <f t="shared" ca="1" si="169"/>
        <v>-0.13744545576011993</v>
      </c>
      <c r="BC219" s="64">
        <f t="shared" ca="1" si="158"/>
        <v>-816.03857178243265</v>
      </c>
      <c r="BE219" s="52" t="str">
        <f t="shared" ca="1" si="159"/>
        <v/>
      </c>
      <c r="BF219" s="52" t="str">
        <f t="shared" ca="1" si="160"/>
        <v/>
      </c>
      <c r="BG219" s="52">
        <f t="shared" ca="1" si="170"/>
        <v>19.799999999999997</v>
      </c>
      <c r="BH219" s="52">
        <f t="shared" ca="1" si="171"/>
        <v>19.799999999999997</v>
      </c>
    </row>
    <row r="220" spans="19:60">
      <c r="S220" s="68">
        <f t="shared" si="172"/>
        <v>7</v>
      </c>
      <c r="T220" s="69">
        <f t="shared" si="172"/>
        <v>2</v>
      </c>
      <c r="U220" s="70">
        <f t="shared" si="161"/>
        <v>3</v>
      </c>
      <c r="V220" s="68">
        <f t="shared" si="162"/>
        <v>4</v>
      </c>
      <c r="W220" s="70">
        <f t="shared" si="162"/>
        <v>7</v>
      </c>
      <c r="X220" s="71">
        <f t="shared" si="162"/>
        <v>0.42857142857142855</v>
      </c>
      <c r="Y220" s="71">
        <f t="shared" si="162"/>
        <v>0.5</v>
      </c>
      <c r="Z220" s="69">
        <f t="shared" si="162"/>
        <v>10000</v>
      </c>
      <c r="AA220" s="69">
        <f t="shared" ca="1" si="162"/>
        <v>9282.5690518609536</v>
      </c>
      <c r="AB220" s="69">
        <f t="shared" ca="1" si="163"/>
        <v>-717.43094813904645</v>
      </c>
      <c r="AC220" s="69">
        <f t="shared" ca="1" si="164"/>
        <v>188.25048771415089</v>
      </c>
      <c r="AD220" s="73">
        <f t="shared" si="173"/>
        <v>19.699999999999996</v>
      </c>
      <c r="AE220" s="69">
        <f t="shared" si="174"/>
        <v>0.70000000000000007</v>
      </c>
      <c r="AF220" s="69">
        <f t="shared" si="174"/>
        <v>4.9000000000000004</v>
      </c>
      <c r="AG220" s="78">
        <f t="shared" si="174"/>
        <v>200</v>
      </c>
      <c r="AH220" s="60">
        <f t="shared" si="174"/>
        <v>50</v>
      </c>
      <c r="AI220" s="60">
        <f t="shared" si="174"/>
        <v>245.00000000000003</v>
      </c>
      <c r="AJ220" s="60">
        <f t="shared" si="174"/>
        <v>10245</v>
      </c>
      <c r="AK220" s="60">
        <f t="shared" si="174"/>
        <v>927.43094813904702</v>
      </c>
      <c r="AL220" s="60">
        <f t="shared" si="174"/>
        <v>18.548618962780939</v>
      </c>
      <c r="AM220" s="60">
        <f t="shared" ca="1" si="174"/>
        <v>-1060.5524955459994</v>
      </c>
      <c r="AN220" s="60">
        <f t="shared" ca="1" si="174"/>
        <v>-1060.5524955459994</v>
      </c>
      <c r="AO220" s="60">
        <f t="shared" ca="1" si="174"/>
        <v>1060.5524955459994</v>
      </c>
      <c r="AP220" s="63">
        <f t="shared" si="147"/>
        <v>35</v>
      </c>
      <c r="AQ220" s="62">
        <f t="shared" si="148"/>
        <v>1.9770872569939564</v>
      </c>
      <c r="AR220" s="62">
        <f t="shared" si="149"/>
        <v>98.854362849697822</v>
      </c>
      <c r="AS220" s="62">
        <f t="shared" si="150"/>
        <v>197.70872569939564</v>
      </c>
      <c r="AT220" s="62">
        <f t="shared" si="151"/>
        <v>-98.854362849697822</v>
      </c>
      <c r="AU220" s="62">
        <f t="shared" si="152"/>
        <v>296.56308854909344</v>
      </c>
      <c r="AV220" s="62">
        <f t="shared" si="153"/>
        <v>-395.41745139879129</v>
      </c>
      <c r="AW220" s="63">
        <f t="shared" si="167"/>
        <v>-98.85436284969785</v>
      </c>
      <c r="AX220" s="61" t="str">
        <f t="shared" ca="1" si="155"/>
        <v/>
      </c>
      <c r="AY220" s="69">
        <f t="shared" ca="1" si="168"/>
        <v>9184.4475044540013</v>
      </c>
      <c r="AZ220" s="51">
        <f t="shared" si="156"/>
        <v>691.98053994788472</v>
      </c>
      <c r="BA220" s="55">
        <f t="shared" ca="1" si="157"/>
        <v>7.4546231337665914E-2</v>
      </c>
      <c r="BB220" s="55">
        <f t="shared" ca="1" si="169"/>
        <v>-0.13778937625442209</v>
      </c>
      <c r="BC220" s="64">
        <f t="shared" ca="1" si="158"/>
        <v>-816.2853109887443</v>
      </c>
      <c r="BE220" s="52" t="str">
        <f t="shared" ca="1" si="159"/>
        <v/>
      </c>
      <c r="BF220" s="52" t="str">
        <f t="shared" ca="1" si="160"/>
        <v/>
      </c>
      <c r="BG220" s="52">
        <f t="shared" ca="1" si="170"/>
        <v>19.699999999999996</v>
      </c>
      <c r="BH220" s="52">
        <f t="shared" ca="1" si="171"/>
        <v>19.699999999999996</v>
      </c>
    </row>
    <row r="221" spans="19:60">
      <c r="S221" s="68">
        <f t="shared" si="172"/>
        <v>7</v>
      </c>
      <c r="T221" s="69">
        <f t="shared" si="172"/>
        <v>2</v>
      </c>
      <c r="U221" s="70">
        <f t="shared" si="161"/>
        <v>3</v>
      </c>
      <c r="V221" s="68">
        <f t="shared" si="162"/>
        <v>4</v>
      </c>
      <c r="W221" s="70">
        <f t="shared" si="162"/>
        <v>7</v>
      </c>
      <c r="X221" s="71">
        <f t="shared" si="162"/>
        <v>0.42857142857142855</v>
      </c>
      <c r="Y221" s="71">
        <f t="shared" si="162"/>
        <v>0.5</v>
      </c>
      <c r="Z221" s="69">
        <f t="shared" si="162"/>
        <v>10000</v>
      </c>
      <c r="AA221" s="69">
        <f t="shared" ca="1" si="162"/>
        <v>9282.5690518609536</v>
      </c>
      <c r="AB221" s="69">
        <f t="shared" ca="1" si="163"/>
        <v>-717.43094813904645</v>
      </c>
      <c r="AC221" s="69">
        <f t="shared" ca="1" si="164"/>
        <v>188.25048771415089</v>
      </c>
      <c r="AD221" s="73">
        <f t="shared" si="173"/>
        <v>19.599999999999994</v>
      </c>
      <c r="AE221" s="69">
        <f t="shared" si="174"/>
        <v>0.70000000000000007</v>
      </c>
      <c r="AF221" s="69">
        <f t="shared" si="174"/>
        <v>4.9000000000000004</v>
      </c>
      <c r="AG221" s="78">
        <f t="shared" si="174"/>
        <v>200</v>
      </c>
      <c r="AH221" s="60">
        <f t="shared" si="174"/>
        <v>50</v>
      </c>
      <c r="AI221" s="60">
        <f t="shared" si="174"/>
        <v>245.00000000000003</v>
      </c>
      <c r="AJ221" s="60">
        <f t="shared" si="174"/>
        <v>10245</v>
      </c>
      <c r="AK221" s="60">
        <f t="shared" si="174"/>
        <v>927.43094813904702</v>
      </c>
      <c r="AL221" s="60">
        <f t="shared" si="174"/>
        <v>18.548618962780939</v>
      </c>
      <c r="AM221" s="60">
        <f t="shared" ca="1" si="174"/>
        <v>-1060.5524955459994</v>
      </c>
      <c r="AN221" s="60">
        <f t="shared" ca="1" si="174"/>
        <v>-1060.5524955459994</v>
      </c>
      <c r="AO221" s="60">
        <f t="shared" ca="1" si="174"/>
        <v>1060.5524955459994</v>
      </c>
      <c r="AP221" s="63">
        <f t="shared" si="147"/>
        <v>35</v>
      </c>
      <c r="AQ221" s="62">
        <f t="shared" si="148"/>
        <v>1.9820723960602522</v>
      </c>
      <c r="AR221" s="62">
        <f t="shared" si="149"/>
        <v>99.103619803012606</v>
      </c>
      <c r="AS221" s="62">
        <f t="shared" si="150"/>
        <v>198.20723960602521</v>
      </c>
      <c r="AT221" s="62">
        <f t="shared" si="151"/>
        <v>-99.103619803012606</v>
      </c>
      <c r="AU221" s="62">
        <f t="shared" si="152"/>
        <v>297.31085940903779</v>
      </c>
      <c r="AV221" s="62">
        <f t="shared" si="153"/>
        <v>-396.41447921205042</v>
      </c>
      <c r="AW221" s="63">
        <f t="shared" si="167"/>
        <v>-99.103619803012634</v>
      </c>
      <c r="AX221" s="61" t="str">
        <f t="shared" ca="1" si="155"/>
        <v/>
      </c>
      <c r="AY221" s="69">
        <f t="shared" ca="1" si="168"/>
        <v>9184.4475044540013</v>
      </c>
      <c r="AZ221" s="51">
        <f t="shared" si="156"/>
        <v>693.72533862108821</v>
      </c>
      <c r="BA221" s="55">
        <f t="shared" ca="1" si="157"/>
        <v>7.4734196400296243E-2</v>
      </c>
      <c r="BB221" s="55">
        <f t="shared" ca="1" si="169"/>
        <v>-0.13813680614152318</v>
      </c>
      <c r="BC221" s="64">
        <f t="shared" ca="1" si="158"/>
        <v>-816.53456794205908</v>
      </c>
      <c r="BE221" s="52" t="str">
        <f t="shared" ca="1" si="159"/>
        <v/>
      </c>
      <c r="BF221" s="52" t="str">
        <f t="shared" ca="1" si="160"/>
        <v/>
      </c>
      <c r="BG221" s="52">
        <f t="shared" ca="1" si="170"/>
        <v>19.599999999999994</v>
      </c>
      <c r="BH221" s="52">
        <f t="shared" ca="1" si="171"/>
        <v>19.599999999999994</v>
      </c>
    </row>
    <row r="222" spans="19:60">
      <c r="S222" s="68">
        <f t="shared" si="172"/>
        <v>7</v>
      </c>
      <c r="T222" s="69">
        <f t="shared" si="172"/>
        <v>2</v>
      </c>
      <c r="U222" s="70">
        <f t="shared" si="161"/>
        <v>3</v>
      </c>
      <c r="V222" s="68">
        <f t="shared" si="162"/>
        <v>4</v>
      </c>
      <c r="W222" s="70">
        <f t="shared" si="162"/>
        <v>7</v>
      </c>
      <c r="X222" s="71">
        <f t="shared" si="162"/>
        <v>0.42857142857142855</v>
      </c>
      <c r="Y222" s="71">
        <f t="shared" si="162"/>
        <v>0.5</v>
      </c>
      <c r="Z222" s="69">
        <f t="shared" si="162"/>
        <v>10000</v>
      </c>
      <c r="AA222" s="69">
        <f t="shared" ca="1" si="162"/>
        <v>9282.5690518609536</v>
      </c>
      <c r="AB222" s="69">
        <f t="shared" ca="1" si="163"/>
        <v>-717.43094813904645</v>
      </c>
      <c r="AC222" s="69">
        <f t="shared" ca="1" si="164"/>
        <v>188.25048771415089</v>
      </c>
      <c r="AD222" s="73">
        <f t="shared" si="173"/>
        <v>19.499999999999993</v>
      </c>
      <c r="AE222" s="69">
        <f t="shared" si="174"/>
        <v>0.70000000000000007</v>
      </c>
      <c r="AF222" s="69">
        <f t="shared" si="174"/>
        <v>4.9000000000000004</v>
      </c>
      <c r="AG222" s="78">
        <f t="shared" si="174"/>
        <v>200</v>
      </c>
      <c r="AH222" s="60">
        <f t="shared" si="174"/>
        <v>50</v>
      </c>
      <c r="AI222" s="60">
        <f t="shared" si="174"/>
        <v>245.00000000000003</v>
      </c>
      <c r="AJ222" s="60">
        <f t="shared" si="174"/>
        <v>10245</v>
      </c>
      <c r="AK222" s="60">
        <f t="shared" si="174"/>
        <v>927.43094813904702</v>
      </c>
      <c r="AL222" s="60">
        <f t="shared" si="174"/>
        <v>18.548618962780939</v>
      </c>
      <c r="AM222" s="60">
        <f t="shared" ca="1" si="174"/>
        <v>-1060.5524955459994</v>
      </c>
      <c r="AN222" s="60">
        <f t="shared" ca="1" si="174"/>
        <v>-1060.5524955459994</v>
      </c>
      <c r="AO222" s="60">
        <f t="shared" ca="1" si="174"/>
        <v>1060.5524955459994</v>
      </c>
      <c r="AP222" s="63">
        <f t="shared" si="147"/>
        <v>35</v>
      </c>
      <c r="AQ222" s="62">
        <f t="shared" si="148"/>
        <v>1.9871086647579972</v>
      </c>
      <c r="AR222" s="62">
        <f t="shared" si="149"/>
        <v>99.355433237899859</v>
      </c>
      <c r="AS222" s="62">
        <f t="shared" si="150"/>
        <v>198.71086647579972</v>
      </c>
      <c r="AT222" s="62">
        <f t="shared" si="151"/>
        <v>-99.355433237899859</v>
      </c>
      <c r="AU222" s="62">
        <f t="shared" si="152"/>
        <v>298.06629971369955</v>
      </c>
      <c r="AV222" s="62">
        <f t="shared" si="153"/>
        <v>-397.42173295159944</v>
      </c>
      <c r="AW222" s="63">
        <f t="shared" si="167"/>
        <v>-99.355433237899888</v>
      </c>
      <c r="AX222" s="61" t="str">
        <f t="shared" ca="1" si="155"/>
        <v/>
      </c>
      <c r="AY222" s="69">
        <f t="shared" ca="1" si="168"/>
        <v>9184.4475044540013</v>
      </c>
      <c r="AZ222" s="51">
        <f t="shared" si="156"/>
        <v>695.48803266529899</v>
      </c>
      <c r="BA222" s="55">
        <f t="shared" ca="1" si="157"/>
        <v>7.4924089309722802E-2</v>
      </c>
      <c r="BB222" s="55">
        <f t="shared" ca="1" si="169"/>
        <v>-0.13848779941208175</v>
      </c>
      <c r="BC222" s="64">
        <f t="shared" ca="1" si="158"/>
        <v>-816.78638137694634</v>
      </c>
      <c r="BE222" s="52" t="str">
        <f t="shared" ca="1" si="159"/>
        <v/>
      </c>
      <c r="BF222" s="52" t="str">
        <f t="shared" ca="1" si="160"/>
        <v/>
      </c>
      <c r="BG222" s="52">
        <f t="shared" ca="1" si="170"/>
        <v>19.499999999999993</v>
      </c>
      <c r="BH222" s="52">
        <f t="shared" ca="1" si="171"/>
        <v>19.499999999999993</v>
      </c>
    </row>
    <row r="223" spans="19:60">
      <c r="S223" s="68">
        <f t="shared" si="172"/>
        <v>7</v>
      </c>
      <c r="T223" s="69">
        <f t="shared" si="172"/>
        <v>2</v>
      </c>
      <c r="U223" s="70">
        <f t="shared" si="161"/>
        <v>3</v>
      </c>
      <c r="V223" s="68">
        <f t="shared" si="162"/>
        <v>4</v>
      </c>
      <c r="W223" s="70">
        <f t="shared" si="162"/>
        <v>7</v>
      </c>
      <c r="X223" s="71">
        <f t="shared" si="162"/>
        <v>0.42857142857142855</v>
      </c>
      <c r="Y223" s="71">
        <f t="shared" si="162"/>
        <v>0.5</v>
      </c>
      <c r="Z223" s="69">
        <f t="shared" si="162"/>
        <v>10000</v>
      </c>
      <c r="AA223" s="69">
        <f t="shared" ca="1" si="162"/>
        <v>9282.5690518609536</v>
      </c>
      <c r="AB223" s="69">
        <f t="shared" ca="1" si="163"/>
        <v>-717.43094813904645</v>
      </c>
      <c r="AC223" s="69">
        <f t="shared" ca="1" si="164"/>
        <v>188.25048771415089</v>
      </c>
      <c r="AD223" s="73">
        <f t="shared" si="173"/>
        <v>19.399999999999991</v>
      </c>
      <c r="AE223" s="69">
        <f t="shared" si="174"/>
        <v>0.70000000000000007</v>
      </c>
      <c r="AF223" s="69">
        <f t="shared" si="174"/>
        <v>4.9000000000000004</v>
      </c>
      <c r="AG223" s="78">
        <f t="shared" si="174"/>
        <v>200</v>
      </c>
      <c r="AH223" s="60">
        <f t="shared" si="174"/>
        <v>50</v>
      </c>
      <c r="AI223" s="60">
        <f t="shared" si="174"/>
        <v>245.00000000000003</v>
      </c>
      <c r="AJ223" s="60">
        <f t="shared" si="174"/>
        <v>10245</v>
      </c>
      <c r="AK223" s="60">
        <f t="shared" si="174"/>
        <v>927.43094813904702</v>
      </c>
      <c r="AL223" s="60">
        <f t="shared" si="174"/>
        <v>18.548618962780939</v>
      </c>
      <c r="AM223" s="60">
        <f t="shared" ca="1" si="174"/>
        <v>-1060.5524955459994</v>
      </c>
      <c r="AN223" s="60">
        <f t="shared" ca="1" si="174"/>
        <v>-1060.5524955459994</v>
      </c>
      <c r="AO223" s="60">
        <f t="shared" ca="1" si="174"/>
        <v>1060.5524955459994</v>
      </c>
      <c r="AP223" s="63">
        <f t="shared" si="147"/>
        <v>35</v>
      </c>
      <c r="AQ223" s="62">
        <f t="shared" si="148"/>
        <v>1.9921968537515951</v>
      </c>
      <c r="AR223" s="62">
        <f t="shared" si="149"/>
        <v>99.609842687579757</v>
      </c>
      <c r="AS223" s="62">
        <f t="shared" si="150"/>
        <v>199.21968537515951</v>
      </c>
      <c r="AT223" s="62">
        <f t="shared" si="151"/>
        <v>-99.609842687579757</v>
      </c>
      <c r="AU223" s="62">
        <f t="shared" si="152"/>
        <v>298.82952806273926</v>
      </c>
      <c r="AV223" s="62">
        <f t="shared" si="153"/>
        <v>-398.43937075031903</v>
      </c>
      <c r="AW223" s="63">
        <f t="shared" si="167"/>
        <v>-99.609842687579771</v>
      </c>
      <c r="AX223" s="61" t="str">
        <f t="shared" ca="1" si="155"/>
        <v/>
      </c>
      <c r="AY223" s="69">
        <f t="shared" ca="1" si="168"/>
        <v>9184.4475044540013</v>
      </c>
      <c r="AZ223" s="51">
        <f t="shared" si="156"/>
        <v>697.26889881305829</v>
      </c>
      <c r="BA223" s="55">
        <f t="shared" ca="1" si="157"/>
        <v>7.5115939878009422E-2</v>
      </c>
      <c r="BB223" s="55">
        <f t="shared" ca="1" si="169"/>
        <v>-0.13884241116996562</v>
      </c>
      <c r="BC223" s="64">
        <f t="shared" ca="1" si="158"/>
        <v>-817.04079082662622</v>
      </c>
      <c r="BE223" s="52" t="str">
        <f t="shared" ca="1" si="159"/>
        <v/>
      </c>
      <c r="BF223" s="52" t="str">
        <f t="shared" ca="1" si="160"/>
        <v/>
      </c>
      <c r="BG223" s="52">
        <f t="shared" ca="1" si="170"/>
        <v>19.399999999999991</v>
      </c>
      <c r="BH223" s="52">
        <f t="shared" ca="1" si="171"/>
        <v>19.399999999999991</v>
      </c>
    </row>
    <row r="224" spans="19:60">
      <c r="S224" s="68">
        <f t="shared" si="172"/>
        <v>7</v>
      </c>
      <c r="T224" s="69">
        <f t="shared" si="172"/>
        <v>2</v>
      </c>
      <c r="U224" s="70">
        <f t="shared" si="161"/>
        <v>3</v>
      </c>
      <c r="V224" s="68">
        <f t="shared" si="162"/>
        <v>4</v>
      </c>
      <c r="W224" s="70">
        <f t="shared" si="162"/>
        <v>7</v>
      </c>
      <c r="X224" s="71">
        <f t="shared" si="162"/>
        <v>0.42857142857142855</v>
      </c>
      <c r="Y224" s="71">
        <f t="shared" si="162"/>
        <v>0.5</v>
      </c>
      <c r="Z224" s="69">
        <f t="shared" si="162"/>
        <v>10000</v>
      </c>
      <c r="AA224" s="69">
        <f t="shared" ca="1" si="162"/>
        <v>9282.5690518609536</v>
      </c>
      <c r="AB224" s="69">
        <f t="shared" ca="1" si="163"/>
        <v>-717.43094813904645</v>
      </c>
      <c r="AC224" s="69">
        <f t="shared" ca="1" si="164"/>
        <v>188.25048771415089</v>
      </c>
      <c r="AD224" s="73">
        <f t="shared" si="173"/>
        <v>19.29999999999999</v>
      </c>
      <c r="AE224" s="69">
        <f t="shared" si="174"/>
        <v>0.70000000000000007</v>
      </c>
      <c r="AF224" s="69">
        <f t="shared" si="174"/>
        <v>4.9000000000000004</v>
      </c>
      <c r="AG224" s="78">
        <f t="shared" si="174"/>
        <v>200</v>
      </c>
      <c r="AH224" s="60">
        <f t="shared" si="174"/>
        <v>50</v>
      </c>
      <c r="AI224" s="60">
        <f t="shared" si="174"/>
        <v>245.00000000000003</v>
      </c>
      <c r="AJ224" s="60">
        <f t="shared" si="174"/>
        <v>10245</v>
      </c>
      <c r="AK224" s="60">
        <f t="shared" si="174"/>
        <v>927.43094813904702</v>
      </c>
      <c r="AL224" s="60">
        <f t="shared" si="174"/>
        <v>18.548618962780939</v>
      </c>
      <c r="AM224" s="60">
        <f t="shared" ca="1" si="174"/>
        <v>-1060.5524955459994</v>
      </c>
      <c r="AN224" s="60">
        <f t="shared" ca="1" si="174"/>
        <v>-1060.5524955459994</v>
      </c>
      <c r="AO224" s="60">
        <f t="shared" ca="1" si="174"/>
        <v>1060.5524955459994</v>
      </c>
      <c r="AP224" s="63">
        <f t="shared" si="147"/>
        <v>35</v>
      </c>
      <c r="AQ224" s="62">
        <f t="shared" si="148"/>
        <v>1.997337770092277</v>
      </c>
      <c r="AR224" s="62">
        <f t="shared" si="149"/>
        <v>99.866888504613854</v>
      </c>
      <c r="AS224" s="62">
        <f t="shared" si="150"/>
        <v>199.73377700922771</v>
      </c>
      <c r="AT224" s="62">
        <f t="shared" si="151"/>
        <v>-99.866888504613854</v>
      </c>
      <c r="AU224" s="62">
        <f t="shared" si="152"/>
        <v>299.60066551384159</v>
      </c>
      <c r="AV224" s="62">
        <f t="shared" si="153"/>
        <v>-399.46755401845542</v>
      </c>
      <c r="AW224" s="63">
        <f t="shared" si="167"/>
        <v>-99.866888504613826</v>
      </c>
      <c r="AX224" s="61" t="str">
        <f t="shared" ca="1" si="155"/>
        <v/>
      </c>
      <c r="AY224" s="69">
        <f t="shared" ca="1" si="168"/>
        <v>9184.4475044540013</v>
      </c>
      <c r="AZ224" s="51">
        <f t="shared" si="156"/>
        <v>699.06821953229701</v>
      </c>
      <c r="BA224" s="55">
        <f t="shared" ca="1" si="157"/>
        <v>7.530977853508658E-2</v>
      </c>
      <c r="BB224" s="55">
        <f t="shared" ca="1" si="169"/>
        <v>-0.13920069766109178</v>
      </c>
      <c r="BC224" s="64">
        <f t="shared" ca="1" si="158"/>
        <v>-817.29783664366028</v>
      </c>
      <c r="BE224" s="52" t="str">
        <f t="shared" ca="1" si="159"/>
        <v/>
      </c>
      <c r="BF224" s="52" t="str">
        <f t="shared" ca="1" si="160"/>
        <v/>
      </c>
      <c r="BG224" s="52">
        <f t="shared" ca="1" si="170"/>
        <v>19.29999999999999</v>
      </c>
      <c r="BH224" s="52">
        <f t="shared" ca="1" si="171"/>
        <v>19.29999999999999</v>
      </c>
    </row>
    <row r="225" spans="19:60">
      <c r="S225" s="68">
        <f t="shared" si="172"/>
        <v>7</v>
      </c>
      <c r="T225" s="69">
        <f t="shared" si="172"/>
        <v>2</v>
      </c>
      <c r="U225" s="70">
        <f t="shared" si="161"/>
        <v>3</v>
      </c>
      <c r="V225" s="68">
        <f t="shared" si="162"/>
        <v>4</v>
      </c>
      <c r="W225" s="70">
        <f t="shared" si="162"/>
        <v>7</v>
      </c>
      <c r="X225" s="71">
        <f t="shared" si="162"/>
        <v>0.42857142857142855</v>
      </c>
      <c r="Y225" s="71">
        <f t="shared" si="162"/>
        <v>0.5</v>
      </c>
      <c r="Z225" s="69">
        <f t="shared" si="162"/>
        <v>10000</v>
      </c>
      <c r="AA225" s="69">
        <f t="shared" ca="1" si="162"/>
        <v>9282.5690518609536</v>
      </c>
      <c r="AB225" s="69">
        <f t="shared" ca="1" si="163"/>
        <v>-717.43094813904645</v>
      </c>
      <c r="AC225" s="69">
        <f t="shared" ca="1" si="164"/>
        <v>188.25048771415089</v>
      </c>
      <c r="AD225" s="73">
        <f t="shared" si="173"/>
        <v>19.199999999999989</v>
      </c>
      <c r="AE225" s="69">
        <f t="shared" si="174"/>
        <v>0.70000000000000007</v>
      </c>
      <c r="AF225" s="69">
        <f t="shared" si="174"/>
        <v>4.9000000000000004</v>
      </c>
      <c r="AG225" s="78">
        <f t="shared" si="174"/>
        <v>200</v>
      </c>
      <c r="AH225" s="60">
        <f t="shared" si="174"/>
        <v>50</v>
      </c>
      <c r="AI225" s="60">
        <f t="shared" si="174"/>
        <v>245.00000000000003</v>
      </c>
      <c r="AJ225" s="60">
        <f t="shared" si="174"/>
        <v>10245</v>
      </c>
      <c r="AK225" s="60">
        <f t="shared" si="174"/>
        <v>927.43094813904702</v>
      </c>
      <c r="AL225" s="60">
        <f t="shared" si="174"/>
        <v>18.548618962780939</v>
      </c>
      <c r="AM225" s="60">
        <f t="shared" ca="1" si="174"/>
        <v>-1060.5524955459994</v>
      </c>
      <c r="AN225" s="60">
        <f t="shared" ca="1" si="174"/>
        <v>-1060.5524955459994</v>
      </c>
      <c r="AO225" s="60">
        <f t="shared" ca="1" si="174"/>
        <v>1060.5524955459994</v>
      </c>
      <c r="AP225" s="63">
        <f t="shared" si="147"/>
        <v>35</v>
      </c>
      <c r="AQ225" s="62">
        <f t="shared" si="148"/>
        <v>2.0025322376448411</v>
      </c>
      <c r="AR225" s="62">
        <f t="shared" si="149"/>
        <v>100.12661188224206</v>
      </c>
      <c r="AS225" s="62">
        <f t="shared" si="150"/>
        <v>200.25322376448412</v>
      </c>
      <c r="AT225" s="62">
        <f t="shared" si="151"/>
        <v>-100.12661188224206</v>
      </c>
      <c r="AU225" s="62">
        <f t="shared" si="152"/>
        <v>300.37983564672618</v>
      </c>
      <c r="AV225" s="62">
        <f t="shared" si="153"/>
        <v>-400.50644752896824</v>
      </c>
      <c r="AW225" s="63">
        <f t="shared" si="167"/>
        <v>-100.12661188224206</v>
      </c>
      <c r="AX225" s="61" t="str">
        <f t="shared" ca="1" si="155"/>
        <v/>
      </c>
      <c r="AY225" s="69">
        <f t="shared" ca="1" si="168"/>
        <v>9184.4475044540013</v>
      </c>
      <c r="AZ225" s="51">
        <f t="shared" si="156"/>
        <v>700.88628317569442</v>
      </c>
      <c r="BA225" s="55">
        <f t="shared" ca="1" si="157"/>
        <v>7.5505636344841615E-2</v>
      </c>
      <c r="BB225" s="55">
        <f t="shared" ca="1" si="169"/>
        <v>-0.13956271630316727</v>
      </c>
      <c r="BC225" s="64">
        <f t="shared" ca="1" si="158"/>
        <v>-817.55756002128851</v>
      </c>
      <c r="BE225" s="52" t="str">
        <f t="shared" ca="1" si="159"/>
        <v/>
      </c>
      <c r="BF225" s="52" t="str">
        <f t="shared" ca="1" si="160"/>
        <v/>
      </c>
      <c r="BG225" s="52">
        <f t="shared" ca="1" si="170"/>
        <v>19.199999999999989</v>
      </c>
      <c r="BH225" s="52">
        <f t="shared" ca="1" si="171"/>
        <v>19.199999999999989</v>
      </c>
    </row>
    <row r="226" spans="19:60">
      <c r="S226" s="68">
        <f t="shared" si="172"/>
        <v>7</v>
      </c>
      <c r="T226" s="69">
        <f t="shared" si="172"/>
        <v>2</v>
      </c>
      <c r="U226" s="70">
        <f t="shared" si="161"/>
        <v>3</v>
      </c>
      <c r="V226" s="68">
        <f t="shared" si="162"/>
        <v>4</v>
      </c>
      <c r="W226" s="70">
        <f t="shared" si="162"/>
        <v>7</v>
      </c>
      <c r="X226" s="71">
        <f t="shared" si="162"/>
        <v>0.42857142857142855</v>
      </c>
      <c r="Y226" s="71">
        <f t="shared" si="162"/>
        <v>0.5</v>
      </c>
      <c r="Z226" s="69">
        <f t="shared" si="162"/>
        <v>10000</v>
      </c>
      <c r="AA226" s="69">
        <f t="shared" ca="1" si="162"/>
        <v>9282.5690518609536</v>
      </c>
      <c r="AB226" s="69">
        <f t="shared" ca="1" si="163"/>
        <v>-717.43094813904645</v>
      </c>
      <c r="AC226" s="69">
        <f t="shared" ca="1" si="164"/>
        <v>188.25048771415089</v>
      </c>
      <c r="AD226" s="73">
        <f t="shared" si="173"/>
        <v>19.099999999999987</v>
      </c>
      <c r="AE226" s="69">
        <f t="shared" si="174"/>
        <v>0.70000000000000007</v>
      </c>
      <c r="AF226" s="69">
        <f t="shared" si="174"/>
        <v>4.9000000000000004</v>
      </c>
      <c r="AG226" s="78">
        <f t="shared" si="174"/>
        <v>200</v>
      </c>
      <c r="AH226" s="60">
        <f t="shared" si="174"/>
        <v>50</v>
      </c>
      <c r="AI226" s="60">
        <f t="shared" si="174"/>
        <v>245.00000000000003</v>
      </c>
      <c r="AJ226" s="60">
        <f t="shared" si="174"/>
        <v>10245</v>
      </c>
      <c r="AK226" s="60">
        <f t="shared" si="174"/>
        <v>927.43094813904702</v>
      </c>
      <c r="AL226" s="60">
        <f t="shared" si="174"/>
        <v>18.548618962780939</v>
      </c>
      <c r="AM226" s="60">
        <f t="shared" ca="1" si="174"/>
        <v>-1060.5524955459994</v>
      </c>
      <c r="AN226" s="60">
        <f t="shared" ca="1" si="174"/>
        <v>-1060.5524955459994</v>
      </c>
      <c r="AO226" s="60">
        <f t="shared" ca="1" si="174"/>
        <v>1060.5524955459994</v>
      </c>
      <c r="AP226" s="63">
        <f t="shared" si="147"/>
        <v>35</v>
      </c>
      <c r="AQ226" s="62">
        <f t="shared" si="148"/>
        <v>2.0077810975277988</v>
      </c>
      <c r="AR226" s="62">
        <f t="shared" si="149"/>
        <v>100.38905487638993</v>
      </c>
      <c r="AS226" s="62">
        <f t="shared" si="150"/>
        <v>200.77810975277987</v>
      </c>
      <c r="AT226" s="62">
        <f t="shared" si="151"/>
        <v>-100.38905487638993</v>
      </c>
      <c r="AU226" s="62">
        <f t="shared" si="152"/>
        <v>301.1671646291698</v>
      </c>
      <c r="AV226" s="62">
        <f t="shared" si="153"/>
        <v>-401.55621950555974</v>
      </c>
      <c r="AW226" s="63">
        <f t="shared" si="167"/>
        <v>-100.38905487638993</v>
      </c>
      <c r="AX226" s="61" t="str">
        <f t="shared" ca="1" si="155"/>
        <v/>
      </c>
      <c r="AY226" s="69">
        <f t="shared" ca="1" si="168"/>
        <v>9184.4475044540013</v>
      </c>
      <c r="AZ226" s="51">
        <f t="shared" si="156"/>
        <v>702.72338413472949</v>
      </c>
      <c r="BA226" s="55">
        <f t="shared" ca="1" si="157"/>
        <v>7.5703545021714516E-2</v>
      </c>
      <c r="BB226" s="55">
        <f t="shared" ca="1" si="169"/>
        <v>-0.13992852571636397</v>
      </c>
      <c r="BC226" s="64">
        <f t="shared" ca="1" si="158"/>
        <v>-817.82000301543644</v>
      </c>
      <c r="BE226" s="52" t="str">
        <f t="shared" ca="1" si="159"/>
        <v/>
      </c>
      <c r="BF226" s="52" t="str">
        <f t="shared" ca="1" si="160"/>
        <v/>
      </c>
      <c r="BG226" s="52">
        <f t="shared" ca="1" si="170"/>
        <v>19.099999999999987</v>
      </c>
      <c r="BH226" s="52">
        <f t="shared" ca="1" si="171"/>
        <v>19.099999999999987</v>
      </c>
    </row>
    <row r="227" spans="19:60">
      <c r="S227" s="68">
        <f t="shared" si="172"/>
        <v>7</v>
      </c>
      <c r="T227" s="69">
        <f t="shared" si="172"/>
        <v>2</v>
      </c>
      <c r="U227" s="70">
        <f t="shared" si="161"/>
        <v>3</v>
      </c>
      <c r="V227" s="68">
        <f t="shared" si="162"/>
        <v>4</v>
      </c>
      <c r="W227" s="70">
        <f t="shared" si="162"/>
        <v>7</v>
      </c>
      <c r="X227" s="71">
        <f t="shared" si="162"/>
        <v>0.42857142857142855</v>
      </c>
      <c r="Y227" s="71">
        <f t="shared" si="162"/>
        <v>0.5</v>
      </c>
      <c r="Z227" s="69">
        <f t="shared" si="162"/>
        <v>10000</v>
      </c>
      <c r="AA227" s="69">
        <f t="shared" ca="1" si="162"/>
        <v>9282.5690518609536</v>
      </c>
      <c r="AB227" s="69">
        <f t="shared" ca="1" si="163"/>
        <v>-717.43094813904645</v>
      </c>
      <c r="AC227" s="69">
        <f t="shared" ca="1" si="164"/>
        <v>188.25048771415089</v>
      </c>
      <c r="AD227" s="73">
        <f t="shared" si="173"/>
        <v>18.999999999999986</v>
      </c>
      <c r="AE227" s="69">
        <f t="shared" si="174"/>
        <v>0.70000000000000007</v>
      </c>
      <c r="AF227" s="69">
        <f t="shared" si="174"/>
        <v>4.9000000000000004</v>
      </c>
      <c r="AG227" s="78">
        <f t="shared" si="174"/>
        <v>200</v>
      </c>
      <c r="AH227" s="60">
        <f t="shared" si="174"/>
        <v>50</v>
      </c>
      <c r="AI227" s="60">
        <f t="shared" si="174"/>
        <v>245.00000000000003</v>
      </c>
      <c r="AJ227" s="60">
        <f t="shared" si="174"/>
        <v>10245</v>
      </c>
      <c r="AK227" s="60">
        <f t="shared" si="174"/>
        <v>927.43094813904702</v>
      </c>
      <c r="AL227" s="60">
        <f t="shared" si="174"/>
        <v>18.548618962780939</v>
      </c>
      <c r="AM227" s="60">
        <f t="shared" ca="1" si="174"/>
        <v>-1060.5524955459994</v>
      </c>
      <c r="AN227" s="60">
        <f t="shared" ca="1" si="174"/>
        <v>-1060.5524955459994</v>
      </c>
      <c r="AO227" s="60">
        <f t="shared" ca="1" si="174"/>
        <v>1060.5524955459994</v>
      </c>
      <c r="AP227" s="63">
        <f t="shared" si="147"/>
        <v>35</v>
      </c>
      <c r="AQ227" s="62">
        <f t="shared" si="148"/>
        <v>2.0130852085674187</v>
      </c>
      <c r="AR227" s="62">
        <f t="shared" si="149"/>
        <v>100.65426042837093</v>
      </c>
      <c r="AS227" s="62">
        <f t="shared" si="150"/>
        <v>201.30852085674186</v>
      </c>
      <c r="AT227" s="62">
        <f t="shared" si="151"/>
        <v>-100.65426042837093</v>
      </c>
      <c r="AU227" s="62">
        <f t="shared" si="152"/>
        <v>301.96278128511278</v>
      </c>
      <c r="AV227" s="62">
        <f t="shared" si="153"/>
        <v>-402.61704171348373</v>
      </c>
      <c r="AW227" s="63">
        <f t="shared" si="167"/>
        <v>-100.65426042837095</v>
      </c>
      <c r="AX227" s="61" t="str">
        <f t="shared" ca="1" si="155"/>
        <v/>
      </c>
      <c r="AY227" s="69">
        <f t="shared" ca="1" si="168"/>
        <v>9184.4475044540013</v>
      </c>
      <c r="AZ227" s="51">
        <f t="shared" si="156"/>
        <v>704.57982299859657</v>
      </c>
      <c r="BA227" s="55">
        <f t="shared" ca="1" si="157"/>
        <v>7.5903536947817651E-2</v>
      </c>
      <c r="BB227" s="55">
        <f t="shared" ca="1" si="169"/>
        <v>-0.1402981857549627</v>
      </c>
      <c r="BC227" s="64">
        <f t="shared" ca="1" si="158"/>
        <v>-818.08520856741734</v>
      </c>
      <c r="BE227" s="52" t="str">
        <f t="shared" ca="1" si="159"/>
        <v/>
      </c>
      <c r="BF227" s="52" t="str">
        <f t="shared" ca="1" si="160"/>
        <v/>
      </c>
      <c r="BG227" s="52">
        <f t="shared" ca="1" si="170"/>
        <v>18.999999999999986</v>
      </c>
      <c r="BH227" s="52">
        <f t="shared" ca="1" si="171"/>
        <v>18.999999999999986</v>
      </c>
    </row>
    <row r="228" spans="19:60">
      <c r="S228" s="68">
        <f t="shared" si="172"/>
        <v>7</v>
      </c>
      <c r="T228" s="69">
        <f t="shared" si="172"/>
        <v>2</v>
      </c>
      <c r="U228" s="70">
        <f t="shared" si="161"/>
        <v>3</v>
      </c>
      <c r="V228" s="68">
        <f t="shared" si="162"/>
        <v>4</v>
      </c>
      <c r="W228" s="70">
        <f t="shared" si="162"/>
        <v>7</v>
      </c>
      <c r="X228" s="71">
        <f t="shared" si="162"/>
        <v>0.42857142857142855</v>
      </c>
      <c r="Y228" s="71">
        <f t="shared" si="162"/>
        <v>0.5</v>
      </c>
      <c r="Z228" s="69">
        <f t="shared" si="162"/>
        <v>10000</v>
      </c>
      <c r="AA228" s="69">
        <f t="shared" ca="1" si="162"/>
        <v>9282.5690518609536</v>
      </c>
      <c r="AB228" s="69">
        <f t="shared" ca="1" si="163"/>
        <v>-717.43094813904645</v>
      </c>
      <c r="AC228" s="69">
        <f t="shared" ca="1" si="164"/>
        <v>188.25048771415089</v>
      </c>
      <c r="AD228" s="73">
        <f t="shared" si="173"/>
        <v>18.899999999999984</v>
      </c>
      <c r="AE228" s="69">
        <f t="shared" si="174"/>
        <v>0.70000000000000007</v>
      </c>
      <c r="AF228" s="69">
        <f t="shared" si="174"/>
        <v>4.9000000000000004</v>
      </c>
      <c r="AG228" s="78">
        <f t="shared" si="174"/>
        <v>200</v>
      </c>
      <c r="AH228" s="60">
        <f t="shared" si="174"/>
        <v>50</v>
      </c>
      <c r="AI228" s="60">
        <f t="shared" si="174"/>
        <v>245.00000000000003</v>
      </c>
      <c r="AJ228" s="60">
        <f t="shared" si="174"/>
        <v>10245</v>
      </c>
      <c r="AK228" s="60">
        <f t="shared" si="174"/>
        <v>927.43094813904702</v>
      </c>
      <c r="AL228" s="60">
        <f t="shared" si="174"/>
        <v>18.548618962780939</v>
      </c>
      <c r="AM228" s="60">
        <f t="shared" ca="1" si="174"/>
        <v>-1060.5524955459994</v>
      </c>
      <c r="AN228" s="60">
        <f t="shared" ca="1" si="174"/>
        <v>-1060.5524955459994</v>
      </c>
      <c r="AO228" s="60">
        <f t="shared" ca="1" si="174"/>
        <v>1060.5524955459994</v>
      </c>
      <c r="AP228" s="63">
        <f t="shared" si="147"/>
        <v>35</v>
      </c>
      <c r="AQ228" s="62">
        <f t="shared" si="148"/>
        <v>2.018445447766188</v>
      </c>
      <c r="AR228" s="62">
        <f t="shared" si="149"/>
        <v>100.92227238830939</v>
      </c>
      <c r="AS228" s="62">
        <f t="shared" si="150"/>
        <v>201.84454477661879</v>
      </c>
      <c r="AT228" s="62">
        <f t="shared" si="151"/>
        <v>-100.92227238830939</v>
      </c>
      <c r="AU228" s="62">
        <f t="shared" si="152"/>
        <v>302.76681716492817</v>
      </c>
      <c r="AV228" s="62">
        <f t="shared" si="153"/>
        <v>-403.68908955323758</v>
      </c>
      <c r="AW228" s="63">
        <f t="shared" si="167"/>
        <v>-100.92227238830941</v>
      </c>
      <c r="AX228" s="61" t="str">
        <f t="shared" ca="1" si="155"/>
        <v/>
      </c>
      <c r="AY228" s="69">
        <f t="shared" ca="1" si="168"/>
        <v>9184.4475044540013</v>
      </c>
      <c r="AZ228" s="51">
        <f t="shared" si="156"/>
        <v>706.45590671816581</v>
      </c>
      <c r="BA228" s="55">
        <f t="shared" ca="1" si="157"/>
        <v>7.6105645190599119E-2</v>
      </c>
      <c r="BB228" s="55">
        <f t="shared" ca="1" si="169"/>
        <v>-0.14067175754000161</v>
      </c>
      <c r="BC228" s="64">
        <f t="shared" ca="1" si="158"/>
        <v>-818.35322052735592</v>
      </c>
      <c r="BE228" s="52" t="str">
        <f t="shared" ca="1" si="159"/>
        <v/>
      </c>
      <c r="BF228" s="52" t="str">
        <f t="shared" ca="1" si="160"/>
        <v/>
      </c>
      <c r="BG228" s="52">
        <f t="shared" ca="1" si="170"/>
        <v>18.899999999999984</v>
      </c>
      <c r="BH228" s="52">
        <f t="shared" ca="1" si="171"/>
        <v>18.899999999999984</v>
      </c>
    </row>
    <row r="229" spans="19:60">
      <c r="S229" s="68">
        <f t="shared" si="172"/>
        <v>7</v>
      </c>
      <c r="T229" s="69">
        <f t="shared" si="172"/>
        <v>2</v>
      </c>
      <c r="U229" s="70">
        <f t="shared" si="161"/>
        <v>3</v>
      </c>
      <c r="V229" s="68">
        <f t="shared" si="162"/>
        <v>4</v>
      </c>
      <c r="W229" s="70">
        <f t="shared" si="162"/>
        <v>7</v>
      </c>
      <c r="X229" s="71">
        <f t="shared" si="162"/>
        <v>0.42857142857142855</v>
      </c>
      <c r="Y229" s="71">
        <f t="shared" si="162"/>
        <v>0.5</v>
      </c>
      <c r="Z229" s="69">
        <f t="shared" si="162"/>
        <v>10000</v>
      </c>
      <c r="AA229" s="69">
        <f t="shared" ca="1" si="162"/>
        <v>9282.5690518609536</v>
      </c>
      <c r="AB229" s="69">
        <f t="shared" ca="1" si="163"/>
        <v>-717.43094813904645</v>
      </c>
      <c r="AC229" s="69">
        <f t="shared" ca="1" si="164"/>
        <v>188.25048771415089</v>
      </c>
      <c r="AD229" s="73">
        <f t="shared" si="173"/>
        <v>18.799999999999983</v>
      </c>
      <c r="AE229" s="69">
        <f t="shared" si="174"/>
        <v>0.70000000000000007</v>
      </c>
      <c r="AF229" s="69">
        <f t="shared" si="174"/>
        <v>4.9000000000000004</v>
      </c>
      <c r="AG229" s="78">
        <f t="shared" si="174"/>
        <v>200</v>
      </c>
      <c r="AH229" s="60">
        <f t="shared" si="174"/>
        <v>50</v>
      </c>
      <c r="AI229" s="60">
        <f t="shared" si="174"/>
        <v>245.00000000000003</v>
      </c>
      <c r="AJ229" s="60">
        <f t="shared" si="174"/>
        <v>10245</v>
      </c>
      <c r="AK229" s="60">
        <f t="shared" si="174"/>
        <v>927.43094813904702</v>
      </c>
      <c r="AL229" s="60">
        <f t="shared" si="174"/>
        <v>18.548618962780939</v>
      </c>
      <c r="AM229" s="60">
        <f t="shared" ca="1" si="174"/>
        <v>-1060.5524955459994</v>
      </c>
      <c r="AN229" s="60">
        <f t="shared" ca="1" si="174"/>
        <v>-1060.5524955459994</v>
      </c>
      <c r="AO229" s="60">
        <f t="shared" ca="1" si="174"/>
        <v>1060.5524955459994</v>
      </c>
      <c r="AP229" s="63">
        <f t="shared" si="147"/>
        <v>35</v>
      </c>
      <c r="AQ229" s="62">
        <f t="shared" si="148"/>
        <v>2.0238627107862213</v>
      </c>
      <c r="AR229" s="62">
        <f t="shared" si="149"/>
        <v>101.19313553931106</v>
      </c>
      <c r="AS229" s="62">
        <f t="shared" si="150"/>
        <v>202.38627107862212</v>
      </c>
      <c r="AT229" s="62">
        <f t="shared" si="151"/>
        <v>-101.19313553931106</v>
      </c>
      <c r="AU229" s="62">
        <f t="shared" si="152"/>
        <v>303.57940661793316</v>
      </c>
      <c r="AV229" s="62">
        <f t="shared" si="153"/>
        <v>-404.77254215724423</v>
      </c>
      <c r="AW229" s="63">
        <f t="shared" si="167"/>
        <v>-101.19313553931107</v>
      </c>
      <c r="AX229" s="61" t="str">
        <f t="shared" ca="1" si="155"/>
        <v/>
      </c>
      <c r="AY229" s="69">
        <f t="shared" ca="1" si="168"/>
        <v>9184.4475044540013</v>
      </c>
      <c r="AZ229" s="51">
        <f t="shared" si="156"/>
        <v>708.35194877517745</v>
      </c>
      <c r="BA229" s="55">
        <f t="shared" ca="1" si="157"/>
        <v>7.6309903521069769E-2</v>
      </c>
      <c r="BB229" s="55">
        <f t="shared" ca="1" si="169"/>
        <v>-0.14104930349296649</v>
      </c>
      <c r="BC229" s="64">
        <f t="shared" ca="1" si="158"/>
        <v>-818.62408367835747</v>
      </c>
      <c r="BE229" s="52" t="str">
        <f t="shared" ca="1" si="159"/>
        <v/>
      </c>
      <c r="BF229" s="52" t="str">
        <f t="shared" ca="1" si="160"/>
        <v/>
      </c>
      <c r="BG229" s="52">
        <f t="shared" ca="1" si="170"/>
        <v>18.799999999999983</v>
      </c>
      <c r="BH229" s="52">
        <f t="shared" ca="1" si="171"/>
        <v>18.799999999999983</v>
      </c>
    </row>
    <row r="230" spans="19:60">
      <c r="S230" s="68">
        <f t="shared" si="172"/>
        <v>7</v>
      </c>
      <c r="T230" s="69">
        <f t="shared" si="172"/>
        <v>2</v>
      </c>
      <c r="U230" s="70">
        <f t="shared" si="161"/>
        <v>3</v>
      </c>
      <c r="V230" s="68">
        <f t="shared" si="162"/>
        <v>4</v>
      </c>
      <c r="W230" s="70">
        <f t="shared" si="162"/>
        <v>7</v>
      </c>
      <c r="X230" s="71">
        <f t="shared" si="162"/>
        <v>0.42857142857142855</v>
      </c>
      <c r="Y230" s="71">
        <f t="shared" si="162"/>
        <v>0.5</v>
      </c>
      <c r="Z230" s="69">
        <f t="shared" si="162"/>
        <v>10000</v>
      </c>
      <c r="AA230" s="69">
        <f t="shared" ca="1" si="162"/>
        <v>9282.5690518609536</v>
      </c>
      <c r="AB230" s="69">
        <f t="shared" ca="1" si="163"/>
        <v>-717.43094813904645</v>
      </c>
      <c r="AC230" s="69">
        <f t="shared" ca="1" si="164"/>
        <v>188.25048771415089</v>
      </c>
      <c r="AD230" s="73">
        <f t="shared" si="173"/>
        <v>18.699999999999982</v>
      </c>
      <c r="AE230" s="69">
        <f t="shared" si="174"/>
        <v>0.70000000000000007</v>
      </c>
      <c r="AF230" s="69">
        <f t="shared" si="174"/>
        <v>4.9000000000000004</v>
      </c>
      <c r="AG230" s="78">
        <f t="shared" si="174"/>
        <v>200</v>
      </c>
      <c r="AH230" s="60">
        <f t="shared" si="174"/>
        <v>50</v>
      </c>
      <c r="AI230" s="60">
        <f t="shared" si="174"/>
        <v>245.00000000000003</v>
      </c>
      <c r="AJ230" s="60">
        <f t="shared" si="174"/>
        <v>10245</v>
      </c>
      <c r="AK230" s="60">
        <f t="shared" si="174"/>
        <v>927.43094813904702</v>
      </c>
      <c r="AL230" s="60">
        <f t="shared" si="174"/>
        <v>18.548618962780939</v>
      </c>
      <c r="AM230" s="60">
        <f t="shared" ca="1" si="174"/>
        <v>-1060.5524955459994</v>
      </c>
      <c r="AN230" s="60">
        <f t="shared" ca="1" si="174"/>
        <v>-1060.5524955459994</v>
      </c>
      <c r="AO230" s="60">
        <f t="shared" ca="1" si="174"/>
        <v>1060.5524955459994</v>
      </c>
      <c r="AP230" s="63">
        <f t="shared" si="147"/>
        <v>35</v>
      </c>
      <c r="AQ230" s="62">
        <f t="shared" si="148"/>
        <v>2.0293379124481796</v>
      </c>
      <c r="AR230" s="62">
        <f t="shared" si="149"/>
        <v>101.46689562240898</v>
      </c>
      <c r="AS230" s="62">
        <f t="shared" si="150"/>
        <v>202.93379124481797</v>
      </c>
      <c r="AT230" s="62">
        <f t="shared" si="151"/>
        <v>-101.46689562240898</v>
      </c>
      <c r="AU230" s="62">
        <f t="shared" si="152"/>
        <v>304.40068686722697</v>
      </c>
      <c r="AV230" s="62">
        <f t="shared" si="153"/>
        <v>-405.86758248963594</v>
      </c>
      <c r="AW230" s="63">
        <f t="shared" si="167"/>
        <v>-101.46689562240897</v>
      </c>
      <c r="AX230" s="61" t="str">
        <f t="shared" ca="1" si="155"/>
        <v/>
      </c>
      <c r="AY230" s="69">
        <f t="shared" ca="1" si="168"/>
        <v>9184.4475044540013</v>
      </c>
      <c r="AZ230" s="51">
        <f t="shared" si="156"/>
        <v>710.2682693568629</v>
      </c>
      <c r="BA230" s="55">
        <f t="shared" ca="1" si="157"/>
        <v>7.6516346432614957E-2</v>
      </c>
      <c r="BB230" s="55">
        <f t="shared" ca="1" si="169"/>
        <v>-0.14143088737056198</v>
      </c>
      <c r="BC230" s="64">
        <f t="shared" ca="1" si="158"/>
        <v>-818.89784376145542</v>
      </c>
      <c r="BE230" s="52" t="str">
        <f t="shared" ca="1" si="159"/>
        <v/>
      </c>
      <c r="BF230" s="52" t="str">
        <f t="shared" ca="1" si="160"/>
        <v/>
      </c>
      <c r="BG230" s="52">
        <f t="shared" ca="1" si="170"/>
        <v>18.699999999999982</v>
      </c>
      <c r="BH230" s="52">
        <f t="shared" ca="1" si="171"/>
        <v>18.699999999999982</v>
      </c>
    </row>
    <row r="231" spans="19:60">
      <c r="S231" s="68">
        <f t="shared" si="172"/>
        <v>7</v>
      </c>
      <c r="T231" s="69">
        <f t="shared" si="172"/>
        <v>2</v>
      </c>
      <c r="U231" s="70">
        <f t="shared" si="161"/>
        <v>3</v>
      </c>
      <c r="V231" s="68">
        <f t="shared" si="162"/>
        <v>4</v>
      </c>
      <c r="W231" s="70">
        <f t="shared" si="162"/>
        <v>7</v>
      </c>
      <c r="X231" s="71">
        <f t="shared" si="162"/>
        <v>0.42857142857142855</v>
      </c>
      <c r="Y231" s="71">
        <f t="shared" si="162"/>
        <v>0.5</v>
      </c>
      <c r="Z231" s="69">
        <f t="shared" si="162"/>
        <v>10000</v>
      </c>
      <c r="AA231" s="69">
        <f t="shared" ca="1" si="162"/>
        <v>9282.5690518609536</v>
      </c>
      <c r="AB231" s="69">
        <f t="shared" ca="1" si="163"/>
        <v>-717.43094813904645</v>
      </c>
      <c r="AC231" s="69">
        <f t="shared" ca="1" si="164"/>
        <v>188.25048771415089</v>
      </c>
      <c r="AD231" s="73">
        <f t="shared" si="173"/>
        <v>18.59999999999998</v>
      </c>
      <c r="AE231" s="69">
        <f t="shared" si="174"/>
        <v>0.70000000000000007</v>
      </c>
      <c r="AF231" s="69">
        <f t="shared" si="174"/>
        <v>4.9000000000000004</v>
      </c>
      <c r="AG231" s="78">
        <f t="shared" si="174"/>
        <v>200</v>
      </c>
      <c r="AH231" s="60">
        <f t="shared" si="174"/>
        <v>50</v>
      </c>
      <c r="AI231" s="60">
        <f t="shared" si="174"/>
        <v>245.00000000000003</v>
      </c>
      <c r="AJ231" s="60">
        <f t="shared" si="174"/>
        <v>10245</v>
      </c>
      <c r="AK231" s="60">
        <f t="shared" si="174"/>
        <v>927.43094813904702</v>
      </c>
      <c r="AL231" s="60">
        <f t="shared" si="174"/>
        <v>18.548618962780939</v>
      </c>
      <c r="AM231" s="60">
        <f t="shared" ca="1" si="174"/>
        <v>-1060.5524955459994</v>
      </c>
      <c r="AN231" s="60">
        <f t="shared" ca="1" si="174"/>
        <v>-1060.5524955459994</v>
      </c>
      <c r="AO231" s="60">
        <f t="shared" ca="1" si="174"/>
        <v>1060.5524955459994</v>
      </c>
      <c r="AP231" s="63">
        <f t="shared" si="147"/>
        <v>35</v>
      </c>
      <c r="AQ231" s="62">
        <f t="shared" si="148"/>
        <v>2.0348719872462881</v>
      </c>
      <c r="AR231" s="62">
        <f t="shared" si="149"/>
        <v>101.74359936231441</v>
      </c>
      <c r="AS231" s="62">
        <f t="shared" si="150"/>
        <v>203.48719872462883</v>
      </c>
      <c r="AT231" s="62">
        <f t="shared" si="151"/>
        <v>-101.74359936231441</v>
      </c>
      <c r="AU231" s="62">
        <f t="shared" si="152"/>
        <v>305.23079808694325</v>
      </c>
      <c r="AV231" s="62">
        <f t="shared" si="153"/>
        <v>-406.97439744925765</v>
      </c>
      <c r="AW231" s="63">
        <f t="shared" si="167"/>
        <v>-101.7435993623144</v>
      </c>
      <c r="AX231" s="61" t="str">
        <f t="shared" ca="1" si="155"/>
        <v/>
      </c>
      <c r="AY231" s="69">
        <f t="shared" ca="1" si="168"/>
        <v>9184.4475044540013</v>
      </c>
      <c r="AZ231" s="51">
        <f t="shared" si="156"/>
        <v>712.2051955362009</v>
      </c>
      <c r="BA231" s="55">
        <f t="shared" ca="1" si="157"/>
        <v>7.6725009160413332E-2</v>
      </c>
      <c r="BB231" s="55">
        <f t="shared" ca="1" si="169"/>
        <v>-0.14181657430060476</v>
      </c>
      <c r="BC231" s="64">
        <f t="shared" ca="1" si="158"/>
        <v>-819.17454750136085</v>
      </c>
      <c r="BE231" s="52" t="str">
        <f t="shared" ca="1" si="159"/>
        <v/>
      </c>
      <c r="BF231" s="52" t="str">
        <f t="shared" ca="1" si="160"/>
        <v/>
      </c>
      <c r="BG231" s="52">
        <f t="shared" ca="1" si="170"/>
        <v>18.59999999999998</v>
      </c>
      <c r="BH231" s="52">
        <f t="shared" ca="1" si="171"/>
        <v>18.59999999999998</v>
      </c>
    </row>
    <row r="232" spans="19:60">
      <c r="S232" s="68">
        <f t="shared" si="172"/>
        <v>7</v>
      </c>
      <c r="T232" s="69">
        <f t="shared" si="172"/>
        <v>2</v>
      </c>
      <c r="U232" s="70">
        <f t="shared" si="161"/>
        <v>3</v>
      </c>
      <c r="V232" s="68">
        <f t="shared" si="162"/>
        <v>4</v>
      </c>
      <c r="W232" s="70">
        <f t="shared" si="162"/>
        <v>7</v>
      </c>
      <c r="X232" s="71">
        <f t="shared" si="162"/>
        <v>0.42857142857142855</v>
      </c>
      <c r="Y232" s="71">
        <f t="shared" si="162"/>
        <v>0.5</v>
      </c>
      <c r="Z232" s="69">
        <f t="shared" si="162"/>
        <v>10000</v>
      </c>
      <c r="AA232" s="69">
        <f t="shared" ca="1" si="162"/>
        <v>9282.5690518609536</v>
      </c>
      <c r="AB232" s="69">
        <f t="shared" ca="1" si="163"/>
        <v>-717.43094813904645</v>
      </c>
      <c r="AC232" s="69">
        <f t="shared" ca="1" si="164"/>
        <v>188.25048771415089</v>
      </c>
      <c r="AD232" s="73">
        <f t="shared" si="173"/>
        <v>18.499999999999979</v>
      </c>
      <c r="AE232" s="69">
        <f t="shared" si="174"/>
        <v>0.70000000000000007</v>
      </c>
      <c r="AF232" s="69">
        <f t="shared" si="174"/>
        <v>4.9000000000000004</v>
      </c>
      <c r="AG232" s="78">
        <f t="shared" si="174"/>
        <v>200</v>
      </c>
      <c r="AH232" s="60">
        <f t="shared" si="174"/>
        <v>50</v>
      </c>
      <c r="AI232" s="60">
        <f t="shared" si="174"/>
        <v>245.00000000000003</v>
      </c>
      <c r="AJ232" s="60">
        <f t="shared" si="174"/>
        <v>10245</v>
      </c>
      <c r="AK232" s="60">
        <f t="shared" si="174"/>
        <v>927.43094813904702</v>
      </c>
      <c r="AL232" s="60">
        <f t="shared" si="174"/>
        <v>18.548618962780939</v>
      </c>
      <c r="AM232" s="60">
        <f t="shared" ca="1" si="174"/>
        <v>-1060.5524955459994</v>
      </c>
      <c r="AN232" s="60">
        <f t="shared" ca="1" si="174"/>
        <v>-1060.5524955459994</v>
      </c>
      <c r="AO232" s="60">
        <f t="shared" ca="1" si="174"/>
        <v>1060.5524955459994</v>
      </c>
      <c r="AP232" s="63">
        <f t="shared" si="147"/>
        <v>35</v>
      </c>
      <c r="AQ232" s="62">
        <f t="shared" si="148"/>
        <v>2.0404658898800516</v>
      </c>
      <c r="AR232" s="62">
        <f t="shared" si="149"/>
        <v>102.02329449400258</v>
      </c>
      <c r="AS232" s="62">
        <f t="shared" si="150"/>
        <v>204.04658898800517</v>
      </c>
      <c r="AT232" s="62">
        <f t="shared" si="151"/>
        <v>-102.02329449400258</v>
      </c>
      <c r="AU232" s="62">
        <f t="shared" si="152"/>
        <v>306.06988348200775</v>
      </c>
      <c r="AV232" s="62">
        <f t="shared" si="153"/>
        <v>-408.09317797601034</v>
      </c>
      <c r="AW232" s="63">
        <f t="shared" si="167"/>
        <v>-102.02329449400258</v>
      </c>
      <c r="AX232" s="61" t="str">
        <f t="shared" ca="1" si="155"/>
        <v/>
      </c>
      <c r="AY232" s="69">
        <f t="shared" ca="1" si="168"/>
        <v>9184.4475044540013</v>
      </c>
      <c r="AZ232" s="51">
        <f t="shared" si="156"/>
        <v>714.16306145801809</v>
      </c>
      <c r="BA232" s="55">
        <f t="shared" ca="1" si="157"/>
        <v>7.6935927701485177E-2</v>
      </c>
      <c r="BB232" s="55">
        <f t="shared" ca="1" si="169"/>
        <v>-0.14220643081908044</v>
      </c>
      <c r="BC232" s="64">
        <f t="shared" ca="1" si="158"/>
        <v>-819.45424263304903</v>
      </c>
      <c r="BE232" s="52" t="str">
        <f t="shared" ca="1" si="159"/>
        <v/>
      </c>
      <c r="BF232" s="52" t="str">
        <f t="shared" ca="1" si="160"/>
        <v/>
      </c>
      <c r="BG232" s="52">
        <f t="shared" ca="1" si="170"/>
        <v>18.499999999999979</v>
      </c>
      <c r="BH232" s="52">
        <f t="shared" ca="1" si="171"/>
        <v>18.499999999999979</v>
      </c>
    </row>
    <row r="233" spans="19:60">
      <c r="S233" s="68">
        <f t="shared" si="172"/>
        <v>7</v>
      </c>
      <c r="T233" s="69">
        <f t="shared" si="172"/>
        <v>2</v>
      </c>
      <c r="U233" s="70">
        <f t="shared" si="161"/>
        <v>3</v>
      </c>
      <c r="V233" s="68">
        <f t="shared" si="162"/>
        <v>4</v>
      </c>
      <c r="W233" s="70">
        <f t="shared" si="162"/>
        <v>7</v>
      </c>
      <c r="X233" s="71">
        <f t="shared" si="162"/>
        <v>0.42857142857142855</v>
      </c>
      <c r="Y233" s="71">
        <f t="shared" si="162"/>
        <v>0.5</v>
      </c>
      <c r="Z233" s="69">
        <f t="shared" si="162"/>
        <v>10000</v>
      </c>
      <c r="AA233" s="69">
        <f t="shared" ca="1" si="162"/>
        <v>9282.5690518609536</v>
      </c>
      <c r="AB233" s="69">
        <f t="shared" ca="1" si="163"/>
        <v>-717.43094813904645</v>
      </c>
      <c r="AC233" s="69">
        <f t="shared" ca="1" si="164"/>
        <v>188.25048771415089</v>
      </c>
      <c r="AD233" s="73">
        <f t="shared" si="173"/>
        <v>18.399999999999977</v>
      </c>
      <c r="AE233" s="69">
        <f t="shared" si="174"/>
        <v>0.70000000000000007</v>
      </c>
      <c r="AF233" s="69">
        <f t="shared" si="174"/>
        <v>4.9000000000000004</v>
      </c>
      <c r="AG233" s="78">
        <f t="shared" si="174"/>
        <v>200</v>
      </c>
      <c r="AH233" s="60">
        <f t="shared" si="174"/>
        <v>50</v>
      </c>
      <c r="AI233" s="60">
        <f t="shared" si="174"/>
        <v>245.00000000000003</v>
      </c>
      <c r="AJ233" s="60">
        <f t="shared" si="174"/>
        <v>10245</v>
      </c>
      <c r="AK233" s="60">
        <f t="shared" si="174"/>
        <v>927.43094813904702</v>
      </c>
      <c r="AL233" s="60">
        <f t="shared" si="174"/>
        <v>18.548618962780939</v>
      </c>
      <c r="AM233" s="60">
        <f t="shared" ca="1" si="174"/>
        <v>-1060.5524955459994</v>
      </c>
      <c r="AN233" s="60">
        <f t="shared" ca="1" si="174"/>
        <v>-1060.5524955459994</v>
      </c>
      <c r="AO233" s="60">
        <f t="shared" ca="1" si="174"/>
        <v>1060.5524955459994</v>
      </c>
      <c r="AP233" s="63">
        <f t="shared" si="147"/>
        <v>35</v>
      </c>
      <c r="AQ233" s="62">
        <f t="shared" si="148"/>
        <v>2.0461205958033131</v>
      </c>
      <c r="AR233" s="62">
        <f t="shared" si="149"/>
        <v>102.30602979016565</v>
      </c>
      <c r="AS233" s="62">
        <f t="shared" si="150"/>
        <v>204.61205958033131</v>
      </c>
      <c r="AT233" s="62">
        <f t="shared" si="151"/>
        <v>-102.30602979016565</v>
      </c>
      <c r="AU233" s="62">
        <f t="shared" si="152"/>
        <v>306.91808937049694</v>
      </c>
      <c r="AV233" s="62">
        <f t="shared" si="153"/>
        <v>-409.22411916066261</v>
      </c>
      <c r="AW233" s="63">
        <f t="shared" si="167"/>
        <v>-102.30602979016567</v>
      </c>
      <c r="AX233" s="61" t="str">
        <f t="shared" ca="1" si="155"/>
        <v/>
      </c>
      <c r="AY233" s="69">
        <f t="shared" ca="1" si="168"/>
        <v>9184.4475044540013</v>
      </c>
      <c r="AZ233" s="51">
        <f t="shared" si="156"/>
        <v>716.14220853115955</v>
      </c>
      <c r="BA233" s="55">
        <f t="shared" ca="1" si="157"/>
        <v>7.7149138835394773E-2</v>
      </c>
      <c r="BB233" s="55">
        <f t="shared" ca="1" si="169"/>
        <v>-0.14260052490840913</v>
      </c>
      <c r="BC233" s="64">
        <f t="shared" ca="1" si="158"/>
        <v>-819.73697792921212</v>
      </c>
      <c r="BE233" s="52" t="str">
        <f t="shared" ca="1" si="159"/>
        <v/>
      </c>
      <c r="BF233" s="52" t="str">
        <f t="shared" ca="1" si="160"/>
        <v/>
      </c>
      <c r="BG233" s="52">
        <f t="shared" ca="1" si="170"/>
        <v>18.399999999999977</v>
      </c>
      <c r="BH233" s="52">
        <f t="shared" ca="1" si="171"/>
        <v>18.399999999999977</v>
      </c>
    </row>
    <row r="234" spans="19:60">
      <c r="S234" s="68">
        <f t="shared" si="172"/>
        <v>7</v>
      </c>
      <c r="T234" s="69">
        <f t="shared" si="172"/>
        <v>2</v>
      </c>
      <c r="U234" s="70">
        <f t="shared" si="161"/>
        <v>3</v>
      </c>
      <c r="V234" s="68">
        <f t="shared" ref="V234:AA249" si="175">V233</f>
        <v>4</v>
      </c>
      <c r="W234" s="70">
        <f t="shared" si="175"/>
        <v>7</v>
      </c>
      <c r="X234" s="71">
        <f t="shared" si="175"/>
        <v>0.42857142857142855</v>
      </c>
      <c r="Y234" s="71">
        <f t="shared" si="175"/>
        <v>0.5</v>
      </c>
      <c r="Z234" s="69">
        <f t="shared" si="175"/>
        <v>10000</v>
      </c>
      <c r="AA234" s="69">
        <f t="shared" ca="1" si="175"/>
        <v>9282.5690518609536</v>
      </c>
      <c r="AB234" s="69">
        <f t="shared" ca="1" si="163"/>
        <v>-717.43094813904645</v>
      </c>
      <c r="AC234" s="69">
        <f t="shared" ca="1" si="164"/>
        <v>188.25048771415089</v>
      </c>
      <c r="AD234" s="73">
        <f t="shared" si="173"/>
        <v>18.299999999999976</v>
      </c>
      <c r="AE234" s="69">
        <f t="shared" si="174"/>
        <v>0.70000000000000007</v>
      </c>
      <c r="AF234" s="69">
        <f t="shared" si="174"/>
        <v>4.9000000000000004</v>
      </c>
      <c r="AG234" s="78">
        <f t="shared" si="174"/>
        <v>200</v>
      </c>
      <c r="AH234" s="60">
        <f t="shared" si="174"/>
        <v>50</v>
      </c>
      <c r="AI234" s="60">
        <f t="shared" si="174"/>
        <v>245.00000000000003</v>
      </c>
      <c r="AJ234" s="60">
        <f t="shared" si="174"/>
        <v>10245</v>
      </c>
      <c r="AK234" s="60">
        <f t="shared" si="174"/>
        <v>927.43094813904702</v>
      </c>
      <c r="AL234" s="60">
        <f t="shared" si="174"/>
        <v>18.548618962780939</v>
      </c>
      <c r="AM234" s="60">
        <f t="shared" ca="1" si="174"/>
        <v>-1060.5524955459994</v>
      </c>
      <c r="AN234" s="60">
        <f t="shared" ca="1" si="174"/>
        <v>-1060.5524955459994</v>
      </c>
      <c r="AO234" s="60">
        <f t="shared" ca="1" si="174"/>
        <v>1060.5524955459994</v>
      </c>
      <c r="AP234" s="63">
        <f t="shared" si="147"/>
        <v>35</v>
      </c>
      <c r="AQ234" s="62">
        <f t="shared" si="148"/>
        <v>2.0518371017913095</v>
      </c>
      <c r="AR234" s="62">
        <f t="shared" si="149"/>
        <v>102.59185508956547</v>
      </c>
      <c r="AS234" s="62">
        <f t="shared" si="150"/>
        <v>205.18371017913094</v>
      </c>
      <c r="AT234" s="62">
        <f t="shared" si="151"/>
        <v>-102.59185508956547</v>
      </c>
      <c r="AU234" s="62">
        <f t="shared" si="152"/>
        <v>307.77556526869643</v>
      </c>
      <c r="AV234" s="62">
        <f t="shared" si="153"/>
        <v>-410.36742035826188</v>
      </c>
      <c r="AW234" s="63">
        <f t="shared" si="167"/>
        <v>-102.59185508956546</v>
      </c>
      <c r="AX234" s="61" t="str">
        <f t="shared" ca="1" si="155"/>
        <v/>
      </c>
      <c r="AY234" s="69">
        <f t="shared" ca="1" si="168"/>
        <v>9184.4475044540013</v>
      </c>
      <c r="AZ234" s="51">
        <f t="shared" si="156"/>
        <v>718.14298562695831</v>
      </c>
      <c r="BA234" s="55">
        <f t="shared" ca="1" si="157"/>
        <v>7.7364680145631262E-2</v>
      </c>
      <c r="BB234" s="55">
        <f t="shared" ca="1" si="169"/>
        <v>-0.1429989260369654</v>
      </c>
      <c r="BC234" s="64">
        <f t="shared" ca="1" si="158"/>
        <v>-820.02280322861191</v>
      </c>
      <c r="BE234" s="52" t="str">
        <f t="shared" ca="1" si="159"/>
        <v/>
      </c>
      <c r="BF234" s="52" t="str">
        <f t="shared" ca="1" si="160"/>
        <v/>
      </c>
      <c r="BG234" s="52">
        <f t="shared" ca="1" si="170"/>
        <v>18.299999999999976</v>
      </c>
      <c r="BH234" s="52">
        <f t="shared" ca="1" si="171"/>
        <v>18.299999999999976</v>
      </c>
    </row>
    <row r="235" spans="19:60">
      <c r="S235" s="68">
        <f t="shared" ref="S235:T250" si="176">S234</f>
        <v>7</v>
      </c>
      <c r="T235" s="69">
        <f t="shared" si="176"/>
        <v>2</v>
      </c>
      <c r="U235" s="70">
        <f t="shared" si="161"/>
        <v>3</v>
      </c>
      <c r="V235" s="68">
        <f t="shared" si="175"/>
        <v>4</v>
      </c>
      <c r="W235" s="70">
        <f t="shared" si="175"/>
        <v>7</v>
      </c>
      <c r="X235" s="71">
        <f t="shared" si="175"/>
        <v>0.42857142857142855</v>
      </c>
      <c r="Y235" s="71">
        <f t="shared" si="175"/>
        <v>0.5</v>
      </c>
      <c r="Z235" s="69">
        <f t="shared" si="175"/>
        <v>10000</v>
      </c>
      <c r="AA235" s="69">
        <f t="shared" ca="1" si="175"/>
        <v>9282.5690518609536</v>
      </c>
      <c r="AB235" s="69">
        <f t="shared" ca="1" si="163"/>
        <v>-717.43094813904645</v>
      </c>
      <c r="AC235" s="69">
        <f t="shared" ca="1" si="164"/>
        <v>188.25048771415089</v>
      </c>
      <c r="AD235" s="73">
        <f t="shared" si="173"/>
        <v>18.199999999999974</v>
      </c>
      <c r="AE235" s="69">
        <f t="shared" ref="AE235:AO250" si="177">AE234</f>
        <v>0.70000000000000007</v>
      </c>
      <c r="AF235" s="69">
        <f t="shared" si="177"/>
        <v>4.9000000000000004</v>
      </c>
      <c r="AG235" s="78">
        <f t="shared" si="177"/>
        <v>200</v>
      </c>
      <c r="AH235" s="60">
        <f t="shared" si="177"/>
        <v>50</v>
      </c>
      <c r="AI235" s="60">
        <f t="shared" si="177"/>
        <v>245.00000000000003</v>
      </c>
      <c r="AJ235" s="60">
        <f t="shared" si="177"/>
        <v>10245</v>
      </c>
      <c r="AK235" s="60">
        <f t="shared" si="177"/>
        <v>927.43094813904702</v>
      </c>
      <c r="AL235" s="60">
        <f t="shared" si="177"/>
        <v>18.548618962780939</v>
      </c>
      <c r="AM235" s="60">
        <f t="shared" ca="1" si="177"/>
        <v>-1060.5524955459994</v>
      </c>
      <c r="AN235" s="60">
        <f t="shared" ca="1" si="177"/>
        <v>-1060.5524955459994</v>
      </c>
      <c r="AO235" s="60">
        <f t="shared" ca="1" si="177"/>
        <v>1060.5524955459994</v>
      </c>
      <c r="AP235" s="63">
        <f t="shared" si="147"/>
        <v>35</v>
      </c>
      <c r="AQ235" s="62">
        <f t="shared" si="148"/>
        <v>2.057616426526427</v>
      </c>
      <c r="AR235" s="62">
        <f t="shared" si="149"/>
        <v>102.88082132632135</v>
      </c>
      <c r="AS235" s="62">
        <f t="shared" si="150"/>
        <v>205.76164265264271</v>
      </c>
      <c r="AT235" s="62">
        <f t="shared" si="151"/>
        <v>-102.88082132632135</v>
      </c>
      <c r="AU235" s="62">
        <f t="shared" si="152"/>
        <v>308.64246397896409</v>
      </c>
      <c r="AV235" s="62">
        <f t="shared" si="153"/>
        <v>-411.52328530528541</v>
      </c>
      <c r="AW235" s="63">
        <f t="shared" si="167"/>
        <v>-102.88082132632132</v>
      </c>
      <c r="AX235" s="61" t="str">
        <f t="shared" ca="1" si="155"/>
        <v/>
      </c>
      <c r="AY235" s="69">
        <f t="shared" ca="1" si="168"/>
        <v>9184.4475044540013</v>
      </c>
      <c r="AZ235" s="51">
        <f t="shared" si="156"/>
        <v>720.1657492842495</v>
      </c>
      <c r="BA235" s="55">
        <f t="shared" ca="1" si="157"/>
        <v>7.758259004169453E-2</v>
      </c>
      <c r="BB235" s="55">
        <f t="shared" ca="1" si="169"/>
        <v>-0.14340170519990145</v>
      </c>
      <c r="BC235" s="64">
        <f t="shared" ca="1" si="158"/>
        <v>-820.31176946536777</v>
      </c>
      <c r="BE235" s="52" t="str">
        <f t="shared" ca="1" si="159"/>
        <v/>
      </c>
      <c r="BF235" s="52" t="str">
        <f t="shared" ca="1" si="160"/>
        <v/>
      </c>
      <c r="BG235" s="52">
        <f t="shared" ca="1" si="170"/>
        <v>18.199999999999974</v>
      </c>
      <c r="BH235" s="52">
        <f t="shared" ca="1" si="171"/>
        <v>18.199999999999974</v>
      </c>
    </row>
    <row r="236" spans="19:60">
      <c r="S236" s="68">
        <f t="shared" si="176"/>
        <v>7</v>
      </c>
      <c r="T236" s="69">
        <f t="shared" si="176"/>
        <v>2</v>
      </c>
      <c r="U236" s="70">
        <f t="shared" si="161"/>
        <v>3</v>
      </c>
      <c r="V236" s="68">
        <f t="shared" si="175"/>
        <v>4</v>
      </c>
      <c r="W236" s="70">
        <f t="shared" si="175"/>
        <v>7</v>
      </c>
      <c r="X236" s="71">
        <f t="shared" si="175"/>
        <v>0.42857142857142855</v>
      </c>
      <c r="Y236" s="71">
        <f t="shared" si="175"/>
        <v>0.5</v>
      </c>
      <c r="Z236" s="69">
        <f t="shared" si="175"/>
        <v>10000</v>
      </c>
      <c r="AA236" s="69">
        <f t="shared" ca="1" si="175"/>
        <v>9282.5690518609536</v>
      </c>
      <c r="AB236" s="69">
        <f t="shared" ca="1" si="163"/>
        <v>-717.43094813904645</v>
      </c>
      <c r="AC236" s="69">
        <f t="shared" ca="1" si="164"/>
        <v>188.25048771415089</v>
      </c>
      <c r="AD236" s="73">
        <f t="shared" si="173"/>
        <v>18.099999999999973</v>
      </c>
      <c r="AE236" s="69">
        <f t="shared" si="177"/>
        <v>0.70000000000000007</v>
      </c>
      <c r="AF236" s="69">
        <f t="shared" si="177"/>
        <v>4.9000000000000004</v>
      </c>
      <c r="AG236" s="78">
        <f t="shared" si="177"/>
        <v>200</v>
      </c>
      <c r="AH236" s="60">
        <f t="shared" si="177"/>
        <v>50</v>
      </c>
      <c r="AI236" s="60">
        <f t="shared" si="177"/>
        <v>245.00000000000003</v>
      </c>
      <c r="AJ236" s="60">
        <f t="shared" si="177"/>
        <v>10245</v>
      </c>
      <c r="AK236" s="60">
        <f t="shared" si="177"/>
        <v>927.43094813904702</v>
      </c>
      <c r="AL236" s="60">
        <f t="shared" si="177"/>
        <v>18.548618962780939</v>
      </c>
      <c r="AM236" s="60">
        <f t="shared" ca="1" si="177"/>
        <v>-1060.5524955459994</v>
      </c>
      <c r="AN236" s="60">
        <f t="shared" ca="1" si="177"/>
        <v>-1060.5524955459994</v>
      </c>
      <c r="AO236" s="60">
        <f t="shared" ca="1" si="177"/>
        <v>1060.5524955459994</v>
      </c>
      <c r="AP236" s="63">
        <f t="shared" si="147"/>
        <v>35</v>
      </c>
      <c r="AQ236" s="62">
        <f t="shared" si="148"/>
        <v>2.0634596112033683</v>
      </c>
      <c r="AR236" s="62">
        <f t="shared" si="149"/>
        <v>103.17298056016841</v>
      </c>
      <c r="AS236" s="62">
        <f t="shared" si="150"/>
        <v>206.34596112033682</v>
      </c>
      <c r="AT236" s="62">
        <f t="shared" si="151"/>
        <v>-103.17298056016841</v>
      </c>
      <c r="AU236" s="62">
        <f t="shared" si="152"/>
        <v>309.51894168050524</v>
      </c>
      <c r="AV236" s="62">
        <f t="shared" si="153"/>
        <v>-412.69192224067365</v>
      </c>
      <c r="AW236" s="63">
        <f t="shared" si="167"/>
        <v>-103.17298056016841</v>
      </c>
      <c r="AX236" s="61" t="str">
        <f t="shared" ca="1" si="155"/>
        <v/>
      </c>
      <c r="AY236" s="69">
        <f t="shared" ca="1" si="168"/>
        <v>9184.4475044540013</v>
      </c>
      <c r="AZ236" s="51">
        <f t="shared" si="156"/>
        <v>722.21086392117888</v>
      </c>
      <c r="BA236" s="55">
        <f t="shared" ca="1" si="157"/>
        <v>7.7802907781913164E-2</v>
      </c>
      <c r="BB236" s="55">
        <f t="shared" ca="1" si="169"/>
        <v>-0.14380893496132299</v>
      </c>
      <c r="BC236" s="64">
        <f t="shared" ca="1" si="158"/>
        <v>-820.60392869921486</v>
      </c>
      <c r="BE236" s="52" t="str">
        <f t="shared" ca="1" si="159"/>
        <v/>
      </c>
      <c r="BF236" s="52" t="str">
        <f t="shared" ca="1" si="160"/>
        <v/>
      </c>
      <c r="BG236" s="52">
        <f t="shared" ca="1" si="170"/>
        <v>18.099999999999973</v>
      </c>
      <c r="BH236" s="52">
        <f t="shared" ca="1" si="171"/>
        <v>18.099999999999973</v>
      </c>
    </row>
    <row r="237" spans="19:60">
      <c r="S237" s="68">
        <f t="shared" si="176"/>
        <v>7</v>
      </c>
      <c r="T237" s="69">
        <f t="shared" si="176"/>
        <v>2</v>
      </c>
      <c r="U237" s="70">
        <f t="shared" si="161"/>
        <v>3</v>
      </c>
      <c r="V237" s="68">
        <f t="shared" si="175"/>
        <v>4</v>
      </c>
      <c r="W237" s="70">
        <f t="shared" si="175"/>
        <v>7</v>
      </c>
      <c r="X237" s="71">
        <f t="shared" si="175"/>
        <v>0.42857142857142855</v>
      </c>
      <c r="Y237" s="71">
        <f t="shared" si="175"/>
        <v>0.5</v>
      </c>
      <c r="Z237" s="69">
        <f t="shared" si="175"/>
        <v>10000</v>
      </c>
      <c r="AA237" s="69">
        <f t="shared" ca="1" si="175"/>
        <v>9282.5690518609536</v>
      </c>
      <c r="AB237" s="69">
        <f t="shared" ca="1" si="163"/>
        <v>-717.43094813904645</v>
      </c>
      <c r="AC237" s="69">
        <f t="shared" ca="1" si="164"/>
        <v>188.25048771415089</v>
      </c>
      <c r="AD237" s="73">
        <f t="shared" si="173"/>
        <v>17.999999999999972</v>
      </c>
      <c r="AE237" s="69">
        <f t="shared" si="177"/>
        <v>0.70000000000000007</v>
      </c>
      <c r="AF237" s="69">
        <f t="shared" si="177"/>
        <v>4.9000000000000004</v>
      </c>
      <c r="AG237" s="78">
        <f t="shared" si="177"/>
        <v>200</v>
      </c>
      <c r="AH237" s="60">
        <f t="shared" si="177"/>
        <v>50</v>
      </c>
      <c r="AI237" s="60">
        <f t="shared" si="177"/>
        <v>245.00000000000003</v>
      </c>
      <c r="AJ237" s="60">
        <f t="shared" si="177"/>
        <v>10245</v>
      </c>
      <c r="AK237" s="60">
        <f t="shared" si="177"/>
        <v>927.43094813904702</v>
      </c>
      <c r="AL237" s="60">
        <f t="shared" si="177"/>
        <v>18.548618962780939</v>
      </c>
      <c r="AM237" s="60">
        <f t="shared" ca="1" si="177"/>
        <v>-1060.5524955459994</v>
      </c>
      <c r="AN237" s="60">
        <f t="shared" ca="1" si="177"/>
        <v>-1060.5524955459994</v>
      </c>
      <c r="AO237" s="60">
        <f t="shared" ca="1" si="177"/>
        <v>1060.5524955459994</v>
      </c>
      <c r="AP237" s="63">
        <f t="shared" si="147"/>
        <v>35</v>
      </c>
      <c r="AQ237" s="62">
        <f t="shared" si="148"/>
        <v>2.0693677201544984</v>
      </c>
      <c r="AR237" s="62">
        <f t="shared" si="149"/>
        <v>103.46838600772492</v>
      </c>
      <c r="AS237" s="62">
        <f t="shared" si="150"/>
        <v>206.93677201544983</v>
      </c>
      <c r="AT237" s="62">
        <f t="shared" si="151"/>
        <v>-103.46838600772492</v>
      </c>
      <c r="AU237" s="62">
        <f t="shared" si="152"/>
        <v>310.40515802317475</v>
      </c>
      <c r="AV237" s="62">
        <f t="shared" si="153"/>
        <v>-413.87354403089967</v>
      </c>
      <c r="AW237" s="63">
        <f t="shared" si="167"/>
        <v>-103.46838600772492</v>
      </c>
      <c r="AX237" s="61" t="str">
        <f t="shared" ca="1" si="155"/>
        <v/>
      </c>
      <c r="AY237" s="69">
        <f t="shared" ca="1" si="168"/>
        <v>9184.4475044540013</v>
      </c>
      <c r="AZ237" s="51">
        <f t="shared" si="156"/>
        <v>724.27870205407442</v>
      </c>
      <c r="BA237" s="55">
        <f t="shared" ca="1" si="157"/>
        <v>7.8025673497023135E-2</v>
      </c>
      <c r="BB237" s="55">
        <f t="shared" ca="1" si="169"/>
        <v>-0.14422068949787142</v>
      </c>
      <c r="BC237" s="64">
        <f t="shared" ca="1" si="158"/>
        <v>-820.89933414677137</v>
      </c>
      <c r="BE237" s="52" t="str">
        <f t="shared" ca="1" si="159"/>
        <v/>
      </c>
      <c r="BF237" s="52" t="str">
        <f t="shared" ca="1" si="160"/>
        <v/>
      </c>
      <c r="BG237" s="52">
        <f t="shared" ca="1" si="170"/>
        <v>17.999999999999972</v>
      </c>
      <c r="BH237" s="52">
        <f t="shared" ca="1" si="171"/>
        <v>17.999999999999972</v>
      </c>
    </row>
    <row r="238" spans="19:60">
      <c r="S238" s="68">
        <f t="shared" si="176"/>
        <v>7</v>
      </c>
      <c r="T238" s="69">
        <f t="shared" si="176"/>
        <v>2</v>
      </c>
      <c r="U238" s="70">
        <f t="shared" si="161"/>
        <v>3</v>
      </c>
      <c r="V238" s="68">
        <f t="shared" si="175"/>
        <v>4</v>
      </c>
      <c r="W238" s="70">
        <f t="shared" si="175"/>
        <v>7</v>
      </c>
      <c r="X238" s="71">
        <f t="shared" si="175"/>
        <v>0.42857142857142855</v>
      </c>
      <c r="Y238" s="71">
        <f t="shared" si="175"/>
        <v>0.5</v>
      </c>
      <c r="Z238" s="69">
        <f t="shared" si="175"/>
        <v>10000</v>
      </c>
      <c r="AA238" s="69">
        <f t="shared" ca="1" si="175"/>
        <v>9282.5690518609536</v>
      </c>
      <c r="AB238" s="69">
        <f t="shared" ca="1" si="163"/>
        <v>-717.43094813904645</v>
      </c>
      <c r="AC238" s="69">
        <f t="shared" ca="1" si="164"/>
        <v>188.25048771415089</v>
      </c>
      <c r="AD238" s="73">
        <f t="shared" si="173"/>
        <v>17.89999999999997</v>
      </c>
      <c r="AE238" s="69">
        <f t="shared" si="177"/>
        <v>0.70000000000000007</v>
      </c>
      <c r="AF238" s="69">
        <f t="shared" si="177"/>
        <v>4.9000000000000004</v>
      </c>
      <c r="AG238" s="78">
        <f t="shared" si="177"/>
        <v>200</v>
      </c>
      <c r="AH238" s="60">
        <f t="shared" si="177"/>
        <v>50</v>
      </c>
      <c r="AI238" s="60">
        <f t="shared" si="177"/>
        <v>245.00000000000003</v>
      </c>
      <c r="AJ238" s="60">
        <f t="shared" si="177"/>
        <v>10245</v>
      </c>
      <c r="AK238" s="60">
        <f t="shared" si="177"/>
        <v>927.43094813904702</v>
      </c>
      <c r="AL238" s="60">
        <f t="shared" si="177"/>
        <v>18.548618962780939</v>
      </c>
      <c r="AM238" s="60">
        <f t="shared" ca="1" si="177"/>
        <v>-1060.5524955459994</v>
      </c>
      <c r="AN238" s="60">
        <f t="shared" ca="1" si="177"/>
        <v>-1060.5524955459994</v>
      </c>
      <c r="AO238" s="60">
        <f t="shared" ca="1" si="177"/>
        <v>1060.5524955459994</v>
      </c>
      <c r="AP238" s="63">
        <f t="shared" si="147"/>
        <v>35</v>
      </c>
      <c r="AQ238" s="62">
        <f t="shared" si="148"/>
        <v>2.0753418414961438</v>
      </c>
      <c r="AR238" s="62">
        <f t="shared" si="149"/>
        <v>103.76709207480718</v>
      </c>
      <c r="AS238" s="62">
        <f t="shared" si="150"/>
        <v>207.53418414961436</v>
      </c>
      <c r="AT238" s="62">
        <f t="shared" si="151"/>
        <v>-103.76709207480718</v>
      </c>
      <c r="AU238" s="62">
        <f t="shared" si="152"/>
        <v>311.30127622442154</v>
      </c>
      <c r="AV238" s="62">
        <f t="shared" si="153"/>
        <v>-415.06836829922872</v>
      </c>
      <c r="AW238" s="63">
        <f t="shared" si="167"/>
        <v>-103.76709207480718</v>
      </c>
      <c r="AX238" s="61" t="str">
        <f t="shared" ca="1" si="155"/>
        <v/>
      </c>
      <c r="AY238" s="69">
        <f t="shared" ca="1" si="168"/>
        <v>9184.4475044540013</v>
      </c>
      <c r="AZ238" s="51">
        <f t="shared" si="156"/>
        <v>726.36964452365032</v>
      </c>
      <c r="BA238" s="55">
        <f t="shared" ca="1" si="157"/>
        <v>7.825092821453658E-2</v>
      </c>
      <c r="BB238" s="55">
        <f t="shared" ca="1" si="169"/>
        <v>-0.14463704464376675</v>
      </c>
      <c r="BC238" s="64">
        <f t="shared" ca="1" si="158"/>
        <v>-821.19804021385357</v>
      </c>
      <c r="BE238" s="52" t="str">
        <f t="shared" ca="1" si="159"/>
        <v/>
      </c>
      <c r="BF238" s="52" t="str">
        <f t="shared" ca="1" si="160"/>
        <v/>
      </c>
      <c r="BG238" s="52">
        <f t="shared" ca="1" si="170"/>
        <v>17.89999999999997</v>
      </c>
      <c r="BH238" s="52">
        <f t="shared" ca="1" si="171"/>
        <v>17.89999999999997</v>
      </c>
    </row>
    <row r="239" spans="19:60">
      <c r="S239" s="68">
        <f t="shared" si="176"/>
        <v>7</v>
      </c>
      <c r="T239" s="69">
        <f t="shared" si="176"/>
        <v>2</v>
      </c>
      <c r="U239" s="70">
        <f t="shared" si="161"/>
        <v>3</v>
      </c>
      <c r="V239" s="68">
        <f t="shared" si="175"/>
        <v>4</v>
      </c>
      <c r="W239" s="70">
        <f t="shared" si="175"/>
        <v>7</v>
      </c>
      <c r="X239" s="71">
        <f t="shared" si="175"/>
        <v>0.42857142857142855</v>
      </c>
      <c r="Y239" s="71">
        <f t="shared" si="175"/>
        <v>0.5</v>
      </c>
      <c r="Z239" s="69">
        <f t="shared" si="175"/>
        <v>10000</v>
      </c>
      <c r="AA239" s="69">
        <f t="shared" ca="1" si="175"/>
        <v>9282.5690518609536</v>
      </c>
      <c r="AB239" s="69">
        <f t="shared" ca="1" si="163"/>
        <v>-717.43094813904645</v>
      </c>
      <c r="AC239" s="69">
        <f t="shared" ca="1" si="164"/>
        <v>188.25048771415089</v>
      </c>
      <c r="AD239" s="73">
        <f t="shared" si="173"/>
        <v>17.799999999999969</v>
      </c>
      <c r="AE239" s="69">
        <f t="shared" si="177"/>
        <v>0.70000000000000007</v>
      </c>
      <c r="AF239" s="69">
        <f t="shared" si="177"/>
        <v>4.9000000000000004</v>
      </c>
      <c r="AG239" s="78">
        <f t="shared" si="177"/>
        <v>200</v>
      </c>
      <c r="AH239" s="60">
        <f t="shared" si="177"/>
        <v>50</v>
      </c>
      <c r="AI239" s="60">
        <f t="shared" si="177"/>
        <v>245.00000000000003</v>
      </c>
      <c r="AJ239" s="60">
        <f t="shared" si="177"/>
        <v>10245</v>
      </c>
      <c r="AK239" s="60">
        <f t="shared" si="177"/>
        <v>927.43094813904702</v>
      </c>
      <c r="AL239" s="60">
        <f t="shared" si="177"/>
        <v>18.548618962780939</v>
      </c>
      <c r="AM239" s="60">
        <f t="shared" ca="1" si="177"/>
        <v>-1060.5524955459994</v>
      </c>
      <c r="AN239" s="60">
        <f t="shared" ca="1" si="177"/>
        <v>-1060.5524955459994</v>
      </c>
      <c r="AO239" s="60">
        <f t="shared" ca="1" si="177"/>
        <v>1060.5524955459994</v>
      </c>
      <c r="AP239" s="63">
        <f t="shared" si="147"/>
        <v>35</v>
      </c>
      <c r="AQ239" s="62">
        <f t="shared" si="148"/>
        <v>2.0813830877966839</v>
      </c>
      <c r="AR239" s="62">
        <f t="shared" si="149"/>
        <v>104.0691543898342</v>
      </c>
      <c r="AS239" s="62">
        <f t="shared" si="150"/>
        <v>208.13830877966839</v>
      </c>
      <c r="AT239" s="62">
        <f t="shared" si="151"/>
        <v>-104.0691543898342</v>
      </c>
      <c r="AU239" s="62">
        <f t="shared" si="152"/>
        <v>312.2074631695026</v>
      </c>
      <c r="AV239" s="62">
        <f t="shared" si="153"/>
        <v>-416.27661755933678</v>
      </c>
      <c r="AW239" s="63">
        <f t="shared" si="167"/>
        <v>-104.06915438983418</v>
      </c>
      <c r="AX239" s="61" t="str">
        <f t="shared" ca="1" si="155"/>
        <v/>
      </c>
      <c r="AY239" s="69">
        <f t="shared" ca="1" si="168"/>
        <v>9184.4475044540013</v>
      </c>
      <c r="AZ239" s="51">
        <f t="shared" si="156"/>
        <v>728.48408072883933</v>
      </c>
      <c r="BA239" s="55">
        <f t="shared" ca="1" si="157"/>
        <v>7.8478713883932169E-2</v>
      </c>
      <c r="BB239" s="55">
        <f t="shared" ca="1" si="169"/>
        <v>-0.14505807793736877</v>
      </c>
      <c r="BC239" s="64">
        <f t="shared" ca="1" si="158"/>
        <v>-821.50010252888069</v>
      </c>
      <c r="BE239" s="52" t="str">
        <f t="shared" ca="1" si="159"/>
        <v/>
      </c>
      <c r="BF239" s="52" t="str">
        <f t="shared" ca="1" si="160"/>
        <v/>
      </c>
      <c r="BG239" s="52">
        <f t="shared" ca="1" si="170"/>
        <v>17.799999999999969</v>
      </c>
      <c r="BH239" s="52">
        <f t="shared" ca="1" si="171"/>
        <v>17.799999999999969</v>
      </c>
    </row>
    <row r="240" spans="19:60">
      <c r="S240" s="68">
        <f t="shared" si="176"/>
        <v>7</v>
      </c>
      <c r="T240" s="69">
        <f t="shared" si="176"/>
        <v>2</v>
      </c>
      <c r="U240" s="70">
        <f t="shared" si="161"/>
        <v>3</v>
      </c>
      <c r="V240" s="68">
        <f t="shared" si="175"/>
        <v>4</v>
      </c>
      <c r="W240" s="70">
        <f t="shared" si="175"/>
        <v>7</v>
      </c>
      <c r="X240" s="71">
        <f t="shared" si="175"/>
        <v>0.42857142857142855</v>
      </c>
      <c r="Y240" s="71">
        <f t="shared" si="175"/>
        <v>0.5</v>
      </c>
      <c r="Z240" s="69">
        <f t="shared" si="175"/>
        <v>10000</v>
      </c>
      <c r="AA240" s="69">
        <f t="shared" ca="1" si="175"/>
        <v>9282.5690518609536</v>
      </c>
      <c r="AB240" s="69">
        <f t="shared" ca="1" si="163"/>
        <v>-717.43094813904645</v>
      </c>
      <c r="AC240" s="69">
        <f t="shared" ca="1" si="164"/>
        <v>188.25048771415089</v>
      </c>
      <c r="AD240" s="73">
        <f t="shared" si="173"/>
        <v>17.699999999999967</v>
      </c>
      <c r="AE240" s="69">
        <f t="shared" si="177"/>
        <v>0.70000000000000007</v>
      </c>
      <c r="AF240" s="69">
        <f t="shared" si="177"/>
        <v>4.9000000000000004</v>
      </c>
      <c r="AG240" s="78">
        <f t="shared" si="177"/>
        <v>200</v>
      </c>
      <c r="AH240" s="60">
        <f t="shared" si="177"/>
        <v>50</v>
      </c>
      <c r="AI240" s="60">
        <f t="shared" si="177"/>
        <v>245.00000000000003</v>
      </c>
      <c r="AJ240" s="60">
        <f t="shared" si="177"/>
        <v>10245</v>
      </c>
      <c r="AK240" s="60">
        <f t="shared" si="177"/>
        <v>927.43094813904702</v>
      </c>
      <c r="AL240" s="60">
        <f t="shared" si="177"/>
        <v>18.548618962780939</v>
      </c>
      <c r="AM240" s="60">
        <f t="shared" ca="1" si="177"/>
        <v>-1060.5524955459994</v>
      </c>
      <c r="AN240" s="60">
        <f t="shared" ca="1" si="177"/>
        <v>-1060.5524955459994</v>
      </c>
      <c r="AO240" s="60">
        <f t="shared" ca="1" si="177"/>
        <v>1060.5524955459994</v>
      </c>
      <c r="AP240" s="63">
        <f t="shared" si="147"/>
        <v>35</v>
      </c>
      <c r="AQ240" s="62">
        <f t="shared" si="148"/>
        <v>2.0874925967672864</v>
      </c>
      <c r="AR240" s="62">
        <f t="shared" si="149"/>
        <v>104.37462983836431</v>
      </c>
      <c r="AS240" s="62">
        <f t="shared" si="150"/>
        <v>208.74925967672863</v>
      </c>
      <c r="AT240" s="62">
        <f t="shared" si="151"/>
        <v>-104.37462983836431</v>
      </c>
      <c r="AU240" s="62">
        <f t="shared" si="152"/>
        <v>313.12388951509297</v>
      </c>
      <c r="AV240" s="62">
        <f t="shared" si="153"/>
        <v>-417.49851935345725</v>
      </c>
      <c r="AW240" s="63">
        <f t="shared" si="167"/>
        <v>-104.37462983836429</v>
      </c>
      <c r="AX240" s="61" t="str">
        <f t="shared" ca="1" si="155"/>
        <v/>
      </c>
      <c r="AY240" s="69">
        <f t="shared" ca="1" si="168"/>
        <v>9184.4475044540013</v>
      </c>
      <c r="AZ240" s="51">
        <f t="shared" si="156"/>
        <v>730.62240886855022</v>
      </c>
      <c r="BA240" s="55">
        <f t="shared" ca="1" si="157"/>
        <v>7.8709073402699475E-2</v>
      </c>
      <c r="BB240" s="55">
        <f t="shared" ca="1" si="169"/>
        <v>-0.14548386866931654</v>
      </c>
      <c r="BC240" s="64">
        <f t="shared" ca="1" si="158"/>
        <v>-821.80557797741074</v>
      </c>
      <c r="BE240" s="52" t="str">
        <f t="shared" ca="1" si="159"/>
        <v/>
      </c>
      <c r="BF240" s="52" t="str">
        <f t="shared" ca="1" si="160"/>
        <v/>
      </c>
      <c r="BG240" s="52">
        <f t="shared" ca="1" si="170"/>
        <v>17.699999999999967</v>
      </c>
      <c r="BH240" s="52">
        <f t="shared" ca="1" si="171"/>
        <v>17.699999999999967</v>
      </c>
    </row>
    <row r="241" spans="19:60">
      <c r="S241" s="68">
        <f t="shared" si="176"/>
        <v>7</v>
      </c>
      <c r="T241" s="69">
        <f t="shared" si="176"/>
        <v>2</v>
      </c>
      <c r="U241" s="70">
        <f t="shared" si="161"/>
        <v>3</v>
      </c>
      <c r="V241" s="68">
        <f t="shared" si="175"/>
        <v>4</v>
      </c>
      <c r="W241" s="70">
        <f t="shared" si="175"/>
        <v>7</v>
      </c>
      <c r="X241" s="71">
        <f t="shared" si="175"/>
        <v>0.42857142857142855</v>
      </c>
      <c r="Y241" s="71">
        <f t="shared" si="175"/>
        <v>0.5</v>
      </c>
      <c r="Z241" s="69">
        <f t="shared" si="175"/>
        <v>10000</v>
      </c>
      <c r="AA241" s="69">
        <f t="shared" ca="1" si="175"/>
        <v>9282.5690518609536</v>
      </c>
      <c r="AB241" s="69">
        <f t="shared" ca="1" si="163"/>
        <v>-717.43094813904645</v>
      </c>
      <c r="AC241" s="69">
        <f t="shared" ca="1" si="164"/>
        <v>188.25048771415089</v>
      </c>
      <c r="AD241" s="73">
        <f t="shared" si="173"/>
        <v>17.599999999999966</v>
      </c>
      <c r="AE241" s="69">
        <f t="shared" si="177"/>
        <v>0.70000000000000007</v>
      </c>
      <c r="AF241" s="69">
        <f t="shared" si="177"/>
        <v>4.9000000000000004</v>
      </c>
      <c r="AG241" s="78">
        <f t="shared" si="177"/>
        <v>200</v>
      </c>
      <c r="AH241" s="60">
        <f t="shared" si="177"/>
        <v>50</v>
      </c>
      <c r="AI241" s="60">
        <f t="shared" si="177"/>
        <v>245.00000000000003</v>
      </c>
      <c r="AJ241" s="60">
        <f t="shared" si="177"/>
        <v>10245</v>
      </c>
      <c r="AK241" s="60">
        <f t="shared" si="177"/>
        <v>927.43094813904702</v>
      </c>
      <c r="AL241" s="60">
        <f t="shared" si="177"/>
        <v>18.548618962780939</v>
      </c>
      <c r="AM241" s="60">
        <f t="shared" ca="1" si="177"/>
        <v>-1060.5524955459994</v>
      </c>
      <c r="AN241" s="60">
        <f t="shared" ca="1" si="177"/>
        <v>-1060.5524955459994</v>
      </c>
      <c r="AO241" s="60">
        <f t="shared" ca="1" si="177"/>
        <v>1060.5524955459994</v>
      </c>
      <c r="AP241" s="63">
        <f t="shared" si="147"/>
        <v>35</v>
      </c>
      <c r="AQ241" s="62">
        <f t="shared" si="148"/>
        <v>2.0936715319761916</v>
      </c>
      <c r="AR241" s="62">
        <f t="shared" si="149"/>
        <v>104.68357659880958</v>
      </c>
      <c r="AS241" s="62">
        <f t="shared" si="150"/>
        <v>209.36715319761916</v>
      </c>
      <c r="AT241" s="62">
        <f t="shared" si="151"/>
        <v>-104.68357659880958</v>
      </c>
      <c r="AU241" s="62">
        <f t="shared" si="152"/>
        <v>314.05072979642875</v>
      </c>
      <c r="AV241" s="62">
        <f t="shared" si="153"/>
        <v>-418.73430639523832</v>
      </c>
      <c r="AW241" s="63">
        <f t="shared" si="167"/>
        <v>-104.68357659880957</v>
      </c>
      <c r="AX241" s="61" t="str">
        <f t="shared" ca="1" si="155"/>
        <v/>
      </c>
      <c r="AY241" s="69">
        <f t="shared" ca="1" si="168"/>
        <v>9184.4475044540013</v>
      </c>
      <c r="AZ241" s="51">
        <f t="shared" si="156"/>
        <v>732.78503619166702</v>
      </c>
      <c r="BA241" s="55">
        <f t="shared" ca="1" si="157"/>
        <v>7.894205064327095E-2</v>
      </c>
      <c r="BB241" s="55">
        <f t="shared" ca="1" si="169"/>
        <v>-0.14591449793230926</v>
      </c>
      <c r="BC241" s="64">
        <f t="shared" ca="1" si="158"/>
        <v>-822.11452473785607</v>
      </c>
      <c r="BE241" s="52" t="str">
        <f t="shared" ca="1" si="159"/>
        <v/>
      </c>
      <c r="BF241" s="52" t="str">
        <f t="shared" ca="1" si="160"/>
        <v/>
      </c>
      <c r="BG241" s="52">
        <f t="shared" ca="1" si="170"/>
        <v>17.599999999999966</v>
      </c>
      <c r="BH241" s="52">
        <f t="shared" ca="1" si="171"/>
        <v>17.599999999999966</v>
      </c>
    </row>
    <row r="242" spans="19:60">
      <c r="S242" s="68">
        <f t="shared" si="176"/>
        <v>7</v>
      </c>
      <c r="T242" s="69">
        <f t="shared" si="176"/>
        <v>2</v>
      </c>
      <c r="U242" s="70">
        <f t="shared" si="161"/>
        <v>3</v>
      </c>
      <c r="V242" s="68">
        <f t="shared" si="175"/>
        <v>4</v>
      </c>
      <c r="W242" s="70">
        <f t="shared" si="175"/>
        <v>7</v>
      </c>
      <c r="X242" s="71">
        <f t="shared" si="175"/>
        <v>0.42857142857142855</v>
      </c>
      <c r="Y242" s="71">
        <f t="shared" si="175"/>
        <v>0.5</v>
      </c>
      <c r="Z242" s="69">
        <f t="shared" si="175"/>
        <v>10000</v>
      </c>
      <c r="AA242" s="69">
        <f t="shared" ca="1" si="175"/>
        <v>9282.5690518609536</v>
      </c>
      <c r="AB242" s="69">
        <f t="shared" ca="1" si="163"/>
        <v>-717.43094813904645</v>
      </c>
      <c r="AC242" s="69">
        <f t="shared" ca="1" si="164"/>
        <v>188.25048771415089</v>
      </c>
      <c r="AD242" s="73">
        <f t="shared" si="173"/>
        <v>17.499999999999964</v>
      </c>
      <c r="AE242" s="69">
        <f t="shared" si="177"/>
        <v>0.70000000000000007</v>
      </c>
      <c r="AF242" s="69">
        <f t="shared" si="177"/>
        <v>4.9000000000000004</v>
      </c>
      <c r="AG242" s="78">
        <f t="shared" si="177"/>
        <v>200</v>
      </c>
      <c r="AH242" s="60">
        <f t="shared" si="177"/>
        <v>50</v>
      </c>
      <c r="AI242" s="60">
        <f t="shared" si="177"/>
        <v>245.00000000000003</v>
      </c>
      <c r="AJ242" s="60">
        <f t="shared" si="177"/>
        <v>10245</v>
      </c>
      <c r="AK242" s="60">
        <f t="shared" si="177"/>
        <v>927.43094813904702</v>
      </c>
      <c r="AL242" s="60">
        <f t="shared" si="177"/>
        <v>18.548618962780939</v>
      </c>
      <c r="AM242" s="60">
        <f t="shared" ca="1" si="177"/>
        <v>-1060.5524955459994</v>
      </c>
      <c r="AN242" s="60">
        <f t="shared" ca="1" si="177"/>
        <v>-1060.5524955459994</v>
      </c>
      <c r="AO242" s="60">
        <f t="shared" ca="1" si="177"/>
        <v>1060.5524955459994</v>
      </c>
      <c r="AP242" s="63">
        <f t="shared" si="147"/>
        <v>35</v>
      </c>
      <c r="AQ242" s="62">
        <f t="shared" si="148"/>
        <v>2.0999210835874846</v>
      </c>
      <c r="AR242" s="62">
        <f t="shared" si="149"/>
        <v>104.99605417937423</v>
      </c>
      <c r="AS242" s="62">
        <f t="shared" si="150"/>
        <v>209.99210835874845</v>
      </c>
      <c r="AT242" s="62">
        <f t="shared" si="151"/>
        <v>-104.99605417937423</v>
      </c>
      <c r="AU242" s="62">
        <f t="shared" si="152"/>
        <v>314.98816253812265</v>
      </c>
      <c r="AV242" s="62">
        <f t="shared" si="153"/>
        <v>-419.98421671749691</v>
      </c>
      <c r="AW242" s="63">
        <f t="shared" si="167"/>
        <v>-104.99605417937425</v>
      </c>
      <c r="AX242" s="61" t="str">
        <f t="shared" ca="1" si="155"/>
        <v/>
      </c>
      <c r="AY242" s="69">
        <f t="shared" ca="1" si="168"/>
        <v>9184.4475044540013</v>
      </c>
      <c r="AZ242" s="51">
        <f t="shared" si="156"/>
        <v>734.97237925561956</v>
      </c>
      <c r="BA242" s="55">
        <f t="shared" ca="1" si="157"/>
        <v>7.9177690480877555E-2</v>
      </c>
      <c r="BB242" s="55">
        <f t="shared" ca="1" si="169"/>
        <v>-0.14635004867259335</v>
      </c>
      <c r="BC242" s="64">
        <f t="shared" ca="1" si="158"/>
        <v>-822.4270023184207</v>
      </c>
      <c r="BE242" s="52" t="str">
        <f t="shared" ca="1" si="159"/>
        <v/>
      </c>
      <c r="BF242" s="52" t="str">
        <f t="shared" ca="1" si="160"/>
        <v/>
      </c>
      <c r="BG242" s="52">
        <f t="shared" ca="1" si="170"/>
        <v>17.499999999999964</v>
      </c>
      <c r="BH242" s="52">
        <f t="shared" ca="1" si="171"/>
        <v>17.499999999999964</v>
      </c>
    </row>
    <row r="243" spans="19:60">
      <c r="S243" s="68">
        <f t="shared" si="176"/>
        <v>7</v>
      </c>
      <c r="T243" s="69">
        <f t="shared" si="176"/>
        <v>2</v>
      </c>
      <c r="U243" s="70">
        <f t="shared" si="161"/>
        <v>3</v>
      </c>
      <c r="V243" s="68">
        <f t="shared" si="175"/>
        <v>4</v>
      </c>
      <c r="W243" s="70">
        <f t="shared" si="175"/>
        <v>7</v>
      </c>
      <c r="X243" s="71">
        <f t="shared" si="175"/>
        <v>0.42857142857142855</v>
      </c>
      <c r="Y243" s="71">
        <f t="shared" si="175"/>
        <v>0.5</v>
      </c>
      <c r="Z243" s="69">
        <f t="shared" si="175"/>
        <v>10000</v>
      </c>
      <c r="AA243" s="69">
        <f t="shared" ca="1" si="175"/>
        <v>9282.5690518609536</v>
      </c>
      <c r="AB243" s="69">
        <f t="shared" ca="1" si="163"/>
        <v>-717.43094813904645</v>
      </c>
      <c r="AC243" s="69">
        <f t="shared" ca="1" si="164"/>
        <v>188.25048771415089</v>
      </c>
      <c r="AD243" s="73">
        <f t="shared" si="173"/>
        <v>17.399999999999963</v>
      </c>
      <c r="AE243" s="69">
        <f t="shared" si="177"/>
        <v>0.70000000000000007</v>
      </c>
      <c r="AF243" s="69">
        <f t="shared" si="177"/>
        <v>4.9000000000000004</v>
      </c>
      <c r="AG243" s="78">
        <f t="shared" si="177"/>
        <v>200</v>
      </c>
      <c r="AH243" s="60">
        <f t="shared" si="177"/>
        <v>50</v>
      </c>
      <c r="AI243" s="60">
        <f t="shared" si="177"/>
        <v>245.00000000000003</v>
      </c>
      <c r="AJ243" s="60">
        <f t="shared" si="177"/>
        <v>10245</v>
      </c>
      <c r="AK243" s="60">
        <f t="shared" si="177"/>
        <v>927.43094813904702</v>
      </c>
      <c r="AL243" s="60">
        <f t="shared" si="177"/>
        <v>18.548618962780939</v>
      </c>
      <c r="AM243" s="60">
        <f t="shared" ca="1" si="177"/>
        <v>-1060.5524955459994</v>
      </c>
      <c r="AN243" s="60">
        <f t="shared" ca="1" si="177"/>
        <v>-1060.5524955459994</v>
      </c>
      <c r="AO243" s="60">
        <f t="shared" ca="1" si="177"/>
        <v>1060.5524955459994</v>
      </c>
      <c r="AP243" s="63">
        <f t="shared" si="147"/>
        <v>35</v>
      </c>
      <c r="AQ243" s="62">
        <f t="shared" si="148"/>
        <v>2.1062424691253439</v>
      </c>
      <c r="AR243" s="62">
        <f t="shared" si="149"/>
        <v>105.31212345626719</v>
      </c>
      <c r="AS243" s="62">
        <f t="shared" si="150"/>
        <v>210.62424691253437</v>
      </c>
      <c r="AT243" s="62">
        <f t="shared" si="151"/>
        <v>-105.31212345626719</v>
      </c>
      <c r="AU243" s="62">
        <f t="shared" si="152"/>
        <v>315.93637036880159</v>
      </c>
      <c r="AV243" s="62">
        <f t="shared" si="153"/>
        <v>-421.24849382506875</v>
      </c>
      <c r="AW243" s="63">
        <f t="shared" si="167"/>
        <v>-105.31212345626716</v>
      </c>
      <c r="AX243" s="61" t="str">
        <f t="shared" ca="1" si="155"/>
        <v/>
      </c>
      <c r="AY243" s="69">
        <f t="shared" ca="1" si="168"/>
        <v>9184.4475044540013</v>
      </c>
      <c r="AZ243" s="51">
        <f t="shared" si="156"/>
        <v>737.18486419387034</v>
      </c>
      <c r="BA243" s="55">
        <f t="shared" ca="1" si="157"/>
        <v>7.9416038822364671E-2</v>
      </c>
      <c r="BB243" s="55">
        <f t="shared" ca="1" si="169"/>
        <v>-0.14679060574322542</v>
      </c>
      <c r="BC243" s="64">
        <f t="shared" ca="1" si="158"/>
        <v>-822.74307159531361</v>
      </c>
      <c r="BE243" s="52" t="str">
        <f t="shared" ca="1" si="159"/>
        <v/>
      </c>
      <c r="BF243" s="52" t="str">
        <f t="shared" ca="1" si="160"/>
        <v/>
      </c>
      <c r="BG243" s="52">
        <f t="shared" ca="1" si="170"/>
        <v>17.399999999999963</v>
      </c>
      <c r="BH243" s="52">
        <f t="shared" ca="1" si="171"/>
        <v>17.399999999999963</v>
      </c>
    </row>
    <row r="244" spans="19:60">
      <c r="S244" s="68">
        <f t="shared" si="176"/>
        <v>7</v>
      </c>
      <c r="T244" s="69">
        <f t="shared" si="176"/>
        <v>2</v>
      </c>
      <c r="U244" s="70">
        <f t="shared" si="161"/>
        <v>3</v>
      </c>
      <c r="V244" s="68">
        <f t="shared" si="175"/>
        <v>4</v>
      </c>
      <c r="W244" s="70">
        <f t="shared" si="175"/>
        <v>7</v>
      </c>
      <c r="X244" s="71">
        <f t="shared" si="175"/>
        <v>0.42857142857142855</v>
      </c>
      <c r="Y244" s="71">
        <f t="shared" si="175"/>
        <v>0.5</v>
      </c>
      <c r="Z244" s="69">
        <f t="shared" si="175"/>
        <v>10000</v>
      </c>
      <c r="AA244" s="69">
        <f t="shared" ca="1" si="175"/>
        <v>9282.5690518609536</v>
      </c>
      <c r="AB244" s="69">
        <f t="shared" ca="1" si="163"/>
        <v>-717.43094813904645</v>
      </c>
      <c r="AC244" s="69">
        <f t="shared" ca="1" si="164"/>
        <v>188.25048771415089</v>
      </c>
      <c r="AD244" s="73">
        <f t="shared" si="173"/>
        <v>17.299999999999962</v>
      </c>
      <c r="AE244" s="69">
        <f t="shared" si="177"/>
        <v>0.70000000000000007</v>
      </c>
      <c r="AF244" s="69">
        <f t="shared" si="177"/>
        <v>4.9000000000000004</v>
      </c>
      <c r="AG244" s="78">
        <f t="shared" si="177"/>
        <v>200</v>
      </c>
      <c r="AH244" s="60">
        <f t="shared" si="177"/>
        <v>50</v>
      </c>
      <c r="AI244" s="60">
        <f t="shared" si="177"/>
        <v>245.00000000000003</v>
      </c>
      <c r="AJ244" s="60">
        <f t="shared" si="177"/>
        <v>10245</v>
      </c>
      <c r="AK244" s="60">
        <f t="shared" si="177"/>
        <v>927.43094813904702</v>
      </c>
      <c r="AL244" s="60">
        <f t="shared" si="177"/>
        <v>18.548618962780939</v>
      </c>
      <c r="AM244" s="60">
        <f t="shared" ca="1" si="177"/>
        <v>-1060.5524955459994</v>
      </c>
      <c r="AN244" s="60">
        <f t="shared" ca="1" si="177"/>
        <v>-1060.5524955459994</v>
      </c>
      <c r="AO244" s="60">
        <f t="shared" ca="1" si="177"/>
        <v>1060.5524955459994</v>
      </c>
      <c r="AP244" s="63">
        <f t="shared" si="147"/>
        <v>35</v>
      </c>
      <c r="AQ244" s="62">
        <f t="shared" si="148"/>
        <v>2.1126369342647964</v>
      </c>
      <c r="AR244" s="62">
        <f t="shared" si="149"/>
        <v>105.63184671323982</v>
      </c>
      <c r="AS244" s="62">
        <f t="shared" si="150"/>
        <v>211.26369342647965</v>
      </c>
      <c r="AT244" s="62">
        <f t="shared" si="151"/>
        <v>-105.63184671323982</v>
      </c>
      <c r="AU244" s="62">
        <f t="shared" si="152"/>
        <v>316.89554013971946</v>
      </c>
      <c r="AV244" s="62">
        <f t="shared" si="153"/>
        <v>-422.5273868529593</v>
      </c>
      <c r="AW244" s="63">
        <f t="shared" si="167"/>
        <v>-105.63184671323984</v>
      </c>
      <c r="AX244" s="61" t="str">
        <f t="shared" ca="1" si="155"/>
        <v/>
      </c>
      <c r="AY244" s="69">
        <f t="shared" ca="1" si="168"/>
        <v>9184.4475044540013</v>
      </c>
      <c r="AZ244" s="51">
        <f t="shared" si="156"/>
        <v>739.42292699267875</v>
      </c>
      <c r="BA244" s="55">
        <f t="shared" ca="1" si="157"/>
        <v>7.9657142636007705E-2</v>
      </c>
      <c r="BB244" s="55">
        <f t="shared" ca="1" si="169"/>
        <v>-0.1472362559591828</v>
      </c>
      <c r="BC244" s="64">
        <f t="shared" ca="1" si="158"/>
        <v>-823.06279485228629</v>
      </c>
      <c r="BE244" s="52" t="str">
        <f t="shared" ca="1" si="159"/>
        <v/>
      </c>
      <c r="BF244" s="52" t="str">
        <f t="shared" ca="1" si="160"/>
        <v/>
      </c>
      <c r="BG244" s="52">
        <f t="shared" ca="1" si="170"/>
        <v>17.299999999999962</v>
      </c>
      <c r="BH244" s="52">
        <f t="shared" ca="1" si="171"/>
        <v>17.299999999999962</v>
      </c>
    </row>
    <row r="245" spans="19:60">
      <c r="S245" s="68">
        <f t="shared" si="176"/>
        <v>7</v>
      </c>
      <c r="T245" s="69">
        <f t="shared" si="176"/>
        <v>2</v>
      </c>
      <c r="U245" s="70">
        <f t="shared" si="161"/>
        <v>3</v>
      </c>
      <c r="V245" s="68">
        <f t="shared" si="175"/>
        <v>4</v>
      </c>
      <c r="W245" s="70">
        <f t="shared" si="175"/>
        <v>7</v>
      </c>
      <c r="X245" s="71">
        <f t="shared" si="175"/>
        <v>0.42857142857142855</v>
      </c>
      <c r="Y245" s="71">
        <f t="shared" si="175"/>
        <v>0.5</v>
      </c>
      <c r="Z245" s="69">
        <f t="shared" si="175"/>
        <v>10000</v>
      </c>
      <c r="AA245" s="69">
        <f t="shared" ca="1" si="175"/>
        <v>9282.5690518609536</v>
      </c>
      <c r="AB245" s="69">
        <f t="shared" ca="1" si="163"/>
        <v>-717.43094813904645</v>
      </c>
      <c r="AC245" s="69">
        <f t="shared" ca="1" si="164"/>
        <v>188.25048771415089</v>
      </c>
      <c r="AD245" s="73">
        <f t="shared" si="173"/>
        <v>17.19999999999996</v>
      </c>
      <c r="AE245" s="69">
        <f t="shared" si="177"/>
        <v>0.70000000000000007</v>
      </c>
      <c r="AF245" s="69">
        <f t="shared" si="177"/>
        <v>4.9000000000000004</v>
      </c>
      <c r="AG245" s="78">
        <f t="shared" si="177"/>
        <v>200</v>
      </c>
      <c r="AH245" s="60">
        <f t="shared" si="177"/>
        <v>50</v>
      </c>
      <c r="AI245" s="60">
        <f t="shared" si="177"/>
        <v>245.00000000000003</v>
      </c>
      <c r="AJ245" s="60">
        <f t="shared" si="177"/>
        <v>10245</v>
      </c>
      <c r="AK245" s="60">
        <f t="shared" si="177"/>
        <v>927.43094813904702</v>
      </c>
      <c r="AL245" s="60">
        <f t="shared" si="177"/>
        <v>18.548618962780939</v>
      </c>
      <c r="AM245" s="60">
        <f t="shared" ca="1" si="177"/>
        <v>-1060.5524955459994</v>
      </c>
      <c r="AN245" s="60">
        <f t="shared" ca="1" si="177"/>
        <v>-1060.5524955459994</v>
      </c>
      <c r="AO245" s="60">
        <f t="shared" ca="1" si="177"/>
        <v>1060.5524955459994</v>
      </c>
      <c r="AP245" s="63">
        <f t="shared" si="147"/>
        <v>35</v>
      </c>
      <c r="AQ245" s="62">
        <f t="shared" si="148"/>
        <v>2.1191057536500573</v>
      </c>
      <c r="AR245" s="62">
        <f t="shared" si="149"/>
        <v>105.95528768250287</v>
      </c>
      <c r="AS245" s="62">
        <f t="shared" si="150"/>
        <v>211.91057536500574</v>
      </c>
      <c r="AT245" s="62">
        <f t="shared" si="151"/>
        <v>-105.95528768250287</v>
      </c>
      <c r="AU245" s="62">
        <f t="shared" si="152"/>
        <v>317.86586304750858</v>
      </c>
      <c r="AV245" s="62">
        <f t="shared" si="153"/>
        <v>-423.82115073001148</v>
      </c>
      <c r="AW245" s="63">
        <f t="shared" si="167"/>
        <v>-105.9552876825029</v>
      </c>
      <c r="AX245" s="61" t="str">
        <f t="shared" ca="1" si="155"/>
        <v/>
      </c>
      <c r="AY245" s="69">
        <f t="shared" ca="1" si="168"/>
        <v>9184.4475044540013</v>
      </c>
      <c r="AZ245" s="51">
        <f t="shared" si="156"/>
        <v>741.68701377752006</v>
      </c>
      <c r="BA245" s="55">
        <f t="shared" ca="1" si="157"/>
        <v>7.9901049982367536E-2</v>
      </c>
      <c r="BB245" s="55">
        <f t="shared" ca="1" si="169"/>
        <v>-0.14768708815439549</v>
      </c>
      <c r="BC245" s="64">
        <f t="shared" ca="1" si="158"/>
        <v>-823.38623582154935</v>
      </c>
      <c r="BE245" s="52" t="str">
        <f t="shared" ca="1" si="159"/>
        <v/>
      </c>
      <c r="BF245" s="52" t="str">
        <f t="shared" ca="1" si="160"/>
        <v/>
      </c>
      <c r="BG245" s="52">
        <f t="shared" ca="1" si="170"/>
        <v>17.19999999999996</v>
      </c>
      <c r="BH245" s="52">
        <f t="shared" ca="1" si="171"/>
        <v>17.19999999999996</v>
      </c>
    </row>
    <row r="246" spans="19:60">
      <c r="S246" s="68">
        <f t="shared" si="176"/>
        <v>7</v>
      </c>
      <c r="T246" s="69">
        <f t="shared" si="176"/>
        <v>2</v>
      </c>
      <c r="U246" s="70">
        <f t="shared" si="161"/>
        <v>3</v>
      </c>
      <c r="V246" s="68">
        <f t="shared" si="175"/>
        <v>4</v>
      </c>
      <c r="W246" s="70">
        <f t="shared" si="175"/>
        <v>7</v>
      </c>
      <c r="X246" s="71">
        <f t="shared" si="175"/>
        <v>0.42857142857142855</v>
      </c>
      <c r="Y246" s="71">
        <f t="shared" si="175"/>
        <v>0.5</v>
      </c>
      <c r="Z246" s="69">
        <f t="shared" si="175"/>
        <v>10000</v>
      </c>
      <c r="AA246" s="69">
        <f t="shared" ca="1" si="175"/>
        <v>9282.5690518609536</v>
      </c>
      <c r="AB246" s="69">
        <f t="shared" ca="1" si="163"/>
        <v>-717.43094813904645</v>
      </c>
      <c r="AC246" s="69">
        <f t="shared" ca="1" si="164"/>
        <v>188.25048771415089</v>
      </c>
      <c r="AD246" s="73">
        <f t="shared" si="173"/>
        <v>17.099999999999959</v>
      </c>
      <c r="AE246" s="69">
        <f t="shared" si="177"/>
        <v>0.70000000000000007</v>
      </c>
      <c r="AF246" s="69">
        <f t="shared" si="177"/>
        <v>4.9000000000000004</v>
      </c>
      <c r="AG246" s="78">
        <f t="shared" si="177"/>
        <v>200</v>
      </c>
      <c r="AH246" s="60">
        <f t="shared" si="177"/>
        <v>50</v>
      </c>
      <c r="AI246" s="60">
        <f t="shared" si="177"/>
        <v>245.00000000000003</v>
      </c>
      <c r="AJ246" s="60">
        <f t="shared" si="177"/>
        <v>10245</v>
      </c>
      <c r="AK246" s="60">
        <f t="shared" si="177"/>
        <v>927.43094813904702</v>
      </c>
      <c r="AL246" s="60">
        <f t="shared" si="177"/>
        <v>18.548618962780939</v>
      </c>
      <c r="AM246" s="60">
        <f t="shared" ca="1" si="177"/>
        <v>-1060.5524955459994</v>
      </c>
      <c r="AN246" s="60">
        <f t="shared" ca="1" si="177"/>
        <v>-1060.5524955459994</v>
      </c>
      <c r="AO246" s="60">
        <f t="shared" ca="1" si="177"/>
        <v>1060.5524955459994</v>
      </c>
      <c r="AP246" s="63">
        <f t="shared" si="147"/>
        <v>35</v>
      </c>
      <c r="AQ246" s="62">
        <f t="shared" si="148"/>
        <v>2.1256502317415782</v>
      </c>
      <c r="AR246" s="62">
        <f t="shared" si="149"/>
        <v>106.28251158707891</v>
      </c>
      <c r="AS246" s="62">
        <f t="shared" si="150"/>
        <v>212.56502317415783</v>
      </c>
      <c r="AT246" s="62">
        <f t="shared" si="151"/>
        <v>-106.28251158707891</v>
      </c>
      <c r="AU246" s="62">
        <f t="shared" si="152"/>
        <v>318.84753476123672</v>
      </c>
      <c r="AV246" s="62">
        <f t="shared" si="153"/>
        <v>-425.13004634831566</v>
      </c>
      <c r="AW246" s="63">
        <f t="shared" si="167"/>
        <v>-106.28251158707894</v>
      </c>
      <c r="AX246" s="61" t="str">
        <f t="shared" ca="1" si="155"/>
        <v/>
      </c>
      <c r="AY246" s="69">
        <f t="shared" ca="1" si="168"/>
        <v>9184.4475044540013</v>
      </c>
      <c r="AZ246" s="51">
        <f t="shared" si="156"/>
        <v>743.97758110955237</v>
      </c>
      <c r="BA246" s="55">
        <f t="shared" ca="1" si="157"/>
        <v>8.0147810046228632E-2</v>
      </c>
      <c r="BB246" s="55">
        <f t="shared" ca="1" si="169"/>
        <v>-0.14814319324078024</v>
      </c>
      <c r="BC246" s="64">
        <f t="shared" ca="1" si="158"/>
        <v>-823.71345972612539</v>
      </c>
      <c r="BE246" s="52" t="str">
        <f t="shared" ca="1" si="159"/>
        <v/>
      </c>
      <c r="BF246" s="52" t="str">
        <f t="shared" ca="1" si="160"/>
        <v/>
      </c>
      <c r="BG246" s="52">
        <f t="shared" ca="1" si="170"/>
        <v>17.099999999999959</v>
      </c>
      <c r="BH246" s="52">
        <f t="shared" ca="1" si="171"/>
        <v>17.099999999999959</v>
      </c>
    </row>
    <row r="247" spans="19:60">
      <c r="S247" s="68">
        <f t="shared" si="176"/>
        <v>7</v>
      </c>
      <c r="T247" s="69">
        <f t="shared" si="176"/>
        <v>2</v>
      </c>
      <c r="U247" s="70">
        <f t="shared" si="161"/>
        <v>3</v>
      </c>
      <c r="V247" s="68">
        <f t="shared" si="175"/>
        <v>4</v>
      </c>
      <c r="W247" s="70">
        <f t="shared" si="175"/>
        <v>7</v>
      </c>
      <c r="X247" s="71">
        <f t="shared" si="175"/>
        <v>0.42857142857142855</v>
      </c>
      <c r="Y247" s="71">
        <f t="shared" si="175"/>
        <v>0.5</v>
      </c>
      <c r="Z247" s="69">
        <f t="shared" si="175"/>
        <v>10000</v>
      </c>
      <c r="AA247" s="69">
        <f t="shared" ca="1" si="175"/>
        <v>9282.5690518609536</v>
      </c>
      <c r="AB247" s="69">
        <f t="shared" ca="1" si="163"/>
        <v>-717.43094813904645</v>
      </c>
      <c r="AC247" s="69">
        <f t="shared" ca="1" si="164"/>
        <v>188.25048771415089</v>
      </c>
      <c r="AD247" s="73">
        <f t="shared" si="173"/>
        <v>16.999999999999957</v>
      </c>
      <c r="AE247" s="69">
        <f t="shared" si="177"/>
        <v>0.70000000000000007</v>
      </c>
      <c r="AF247" s="69">
        <f t="shared" si="177"/>
        <v>4.9000000000000004</v>
      </c>
      <c r="AG247" s="78">
        <f t="shared" si="177"/>
        <v>200</v>
      </c>
      <c r="AH247" s="60">
        <f t="shared" si="177"/>
        <v>50</v>
      </c>
      <c r="AI247" s="60">
        <f t="shared" si="177"/>
        <v>245.00000000000003</v>
      </c>
      <c r="AJ247" s="60">
        <f t="shared" si="177"/>
        <v>10245</v>
      </c>
      <c r="AK247" s="60">
        <f t="shared" si="177"/>
        <v>927.43094813904702</v>
      </c>
      <c r="AL247" s="60">
        <f t="shared" si="177"/>
        <v>18.548618962780939</v>
      </c>
      <c r="AM247" s="60">
        <f t="shared" ca="1" si="177"/>
        <v>-1060.5524955459994</v>
      </c>
      <c r="AN247" s="60">
        <f t="shared" ca="1" si="177"/>
        <v>-1060.5524955459994</v>
      </c>
      <c r="AO247" s="60">
        <f t="shared" ca="1" si="177"/>
        <v>1060.5524955459994</v>
      </c>
      <c r="AP247" s="63">
        <f t="shared" si="147"/>
        <v>35</v>
      </c>
      <c r="AQ247" s="62">
        <f t="shared" si="148"/>
        <v>2.1322717036929992</v>
      </c>
      <c r="AR247" s="62">
        <f t="shared" si="149"/>
        <v>106.61358518464996</v>
      </c>
      <c r="AS247" s="62">
        <f t="shared" si="150"/>
        <v>213.22717036929993</v>
      </c>
      <c r="AT247" s="62">
        <f t="shared" si="151"/>
        <v>-106.61358518464996</v>
      </c>
      <c r="AU247" s="62">
        <f t="shared" si="152"/>
        <v>319.84075555394986</v>
      </c>
      <c r="AV247" s="62">
        <f t="shared" si="153"/>
        <v>-426.45434073859985</v>
      </c>
      <c r="AW247" s="63">
        <f t="shared" si="167"/>
        <v>-106.61358518464999</v>
      </c>
      <c r="AX247" s="61" t="str">
        <f t="shared" ca="1" si="155"/>
        <v/>
      </c>
      <c r="AY247" s="69">
        <f t="shared" ca="1" si="168"/>
        <v>9184.4475044540013</v>
      </c>
      <c r="AZ247" s="51">
        <f t="shared" si="156"/>
        <v>746.29509629254972</v>
      </c>
      <c r="BA247" s="55">
        <f t="shared" ca="1" si="157"/>
        <v>8.0397473169664571E-2</v>
      </c>
      <c r="BB247" s="55">
        <f t="shared" ca="1" si="169"/>
        <v>-0.14860466426935773</v>
      </c>
      <c r="BC247" s="64">
        <f t="shared" ca="1" si="158"/>
        <v>-824.04453332369644</v>
      </c>
      <c r="BE247" s="52" t="str">
        <f t="shared" ca="1" si="159"/>
        <v/>
      </c>
      <c r="BF247" s="52" t="str">
        <f t="shared" ca="1" si="160"/>
        <v/>
      </c>
      <c r="BG247" s="52">
        <f t="shared" ca="1" si="170"/>
        <v>16.999999999999957</v>
      </c>
      <c r="BH247" s="52">
        <f t="shared" ca="1" si="171"/>
        <v>16.999999999999957</v>
      </c>
    </row>
    <row r="248" spans="19:60">
      <c r="S248" s="68">
        <f t="shared" si="176"/>
        <v>7</v>
      </c>
      <c r="T248" s="69">
        <f t="shared" si="176"/>
        <v>2</v>
      </c>
      <c r="U248" s="70">
        <f t="shared" si="161"/>
        <v>3</v>
      </c>
      <c r="V248" s="68">
        <f t="shared" si="175"/>
        <v>4</v>
      </c>
      <c r="W248" s="70">
        <f t="shared" si="175"/>
        <v>7</v>
      </c>
      <c r="X248" s="71">
        <f t="shared" si="175"/>
        <v>0.42857142857142855</v>
      </c>
      <c r="Y248" s="71">
        <f t="shared" si="175"/>
        <v>0.5</v>
      </c>
      <c r="Z248" s="69">
        <f t="shared" si="175"/>
        <v>10000</v>
      </c>
      <c r="AA248" s="69">
        <f t="shared" ca="1" si="175"/>
        <v>9282.5690518609536</v>
      </c>
      <c r="AB248" s="69">
        <f t="shared" ca="1" si="163"/>
        <v>-717.43094813904645</v>
      </c>
      <c r="AC248" s="69">
        <f t="shared" ca="1" si="164"/>
        <v>188.25048771415089</v>
      </c>
      <c r="AD248" s="73">
        <f t="shared" si="173"/>
        <v>16.899999999999956</v>
      </c>
      <c r="AE248" s="69">
        <f t="shared" si="177"/>
        <v>0.70000000000000007</v>
      </c>
      <c r="AF248" s="69">
        <f t="shared" si="177"/>
        <v>4.9000000000000004</v>
      </c>
      <c r="AG248" s="78">
        <f t="shared" si="177"/>
        <v>200</v>
      </c>
      <c r="AH248" s="60">
        <f t="shared" si="177"/>
        <v>50</v>
      </c>
      <c r="AI248" s="60">
        <f t="shared" si="177"/>
        <v>245.00000000000003</v>
      </c>
      <c r="AJ248" s="60">
        <f t="shared" si="177"/>
        <v>10245</v>
      </c>
      <c r="AK248" s="60">
        <f t="shared" si="177"/>
        <v>927.43094813904702</v>
      </c>
      <c r="AL248" s="60">
        <f t="shared" si="177"/>
        <v>18.548618962780939</v>
      </c>
      <c r="AM248" s="60">
        <f t="shared" ca="1" si="177"/>
        <v>-1060.5524955459994</v>
      </c>
      <c r="AN248" s="60">
        <f t="shared" ca="1" si="177"/>
        <v>-1060.5524955459994</v>
      </c>
      <c r="AO248" s="60">
        <f t="shared" ca="1" si="177"/>
        <v>1060.5524955459994</v>
      </c>
      <c r="AP248" s="63">
        <f t="shared" si="147"/>
        <v>35</v>
      </c>
      <c r="AQ248" s="62">
        <f t="shared" si="148"/>
        <v>2.1389715362592301</v>
      </c>
      <c r="AR248" s="62">
        <f t="shared" si="149"/>
        <v>106.94857681296151</v>
      </c>
      <c r="AS248" s="62">
        <f t="shared" si="150"/>
        <v>213.89715362592301</v>
      </c>
      <c r="AT248" s="62">
        <f t="shared" si="151"/>
        <v>-106.94857681296151</v>
      </c>
      <c r="AU248" s="62">
        <f t="shared" si="152"/>
        <v>320.84573043888452</v>
      </c>
      <c r="AV248" s="62">
        <f t="shared" si="153"/>
        <v>-427.79430725184602</v>
      </c>
      <c r="AW248" s="63">
        <f t="shared" si="167"/>
        <v>-106.94857681296151</v>
      </c>
      <c r="AX248" s="61" t="str">
        <f t="shared" ca="1" si="155"/>
        <v/>
      </c>
      <c r="AY248" s="69">
        <f t="shared" ca="1" si="168"/>
        <v>9184.4475044540013</v>
      </c>
      <c r="AZ248" s="51">
        <f t="shared" si="156"/>
        <v>748.64003769073054</v>
      </c>
      <c r="BA248" s="55">
        <f t="shared" ca="1" si="157"/>
        <v>8.0650090886277268E-2</v>
      </c>
      <c r="BB248" s="55">
        <f t="shared" ca="1" si="169"/>
        <v>-0.14907159649353965</v>
      </c>
      <c r="BC248" s="64">
        <f t="shared" ca="1" si="158"/>
        <v>-824.37952495200796</v>
      </c>
      <c r="BE248" s="52" t="str">
        <f t="shared" ca="1" si="159"/>
        <v/>
      </c>
      <c r="BF248" s="52" t="str">
        <f t="shared" ca="1" si="160"/>
        <v/>
      </c>
      <c r="BG248" s="52">
        <f t="shared" ca="1" si="170"/>
        <v>16.899999999999956</v>
      </c>
      <c r="BH248" s="52">
        <f t="shared" ca="1" si="171"/>
        <v>16.899999999999956</v>
      </c>
    </row>
    <row r="249" spans="19:60">
      <c r="S249" s="68">
        <f t="shared" si="176"/>
        <v>7</v>
      </c>
      <c r="T249" s="69">
        <f t="shared" si="176"/>
        <v>2</v>
      </c>
      <c r="U249" s="70">
        <f t="shared" si="161"/>
        <v>3</v>
      </c>
      <c r="V249" s="68">
        <f t="shared" si="175"/>
        <v>4</v>
      </c>
      <c r="W249" s="70">
        <f t="shared" si="175"/>
        <v>7</v>
      </c>
      <c r="X249" s="71">
        <f t="shared" si="175"/>
        <v>0.42857142857142855</v>
      </c>
      <c r="Y249" s="71">
        <f t="shared" si="175"/>
        <v>0.5</v>
      </c>
      <c r="Z249" s="69">
        <f t="shared" si="175"/>
        <v>10000</v>
      </c>
      <c r="AA249" s="69">
        <f t="shared" ca="1" si="175"/>
        <v>9282.5690518609536</v>
      </c>
      <c r="AB249" s="69">
        <f t="shared" ca="1" si="163"/>
        <v>-717.43094813904645</v>
      </c>
      <c r="AC249" s="69">
        <f t="shared" ca="1" si="164"/>
        <v>188.25048771415089</v>
      </c>
      <c r="AD249" s="73">
        <f t="shared" si="173"/>
        <v>16.799999999999955</v>
      </c>
      <c r="AE249" s="69">
        <f t="shared" si="177"/>
        <v>0.70000000000000007</v>
      </c>
      <c r="AF249" s="69">
        <f t="shared" si="177"/>
        <v>4.9000000000000004</v>
      </c>
      <c r="AG249" s="78">
        <f t="shared" si="177"/>
        <v>200</v>
      </c>
      <c r="AH249" s="60">
        <f t="shared" si="177"/>
        <v>50</v>
      </c>
      <c r="AI249" s="60">
        <f t="shared" si="177"/>
        <v>245.00000000000003</v>
      </c>
      <c r="AJ249" s="60">
        <f t="shared" si="177"/>
        <v>10245</v>
      </c>
      <c r="AK249" s="60">
        <f t="shared" si="177"/>
        <v>927.43094813904702</v>
      </c>
      <c r="AL249" s="60">
        <f t="shared" si="177"/>
        <v>18.548618962780939</v>
      </c>
      <c r="AM249" s="60">
        <f t="shared" ca="1" si="177"/>
        <v>-1060.5524955459994</v>
      </c>
      <c r="AN249" s="60">
        <f t="shared" ca="1" si="177"/>
        <v>-1060.5524955459994</v>
      </c>
      <c r="AO249" s="60">
        <f t="shared" ca="1" si="177"/>
        <v>1060.5524955459994</v>
      </c>
      <c r="AP249" s="63">
        <f t="shared" si="147"/>
        <v>35</v>
      </c>
      <c r="AQ249" s="62">
        <f t="shared" si="148"/>
        <v>2.1457511287369639</v>
      </c>
      <c r="AR249" s="62">
        <f t="shared" si="149"/>
        <v>107.28755643684819</v>
      </c>
      <c r="AS249" s="62">
        <f t="shared" si="150"/>
        <v>214.57511287369638</v>
      </c>
      <c r="AT249" s="62">
        <f t="shared" si="151"/>
        <v>-107.28755643684819</v>
      </c>
      <c r="AU249" s="62">
        <f t="shared" si="152"/>
        <v>321.86266931054456</v>
      </c>
      <c r="AV249" s="62">
        <f t="shared" si="153"/>
        <v>-429.15022574739277</v>
      </c>
      <c r="AW249" s="63">
        <f t="shared" si="167"/>
        <v>-107.28755643684821</v>
      </c>
      <c r="AX249" s="61" t="str">
        <f t="shared" ca="1" si="155"/>
        <v/>
      </c>
      <c r="AY249" s="69">
        <f t="shared" ca="1" si="168"/>
        <v>9184.4475044540013</v>
      </c>
      <c r="AZ249" s="51">
        <f t="shared" si="156"/>
        <v>751.01289505793738</v>
      </c>
      <c r="BA249" s="55">
        <f t="shared" ca="1" si="157"/>
        <v>8.0905715956659172E-2</v>
      </c>
      <c r="BB249" s="55">
        <f t="shared" ca="1" si="169"/>
        <v>-0.1495440874346762</v>
      </c>
      <c r="BC249" s="64">
        <f t="shared" ca="1" si="158"/>
        <v>-824.71850457589471</v>
      </c>
      <c r="BE249" s="52" t="str">
        <f t="shared" ca="1" si="159"/>
        <v/>
      </c>
      <c r="BF249" s="52" t="str">
        <f t="shared" ca="1" si="160"/>
        <v/>
      </c>
      <c r="BG249" s="52">
        <f t="shared" ca="1" si="170"/>
        <v>16.799999999999955</v>
      </c>
      <c r="BH249" s="52">
        <f t="shared" ca="1" si="171"/>
        <v>16.799999999999955</v>
      </c>
    </row>
    <row r="250" spans="19:60">
      <c r="S250" s="68">
        <f t="shared" si="176"/>
        <v>7</v>
      </c>
      <c r="T250" s="69">
        <f t="shared" si="176"/>
        <v>2</v>
      </c>
      <c r="U250" s="70">
        <f t="shared" si="161"/>
        <v>3</v>
      </c>
      <c r="V250" s="68">
        <f t="shared" ref="V250:AA265" si="178">V249</f>
        <v>4</v>
      </c>
      <c r="W250" s="70">
        <f t="shared" si="178"/>
        <v>7</v>
      </c>
      <c r="X250" s="71">
        <f t="shared" si="178"/>
        <v>0.42857142857142855</v>
      </c>
      <c r="Y250" s="71">
        <f t="shared" si="178"/>
        <v>0.5</v>
      </c>
      <c r="Z250" s="69">
        <f t="shared" si="178"/>
        <v>10000</v>
      </c>
      <c r="AA250" s="69">
        <f t="shared" ca="1" si="178"/>
        <v>9282.5690518609536</v>
      </c>
      <c r="AB250" s="69">
        <f t="shared" ca="1" si="163"/>
        <v>-717.43094813904645</v>
      </c>
      <c r="AC250" s="69">
        <f t="shared" ref="AC250:AC281" ca="1" si="179">AC249</f>
        <v>188.25048771415089</v>
      </c>
      <c r="AD250" s="73">
        <f t="shared" si="173"/>
        <v>16.699999999999953</v>
      </c>
      <c r="AE250" s="69">
        <f t="shared" si="177"/>
        <v>0.70000000000000007</v>
      </c>
      <c r="AF250" s="69">
        <f t="shared" si="177"/>
        <v>4.9000000000000004</v>
      </c>
      <c r="AG250" s="78">
        <f t="shared" si="177"/>
        <v>200</v>
      </c>
      <c r="AH250" s="60">
        <f t="shared" si="177"/>
        <v>50</v>
      </c>
      <c r="AI250" s="60">
        <f t="shared" si="177"/>
        <v>245.00000000000003</v>
      </c>
      <c r="AJ250" s="60">
        <f t="shared" si="177"/>
        <v>10245</v>
      </c>
      <c r="AK250" s="60">
        <f t="shared" si="177"/>
        <v>927.43094813904702</v>
      </c>
      <c r="AL250" s="60">
        <f t="shared" si="177"/>
        <v>18.548618962780939</v>
      </c>
      <c r="AM250" s="60">
        <f t="shared" ca="1" si="177"/>
        <v>-1060.5524955459994</v>
      </c>
      <c r="AN250" s="60">
        <f t="shared" ca="1" si="177"/>
        <v>-1060.5524955459994</v>
      </c>
      <c r="AO250" s="60">
        <f t="shared" ca="1" si="177"/>
        <v>1060.5524955459994</v>
      </c>
      <c r="AP250" s="63">
        <f t="shared" si="147"/>
        <v>35</v>
      </c>
      <c r="AQ250" s="62">
        <f t="shared" si="148"/>
        <v>2.1526119139389817</v>
      </c>
      <c r="AR250" s="62">
        <f t="shared" si="149"/>
        <v>107.63059569694909</v>
      </c>
      <c r="AS250" s="62">
        <f t="shared" si="150"/>
        <v>215.26119139389817</v>
      </c>
      <c r="AT250" s="62">
        <f t="shared" si="151"/>
        <v>-107.63059569694909</v>
      </c>
      <c r="AU250" s="62">
        <f t="shared" si="152"/>
        <v>322.89178709084729</v>
      </c>
      <c r="AV250" s="62">
        <f t="shared" si="153"/>
        <v>-430.52238278779635</v>
      </c>
      <c r="AW250" s="63">
        <f t="shared" si="167"/>
        <v>-107.63059569694906</v>
      </c>
      <c r="AX250" s="61" t="str">
        <f t="shared" ca="1" si="155"/>
        <v/>
      </c>
      <c r="AY250" s="69">
        <f t="shared" ca="1" si="168"/>
        <v>9184.4475044540013</v>
      </c>
      <c r="AZ250" s="51">
        <f t="shared" si="156"/>
        <v>753.41416987864363</v>
      </c>
      <c r="BA250" s="55">
        <f t="shared" ca="1" si="157"/>
        <v>8.1164402405129482E-2</v>
      </c>
      <c r="BB250" s="55">
        <f t="shared" ca="1" si="169"/>
        <v>-0.150022236949958</v>
      </c>
      <c r="BC250" s="64">
        <f t="shared" ca="1" si="158"/>
        <v>-825.06154383599551</v>
      </c>
      <c r="BE250" s="52" t="str">
        <f t="shared" ca="1" si="159"/>
        <v/>
      </c>
      <c r="BF250" s="52" t="str">
        <f t="shared" ca="1" si="160"/>
        <v/>
      </c>
      <c r="BG250" s="52">
        <f t="shared" ca="1" si="170"/>
        <v>16.699999999999953</v>
      </c>
      <c r="BH250" s="52">
        <f t="shared" ca="1" si="171"/>
        <v>16.699999999999953</v>
      </c>
    </row>
    <row r="251" spans="19:60">
      <c r="S251" s="68">
        <f t="shared" ref="S251:T266" si="180">S250</f>
        <v>7</v>
      </c>
      <c r="T251" s="69">
        <f t="shared" si="180"/>
        <v>2</v>
      </c>
      <c r="U251" s="70">
        <f t="shared" si="161"/>
        <v>3</v>
      </c>
      <c r="V251" s="68">
        <f t="shared" si="178"/>
        <v>4</v>
      </c>
      <c r="W251" s="70">
        <f t="shared" si="178"/>
        <v>7</v>
      </c>
      <c r="X251" s="71">
        <f t="shared" si="178"/>
        <v>0.42857142857142855</v>
      </c>
      <c r="Y251" s="71">
        <f t="shared" si="178"/>
        <v>0.5</v>
      </c>
      <c r="Z251" s="69">
        <f t="shared" si="178"/>
        <v>10000</v>
      </c>
      <c r="AA251" s="69">
        <f t="shared" ca="1" si="178"/>
        <v>9282.5690518609536</v>
      </c>
      <c r="AB251" s="69">
        <f t="shared" ca="1" si="163"/>
        <v>-717.43094813904645</v>
      </c>
      <c r="AC251" s="69">
        <f t="shared" ca="1" si="179"/>
        <v>188.25048771415089</v>
      </c>
      <c r="AD251" s="73">
        <f t="shared" si="173"/>
        <v>16.599999999999952</v>
      </c>
      <c r="AE251" s="69">
        <f t="shared" ref="AE251:AO266" si="181">AE250</f>
        <v>0.70000000000000007</v>
      </c>
      <c r="AF251" s="69">
        <f t="shared" si="181"/>
        <v>4.9000000000000004</v>
      </c>
      <c r="AG251" s="78">
        <f t="shared" si="181"/>
        <v>200</v>
      </c>
      <c r="AH251" s="60">
        <f t="shared" si="181"/>
        <v>50</v>
      </c>
      <c r="AI251" s="60">
        <f t="shared" si="181"/>
        <v>245.00000000000003</v>
      </c>
      <c r="AJ251" s="60">
        <f t="shared" si="181"/>
        <v>10245</v>
      </c>
      <c r="AK251" s="60">
        <f t="shared" si="181"/>
        <v>927.43094813904702</v>
      </c>
      <c r="AL251" s="60">
        <f t="shared" si="181"/>
        <v>18.548618962780939</v>
      </c>
      <c r="AM251" s="60">
        <f t="shared" ca="1" si="181"/>
        <v>-1060.5524955459994</v>
      </c>
      <c r="AN251" s="60">
        <f t="shared" ca="1" si="181"/>
        <v>-1060.5524955459994</v>
      </c>
      <c r="AO251" s="60">
        <f t="shared" ca="1" si="181"/>
        <v>1060.5524955459994</v>
      </c>
      <c r="AP251" s="63">
        <f t="shared" si="147"/>
        <v>35</v>
      </c>
      <c r="AQ251" s="62">
        <f t="shared" si="148"/>
        <v>2.159555359203674</v>
      </c>
      <c r="AR251" s="62">
        <f t="shared" si="149"/>
        <v>107.9777679601837</v>
      </c>
      <c r="AS251" s="62">
        <f t="shared" si="150"/>
        <v>215.9555359203674</v>
      </c>
      <c r="AT251" s="62">
        <f t="shared" si="151"/>
        <v>-107.9777679601837</v>
      </c>
      <c r="AU251" s="62">
        <f t="shared" si="152"/>
        <v>323.93330388055108</v>
      </c>
      <c r="AV251" s="62">
        <f t="shared" si="153"/>
        <v>-431.91107184073479</v>
      </c>
      <c r="AW251" s="63">
        <f t="shared" si="167"/>
        <v>-107.97776796018371</v>
      </c>
      <c r="AX251" s="61" t="str">
        <f t="shared" ca="1" si="155"/>
        <v/>
      </c>
      <c r="AY251" s="69">
        <f t="shared" ca="1" si="168"/>
        <v>9184.4475044540013</v>
      </c>
      <c r="AZ251" s="51">
        <f t="shared" si="156"/>
        <v>755.84437572128593</v>
      </c>
      <c r="BA251" s="55">
        <f t="shared" ca="1" si="157"/>
        <v>8.1426205557798198E-2</v>
      </c>
      <c r="BB251" s="55">
        <f t="shared" ca="1" si="169"/>
        <v>-0.1505061473027734</v>
      </c>
      <c r="BC251" s="64">
        <f t="shared" ca="1" si="158"/>
        <v>-825.40871609923011</v>
      </c>
      <c r="BE251" s="52" t="str">
        <f t="shared" ca="1" si="159"/>
        <v/>
      </c>
      <c r="BF251" s="52" t="str">
        <f t="shared" ca="1" si="160"/>
        <v/>
      </c>
      <c r="BG251" s="52">
        <f t="shared" ca="1" si="170"/>
        <v>16.599999999999952</v>
      </c>
      <c r="BH251" s="52">
        <f t="shared" ca="1" si="171"/>
        <v>16.599999999999952</v>
      </c>
    </row>
    <row r="252" spans="19:60">
      <c r="S252" s="68">
        <f t="shared" si="180"/>
        <v>7</v>
      </c>
      <c r="T252" s="69">
        <f t="shared" si="180"/>
        <v>2</v>
      </c>
      <c r="U252" s="70">
        <f t="shared" si="161"/>
        <v>3</v>
      </c>
      <c r="V252" s="68">
        <f t="shared" si="178"/>
        <v>4</v>
      </c>
      <c r="W252" s="70">
        <f t="shared" si="178"/>
        <v>7</v>
      </c>
      <c r="X252" s="71">
        <f t="shared" si="178"/>
        <v>0.42857142857142855</v>
      </c>
      <c r="Y252" s="71">
        <f t="shared" si="178"/>
        <v>0.5</v>
      </c>
      <c r="Z252" s="69">
        <f t="shared" si="178"/>
        <v>10000</v>
      </c>
      <c r="AA252" s="69">
        <f t="shared" ca="1" si="178"/>
        <v>9282.5690518609536</v>
      </c>
      <c r="AB252" s="69">
        <f t="shared" ca="1" si="163"/>
        <v>-717.43094813904645</v>
      </c>
      <c r="AC252" s="69">
        <f t="shared" ca="1" si="179"/>
        <v>188.25048771415089</v>
      </c>
      <c r="AD252" s="73">
        <f t="shared" si="173"/>
        <v>16.49999999999995</v>
      </c>
      <c r="AE252" s="69">
        <f t="shared" si="181"/>
        <v>0.70000000000000007</v>
      </c>
      <c r="AF252" s="69">
        <f t="shared" si="181"/>
        <v>4.9000000000000004</v>
      </c>
      <c r="AG252" s="78">
        <f t="shared" si="181"/>
        <v>200</v>
      </c>
      <c r="AH252" s="60">
        <f t="shared" si="181"/>
        <v>50</v>
      </c>
      <c r="AI252" s="60">
        <f t="shared" si="181"/>
        <v>245.00000000000003</v>
      </c>
      <c r="AJ252" s="60">
        <f t="shared" si="181"/>
        <v>10245</v>
      </c>
      <c r="AK252" s="60">
        <f t="shared" si="181"/>
        <v>927.43094813904702</v>
      </c>
      <c r="AL252" s="60">
        <f t="shared" si="181"/>
        <v>18.548618962780939</v>
      </c>
      <c r="AM252" s="60">
        <f t="shared" ca="1" si="181"/>
        <v>-1060.5524955459994</v>
      </c>
      <c r="AN252" s="60">
        <f t="shared" ca="1" si="181"/>
        <v>-1060.5524955459994</v>
      </c>
      <c r="AO252" s="60">
        <f t="shared" ca="1" si="181"/>
        <v>1060.5524955459994</v>
      </c>
      <c r="AP252" s="63">
        <f t="shared" si="147"/>
        <v>35</v>
      </c>
      <c r="AQ252" s="62">
        <f t="shared" si="148"/>
        <v>2.1665829674412724</v>
      </c>
      <c r="AR252" s="62">
        <f t="shared" si="149"/>
        <v>108.32914837206363</v>
      </c>
      <c r="AS252" s="62">
        <f t="shared" si="150"/>
        <v>216.65829674412726</v>
      </c>
      <c r="AT252" s="62">
        <f t="shared" si="151"/>
        <v>-108.32914837206363</v>
      </c>
      <c r="AU252" s="62">
        <f t="shared" si="152"/>
        <v>324.98744511619088</v>
      </c>
      <c r="AV252" s="62">
        <f t="shared" si="153"/>
        <v>-433.31659348825451</v>
      </c>
      <c r="AW252" s="63">
        <f t="shared" si="167"/>
        <v>-108.32914837206363</v>
      </c>
      <c r="AX252" s="61" t="str">
        <f t="shared" ca="1" si="155"/>
        <v/>
      </c>
      <c r="AY252" s="69">
        <f t="shared" ca="1" si="168"/>
        <v>9184.4475044540013</v>
      </c>
      <c r="AZ252" s="51">
        <f t="shared" si="156"/>
        <v>758.3040386044454</v>
      </c>
      <c r="BA252" s="55">
        <f t="shared" ca="1" si="157"/>
        <v>8.1691182082014452E-2</v>
      </c>
      <c r="BB252" s="55">
        <f t="shared" ca="1" si="169"/>
        <v>-0.15099592323562291</v>
      </c>
      <c r="BC252" s="64">
        <f t="shared" ca="1" si="158"/>
        <v>-825.76009651111008</v>
      </c>
      <c r="BE252" s="52" t="str">
        <f t="shared" ca="1" si="159"/>
        <v/>
      </c>
      <c r="BF252" s="52" t="str">
        <f t="shared" ca="1" si="160"/>
        <v/>
      </c>
      <c r="BG252" s="52">
        <f t="shared" ca="1" si="170"/>
        <v>16.49999999999995</v>
      </c>
      <c r="BH252" s="52">
        <f t="shared" ca="1" si="171"/>
        <v>16.49999999999995</v>
      </c>
    </row>
    <row r="253" spans="19:60">
      <c r="S253" s="68">
        <f t="shared" si="180"/>
        <v>7</v>
      </c>
      <c r="T253" s="69">
        <f t="shared" si="180"/>
        <v>2</v>
      </c>
      <c r="U253" s="70">
        <f t="shared" si="161"/>
        <v>3</v>
      </c>
      <c r="V253" s="68">
        <f t="shared" si="178"/>
        <v>4</v>
      </c>
      <c r="W253" s="70">
        <f t="shared" si="178"/>
        <v>7</v>
      </c>
      <c r="X253" s="71">
        <f t="shared" si="178"/>
        <v>0.42857142857142855</v>
      </c>
      <c r="Y253" s="71">
        <f t="shared" si="178"/>
        <v>0.5</v>
      </c>
      <c r="Z253" s="69">
        <f t="shared" si="178"/>
        <v>10000</v>
      </c>
      <c r="AA253" s="69">
        <f t="shared" ca="1" si="178"/>
        <v>9282.5690518609536</v>
      </c>
      <c r="AB253" s="69">
        <f t="shared" ca="1" si="163"/>
        <v>-717.43094813904645</v>
      </c>
      <c r="AC253" s="69">
        <f t="shared" ca="1" si="179"/>
        <v>188.25048771415089</v>
      </c>
      <c r="AD253" s="73">
        <f t="shared" si="173"/>
        <v>16.399999999999949</v>
      </c>
      <c r="AE253" s="69">
        <f t="shared" si="181"/>
        <v>0.70000000000000007</v>
      </c>
      <c r="AF253" s="69">
        <f t="shared" si="181"/>
        <v>4.9000000000000004</v>
      </c>
      <c r="AG253" s="78">
        <f t="shared" si="181"/>
        <v>200</v>
      </c>
      <c r="AH253" s="60">
        <f t="shared" si="181"/>
        <v>50</v>
      </c>
      <c r="AI253" s="60">
        <f t="shared" si="181"/>
        <v>245.00000000000003</v>
      </c>
      <c r="AJ253" s="60">
        <f t="shared" si="181"/>
        <v>10245</v>
      </c>
      <c r="AK253" s="60">
        <f t="shared" si="181"/>
        <v>927.43094813904702</v>
      </c>
      <c r="AL253" s="60">
        <f t="shared" si="181"/>
        <v>18.548618962780939</v>
      </c>
      <c r="AM253" s="60">
        <f t="shared" ca="1" si="181"/>
        <v>-1060.5524955459994</v>
      </c>
      <c r="AN253" s="60">
        <f t="shared" ca="1" si="181"/>
        <v>-1060.5524955459994</v>
      </c>
      <c r="AO253" s="60">
        <f t="shared" ca="1" si="181"/>
        <v>1060.5524955459994</v>
      </c>
      <c r="AP253" s="63">
        <f t="shared" si="147"/>
        <v>35</v>
      </c>
      <c r="AQ253" s="62">
        <f t="shared" si="148"/>
        <v>2.1736962782183538</v>
      </c>
      <c r="AR253" s="62">
        <f t="shared" si="149"/>
        <v>108.68481391091768</v>
      </c>
      <c r="AS253" s="62">
        <f t="shared" si="150"/>
        <v>217.36962782183537</v>
      </c>
      <c r="AT253" s="62">
        <f t="shared" si="151"/>
        <v>-108.68481391091768</v>
      </c>
      <c r="AU253" s="62">
        <f t="shared" si="152"/>
        <v>326.05444173275305</v>
      </c>
      <c r="AV253" s="62">
        <f t="shared" si="153"/>
        <v>-434.73925564367073</v>
      </c>
      <c r="AW253" s="63">
        <f t="shared" si="167"/>
        <v>-108.68481391091768</v>
      </c>
      <c r="AX253" s="61" t="str">
        <f t="shared" ca="1" si="155"/>
        <v/>
      </c>
      <c r="AY253" s="69">
        <f t="shared" ca="1" si="168"/>
        <v>9184.4475044540013</v>
      </c>
      <c r="AZ253" s="51">
        <f t="shared" si="156"/>
        <v>760.79369737642378</v>
      </c>
      <c r="BA253" s="55">
        <f t="shared" ca="1" si="157"/>
        <v>8.1959390027257717E-2</v>
      </c>
      <c r="BB253" s="55">
        <f t="shared" ca="1" si="169"/>
        <v>-0.1514916720457023</v>
      </c>
      <c r="BC253" s="64">
        <f t="shared" ca="1" si="158"/>
        <v>-826.11576204996413</v>
      </c>
      <c r="BE253" s="52" t="str">
        <f t="shared" ca="1" si="159"/>
        <v/>
      </c>
      <c r="BF253" s="52" t="str">
        <f t="shared" ca="1" si="160"/>
        <v/>
      </c>
      <c r="BG253" s="52">
        <f t="shared" ca="1" si="170"/>
        <v>16.399999999999949</v>
      </c>
      <c r="BH253" s="52">
        <f t="shared" ca="1" si="171"/>
        <v>16.399999999999949</v>
      </c>
    </row>
    <row r="254" spans="19:60">
      <c r="S254" s="68">
        <f t="shared" si="180"/>
        <v>7</v>
      </c>
      <c r="T254" s="69">
        <f t="shared" si="180"/>
        <v>2</v>
      </c>
      <c r="U254" s="70">
        <f t="shared" si="161"/>
        <v>3</v>
      </c>
      <c r="V254" s="68">
        <f t="shared" si="178"/>
        <v>4</v>
      </c>
      <c r="W254" s="70">
        <f t="shared" si="178"/>
        <v>7</v>
      </c>
      <c r="X254" s="71">
        <f t="shared" si="178"/>
        <v>0.42857142857142855</v>
      </c>
      <c r="Y254" s="71">
        <f t="shared" si="178"/>
        <v>0.5</v>
      </c>
      <c r="Z254" s="69">
        <f t="shared" si="178"/>
        <v>10000</v>
      </c>
      <c r="AA254" s="69">
        <f t="shared" ca="1" si="178"/>
        <v>9282.5690518609536</v>
      </c>
      <c r="AB254" s="69">
        <f t="shared" ca="1" si="163"/>
        <v>-717.43094813904645</v>
      </c>
      <c r="AC254" s="69">
        <f t="shared" ca="1" si="179"/>
        <v>188.25048771415089</v>
      </c>
      <c r="AD254" s="73">
        <f t="shared" si="173"/>
        <v>16.299999999999947</v>
      </c>
      <c r="AE254" s="69">
        <f t="shared" si="181"/>
        <v>0.70000000000000007</v>
      </c>
      <c r="AF254" s="69">
        <f t="shared" si="181"/>
        <v>4.9000000000000004</v>
      </c>
      <c r="AG254" s="78">
        <f t="shared" si="181"/>
        <v>200</v>
      </c>
      <c r="AH254" s="60">
        <f t="shared" si="181"/>
        <v>50</v>
      </c>
      <c r="AI254" s="60">
        <f t="shared" si="181"/>
        <v>245.00000000000003</v>
      </c>
      <c r="AJ254" s="60">
        <f t="shared" si="181"/>
        <v>10245</v>
      </c>
      <c r="AK254" s="60">
        <f t="shared" si="181"/>
        <v>927.43094813904702</v>
      </c>
      <c r="AL254" s="60">
        <f t="shared" si="181"/>
        <v>18.548618962780939</v>
      </c>
      <c r="AM254" s="60">
        <f t="shared" ca="1" si="181"/>
        <v>-1060.5524955459994</v>
      </c>
      <c r="AN254" s="60">
        <f t="shared" ca="1" si="181"/>
        <v>-1060.5524955459994</v>
      </c>
      <c r="AO254" s="60">
        <f t="shared" ca="1" si="181"/>
        <v>1060.5524955459994</v>
      </c>
      <c r="AP254" s="63">
        <f t="shared" si="147"/>
        <v>35</v>
      </c>
      <c r="AQ254" s="62">
        <f t="shared" si="148"/>
        <v>2.1808968688822699</v>
      </c>
      <c r="AR254" s="62">
        <f t="shared" si="149"/>
        <v>109.0448434441135</v>
      </c>
      <c r="AS254" s="62">
        <f t="shared" si="150"/>
        <v>218.08968688822699</v>
      </c>
      <c r="AT254" s="62">
        <f t="shared" si="151"/>
        <v>-109.0448434441135</v>
      </c>
      <c r="AU254" s="62">
        <f t="shared" si="152"/>
        <v>327.13453033234049</v>
      </c>
      <c r="AV254" s="62">
        <f t="shared" si="153"/>
        <v>-436.17937377645399</v>
      </c>
      <c r="AW254" s="63">
        <f t="shared" si="167"/>
        <v>-109.0448434441135</v>
      </c>
      <c r="AX254" s="61" t="str">
        <f t="shared" ca="1" si="155"/>
        <v/>
      </c>
      <c r="AY254" s="69">
        <f t="shared" ca="1" si="168"/>
        <v>9184.4475044540013</v>
      </c>
      <c r="AZ254" s="51">
        <f t="shared" si="156"/>
        <v>763.31390410879453</v>
      </c>
      <c r="BA254" s="55">
        <f t="shared" ca="1" si="157"/>
        <v>8.2230888867534643E-2</v>
      </c>
      <c r="BB254" s="55">
        <f t="shared" ca="1" si="169"/>
        <v>-0.1519935036632673</v>
      </c>
      <c r="BC254" s="64">
        <f t="shared" ca="1" si="158"/>
        <v>-826.47579158315989</v>
      </c>
      <c r="BE254" s="52" t="str">
        <f t="shared" ca="1" si="159"/>
        <v/>
      </c>
      <c r="BF254" s="52" t="str">
        <f t="shared" ca="1" si="160"/>
        <v/>
      </c>
      <c r="BG254" s="52">
        <f t="shared" ca="1" si="170"/>
        <v>16.299999999999947</v>
      </c>
      <c r="BH254" s="52">
        <f t="shared" ca="1" si="171"/>
        <v>16.299999999999947</v>
      </c>
    </row>
    <row r="255" spans="19:60">
      <c r="S255" s="68">
        <f t="shared" si="180"/>
        <v>7</v>
      </c>
      <c r="T255" s="69">
        <f t="shared" si="180"/>
        <v>2</v>
      </c>
      <c r="U255" s="70">
        <f t="shared" si="161"/>
        <v>3</v>
      </c>
      <c r="V255" s="68">
        <f t="shared" si="178"/>
        <v>4</v>
      </c>
      <c r="W255" s="70">
        <f t="shared" si="178"/>
        <v>7</v>
      </c>
      <c r="X255" s="71">
        <f t="shared" si="178"/>
        <v>0.42857142857142855</v>
      </c>
      <c r="Y255" s="71">
        <f t="shared" si="178"/>
        <v>0.5</v>
      </c>
      <c r="Z255" s="69">
        <f t="shared" si="178"/>
        <v>10000</v>
      </c>
      <c r="AA255" s="69">
        <f t="shared" ca="1" si="178"/>
        <v>9282.5690518609536</v>
      </c>
      <c r="AB255" s="69">
        <f t="shared" ca="1" si="163"/>
        <v>-717.43094813904645</v>
      </c>
      <c r="AC255" s="69">
        <f t="shared" ca="1" si="179"/>
        <v>188.25048771415089</v>
      </c>
      <c r="AD255" s="73">
        <f t="shared" si="173"/>
        <v>16.199999999999946</v>
      </c>
      <c r="AE255" s="69">
        <f t="shared" si="181"/>
        <v>0.70000000000000007</v>
      </c>
      <c r="AF255" s="69">
        <f t="shared" si="181"/>
        <v>4.9000000000000004</v>
      </c>
      <c r="AG255" s="78">
        <f t="shared" si="181"/>
        <v>200</v>
      </c>
      <c r="AH255" s="60">
        <f t="shared" si="181"/>
        <v>50</v>
      </c>
      <c r="AI255" s="60">
        <f t="shared" si="181"/>
        <v>245.00000000000003</v>
      </c>
      <c r="AJ255" s="60">
        <f t="shared" si="181"/>
        <v>10245</v>
      </c>
      <c r="AK255" s="60">
        <f t="shared" si="181"/>
        <v>927.43094813904702</v>
      </c>
      <c r="AL255" s="60">
        <f t="shared" si="181"/>
        <v>18.548618962780939</v>
      </c>
      <c r="AM255" s="60">
        <f t="shared" ca="1" si="181"/>
        <v>-1060.5524955459994</v>
      </c>
      <c r="AN255" s="60">
        <f t="shared" ca="1" si="181"/>
        <v>-1060.5524955459994</v>
      </c>
      <c r="AO255" s="60">
        <f t="shared" ca="1" si="181"/>
        <v>1060.5524955459994</v>
      </c>
      <c r="AP255" s="63">
        <f t="shared" si="147"/>
        <v>35</v>
      </c>
      <c r="AQ255" s="62">
        <f t="shared" si="148"/>
        <v>2.1881863557272223</v>
      </c>
      <c r="AR255" s="62">
        <f t="shared" si="149"/>
        <v>109.40931778636111</v>
      </c>
      <c r="AS255" s="62">
        <f t="shared" si="150"/>
        <v>218.81863557272223</v>
      </c>
      <c r="AT255" s="62">
        <f t="shared" si="151"/>
        <v>-109.40931778636111</v>
      </c>
      <c r="AU255" s="62">
        <f t="shared" si="152"/>
        <v>328.22795335908336</v>
      </c>
      <c r="AV255" s="62">
        <f t="shared" si="153"/>
        <v>-437.63727114544446</v>
      </c>
      <c r="AW255" s="63">
        <f t="shared" si="167"/>
        <v>-109.4093177863611</v>
      </c>
      <c r="AX255" s="61" t="str">
        <f t="shared" ca="1" si="155"/>
        <v/>
      </c>
      <c r="AY255" s="69">
        <f t="shared" ca="1" si="168"/>
        <v>9184.4475044540013</v>
      </c>
      <c r="AZ255" s="51">
        <f t="shared" si="156"/>
        <v>765.86522450452776</v>
      </c>
      <c r="BA255" s="55">
        <f t="shared" ca="1" si="157"/>
        <v>8.2505739545345846E-2</v>
      </c>
      <c r="BB255" s="55">
        <f t="shared" ca="1" si="169"/>
        <v>-0.15250153073290101</v>
      </c>
      <c r="BC255" s="64">
        <f t="shared" ca="1" si="158"/>
        <v>-826.84026592540749</v>
      </c>
      <c r="BE255" s="52" t="str">
        <f t="shared" ca="1" si="159"/>
        <v/>
      </c>
      <c r="BF255" s="52" t="str">
        <f t="shared" ca="1" si="160"/>
        <v/>
      </c>
      <c r="BG255" s="52">
        <f t="shared" ca="1" si="170"/>
        <v>16.199999999999946</v>
      </c>
      <c r="BH255" s="52">
        <f t="shared" ca="1" si="171"/>
        <v>16.199999999999946</v>
      </c>
    </row>
    <row r="256" spans="19:60">
      <c r="S256" s="68">
        <f t="shared" si="180"/>
        <v>7</v>
      </c>
      <c r="T256" s="69">
        <f t="shared" si="180"/>
        <v>2</v>
      </c>
      <c r="U256" s="70">
        <f t="shared" si="161"/>
        <v>3</v>
      </c>
      <c r="V256" s="68">
        <f t="shared" si="178"/>
        <v>4</v>
      </c>
      <c r="W256" s="70">
        <f t="shared" si="178"/>
        <v>7</v>
      </c>
      <c r="X256" s="71">
        <f t="shared" si="178"/>
        <v>0.42857142857142855</v>
      </c>
      <c r="Y256" s="71">
        <f t="shared" si="178"/>
        <v>0.5</v>
      </c>
      <c r="Z256" s="69">
        <f t="shared" si="178"/>
        <v>10000</v>
      </c>
      <c r="AA256" s="69">
        <f t="shared" ca="1" si="178"/>
        <v>9282.5690518609536</v>
      </c>
      <c r="AB256" s="69">
        <f t="shared" ca="1" si="163"/>
        <v>-717.43094813904645</v>
      </c>
      <c r="AC256" s="69">
        <f t="shared" ca="1" si="179"/>
        <v>188.25048771415089</v>
      </c>
      <c r="AD256" s="73">
        <f t="shared" si="173"/>
        <v>16.099999999999945</v>
      </c>
      <c r="AE256" s="69">
        <f t="shared" si="181"/>
        <v>0.70000000000000007</v>
      </c>
      <c r="AF256" s="69">
        <f t="shared" si="181"/>
        <v>4.9000000000000004</v>
      </c>
      <c r="AG256" s="78">
        <f t="shared" si="181"/>
        <v>200</v>
      </c>
      <c r="AH256" s="60">
        <f t="shared" si="181"/>
        <v>50</v>
      </c>
      <c r="AI256" s="60">
        <f t="shared" si="181"/>
        <v>245.00000000000003</v>
      </c>
      <c r="AJ256" s="60">
        <f t="shared" si="181"/>
        <v>10245</v>
      </c>
      <c r="AK256" s="60">
        <f t="shared" si="181"/>
        <v>927.43094813904702</v>
      </c>
      <c r="AL256" s="60">
        <f t="shared" si="181"/>
        <v>18.548618962780939</v>
      </c>
      <c r="AM256" s="60">
        <f t="shared" ca="1" si="181"/>
        <v>-1060.5524955459994</v>
      </c>
      <c r="AN256" s="60">
        <f t="shared" ca="1" si="181"/>
        <v>-1060.5524955459994</v>
      </c>
      <c r="AO256" s="60">
        <f t="shared" ca="1" si="181"/>
        <v>1060.5524955459994</v>
      </c>
      <c r="AP256" s="63">
        <f t="shared" si="147"/>
        <v>35</v>
      </c>
      <c r="AQ256" s="62">
        <f t="shared" si="148"/>
        <v>2.1955663952037892</v>
      </c>
      <c r="AR256" s="62">
        <f t="shared" si="149"/>
        <v>109.77831976018946</v>
      </c>
      <c r="AS256" s="62">
        <f t="shared" si="150"/>
        <v>219.55663952037892</v>
      </c>
      <c r="AT256" s="62">
        <f t="shared" si="151"/>
        <v>-109.77831976018946</v>
      </c>
      <c r="AU256" s="62">
        <f t="shared" si="152"/>
        <v>329.3349592805684</v>
      </c>
      <c r="AV256" s="62">
        <f t="shared" si="153"/>
        <v>-439.11327904075785</v>
      </c>
      <c r="AW256" s="63">
        <f t="shared" si="167"/>
        <v>-109.77831976018945</v>
      </c>
      <c r="AX256" s="61" t="str">
        <f t="shared" ca="1" si="155"/>
        <v/>
      </c>
      <c r="AY256" s="69">
        <f t="shared" ca="1" si="168"/>
        <v>9184.4475044540013</v>
      </c>
      <c r="AZ256" s="51">
        <f t="shared" si="156"/>
        <v>768.44823832132624</v>
      </c>
      <c r="BA256" s="55">
        <f t="shared" ca="1" si="157"/>
        <v>8.2784004517291371E-2</v>
      </c>
      <c r="BB256" s="55">
        <f t="shared" ca="1" si="169"/>
        <v>-0.1530158686978097</v>
      </c>
      <c r="BC256" s="64">
        <f t="shared" ca="1" si="158"/>
        <v>-827.2092678992359</v>
      </c>
      <c r="BE256" s="52" t="str">
        <f t="shared" ca="1" si="159"/>
        <v/>
      </c>
      <c r="BF256" s="52" t="str">
        <f t="shared" ca="1" si="160"/>
        <v/>
      </c>
      <c r="BG256" s="52">
        <f t="shared" ca="1" si="170"/>
        <v>16.099999999999945</v>
      </c>
      <c r="BH256" s="52">
        <f t="shared" ca="1" si="171"/>
        <v>16.099999999999945</v>
      </c>
    </row>
    <row r="257" spans="19:60">
      <c r="S257" s="68">
        <f t="shared" si="180"/>
        <v>7</v>
      </c>
      <c r="T257" s="69">
        <f t="shared" si="180"/>
        <v>2</v>
      </c>
      <c r="U257" s="70">
        <f t="shared" si="161"/>
        <v>3</v>
      </c>
      <c r="V257" s="68">
        <f t="shared" si="178"/>
        <v>4</v>
      </c>
      <c r="W257" s="70">
        <f t="shared" si="178"/>
        <v>7</v>
      </c>
      <c r="X257" s="71">
        <f t="shared" si="178"/>
        <v>0.42857142857142855</v>
      </c>
      <c r="Y257" s="71">
        <f t="shared" si="178"/>
        <v>0.5</v>
      </c>
      <c r="Z257" s="69">
        <f t="shared" si="178"/>
        <v>10000</v>
      </c>
      <c r="AA257" s="69">
        <f t="shared" ca="1" si="178"/>
        <v>9282.5690518609536</v>
      </c>
      <c r="AB257" s="69">
        <f t="shared" ca="1" si="163"/>
        <v>-717.43094813904645</v>
      </c>
      <c r="AC257" s="69">
        <f t="shared" ca="1" si="179"/>
        <v>188.25048771415089</v>
      </c>
      <c r="AD257" s="73">
        <f t="shared" si="173"/>
        <v>15.999999999999945</v>
      </c>
      <c r="AE257" s="69">
        <f t="shared" si="181"/>
        <v>0.70000000000000007</v>
      </c>
      <c r="AF257" s="69">
        <f t="shared" si="181"/>
        <v>4.9000000000000004</v>
      </c>
      <c r="AG257" s="78">
        <f t="shared" si="181"/>
        <v>200</v>
      </c>
      <c r="AH257" s="60">
        <f t="shared" si="181"/>
        <v>50</v>
      </c>
      <c r="AI257" s="60">
        <f t="shared" si="181"/>
        <v>245.00000000000003</v>
      </c>
      <c r="AJ257" s="60">
        <f t="shared" si="181"/>
        <v>10245</v>
      </c>
      <c r="AK257" s="60">
        <f t="shared" si="181"/>
        <v>927.43094813904702</v>
      </c>
      <c r="AL257" s="60">
        <f t="shared" si="181"/>
        <v>18.548618962780939</v>
      </c>
      <c r="AM257" s="60">
        <f t="shared" ca="1" si="181"/>
        <v>-1060.5524955459994</v>
      </c>
      <c r="AN257" s="60">
        <f t="shared" ca="1" si="181"/>
        <v>-1060.5524955459994</v>
      </c>
      <c r="AO257" s="60">
        <f t="shared" ca="1" si="181"/>
        <v>1060.5524955459994</v>
      </c>
      <c r="AP257" s="63">
        <f t="shared" si="147"/>
        <v>35</v>
      </c>
      <c r="AQ257" s="62">
        <f t="shared" si="148"/>
        <v>2.2030386851738131</v>
      </c>
      <c r="AR257" s="62">
        <f t="shared" si="149"/>
        <v>110.15193425869066</v>
      </c>
      <c r="AS257" s="62">
        <f t="shared" si="150"/>
        <v>220.30386851738132</v>
      </c>
      <c r="AT257" s="62">
        <f t="shared" si="151"/>
        <v>-110.15193425869066</v>
      </c>
      <c r="AU257" s="62">
        <f t="shared" si="152"/>
        <v>330.45580277607201</v>
      </c>
      <c r="AV257" s="62">
        <f t="shared" si="153"/>
        <v>-440.60773703476264</v>
      </c>
      <c r="AW257" s="63">
        <f t="shared" si="167"/>
        <v>-110.15193425869063</v>
      </c>
      <c r="AX257" s="61" t="str">
        <f t="shared" ca="1" si="155"/>
        <v/>
      </c>
      <c r="AY257" s="69">
        <f t="shared" ca="1" si="168"/>
        <v>9184.4475044540013</v>
      </c>
      <c r="AZ257" s="51">
        <f t="shared" si="156"/>
        <v>771.06353981083464</v>
      </c>
      <c r="BA257" s="55">
        <f t="shared" ca="1" si="157"/>
        <v>8.3065747801386203E-2</v>
      </c>
      <c r="BB257" s="55">
        <f t="shared" ca="1" si="169"/>
        <v>-0.15353663588727973</v>
      </c>
      <c r="BC257" s="64">
        <f t="shared" ca="1" si="158"/>
        <v>-827.58288239773708</v>
      </c>
      <c r="BE257" s="52" t="str">
        <f t="shared" ca="1" si="159"/>
        <v/>
      </c>
      <c r="BF257" s="52" t="str">
        <f t="shared" ca="1" si="160"/>
        <v/>
      </c>
      <c r="BG257" s="52">
        <f t="shared" ca="1" si="170"/>
        <v>15.999999999999945</v>
      </c>
      <c r="BH257" s="52">
        <f t="shared" ca="1" si="171"/>
        <v>15.999999999999945</v>
      </c>
    </row>
    <row r="258" spans="19:60">
      <c r="S258" s="68">
        <f t="shared" si="180"/>
        <v>7</v>
      </c>
      <c r="T258" s="69">
        <f t="shared" si="180"/>
        <v>2</v>
      </c>
      <c r="U258" s="70">
        <f t="shared" si="161"/>
        <v>3</v>
      </c>
      <c r="V258" s="68">
        <f t="shared" si="178"/>
        <v>4</v>
      </c>
      <c r="W258" s="70">
        <f t="shared" si="178"/>
        <v>7</v>
      </c>
      <c r="X258" s="71">
        <f t="shared" si="178"/>
        <v>0.42857142857142855</v>
      </c>
      <c r="Y258" s="71">
        <f t="shared" si="178"/>
        <v>0.5</v>
      </c>
      <c r="Z258" s="69">
        <f t="shared" si="178"/>
        <v>10000</v>
      </c>
      <c r="AA258" s="69">
        <f t="shared" ca="1" si="178"/>
        <v>9282.5690518609536</v>
      </c>
      <c r="AB258" s="69">
        <f t="shared" ca="1" si="163"/>
        <v>-717.43094813904645</v>
      </c>
      <c r="AC258" s="69">
        <f t="shared" ca="1" si="179"/>
        <v>188.25048771415089</v>
      </c>
      <c r="AD258" s="73">
        <f t="shared" si="173"/>
        <v>15.899999999999945</v>
      </c>
      <c r="AE258" s="69">
        <f t="shared" si="181"/>
        <v>0.70000000000000007</v>
      </c>
      <c r="AF258" s="69">
        <f t="shared" si="181"/>
        <v>4.9000000000000004</v>
      </c>
      <c r="AG258" s="78">
        <f t="shared" si="181"/>
        <v>200</v>
      </c>
      <c r="AH258" s="60">
        <f t="shared" si="181"/>
        <v>50</v>
      </c>
      <c r="AI258" s="60">
        <f t="shared" si="181"/>
        <v>245.00000000000003</v>
      </c>
      <c r="AJ258" s="60">
        <f t="shared" si="181"/>
        <v>10245</v>
      </c>
      <c r="AK258" s="60">
        <f t="shared" si="181"/>
        <v>927.43094813904702</v>
      </c>
      <c r="AL258" s="60">
        <f t="shared" si="181"/>
        <v>18.548618962780939</v>
      </c>
      <c r="AM258" s="60">
        <f t="shared" ca="1" si="181"/>
        <v>-1060.5524955459994</v>
      </c>
      <c r="AN258" s="60">
        <f t="shared" ca="1" si="181"/>
        <v>-1060.5524955459994</v>
      </c>
      <c r="AO258" s="60">
        <f t="shared" ca="1" si="181"/>
        <v>1060.5524955459994</v>
      </c>
      <c r="AP258" s="63">
        <f t="shared" si="147"/>
        <v>35</v>
      </c>
      <c r="AQ258" s="62">
        <f t="shared" si="148"/>
        <v>2.2106049662126415</v>
      </c>
      <c r="AR258" s="62">
        <f t="shared" si="149"/>
        <v>110.53024831063208</v>
      </c>
      <c r="AS258" s="62">
        <f t="shared" si="150"/>
        <v>221.06049662126415</v>
      </c>
      <c r="AT258" s="62">
        <f t="shared" si="151"/>
        <v>-110.53024831063208</v>
      </c>
      <c r="AU258" s="62">
        <f t="shared" si="152"/>
        <v>331.59074493189621</v>
      </c>
      <c r="AV258" s="62">
        <f t="shared" si="153"/>
        <v>-442.1209932425283</v>
      </c>
      <c r="AW258" s="63">
        <f t="shared" si="167"/>
        <v>-110.53024831063209</v>
      </c>
      <c r="AX258" s="61" t="str">
        <f t="shared" ca="1" si="155"/>
        <v/>
      </c>
      <c r="AY258" s="69">
        <f t="shared" ca="1" si="168"/>
        <v>9184.4475044540013</v>
      </c>
      <c r="AZ258" s="51">
        <f t="shared" si="156"/>
        <v>773.71173817442457</v>
      </c>
      <c r="BA258" s="55">
        <f t="shared" ca="1" si="157"/>
        <v>8.3351035026161438E-2</v>
      </c>
      <c r="BB258" s="55">
        <f t="shared" ca="1" si="169"/>
        <v>-0.15406395360743491</v>
      </c>
      <c r="BC258" s="64">
        <f t="shared" ca="1" si="158"/>
        <v>-827.96119644967848</v>
      </c>
      <c r="BE258" s="52" t="str">
        <f t="shared" ca="1" si="159"/>
        <v/>
      </c>
      <c r="BF258" s="52" t="str">
        <f t="shared" ca="1" si="160"/>
        <v/>
      </c>
      <c r="BG258" s="52">
        <f t="shared" ca="1" si="170"/>
        <v>15.899999999999945</v>
      </c>
      <c r="BH258" s="52">
        <f t="shared" ca="1" si="171"/>
        <v>15.899999999999945</v>
      </c>
    </row>
    <row r="259" spans="19:60">
      <c r="S259" s="68">
        <f t="shared" si="180"/>
        <v>7</v>
      </c>
      <c r="T259" s="69">
        <f t="shared" si="180"/>
        <v>2</v>
      </c>
      <c r="U259" s="70">
        <f t="shared" si="161"/>
        <v>3</v>
      </c>
      <c r="V259" s="68">
        <f t="shared" si="178"/>
        <v>4</v>
      </c>
      <c r="W259" s="70">
        <f t="shared" si="178"/>
        <v>7</v>
      </c>
      <c r="X259" s="71">
        <f t="shared" si="178"/>
        <v>0.42857142857142855</v>
      </c>
      <c r="Y259" s="71">
        <f t="shared" si="178"/>
        <v>0.5</v>
      </c>
      <c r="Z259" s="69">
        <f t="shared" si="178"/>
        <v>10000</v>
      </c>
      <c r="AA259" s="69">
        <f t="shared" ca="1" si="178"/>
        <v>9282.5690518609536</v>
      </c>
      <c r="AB259" s="69">
        <f t="shared" ca="1" si="163"/>
        <v>-717.43094813904645</v>
      </c>
      <c r="AC259" s="69">
        <f t="shared" ca="1" si="179"/>
        <v>188.25048771415089</v>
      </c>
      <c r="AD259" s="73">
        <f t="shared" si="173"/>
        <v>15.799999999999946</v>
      </c>
      <c r="AE259" s="69">
        <f t="shared" si="181"/>
        <v>0.70000000000000007</v>
      </c>
      <c r="AF259" s="69">
        <f t="shared" si="181"/>
        <v>4.9000000000000004</v>
      </c>
      <c r="AG259" s="78">
        <f t="shared" si="181"/>
        <v>200</v>
      </c>
      <c r="AH259" s="60">
        <f t="shared" si="181"/>
        <v>50</v>
      </c>
      <c r="AI259" s="60">
        <f t="shared" si="181"/>
        <v>245.00000000000003</v>
      </c>
      <c r="AJ259" s="60">
        <f t="shared" si="181"/>
        <v>10245</v>
      </c>
      <c r="AK259" s="60">
        <f t="shared" si="181"/>
        <v>927.43094813904702</v>
      </c>
      <c r="AL259" s="60">
        <f t="shared" si="181"/>
        <v>18.548618962780939</v>
      </c>
      <c r="AM259" s="60">
        <f t="shared" ca="1" si="181"/>
        <v>-1060.5524955459994</v>
      </c>
      <c r="AN259" s="60">
        <f t="shared" ca="1" si="181"/>
        <v>-1060.5524955459994</v>
      </c>
      <c r="AO259" s="60">
        <f t="shared" ca="1" si="181"/>
        <v>1060.5524955459994</v>
      </c>
      <c r="AP259" s="63">
        <f t="shared" si="147"/>
        <v>35</v>
      </c>
      <c r="AQ259" s="62">
        <f t="shared" si="148"/>
        <v>2.218267022960823</v>
      </c>
      <c r="AR259" s="62">
        <f t="shared" si="149"/>
        <v>110.91335114804114</v>
      </c>
      <c r="AS259" s="62">
        <f t="shared" si="150"/>
        <v>221.82670229608229</v>
      </c>
      <c r="AT259" s="62">
        <f t="shared" si="151"/>
        <v>-110.91335114804114</v>
      </c>
      <c r="AU259" s="62">
        <f t="shared" si="152"/>
        <v>332.74005344412342</v>
      </c>
      <c r="AV259" s="62">
        <f t="shared" si="153"/>
        <v>-443.65340459216458</v>
      </c>
      <c r="AW259" s="63">
        <f t="shared" si="167"/>
        <v>-110.91335114804116</v>
      </c>
      <c r="AX259" s="61" t="str">
        <f t="shared" ca="1" si="155"/>
        <v/>
      </c>
      <c r="AY259" s="69">
        <f t="shared" ca="1" si="168"/>
        <v>9184.4475044540013</v>
      </c>
      <c r="AZ259" s="51">
        <f t="shared" si="156"/>
        <v>776.39345803628805</v>
      </c>
      <c r="BA259" s="55">
        <f t="shared" ca="1" si="157"/>
        <v>8.3639933481630069E-2</v>
      </c>
      <c r="BB259" s="55">
        <f t="shared" ca="1" si="169"/>
        <v>-0.15459794623544015</v>
      </c>
      <c r="BC259" s="64">
        <f t="shared" ca="1" si="158"/>
        <v>-828.34429928708755</v>
      </c>
      <c r="BE259" s="52" t="str">
        <f t="shared" ca="1" si="159"/>
        <v/>
      </c>
      <c r="BF259" s="52" t="str">
        <f t="shared" ca="1" si="160"/>
        <v/>
      </c>
      <c r="BG259" s="52">
        <f t="shared" ca="1" si="170"/>
        <v>15.799999999999946</v>
      </c>
      <c r="BH259" s="52">
        <f t="shared" ca="1" si="171"/>
        <v>15.799999999999946</v>
      </c>
    </row>
    <row r="260" spans="19:60">
      <c r="S260" s="68">
        <f t="shared" si="180"/>
        <v>7</v>
      </c>
      <c r="T260" s="69">
        <f t="shared" si="180"/>
        <v>2</v>
      </c>
      <c r="U260" s="70">
        <f t="shared" si="161"/>
        <v>3</v>
      </c>
      <c r="V260" s="68">
        <f t="shared" si="178"/>
        <v>4</v>
      </c>
      <c r="W260" s="70">
        <f t="shared" si="178"/>
        <v>7</v>
      </c>
      <c r="X260" s="71">
        <f t="shared" si="178"/>
        <v>0.42857142857142855</v>
      </c>
      <c r="Y260" s="71">
        <f t="shared" si="178"/>
        <v>0.5</v>
      </c>
      <c r="Z260" s="69">
        <f t="shared" si="178"/>
        <v>10000</v>
      </c>
      <c r="AA260" s="69">
        <f t="shared" ca="1" si="178"/>
        <v>9282.5690518609536</v>
      </c>
      <c r="AB260" s="69">
        <f t="shared" ca="1" si="163"/>
        <v>-717.43094813904645</v>
      </c>
      <c r="AC260" s="69">
        <f t="shared" ca="1" si="179"/>
        <v>188.25048771415089</v>
      </c>
      <c r="AD260" s="73">
        <f t="shared" si="173"/>
        <v>15.699999999999946</v>
      </c>
      <c r="AE260" s="69">
        <f t="shared" si="181"/>
        <v>0.70000000000000007</v>
      </c>
      <c r="AF260" s="69">
        <f t="shared" si="181"/>
        <v>4.9000000000000004</v>
      </c>
      <c r="AG260" s="78">
        <f t="shared" si="181"/>
        <v>200</v>
      </c>
      <c r="AH260" s="60">
        <f t="shared" si="181"/>
        <v>50</v>
      </c>
      <c r="AI260" s="60">
        <f t="shared" si="181"/>
        <v>245.00000000000003</v>
      </c>
      <c r="AJ260" s="60">
        <f t="shared" si="181"/>
        <v>10245</v>
      </c>
      <c r="AK260" s="60">
        <f t="shared" si="181"/>
        <v>927.43094813904702</v>
      </c>
      <c r="AL260" s="60">
        <f t="shared" si="181"/>
        <v>18.548618962780939</v>
      </c>
      <c r="AM260" s="60">
        <f t="shared" ca="1" si="181"/>
        <v>-1060.5524955459994</v>
      </c>
      <c r="AN260" s="60">
        <f t="shared" ca="1" si="181"/>
        <v>-1060.5524955459994</v>
      </c>
      <c r="AO260" s="60">
        <f t="shared" ca="1" si="181"/>
        <v>1060.5524955459994</v>
      </c>
      <c r="AP260" s="63">
        <f t="shared" si="147"/>
        <v>35</v>
      </c>
      <c r="AQ260" s="62">
        <f t="shared" si="148"/>
        <v>2.2260266855274526</v>
      </c>
      <c r="AR260" s="62">
        <f t="shared" si="149"/>
        <v>111.30133427637263</v>
      </c>
      <c r="AS260" s="62">
        <f t="shared" si="150"/>
        <v>222.60266855274526</v>
      </c>
      <c r="AT260" s="62">
        <f t="shared" si="151"/>
        <v>-111.30133427637263</v>
      </c>
      <c r="AU260" s="62">
        <f t="shared" si="152"/>
        <v>333.90400282911787</v>
      </c>
      <c r="AV260" s="62">
        <f t="shared" si="153"/>
        <v>-445.20533710549051</v>
      </c>
      <c r="AW260" s="63">
        <f t="shared" si="167"/>
        <v>-111.30133427637264</v>
      </c>
      <c r="AX260" s="61" t="str">
        <f t="shared" ca="1" si="155"/>
        <v/>
      </c>
      <c r="AY260" s="69">
        <f t="shared" ca="1" si="168"/>
        <v>9184.4475044540013</v>
      </c>
      <c r="AZ260" s="51">
        <f t="shared" si="156"/>
        <v>779.10933993460844</v>
      </c>
      <c r="BA260" s="55">
        <f t="shared" ca="1" si="157"/>
        <v>8.3932512172200213E-2</v>
      </c>
      <c r="BB260" s="55">
        <f t="shared" ca="1" si="169"/>
        <v>-0.15513874131730535</v>
      </c>
      <c r="BC260" s="64">
        <f t="shared" ca="1" si="158"/>
        <v>-828.73228241541915</v>
      </c>
      <c r="BE260" s="52" t="str">
        <f t="shared" ca="1" si="159"/>
        <v/>
      </c>
      <c r="BF260" s="52" t="str">
        <f t="shared" ca="1" si="160"/>
        <v/>
      </c>
      <c r="BG260" s="52">
        <f t="shared" ca="1" si="170"/>
        <v>15.699999999999946</v>
      </c>
      <c r="BH260" s="52">
        <f t="shared" ca="1" si="171"/>
        <v>15.699999999999946</v>
      </c>
    </row>
    <row r="261" spans="19:60">
      <c r="S261" s="68">
        <f t="shared" si="180"/>
        <v>7</v>
      </c>
      <c r="T261" s="69">
        <f t="shared" si="180"/>
        <v>2</v>
      </c>
      <c r="U261" s="70">
        <f t="shared" si="161"/>
        <v>3</v>
      </c>
      <c r="V261" s="68">
        <f t="shared" si="178"/>
        <v>4</v>
      </c>
      <c r="W261" s="70">
        <f t="shared" si="178"/>
        <v>7</v>
      </c>
      <c r="X261" s="71">
        <f t="shared" si="178"/>
        <v>0.42857142857142855</v>
      </c>
      <c r="Y261" s="71">
        <f t="shared" si="178"/>
        <v>0.5</v>
      </c>
      <c r="Z261" s="69">
        <f t="shared" si="178"/>
        <v>10000</v>
      </c>
      <c r="AA261" s="69">
        <f t="shared" ca="1" si="178"/>
        <v>9282.5690518609536</v>
      </c>
      <c r="AB261" s="69">
        <f t="shared" ca="1" si="163"/>
        <v>-717.43094813904645</v>
      </c>
      <c r="AC261" s="69">
        <f t="shared" ca="1" si="179"/>
        <v>188.25048771415089</v>
      </c>
      <c r="AD261" s="73">
        <f t="shared" si="173"/>
        <v>15.599999999999946</v>
      </c>
      <c r="AE261" s="69">
        <f t="shared" si="181"/>
        <v>0.70000000000000007</v>
      </c>
      <c r="AF261" s="69">
        <f t="shared" si="181"/>
        <v>4.9000000000000004</v>
      </c>
      <c r="AG261" s="78">
        <f t="shared" si="181"/>
        <v>200</v>
      </c>
      <c r="AH261" s="60">
        <f t="shared" si="181"/>
        <v>50</v>
      </c>
      <c r="AI261" s="60">
        <f t="shared" si="181"/>
        <v>245.00000000000003</v>
      </c>
      <c r="AJ261" s="60">
        <f t="shared" si="181"/>
        <v>10245</v>
      </c>
      <c r="AK261" s="60">
        <f t="shared" si="181"/>
        <v>927.43094813904702</v>
      </c>
      <c r="AL261" s="60">
        <f t="shared" si="181"/>
        <v>18.548618962780939</v>
      </c>
      <c r="AM261" s="60">
        <f t="shared" ca="1" si="181"/>
        <v>-1060.5524955459994</v>
      </c>
      <c r="AN261" s="60">
        <f t="shared" ca="1" si="181"/>
        <v>-1060.5524955459994</v>
      </c>
      <c r="AO261" s="60">
        <f t="shared" ca="1" si="181"/>
        <v>1060.5524955459994</v>
      </c>
      <c r="AP261" s="63">
        <f t="shared" si="147"/>
        <v>35</v>
      </c>
      <c r="AQ261" s="62">
        <f t="shared" si="148"/>
        <v>2.2338858309475</v>
      </c>
      <c r="AR261" s="62">
        <f t="shared" si="149"/>
        <v>111.694291547375</v>
      </c>
      <c r="AS261" s="62">
        <f t="shared" si="150"/>
        <v>223.38858309475</v>
      </c>
      <c r="AT261" s="62">
        <f t="shared" si="151"/>
        <v>-111.694291547375</v>
      </c>
      <c r="AU261" s="62">
        <f t="shared" si="152"/>
        <v>335.08287464212503</v>
      </c>
      <c r="AV261" s="62">
        <f t="shared" si="153"/>
        <v>-446.77716618950001</v>
      </c>
      <c r="AW261" s="63">
        <f t="shared" si="167"/>
        <v>-111.69429154737497</v>
      </c>
      <c r="AX261" s="61" t="str">
        <f t="shared" ca="1" si="155"/>
        <v/>
      </c>
      <c r="AY261" s="69">
        <f t="shared" ca="1" si="168"/>
        <v>9184.4475044540013</v>
      </c>
      <c r="AZ261" s="51">
        <f t="shared" si="156"/>
        <v>781.86004083162504</v>
      </c>
      <c r="BA261" s="55">
        <f t="shared" ca="1" si="157"/>
        <v>8.4228841871623786E-2</v>
      </c>
      <c r="BB261" s="55">
        <f t="shared" ca="1" si="169"/>
        <v>-0.15568646966945079</v>
      </c>
      <c r="BC261" s="64">
        <f t="shared" ca="1" si="158"/>
        <v>-829.12523968642142</v>
      </c>
      <c r="BE261" s="52" t="str">
        <f t="shared" ca="1" si="159"/>
        <v/>
      </c>
      <c r="BF261" s="52" t="str">
        <f t="shared" ca="1" si="160"/>
        <v/>
      </c>
      <c r="BG261" s="52">
        <f t="shared" ca="1" si="170"/>
        <v>15.599999999999946</v>
      </c>
      <c r="BH261" s="52">
        <f t="shared" ca="1" si="171"/>
        <v>15.599999999999946</v>
      </c>
    </row>
    <row r="262" spans="19:60">
      <c r="S262" s="68">
        <f t="shared" si="180"/>
        <v>7</v>
      </c>
      <c r="T262" s="69">
        <f t="shared" si="180"/>
        <v>2</v>
      </c>
      <c r="U262" s="70">
        <f t="shared" si="161"/>
        <v>3</v>
      </c>
      <c r="V262" s="68">
        <f t="shared" si="178"/>
        <v>4</v>
      </c>
      <c r="W262" s="70">
        <f t="shared" si="178"/>
        <v>7</v>
      </c>
      <c r="X262" s="71">
        <f t="shared" si="178"/>
        <v>0.42857142857142855</v>
      </c>
      <c r="Y262" s="71">
        <f t="shared" si="178"/>
        <v>0.5</v>
      </c>
      <c r="Z262" s="69">
        <f t="shared" si="178"/>
        <v>10000</v>
      </c>
      <c r="AA262" s="69">
        <f t="shared" ca="1" si="178"/>
        <v>9282.5690518609536</v>
      </c>
      <c r="AB262" s="69">
        <f t="shared" ca="1" si="163"/>
        <v>-717.43094813904645</v>
      </c>
      <c r="AC262" s="69">
        <f t="shared" ca="1" si="179"/>
        <v>188.25048771415089</v>
      </c>
      <c r="AD262" s="73">
        <f t="shared" si="173"/>
        <v>15.499999999999947</v>
      </c>
      <c r="AE262" s="69">
        <f t="shared" si="181"/>
        <v>0.70000000000000007</v>
      </c>
      <c r="AF262" s="69">
        <f t="shared" si="181"/>
        <v>4.9000000000000004</v>
      </c>
      <c r="AG262" s="78">
        <f t="shared" si="181"/>
        <v>200</v>
      </c>
      <c r="AH262" s="60">
        <f t="shared" si="181"/>
        <v>50</v>
      </c>
      <c r="AI262" s="60">
        <f t="shared" si="181"/>
        <v>245.00000000000003</v>
      </c>
      <c r="AJ262" s="60">
        <f t="shared" si="181"/>
        <v>10245</v>
      </c>
      <c r="AK262" s="60">
        <f t="shared" si="181"/>
        <v>927.43094813904702</v>
      </c>
      <c r="AL262" s="60">
        <f t="shared" si="181"/>
        <v>18.548618962780939</v>
      </c>
      <c r="AM262" s="60">
        <f t="shared" ca="1" si="181"/>
        <v>-1060.5524955459994</v>
      </c>
      <c r="AN262" s="60">
        <f t="shared" ca="1" si="181"/>
        <v>-1060.5524955459994</v>
      </c>
      <c r="AO262" s="60">
        <f t="shared" ca="1" si="181"/>
        <v>1060.5524955459994</v>
      </c>
      <c r="AP262" s="63">
        <f t="shared" si="147"/>
        <v>35</v>
      </c>
      <c r="AQ262" s="62">
        <f t="shared" si="148"/>
        <v>2.241846384695549</v>
      </c>
      <c r="AR262" s="62">
        <f t="shared" si="149"/>
        <v>112.09231923477745</v>
      </c>
      <c r="AS262" s="62">
        <f t="shared" si="150"/>
        <v>224.1846384695549</v>
      </c>
      <c r="AT262" s="62">
        <f t="shared" si="151"/>
        <v>-112.09231923477745</v>
      </c>
      <c r="AU262" s="62">
        <f t="shared" si="152"/>
        <v>336.27695770433235</v>
      </c>
      <c r="AV262" s="62">
        <f t="shared" si="153"/>
        <v>-448.3692769391098</v>
      </c>
      <c r="AW262" s="63">
        <f t="shared" si="167"/>
        <v>-112.09231923477745</v>
      </c>
      <c r="AX262" s="61" t="str">
        <f t="shared" ca="1" si="155"/>
        <v/>
      </c>
      <c r="AY262" s="69">
        <f t="shared" ca="1" si="168"/>
        <v>9184.4475044540013</v>
      </c>
      <c r="AZ262" s="51">
        <f t="shared" si="156"/>
        <v>784.64623464344209</v>
      </c>
      <c r="BA262" s="55">
        <f t="shared" ca="1" si="157"/>
        <v>8.4528995180072217E-2</v>
      </c>
      <c r="BB262" s="55">
        <f t="shared" ca="1" si="169"/>
        <v>-0.15624126548420469</v>
      </c>
      <c r="BC262" s="64">
        <f t="shared" ca="1" si="158"/>
        <v>-829.52326737382396</v>
      </c>
      <c r="BE262" s="52" t="str">
        <f t="shared" ca="1" si="159"/>
        <v/>
      </c>
      <c r="BF262" s="52" t="str">
        <f t="shared" ca="1" si="160"/>
        <v/>
      </c>
      <c r="BG262" s="52">
        <f t="shared" ca="1" si="170"/>
        <v>15.499999999999947</v>
      </c>
      <c r="BH262" s="52">
        <f t="shared" ca="1" si="171"/>
        <v>15.499999999999947</v>
      </c>
    </row>
    <row r="263" spans="19:60">
      <c r="S263" s="68">
        <f t="shared" si="180"/>
        <v>7</v>
      </c>
      <c r="T263" s="69">
        <f t="shared" si="180"/>
        <v>2</v>
      </c>
      <c r="U263" s="70">
        <f t="shared" si="161"/>
        <v>3</v>
      </c>
      <c r="V263" s="68">
        <f t="shared" si="178"/>
        <v>4</v>
      </c>
      <c r="W263" s="70">
        <f t="shared" si="178"/>
        <v>7</v>
      </c>
      <c r="X263" s="71">
        <f t="shared" si="178"/>
        <v>0.42857142857142855</v>
      </c>
      <c r="Y263" s="71">
        <f t="shared" si="178"/>
        <v>0.5</v>
      </c>
      <c r="Z263" s="69">
        <f t="shared" si="178"/>
        <v>10000</v>
      </c>
      <c r="AA263" s="69">
        <f t="shared" ca="1" si="178"/>
        <v>9282.5690518609536</v>
      </c>
      <c r="AB263" s="69">
        <f t="shared" ca="1" si="163"/>
        <v>-717.43094813904645</v>
      </c>
      <c r="AC263" s="69">
        <f t="shared" ca="1" si="179"/>
        <v>188.25048771415089</v>
      </c>
      <c r="AD263" s="73">
        <f t="shared" si="173"/>
        <v>15.399999999999947</v>
      </c>
      <c r="AE263" s="69">
        <f t="shared" si="181"/>
        <v>0.70000000000000007</v>
      </c>
      <c r="AF263" s="69">
        <f t="shared" si="181"/>
        <v>4.9000000000000004</v>
      </c>
      <c r="AG263" s="78">
        <f t="shared" si="181"/>
        <v>200</v>
      </c>
      <c r="AH263" s="60">
        <f t="shared" si="181"/>
        <v>50</v>
      </c>
      <c r="AI263" s="60">
        <f t="shared" si="181"/>
        <v>245.00000000000003</v>
      </c>
      <c r="AJ263" s="60">
        <f t="shared" si="181"/>
        <v>10245</v>
      </c>
      <c r="AK263" s="60">
        <f t="shared" si="181"/>
        <v>927.43094813904702</v>
      </c>
      <c r="AL263" s="60">
        <f t="shared" si="181"/>
        <v>18.548618962780939</v>
      </c>
      <c r="AM263" s="60">
        <f t="shared" ca="1" si="181"/>
        <v>-1060.5524955459994</v>
      </c>
      <c r="AN263" s="60">
        <f t="shared" ca="1" si="181"/>
        <v>-1060.5524955459994</v>
      </c>
      <c r="AO263" s="60">
        <f t="shared" ca="1" si="181"/>
        <v>1060.5524955459994</v>
      </c>
      <c r="AP263" s="63">
        <f t="shared" si="147"/>
        <v>35</v>
      </c>
      <c r="AQ263" s="62">
        <f t="shared" si="148"/>
        <v>2.2499103222585068</v>
      </c>
      <c r="AR263" s="62">
        <f t="shared" si="149"/>
        <v>112.49551611292534</v>
      </c>
      <c r="AS263" s="62">
        <f t="shared" si="150"/>
        <v>224.99103222585069</v>
      </c>
      <c r="AT263" s="62">
        <f t="shared" si="151"/>
        <v>-112.49551611292534</v>
      </c>
      <c r="AU263" s="62">
        <f t="shared" si="152"/>
        <v>337.48654833877606</v>
      </c>
      <c r="AV263" s="62">
        <f t="shared" si="153"/>
        <v>-449.98206445170138</v>
      </c>
      <c r="AW263" s="63">
        <f t="shared" si="167"/>
        <v>-112.49551611292532</v>
      </c>
      <c r="AX263" s="61" t="str">
        <f t="shared" ca="1" si="155"/>
        <v/>
      </c>
      <c r="AY263" s="69">
        <f t="shared" ca="1" si="168"/>
        <v>9184.4475044540013</v>
      </c>
      <c r="AZ263" s="51">
        <f t="shared" si="156"/>
        <v>787.46861279047744</v>
      </c>
      <c r="BA263" s="55">
        <f t="shared" ca="1" si="157"/>
        <v>8.4833046583435545E-2</v>
      </c>
      <c r="BB263" s="55">
        <f t="shared" ca="1" si="169"/>
        <v>-0.15680326643940984</v>
      </c>
      <c r="BC263" s="64">
        <f t="shared" ca="1" si="158"/>
        <v>-829.92646425197177</v>
      </c>
      <c r="BE263" s="52" t="str">
        <f t="shared" ca="1" si="159"/>
        <v/>
      </c>
      <c r="BF263" s="52" t="str">
        <f t="shared" ca="1" si="160"/>
        <v/>
      </c>
      <c r="BG263" s="52">
        <f t="shared" ca="1" si="170"/>
        <v>15.399999999999947</v>
      </c>
      <c r="BH263" s="52">
        <f t="shared" ca="1" si="171"/>
        <v>15.399999999999947</v>
      </c>
    </row>
    <row r="264" spans="19:60">
      <c r="S264" s="68">
        <f t="shared" si="180"/>
        <v>7</v>
      </c>
      <c r="T264" s="69">
        <f t="shared" si="180"/>
        <v>2</v>
      </c>
      <c r="U264" s="70">
        <f t="shared" si="161"/>
        <v>3</v>
      </c>
      <c r="V264" s="68">
        <f t="shared" si="178"/>
        <v>4</v>
      </c>
      <c r="W264" s="70">
        <f t="shared" si="178"/>
        <v>7</v>
      </c>
      <c r="X264" s="71">
        <f t="shared" si="178"/>
        <v>0.42857142857142855</v>
      </c>
      <c r="Y264" s="71">
        <f t="shared" si="178"/>
        <v>0.5</v>
      </c>
      <c r="Z264" s="69">
        <f t="shared" si="178"/>
        <v>10000</v>
      </c>
      <c r="AA264" s="69">
        <f t="shared" ca="1" si="178"/>
        <v>9282.5690518609536</v>
      </c>
      <c r="AB264" s="69">
        <f t="shared" ca="1" si="163"/>
        <v>-717.43094813904645</v>
      </c>
      <c r="AC264" s="69">
        <f t="shared" ca="1" si="179"/>
        <v>188.25048771415089</v>
      </c>
      <c r="AD264" s="73">
        <f t="shared" si="173"/>
        <v>15.299999999999947</v>
      </c>
      <c r="AE264" s="69">
        <f t="shared" si="181"/>
        <v>0.70000000000000007</v>
      </c>
      <c r="AF264" s="69">
        <f t="shared" si="181"/>
        <v>4.9000000000000004</v>
      </c>
      <c r="AG264" s="78">
        <f t="shared" si="181"/>
        <v>200</v>
      </c>
      <c r="AH264" s="60">
        <f t="shared" si="181"/>
        <v>50</v>
      </c>
      <c r="AI264" s="60">
        <f t="shared" si="181"/>
        <v>245.00000000000003</v>
      </c>
      <c r="AJ264" s="60">
        <f t="shared" si="181"/>
        <v>10245</v>
      </c>
      <c r="AK264" s="60">
        <f t="shared" si="181"/>
        <v>927.43094813904702</v>
      </c>
      <c r="AL264" s="60">
        <f t="shared" si="181"/>
        <v>18.548618962780939</v>
      </c>
      <c r="AM264" s="60">
        <f t="shared" ca="1" si="181"/>
        <v>-1060.5524955459994</v>
      </c>
      <c r="AN264" s="60">
        <f t="shared" ca="1" si="181"/>
        <v>-1060.5524955459994</v>
      </c>
      <c r="AO264" s="60">
        <f t="shared" ca="1" si="181"/>
        <v>1060.5524955459994</v>
      </c>
      <c r="AP264" s="63">
        <f t="shared" si="147"/>
        <v>35</v>
      </c>
      <c r="AQ264" s="62">
        <f t="shared" si="148"/>
        <v>2.2580796707700004</v>
      </c>
      <c r="AR264" s="62">
        <f t="shared" si="149"/>
        <v>112.90398353850001</v>
      </c>
      <c r="AS264" s="62">
        <f t="shared" si="150"/>
        <v>225.80796707700003</v>
      </c>
      <c r="AT264" s="62">
        <f t="shared" si="151"/>
        <v>-112.90398353850001</v>
      </c>
      <c r="AU264" s="62">
        <f t="shared" si="152"/>
        <v>338.71195061550003</v>
      </c>
      <c r="AV264" s="62">
        <f t="shared" si="153"/>
        <v>-451.61593415400006</v>
      </c>
      <c r="AW264" s="63">
        <f t="shared" si="167"/>
        <v>-112.90398353850003</v>
      </c>
      <c r="AX264" s="61" t="str">
        <f t="shared" ca="1" si="155"/>
        <v/>
      </c>
      <c r="AY264" s="69">
        <f t="shared" ca="1" si="168"/>
        <v>9184.4475044540013</v>
      </c>
      <c r="AZ264" s="51">
        <f t="shared" si="156"/>
        <v>790.32788476950009</v>
      </c>
      <c r="BA264" s="55">
        <f t="shared" ca="1" si="157"/>
        <v>8.5141072514947416E-2</v>
      </c>
      <c r="BB264" s="55">
        <f t="shared" ca="1" si="169"/>
        <v>-0.15737261381233017</v>
      </c>
      <c r="BC264" s="64">
        <f t="shared" ca="1" si="158"/>
        <v>-830.33493167754648</v>
      </c>
      <c r="BE264" s="52" t="str">
        <f t="shared" ca="1" si="159"/>
        <v/>
      </c>
      <c r="BF264" s="52" t="str">
        <f t="shared" ca="1" si="160"/>
        <v/>
      </c>
      <c r="BG264" s="52">
        <f t="shared" ca="1" si="170"/>
        <v>15.299999999999947</v>
      </c>
      <c r="BH264" s="52">
        <f t="shared" ca="1" si="171"/>
        <v>15.299999999999947</v>
      </c>
    </row>
    <row r="265" spans="19:60">
      <c r="S265" s="68">
        <f t="shared" si="180"/>
        <v>7</v>
      </c>
      <c r="T265" s="69">
        <f t="shared" si="180"/>
        <v>2</v>
      </c>
      <c r="U265" s="70">
        <f t="shared" si="161"/>
        <v>3</v>
      </c>
      <c r="V265" s="68">
        <f t="shared" si="178"/>
        <v>4</v>
      </c>
      <c r="W265" s="70">
        <f t="shared" si="178"/>
        <v>7</v>
      </c>
      <c r="X265" s="71">
        <f t="shared" si="178"/>
        <v>0.42857142857142855</v>
      </c>
      <c r="Y265" s="71">
        <f t="shared" si="178"/>
        <v>0.5</v>
      </c>
      <c r="Z265" s="69">
        <f t="shared" si="178"/>
        <v>10000</v>
      </c>
      <c r="AA265" s="69">
        <f t="shared" ca="1" si="178"/>
        <v>9282.5690518609536</v>
      </c>
      <c r="AB265" s="69">
        <f t="shared" ca="1" si="163"/>
        <v>-717.43094813904645</v>
      </c>
      <c r="AC265" s="69">
        <f t="shared" ca="1" si="179"/>
        <v>188.25048771415089</v>
      </c>
      <c r="AD265" s="73">
        <f t="shared" si="173"/>
        <v>15.199999999999948</v>
      </c>
      <c r="AE265" s="69">
        <f t="shared" si="181"/>
        <v>0.70000000000000007</v>
      </c>
      <c r="AF265" s="69">
        <f t="shared" si="181"/>
        <v>4.9000000000000004</v>
      </c>
      <c r="AG265" s="78">
        <f t="shared" si="181"/>
        <v>200</v>
      </c>
      <c r="AH265" s="60">
        <f t="shared" si="181"/>
        <v>50</v>
      </c>
      <c r="AI265" s="60">
        <f t="shared" si="181"/>
        <v>245.00000000000003</v>
      </c>
      <c r="AJ265" s="60">
        <f t="shared" si="181"/>
        <v>10245</v>
      </c>
      <c r="AK265" s="60">
        <f t="shared" si="181"/>
        <v>927.43094813904702</v>
      </c>
      <c r="AL265" s="60">
        <f t="shared" si="181"/>
        <v>18.548618962780939</v>
      </c>
      <c r="AM265" s="60">
        <f t="shared" ca="1" si="181"/>
        <v>-1060.5524955459994</v>
      </c>
      <c r="AN265" s="60">
        <f t="shared" ca="1" si="181"/>
        <v>-1060.5524955459994</v>
      </c>
      <c r="AO265" s="60">
        <f t="shared" ca="1" si="181"/>
        <v>1060.5524955459994</v>
      </c>
      <c r="AP265" s="63">
        <f t="shared" si="147"/>
        <v>35</v>
      </c>
      <c r="AQ265" s="62">
        <f t="shared" si="148"/>
        <v>2.2663565107092767</v>
      </c>
      <c r="AR265" s="62">
        <f t="shared" si="149"/>
        <v>113.31782553546384</v>
      </c>
      <c r="AS265" s="62">
        <f t="shared" si="150"/>
        <v>226.63565107092768</v>
      </c>
      <c r="AT265" s="62">
        <f t="shared" si="151"/>
        <v>-113.31782553546384</v>
      </c>
      <c r="AU265" s="62">
        <f t="shared" si="152"/>
        <v>339.95347660639152</v>
      </c>
      <c r="AV265" s="62">
        <f t="shared" si="153"/>
        <v>-453.27130214185536</v>
      </c>
      <c r="AW265" s="63">
        <f t="shared" si="167"/>
        <v>-113.31782553546384</v>
      </c>
      <c r="AX265" s="61" t="str">
        <f t="shared" ca="1" si="155"/>
        <v/>
      </c>
      <c r="AY265" s="69">
        <f t="shared" ca="1" si="168"/>
        <v>9184.4475044540013</v>
      </c>
      <c r="AZ265" s="51">
        <f t="shared" si="156"/>
        <v>793.22477874824688</v>
      </c>
      <c r="BA265" s="55">
        <f t="shared" ca="1" si="157"/>
        <v>8.545315141924234E-2</v>
      </c>
      <c r="BB265" s="55">
        <f t="shared" ca="1" si="169"/>
        <v>-0.15794945259805201</v>
      </c>
      <c r="BC265" s="64">
        <f t="shared" ca="1" si="158"/>
        <v>-830.74877367451029</v>
      </c>
      <c r="BE265" s="52" t="str">
        <f t="shared" ca="1" si="159"/>
        <v/>
      </c>
      <c r="BF265" s="52" t="str">
        <f t="shared" ca="1" si="160"/>
        <v/>
      </c>
      <c r="BG265" s="52">
        <f t="shared" ca="1" si="170"/>
        <v>15.199999999999948</v>
      </c>
      <c r="BH265" s="52">
        <f t="shared" ca="1" si="171"/>
        <v>15.199999999999948</v>
      </c>
    </row>
    <row r="266" spans="19:60">
      <c r="S266" s="68">
        <f t="shared" si="180"/>
        <v>7</v>
      </c>
      <c r="T266" s="69">
        <f t="shared" si="180"/>
        <v>2</v>
      </c>
      <c r="U266" s="70">
        <f t="shared" si="161"/>
        <v>3</v>
      </c>
      <c r="V266" s="68">
        <f t="shared" ref="V266:AA281" si="182">V265</f>
        <v>4</v>
      </c>
      <c r="W266" s="70">
        <f t="shared" si="182"/>
        <v>7</v>
      </c>
      <c r="X266" s="71">
        <f t="shared" si="182"/>
        <v>0.42857142857142855</v>
      </c>
      <c r="Y266" s="71">
        <f t="shared" si="182"/>
        <v>0.5</v>
      </c>
      <c r="Z266" s="69">
        <f t="shared" si="182"/>
        <v>10000</v>
      </c>
      <c r="AA266" s="69">
        <f t="shared" ca="1" si="182"/>
        <v>9282.5690518609536</v>
      </c>
      <c r="AB266" s="69">
        <f t="shared" ca="1" si="163"/>
        <v>-717.43094813904645</v>
      </c>
      <c r="AC266" s="69">
        <f t="shared" ca="1" si="179"/>
        <v>188.25048771415089</v>
      </c>
      <c r="AD266" s="73">
        <f t="shared" si="173"/>
        <v>15.099999999999948</v>
      </c>
      <c r="AE266" s="69">
        <f t="shared" si="181"/>
        <v>0.70000000000000007</v>
      </c>
      <c r="AF266" s="69">
        <f t="shared" si="181"/>
        <v>4.9000000000000004</v>
      </c>
      <c r="AG266" s="78">
        <f t="shared" si="181"/>
        <v>200</v>
      </c>
      <c r="AH266" s="60">
        <f t="shared" si="181"/>
        <v>50</v>
      </c>
      <c r="AI266" s="60">
        <f t="shared" si="181"/>
        <v>245.00000000000003</v>
      </c>
      <c r="AJ266" s="60">
        <f t="shared" si="181"/>
        <v>10245</v>
      </c>
      <c r="AK266" s="60">
        <f t="shared" si="181"/>
        <v>927.43094813904702</v>
      </c>
      <c r="AL266" s="60">
        <f t="shared" si="181"/>
        <v>18.548618962780939</v>
      </c>
      <c r="AM266" s="60">
        <f t="shared" ca="1" si="181"/>
        <v>-1060.5524955459994</v>
      </c>
      <c r="AN266" s="60">
        <f t="shared" ca="1" si="181"/>
        <v>-1060.5524955459994</v>
      </c>
      <c r="AO266" s="60">
        <f t="shared" ca="1" si="181"/>
        <v>1060.5524955459994</v>
      </c>
      <c r="AP266" s="63">
        <f t="shared" si="147"/>
        <v>35</v>
      </c>
      <c r="AQ266" s="62">
        <f t="shared" si="148"/>
        <v>2.274742977667616</v>
      </c>
      <c r="AR266" s="62">
        <f t="shared" si="149"/>
        <v>113.7371488833808</v>
      </c>
      <c r="AS266" s="62">
        <f t="shared" si="150"/>
        <v>227.47429776676159</v>
      </c>
      <c r="AT266" s="62">
        <f t="shared" si="151"/>
        <v>-113.7371488833808</v>
      </c>
      <c r="AU266" s="62">
        <f t="shared" si="152"/>
        <v>341.21144665014242</v>
      </c>
      <c r="AV266" s="62">
        <f t="shared" si="153"/>
        <v>-454.94859553352319</v>
      </c>
      <c r="AW266" s="63">
        <f t="shared" si="167"/>
        <v>-113.73714888338077</v>
      </c>
      <c r="AX266" s="61" t="str">
        <f t="shared" ca="1" si="155"/>
        <v/>
      </c>
      <c r="AY266" s="69">
        <f t="shared" ca="1" si="168"/>
        <v>9184.4475044540013</v>
      </c>
      <c r="AZ266" s="51">
        <f t="shared" si="156"/>
        <v>796.16004218366561</v>
      </c>
      <c r="BA266" s="55">
        <f t="shared" ca="1" si="157"/>
        <v>8.5769363818958375E-2</v>
      </c>
      <c r="BB266" s="55">
        <f t="shared" ca="1" si="169"/>
        <v>-0.15853393163259133</v>
      </c>
      <c r="BC266" s="64">
        <f t="shared" ca="1" si="158"/>
        <v>-831.16809702242722</v>
      </c>
      <c r="BE266" s="52" t="str">
        <f t="shared" ca="1" si="159"/>
        <v/>
      </c>
      <c r="BF266" s="52" t="str">
        <f t="shared" ca="1" si="160"/>
        <v/>
      </c>
      <c r="BG266" s="52">
        <f t="shared" ca="1" si="170"/>
        <v>15.099999999999948</v>
      </c>
      <c r="BH266" s="52">
        <f t="shared" ca="1" si="171"/>
        <v>15.099999999999948</v>
      </c>
    </row>
    <row r="267" spans="19:60">
      <c r="S267" s="68">
        <f t="shared" ref="S267:T282" si="183">S266</f>
        <v>7</v>
      </c>
      <c r="T267" s="69">
        <f t="shared" si="183"/>
        <v>2</v>
      </c>
      <c r="U267" s="70">
        <f t="shared" si="161"/>
        <v>3</v>
      </c>
      <c r="V267" s="68">
        <f t="shared" si="182"/>
        <v>4</v>
      </c>
      <c r="W267" s="70">
        <f t="shared" si="182"/>
        <v>7</v>
      </c>
      <c r="X267" s="71">
        <f t="shared" si="182"/>
        <v>0.42857142857142855</v>
      </c>
      <c r="Y267" s="71">
        <f t="shared" si="182"/>
        <v>0.5</v>
      </c>
      <c r="Z267" s="69">
        <f t="shared" si="182"/>
        <v>10000</v>
      </c>
      <c r="AA267" s="69">
        <f t="shared" ca="1" si="182"/>
        <v>9282.5690518609536</v>
      </c>
      <c r="AB267" s="69">
        <f t="shared" ca="1" si="163"/>
        <v>-717.43094813904645</v>
      </c>
      <c r="AC267" s="69">
        <f t="shared" ca="1" si="179"/>
        <v>188.25048771415089</v>
      </c>
      <c r="AD267" s="73">
        <f t="shared" si="173"/>
        <v>14.999999999999948</v>
      </c>
      <c r="AE267" s="69">
        <f t="shared" ref="AE267:AO282" si="184">AE266</f>
        <v>0.70000000000000007</v>
      </c>
      <c r="AF267" s="69">
        <f t="shared" si="184"/>
        <v>4.9000000000000004</v>
      </c>
      <c r="AG267" s="78">
        <f t="shared" si="184"/>
        <v>200</v>
      </c>
      <c r="AH267" s="60">
        <f t="shared" si="184"/>
        <v>50</v>
      </c>
      <c r="AI267" s="60">
        <f t="shared" si="184"/>
        <v>245.00000000000003</v>
      </c>
      <c r="AJ267" s="60">
        <f t="shared" si="184"/>
        <v>10245</v>
      </c>
      <c r="AK267" s="60">
        <f t="shared" si="184"/>
        <v>927.43094813904702</v>
      </c>
      <c r="AL267" s="60">
        <f t="shared" si="184"/>
        <v>18.548618962780939</v>
      </c>
      <c r="AM267" s="60">
        <f t="shared" ca="1" si="184"/>
        <v>-1060.5524955459994</v>
      </c>
      <c r="AN267" s="60">
        <f t="shared" ca="1" si="184"/>
        <v>-1060.5524955459994</v>
      </c>
      <c r="AO267" s="60">
        <f t="shared" ca="1" si="184"/>
        <v>1060.5524955459994</v>
      </c>
      <c r="AP267" s="63">
        <f t="shared" si="147"/>
        <v>35</v>
      </c>
      <c r="AQ267" s="62">
        <f t="shared" si="148"/>
        <v>2.2832412641854001</v>
      </c>
      <c r="AR267" s="62">
        <f t="shared" si="149"/>
        <v>114.16206320927</v>
      </c>
      <c r="AS267" s="62">
        <f t="shared" si="150"/>
        <v>228.32412641854</v>
      </c>
      <c r="AT267" s="62">
        <f t="shared" si="151"/>
        <v>-114.16206320927</v>
      </c>
      <c r="AU267" s="62">
        <f t="shared" si="152"/>
        <v>342.48618962781001</v>
      </c>
      <c r="AV267" s="62">
        <f t="shared" si="153"/>
        <v>-456.64825283708001</v>
      </c>
      <c r="AW267" s="63">
        <f t="shared" si="167"/>
        <v>-114.16206320927</v>
      </c>
      <c r="AX267" s="61" t="str">
        <f t="shared" ca="1" si="155"/>
        <v/>
      </c>
      <c r="AY267" s="69">
        <f t="shared" ca="1" si="168"/>
        <v>9184.4475044540013</v>
      </c>
      <c r="AZ267" s="51">
        <f t="shared" si="156"/>
        <v>799.13444246489007</v>
      </c>
      <c r="BA267" s="55">
        <f t="shared" ca="1" si="157"/>
        <v>8.6089792384003966E-2</v>
      </c>
      <c r="BB267" s="55">
        <f t="shared" ca="1" si="169"/>
        <v>-0.15912620372092462</v>
      </c>
      <c r="BC267" s="64">
        <f t="shared" ca="1" si="158"/>
        <v>-831.5930113483164</v>
      </c>
      <c r="BE267" s="52" t="str">
        <f t="shared" ca="1" si="159"/>
        <v/>
      </c>
      <c r="BF267" s="52" t="str">
        <f t="shared" ca="1" si="160"/>
        <v/>
      </c>
      <c r="BG267" s="52">
        <f t="shared" ca="1" si="170"/>
        <v>14.999999999999948</v>
      </c>
      <c r="BH267" s="52">
        <f t="shared" ca="1" si="171"/>
        <v>14.999999999999948</v>
      </c>
    </row>
    <row r="268" spans="19:60">
      <c r="S268" s="68">
        <f t="shared" si="183"/>
        <v>7</v>
      </c>
      <c r="T268" s="69">
        <f t="shared" si="183"/>
        <v>2</v>
      </c>
      <c r="U268" s="70">
        <f t="shared" si="161"/>
        <v>3</v>
      </c>
      <c r="V268" s="68">
        <f t="shared" si="182"/>
        <v>4</v>
      </c>
      <c r="W268" s="70">
        <f t="shared" si="182"/>
        <v>7</v>
      </c>
      <c r="X268" s="71">
        <f t="shared" si="182"/>
        <v>0.42857142857142855</v>
      </c>
      <c r="Y268" s="71">
        <f t="shared" si="182"/>
        <v>0.5</v>
      </c>
      <c r="Z268" s="69">
        <f t="shared" si="182"/>
        <v>10000</v>
      </c>
      <c r="AA268" s="69">
        <f t="shared" ca="1" si="182"/>
        <v>9282.5690518609536</v>
      </c>
      <c r="AB268" s="69">
        <f t="shared" ca="1" si="163"/>
        <v>-717.43094813904645</v>
      </c>
      <c r="AC268" s="69">
        <f t="shared" ca="1" si="179"/>
        <v>188.25048771415089</v>
      </c>
      <c r="AD268" s="73">
        <f t="shared" si="173"/>
        <v>14.899999999999949</v>
      </c>
      <c r="AE268" s="69">
        <f t="shared" si="184"/>
        <v>0.70000000000000007</v>
      </c>
      <c r="AF268" s="69">
        <f t="shared" si="184"/>
        <v>4.9000000000000004</v>
      </c>
      <c r="AG268" s="78">
        <f t="shared" si="184"/>
        <v>200</v>
      </c>
      <c r="AH268" s="60">
        <f t="shared" si="184"/>
        <v>50</v>
      </c>
      <c r="AI268" s="60">
        <f t="shared" si="184"/>
        <v>245.00000000000003</v>
      </c>
      <c r="AJ268" s="60">
        <f t="shared" si="184"/>
        <v>10245</v>
      </c>
      <c r="AK268" s="60">
        <f t="shared" si="184"/>
        <v>927.43094813904702</v>
      </c>
      <c r="AL268" s="60">
        <f t="shared" si="184"/>
        <v>18.548618962780939</v>
      </c>
      <c r="AM268" s="60">
        <f t="shared" ca="1" si="184"/>
        <v>-1060.5524955459994</v>
      </c>
      <c r="AN268" s="60">
        <f t="shared" ca="1" si="184"/>
        <v>-1060.5524955459994</v>
      </c>
      <c r="AO268" s="60">
        <f t="shared" ca="1" si="184"/>
        <v>1060.5524955459994</v>
      </c>
      <c r="AP268" s="63">
        <f t="shared" si="147"/>
        <v>35</v>
      </c>
      <c r="AQ268" s="62">
        <f t="shared" si="148"/>
        <v>2.2918536216631544</v>
      </c>
      <c r="AR268" s="62">
        <f t="shared" si="149"/>
        <v>114.59268108315771</v>
      </c>
      <c r="AS268" s="62">
        <f t="shared" si="150"/>
        <v>229.18536216631543</v>
      </c>
      <c r="AT268" s="62">
        <f t="shared" si="151"/>
        <v>-114.59268108315771</v>
      </c>
      <c r="AU268" s="62">
        <f t="shared" si="152"/>
        <v>343.77804324947317</v>
      </c>
      <c r="AV268" s="62">
        <f t="shared" si="153"/>
        <v>-458.37072433263086</v>
      </c>
      <c r="AW268" s="63">
        <f t="shared" si="167"/>
        <v>-114.59268108315769</v>
      </c>
      <c r="AX268" s="61" t="str">
        <f t="shared" ca="1" si="155"/>
        <v/>
      </c>
      <c r="AY268" s="69">
        <f t="shared" ca="1" si="168"/>
        <v>9184.4475044540013</v>
      </c>
      <c r="AZ268" s="51">
        <f t="shared" si="156"/>
        <v>802.14876758210403</v>
      </c>
      <c r="BA268" s="55">
        <f t="shared" ca="1" si="157"/>
        <v>8.6414522003613922E-2</v>
      </c>
      <c r="BB268" s="55">
        <f t="shared" ca="1" si="169"/>
        <v>-0.15972642577017501</v>
      </c>
      <c r="BC268" s="64">
        <f t="shared" ca="1" si="158"/>
        <v>-832.02362922220414</v>
      </c>
      <c r="BE268" s="52" t="str">
        <f t="shared" ca="1" si="159"/>
        <v/>
      </c>
      <c r="BF268" s="52" t="str">
        <f t="shared" ca="1" si="160"/>
        <v/>
      </c>
      <c r="BG268" s="52">
        <f t="shared" ca="1" si="170"/>
        <v>14.899999999999949</v>
      </c>
      <c r="BH268" s="52">
        <f t="shared" ca="1" si="171"/>
        <v>14.899999999999949</v>
      </c>
    </row>
    <row r="269" spans="19:60">
      <c r="S269" s="68">
        <f t="shared" si="183"/>
        <v>7</v>
      </c>
      <c r="T269" s="69">
        <f t="shared" si="183"/>
        <v>2</v>
      </c>
      <c r="U269" s="70">
        <f t="shared" si="161"/>
        <v>3</v>
      </c>
      <c r="V269" s="68">
        <f t="shared" si="182"/>
        <v>4</v>
      </c>
      <c r="W269" s="70">
        <f t="shared" si="182"/>
        <v>7</v>
      </c>
      <c r="X269" s="71">
        <f t="shared" si="182"/>
        <v>0.42857142857142855</v>
      </c>
      <c r="Y269" s="71">
        <f t="shared" si="182"/>
        <v>0.5</v>
      </c>
      <c r="Z269" s="69">
        <f t="shared" si="182"/>
        <v>10000</v>
      </c>
      <c r="AA269" s="69">
        <f t="shared" ca="1" si="182"/>
        <v>9282.5690518609536</v>
      </c>
      <c r="AB269" s="69">
        <f t="shared" ca="1" si="163"/>
        <v>-717.43094813904645</v>
      </c>
      <c r="AC269" s="69">
        <f t="shared" ca="1" si="179"/>
        <v>188.25048771415089</v>
      </c>
      <c r="AD269" s="73">
        <f t="shared" si="173"/>
        <v>14.799999999999949</v>
      </c>
      <c r="AE269" s="69">
        <f t="shared" si="184"/>
        <v>0.70000000000000007</v>
      </c>
      <c r="AF269" s="69">
        <f t="shared" si="184"/>
        <v>4.9000000000000004</v>
      </c>
      <c r="AG269" s="78">
        <f t="shared" si="184"/>
        <v>200</v>
      </c>
      <c r="AH269" s="60">
        <f t="shared" si="184"/>
        <v>50</v>
      </c>
      <c r="AI269" s="60">
        <f t="shared" si="184"/>
        <v>245.00000000000003</v>
      </c>
      <c r="AJ269" s="60">
        <f t="shared" si="184"/>
        <v>10245</v>
      </c>
      <c r="AK269" s="60">
        <f t="shared" si="184"/>
        <v>927.43094813904702</v>
      </c>
      <c r="AL269" s="60">
        <f t="shared" si="184"/>
        <v>18.548618962780939</v>
      </c>
      <c r="AM269" s="60">
        <f t="shared" ca="1" si="184"/>
        <v>-1060.5524955459994</v>
      </c>
      <c r="AN269" s="60">
        <f t="shared" ca="1" si="184"/>
        <v>-1060.5524955459994</v>
      </c>
      <c r="AO269" s="60">
        <f t="shared" ca="1" si="184"/>
        <v>1060.5524955459994</v>
      </c>
      <c r="AP269" s="63">
        <f t="shared" si="147"/>
        <v>35</v>
      </c>
      <c r="AQ269" s="62">
        <f t="shared" si="148"/>
        <v>2.3005823623500676</v>
      </c>
      <c r="AR269" s="62">
        <f t="shared" si="149"/>
        <v>115.02911811750339</v>
      </c>
      <c r="AS269" s="62">
        <f t="shared" si="150"/>
        <v>230.05823623500677</v>
      </c>
      <c r="AT269" s="62">
        <f t="shared" si="151"/>
        <v>-115.02911811750339</v>
      </c>
      <c r="AU269" s="62">
        <f t="shared" si="152"/>
        <v>345.08735435251015</v>
      </c>
      <c r="AV269" s="62">
        <f t="shared" si="153"/>
        <v>-460.11647247001355</v>
      </c>
      <c r="AW269" s="63">
        <f t="shared" si="167"/>
        <v>-115.0291181175034</v>
      </c>
      <c r="AX269" s="61" t="str">
        <f t="shared" ca="1" si="155"/>
        <v/>
      </c>
      <c r="AY269" s="69">
        <f t="shared" ca="1" si="168"/>
        <v>9184.4475044540013</v>
      </c>
      <c r="AZ269" s="51">
        <f t="shared" si="156"/>
        <v>805.20382682252375</v>
      </c>
      <c r="BA269" s="55">
        <f t="shared" ca="1" si="157"/>
        <v>8.6743639861326743E-2</v>
      </c>
      <c r="BB269" s="55">
        <f t="shared" ca="1" si="169"/>
        <v>-0.16033475892819921</v>
      </c>
      <c r="BC269" s="64">
        <f t="shared" ca="1" si="158"/>
        <v>-832.46006625654991</v>
      </c>
      <c r="BE269" s="52" t="str">
        <f t="shared" ca="1" si="159"/>
        <v/>
      </c>
      <c r="BF269" s="52" t="str">
        <f t="shared" ca="1" si="160"/>
        <v/>
      </c>
      <c r="BG269" s="52">
        <f t="shared" ca="1" si="170"/>
        <v>14.799999999999949</v>
      </c>
      <c r="BH269" s="52">
        <f t="shared" ca="1" si="171"/>
        <v>14.799999999999949</v>
      </c>
    </row>
    <row r="270" spans="19:60">
      <c r="S270" s="68">
        <f t="shared" si="183"/>
        <v>7</v>
      </c>
      <c r="T270" s="69">
        <f t="shared" si="183"/>
        <v>2</v>
      </c>
      <c r="U270" s="70">
        <f t="shared" si="161"/>
        <v>3</v>
      </c>
      <c r="V270" s="68">
        <f t="shared" si="182"/>
        <v>4</v>
      </c>
      <c r="W270" s="70">
        <f t="shared" si="182"/>
        <v>7</v>
      </c>
      <c r="X270" s="71">
        <f t="shared" si="182"/>
        <v>0.42857142857142855</v>
      </c>
      <c r="Y270" s="71">
        <f t="shared" si="182"/>
        <v>0.5</v>
      </c>
      <c r="Z270" s="69">
        <f t="shared" si="182"/>
        <v>10000</v>
      </c>
      <c r="AA270" s="69">
        <f t="shared" ca="1" si="182"/>
        <v>9282.5690518609536</v>
      </c>
      <c r="AB270" s="69">
        <f t="shared" ca="1" si="163"/>
        <v>-717.43094813904645</v>
      </c>
      <c r="AC270" s="69">
        <f t="shared" ca="1" si="179"/>
        <v>188.25048771415089</v>
      </c>
      <c r="AD270" s="73">
        <f t="shared" si="173"/>
        <v>14.69999999999995</v>
      </c>
      <c r="AE270" s="69">
        <f t="shared" si="184"/>
        <v>0.70000000000000007</v>
      </c>
      <c r="AF270" s="69">
        <f t="shared" si="184"/>
        <v>4.9000000000000004</v>
      </c>
      <c r="AG270" s="78">
        <f t="shared" si="184"/>
        <v>200</v>
      </c>
      <c r="AH270" s="60">
        <f t="shared" si="184"/>
        <v>50</v>
      </c>
      <c r="AI270" s="60">
        <f t="shared" si="184"/>
        <v>245.00000000000003</v>
      </c>
      <c r="AJ270" s="60">
        <f t="shared" si="184"/>
        <v>10245</v>
      </c>
      <c r="AK270" s="60">
        <f t="shared" si="184"/>
        <v>927.43094813904702</v>
      </c>
      <c r="AL270" s="60">
        <f t="shared" si="184"/>
        <v>18.548618962780939</v>
      </c>
      <c r="AM270" s="60">
        <f t="shared" ca="1" si="184"/>
        <v>-1060.5524955459994</v>
      </c>
      <c r="AN270" s="60">
        <f t="shared" ca="1" si="184"/>
        <v>-1060.5524955459994</v>
      </c>
      <c r="AO270" s="60">
        <f t="shared" ca="1" si="184"/>
        <v>1060.5524955459994</v>
      </c>
      <c r="AP270" s="63">
        <f t="shared" si="147"/>
        <v>35</v>
      </c>
      <c r="AQ270" s="62">
        <f t="shared" si="148"/>
        <v>2.3094298614136735</v>
      </c>
      <c r="AR270" s="62">
        <f t="shared" si="149"/>
        <v>115.47149307068368</v>
      </c>
      <c r="AS270" s="62">
        <f t="shared" si="150"/>
        <v>230.94298614136736</v>
      </c>
      <c r="AT270" s="62">
        <f t="shared" si="151"/>
        <v>-115.47149307068368</v>
      </c>
      <c r="AU270" s="62">
        <f t="shared" si="152"/>
        <v>346.41447921205105</v>
      </c>
      <c r="AV270" s="62">
        <f t="shared" si="153"/>
        <v>-461.88597228273471</v>
      </c>
      <c r="AW270" s="63">
        <f t="shared" si="167"/>
        <v>-115.47149307068366</v>
      </c>
      <c r="AX270" s="61" t="str">
        <f t="shared" ca="1" si="155"/>
        <v/>
      </c>
      <c r="AY270" s="69">
        <f t="shared" ca="1" si="168"/>
        <v>9184.4475044540013</v>
      </c>
      <c r="AZ270" s="51">
        <f t="shared" si="156"/>
        <v>808.30045149478576</v>
      </c>
      <c r="BA270" s="55">
        <f t="shared" ca="1" si="157"/>
        <v>8.7077235513022017E-2</v>
      </c>
      <c r="BB270" s="55">
        <f t="shared" ca="1" si="169"/>
        <v>-0.16095136872782906</v>
      </c>
      <c r="BC270" s="64">
        <f t="shared" ca="1" si="158"/>
        <v>-832.90244120973011</v>
      </c>
      <c r="BE270" s="52" t="str">
        <f t="shared" ca="1" si="159"/>
        <v/>
      </c>
      <c r="BF270" s="52" t="str">
        <f t="shared" ca="1" si="160"/>
        <v/>
      </c>
      <c r="BG270" s="52">
        <f t="shared" ca="1" si="170"/>
        <v>14.69999999999995</v>
      </c>
      <c r="BH270" s="52">
        <f t="shared" ca="1" si="171"/>
        <v>14.69999999999995</v>
      </c>
    </row>
    <row r="271" spans="19:60">
      <c r="S271" s="68">
        <f t="shared" si="183"/>
        <v>7</v>
      </c>
      <c r="T271" s="69">
        <f t="shared" si="183"/>
        <v>2</v>
      </c>
      <c r="U271" s="70">
        <f t="shared" si="161"/>
        <v>3</v>
      </c>
      <c r="V271" s="68">
        <f t="shared" si="182"/>
        <v>4</v>
      </c>
      <c r="W271" s="70">
        <f t="shared" si="182"/>
        <v>7</v>
      </c>
      <c r="X271" s="71">
        <f t="shared" si="182"/>
        <v>0.42857142857142855</v>
      </c>
      <c r="Y271" s="71">
        <f t="shared" si="182"/>
        <v>0.5</v>
      </c>
      <c r="Z271" s="69">
        <f t="shared" si="182"/>
        <v>10000</v>
      </c>
      <c r="AA271" s="69">
        <f t="shared" ca="1" si="182"/>
        <v>9282.5690518609536</v>
      </c>
      <c r="AB271" s="69">
        <f t="shared" ca="1" si="163"/>
        <v>-717.43094813904645</v>
      </c>
      <c r="AC271" s="69">
        <f t="shared" ca="1" si="179"/>
        <v>188.25048771415089</v>
      </c>
      <c r="AD271" s="73">
        <f t="shared" si="173"/>
        <v>14.59999999999995</v>
      </c>
      <c r="AE271" s="69">
        <f t="shared" si="184"/>
        <v>0.70000000000000007</v>
      </c>
      <c r="AF271" s="69">
        <f t="shared" si="184"/>
        <v>4.9000000000000004</v>
      </c>
      <c r="AG271" s="78">
        <f t="shared" si="184"/>
        <v>200</v>
      </c>
      <c r="AH271" s="60">
        <f t="shared" si="184"/>
        <v>50</v>
      </c>
      <c r="AI271" s="60">
        <f t="shared" si="184"/>
        <v>245.00000000000003</v>
      </c>
      <c r="AJ271" s="60">
        <f t="shared" si="184"/>
        <v>10245</v>
      </c>
      <c r="AK271" s="60">
        <f t="shared" si="184"/>
        <v>927.43094813904702</v>
      </c>
      <c r="AL271" s="60">
        <f t="shared" si="184"/>
        <v>18.548618962780939</v>
      </c>
      <c r="AM271" s="60">
        <f t="shared" ca="1" si="184"/>
        <v>-1060.5524955459994</v>
      </c>
      <c r="AN271" s="60">
        <f t="shared" ca="1" si="184"/>
        <v>-1060.5524955459994</v>
      </c>
      <c r="AO271" s="60">
        <f t="shared" ca="1" si="184"/>
        <v>1060.5524955459994</v>
      </c>
      <c r="AP271" s="63">
        <f t="shared" si="147"/>
        <v>35</v>
      </c>
      <c r="AQ271" s="62">
        <f t="shared" si="148"/>
        <v>2.3183985590945895</v>
      </c>
      <c r="AR271" s="62">
        <f t="shared" si="149"/>
        <v>115.91992795472947</v>
      </c>
      <c r="AS271" s="62">
        <f t="shared" si="150"/>
        <v>231.83985590945895</v>
      </c>
      <c r="AT271" s="62">
        <f t="shared" si="151"/>
        <v>-115.91992795472947</v>
      </c>
      <c r="AU271" s="62">
        <f t="shared" si="152"/>
        <v>347.75978386418842</v>
      </c>
      <c r="AV271" s="62">
        <f t="shared" si="153"/>
        <v>-463.67971181891789</v>
      </c>
      <c r="AW271" s="63">
        <f t="shared" si="167"/>
        <v>-115.91992795472947</v>
      </c>
      <c r="AX271" s="61" t="str">
        <f t="shared" ca="1" si="155"/>
        <v/>
      </c>
      <c r="AY271" s="69">
        <f t="shared" ca="1" si="168"/>
        <v>9184.4475044540013</v>
      </c>
      <c r="AZ271" s="51">
        <f t="shared" si="156"/>
        <v>811.43949568310632</v>
      </c>
      <c r="BA271" s="55">
        <f t="shared" ca="1" si="157"/>
        <v>8.7415400968165205E-2</v>
      </c>
      <c r="BB271" s="55">
        <f t="shared" ca="1" si="169"/>
        <v>-0.16157642523704294</v>
      </c>
      <c r="BC271" s="64">
        <f t="shared" ca="1" si="158"/>
        <v>-833.35087609377592</v>
      </c>
      <c r="BE271" s="52" t="str">
        <f t="shared" ca="1" si="159"/>
        <v/>
      </c>
      <c r="BF271" s="52" t="str">
        <f t="shared" ca="1" si="160"/>
        <v/>
      </c>
      <c r="BG271" s="52">
        <f t="shared" ca="1" si="170"/>
        <v>14.59999999999995</v>
      </c>
      <c r="BH271" s="52">
        <f t="shared" ca="1" si="171"/>
        <v>14.59999999999995</v>
      </c>
    </row>
    <row r="272" spans="19:60">
      <c r="S272" s="68">
        <f t="shared" si="183"/>
        <v>7</v>
      </c>
      <c r="T272" s="69">
        <f t="shared" si="183"/>
        <v>2</v>
      </c>
      <c r="U272" s="70">
        <f t="shared" si="161"/>
        <v>3</v>
      </c>
      <c r="V272" s="68">
        <f t="shared" si="182"/>
        <v>4</v>
      </c>
      <c r="W272" s="70">
        <f t="shared" si="182"/>
        <v>7</v>
      </c>
      <c r="X272" s="71">
        <f t="shared" si="182"/>
        <v>0.42857142857142855</v>
      </c>
      <c r="Y272" s="71">
        <f t="shared" si="182"/>
        <v>0.5</v>
      </c>
      <c r="Z272" s="69">
        <f t="shared" si="182"/>
        <v>10000</v>
      </c>
      <c r="AA272" s="69">
        <f t="shared" ca="1" si="182"/>
        <v>9282.5690518609536</v>
      </c>
      <c r="AB272" s="69">
        <f t="shared" ca="1" si="163"/>
        <v>-717.43094813904645</v>
      </c>
      <c r="AC272" s="69">
        <f t="shared" ca="1" si="179"/>
        <v>188.25048771415089</v>
      </c>
      <c r="AD272" s="73">
        <f t="shared" si="173"/>
        <v>14.49999999999995</v>
      </c>
      <c r="AE272" s="69">
        <f t="shared" si="184"/>
        <v>0.70000000000000007</v>
      </c>
      <c r="AF272" s="69">
        <f t="shared" si="184"/>
        <v>4.9000000000000004</v>
      </c>
      <c r="AG272" s="78">
        <f t="shared" si="184"/>
        <v>200</v>
      </c>
      <c r="AH272" s="60">
        <f t="shared" si="184"/>
        <v>50</v>
      </c>
      <c r="AI272" s="60">
        <f t="shared" si="184"/>
        <v>245.00000000000003</v>
      </c>
      <c r="AJ272" s="60">
        <f t="shared" si="184"/>
        <v>10245</v>
      </c>
      <c r="AK272" s="60">
        <f t="shared" si="184"/>
        <v>927.43094813904702</v>
      </c>
      <c r="AL272" s="60">
        <f t="shared" si="184"/>
        <v>18.548618962780939</v>
      </c>
      <c r="AM272" s="60">
        <f t="shared" ca="1" si="184"/>
        <v>-1060.5524955459994</v>
      </c>
      <c r="AN272" s="60">
        <f t="shared" ca="1" si="184"/>
        <v>-1060.5524955459994</v>
      </c>
      <c r="AO272" s="60">
        <f t="shared" ca="1" si="184"/>
        <v>1060.5524955459994</v>
      </c>
      <c r="AP272" s="63">
        <f t="shared" si="147"/>
        <v>35</v>
      </c>
      <c r="AQ272" s="62">
        <f t="shared" si="148"/>
        <v>2.3274909629504141</v>
      </c>
      <c r="AR272" s="62">
        <f t="shared" si="149"/>
        <v>116.37454814752071</v>
      </c>
      <c r="AS272" s="62">
        <f t="shared" si="150"/>
        <v>232.74909629504143</v>
      </c>
      <c r="AT272" s="62">
        <f t="shared" si="151"/>
        <v>-116.37454814752071</v>
      </c>
      <c r="AU272" s="62">
        <f t="shared" si="152"/>
        <v>349.12364444256212</v>
      </c>
      <c r="AV272" s="62">
        <f t="shared" si="153"/>
        <v>-465.49819259008285</v>
      </c>
      <c r="AW272" s="63">
        <f t="shared" si="167"/>
        <v>-116.37454814752073</v>
      </c>
      <c r="AX272" s="61" t="str">
        <f t="shared" ca="1" si="155"/>
        <v/>
      </c>
      <c r="AY272" s="69">
        <f t="shared" ca="1" si="168"/>
        <v>9184.4475044540013</v>
      </c>
      <c r="AZ272" s="51">
        <f t="shared" si="156"/>
        <v>814.62183703264498</v>
      </c>
      <c r="BA272" s="55">
        <f t="shared" ca="1" si="157"/>
        <v>8.775823077441379E-2</v>
      </c>
      <c r="BB272" s="55">
        <f t="shared" ca="1" si="169"/>
        <v>-0.16221010321534943</v>
      </c>
      <c r="BC272" s="64">
        <f t="shared" ca="1" si="158"/>
        <v>-833.80549628656718</v>
      </c>
      <c r="BE272" s="52" t="str">
        <f t="shared" ca="1" si="159"/>
        <v/>
      </c>
      <c r="BF272" s="52" t="str">
        <f t="shared" ca="1" si="160"/>
        <v/>
      </c>
      <c r="BG272" s="52">
        <f t="shared" ca="1" si="170"/>
        <v>14.49999999999995</v>
      </c>
      <c r="BH272" s="52">
        <f t="shared" ca="1" si="171"/>
        <v>14.49999999999995</v>
      </c>
    </row>
    <row r="273" spans="19:60">
      <c r="S273" s="68">
        <f t="shared" si="183"/>
        <v>7</v>
      </c>
      <c r="T273" s="69">
        <f t="shared" si="183"/>
        <v>2</v>
      </c>
      <c r="U273" s="70">
        <f t="shared" si="161"/>
        <v>3</v>
      </c>
      <c r="V273" s="68">
        <f t="shared" si="182"/>
        <v>4</v>
      </c>
      <c r="W273" s="70">
        <f t="shared" si="182"/>
        <v>7</v>
      </c>
      <c r="X273" s="71">
        <f t="shared" si="182"/>
        <v>0.42857142857142855</v>
      </c>
      <c r="Y273" s="71">
        <f t="shared" si="182"/>
        <v>0.5</v>
      </c>
      <c r="Z273" s="69">
        <f t="shared" si="182"/>
        <v>10000</v>
      </c>
      <c r="AA273" s="69">
        <f t="shared" ca="1" si="182"/>
        <v>9282.5690518609536</v>
      </c>
      <c r="AB273" s="69">
        <f t="shared" ca="1" si="163"/>
        <v>-717.43094813904645</v>
      </c>
      <c r="AC273" s="69">
        <f t="shared" ca="1" si="179"/>
        <v>188.25048771415089</v>
      </c>
      <c r="AD273" s="73">
        <f t="shared" si="173"/>
        <v>14.399999999999951</v>
      </c>
      <c r="AE273" s="69">
        <f t="shared" si="184"/>
        <v>0.70000000000000007</v>
      </c>
      <c r="AF273" s="69">
        <f t="shared" si="184"/>
        <v>4.9000000000000004</v>
      </c>
      <c r="AG273" s="78">
        <f t="shared" si="184"/>
        <v>200</v>
      </c>
      <c r="AH273" s="60">
        <f t="shared" si="184"/>
        <v>50</v>
      </c>
      <c r="AI273" s="60">
        <f t="shared" si="184"/>
        <v>245.00000000000003</v>
      </c>
      <c r="AJ273" s="60">
        <f t="shared" si="184"/>
        <v>10245</v>
      </c>
      <c r="AK273" s="60">
        <f t="shared" si="184"/>
        <v>927.43094813904702</v>
      </c>
      <c r="AL273" s="60">
        <f t="shared" si="184"/>
        <v>18.548618962780939</v>
      </c>
      <c r="AM273" s="60">
        <f t="shared" ca="1" si="184"/>
        <v>-1060.5524955459994</v>
      </c>
      <c r="AN273" s="60">
        <f t="shared" ca="1" si="184"/>
        <v>-1060.5524955459994</v>
      </c>
      <c r="AO273" s="60">
        <f t="shared" ca="1" si="184"/>
        <v>1060.5524955459994</v>
      </c>
      <c r="AP273" s="63">
        <f t="shared" si="147"/>
        <v>35</v>
      </c>
      <c r="AQ273" s="62">
        <f t="shared" si="148"/>
        <v>2.336709650193125</v>
      </c>
      <c r="AR273" s="62">
        <f t="shared" si="149"/>
        <v>116.83548250965626</v>
      </c>
      <c r="AS273" s="62">
        <f t="shared" si="150"/>
        <v>233.67096501931252</v>
      </c>
      <c r="AT273" s="62">
        <f t="shared" si="151"/>
        <v>-116.83548250965626</v>
      </c>
      <c r="AU273" s="62">
        <f t="shared" si="152"/>
        <v>350.50644752896881</v>
      </c>
      <c r="AV273" s="62">
        <f t="shared" si="153"/>
        <v>-467.34193003862504</v>
      </c>
      <c r="AW273" s="63">
        <f t="shared" si="167"/>
        <v>-116.83548250965623</v>
      </c>
      <c r="AX273" s="61" t="str">
        <f t="shared" ca="1" si="155"/>
        <v/>
      </c>
      <c r="AY273" s="69">
        <f t="shared" ca="1" si="168"/>
        <v>9184.4475044540013</v>
      </c>
      <c r="AZ273" s="51">
        <f t="shared" si="156"/>
        <v>817.84837756759384</v>
      </c>
      <c r="BA273" s="55">
        <f t="shared" ca="1" si="157"/>
        <v>8.810582210574916E-2</v>
      </c>
      <c r="BB273" s="55">
        <f t="shared" ca="1" si="169"/>
        <v>-0.16285258227668784</v>
      </c>
      <c r="BC273" s="64">
        <f t="shared" ca="1" si="158"/>
        <v>-834.26643064870268</v>
      </c>
      <c r="BE273" s="52" t="str">
        <f t="shared" ca="1" si="159"/>
        <v/>
      </c>
      <c r="BF273" s="52" t="str">
        <f t="shared" ca="1" si="160"/>
        <v/>
      </c>
      <c r="BG273" s="52">
        <f t="shared" ca="1" si="170"/>
        <v>14.399999999999951</v>
      </c>
      <c r="BH273" s="52">
        <f t="shared" ca="1" si="171"/>
        <v>14.399999999999951</v>
      </c>
    </row>
    <row r="274" spans="19:60">
      <c r="S274" s="68">
        <f t="shared" si="183"/>
        <v>7</v>
      </c>
      <c r="T274" s="69">
        <f t="shared" si="183"/>
        <v>2</v>
      </c>
      <c r="U274" s="70">
        <f t="shared" si="161"/>
        <v>3</v>
      </c>
      <c r="V274" s="68">
        <f t="shared" si="182"/>
        <v>4</v>
      </c>
      <c r="W274" s="70">
        <f t="shared" si="182"/>
        <v>7</v>
      </c>
      <c r="X274" s="71">
        <f t="shared" si="182"/>
        <v>0.42857142857142855</v>
      </c>
      <c r="Y274" s="71">
        <f t="shared" si="182"/>
        <v>0.5</v>
      </c>
      <c r="Z274" s="69">
        <f t="shared" si="182"/>
        <v>10000</v>
      </c>
      <c r="AA274" s="69">
        <f t="shared" ca="1" si="182"/>
        <v>9282.5690518609536</v>
      </c>
      <c r="AB274" s="69">
        <f t="shared" ca="1" si="163"/>
        <v>-717.43094813904645</v>
      </c>
      <c r="AC274" s="69">
        <f t="shared" ca="1" si="179"/>
        <v>188.25048771415089</v>
      </c>
      <c r="AD274" s="73">
        <f t="shared" si="173"/>
        <v>14.299999999999951</v>
      </c>
      <c r="AE274" s="69">
        <f t="shared" si="184"/>
        <v>0.70000000000000007</v>
      </c>
      <c r="AF274" s="69">
        <f t="shared" si="184"/>
        <v>4.9000000000000004</v>
      </c>
      <c r="AG274" s="78">
        <f t="shared" si="184"/>
        <v>200</v>
      </c>
      <c r="AH274" s="60">
        <f t="shared" si="184"/>
        <v>50</v>
      </c>
      <c r="AI274" s="60">
        <f t="shared" si="184"/>
        <v>245.00000000000003</v>
      </c>
      <c r="AJ274" s="60">
        <f t="shared" si="184"/>
        <v>10245</v>
      </c>
      <c r="AK274" s="60">
        <f t="shared" si="184"/>
        <v>927.43094813904702</v>
      </c>
      <c r="AL274" s="60">
        <f t="shared" si="184"/>
        <v>18.548618962780939</v>
      </c>
      <c r="AM274" s="60">
        <f t="shared" ca="1" si="184"/>
        <v>-1060.5524955459994</v>
      </c>
      <c r="AN274" s="60">
        <f t="shared" ca="1" si="184"/>
        <v>-1060.5524955459994</v>
      </c>
      <c r="AO274" s="60">
        <f t="shared" ca="1" si="184"/>
        <v>1060.5524955459994</v>
      </c>
      <c r="AP274" s="63">
        <f t="shared" si="147"/>
        <v>35</v>
      </c>
      <c r="AQ274" s="62">
        <f t="shared" si="148"/>
        <v>2.3460572701245459</v>
      </c>
      <c r="AR274" s="62">
        <f t="shared" si="149"/>
        <v>117.3028635062273</v>
      </c>
      <c r="AS274" s="62">
        <f t="shared" si="150"/>
        <v>234.60572701245459</v>
      </c>
      <c r="AT274" s="62">
        <f t="shared" si="151"/>
        <v>-117.3028635062273</v>
      </c>
      <c r="AU274" s="62">
        <f t="shared" si="152"/>
        <v>351.90859051868188</v>
      </c>
      <c r="AV274" s="62">
        <f t="shared" si="153"/>
        <v>-469.21145402490919</v>
      </c>
      <c r="AW274" s="63">
        <f t="shared" si="167"/>
        <v>-117.30286350622731</v>
      </c>
      <c r="AX274" s="61" t="str">
        <f t="shared" ca="1" si="155"/>
        <v/>
      </c>
      <c r="AY274" s="69">
        <f t="shared" ca="1" si="168"/>
        <v>9184.4475044540013</v>
      </c>
      <c r="AZ274" s="51">
        <f t="shared" si="156"/>
        <v>821.12004454359112</v>
      </c>
      <c r="BA274" s="55">
        <f t="shared" ca="1" si="157"/>
        <v>8.8458274854306032E-2</v>
      </c>
      <c r="BB274" s="55">
        <f t="shared" ca="1" si="169"/>
        <v>-0.16350404705916402</v>
      </c>
      <c r="BC274" s="64">
        <f t="shared" ca="1" si="158"/>
        <v>-834.73381164527382</v>
      </c>
      <c r="BE274" s="52" t="str">
        <f t="shared" ca="1" si="159"/>
        <v/>
      </c>
      <c r="BF274" s="52" t="str">
        <f t="shared" ca="1" si="160"/>
        <v/>
      </c>
      <c r="BG274" s="52">
        <f t="shared" ca="1" si="170"/>
        <v>14.299999999999951</v>
      </c>
      <c r="BH274" s="52">
        <f t="shared" ca="1" si="171"/>
        <v>14.299999999999951</v>
      </c>
    </row>
    <row r="275" spans="19:60">
      <c r="S275" s="68">
        <f t="shared" si="183"/>
        <v>7</v>
      </c>
      <c r="T275" s="69">
        <f t="shared" si="183"/>
        <v>2</v>
      </c>
      <c r="U275" s="70">
        <f t="shared" si="161"/>
        <v>3</v>
      </c>
      <c r="V275" s="68">
        <f t="shared" si="182"/>
        <v>4</v>
      </c>
      <c r="W275" s="70">
        <f t="shared" si="182"/>
        <v>7</v>
      </c>
      <c r="X275" s="71">
        <f t="shared" si="182"/>
        <v>0.42857142857142855</v>
      </c>
      <c r="Y275" s="71">
        <f t="shared" si="182"/>
        <v>0.5</v>
      </c>
      <c r="Z275" s="69">
        <f t="shared" si="182"/>
        <v>10000</v>
      </c>
      <c r="AA275" s="69">
        <f t="shared" ca="1" si="182"/>
        <v>9282.5690518609536</v>
      </c>
      <c r="AB275" s="69">
        <f t="shared" ca="1" si="163"/>
        <v>-717.43094813904645</v>
      </c>
      <c r="AC275" s="69">
        <f t="shared" ca="1" si="179"/>
        <v>188.25048771415089</v>
      </c>
      <c r="AD275" s="73">
        <f t="shared" si="173"/>
        <v>14.199999999999951</v>
      </c>
      <c r="AE275" s="69">
        <f t="shared" si="184"/>
        <v>0.70000000000000007</v>
      </c>
      <c r="AF275" s="69">
        <f t="shared" si="184"/>
        <v>4.9000000000000004</v>
      </c>
      <c r="AG275" s="78">
        <f t="shared" si="184"/>
        <v>200</v>
      </c>
      <c r="AH275" s="60">
        <f t="shared" si="184"/>
        <v>50</v>
      </c>
      <c r="AI275" s="60">
        <f t="shared" si="184"/>
        <v>245.00000000000003</v>
      </c>
      <c r="AJ275" s="60">
        <f t="shared" si="184"/>
        <v>10245</v>
      </c>
      <c r="AK275" s="60">
        <f t="shared" si="184"/>
        <v>927.43094813904702</v>
      </c>
      <c r="AL275" s="60">
        <f t="shared" si="184"/>
        <v>18.548618962780939</v>
      </c>
      <c r="AM275" s="60">
        <f t="shared" ca="1" si="184"/>
        <v>-1060.5524955459994</v>
      </c>
      <c r="AN275" s="60">
        <f t="shared" ca="1" si="184"/>
        <v>-1060.5524955459994</v>
      </c>
      <c r="AO275" s="60">
        <f t="shared" ca="1" si="184"/>
        <v>1060.5524955459994</v>
      </c>
      <c r="AP275" s="63">
        <f t="shared" si="147"/>
        <v>35</v>
      </c>
      <c r="AQ275" s="62">
        <f t="shared" si="148"/>
        <v>2.3555365466747187</v>
      </c>
      <c r="AR275" s="62">
        <f t="shared" si="149"/>
        <v>117.77682733373594</v>
      </c>
      <c r="AS275" s="62">
        <f t="shared" si="150"/>
        <v>235.55365466747187</v>
      </c>
      <c r="AT275" s="62">
        <f t="shared" si="151"/>
        <v>-117.77682733373594</v>
      </c>
      <c r="AU275" s="62">
        <f t="shared" si="152"/>
        <v>353.33048200120783</v>
      </c>
      <c r="AV275" s="62">
        <f t="shared" si="153"/>
        <v>-471.10730933494375</v>
      </c>
      <c r="AW275" s="63">
        <f t="shared" si="167"/>
        <v>-117.77682733373592</v>
      </c>
      <c r="AX275" s="61" t="str">
        <f t="shared" ca="1" si="155"/>
        <v/>
      </c>
      <c r="AY275" s="69">
        <f t="shared" ca="1" si="168"/>
        <v>9184.4475044540013</v>
      </c>
      <c r="AZ275" s="51">
        <f t="shared" si="156"/>
        <v>824.43779133615158</v>
      </c>
      <c r="BA275" s="55">
        <f t="shared" ca="1" si="157"/>
        <v>8.8815691726081988E-2</v>
      </c>
      <c r="BB275" s="55">
        <f t="shared" ca="1" si="169"/>
        <v>-0.16416468740195664</v>
      </c>
      <c r="BC275" s="64">
        <f t="shared" ca="1" si="158"/>
        <v>-835.20777547278237</v>
      </c>
      <c r="BE275" s="52" t="str">
        <f t="shared" ca="1" si="159"/>
        <v/>
      </c>
      <c r="BF275" s="52" t="str">
        <f t="shared" ca="1" si="160"/>
        <v/>
      </c>
      <c r="BG275" s="52">
        <f t="shared" ca="1" si="170"/>
        <v>14.199999999999951</v>
      </c>
      <c r="BH275" s="52">
        <f t="shared" ca="1" si="171"/>
        <v>14.199999999999951</v>
      </c>
    </row>
    <row r="276" spans="19:60">
      <c r="S276" s="68">
        <f t="shared" si="183"/>
        <v>7</v>
      </c>
      <c r="T276" s="69">
        <f t="shared" si="183"/>
        <v>2</v>
      </c>
      <c r="U276" s="70">
        <f t="shared" si="161"/>
        <v>3</v>
      </c>
      <c r="V276" s="68">
        <f t="shared" si="182"/>
        <v>4</v>
      </c>
      <c r="W276" s="70">
        <f t="shared" si="182"/>
        <v>7</v>
      </c>
      <c r="X276" s="71">
        <f t="shared" si="182"/>
        <v>0.42857142857142855</v>
      </c>
      <c r="Y276" s="71">
        <f t="shared" si="182"/>
        <v>0.5</v>
      </c>
      <c r="Z276" s="69">
        <f t="shared" si="182"/>
        <v>10000</v>
      </c>
      <c r="AA276" s="69">
        <f t="shared" ca="1" si="182"/>
        <v>9282.5690518609536</v>
      </c>
      <c r="AB276" s="69">
        <f t="shared" ca="1" si="163"/>
        <v>-717.43094813904645</v>
      </c>
      <c r="AC276" s="69">
        <f t="shared" ca="1" si="179"/>
        <v>188.25048771415089</v>
      </c>
      <c r="AD276" s="73">
        <f t="shared" si="173"/>
        <v>14.099999999999952</v>
      </c>
      <c r="AE276" s="69">
        <f t="shared" si="184"/>
        <v>0.70000000000000007</v>
      </c>
      <c r="AF276" s="69">
        <f t="shared" si="184"/>
        <v>4.9000000000000004</v>
      </c>
      <c r="AG276" s="78">
        <f t="shared" si="184"/>
        <v>200</v>
      </c>
      <c r="AH276" s="60">
        <f t="shared" si="184"/>
        <v>50</v>
      </c>
      <c r="AI276" s="60">
        <f t="shared" si="184"/>
        <v>245.00000000000003</v>
      </c>
      <c r="AJ276" s="60">
        <f t="shared" si="184"/>
        <v>10245</v>
      </c>
      <c r="AK276" s="60">
        <f t="shared" si="184"/>
        <v>927.43094813904702</v>
      </c>
      <c r="AL276" s="60">
        <f t="shared" si="184"/>
        <v>18.548618962780939</v>
      </c>
      <c r="AM276" s="60">
        <f t="shared" ca="1" si="184"/>
        <v>-1060.5524955459994</v>
      </c>
      <c r="AN276" s="60">
        <f t="shared" ca="1" si="184"/>
        <v>-1060.5524955459994</v>
      </c>
      <c r="AO276" s="60">
        <f t="shared" ca="1" si="184"/>
        <v>1060.5524955459994</v>
      </c>
      <c r="AP276" s="63">
        <f t="shared" si="147"/>
        <v>35</v>
      </c>
      <c r="AQ276" s="62">
        <f t="shared" si="148"/>
        <v>2.3651502810482983</v>
      </c>
      <c r="AR276" s="62">
        <f t="shared" si="149"/>
        <v>118.25751405241492</v>
      </c>
      <c r="AS276" s="62">
        <f t="shared" si="150"/>
        <v>236.51502810482984</v>
      </c>
      <c r="AT276" s="62">
        <f t="shared" si="151"/>
        <v>-118.25751405241492</v>
      </c>
      <c r="AU276" s="62">
        <f t="shared" si="152"/>
        <v>354.77254215724474</v>
      </c>
      <c r="AV276" s="62">
        <f t="shared" si="153"/>
        <v>-473.03005620965968</v>
      </c>
      <c r="AW276" s="63">
        <f t="shared" si="167"/>
        <v>-118.25751405241493</v>
      </c>
      <c r="AX276" s="61" t="str">
        <f t="shared" ca="1" si="155"/>
        <v/>
      </c>
      <c r="AY276" s="69">
        <f t="shared" ca="1" si="168"/>
        <v>9184.4475044540013</v>
      </c>
      <c r="AZ276" s="51">
        <f t="shared" si="156"/>
        <v>827.80259836690448</v>
      </c>
      <c r="BA276" s="55">
        <f t="shared" ca="1" si="157"/>
        <v>8.9178178340720018E-2</v>
      </c>
      <c r="BB276" s="55">
        <f t="shared" ca="1" si="169"/>
        <v>-0.16483469852975349</v>
      </c>
      <c r="BC276" s="64">
        <f t="shared" ca="1" si="158"/>
        <v>-835.68846219146144</v>
      </c>
      <c r="BE276" s="52" t="str">
        <f t="shared" ca="1" si="159"/>
        <v/>
      </c>
      <c r="BF276" s="52" t="str">
        <f t="shared" ca="1" si="160"/>
        <v/>
      </c>
      <c r="BG276" s="52">
        <f t="shared" ca="1" si="170"/>
        <v>14.099999999999952</v>
      </c>
      <c r="BH276" s="52">
        <f t="shared" ca="1" si="171"/>
        <v>14.099999999999952</v>
      </c>
    </row>
    <row r="277" spans="19:60">
      <c r="S277" s="68">
        <f t="shared" si="183"/>
        <v>7</v>
      </c>
      <c r="T277" s="69">
        <f t="shared" si="183"/>
        <v>2</v>
      </c>
      <c r="U277" s="70">
        <f t="shared" si="161"/>
        <v>3</v>
      </c>
      <c r="V277" s="68">
        <f t="shared" si="182"/>
        <v>4</v>
      </c>
      <c r="W277" s="70">
        <f t="shared" si="182"/>
        <v>7</v>
      </c>
      <c r="X277" s="71">
        <f t="shared" si="182"/>
        <v>0.42857142857142855</v>
      </c>
      <c r="Y277" s="71">
        <f t="shared" si="182"/>
        <v>0.5</v>
      </c>
      <c r="Z277" s="69">
        <f t="shared" si="182"/>
        <v>10000</v>
      </c>
      <c r="AA277" s="69">
        <f t="shared" ca="1" si="182"/>
        <v>9282.5690518609536</v>
      </c>
      <c r="AB277" s="69">
        <f t="shared" ca="1" si="163"/>
        <v>-717.43094813904645</v>
      </c>
      <c r="AC277" s="69">
        <f t="shared" ca="1" si="179"/>
        <v>188.25048771415089</v>
      </c>
      <c r="AD277" s="73">
        <f t="shared" si="173"/>
        <v>13.999999999999952</v>
      </c>
      <c r="AE277" s="69">
        <f t="shared" si="184"/>
        <v>0.70000000000000007</v>
      </c>
      <c r="AF277" s="69">
        <f t="shared" si="184"/>
        <v>4.9000000000000004</v>
      </c>
      <c r="AG277" s="78">
        <f t="shared" si="184"/>
        <v>200</v>
      </c>
      <c r="AH277" s="60">
        <f t="shared" si="184"/>
        <v>50</v>
      </c>
      <c r="AI277" s="60">
        <f t="shared" si="184"/>
        <v>245.00000000000003</v>
      </c>
      <c r="AJ277" s="60">
        <f t="shared" si="184"/>
        <v>10245</v>
      </c>
      <c r="AK277" s="60">
        <f t="shared" si="184"/>
        <v>927.43094813904702</v>
      </c>
      <c r="AL277" s="60">
        <f t="shared" si="184"/>
        <v>18.548618962780939</v>
      </c>
      <c r="AM277" s="60">
        <f t="shared" ca="1" si="184"/>
        <v>-1060.5524955459994</v>
      </c>
      <c r="AN277" s="60">
        <f t="shared" ca="1" si="184"/>
        <v>-1060.5524955459994</v>
      </c>
      <c r="AO277" s="60">
        <f t="shared" ca="1" si="184"/>
        <v>1060.5524955459994</v>
      </c>
      <c r="AP277" s="63">
        <f t="shared" si="147"/>
        <v>35</v>
      </c>
      <c r="AQ277" s="62">
        <f t="shared" si="148"/>
        <v>2.3749013544843574</v>
      </c>
      <c r="AR277" s="62">
        <f t="shared" si="149"/>
        <v>118.74506772421786</v>
      </c>
      <c r="AS277" s="62">
        <f t="shared" si="150"/>
        <v>237.49013544843572</v>
      </c>
      <c r="AT277" s="62">
        <f t="shared" si="151"/>
        <v>-118.74506772421786</v>
      </c>
      <c r="AU277" s="62">
        <f t="shared" si="152"/>
        <v>356.2352031726536</v>
      </c>
      <c r="AV277" s="62">
        <f t="shared" si="153"/>
        <v>-474.98027089687145</v>
      </c>
      <c r="AW277" s="63">
        <f t="shared" si="167"/>
        <v>-118.74506772421785</v>
      </c>
      <c r="AX277" s="61" t="str">
        <f t="shared" ca="1" si="155"/>
        <v/>
      </c>
      <c r="AY277" s="69">
        <f t="shared" ca="1" si="168"/>
        <v>9184.4475044540013</v>
      </c>
      <c r="AZ277" s="51">
        <f t="shared" si="156"/>
        <v>831.21547406952504</v>
      </c>
      <c r="BA277" s="55">
        <f t="shared" ca="1" si="157"/>
        <v>8.9545843335567143E-2</v>
      </c>
      <c r="BB277" s="55">
        <f t="shared" ca="1" si="169"/>
        <v>-0.16551428124509018</v>
      </c>
      <c r="BC277" s="64">
        <f t="shared" ca="1" si="158"/>
        <v>-836.1760158632643</v>
      </c>
      <c r="BE277" s="52" t="str">
        <f t="shared" ca="1" si="159"/>
        <v/>
      </c>
      <c r="BF277" s="52" t="str">
        <f t="shared" ca="1" si="160"/>
        <v/>
      </c>
      <c r="BG277" s="52">
        <f t="shared" ca="1" si="170"/>
        <v>13.999999999999952</v>
      </c>
      <c r="BH277" s="52">
        <f t="shared" ca="1" si="171"/>
        <v>13.999999999999952</v>
      </c>
    </row>
    <row r="278" spans="19:60">
      <c r="S278" s="68">
        <f t="shared" si="183"/>
        <v>7</v>
      </c>
      <c r="T278" s="69">
        <f t="shared" si="183"/>
        <v>2</v>
      </c>
      <c r="U278" s="70">
        <f t="shared" si="161"/>
        <v>3</v>
      </c>
      <c r="V278" s="68">
        <f t="shared" si="182"/>
        <v>4</v>
      </c>
      <c r="W278" s="70">
        <f t="shared" si="182"/>
        <v>7</v>
      </c>
      <c r="X278" s="71">
        <f t="shared" si="182"/>
        <v>0.42857142857142855</v>
      </c>
      <c r="Y278" s="71">
        <f t="shared" si="182"/>
        <v>0.5</v>
      </c>
      <c r="Z278" s="69">
        <f t="shared" si="182"/>
        <v>10000</v>
      </c>
      <c r="AA278" s="69">
        <f t="shared" ca="1" si="182"/>
        <v>9282.5690518609536</v>
      </c>
      <c r="AB278" s="69">
        <f t="shared" ca="1" si="163"/>
        <v>-717.43094813904645</v>
      </c>
      <c r="AC278" s="69">
        <f t="shared" ca="1" si="179"/>
        <v>188.25048771415089</v>
      </c>
      <c r="AD278" s="73">
        <f t="shared" si="173"/>
        <v>13.899999999999952</v>
      </c>
      <c r="AE278" s="69">
        <f t="shared" si="184"/>
        <v>0.70000000000000007</v>
      </c>
      <c r="AF278" s="69">
        <f t="shared" si="184"/>
        <v>4.9000000000000004</v>
      </c>
      <c r="AG278" s="78">
        <f t="shared" si="184"/>
        <v>200</v>
      </c>
      <c r="AH278" s="60">
        <f t="shared" si="184"/>
        <v>50</v>
      </c>
      <c r="AI278" s="60">
        <f t="shared" si="184"/>
        <v>245.00000000000003</v>
      </c>
      <c r="AJ278" s="60">
        <f t="shared" si="184"/>
        <v>10245</v>
      </c>
      <c r="AK278" s="60">
        <f t="shared" si="184"/>
        <v>927.43094813904702</v>
      </c>
      <c r="AL278" s="60">
        <f t="shared" si="184"/>
        <v>18.548618962780939</v>
      </c>
      <c r="AM278" s="60">
        <f t="shared" ca="1" si="184"/>
        <v>-1060.5524955459994</v>
      </c>
      <c r="AN278" s="60">
        <f t="shared" ca="1" si="184"/>
        <v>-1060.5524955459994</v>
      </c>
      <c r="AO278" s="60">
        <f t="shared" ca="1" si="184"/>
        <v>1060.5524955459994</v>
      </c>
      <c r="AP278" s="63">
        <f t="shared" si="147"/>
        <v>35</v>
      </c>
      <c r="AQ278" s="62">
        <f t="shared" si="148"/>
        <v>2.3847927311353239</v>
      </c>
      <c r="AR278" s="62">
        <f t="shared" si="149"/>
        <v>119.23963655676619</v>
      </c>
      <c r="AS278" s="62">
        <f t="shared" si="150"/>
        <v>238.47927311353237</v>
      </c>
      <c r="AT278" s="62">
        <f t="shared" si="151"/>
        <v>-119.23963655676619</v>
      </c>
      <c r="AU278" s="62">
        <f t="shared" si="152"/>
        <v>357.71890967029856</v>
      </c>
      <c r="AV278" s="62">
        <f t="shared" si="153"/>
        <v>-476.95854622706474</v>
      </c>
      <c r="AW278" s="63">
        <f t="shared" si="167"/>
        <v>-119.23963655676619</v>
      </c>
      <c r="AX278" s="61" t="str">
        <f t="shared" ca="1" si="155"/>
        <v/>
      </c>
      <c r="AY278" s="69">
        <f t="shared" ca="1" si="168"/>
        <v>9184.4475044540013</v>
      </c>
      <c r="AZ278" s="51">
        <f t="shared" si="156"/>
        <v>834.6774558973633</v>
      </c>
      <c r="BA278" s="55">
        <f t="shared" ca="1" si="157"/>
        <v>8.9918798474225042E-2</v>
      </c>
      <c r="BB278" s="55">
        <f t="shared" ca="1" si="169"/>
        <v>-0.16620364212899297</v>
      </c>
      <c r="BC278" s="64">
        <f t="shared" ca="1" si="158"/>
        <v>-836.67058469581264</v>
      </c>
      <c r="BE278" s="52" t="str">
        <f t="shared" ca="1" si="159"/>
        <v/>
      </c>
      <c r="BF278" s="52" t="str">
        <f t="shared" ca="1" si="160"/>
        <v/>
      </c>
      <c r="BG278" s="52">
        <f t="shared" ca="1" si="170"/>
        <v>13.899999999999952</v>
      </c>
      <c r="BH278" s="52">
        <f t="shared" ca="1" si="171"/>
        <v>13.899999999999952</v>
      </c>
    </row>
    <row r="279" spans="19:60">
      <c r="S279" s="68">
        <f t="shared" si="183"/>
        <v>7</v>
      </c>
      <c r="T279" s="69">
        <f t="shared" si="183"/>
        <v>2</v>
      </c>
      <c r="U279" s="70">
        <f t="shared" si="161"/>
        <v>3</v>
      </c>
      <c r="V279" s="68">
        <f t="shared" si="182"/>
        <v>4</v>
      </c>
      <c r="W279" s="70">
        <f t="shared" si="182"/>
        <v>7</v>
      </c>
      <c r="X279" s="71">
        <f t="shared" si="182"/>
        <v>0.42857142857142855</v>
      </c>
      <c r="Y279" s="71">
        <f t="shared" si="182"/>
        <v>0.5</v>
      </c>
      <c r="Z279" s="69">
        <f t="shared" si="182"/>
        <v>10000</v>
      </c>
      <c r="AA279" s="69">
        <f t="shared" ca="1" si="182"/>
        <v>9282.5690518609536</v>
      </c>
      <c r="AB279" s="69">
        <f t="shared" ca="1" si="163"/>
        <v>-717.43094813904645</v>
      </c>
      <c r="AC279" s="69">
        <f t="shared" ca="1" si="179"/>
        <v>188.25048771415089</v>
      </c>
      <c r="AD279" s="73">
        <f t="shared" si="173"/>
        <v>13.799999999999953</v>
      </c>
      <c r="AE279" s="69">
        <f t="shared" si="184"/>
        <v>0.70000000000000007</v>
      </c>
      <c r="AF279" s="69">
        <f t="shared" si="184"/>
        <v>4.9000000000000004</v>
      </c>
      <c r="AG279" s="78">
        <f t="shared" si="184"/>
        <v>200</v>
      </c>
      <c r="AH279" s="60">
        <f t="shared" si="184"/>
        <v>50</v>
      </c>
      <c r="AI279" s="60">
        <f t="shared" si="184"/>
        <v>245.00000000000003</v>
      </c>
      <c r="AJ279" s="60">
        <f t="shared" si="184"/>
        <v>10245</v>
      </c>
      <c r="AK279" s="60">
        <f t="shared" si="184"/>
        <v>927.43094813904702</v>
      </c>
      <c r="AL279" s="60">
        <f t="shared" si="184"/>
        <v>18.548618962780939</v>
      </c>
      <c r="AM279" s="60">
        <f t="shared" ca="1" si="184"/>
        <v>-1060.5524955459994</v>
      </c>
      <c r="AN279" s="60">
        <f t="shared" ca="1" si="184"/>
        <v>-1060.5524955459994</v>
      </c>
      <c r="AO279" s="60">
        <f t="shared" ca="1" si="184"/>
        <v>1060.5524955459994</v>
      </c>
      <c r="AP279" s="63">
        <f t="shared" si="147"/>
        <v>35</v>
      </c>
      <c r="AQ279" s="62">
        <f t="shared" si="148"/>
        <v>2.3948274610710873</v>
      </c>
      <c r="AR279" s="62">
        <f t="shared" si="149"/>
        <v>119.74137305355437</v>
      </c>
      <c r="AS279" s="62">
        <f t="shared" si="150"/>
        <v>239.48274610710874</v>
      </c>
      <c r="AT279" s="62">
        <f t="shared" si="151"/>
        <v>-119.74137305355437</v>
      </c>
      <c r="AU279" s="62">
        <f t="shared" si="152"/>
        <v>359.22411916066312</v>
      </c>
      <c r="AV279" s="62">
        <f t="shared" si="153"/>
        <v>-478.96549221421748</v>
      </c>
      <c r="AW279" s="63">
        <f t="shared" si="167"/>
        <v>-119.74137305355436</v>
      </c>
      <c r="AX279" s="61" t="str">
        <f t="shared" ca="1" si="155"/>
        <v/>
      </c>
      <c r="AY279" s="69">
        <f t="shared" ca="1" si="168"/>
        <v>9184.4475044540013</v>
      </c>
      <c r="AZ279" s="51">
        <f t="shared" si="156"/>
        <v>838.18961137488054</v>
      </c>
      <c r="BA279" s="55">
        <f t="shared" ca="1" si="157"/>
        <v>9.0297158759820029E-2</v>
      </c>
      <c r="BB279" s="55">
        <f t="shared" ca="1" si="169"/>
        <v>-0.16690299375034359</v>
      </c>
      <c r="BC279" s="64">
        <f t="shared" ca="1" si="158"/>
        <v>-837.17232119260075</v>
      </c>
      <c r="BE279" s="52" t="str">
        <f t="shared" ca="1" si="159"/>
        <v/>
      </c>
      <c r="BF279" s="52" t="str">
        <f t="shared" ca="1" si="160"/>
        <v/>
      </c>
      <c r="BG279" s="52">
        <f t="shared" ca="1" si="170"/>
        <v>13.799999999999953</v>
      </c>
      <c r="BH279" s="52">
        <f t="shared" ca="1" si="171"/>
        <v>13.799999999999953</v>
      </c>
    </row>
    <row r="280" spans="19:60">
      <c r="S280" s="68">
        <f t="shared" si="183"/>
        <v>7</v>
      </c>
      <c r="T280" s="69">
        <f t="shared" si="183"/>
        <v>2</v>
      </c>
      <c r="U280" s="70">
        <f t="shared" si="161"/>
        <v>3</v>
      </c>
      <c r="V280" s="68">
        <f t="shared" si="182"/>
        <v>4</v>
      </c>
      <c r="W280" s="70">
        <f t="shared" si="182"/>
        <v>7</v>
      </c>
      <c r="X280" s="71">
        <f t="shared" si="182"/>
        <v>0.42857142857142855</v>
      </c>
      <c r="Y280" s="71">
        <f t="shared" si="182"/>
        <v>0.5</v>
      </c>
      <c r="Z280" s="69">
        <f t="shared" si="182"/>
        <v>10000</v>
      </c>
      <c r="AA280" s="69">
        <f t="shared" ca="1" si="182"/>
        <v>9282.5690518609536</v>
      </c>
      <c r="AB280" s="69">
        <f t="shared" ca="1" si="163"/>
        <v>-717.43094813904645</v>
      </c>
      <c r="AC280" s="69">
        <f t="shared" ca="1" si="179"/>
        <v>188.25048771415089</v>
      </c>
      <c r="AD280" s="73">
        <f t="shared" si="173"/>
        <v>13.699999999999953</v>
      </c>
      <c r="AE280" s="69">
        <f t="shared" si="184"/>
        <v>0.70000000000000007</v>
      </c>
      <c r="AF280" s="69">
        <f t="shared" si="184"/>
        <v>4.9000000000000004</v>
      </c>
      <c r="AG280" s="78">
        <f t="shared" si="184"/>
        <v>200</v>
      </c>
      <c r="AH280" s="60">
        <f t="shared" si="184"/>
        <v>50</v>
      </c>
      <c r="AI280" s="60">
        <f t="shared" si="184"/>
        <v>245.00000000000003</v>
      </c>
      <c r="AJ280" s="60">
        <f t="shared" si="184"/>
        <v>10245</v>
      </c>
      <c r="AK280" s="60">
        <f t="shared" si="184"/>
        <v>927.43094813904702</v>
      </c>
      <c r="AL280" s="60">
        <f t="shared" si="184"/>
        <v>18.548618962780939</v>
      </c>
      <c r="AM280" s="60">
        <f t="shared" ca="1" si="184"/>
        <v>-1060.5524955459994</v>
      </c>
      <c r="AN280" s="60">
        <f t="shared" ca="1" si="184"/>
        <v>-1060.5524955459994</v>
      </c>
      <c r="AO280" s="60">
        <f t="shared" ca="1" si="184"/>
        <v>1060.5524955459994</v>
      </c>
      <c r="AP280" s="63">
        <f t="shared" si="147"/>
        <v>35</v>
      </c>
      <c r="AQ280" s="62">
        <f t="shared" si="148"/>
        <v>2.405008683414672</v>
      </c>
      <c r="AR280" s="62">
        <f t="shared" si="149"/>
        <v>120.2504341707336</v>
      </c>
      <c r="AS280" s="62">
        <f t="shared" si="150"/>
        <v>240.5008683414672</v>
      </c>
      <c r="AT280" s="62">
        <f t="shared" si="151"/>
        <v>-120.2504341707336</v>
      </c>
      <c r="AU280" s="62">
        <f t="shared" si="152"/>
        <v>360.75130251220082</v>
      </c>
      <c r="AV280" s="62">
        <f t="shared" si="153"/>
        <v>-481.00173668293439</v>
      </c>
      <c r="AW280" s="63">
        <f t="shared" si="167"/>
        <v>-120.25043417073357</v>
      </c>
      <c r="AX280" s="61" t="str">
        <f t="shared" ca="1" si="155"/>
        <v/>
      </c>
      <c r="AY280" s="69">
        <f t="shared" ca="1" si="168"/>
        <v>9184.4475044540013</v>
      </c>
      <c r="AZ280" s="51">
        <f t="shared" si="156"/>
        <v>841.75303919513522</v>
      </c>
      <c r="BA280" s="55">
        <f t="shared" ca="1" si="157"/>
        <v>9.0681042553233907E-2</v>
      </c>
      <c r="BB280" s="55">
        <f t="shared" ca="1" si="169"/>
        <v>-0.16761255488441465</v>
      </c>
      <c r="BC280" s="64">
        <f t="shared" ca="1" si="158"/>
        <v>-837.68138230978002</v>
      </c>
      <c r="BE280" s="52" t="str">
        <f t="shared" ca="1" si="159"/>
        <v/>
      </c>
      <c r="BF280" s="52" t="str">
        <f t="shared" ca="1" si="160"/>
        <v/>
      </c>
      <c r="BG280" s="52">
        <f t="shared" ca="1" si="170"/>
        <v>13.699999999999953</v>
      </c>
      <c r="BH280" s="52">
        <f t="shared" ca="1" si="171"/>
        <v>13.699999999999953</v>
      </c>
    </row>
    <row r="281" spans="19:60">
      <c r="S281" s="68">
        <f t="shared" si="183"/>
        <v>7</v>
      </c>
      <c r="T281" s="69">
        <f t="shared" si="183"/>
        <v>2</v>
      </c>
      <c r="U281" s="70">
        <f t="shared" si="161"/>
        <v>3</v>
      </c>
      <c r="V281" s="68">
        <f t="shared" si="182"/>
        <v>4</v>
      </c>
      <c r="W281" s="70">
        <f t="shared" si="182"/>
        <v>7</v>
      </c>
      <c r="X281" s="71">
        <f t="shared" si="182"/>
        <v>0.42857142857142855</v>
      </c>
      <c r="Y281" s="71">
        <f t="shared" si="182"/>
        <v>0.5</v>
      </c>
      <c r="Z281" s="69">
        <f t="shared" si="182"/>
        <v>10000</v>
      </c>
      <c r="AA281" s="69">
        <f t="shared" ca="1" si="182"/>
        <v>9282.5690518609536</v>
      </c>
      <c r="AB281" s="69">
        <f t="shared" ca="1" si="163"/>
        <v>-717.43094813904645</v>
      </c>
      <c r="AC281" s="69">
        <f t="shared" ca="1" si="179"/>
        <v>188.25048771415089</v>
      </c>
      <c r="AD281" s="73">
        <f t="shared" si="173"/>
        <v>13.599999999999953</v>
      </c>
      <c r="AE281" s="69">
        <f t="shared" si="184"/>
        <v>0.70000000000000007</v>
      </c>
      <c r="AF281" s="69">
        <f t="shared" si="184"/>
        <v>4.9000000000000004</v>
      </c>
      <c r="AG281" s="78">
        <f t="shared" si="184"/>
        <v>200</v>
      </c>
      <c r="AH281" s="60">
        <f t="shared" si="184"/>
        <v>50</v>
      </c>
      <c r="AI281" s="60">
        <f t="shared" si="184"/>
        <v>245.00000000000003</v>
      </c>
      <c r="AJ281" s="60">
        <f t="shared" si="184"/>
        <v>10245</v>
      </c>
      <c r="AK281" s="60">
        <f t="shared" si="184"/>
        <v>927.43094813904702</v>
      </c>
      <c r="AL281" s="60">
        <f t="shared" si="184"/>
        <v>18.548618962780939</v>
      </c>
      <c r="AM281" s="60">
        <f t="shared" ca="1" si="184"/>
        <v>-1060.5524955459994</v>
      </c>
      <c r="AN281" s="60">
        <f t="shared" ca="1" si="184"/>
        <v>-1060.5524955459994</v>
      </c>
      <c r="AO281" s="60">
        <f t="shared" ca="1" si="184"/>
        <v>1060.5524955459994</v>
      </c>
      <c r="AP281" s="63">
        <f t="shared" ref="AP281:AP344" si="185">AE281*AH281</f>
        <v>35</v>
      </c>
      <c r="AQ281" s="62">
        <f t="shared" ref="AQ281:AQ344" si="186">IF(AL281=0,1,(1+(AL281+AE281)/(AD281*(T281-1))))</f>
        <v>2.4153396296162501</v>
      </c>
      <c r="AR281" s="62">
        <f t="shared" ref="AR281:AR344" si="187">IF(AQ281&lt;=0,AH281,AQ281*AH281)</f>
        <v>120.7669814808125</v>
      </c>
      <c r="AS281" s="62">
        <f t="shared" ref="AS281:AS344" si="188">(T281*AR281)</f>
        <v>241.53396296162501</v>
      </c>
      <c r="AT281" s="62">
        <f t="shared" ref="AT281:AT344" si="189">-AR281</f>
        <v>-120.7669814808125</v>
      </c>
      <c r="AU281" s="62">
        <f t="shared" ref="AU281:AU344" si="190">(AS281+AT281)*U281</f>
        <v>362.30094444243753</v>
      </c>
      <c r="AV281" s="62">
        <f t="shared" ref="AV281:AV344" si="191">AT281*V281</f>
        <v>-483.06792592325002</v>
      </c>
      <c r="AW281" s="63">
        <f t="shared" si="167"/>
        <v>-120.76698148081249</v>
      </c>
      <c r="AX281" s="61" t="str">
        <f t="shared" ref="AX281:AX344" ca="1" si="192">IF(AY281+AW281&gt;AJ281,"VINTO","")</f>
        <v/>
      </c>
      <c r="AY281" s="69">
        <f t="shared" ca="1" si="168"/>
        <v>9184.4475044540013</v>
      </c>
      <c r="AZ281" s="51">
        <f t="shared" ref="AZ281:AZ344" si="193">AR281*W281</f>
        <v>845.36887036568748</v>
      </c>
      <c r="BA281" s="55">
        <f t="shared" ref="BA281:BA344" ca="1" si="194">IFERROR(AZ281/AA281,0)</f>
        <v>9.1070571696550903E-2</v>
      </c>
      <c r="BB281" s="55">
        <f t="shared" ca="1" si="169"/>
        <v>-0.16833255074104561</v>
      </c>
      <c r="BC281" s="64">
        <f t="shared" ref="BC281:BC344" ca="1" si="195">AW281+AB281</f>
        <v>-838.197929619859</v>
      </c>
      <c r="BE281" s="52" t="str">
        <f t="shared" ref="BE281:BE344" ca="1" si="196">IF(((AR281-AC281)/AC281)&gt;=BE$4,AD281,"")</f>
        <v/>
      </c>
      <c r="BF281" s="52" t="str">
        <f t="shared" ref="BF281:BF344" ca="1" si="197">IF(AX281="","",AD281)</f>
        <v/>
      </c>
      <c r="BG281" s="52">
        <f t="shared" ca="1" si="170"/>
        <v>13.599999999999953</v>
      </c>
      <c r="BH281" s="52">
        <f t="shared" ca="1" si="171"/>
        <v>13.599999999999953</v>
      </c>
    </row>
    <row r="282" spans="19:60">
      <c r="S282" s="68">
        <f t="shared" si="183"/>
        <v>7</v>
      </c>
      <c r="T282" s="69">
        <f t="shared" si="183"/>
        <v>2</v>
      </c>
      <c r="U282" s="70">
        <f t="shared" ref="U282:U345" si="198">ROUND((1/T282)*S282,0)-1</f>
        <v>3</v>
      </c>
      <c r="V282" s="68">
        <f t="shared" ref="V282:AA297" si="199">V281</f>
        <v>4</v>
      </c>
      <c r="W282" s="70">
        <f t="shared" si="199"/>
        <v>7</v>
      </c>
      <c r="X282" s="71">
        <f t="shared" si="199"/>
        <v>0.42857142857142855</v>
      </c>
      <c r="Y282" s="71">
        <f t="shared" si="199"/>
        <v>0.5</v>
      </c>
      <c r="Z282" s="69">
        <f t="shared" si="199"/>
        <v>10000</v>
      </c>
      <c r="AA282" s="69">
        <f t="shared" ca="1" si="199"/>
        <v>9282.5690518609536</v>
      </c>
      <c r="AB282" s="69">
        <f t="shared" ref="AB282:AB345" ca="1" si="200">AA282-Z282</f>
        <v>-717.43094813904645</v>
      </c>
      <c r="AC282" s="69">
        <f t="shared" ref="AC282:AC313" ca="1" si="201">AC281</f>
        <v>188.25048771415089</v>
      </c>
      <c r="AD282" s="73">
        <f t="shared" si="173"/>
        <v>13.499999999999954</v>
      </c>
      <c r="AE282" s="69">
        <f t="shared" si="184"/>
        <v>0.70000000000000007</v>
      </c>
      <c r="AF282" s="69">
        <f t="shared" si="184"/>
        <v>4.9000000000000004</v>
      </c>
      <c r="AG282" s="78">
        <f t="shared" si="184"/>
        <v>200</v>
      </c>
      <c r="AH282" s="60">
        <f t="shared" si="184"/>
        <v>50</v>
      </c>
      <c r="AI282" s="60">
        <f t="shared" si="184"/>
        <v>245.00000000000003</v>
      </c>
      <c r="AJ282" s="60">
        <f t="shared" si="184"/>
        <v>10245</v>
      </c>
      <c r="AK282" s="60">
        <f t="shared" si="184"/>
        <v>927.43094813904702</v>
      </c>
      <c r="AL282" s="60">
        <f t="shared" si="184"/>
        <v>18.548618962780939</v>
      </c>
      <c r="AM282" s="60">
        <f t="shared" ca="1" si="184"/>
        <v>-1060.5524955459994</v>
      </c>
      <c r="AN282" s="60">
        <f t="shared" ca="1" si="184"/>
        <v>-1060.5524955459994</v>
      </c>
      <c r="AO282" s="60">
        <f t="shared" ca="1" si="184"/>
        <v>1060.5524955459994</v>
      </c>
      <c r="AP282" s="63">
        <f t="shared" si="185"/>
        <v>35</v>
      </c>
      <c r="AQ282" s="62">
        <f t="shared" si="186"/>
        <v>2.4258236268726669</v>
      </c>
      <c r="AR282" s="62">
        <f t="shared" si="187"/>
        <v>121.29118134363335</v>
      </c>
      <c r="AS282" s="62">
        <f t="shared" si="188"/>
        <v>242.58236268726671</v>
      </c>
      <c r="AT282" s="62">
        <f t="shared" si="189"/>
        <v>-121.29118134363335</v>
      </c>
      <c r="AU282" s="62">
        <f t="shared" si="190"/>
        <v>363.87354403090006</v>
      </c>
      <c r="AV282" s="62">
        <f t="shared" si="191"/>
        <v>-485.16472537453342</v>
      </c>
      <c r="AW282" s="63">
        <f t="shared" ref="AW282:AW345" si="202">SUM(AU282:AV282)</f>
        <v>-121.29118134363335</v>
      </c>
      <c r="AX282" s="61" t="str">
        <f t="shared" ca="1" si="192"/>
        <v/>
      </c>
      <c r="AY282" s="69">
        <f t="shared" ref="AY282:AY345" ca="1" si="203">AY281</f>
        <v>9184.4475044540013</v>
      </c>
      <c r="AZ282" s="51">
        <f t="shared" si="193"/>
        <v>849.03826940543354</v>
      </c>
      <c r="BA282" s="55">
        <f t="shared" ca="1" si="194"/>
        <v>9.1465871641991159E-2</v>
      </c>
      <c r="BB282" s="55">
        <f t="shared" ref="BB282:BB345" ca="1" si="204">IFERROR(AW282/ABS(AB282),0)</f>
        <v>-0.16906321320296</v>
      </c>
      <c r="BC282" s="64">
        <f t="shared" ca="1" si="195"/>
        <v>-838.72212948267975</v>
      </c>
      <c r="BE282" s="52" t="str">
        <f t="shared" ca="1" si="196"/>
        <v/>
      </c>
      <c r="BF282" s="52" t="str">
        <f t="shared" ca="1" si="197"/>
        <v/>
      </c>
      <c r="BG282" s="52">
        <f t="shared" ref="BG282:BG345" ca="1" si="205">IF(BA282&lt;=BG$213,AD282,"")</f>
        <v>13.499999999999954</v>
      </c>
      <c r="BH282" s="52">
        <f t="shared" ref="BH282:BH345" ca="1" si="206">IF(BB282&gt;=BH$213,AD282,"")</f>
        <v>13.499999999999954</v>
      </c>
    </row>
    <row r="283" spans="19:60">
      <c r="S283" s="68">
        <f t="shared" ref="S283:T298" si="207">S282</f>
        <v>7</v>
      </c>
      <c r="T283" s="69">
        <f t="shared" si="207"/>
        <v>2</v>
      </c>
      <c r="U283" s="70">
        <f t="shared" si="198"/>
        <v>3</v>
      </c>
      <c r="V283" s="68">
        <f t="shared" si="199"/>
        <v>4</v>
      </c>
      <c r="W283" s="70">
        <f t="shared" si="199"/>
        <v>7</v>
      </c>
      <c r="X283" s="71">
        <f t="shared" si="199"/>
        <v>0.42857142857142855</v>
      </c>
      <c r="Y283" s="71">
        <f t="shared" si="199"/>
        <v>0.5</v>
      </c>
      <c r="Z283" s="69">
        <f t="shared" si="199"/>
        <v>10000</v>
      </c>
      <c r="AA283" s="69">
        <f t="shared" ca="1" si="199"/>
        <v>9282.5690518609536</v>
      </c>
      <c r="AB283" s="69">
        <f t="shared" ca="1" si="200"/>
        <v>-717.43094813904645</v>
      </c>
      <c r="AC283" s="69">
        <f t="shared" ca="1" si="201"/>
        <v>188.25048771415089</v>
      </c>
      <c r="AD283" s="73">
        <f t="shared" ref="AD283:AD346" si="208">AD282-0.1</f>
        <v>13.399999999999954</v>
      </c>
      <c r="AE283" s="69">
        <f t="shared" ref="AE283:AO298" si="209">AE282</f>
        <v>0.70000000000000007</v>
      </c>
      <c r="AF283" s="69">
        <f t="shared" si="209"/>
        <v>4.9000000000000004</v>
      </c>
      <c r="AG283" s="78">
        <f t="shared" si="209"/>
        <v>200</v>
      </c>
      <c r="AH283" s="60">
        <f t="shared" si="209"/>
        <v>50</v>
      </c>
      <c r="AI283" s="60">
        <f t="shared" si="209"/>
        <v>245.00000000000003</v>
      </c>
      <c r="AJ283" s="60">
        <f t="shared" si="209"/>
        <v>10245</v>
      </c>
      <c r="AK283" s="60">
        <f t="shared" si="209"/>
        <v>927.43094813904702</v>
      </c>
      <c r="AL283" s="60">
        <f t="shared" si="209"/>
        <v>18.548618962780939</v>
      </c>
      <c r="AM283" s="60">
        <f t="shared" ca="1" si="209"/>
        <v>-1060.5524955459994</v>
      </c>
      <c r="AN283" s="60">
        <f t="shared" ca="1" si="209"/>
        <v>-1060.5524955459994</v>
      </c>
      <c r="AO283" s="60">
        <f t="shared" ca="1" si="209"/>
        <v>1060.5524955459994</v>
      </c>
      <c r="AP283" s="63">
        <f t="shared" si="185"/>
        <v>35</v>
      </c>
      <c r="AQ283" s="62">
        <f t="shared" si="186"/>
        <v>2.436464101700075</v>
      </c>
      <c r="AR283" s="62">
        <f t="shared" si="187"/>
        <v>121.82320508500375</v>
      </c>
      <c r="AS283" s="62">
        <f t="shared" si="188"/>
        <v>243.6464101700075</v>
      </c>
      <c r="AT283" s="62">
        <f t="shared" si="189"/>
        <v>-121.82320508500375</v>
      </c>
      <c r="AU283" s="62">
        <f t="shared" si="190"/>
        <v>365.46961525501126</v>
      </c>
      <c r="AV283" s="62">
        <f t="shared" si="191"/>
        <v>-487.292820340015</v>
      </c>
      <c r="AW283" s="63">
        <f t="shared" si="202"/>
        <v>-121.82320508500374</v>
      </c>
      <c r="AX283" s="61" t="str">
        <f t="shared" ca="1" si="192"/>
        <v/>
      </c>
      <c r="AY283" s="69">
        <f t="shared" ca="1" si="203"/>
        <v>9184.4475044540013</v>
      </c>
      <c r="AZ283" s="51">
        <f t="shared" si="193"/>
        <v>852.7624355950262</v>
      </c>
      <c r="BA283" s="55">
        <f t="shared" ca="1" si="194"/>
        <v>9.1867071586617055E-2</v>
      </c>
      <c r="BB283" s="55">
        <f t="shared" ca="1" si="204"/>
        <v>-0.16980478107475366</v>
      </c>
      <c r="BC283" s="64">
        <f t="shared" ca="1" si="195"/>
        <v>-839.25415322405024</v>
      </c>
      <c r="BE283" s="52" t="str">
        <f t="shared" ca="1" si="196"/>
        <v/>
      </c>
      <c r="BF283" s="52" t="str">
        <f t="shared" ca="1" si="197"/>
        <v/>
      </c>
      <c r="BG283" s="52">
        <f t="shared" ca="1" si="205"/>
        <v>13.399999999999954</v>
      </c>
      <c r="BH283" s="52">
        <f t="shared" ca="1" si="206"/>
        <v>13.399999999999954</v>
      </c>
    </row>
    <row r="284" spans="19:60">
      <c r="S284" s="68">
        <f t="shared" si="207"/>
        <v>7</v>
      </c>
      <c r="T284" s="69">
        <f t="shared" si="207"/>
        <v>2</v>
      </c>
      <c r="U284" s="70">
        <f t="shared" si="198"/>
        <v>3</v>
      </c>
      <c r="V284" s="68">
        <f t="shared" si="199"/>
        <v>4</v>
      </c>
      <c r="W284" s="70">
        <f t="shared" si="199"/>
        <v>7</v>
      </c>
      <c r="X284" s="71">
        <f t="shared" si="199"/>
        <v>0.42857142857142855</v>
      </c>
      <c r="Y284" s="71">
        <f t="shared" si="199"/>
        <v>0.5</v>
      </c>
      <c r="Z284" s="69">
        <f t="shared" si="199"/>
        <v>10000</v>
      </c>
      <c r="AA284" s="69">
        <f t="shared" ca="1" si="199"/>
        <v>9282.5690518609536</v>
      </c>
      <c r="AB284" s="69">
        <f t="shared" ca="1" si="200"/>
        <v>-717.43094813904645</v>
      </c>
      <c r="AC284" s="69">
        <f t="shared" ca="1" si="201"/>
        <v>188.25048771415089</v>
      </c>
      <c r="AD284" s="73">
        <f t="shared" si="208"/>
        <v>13.299999999999955</v>
      </c>
      <c r="AE284" s="69">
        <f t="shared" si="209"/>
        <v>0.70000000000000007</v>
      </c>
      <c r="AF284" s="69">
        <f t="shared" si="209"/>
        <v>4.9000000000000004</v>
      </c>
      <c r="AG284" s="78">
        <f t="shared" si="209"/>
        <v>200</v>
      </c>
      <c r="AH284" s="60">
        <f t="shared" si="209"/>
        <v>50</v>
      </c>
      <c r="AI284" s="60">
        <f t="shared" si="209"/>
        <v>245.00000000000003</v>
      </c>
      <c r="AJ284" s="60">
        <f t="shared" si="209"/>
        <v>10245</v>
      </c>
      <c r="AK284" s="60">
        <f t="shared" si="209"/>
        <v>927.43094813904702</v>
      </c>
      <c r="AL284" s="60">
        <f t="shared" si="209"/>
        <v>18.548618962780939</v>
      </c>
      <c r="AM284" s="60">
        <f t="shared" ca="1" si="209"/>
        <v>-1060.5524955459994</v>
      </c>
      <c r="AN284" s="60">
        <f t="shared" ca="1" si="209"/>
        <v>-1060.5524955459994</v>
      </c>
      <c r="AO284" s="60">
        <f t="shared" ca="1" si="209"/>
        <v>1060.5524955459994</v>
      </c>
      <c r="AP284" s="63">
        <f t="shared" si="185"/>
        <v>35</v>
      </c>
      <c r="AQ284" s="62">
        <f t="shared" si="186"/>
        <v>2.4472645836677449</v>
      </c>
      <c r="AR284" s="62">
        <f t="shared" si="187"/>
        <v>122.36322918338725</v>
      </c>
      <c r="AS284" s="62">
        <f t="shared" si="188"/>
        <v>244.72645836677449</v>
      </c>
      <c r="AT284" s="62">
        <f t="shared" si="189"/>
        <v>-122.36322918338725</v>
      </c>
      <c r="AU284" s="62">
        <f t="shared" si="190"/>
        <v>367.08968755016173</v>
      </c>
      <c r="AV284" s="62">
        <f t="shared" si="191"/>
        <v>-489.45291673354899</v>
      </c>
      <c r="AW284" s="63">
        <f t="shared" si="202"/>
        <v>-122.36322918338726</v>
      </c>
      <c r="AX284" s="61" t="str">
        <f t="shared" ca="1" si="192"/>
        <v/>
      </c>
      <c r="AY284" s="69">
        <f t="shared" ca="1" si="203"/>
        <v>9184.4475044540013</v>
      </c>
      <c r="AZ284" s="51">
        <f t="shared" si="193"/>
        <v>856.54260428371072</v>
      </c>
      <c r="BA284" s="55">
        <f t="shared" ca="1" si="194"/>
        <v>9.2274304613117045E-2</v>
      </c>
      <c r="BB284" s="55">
        <f t="shared" ca="1" si="204"/>
        <v>-0.17055750034311573</v>
      </c>
      <c r="BC284" s="64">
        <f t="shared" ca="1" si="195"/>
        <v>-839.79417732243371</v>
      </c>
      <c r="BE284" s="52" t="str">
        <f t="shared" ca="1" si="196"/>
        <v/>
      </c>
      <c r="BF284" s="52" t="str">
        <f t="shared" ca="1" si="197"/>
        <v/>
      </c>
      <c r="BG284" s="52">
        <f t="shared" ca="1" si="205"/>
        <v>13.299999999999955</v>
      </c>
      <c r="BH284" s="52">
        <f t="shared" ca="1" si="206"/>
        <v>13.299999999999955</v>
      </c>
    </row>
    <row r="285" spans="19:60">
      <c r="S285" s="68">
        <f t="shared" si="207"/>
        <v>7</v>
      </c>
      <c r="T285" s="69">
        <f t="shared" si="207"/>
        <v>2</v>
      </c>
      <c r="U285" s="70">
        <f t="shared" si="198"/>
        <v>3</v>
      </c>
      <c r="V285" s="68">
        <f t="shared" si="199"/>
        <v>4</v>
      </c>
      <c r="W285" s="70">
        <f t="shared" si="199"/>
        <v>7</v>
      </c>
      <c r="X285" s="71">
        <f t="shared" si="199"/>
        <v>0.42857142857142855</v>
      </c>
      <c r="Y285" s="71">
        <f t="shared" si="199"/>
        <v>0.5</v>
      </c>
      <c r="Z285" s="69">
        <f t="shared" si="199"/>
        <v>10000</v>
      </c>
      <c r="AA285" s="69">
        <f t="shared" ca="1" si="199"/>
        <v>9282.5690518609536</v>
      </c>
      <c r="AB285" s="69">
        <f t="shared" ca="1" si="200"/>
        <v>-717.43094813904645</v>
      </c>
      <c r="AC285" s="69">
        <f t="shared" ca="1" si="201"/>
        <v>188.25048771415089</v>
      </c>
      <c r="AD285" s="73">
        <f t="shared" si="208"/>
        <v>13.199999999999955</v>
      </c>
      <c r="AE285" s="69">
        <f t="shared" si="209"/>
        <v>0.70000000000000007</v>
      </c>
      <c r="AF285" s="69">
        <f t="shared" si="209"/>
        <v>4.9000000000000004</v>
      </c>
      <c r="AG285" s="78">
        <f t="shared" si="209"/>
        <v>200</v>
      </c>
      <c r="AH285" s="60">
        <f t="shared" si="209"/>
        <v>50</v>
      </c>
      <c r="AI285" s="60">
        <f t="shared" si="209"/>
        <v>245.00000000000003</v>
      </c>
      <c r="AJ285" s="60">
        <f t="shared" si="209"/>
        <v>10245</v>
      </c>
      <c r="AK285" s="60">
        <f t="shared" si="209"/>
        <v>927.43094813904702</v>
      </c>
      <c r="AL285" s="60">
        <f t="shared" si="209"/>
        <v>18.548618962780939</v>
      </c>
      <c r="AM285" s="60">
        <f t="shared" ca="1" si="209"/>
        <v>-1060.5524955459994</v>
      </c>
      <c r="AN285" s="60">
        <f t="shared" ca="1" si="209"/>
        <v>-1060.5524955459994</v>
      </c>
      <c r="AO285" s="60">
        <f t="shared" ca="1" si="209"/>
        <v>1060.5524955459994</v>
      </c>
      <c r="AP285" s="63">
        <f t="shared" si="185"/>
        <v>35</v>
      </c>
      <c r="AQ285" s="62">
        <f t="shared" si="186"/>
        <v>2.4582287093015909</v>
      </c>
      <c r="AR285" s="62">
        <f t="shared" si="187"/>
        <v>122.91143546507955</v>
      </c>
      <c r="AS285" s="62">
        <f t="shared" si="188"/>
        <v>245.8228709301591</v>
      </c>
      <c r="AT285" s="62">
        <f t="shared" si="189"/>
        <v>-122.91143546507955</v>
      </c>
      <c r="AU285" s="62">
        <f t="shared" si="190"/>
        <v>368.73430639523866</v>
      </c>
      <c r="AV285" s="62">
        <f t="shared" si="191"/>
        <v>-491.6457418603182</v>
      </c>
      <c r="AW285" s="63">
        <f t="shared" si="202"/>
        <v>-122.91143546507953</v>
      </c>
      <c r="AX285" s="61" t="str">
        <f t="shared" ca="1" si="192"/>
        <v/>
      </c>
      <c r="AY285" s="69">
        <f t="shared" ca="1" si="203"/>
        <v>9184.4475044540013</v>
      </c>
      <c r="AZ285" s="51">
        <f t="shared" si="193"/>
        <v>860.38004825555686</v>
      </c>
      <c r="BA285" s="55">
        <f t="shared" ca="1" si="194"/>
        <v>9.2687707836988223E-2</v>
      </c>
      <c r="BB285" s="55">
        <f t="shared" ca="1" si="204"/>
        <v>-0.17132162444887711</v>
      </c>
      <c r="BC285" s="64">
        <f t="shared" ca="1" si="195"/>
        <v>-840.34238360412598</v>
      </c>
      <c r="BE285" s="52" t="str">
        <f t="shared" ca="1" si="196"/>
        <v/>
      </c>
      <c r="BF285" s="52" t="str">
        <f t="shared" ca="1" si="197"/>
        <v/>
      </c>
      <c r="BG285" s="52">
        <f t="shared" ca="1" si="205"/>
        <v>13.199999999999955</v>
      </c>
      <c r="BH285" s="52">
        <f t="shared" ca="1" si="206"/>
        <v>13.199999999999955</v>
      </c>
    </row>
    <row r="286" spans="19:60">
      <c r="S286" s="68">
        <f t="shared" si="207"/>
        <v>7</v>
      </c>
      <c r="T286" s="69">
        <f t="shared" si="207"/>
        <v>2</v>
      </c>
      <c r="U286" s="70">
        <f t="shared" si="198"/>
        <v>3</v>
      </c>
      <c r="V286" s="68">
        <f t="shared" si="199"/>
        <v>4</v>
      </c>
      <c r="W286" s="70">
        <f t="shared" si="199"/>
        <v>7</v>
      </c>
      <c r="X286" s="71">
        <f t="shared" si="199"/>
        <v>0.42857142857142855</v>
      </c>
      <c r="Y286" s="71">
        <f t="shared" si="199"/>
        <v>0.5</v>
      </c>
      <c r="Z286" s="69">
        <f t="shared" si="199"/>
        <v>10000</v>
      </c>
      <c r="AA286" s="69">
        <f t="shared" ca="1" si="199"/>
        <v>9282.5690518609536</v>
      </c>
      <c r="AB286" s="69">
        <f t="shared" ca="1" si="200"/>
        <v>-717.43094813904645</v>
      </c>
      <c r="AC286" s="69">
        <f t="shared" ca="1" si="201"/>
        <v>188.25048771415089</v>
      </c>
      <c r="AD286" s="73">
        <f t="shared" si="208"/>
        <v>13.099999999999955</v>
      </c>
      <c r="AE286" s="69">
        <f t="shared" si="209"/>
        <v>0.70000000000000007</v>
      </c>
      <c r="AF286" s="69">
        <f t="shared" si="209"/>
        <v>4.9000000000000004</v>
      </c>
      <c r="AG286" s="78">
        <f t="shared" si="209"/>
        <v>200</v>
      </c>
      <c r="AH286" s="60">
        <f t="shared" si="209"/>
        <v>50</v>
      </c>
      <c r="AI286" s="60">
        <f t="shared" si="209"/>
        <v>245.00000000000003</v>
      </c>
      <c r="AJ286" s="60">
        <f t="shared" si="209"/>
        <v>10245</v>
      </c>
      <c r="AK286" s="60">
        <f t="shared" si="209"/>
        <v>927.43094813904702</v>
      </c>
      <c r="AL286" s="60">
        <f t="shared" si="209"/>
        <v>18.548618962780939</v>
      </c>
      <c r="AM286" s="60">
        <f t="shared" ca="1" si="209"/>
        <v>-1060.5524955459994</v>
      </c>
      <c r="AN286" s="60">
        <f t="shared" ca="1" si="209"/>
        <v>-1060.5524955459994</v>
      </c>
      <c r="AO286" s="60">
        <f t="shared" ca="1" si="209"/>
        <v>1060.5524955459994</v>
      </c>
      <c r="AP286" s="63">
        <f t="shared" si="185"/>
        <v>35</v>
      </c>
      <c r="AQ286" s="62">
        <f t="shared" si="186"/>
        <v>2.4693602261664891</v>
      </c>
      <c r="AR286" s="62">
        <f t="shared" si="187"/>
        <v>123.46801130832445</v>
      </c>
      <c r="AS286" s="62">
        <f t="shared" si="188"/>
        <v>246.9360226166489</v>
      </c>
      <c r="AT286" s="62">
        <f t="shared" si="189"/>
        <v>-123.46801130832445</v>
      </c>
      <c r="AU286" s="62">
        <f t="shared" si="190"/>
        <v>370.40403392497336</v>
      </c>
      <c r="AV286" s="62">
        <f t="shared" si="191"/>
        <v>-493.8720452332978</v>
      </c>
      <c r="AW286" s="63">
        <f t="shared" si="202"/>
        <v>-123.46801130832444</v>
      </c>
      <c r="AX286" s="61" t="str">
        <f t="shared" ca="1" si="192"/>
        <v/>
      </c>
      <c r="AY286" s="69">
        <f t="shared" ca="1" si="203"/>
        <v>9184.4475044540013</v>
      </c>
      <c r="AZ286" s="51">
        <f t="shared" si="193"/>
        <v>864.27607915827116</v>
      </c>
      <c r="BA286" s="55">
        <f t="shared" ca="1" si="194"/>
        <v>9.310742256046052E-2</v>
      </c>
      <c r="BB286" s="55">
        <f t="shared" ca="1" si="204"/>
        <v>-0.17209741457152042</v>
      </c>
      <c r="BC286" s="64">
        <f t="shared" ca="1" si="195"/>
        <v>-840.89895944737088</v>
      </c>
      <c r="BE286" s="52" t="str">
        <f t="shared" ca="1" si="196"/>
        <v/>
      </c>
      <c r="BF286" s="52" t="str">
        <f t="shared" ca="1" si="197"/>
        <v/>
      </c>
      <c r="BG286" s="52">
        <f t="shared" ca="1" si="205"/>
        <v>13.099999999999955</v>
      </c>
      <c r="BH286" s="52">
        <f t="shared" ca="1" si="206"/>
        <v>13.099999999999955</v>
      </c>
    </row>
    <row r="287" spans="19:60">
      <c r="S287" s="68">
        <f t="shared" si="207"/>
        <v>7</v>
      </c>
      <c r="T287" s="69">
        <f t="shared" si="207"/>
        <v>2</v>
      </c>
      <c r="U287" s="70">
        <f t="shared" si="198"/>
        <v>3</v>
      </c>
      <c r="V287" s="68">
        <f t="shared" si="199"/>
        <v>4</v>
      </c>
      <c r="W287" s="70">
        <f t="shared" si="199"/>
        <v>7</v>
      </c>
      <c r="X287" s="71">
        <f t="shared" si="199"/>
        <v>0.42857142857142855</v>
      </c>
      <c r="Y287" s="71">
        <f t="shared" si="199"/>
        <v>0.5</v>
      </c>
      <c r="Z287" s="69">
        <f t="shared" si="199"/>
        <v>10000</v>
      </c>
      <c r="AA287" s="69">
        <f t="shared" ca="1" si="199"/>
        <v>9282.5690518609536</v>
      </c>
      <c r="AB287" s="69">
        <f t="shared" ca="1" si="200"/>
        <v>-717.43094813904645</v>
      </c>
      <c r="AC287" s="69">
        <f t="shared" ca="1" si="201"/>
        <v>188.25048771415089</v>
      </c>
      <c r="AD287" s="73">
        <f t="shared" si="208"/>
        <v>12.999999999999956</v>
      </c>
      <c r="AE287" s="69">
        <f t="shared" si="209"/>
        <v>0.70000000000000007</v>
      </c>
      <c r="AF287" s="69">
        <f t="shared" si="209"/>
        <v>4.9000000000000004</v>
      </c>
      <c r="AG287" s="78">
        <f t="shared" si="209"/>
        <v>200</v>
      </c>
      <c r="AH287" s="60">
        <f t="shared" si="209"/>
        <v>50</v>
      </c>
      <c r="AI287" s="60">
        <f t="shared" si="209"/>
        <v>245.00000000000003</v>
      </c>
      <c r="AJ287" s="60">
        <f t="shared" si="209"/>
        <v>10245</v>
      </c>
      <c r="AK287" s="60">
        <f t="shared" si="209"/>
        <v>927.43094813904702</v>
      </c>
      <c r="AL287" s="60">
        <f t="shared" si="209"/>
        <v>18.548618962780939</v>
      </c>
      <c r="AM287" s="60">
        <f t="shared" ca="1" si="209"/>
        <v>-1060.5524955459994</v>
      </c>
      <c r="AN287" s="60">
        <f t="shared" ca="1" si="209"/>
        <v>-1060.5524955459994</v>
      </c>
      <c r="AO287" s="60">
        <f t="shared" ca="1" si="209"/>
        <v>1060.5524955459994</v>
      </c>
      <c r="AP287" s="63">
        <f t="shared" si="185"/>
        <v>35</v>
      </c>
      <c r="AQ287" s="62">
        <f t="shared" si="186"/>
        <v>2.4806629971370002</v>
      </c>
      <c r="AR287" s="62">
        <f t="shared" si="187"/>
        <v>124.03314985685002</v>
      </c>
      <c r="AS287" s="62">
        <f t="shared" si="188"/>
        <v>248.06629971370003</v>
      </c>
      <c r="AT287" s="62">
        <f t="shared" si="189"/>
        <v>-124.03314985685002</v>
      </c>
      <c r="AU287" s="62">
        <f t="shared" si="190"/>
        <v>372.09944957055006</v>
      </c>
      <c r="AV287" s="62">
        <f t="shared" si="191"/>
        <v>-496.13259942740007</v>
      </c>
      <c r="AW287" s="63">
        <f t="shared" si="202"/>
        <v>-124.03314985685</v>
      </c>
      <c r="AX287" s="61" t="str">
        <f t="shared" ca="1" si="192"/>
        <v/>
      </c>
      <c r="AY287" s="69">
        <f t="shared" ca="1" si="203"/>
        <v>9184.4475044540013</v>
      </c>
      <c r="AZ287" s="51">
        <f t="shared" si="193"/>
        <v>868.23204899795007</v>
      </c>
      <c r="BA287" s="55">
        <f t="shared" ca="1" si="194"/>
        <v>9.3533594433524672E-2</v>
      </c>
      <c r="BB287" s="55">
        <f t="shared" ca="1" si="204"/>
        <v>-0.17288513992681975</v>
      </c>
      <c r="BC287" s="64">
        <f t="shared" ca="1" si="195"/>
        <v>-841.46409799589651</v>
      </c>
      <c r="BE287" s="52" t="str">
        <f t="shared" ca="1" si="196"/>
        <v/>
      </c>
      <c r="BF287" s="52" t="str">
        <f t="shared" ca="1" si="197"/>
        <v/>
      </c>
      <c r="BG287" s="52">
        <f t="shared" ca="1" si="205"/>
        <v>12.999999999999956</v>
      </c>
      <c r="BH287" s="52">
        <f t="shared" ca="1" si="206"/>
        <v>12.999999999999956</v>
      </c>
    </row>
    <row r="288" spans="19:60">
      <c r="S288" s="68">
        <f t="shared" si="207"/>
        <v>7</v>
      </c>
      <c r="T288" s="69">
        <f t="shared" si="207"/>
        <v>2</v>
      </c>
      <c r="U288" s="70">
        <f t="shared" si="198"/>
        <v>3</v>
      </c>
      <c r="V288" s="68">
        <f t="shared" si="199"/>
        <v>4</v>
      </c>
      <c r="W288" s="70">
        <f t="shared" si="199"/>
        <v>7</v>
      </c>
      <c r="X288" s="71">
        <f t="shared" si="199"/>
        <v>0.42857142857142855</v>
      </c>
      <c r="Y288" s="71">
        <f t="shared" si="199"/>
        <v>0.5</v>
      </c>
      <c r="Z288" s="69">
        <f t="shared" si="199"/>
        <v>10000</v>
      </c>
      <c r="AA288" s="69">
        <f t="shared" ca="1" si="199"/>
        <v>9282.5690518609536</v>
      </c>
      <c r="AB288" s="69">
        <f t="shared" ca="1" si="200"/>
        <v>-717.43094813904645</v>
      </c>
      <c r="AC288" s="69">
        <f t="shared" ca="1" si="201"/>
        <v>188.25048771415089</v>
      </c>
      <c r="AD288" s="73">
        <f t="shared" si="208"/>
        <v>12.899999999999956</v>
      </c>
      <c r="AE288" s="69">
        <f t="shared" si="209"/>
        <v>0.70000000000000007</v>
      </c>
      <c r="AF288" s="69">
        <f t="shared" si="209"/>
        <v>4.9000000000000004</v>
      </c>
      <c r="AG288" s="78">
        <f t="shared" si="209"/>
        <v>200</v>
      </c>
      <c r="AH288" s="60">
        <f t="shared" si="209"/>
        <v>50</v>
      </c>
      <c r="AI288" s="60">
        <f t="shared" si="209"/>
        <v>245.00000000000003</v>
      </c>
      <c r="AJ288" s="60">
        <f t="shared" si="209"/>
        <v>10245</v>
      </c>
      <c r="AK288" s="60">
        <f t="shared" si="209"/>
        <v>927.43094813904702</v>
      </c>
      <c r="AL288" s="60">
        <f t="shared" si="209"/>
        <v>18.548618962780939</v>
      </c>
      <c r="AM288" s="60">
        <f t="shared" ca="1" si="209"/>
        <v>-1060.5524955459994</v>
      </c>
      <c r="AN288" s="60">
        <f t="shared" ca="1" si="209"/>
        <v>-1060.5524955459994</v>
      </c>
      <c r="AO288" s="60">
        <f t="shared" ca="1" si="209"/>
        <v>1060.5524955459994</v>
      </c>
      <c r="AP288" s="63">
        <f t="shared" si="185"/>
        <v>35</v>
      </c>
      <c r="AQ288" s="62">
        <f t="shared" si="186"/>
        <v>2.4921410048667445</v>
      </c>
      <c r="AR288" s="62">
        <f t="shared" si="187"/>
        <v>124.60705024333723</v>
      </c>
      <c r="AS288" s="62">
        <f t="shared" si="188"/>
        <v>249.21410048667445</v>
      </c>
      <c r="AT288" s="62">
        <f t="shared" si="189"/>
        <v>-124.60705024333723</v>
      </c>
      <c r="AU288" s="62">
        <f t="shared" si="190"/>
        <v>373.82115073001171</v>
      </c>
      <c r="AV288" s="62">
        <f t="shared" si="191"/>
        <v>-498.42820097334891</v>
      </c>
      <c r="AW288" s="63">
        <f t="shared" si="202"/>
        <v>-124.6070502433372</v>
      </c>
      <c r="AX288" s="61" t="str">
        <f t="shared" ca="1" si="192"/>
        <v/>
      </c>
      <c r="AY288" s="69">
        <f t="shared" ca="1" si="203"/>
        <v>9184.4475044540013</v>
      </c>
      <c r="AZ288" s="51">
        <f t="shared" si="193"/>
        <v>872.24935170336062</v>
      </c>
      <c r="BA288" s="55">
        <f t="shared" ca="1" si="194"/>
        <v>9.3966373622450305E-2</v>
      </c>
      <c r="BB288" s="55">
        <f t="shared" ca="1" si="204"/>
        <v>-0.17368507807832526</v>
      </c>
      <c r="BC288" s="64">
        <f t="shared" ca="1" si="195"/>
        <v>-842.03799838238365</v>
      </c>
      <c r="BE288" s="52" t="str">
        <f t="shared" ca="1" si="196"/>
        <v/>
      </c>
      <c r="BF288" s="52" t="str">
        <f t="shared" ca="1" si="197"/>
        <v/>
      </c>
      <c r="BG288" s="52">
        <f t="shared" ca="1" si="205"/>
        <v>12.899999999999956</v>
      </c>
      <c r="BH288" s="52">
        <f t="shared" ca="1" si="206"/>
        <v>12.899999999999956</v>
      </c>
    </row>
    <row r="289" spans="19:60">
      <c r="S289" s="68">
        <f t="shared" si="207"/>
        <v>7</v>
      </c>
      <c r="T289" s="69">
        <f t="shared" si="207"/>
        <v>2</v>
      </c>
      <c r="U289" s="70">
        <f t="shared" si="198"/>
        <v>3</v>
      </c>
      <c r="V289" s="68">
        <f t="shared" si="199"/>
        <v>4</v>
      </c>
      <c r="W289" s="70">
        <f t="shared" si="199"/>
        <v>7</v>
      </c>
      <c r="X289" s="71">
        <f t="shared" si="199"/>
        <v>0.42857142857142855</v>
      </c>
      <c r="Y289" s="71">
        <f t="shared" si="199"/>
        <v>0.5</v>
      </c>
      <c r="Z289" s="69">
        <f t="shared" si="199"/>
        <v>10000</v>
      </c>
      <c r="AA289" s="69">
        <f t="shared" ca="1" si="199"/>
        <v>9282.5690518609536</v>
      </c>
      <c r="AB289" s="69">
        <f t="shared" ca="1" si="200"/>
        <v>-717.43094813904645</v>
      </c>
      <c r="AC289" s="69">
        <f t="shared" ca="1" si="201"/>
        <v>188.25048771415089</v>
      </c>
      <c r="AD289" s="73">
        <f t="shared" si="208"/>
        <v>12.799999999999956</v>
      </c>
      <c r="AE289" s="69">
        <f t="shared" si="209"/>
        <v>0.70000000000000007</v>
      </c>
      <c r="AF289" s="69">
        <f t="shared" si="209"/>
        <v>4.9000000000000004</v>
      </c>
      <c r="AG289" s="78">
        <f t="shared" si="209"/>
        <v>200</v>
      </c>
      <c r="AH289" s="60">
        <f t="shared" si="209"/>
        <v>50</v>
      </c>
      <c r="AI289" s="60">
        <f t="shared" si="209"/>
        <v>245.00000000000003</v>
      </c>
      <c r="AJ289" s="60">
        <f t="shared" si="209"/>
        <v>10245</v>
      </c>
      <c r="AK289" s="60">
        <f t="shared" si="209"/>
        <v>927.43094813904702</v>
      </c>
      <c r="AL289" s="60">
        <f t="shared" si="209"/>
        <v>18.548618962780939</v>
      </c>
      <c r="AM289" s="60">
        <f t="shared" ca="1" si="209"/>
        <v>-1060.5524955459994</v>
      </c>
      <c r="AN289" s="60">
        <f t="shared" ca="1" si="209"/>
        <v>-1060.5524955459994</v>
      </c>
      <c r="AO289" s="60">
        <f t="shared" ca="1" si="209"/>
        <v>1060.5524955459994</v>
      </c>
      <c r="AP289" s="63">
        <f t="shared" si="185"/>
        <v>35</v>
      </c>
      <c r="AQ289" s="62">
        <f t="shared" si="186"/>
        <v>2.5037983564672661</v>
      </c>
      <c r="AR289" s="62">
        <f t="shared" si="187"/>
        <v>125.1899178233633</v>
      </c>
      <c r="AS289" s="62">
        <f t="shared" si="188"/>
        <v>250.3798356467266</v>
      </c>
      <c r="AT289" s="62">
        <f t="shared" si="189"/>
        <v>-125.1899178233633</v>
      </c>
      <c r="AU289" s="62">
        <f t="shared" si="190"/>
        <v>375.56975347008989</v>
      </c>
      <c r="AV289" s="62">
        <f t="shared" si="191"/>
        <v>-500.75967129345321</v>
      </c>
      <c r="AW289" s="63">
        <f t="shared" si="202"/>
        <v>-125.18991782336332</v>
      </c>
      <c r="AX289" s="61" t="str">
        <f t="shared" ca="1" si="192"/>
        <v/>
      </c>
      <c r="AY289" s="69">
        <f t="shared" ca="1" si="203"/>
        <v>9184.4475044540013</v>
      </c>
      <c r="AZ289" s="51">
        <f t="shared" si="193"/>
        <v>876.3294247635431</v>
      </c>
      <c r="BA289" s="55">
        <f t="shared" ca="1" si="194"/>
        <v>9.4405914986202891E-2</v>
      </c>
      <c r="BB289" s="55">
        <f t="shared" ca="1" si="204"/>
        <v>-0.17449751526344812</v>
      </c>
      <c r="BC289" s="64">
        <f t="shared" ca="1" si="195"/>
        <v>-842.62086596240977</v>
      </c>
      <c r="BE289" s="52" t="str">
        <f t="shared" ca="1" si="196"/>
        <v/>
      </c>
      <c r="BF289" s="52" t="str">
        <f t="shared" ca="1" si="197"/>
        <v/>
      </c>
      <c r="BG289" s="52">
        <f t="shared" ca="1" si="205"/>
        <v>12.799999999999956</v>
      </c>
      <c r="BH289" s="52">
        <f t="shared" ca="1" si="206"/>
        <v>12.799999999999956</v>
      </c>
    </row>
    <row r="290" spans="19:60">
      <c r="S290" s="68">
        <f t="shared" si="207"/>
        <v>7</v>
      </c>
      <c r="T290" s="69">
        <f t="shared" si="207"/>
        <v>2</v>
      </c>
      <c r="U290" s="70">
        <f t="shared" si="198"/>
        <v>3</v>
      </c>
      <c r="V290" s="68">
        <f t="shared" si="199"/>
        <v>4</v>
      </c>
      <c r="W290" s="70">
        <f t="shared" si="199"/>
        <v>7</v>
      </c>
      <c r="X290" s="71">
        <f t="shared" si="199"/>
        <v>0.42857142857142855</v>
      </c>
      <c r="Y290" s="71">
        <f t="shared" si="199"/>
        <v>0.5</v>
      </c>
      <c r="Z290" s="69">
        <f t="shared" si="199"/>
        <v>10000</v>
      </c>
      <c r="AA290" s="69">
        <f t="shared" ca="1" si="199"/>
        <v>9282.5690518609536</v>
      </c>
      <c r="AB290" s="69">
        <f t="shared" ca="1" si="200"/>
        <v>-717.43094813904645</v>
      </c>
      <c r="AC290" s="69">
        <f t="shared" ca="1" si="201"/>
        <v>188.25048771415089</v>
      </c>
      <c r="AD290" s="73">
        <f t="shared" si="208"/>
        <v>12.699999999999957</v>
      </c>
      <c r="AE290" s="69">
        <f t="shared" si="209"/>
        <v>0.70000000000000007</v>
      </c>
      <c r="AF290" s="69">
        <f t="shared" si="209"/>
        <v>4.9000000000000004</v>
      </c>
      <c r="AG290" s="78">
        <f t="shared" si="209"/>
        <v>200</v>
      </c>
      <c r="AH290" s="60">
        <f t="shared" si="209"/>
        <v>50</v>
      </c>
      <c r="AI290" s="60">
        <f t="shared" si="209"/>
        <v>245.00000000000003</v>
      </c>
      <c r="AJ290" s="60">
        <f t="shared" si="209"/>
        <v>10245</v>
      </c>
      <c r="AK290" s="60">
        <f t="shared" si="209"/>
        <v>927.43094813904702</v>
      </c>
      <c r="AL290" s="60">
        <f t="shared" si="209"/>
        <v>18.548618962780939</v>
      </c>
      <c r="AM290" s="60">
        <f t="shared" ca="1" si="209"/>
        <v>-1060.5524955459994</v>
      </c>
      <c r="AN290" s="60">
        <f t="shared" ca="1" si="209"/>
        <v>-1060.5524955459994</v>
      </c>
      <c r="AO290" s="60">
        <f t="shared" ca="1" si="209"/>
        <v>1060.5524955459994</v>
      </c>
      <c r="AP290" s="63">
        <f t="shared" si="185"/>
        <v>35</v>
      </c>
      <c r="AQ290" s="62">
        <f t="shared" si="186"/>
        <v>2.5156392884079528</v>
      </c>
      <c r="AR290" s="62">
        <f t="shared" si="187"/>
        <v>125.78196442039764</v>
      </c>
      <c r="AS290" s="62">
        <f t="shared" si="188"/>
        <v>251.56392884079528</v>
      </c>
      <c r="AT290" s="62">
        <f t="shared" si="189"/>
        <v>-125.78196442039764</v>
      </c>
      <c r="AU290" s="62">
        <f t="shared" si="190"/>
        <v>377.34589326119294</v>
      </c>
      <c r="AV290" s="62">
        <f t="shared" si="191"/>
        <v>-503.12785768159057</v>
      </c>
      <c r="AW290" s="63">
        <f t="shared" si="202"/>
        <v>-125.78196442039763</v>
      </c>
      <c r="AX290" s="61" t="str">
        <f t="shared" ca="1" si="192"/>
        <v/>
      </c>
      <c r="AY290" s="69">
        <f t="shared" ca="1" si="203"/>
        <v>9184.4475044540013</v>
      </c>
      <c r="AZ290" s="51">
        <f t="shared" si="193"/>
        <v>880.47375094278345</v>
      </c>
      <c r="BA290" s="55">
        <f t="shared" ca="1" si="194"/>
        <v>9.485237826119565E-2</v>
      </c>
      <c r="BB290" s="55">
        <f t="shared" ca="1" si="204"/>
        <v>-0.17532274673495074</v>
      </c>
      <c r="BC290" s="64">
        <f t="shared" ca="1" si="195"/>
        <v>-843.21291255944402</v>
      </c>
      <c r="BE290" s="52" t="str">
        <f t="shared" ca="1" si="196"/>
        <v/>
      </c>
      <c r="BF290" s="52" t="str">
        <f t="shared" ca="1" si="197"/>
        <v/>
      </c>
      <c r="BG290" s="52">
        <f t="shared" ca="1" si="205"/>
        <v>12.699999999999957</v>
      </c>
      <c r="BH290" s="52">
        <f t="shared" ca="1" si="206"/>
        <v>12.699999999999957</v>
      </c>
    </row>
    <row r="291" spans="19:60">
      <c r="S291" s="68">
        <f t="shared" si="207"/>
        <v>7</v>
      </c>
      <c r="T291" s="69">
        <f t="shared" si="207"/>
        <v>2</v>
      </c>
      <c r="U291" s="70">
        <f t="shared" si="198"/>
        <v>3</v>
      </c>
      <c r="V291" s="68">
        <f t="shared" si="199"/>
        <v>4</v>
      </c>
      <c r="W291" s="70">
        <f t="shared" si="199"/>
        <v>7</v>
      </c>
      <c r="X291" s="71">
        <f t="shared" si="199"/>
        <v>0.42857142857142855</v>
      </c>
      <c r="Y291" s="71">
        <f t="shared" si="199"/>
        <v>0.5</v>
      </c>
      <c r="Z291" s="69">
        <f t="shared" si="199"/>
        <v>10000</v>
      </c>
      <c r="AA291" s="69">
        <f t="shared" ca="1" si="199"/>
        <v>9282.5690518609536</v>
      </c>
      <c r="AB291" s="69">
        <f t="shared" ca="1" si="200"/>
        <v>-717.43094813904645</v>
      </c>
      <c r="AC291" s="69">
        <f t="shared" ca="1" si="201"/>
        <v>188.25048771415089</v>
      </c>
      <c r="AD291" s="73">
        <f t="shared" si="208"/>
        <v>12.599999999999957</v>
      </c>
      <c r="AE291" s="69">
        <f t="shared" si="209"/>
        <v>0.70000000000000007</v>
      </c>
      <c r="AF291" s="69">
        <f t="shared" si="209"/>
        <v>4.9000000000000004</v>
      </c>
      <c r="AG291" s="78">
        <f t="shared" si="209"/>
        <v>200</v>
      </c>
      <c r="AH291" s="60">
        <f t="shared" si="209"/>
        <v>50</v>
      </c>
      <c r="AI291" s="60">
        <f t="shared" si="209"/>
        <v>245.00000000000003</v>
      </c>
      <c r="AJ291" s="60">
        <f t="shared" si="209"/>
        <v>10245</v>
      </c>
      <c r="AK291" s="60">
        <f t="shared" si="209"/>
        <v>927.43094813904702</v>
      </c>
      <c r="AL291" s="60">
        <f t="shared" si="209"/>
        <v>18.548618962780939</v>
      </c>
      <c r="AM291" s="60">
        <f t="shared" ca="1" si="209"/>
        <v>-1060.5524955459994</v>
      </c>
      <c r="AN291" s="60">
        <f t="shared" ca="1" si="209"/>
        <v>-1060.5524955459994</v>
      </c>
      <c r="AO291" s="60">
        <f t="shared" ca="1" si="209"/>
        <v>1060.5524955459994</v>
      </c>
      <c r="AP291" s="63">
        <f t="shared" si="185"/>
        <v>35</v>
      </c>
      <c r="AQ291" s="62">
        <f t="shared" si="186"/>
        <v>2.5276681716492861</v>
      </c>
      <c r="AR291" s="62">
        <f t="shared" si="187"/>
        <v>126.38340858246431</v>
      </c>
      <c r="AS291" s="62">
        <f t="shared" si="188"/>
        <v>252.76681716492863</v>
      </c>
      <c r="AT291" s="62">
        <f t="shared" si="189"/>
        <v>-126.38340858246431</v>
      </c>
      <c r="AU291" s="62">
        <f t="shared" si="190"/>
        <v>379.15022574739294</v>
      </c>
      <c r="AV291" s="62">
        <f t="shared" si="191"/>
        <v>-505.53363432985725</v>
      </c>
      <c r="AW291" s="63">
        <f t="shared" si="202"/>
        <v>-126.38340858246431</v>
      </c>
      <c r="AX291" s="61" t="str">
        <f t="shared" ca="1" si="192"/>
        <v/>
      </c>
      <c r="AY291" s="69">
        <f t="shared" ca="1" si="203"/>
        <v>9184.4475044540013</v>
      </c>
      <c r="AZ291" s="51">
        <f t="shared" si="193"/>
        <v>884.68386007725019</v>
      </c>
      <c r="BA291" s="55">
        <f t="shared" ca="1" si="194"/>
        <v>9.5305928254839134E-2</v>
      </c>
      <c r="BB291" s="55">
        <f t="shared" ca="1" si="204"/>
        <v>-0.17616107711869958</v>
      </c>
      <c r="BC291" s="64">
        <f t="shared" ca="1" si="195"/>
        <v>-843.81435672151076</v>
      </c>
      <c r="BE291" s="52" t="str">
        <f t="shared" ca="1" si="196"/>
        <v/>
      </c>
      <c r="BF291" s="52" t="str">
        <f t="shared" ca="1" si="197"/>
        <v/>
      </c>
      <c r="BG291" s="52">
        <f t="shared" ca="1" si="205"/>
        <v>12.599999999999957</v>
      </c>
      <c r="BH291" s="52">
        <f t="shared" ca="1" si="206"/>
        <v>12.599999999999957</v>
      </c>
    </row>
    <row r="292" spans="19:60">
      <c r="S292" s="68">
        <f t="shared" si="207"/>
        <v>7</v>
      </c>
      <c r="T292" s="69">
        <f t="shared" si="207"/>
        <v>2</v>
      </c>
      <c r="U292" s="70">
        <f t="shared" si="198"/>
        <v>3</v>
      </c>
      <c r="V292" s="68">
        <f t="shared" si="199"/>
        <v>4</v>
      </c>
      <c r="W292" s="70">
        <f t="shared" si="199"/>
        <v>7</v>
      </c>
      <c r="X292" s="71">
        <f t="shared" si="199"/>
        <v>0.42857142857142855</v>
      </c>
      <c r="Y292" s="71">
        <f t="shared" si="199"/>
        <v>0.5</v>
      </c>
      <c r="Z292" s="69">
        <f t="shared" si="199"/>
        <v>10000</v>
      </c>
      <c r="AA292" s="69">
        <f t="shared" ca="1" si="199"/>
        <v>9282.5690518609536</v>
      </c>
      <c r="AB292" s="69">
        <f t="shared" ca="1" si="200"/>
        <v>-717.43094813904645</v>
      </c>
      <c r="AC292" s="69">
        <f t="shared" ca="1" si="201"/>
        <v>188.25048771415089</v>
      </c>
      <c r="AD292" s="73">
        <f t="shared" si="208"/>
        <v>12.499999999999957</v>
      </c>
      <c r="AE292" s="69">
        <f t="shared" si="209"/>
        <v>0.70000000000000007</v>
      </c>
      <c r="AF292" s="69">
        <f t="shared" si="209"/>
        <v>4.9000000000000004</v>
      </c>
      <c r="AG292" s="78">
        <f t="shared" si="209"/>
        <v>200</v>
      </c>
      <c r="AH292" s="60">
        <f t="shared" si="209"/>
        <v>50</v>
      </c>
      <c r="AI292" s="60">
        <f t="shared" si="209"/>
        <v>245.00000000000003</v>
      </c>
      <c r="AJ292" s="60">
        <f t="shared" si="209"/>
        <v>10245</v>
      </c>
      <c r="AK292" s="60">
        <f t="shared" si="209"/>
        <v>927.43094813904702</v>
      </c>
      <c r="AL292" s="60">
        <f t="shared" si="209"/>
        <v>18.548618962780939</v>
      </c>
      <c r="AM292" s="60">
        <f t="shared" ca="1" si="209"/>
        <v>-1060.5524955459994</v>
      </c>
      <c r="AN292" s="60">
        <f t="shared" ca="1" si="209"/>
        <v>-1060.5524955459994</v>
      </c>
      <c r="AO292" s="60">
        <f t="shared" ca="1" si="209"/>
        <v>1060.5524955459994</v>
      </c>
      <c r="AP292" s="63">
        <f t="shared" si="185"/>
        <v>35</v>
      </c>
      <c r="AQ292" s="62">
        <f t="shared" si="186"/>
        <v>2.5398895170224804</v>
      </c>
      <c r="AR292" s="62">
        <f t="shared" si="187"/>
        <v>126.99447585112402</v>
      </c>
      <c r="AS292" s="62">
        <f t="shared" si="188"/>
        <v>253.98895170224804</v>
      </c>
      <c r="AT292" s="62">
        <f t="shared" si="189"/>
        <v>-126.99447585112402</v>
      </c>
      <c r="AU292" s="62">
        <f t="shared" si="190"/>
        <v>380.98342755337205</v>
      </c>
      <c r="AV292" s="62">
        <f t="shared" si="191"/>
        <v>-507.97790340449609</v>
      </c>
      <c r="AW292" s="63">
        <f t="shared" si="202"/>
        <v>-126.99447585112404</v>
      </c>
      <c r="AX292" s="61" t="str">
        <f t="shared" ca="1" si="192"/>
        <v/>
      </c>
      <c r="AY292" s="69">
        <f t="shared" ca="1" si="203"/>
        <v>9184.4475044540013</v>
      </c>
      <c r="AZ292" s="51">
        <f t="shared" si="193"/>
        <v>888.9613309578682</v>
      </c>
      <c r="BA292" s="55">
        <f t="shared" ca="1" si="194"/>
        <v>9.5766735048380902E-2</v>
      </c>
      <c r="BB292" s="55">
        <f t="shared" ca="1" si="204"/>
        <v>-0.17701282078858832</v>
      </c>
      <c r="BC292" s="64">
        <f t="shared" ca="1" si="195"/>
        <v>-844.42542399017043</v>
      </c>
      <c r="BE292" s="52" t="str">
        <f t="shared" ca="1" si="196"/>
        <v/>
      </c>
      <c r="BF292" s="52" t="str">
        <f t="shared" ca="1" si="197"/>
        <v/>
      </c>
      <c r="BG292" s="52">
        <f t="shared" ca="1" si="205"/>
        <v>12.499999999999957</v>
      </c>
      <c r="BH292" s="52">
        <f t="shared" ca="1" si="206"/>
        <v>12.499999999999957</v>
      </c>
    </row>
    <row r="293" spans="19:60">
      <c r="S293" s="68">
        <f t="shared" si="207"/>
        <v>7</v>
      </c>
      <c r="T293" s="69">
        <f t="shared" si="207"/>
        <v>2</v>
      </c>
      <c r="U293" s="70">
        <f t="shared" si="198"/>
        <v>3</v>
      </c>
      <c r="V293" s="68">
        <f t="shared" si="199"/>
        <v>4</v>
      </c>
      <c r="W293" s="70">
        <f t="shared" si="199"/>
        <v>7</v>
      </c>
      <c r="X293" s="71">
        <f t="shared" si="199"/>
        <v>0.42857142857142855</v>
      </c>
      <c r="Y293" s="71">
        <f t="shared" si="199"/>
        <v>0.5</v>
      </c>
      <c r="Z293" s="69">
        <f t="shared" si="199"/>
        <v>10000</v>
      </c>
      <c r="AA293" s="69">
        <f t="shared" ca="1" si="199"/>
        <v>9282.5690518609536</v>
      </c>
      <c r="AB293" s="69">
        <f t="shared" ca="1" si="200"/>
        <v>-717.43094813904645</v>
      </c>
      <c r="AC293" s="69">
        <f t="shared" ca="1" si="201"/>
        <v>188.25048771415089</v>
      </c>
      <c r="AD293" s="73">
        <f t="shared" si="208"/>
        <v>12.399999999999958</v>
      </c>
      <c r="AE293" s="69">
        <f t="shared" si="209"/>
        <v>0.70000000000000007</v>
      </c>
      <c r="AF293" s="69">
        <f t="shared" si="209"/>
        <v>4.9000000000000004</v>
      </c>
      <c r="AG293" s="78">
        <f t="shared" si="209"/>
        <v>200</v>
      </c>
      <c r="AH293" s="60">
        <f t="shared" si="209"/>
        <v>50</v>
      </c>
      <c r="AI293" s="60">
        <f t="shared" si="209"/>
        <v>245.00000000000003</v>
      </c>
      <c r="AJ293" s="60">
        <f t="shared" si="209"/>
        <v>10245</v>
      </c>
      <c r="AK293" s="60">
        <f t="shared" si="209"/>
        <v>927.43094813904702</v>
      </c>
      <c r="AL293" s="60">
        <f t="shared" si="209"/>
        <v>18.548618962780939</v>
      </c>
      <c r="AM293" s="60">
        <f t="shared" ca="1" si="209"/>
        <v>-1060.5524955459994</v>
      </c>
      <c r="AN293" s="60">
        <f t="shared" ca="1" si="209"/>
        <v>-1060.5524955459994</v>
      </c>
      <c r="AO293" s="60">
        <f t="shared" ca="1" si="209"/>
        <v>1060.5524955459994</v>
      </c>
      <c r="AP293" s="63">
        <f t="shared" si="185"/>
        <v>35</v>
      </c>
      <c r="AQ293" s="62">
        <f t="shared" si="186"/>
        <v>2.5523079808694358</v>
      </c>
      <c r="AR293" s="62">
        <f t="shared" si="187"/>
        <v>127.61539904347178</v>
      </c>
      <c r="AS293" s="62">
        <f t="shared" si="188"/>
        <v>255.23079808694357</v>
      </c>
      <c r="AT293" s="62">
        <f t="shared" si="189"/>
        <v>-127.61539904347178</v>
      </c>
      <c r="AU293" s="62">
        <f t="shared" si="190"/>
        <v>382.84619713041536</v>
      </c>
      <c r="AV293" s="62">
        <f t="shared" si="191"/>
        <v>-510.46159617388713</v>
      </c>
      <c r="AW293" s="63">
        <f t="shared" si="202"/>
        <v>-127.61539904347177</v>
      </c>
      <c r="AX293" s="61" t="str">
        <f t="shared" ca="1" si="192"/>
        <v/>
      </c>
      <c r="AY293" s="69">
        <f t="shared" ca="1" si="203"/>
        <v>9184.4475044540013</v>
      </c>
      <c r="AZ293" s="51">
        <f t="shared" si="193"/>
        <v>893.30779330430244</v>
      </c>
      <c r="BA293" s="55">
        <f t="shared" ca="1" si="194"/>
        <v>9.6234974209560398E-2</v>
      </c>
      <c r="BB293" s="55">
        <f t="shared" ca="1" si="204"/>
        <v>-0.17787830225960424</v>
      </c>
      <c r="BC293" s="64">
        <f t="shared" ca="1" si="195"/>
        <v>-845.04634718251828</v>
      </c>
      <c r="BE293" s="52" t="str">
        <f t="shared" ca="1" si="196"/>
        <v/>
      </c>
      <c r="BF293" s="52" t="str">
        <f t="shared" ca="1" si="197"/>
        <v/>
      </c>
      <c r="BG293" s="52">
        <f t="shared" ca="1" si="205"/>
        <v>12.399999999999958</v>
      </c>
      <c r="BH293" s="52">
        <f t="shared" ca="1" si="206"/>
        <v>12.399999999999958</v>
      </c>
    </row>
    <row r="294" spans="19:60">
      <c r="S294" s="68">
        <f t="shared" si="207"/>
        <v>7</v>
      </c>
      <c r="T294" s="69">
        <f t="shared" si="207"/>
        <v>2</v>
      </c>
      <c r="U294" s="70">
        <f t="shared" si="198"/>
        <v>3</v>
      </c>
      <c r="V294" s="68">
        <f t="shared" si="199"/>
        <v>4</v>
      </c>
      <c r="W294" s="70">
        <f t="shared" si="199"/>
        <v>7</v>
      </c>
      <c r="X294" s="71">
        <f t="shared" si="199"/>
        <v>0.42857142857142855</v>
      </c>
      <c r="Y294" s="71">
        <f t="shared" si="199"/>
        <v>0.5</v>
      </c>
      <c r="Z294" s="69">
        <f t="shared" si="199"/>
        <v>10000</v>
      </c>
      <c r="AA294" s="69">
        <f t="shared" ca="1" si="199"/>
        <v>9282.5690518609536</v>
      </c>
      <c r="AB294" s="69">
        <f t="shared" ca="1" si="200"/>
        <v>-717.43094813904645</v>
      </c>
      <c r="AC294" s="69">
        <f t="shared" ca="1" si="201"/>
        <v>188.25048771415089</v>
      </c>
      <c r="AD294" s="73">
        <f t="shared" si="208"/>
        <v>12.299999999999958</v>
      </c>
      <c r="AE294" s="69">
        <f t="shared" si="209"/>
        <v>0.70000000000000007</v>
      </c>
      <c r="AF294" s="69">
        <f t="shared" si="209"/>
        <v>4.9000000000000004</v>
      </c>
      <c r="AG294" s="78">
        <f t="shared" si="209"/>
        <v>200</v>
      </c>
      <c r="AH294" s="60">
        <f t="shared" si="209"/>
        <v>50</v>
      </c>
      <c r="AI294" s="60">
        <f t="shared" si="209"/>
        <v>245.00000000000003</v>
      </c>
      <c r="AJ294" s="60">
        <f t="shared" si="209"/>
        <v>10245</v>
      </c>
      <c r="AK294" s="60">
        <f t="shared" si="209"/>
        <v>927.43094813904702</v>
      </c>
      <c r="AL294" s="60">
        <f t="shared" si="209"/>
        <v>18.548618962780939</v>
      </c>
      <c r="AM294" s="60">
        <f t="shared" ca="1" si="209"/>
        <v>-1060.5524955459994</v>
      </c>
      <c r="AN294" s="60">
        <f t="shared" ca="1" si="209"/>
        <v>-1060.5524955459994</v>
      </c>
      <c r="AO294" s="60">
        <f t="shared" ca="1" si="209"/>
        <v>1060.5524955459994</v>
      </c>
      <c r="AP294" s="63">
        <f t="shared" si="185"/>
        <v>35</v>
      </c>
      <c r="AQ294" s="62">
        <f t="shared" si="186"/>
        <v>2.564928370957805</v>
      </c>
      <c r="AR294" s="62">
        <f t="shared" si="187"/>
        <v>128.24641854789024</v>
      </c>
      <c r="AS294" s="62">
        <f t="shared" si="188"/>
        <v>256.49283709578049</v>
      </c>
      <c r="AT294" s="62">
        <f t="shared" si="189"/>
        <v>-128.24641854789024</v>
      </c>
      <c r="AU294" s="62">
        <f t="shared" si="190"/>
        <v>384.73925564367073</v>
      </c>
      <c r="AV294" s="62">
        <f t="shared" si="191"/>
        <v>-512.98567419156097</v>
      </c>
      <c r="AW294" s="63">
        <f t="shared" si="202"/>
        <v>-128.24641854789024</v>
      </c>
      <c r="AX294" s="61" t="str">
        <f t="shared" ca="1" si="192"/>
        <v/>
      </c>
      <c r="AY294" s="69">
        <f t="shared" ca="1" si="203"/>
        <v>9184.4475044540013</v>
      </c>
      <c r="AZ294" s="51">
        <f t="shared" si="193"/>
        <v>897.72492983523171</v>
      </c>
      <c r="BA294" s="55">
        <f t="shared" ca="1" si="194"/>
        <v>9.6710827015637157E-2</v>
      </c>
      <c r="BB294" s="55">
        <f t="shared" ca="1" si="204"/>
        <v>-0.17875785660006765</v>
      </c>
      <c r="BC294" s="64">
        <f t="shared" ca="1" si="195"/>
        <v>-845.67736668693669</v>
      </c>
      <c r="BE294" s="52" t="str">
        <f t="shared" ca="1" si="196"/>
        <v/>
      </c>
      <c r="BF294" s="52" t="str">
        <f t="shared" ca="1" si="197"/>
        <v/>
      </c>
      <c r="BG294" s="52">
        <f t="shared" ca="1" si="205"/>
        <v>12.299999999999958</v>
      </c>
      <c r="BH294" s="52">
        <f t="shared" ca="1" si="206"/>
        <v>12.299999999999958</v>
      </c>
    </row>
    <row r="295" spans="19:60">
      <c r="S295" s="68">
        <f t="shared" si="207"/>
        <v>7</v>
      </c>
      <c r="T295" s="69">
        <f t="shared" si="207"/>
        <v>2</v>
      </c>
      <c r="U295" s="70">
        <f t="shared" si="198"/>
        <v>3</v>
      </c>
      <c r="V295" s="68">
        <f t="shared" si="199"/>
        <v>4</v>
      </c>
      <c r="W295" s="70">
        <f t="shared" si="199"/>
        <v>7</v>
      </c>
      <c r="X295" s="71">
        <f t="shared" si="199"/>
        <v>0.42857142857142855</v>
      </c>
      <c r="Y295" s="71">
        <f t="shared" si="199"/>
        <v>0.5</v>
      </c>
      <c r="Z295" s="69">
        <f t="shared" si="199"/>
        <v>10000</v>
      </c>
      <c r="AA295" s="69">
        <f t="shared" ca="1" si="199"/>
        <v>9282.5690518609536</v>
      </c>
      <c r="AB295" s="69">
        <f t="shared" ca="1" si="200"/>
        <v>-717.43094813904645</v>
      </c>
      <c r="AC295" s="69">
        <f t="shared" ca="1" si="201"/>
        <v>188.25048771415089</v>
      </c>
      <c r="AD295" s="73">
        <f t="shared" si="208"/>
        <v>12.199999999999958</v>
      </c>
      <c r="AE295" s="69">
        <f t="shared" si="209"/>
        <v>0.70000000000000007</v>
      </c>
      <c r="AF295" s="69">
        <f t="shared" si="209"/>
        <v>4.9000000000000004</v>
      </c>
      <c r="AG295" s="78">
        <f t="shared" si="209"/>
        <v>200</v>
      </c>
      <c r="AH295" s="60">
        <f t="shared" si="209"/>
        <v>50</v>
      </c>
      <c r="AI295" s="60">
        <f t="shared" si="209"/>
        <v>245.00000000000003</v>
      </c>
      <c r="AJ295" s="60">
        <f t="shared" si="209"/>
        <v>10245</v>
      </c>
      <c r="AK295" s="60">
        <f t="shared" si="209"/>
        <v>927.43094813904702</v>
      </c>
      <c r="AL295" s="60">
        <f t="shared" si="209"/>
        <v>18.548618962780939</v>
      </c>
      <c r="AM295" s="60">
        <f t="shared" ca="1" si="209"/>
        <v>-1060.5524955459994</v>
      </c>
      <c r="AN295" s="60">
        <f t="shared" ca="1" si="209"/>
        <v>-1060.5524955459994</v>
      </c>
      <c r="AO295" s="60">
        <f t="shared" ca="1" si="209"/>
        <v>1060.5524955459994</v>
      </c>
      <c r="AP295" s="63">
        <f t="shared" si="185"/>
        <v>35</v>
      </c>
      <c r="AQ295" s="62">
        <f t="shared" si="186"/>
        <v>2.5777556526869674</v>
      </c>
      <c r="AR295" s="62">
        <f t="shared" si="187"/>
        <v>128.88778263434835</v>
      </c>
      <c r="AS295" s="62">
        <f t="shared" si="188"/>
        <v>257.77556526869671</v>
      </c>
      <c r="AT295" s="62">
        <f t="shared" si="189"/>
        <v>-128.88778263434835</v>
      </c>
      <c r="AU295" s="62">
        <f t="shared" si="190"/>
        <v>386.66334790304506</v>
      </c>
      <c r="AV295" s="62">
        <f t="shared" si="191"/>
        <v>-515.55113053739342</v>
      </c>
      <c r="AW295" s="63">
        <f t="shared" si="202"/>
        <v>-128.88778263434835</v>
      </c>
      <c r="AX295" s="61" t="str">
        <f t="shared" ca="1" si="192"/>
        <v/>
      </c>
      <c r="AY295" s="69">
        <f t="shared" ca="1" si="203"/>
        <v>9184.4475044540013</v>
      </c>
      <c r="AZ295" s="51">
        <f t="shared" si="193"/>
        <v>902.21447844043848</v>
      </c>
      <c r="BA295" s="55">
        <f t="shared" ca="1" si="194"/>
        <v>9.71944806873873E-2</v>
      </c>
      <c r="BB295" s="55">
        <f t="shared" ca="1" si="204"/>
        <v>-0.17965182986414521</v>
      </c>
      <c r="BC295" s="64">
        <f t="shared" ca="1" si="195"/>
        <v>-846.3187307733948</v>
      </c>
      <c r="BE295" s="52" t="str">
        <f t="shared" ca="1" si="196"/>
        <v/>
      </c>
      <c r="BF295" s="52" t="str">
        <f t="shared" ca="1" si="197"/>
        <v/>
      </c>
      <c r="BG295" s="52">
        <f t="shared" ca="1" si="205"/>
        <v>12.199999999999958</v>
      </c>
      <c r="BH295" s="52">
        <f t="shared" ca="1" si="206"/>
        <v>12.199999999999958</v>
      </c>
    </row>
    <row r="296" spans="19:60">
      <c r="S296" s="68">
        <f t="shared" si="207"/>
        <v>7</v>
      </c>
      <c r="T296" s="69">
        <f t="shared" si="207"/>
        <v>2</v>
      </c>
      <c r="U296" s="70">
        <f t="shared" si="198"/>
        <v>3</v>
      </c>
      <c r="V296" s="68">
        <f t="shared" si="199"/>
        <v>4</v>
      </c>
      <c r="W296" s="70">
        <f t="shared" si="199"/>
        <v>7</v>
      </c>
      <c r="X296" s="71">
        <f t="shared" si="199"/>
        <v>0.42857142857142855</v>
      </c>
      <c r="Y296" s="71">
        <f t="shared" si="199"/>
        <v>0.5</v>
      </c>
      <c r="Z296" s="69">
        <f t="shared" si="199"/>
        <v>10000</v>
      </c>
      <c r="AA296" s="69">
        <f t="shared" ca="1" si="199"/>
        <v>9282.5690518609536</v>
      </c>
      <c r="AB296" s="69">
        <f t="shared" ca="1" si="200"/>
        <v>-717.43094813904645</v>
      </c>
      <c r="AC296" s="69">
        <f t="shared" ca="1" si="201"/>
        <v>188.25048771415089</v>
      </c>
      <c r="AD296" s="73">
        <f t="shared" si="208"/>
        <v>12.099999999999959</v>
      </c>
      <c r="AE296" s="69">
        <f t="shared" si="209"/>
        <v>0.70000000000000007</v>
      </c>
      <c r="AF296" s="69">
        <f t="shared" si="209"/>
        <v>4.9000000000000004</v>
      </c>
      <c r="AG296" s="78">
        <f t="shared" si="209"/>
        <v>200</v>
      </c>
      <c r="AH296" s="60">
        <f t="shared" si="209"/>
        <v>50</v>
      </c>
      <c r="AI296" s="60">
        <f t="shared" si="209"/>
        <v>245.00000000000003</v>
      </c>
      <c r="AJ296" s="60">
        <f t="shared" si="209"/>
        <v>10245</v>
      </c>
      <c r="AK296" s="60">
        <f t="shared" si="209"/>
        <v>927.43094813904702</v>
      </c>
      <c r="AL296" s="60">
        <f t="shared" si="209"/>
        <v>18.548618962780939</v>
      </c>
      <c r="AM296" s="60">
        <f t="shared" ca="1" si="209"/>
        <v>-1060.5524955459994</v>
      </c>
      <c r="AN296" s="60">
        <f t="shared" ca="1" si="209"/>
        <v>-1060.5524955459994</v>
      </c>
      <c r="AO296" s="60">
        <f t="shared" ca="1" si="209"/>
        <v>1060.5524955459994</v>
      </c>
      <c r="AP296" s="63">
        <f t="shared" si="185"/>
        <v>35</v>
      </c>
      <c r="AQ296" s="62">
        <f t="shared" si="186"/>
        <v>2.5907949556017358</v>
      </c>
      <c r="AR296" s="62">
        <f t="shared" si="187"/>
        <v>129.5397477800868</v>
      </c>
      <c r="AS296" s="62">
        <f t="shared" si="188"/>
        <v>259.0794955601736</v>
      </c>
      <c r="AT296" s="62">
        <f t="shared" si="189"/>
        <v>-129.5397477800868</v>
      </c>
      <c r="AU296" s="62">
        <f t="shared" si="190"/>
        <v>388.61924334026037</v>
      </c>
      <c r="AV296" s="62">
        <f t="shared" si="191"/>
        <v>-518.1589911203472</v>
      </c>
      <c r="AW296" s="63">
        <f t="shared" si="202"/>
        <v>-129.53974778008683</v>
      </c>
      <c r="AX296" s="61" t="str">
        <f t="shared" ca="1" si="192"/>
        <v/>
      </c>
      <c r="AY296" s="69">
        <f t="shared" ca="1" si="203"/>
        <v>9184.4475044540013</v>
      </c>
      <c r="AZ296" s="51">
        <f t="shared" si="193"/>
        <v>906.77823446060756</v>
      </c>
      <c r="BA296" s="55">
        <f t="shared" ca="1" si="194"/>
        <v>9.7686128634703578E-2</v>
      </c>
      <c r="BB296" s="55">
        <f t="shared" ca="1" si="204"/>
        <v>-0.1805605795458109</v>
      </c>
      <c r="BC296" s="64">
        <f t="shared" ca="1" si="195"/>
        <v>-846.97069591913328</v>
      </c>
      <c r="BE296" s="52" t="str">
        <f t="shared" ca="1" si="196"/>
        <v/>
      </c>
      <c r="BF296" s="52" t="str">
        <f t="shared" ca="1" si="197"/>
        <v/>
      </c>
      <c r="BG296" s="52">
        <f t="shared" ca="1" si="205"/>
        <v>12.099999999999959</v>
      </c>
      <c r="BH296" s="52">
        <f t="shared" ca="1" si="206"/>
        <v>12.099999999999959</v>
      </c>
    </row>
    <row r="297" spans="19:60">
      <c r="S297" s="68">
        <f t="shared" si="207"/>
        <v>7</v>
      </c>
      <c r="T297" s="69">
        <f t="shared" si="207"/>
        <v>2</v>
      </c>
      <c r="U297" s="70">
        <f t="shared" si="198"/>
        <v>3</v>
      </c>
      <c r="V297" s="68">
        <f t="shared" si="199"/>
        <v>4</v>
      </c>
      <c r="W297" s="70">
        <f t="shared" si="199"/>
        <v>7</v>
      </c>
      <c r="X297" s="71">
        <f t="shared" si="199"/>
        <v>0.42857142857142855</v>
      </c>
      <c r="Y297" s="71">
        <f t="shared" si="199"/>
        <v>0.5</v>
      </c>
      <c r="Z297" s="69">
        <f t="shared" si="199"/>
        <v>10000</v>
      </c>
      <c r="AA297" s="69">
        <f t="shared" ca="1" si="199"/>
        <v>9282.5690518609536</v>
      </c>
      <c r="AB297" s="69">
        <f t="shared" ca="1" si="200"/>
        <v>-717.43094813904645</v>
      </c>
      <c r="AC297" s="69">
        <f t="shared" ca="1" si="201"/>
        <v>188.25048771415089</v>
      </c>
      <c r="AD297" s="73">
        <f t="shared" si="208"/>
        <v>11.999999999999959</v>
      </c>
      <c r="AE297" s="69">
        <f t="shared" si="209"/>
        <v>0.70000000000000007</v>
      </c>
      <c r="AF297" s="69">
        <f t="shared" si="209"/>
        <v>4.9000000000000004</v>
      </c>
      <c r="AG297" s="78">
        <f t="shared" si="209"/>
        <v>200</v>
      </c>
      <c r="AH297" s="60">
        <f t="shared" si="209"/>
        <v>50</v>
      </c>
      <c r="AI297" s="60">
        <f t="shared" si="209"/>
        <v>245.00000000000003</v>
      </c>
      <c r="AJ297" s="60">
        <f t="shared" si="209"/>
        <v>10245</v>
      </c>
      <c r="AK297" s="60">
        <f t="shared" si="209"/>
        <v>927.43094813904702</v>
      </c>
      <c r="AL297" s="60">
        <f t="shared" si="209"/>
        <v>18.548618962780939</v>
      </c>
      <c r="AM297" s="60">
        <f t="shared" ca="1" si="209"/>
        <v>-1060.5524955459994</v>
      </c>
      <c r="AN297" s="60">
        <f t="shared" ca="1" si="209"/>
        <v>-1060.5524955459994</v>
      </c>
      <c r="AO297" s="60">
        <f t="shared" ca="1" si="209"/>
        <v>1060.5524955459994</v>
      </c>
      <c r="AP297" s="63">
        <f t="shared" si="185"/>
        <v>35</v>
      </c>
      <c r="AQ297" s="62">
        <f t="shared" si="186"/>
        <v>2.6040515802317503</v>
      </c>
      <c r="AR297" s="62">
        <f t="shared" si="187"/>
        <v>130.20257901158752</v>
      </c>
      <c r="AS297" s="62">
        <f t="shared" si="188"/>
        <v>260.40515802317503</v>
      </c>
      <c r="AT297" s="62">
        <f t="shared" si="189"/>
        <v>-130.20257901158752</v>
      </c>
      <c r="AU297" s="62">
        <f t="shared" si="190"/>
        <v>390.60773703476252</v>
      </c>
      <c r="AV297" s="62">
        <f t="shared" si="191"/>
        <v>-520.81031604635007</v>
      </c>
      <c r="AW297" s="63">
        <f t="shared" si="202"/>
        <v>-130.20257901158755</v>
      </c>
      <c r="AX297" s="61" t="str">
        <f t="shared" ca="1" si="192"/>
        <v/>
      </c>
      <c r="AY297" s="69">
        <f t="shared" ca="1" si="203"/>
        <v>9184.4475044540013</v>
      </c>
      <c r="AZ297" s="51">
        <f t="shared" si="193"/>
        <v>911.41805308111259</v>
      </c>
      <c r="BA297" s="55">
        <f t="shared" ca="1" si="194"/>
        <v>9.8185970714475115E-2</v>
      </c>
      <c r="BB297" s="55">
        <f t="shared" ca="1" si="204"/>
        <v>-0.18148447505550425</v>
      </c>
      <c r="BC297" s="64">
        <f t="shared" ca="1" si="195"/>
        <v>-847.633527150634</v>
      </c>
      <c r="BE297" s="52" t="str">
        <f t="shared" ca="1" si="196"/>
        <v/>
      </c>
      <c r="BF297" s="52" t="str">
        <f t="shared" ca="1" si="197"/>
        <v/>
      </c>
      <c r="BG297" s="52">
        <f t="shared" ca="1" si="205"/>
        <v>11.999999999999959</v>
      </c>
      <c r="BH297" s="52">
        <f t="shared" ca="1" si="206"/>
        <v>11.999999999999959</v>
      </c>
    </row>
    <row r="298" spans="19:60">
      <c r="S298" s="68">
        <f t="shared" si="207"/>
        <v>7</v>
      </c>
      <c r="T298" s="69">
        <f t="shared" si="207"/>
        <v>2</v>
      </c>
      <c r="U298" s="70">
        <f t="shared" si="198"/>
        <v>3</v>
      </c>
      <c r="V298" s="68">
        <f t="shared" ref="V298:AA313" si="210">V297</f>
        <v>4</v>
      </c>
      <c r="W298" s="70">
        <f t="shared" si="210"/>
        <v>7</v>
      </c>
      <c r="X298" s="71">
        <f t="shared" si="210"/>
        <v>0.42857142857142855</v>
      </c>
      <c r="Y298" s="71">
        <f t="shared" si="210"/>
        <v>0.5</v>
      </c>
      <c r="Z298" s="69">
        <f t="shared" si="210"/>
        <v>10000</v>
      </c>
      <c r="AA298" s="69">
        <f t="shared" ca="1" si="210"/>
        <v>9282.5690518609536</v>
      </c>
      <c r="AB298" s="69">
        <f t="shared" ca="1" si="200"/>
        <v>-717.43094813904645</v>
      </c>
      <c r="AC298" s="69">
        <f t="shared" ca="1" si="201"/>
        <v>188.25048771415089</v>
      </c>
      <c r="AD298" s="73">
        <f t="shared" si="208"/>
        <v>11.899999999999959</v>
      </c>
      <c r="AE298" s="69">
        <f t="shared" si="209"/>
        <v>0.70000000000000007</v>
      </c>
      <c r="AF298" s="69">
        <f t="shared" si="209"/>
        <v>4.9000000000000004</v>
      </c>
      <c r="AG298" s="78">
        <f t="shared" si="209"/>
        <v>200</v>
      </c>
      <c r="AH298" s="60">
        <f t="shared" si="209"/>
        <v>50</v>
      </c>
      <c r="AI298" s="60">
        <f t="shared" si="209"/>
        <v>245.00000000000003</v>
      </c>
      <c r="AJ298" s="60">
        <f t="shared" si="209"/>
        <v>10245</v>
      </c>
      <c r="AK298" s="60">
        <f t="shared" si="209"/>
        <v>927.43094813904702</v>
      </c>
      <c r="AL298" s="60">
        <f t="shared" si="209"/>
        <v>18.548618962780939</v>
      </c>
      <c r="AM298" s="60">
        <f t="shared" ca="1" si="209"/>
        <v>-1060.5524955459994</v>
      </c>
      <c r="AN298" s="60">
        <f t="shared" ca="1" si="209"/>
        <v>-1060.5524955459994</v>
      </c>
      <c r="AO298" s="60">
        <f t="shared" ca="1" si="209"/>
        <v>1060.5524955459994</v>
      </c>
      <c r="AP298" s="63">
        <f t="shared" si="185"/>
        <v>35</v>
      </c>
      <c r="AQ298" s="62">
        <f t="shared" si="186"/>
        <v>2.6175310052757146</v>
      </c>
      <c r="AR298" s="62">
        <f t="shared" si="187"/>
        <v>130.87655026378573</v>
      </c>
      <c r="AS298" s="62">
        <f t="shared" si="188"/>
        <v>261.75310052757146</v>
      </c>
      <c r="AT298" s="62">
        <f t="shared" si="189"/>
        <v>-130.87655026378573</v>
      </c>
      <c r="AU298" s="62">
        <f t="shared" si="190"/>
        <v>392.62965079135722</v>
      </c>
      <c r="AV298" s="62">
        <f t="shared" si="191"/>
        <v>-523.50620105514292</v>
      </c>
      <c r="AW298" s="63">
        <f t="shared" si="202"/>
        <v>-130.8765502637857</v>
      </c>
      <c r="AX298" s="61" t="str">
        <f t="shared" ca="1" si="192"/>
        <v/>
      </c>
      <c r="AY298" s="69">
        <f t="shared" ca="1" si="203"/>
        <v>9184.4475044540013</v>
      </c>
      <c r="AZ298" s="51">
        <f t="shared" si="193"/>
        <v>916.13585184650015</v>
      </c>
      <c r="BA298" s="55">
        <f t="shared" ca="1" si="194"/>
        <v>9.8694213501469702E-2</v>
      </c>
      <c r="BB298" s="55">
        <f t="shared" ca="1" si="204"/>
        <v>-0.18242389822082264</v>
      </c>
      <c r="BC298" s="64">
        <f t="shared" ca="1" si="195"/>
        <v>-848.30749840283215</v>
      </c>
      <c r="BE298" s="52" t="str">
        <f t="shared" ca="1" si="196"/>
        <v/>
      </c>
      <c r="BF298" s="52" t="str">
        <f t="shared" ca="1" si="197"/>
        <v/>
      </c>
      <c r="BG298" s="52">
        <f t="shared" ca="1" si="205"/>
        <v>11.899999999999959</v>
      </c>
      <c r="BH298" s="52">
        <f t="shared" ca="1" si="206"/>
        <v>11.899999999999959</v>
      </c>
    </row>
    <row r="299" spans="19:60">
      <c r="S299" s="68">
        <f t="shared" ref="S299:T314" si="211">S298</f>
        <v>7</v>
      </c>
      <c r="T299" s="69">
        <f t="shared" si="211"/>
        <v>2</v>
      </c>
      <c r="U299" s="70">
        <f t="shared" si="198"/>
        <v>3</v>
      </c>
      <c r="V299" s="68">
        <f t="shared" si="210"/>
        <v>4</v>
      </c>
      <c r="W299" s="70">
        <f t="shared" si="210"/>
        <v>7</v>
      </c>
      <c r="X299" s="71">
        <f t="shared" si="210"/>
        <v>0.42857142857142855</v>
      </c>
      <c r="Y299" s="71">
        <f t="shared" si="210"/>
        <v>0.5</v>
      </c>
      <c r="Z299" s="69">
        <f t="shared" si="210"/>
        <v>10000</v>
      </c>
      <c r="AA299" s="69">
        <f t="shared" ca="1" si="210"/>
        <v>9282.5690518609536</v>
      </c>
      <c r="AB299" s="69">
        <f t="shared" ca="1" si="200"/>
        <v>-717.43094813904645</v>
      </c>
      <c r="AC299" s="69">
        <f t="shared" ca="1" si="201"/>
        <v>188.25048771415089</v>
      </c>
      <c r="AD299" s="73">
        <f t="shared" si="208"/>
        <v>11.79999999999996</v>
      </c>
      <c r="AE299" s="69">
        <f t="shared" ref="AE299:AO314" si="212">AE298</f>
        <v>0.70000000000000007</v>
      </c>
      <c r="AF299" s="69">
        <f t="shared" si="212"/>
        <v>4.9000000000000004</v>
      </c>
      <c r="AG299" s="78">
        <f t="shared" si="212"/>
        <v>200</v>
      </c>
      <c r="AH299" s="60">
        <f t="shared" si="212"/>
        <v>50</v>
      </c>
      <c r="AI299" s="60">
        <f t="shared" si="212"/>
        <v>245.00000000000003</v>
      </c>
      <c r="AJ299" s="60">
        <f t="shared" si="212"/>
        <v>10245</v>
      </c>
      <c r="AK299" s="60">
        <f t="shared" si="212"/>
        <v>927.43094813904702</v>
      </c>
      <c r="AL299" s="60">
        <f t="shared" si="212"/>
        <v>18.548618962780939</v>
      </c>
      <c r="AM299" s="60">
        <f t="shared" ca="1" si="212"/>
        <v>-1060.5524955459994</v>
      </c>
      <c r="AN299" s="60">
        <f t="shared" ca="1" si="212"/>
        <v>-1060.5524955459994</v>
      </c>
      <c r="AO299" s="60">
        <f t="shared" ca="1" si="212"/>
        <v>1060.5524955459994</v>
      </c>
      <c r="AP299" s="63">
        <f t="shared" si="185"/>
        <v>35</v>
      </c>
      <c r="AQ299" s="62">
        <f t="shared" si="186"/>
        <v>2.6312388951509327</v>
      </c>
      <c r="AR299" s="62">
        <f t="shared" si="187"/>
        <v>131.56194475754663</v>
      </c>
      <c r="AS299" s="62">
        <f t="shared" si="188"/>
        <v>263.12388951509325</v>
      </c>
      <c r="AT299" s="62">
        <f t="shared" si="189"/>
        <v>-131.56194475754663</v>
      </c>
      <c r="AU299" s="62">
        <f t="shared" si="190"/>
        <v>394.68583427263991</v>
      </c>
      <c r="AV299" s="62">
        <f t="shared" si="191"/>
        <v>-526.24777903018651</v>
      </c>
      <c r="AW299" s="63">
        <f t="shared" si="202"/>
        <v>-131.5619447575466</v>
      </c>
      <c r="AX299" s="61" t="str">
        <f t="shared" ca="1" si="192"/>
        <v/>
      </c>
      <c r="AY299" s="69">
        <f t="shared" ca="1" si="203"/>
        <v>9184.4475044540013</v>
      </c>
      <c r="AZ299" s="51">
        <f t="shared" si="193"/>
        <v>920.93361330282642</v>
      </c>
      <c r="BA299" s="55">
        <f t="shared" ca="1" si="194"/>
        <v>9.9211070572989626E-2</v>
      </c>
      <c r="BB299" s="55">
        <f t="shared" ca="1" si="204"/>
        <v>-0.18337924381267195</v>
      </c>
      <c r="BC299" s="64">
        <f t="shared" ca="1" si="195"/>
        <v>-848.99289289659305</v>
      </c>
      <c r="BE299" s="52" t="str">
        <f t="shared" ca="1" si="196"/>
        <v/>
      </c>
      <c r="BF299" s="52" t="str">
        <f t="shared" ca="1" si="197"/>
        <v/>
      </c>
      <c r="BG299" s="52">
        <f t="shared" ca="1" si="205"/>
        <v>11.79999999999996</v>
      </c>
      <c r="BH299" s="52">
        <f t="shared" ca="1" si="206"/>
        <v>11.79999999999996</v>
      </c>
    </row>
    <row r="300" spans="19:60">
      <c r="S300" s="68">
        <f t="shared" si="211"/>
        <v>7</v>
      </c>
      <c r="T300" s="69">
        <f t="shared" si="211"/>
        <v>2</v>
      </c>
      <c r="U300" s="70">
        <f t="shared" si="198"/>
        <v>3</v>
      </c>
      <c r="V300" s="68">
        <f t="shared" si="210"/>
        <v>4</v>
      </c>
      <c r="W300" s="70">
        <f t="shared" si="210"/>
        <v>7</v>
      </c>
      <c r="X300" s="71">
        <f t="shared" si="210"/>
        <v>0.42857142857142855</v>
      </c>
      <c r="Y300" s="71">
        <f t="shared" si="210"/>
        <v>0.5</v>
      </c>
      <c r="Z300" s="69">
        <f t="shared" si="210"/>
        <v>10000</v>
      </c>
      <c r="AA300" s="69">
        <f t="shared" ca="1" si="210"/>
        <v>9282.5690518609536</v>
      </c>
      <c r="AB300" s="69">
        <f t="shared" ca="1" si="200"/>
        <v>-717.43094813904645</v>
      </c>
      <c r="AC300" s="69">
        <f t="shared" ca="1" si="201"/>
        <v>188.25048771415089</v>
      </c>
      <c r="AD300" s="73">
        <f t="shared" si="208"/>
        <v>11.69999999999996</v>
      </c>
      <c r="AE300" s="69">
        <f t="shared" si="212"/>
        <v>0.70000000000000007</v>
      </c>
      <c r="AF300" s="69">
        <f t="shared" si="212"/>
        <v>4.9000000000000004</v>
      </c>
      <c r="AG300" s="78">
        <f t="shared" si="212"/>
        <v>200</v>
      </c>
      <c r="AH300" s="60">
        <f t="shared" si="212"/>
        <v>50</v>
      </c>
      <c r="AI300" s="60">
        <f t="shared" si="212"/>
        <v>245.00000000000003</v>
      </c>
      <c r="AJ300" s="60">
        <f t="shared" si="212"/>
        <v>10245</v>
      </c>
      <c r="AK300" s="60">
        <f t="shared" si="212"/>
        <v>927.43094813904702</v>
      </c>
      <c r="AL300" s="60">
        <f t="shared" si="212"/>
        <v>18.548618962780939</v>
      </c>
      <c r="AM300" s="60">
        <f t="shared" ca="1" si="212"/>
        <v>-1060.5524955459994</v>
      </c>
      <c r="AN300" s="60">
        <f t="shared" ca="1" si="212"/>
        <v>-1060.5524955459994</v>
      </c>
      <c r="AO300" s="60">
        <f t="shared" ca="1" si="212"/>
        <v>1060.5524955459994</v>
      </c>
      <c r="AP300" s="63">
        <f t="shared" si="185"/>
        <v>35</v>
      </c>
      <c r="AQ300" s="62">
        <f t="shared" si="186"/>
        <v>2.6451811079300001</v>
      </c>
      <c r="AR300" s="62">
        <f t="shared" si="187"/>
        <v>132.2590553965</v>
      </c>
      <c r="AS300" s="62">
        <f t="shared" si="188"/>
        <v>264.51811079300001</v>
      </c>
      <c r="AT300" s="62">
        <f t="shared" si="189"/>
        <v>-132.2590553965</v>
      </c>
      <c r="AU300" s="62">
        <f t="shared" si="190"/>
        <v>396.77716618950001</v>
      </c>
      <c r="AV300" s="62">
        <f t="shared" si="191"/>
        <v>-529.03622158600001</v>
      </c>
      <c r="AW300" s="63">
        <f t="shared" si="202"/>
        <v>-132.2590553965</v>
      </c>
      <c r="AX300" s="61" t="str">
        <f t="shared" ca="1" si="192"/>
        <v/>
      </c>
      <c r="AY300" s="69">
        <f t="shared" ca="1" si="203"/>
        <v>9184.4475044540013</v>
      </c>
      <c r="AZ300" s="51">
        <f t="shared" si="193"/>
        <v>925.81338777550002</v>
      </c>
      <c r="BA300" s="55">
        <f t="shared" ca="1" si="194"/>
        <v>9.9736762808125254E-2</v>
      </c>
      <c r="BB300" s="55">
        <f t="shared" ca="1" si="204"/>
        <v>-0.18435092009839901</v>
      </c>
      <c r="BC300" s="64">
        <f t="shared" ca="1" si="195"/>
        <v>-849.69000353554645</v>
      </c>
      <c r="BE300" s="52" t="str">
        <f t="shared" ca="1" si="196"/>
        <v/>
      </c>
      <c r="BF300" s="52" t="str">
        <f t="shared" ca="1" si="197"/>
        <v/>
      </c>
      <c r="BG300" s="52">
        <f t="shared" ca="1" si="205"/>
        <v>11.69999999999996</v>
      </c>
      <c r="BH300" s="52">
        <f t="shared" ca="1" si="206"/>
        <v>11.69999999999996</v>
      </c>
    </row>
    <row r="301" spans="19:60">
      <c r="S301" s="68">
        <f t="shared" si="211"/>
        <v>7</v>
      </c>
      <c r="T301" s="69">
        <f t="shared" si="211"/>
        <v>2</v>
      </c>
      <c r="U301" s="70">
        <f t="shared" si="198"/>
        <v>3</v>
      </c>
      <c r="V301" s="68">
        <f t="shared" si="210"/>
        <v>4</v>
      </c>
      <c r="W301" s="70">
        <f t="shared" si="210"/>
        <v>7</v>
      </c>
      <c r="X301" s="71">
        <f t="shared" si="210"/>
        <v>0.42857142857142855</v>
      </c>
      <c r="Y301" s="71">
        <f t="shared" si="210"/>
        <v>0.5</v>
      </c>
      <c r="Z301" s="69">
        <f t="shared" si="210"/>
        <v>10000</v>
      </c>
      <c r="AA301" s="69">
        <f t="shared" ca="1" si="210"/>
        <v>9282.5690518609536</v>
      </c>
      <c r="AB301" s="69">
        <f t="shared" ca="1" si="200"/>
        <v>-717.43094813904645</v>
      </c>
      <c r="AC301" s="69">
        <f t="shared" ca="1" si="201"/>
        <v>188.25048771415089</v>
      </c>
      <c r="AD301" s="73">
        <f t="shared" si="208"/>
        <v>11.599999999999961</v>
      </c>
      <c r="AE301" s="69">
        <f t="shared" si="212"/>
        <v>0.70000000000000007</v>
      </c>
      <c r="AF301" s="69">
        <f t="shared" si="212"/>
        <v>4.9000000000000004</v>
      </c>
      <c r="AG301" s="78">
        <f t="shared" si="212"/>
        <v>200</v>
      </c>
      <c r="AH301" s="60">
        <f t="shared" si="212"/>
        <v>50</v>
      </c>
      <c r="AI301" s="60">
        <f t="shared" si="212"/>
        <v>245.00000000000003</v>
      </c>
      <c r="AJ301" s="60">
        <f t="shared" si="212"/>
        <v>10245</v>
      </c>
      <c r="AK301" s="60">
        <f t="shared" si="212"/>
        <v>927.43094813904702</v>
      </c>
      <c r="AL301" s="60">
        <f t="shared" si="212"/>
        <v>18.548618962780939</v>
      </c>
      <c r="AM301" s="60">
        <f t="shared" ca="1" si="212"/>
        <v>-1060.5524955459994</v>
      </c>
      <c r="AN301" s="60">
        <f t="shared" ca="1" si="212"/>
        <v>-1060.5524955459994</v>
      </c>
      <c r="AO301" s="60">
        <f t="shared" ca="1" si="212"/>
        <v>1060.5524955459994</v>
      </c>
      <c r="AP301" s="63">
        <f t="shared" si="185"/>
        <v>35</v>
      </c>
      <c r="AQ301" s="62">
        <f t="shared" si="186"/>
        <v>2.6593637036880176</v>
      </c>
      <c r="AR301" s="62">
        <f t="shared" si="187"/>
        <v>132.96818518440088</v>
      </c>
      <c r="AS301" s="62">
        <f t="shared" si="188"/>
        <v>265.93637036880176</v>
      </c>
      <c r="AT301" s="62">
        <f t="shared" si="189"/>
        <v>-132.96818518440088</v>
      </c>
      <c r="AU301" s="62">
        <f t="shared" si="190"/>
        <v>398.90455555320261</v>
      </c>
      <c r="AV301" s="62">
        <f t="shared" si="191"/>
        <v>-531.87274073760352</v>
      </c>
      <c r="AW301" s="63">
        <f t="shared" si="202"/>
        <v>-132.96818518440091</v>
      </c>
      <c r="AX301" s="61" t="str">
        <f t="shared" ca="1" si="192"/>
        <v/>
      </c>
      <c r="AY301" s="69">
        <f t="shared" ca="1" si="203"/>
        <v>9184.4475044540013</v>
      </c>
      <c r="AZ301" s="51">
        <f t="shared" si="193"/>
        <v>930.77729629080613</v>
      </c>
      <c r="BA301" s="55">
        <f t="shared" ca="1" si="194"/>
        <v>0.10027151870248738</v>
      </c>
      <c r="BB301" s="55">
        <f t="shared" ca="1" si="204"/>
        <v>-0.18533934942353522</v>
      </c>
      <c r="BC301" s="64">
        <f t="shared" ca="1" si="195"/>
        <v>-850.39913332344736</v>
      </c>
      <c r="BE301" s="52" t="str">
        <f t="shared" ca="1" si="196"/>
        <v/>
      </c>
      <c r="BF301" s="52" t="str">
        <f t="shared" ca="1" si="197"/>
        <v/>
      </c>
      <c r="BG301" s="52">
        <f t="shared" ca="1" si="205"/>
        <v>11.599999999999961</v>
      </c>
      <c r="BH301" s="52">
        <f t="shared" ca="1" si="206"/>
        <v>11.599999999999961</v>
      </c>
    </row>
    <row r="302" spans="19:60">
      <c r="S302" s="68">
        <f t="shared" si="211"/>
        <v>7</v>
      </c>
      <c r="T302" s="69">
        <f t="shared" si="211"/>
        <v>2</v>
      </c>
      <c r="U302" s="70">
        <f t="shared" si="198"/>
        <v>3</v>
      </c>
      <c r="V302" s="68">
        <f t="shared" si="210"/>
        <v>4</v>
      </c>
      <c r="W302" s="70">
        <f t="shared" si="210"/>
        <v>7</v>
      </c>
      <c r="X302" s="71">
        <f t="shared" si="210"/>
        <v>0.42857142857142855</v>
      </c>
      <c r="Y302" s="71">
        <f t="shared" si="210"/>
        <v>0.5</v>
      </c>
      <c r="Z302" s="69">
        <f t="shared" si="210"/>
        <v>10000</v>
      </c>
      <c r="AA302" s="69">
        <f t="shared" ca="1" si="210"/>
        <v>9282.5690518609536</v>
      </c>
      <c r="AB302" s="69">
        <f t="shared" ca="1" si="200"/>
        <v>-717.43094813904645</v>
      </c>
      <c r="AC302" s="69">
        <f t="shared" ca="1" si="201"/>
        <v>188.25048771415089</v>
      </c>
      <c r="AD302" s="73">
        <f t="shared" si="208"/>
        <v>11.499999999999961</v>
      </c>
      <c r="AE302" s="69">
        <f t="shared" si="212"/>
        <v>0.70000000000000007</v>
      </c>
      <c r="AF302" s="69">
        <f t="shared" si="212"/>
        <v>4.9000000000000004</v>
      </c>
      <c r="AG302" s="78">
        <f t="shared" si="212"/>
        <v>200</v>
      </c>
      <c r="AH302" s="60">
        <f t="shared" si="212"/>
        <v>50</v>
      </c>
      <c r="AI302" s="60">
        <f t="shared" si="212"/>
        <v>245.00000000000003</v>
      </c>
      <c r="AJ302" s="60">
        <f t="shared" si="212"/>
        <v>10245</v>
      </c>
      <c r="AK302" s="60">
        <f t="shared" si="212"/>
        <v>927.43094813904702</v>
      </c>
      <c r="AL302" s="60">
        <f t="shared" si="212"/>
        <v>18.548618962780939</v>
      </c>
      <c r="AM302" s="60">
        <f t="shared" ca="1" si="212"/>
        <v>-1060.5524955459994</v>
      </c>
      <c r="AN302" s="60">
        <f t="shared" ca="1" si="212"/>
        <v>-1060.5524955459994</v>
      </c>
      <c r="AO302" s="60">
        <f t="shared" ca="1" si="212"/>
        <v>1060.5524955459994</v>
      </c>
      <c r="AP302" s="63">
        <f t="shared" si="185"/>
        <v>35</v>
      </c>
      <c r="AQ302" s="62">
        <f t="shared" si="186"/>
        <v>2.6737929532853046</v>
      </c>
      <c r="AR302" s="62">
        <f t="shared" si="187"/>
        <v>133.68964766426524</v>
      </c>
      <c r="AS302" s="62">
        <f t="shared" si="188"/>
        <v>267.37929532853047</v>
      </c>
      <c r="AT302" s="62">
        <f t="shared" si="189"/>
        <v>-133.68964766426524</v>
      </c>
      <c r="AU302" s="62">
        <f t="shared" si="190"/>
        <v>401.06894299279571</v>
      </c>
      <c r="AV302" s="62">
        <f t="shared" si="191"/>
        <v>-534.75859065706095</v>
      </c>
      <c r="AW302" s="63">
        <f t="shared" si="202"/>
        <v>-133.68964766426524</v>
      </c>
      <c r="AX302" s="61" t="str">
        <f t="shared" ca="1" si="192"/>
        <v/>
      </c>
      <c r="AY302" s="69">
        <f t="shared" ca="1" si="203"/>
        <v>9184.4475044540013</v>
      </c>
      <c r="AZ302" s="51">
        <f t="shared" si="193"/>
        <v>935.8275336498566</v>
      </c>
      <c r="BA302" s="55">
        <f t="shared" ca="1" si="194"/>
        <v>0.10081557469936014</v>
      </c>
      <c r="BB302" s="55">
        <f t="shared" ca="1" si="204"/>
        <v>-0.18634496882389109</v>
      </c>
      <c r="BC302" s="64">
        <f t="shared" ca="1" si="195"/>
        <v>-851.12059580331174</v>
      </c>
      <c r="BE302" s="52" t="str">
        <f t="shared" ca="1" si="196"/>
        <v/>
      </c>
      <c r="BF302" s="52" t="str">
        <f t="shared" ca="1" si="197"/>
        <v/>
      </c>
      <c r="BG302" s="52">
        <f t="shared" ca="1" si="205"/>
        <v>11.499999999999961</v>
      </c>
      <c r="BH302" s="52">
        <f t="shared" ca="1" si="206"/>
        <v>11.499999999999961</v>
      </c>
    </row>
    <row r="303" spans="19:60">
      <c r="S303" s="68">
        <f t="shared" si="211"/>
        <v>7</v>
      </c>
      <c r="T303" s="69">
        <f t="shared" si="211"/>
        <v>2</v>
      </c>
      <c r="U303" s="70">
        <f t="shared" si="198"/>
        <v>3</v>
      </c>
      <c r="V303" s="68">
        <f t="shared" si="210"/>
        <v>4</v>
      </c>
      <c r="W303" s="70">
        <f t="shared" si="210"/>
        <v>7</v>
      </c>
      <c r="X303" s="71">
        <f t="shared" si="210"/>
        <v>0.42857142857142855</v>
      </c>
      <c r="Y303" s="71">
        <f t="shared" si="210"/>
        <v>0.5</v>
      </c>
      <c r="Z303" s="69">
        <f t="shared" si="210"/>
        <v>10000</v>
      </c>
      <c r="AA303" s="69">
        <f t="shared" ca="1" si="210"/>
        <v>9282.5690518609536</v>
      </c>
      <c r="AB303" s="69">
        <f t="shared" ca="1" si="200"/>
        <v>-717.43094813904645</v>
      </c>
      <c r="AC303" s="69">
        <f t="shared" ca="1" si="201"/>
        <v>188.25048771415089</v>
      </c>
      <c r="AD303" s="73">
        <f t="shared" si="208"/>
        <v>11.399999999999961</v>
      </c>
      <c r="AE303" s="69">
        <f t="shared" si="212"/>
        <v>0.70000000000000007</v>
      </c>
      <c r="AF303" s="69">
        <f t="shared" si="212"/>
        <v>4.9000000000000004</v>
      </c>
      <c r="AG303" s="78">
        <f t="shared" si="212"/>
        <v>200</v>
      </c>
      <c r="AH303" s="60">
        <f t="shared" si="212"/>
        <v>50</v>
      </c>
      <c r="AI303" s="60">
        <f t="shared" si="212"/>
        <v>245.00000000000003</v>
      </c>
      <c r="AJ303" s="60">
        <f t="shared" si="212"/>
        <v>10245</v>
      </c>
      <c r="AK303" s="60">
        <f t="shared" si="212"/>
        <v>927.43094813904702</v>
      </c>
      <c r="AL303" s="60">
        <f t="shared" si="212"/>
        <v>18.548618962780939</v>
      </c>
      <c r="AM303" s="60">
        <f t="shared" ca="1" si="212"/>
        <v>-1060.5524955459994</v>
      </c>
      <c r="AN303" s="60">
        <f t="shared" ca="1" si="212"/>
        <v>-1060.5524955459994</v>
      </c>
      <c r="AO303" s="60">
        <f t="shared" ca="1" si="212"/>
        <v>1060.5524955459994</v>
      </c>
      <c r="AP303" s="63">
        <f t="shared" si="185"/>
        <v>35</v>
      </c>
      <c r="AQ303" s="62">
        <f t="shared" si="186"/>
        <v>2.6884753476123686</v>
      </c>
      <c r="AR303" s="62">
        <f t="shared" si="187"/>
        <v>134.42376738061844</v>
      </c>
      <c r="AS303" s="62">
        <f t="shared" si="188"/>
        <v>268.84753476123689</v>
      </c>
      <c r="AT303" s="62">
        <f t="shared" si="189"/>
        <v>-134.42376738061844</v>
      </c>
      <c r="AU303" s="62">
        <f t="shared" si="190"/>
        <v>403.27130214185536</v>
      </c>
      <c r="AV303" s="62">
        <f t="shared" si="191"/>
        <v>-537.69506952247377</v>
      </c>
      <c r="AW303" s="63">
        <f t="shared" si="202"/>
        <v>-134.42376738061841</v>
      </c>
      <c r="AX303" s="61" t="str">
        <f t="shared" ca="1" si="192"/>
        <v/>
      </c>
      <c r="AY303" s="69">
        <f t="shared" ca="1" si="203"/>
        <v>9184.4475044540013</v>
      </c>
      <c r="AZ303" s="51">
        <f t="shared" si="193"/>
        <v>940.96637166432913</v>
      </c>
      <c r="BA303" s="55">
        <f t="shared" ca="1" si="194"/>
        <v>0.10136917553828331</v>
      </c>
      <c r="BB303" s="55">
        <f t="shared" ca="1" si="204"/>
        <v>-0.18736823066986724</v>
      </c>
      <c r="BC303" s="64">
        <f t="shared" ca="1" si="195"/>
        <v>-851.85471551966486</v>
      </c>
      <c r="BE303" s="52" t="str">
        <f t="shared" ca="1" si="196"/>
        <v/>
      </c>
      <c r="BF303" s="52" t="str">
        <f t="shared" ca="1" si="197"/>
        <v/>
      </c>
      <c r="BG303" s="52">
        <f t="shared" ca="1" si="205"/>
        <v>11.399999999999961</v>
      </c>
      <c r="BH303" s="52">
        <f t="shared" ca="1" si="206"/>
        <v>11.399999999999961</v>
      </c>
    </row>
    <row r="304" spans="19:60">
      <c r="S304" s="68">
        <f t="shared" si="211"/>
        <v>7</v>
      </c>
      <c r="T304" s="69">
        <f t="shared" si="211"/>
        <v>2</v>
      </c>
      <c r="U304" s="70">
        <f t="shared" si="198"/>
        <v>3</v>
      </c>
      <c r="V304" s="68">
        <f t="shared" si="210"/>
        <v>4</v>
      </c>
      <c r="W304" s="70">
        <f t="shared" si="210"/>
        <v>7</v>
      </c>
      <c r="X304" s="71">
        <f t="shared" si="210"/>
        <v>0.42857142857142855</v>
      </c>
      <c r="Y304" s="71">
        <f t="shared" si="210"/>
        <v>0.5</v>
      </c>
      <c r="Z304" s="69">
        <f t="shared" si="210"/>
        <v>10000</v>
      </c>
      <c r="AA304" s="69">
        <f t="shared" ca="1" si="210"/>
        <v>9282.5690518609536</v>
      </c>
      <c r="AB304" s="69">
        <f t="shared" ca="1" si="200"/>
        <v>-717.43094813904645</v>
      </c>
      <c r="AC304" s="69">
        <f t="shared" ca="1" si="201"/>
        <v>188.25048771415089</v>
      </c>
      <c r="AD304" s="73">
        <f t="shared" si="208"/>
        <v>11.299999999999962</v>
      </c>
      <c r="AE304" s="69">
        <f t="shared" si="212"/>
        <v>0.70000000000000007</v>
      </c>
      <c r="AF304" s="69">
        <f t="shared" si="212"/>
        <v>4.9000000000000004</v>
      </c>
      <c r="AG304" s="78">
        <f t="shared" si="212"/>
        <v>200</v>
      </c>
      <c r="AH304" s="60">
        <f t="shared" si="212"/>
        <v>50</v>
      </c>
      <c r="AI304" s="60">
        <f t="shared" si="212"/>
        <v>245.00000000000003</v>
      </c>
      <c r="AJ304" s="60">
        <f t="shared" si="212"/>
        <v>10245</v>
      </c>
      <c r="AK304" s="60">
        <f t="shared" si="212"/>
        <v>927.43094813904702</v>
      </c>
      <c r="AL304" s="60">
        <f t="shared" si="212"/>
        <v>18.548618962780939</v>
      </c>
      <c r="AM304" s="60">
        <f t="shared" ca="1" si="212"/>
        <v>-1060.5524955459994</v>
      </c>
      <c r="AN304" s="60">
        <f t="shared" ca="1" si="212"/>
        <v>-1060.5524955459994</v>
      </c>
      <c r="AO304" s="60">
        <f t="shared" ca="1" si="212"/>
        <v>1060.5524955459994</v>
      </c>
      <c r="AP304" s="63">
        <f t="shared" si="185"/>
        <v>35</v>
      </c>
      <c r="AQ304" s="62">
        <f t="shared" si="186"/>
        <v>2.7034176073257523</v>
      </c>
      <c r="AR304" s="62">
        <f t="shared" si="187"/>
        <v>135.17088036628761</v>
      </c>
      <c r="AS304" s="62">
        <f t="shared" si="188"/>
        <v>270.34176073257521</v>
      </c>
      <c r="AT304" s="62">
        <f t="shared" si="189"/>
        <v>-135.17088036628761</v>
      </c>
      <c r="AU304" s="62">
        <f t="shared" si="190"/>
        <v>405.51264109886279</v>
      </c>
      <c r="AV304" s="62">
        <f t="shared" si="191"/>
        <v>-540.68352146515042</v>
      </c>
      <c r="AW304" s="63">
        <f t="shared" si="202"/>
        <v>-135.17088036628763</v>
      </c>
      <c r="AX304" s="61" t="str">
        <f t="shared" ca="1" si="192"/>
        <v/>
      </c>
      <c r="AY304" s="69">
        <f t="shared" ca="1" si="203"/>
        <v>9184.4475044540013</v>
      </c>
      <c r="AZ304" s="51">
        <f t="shared" si="193"/>
        <v>946.19616256401321</v>
      </c>
      <c r="BA304" s="55">
        <f t="shared" ca="1" si="194"/>
        <v>0.10193257462214314</v>
      </c>
      <c r="BB304" s="55">
        <f t="shared" ca="1" si="204"/>
        <v>-0.18840960334497578</v>
      </c>
      <c r="BC304" s="64">
        <f t="shared" ca="1" si="195"/>
        <v>-852.60182850533408</v>
      </c>
      <c r="BE304" s="52" t="str">
        <f t="shared" ca="1" si="196"/>
        <v/>
      </c>
      <c r="BF304" s="52" t="str">
        <f t="shared" ca="1" si="197"/>
        <v/>
      </c>
      <c r="BG304" s="52">
        <f t="shared" ca="1" si="205"/>
        <v>11.299999999999962</v>
      </c>
      <c r="BH304" s="52">
        <f t="shared" ca="1" si="206"/>
        <v>11.299999999999962</v>
      </c>
    </row>
    <row r="305" spans="19:60">
      <c r="S305" s="68">
        <f t="shared" si="211"/>
        <v>7</v>
      </c>
      <c r="T305" s="69">
        <f t="shared" si="211"/>
        <v>2</v>
      </c>
      <c r="U305" s="70">
        <f t="shared" si="198"/>
        <v>3</v>
      </c>
      <c r="V305" s="68">
        <f t="shared" si="210"/>
        <v>4</v>
      </c>
      <c r="W305" s="70">
        <f t="shared" si="210"/>
        <v>7</v>
      </c>
      <c r="X305" s="71">
        <f t="shared" si="210"/>
        <v>0.42857142857142855</v>
      </c>
      <c r="Y305" s="71">
        <f t="shared" si="210"/>
        <v>0.5</v>
      </c>
      <c r="Z305" s="69">
        <f t="shared" si="210"/>
        <v>10000</v>
      </c>
      <c r="AA305" s="69">
        <f t="shared" ca="1" si="210"/>
        <v>9282.5690518609536</v>
      </c>
      <c r="AB305" s="69">
        <f t="shared" ca="1" si="200"/>
        <v>-717.43094813904645</v>
      </c>
      <c r="AC305" s="69">
        <f t="shared" ca="1" si="201"/>
        <v>188.25048771415089</v>
      </c>
      <c r="AD305" s="73">
        <f t="shared" si="208"/>
        <v>11.199999999999962</v>
      </c>
      <c r="AE305" s="69">
        <f t="shared" si="212"/>
        <v>0.70000000000000007</v>
      </c>
      <c r="AF305" s="69">
        <f t="shared" si="212"/>
        <v>4.9000000000000004</v>
      </c>
      <c r="AG305" s="78">
        <f t="shared" si="212"/>
        <v>200</v>
      </c>
      <c r="AH305" s="60">
        <f t="shared" si="212"/>
        <v>50</v>
      </c>
      <c r="AI305" s="60">
        <f t="shared" si="212"/>
        <v>245.00000000000003</v>
      </c>
      <c r="AJ305" s="60">
        <f t="shared" si="212"/>
        <v>10245</v>
      </c>
      <c r="AK305" s="60">
        <f t="shared" si="212"/>
        <v>927.43094813904702</v>
      </c>
      <c r="AL305" s="60">
        <f t="shared" si="212"/>
        <v>18.548618962780939</v>
      </c>
      <c r="AM305" s="60">
        <f t="shared" ca="1" si="212"/>
        <v>-1060.5524955459994</v>
      </c>
      <c r="AN305" s="60">
        <f t="shared" ca="1" si="212"/>
        <v>-1060.5524955459994</v>
      </c>
      <c r="AO305" s="60">
        <f t="shared" ca="1" si="212"/>
        <v>1060.5524955459994</v>
      </c>
      <c r="AP305" s="63">
        <f t="shared" si="185"/>
        <v>35</v>
      </c>
      <c r="AQ305" s="62">
        <f t="shared" si="186"/>
        <v>2.7186266931054468</v>
      </c>
      <c r="AR305" s="62">
        <f t="shared" si="187"/>
        <v>135.93133465527234</v>
      </c>
      <c r="AS305" s="62">
        <f t="shared" si="188"/>
        <v>271.86266931054467</v>
      </c>
      <c r="AT305" s="62">
        <f t="shared" si="189"/>
        <v>-135.93133465527234</v>
      </c>
      <c r="AU305" s="62">
        <f t="shared" si="190"/>
        <v>407.79400396581701</v>
      </c>
      <c r="AV305" s="62">
        <f t="shared" si="191"/>
        <v>-543.72533862108935</v>
      </c>
      <c r="AW305" s="63">
        <f t="shared" si="202"/>
        <v>-135.93133465527234</v>
      </c>
      <c r="AX305" s="61" t="str">
        <f t="shared" ca="1" si="192"/>
        <v/>
      </c>
      <c r="AY305" s="69">
        <f t="shared" ca="1" si="203"/>
        <v>9184.4475044540013</v>
      </c>
      <c r="AZ305" s="51">
        <f t="shared" si="193"/>
        <v>951.5193425869063</v>
      </c>
      <c r="BA305" s="55">
        <f t="shared" ca="1" si="194"/>
        <v>0.10250603440392908</v>
      </c>
      <c r="BB305" s="55">
        <f t="shared" ca="1" si="204"/>
        <v>-0.18946957196071121</v>
      </c>
      <c r="BC305" s="64">
        <f t="shared" ca="1" si="195"/>
        <v>-853.36228279431884</v>
      </c>
      <c r="BE305" s="52" t="str">
        <f t="shared" ca="1" si="196"/>
        <v/>
      </c>
      <c r="BF305" s="52" t="str">
        <f t="shared" ca="1" si="197"/>
        <v/>
      </c>
      <c r="BG305" s="52">
        <f t="shared" ca="1" si="205"/>
        <v>11.199999999999962</v>
      </c>
      <c r="BH305" s="52">
        <f t="shared" ca="1" si="206"/>
        <v>11.199999999999962</v>
      </c>
    </row>
    <row r="306" spans="19:60">
      <c r="S306" s="68">
        <f t="shared" si="211"/>
        <v>7</v>
      </c>
      <c r="T306" s="69">
        <f t="shared" si="211"/>
        <v>2</v>
      </c>
      <c r="U306" s="70">
        <f t="shared" si="198"/>
        <v>3</v>
      </c>
      <c r="V306" s="68">
        <f t="shared" si="210"/>
        <v>4</v>
      </c>
      <c r="W306" s="70">
        <f t="shared" si="210"/>
        <v>7</v>
      </c>
      <c r="X306" s="71">
        <f t="shared" si="210"/>
        <v>0.42857142857142855</v>
      </c>
      <c r="Y306" s="71">
        <f t="shared" si="210"/>
        <v>0.5</v>
      </c>
      <c r="Z306" s="69">
        <f t="shared" si="210"/>
        <v>10000</v>
      </c>
      <c r="AA306" s="69">
        <f t="shared" ca="1" si="210"/>
        <v>9282.5690518609536</v>
      </c>
      <c r="AB306" s="69">
        <f t="shared" ca="1" si="200"/>
        <v>-717.43094813904645</v>
      </c>
      <c r="AC306" s="69">
        <f t="shared" ca="1" si="201"/>
        <v>188.25048771415089</v>
      </c>
      <c r="AD306" s="73">
        <f t="shared" si="208"/>
        <v>11.099999999999962</v>
      </c>
      <c r="AE306" s="69">
        <f t="shared" si="212"/>
        <v>0.70000000000000007</v>
      </c>
      <c r="AF306" s="69">
        <f t="shared" si="212"/>
        <v>4.9000000000000004</v>
      </c>
      <c r="AG306" s="78">
        <f t="shared" si="212"/>
        <v>200</v>
      </c>
      <c r="AH306" s="60">
        <f t="shared" si="212"/>
        <v>50</v>
      </c>
      <c r="AI306" s="60">
        <f t="shared" si="212"/>
        <v>245.00000000000003</v>
      </c>
      <c r="AJ306" s="60">
        <f t="shared" si="212"/>
        <v>10245</v>
      </c>
      <c r="AK306" s="60">
        <f t="shared" si="212"/>
        <v>927.43094813904702</v>
      </c>
      <c r="AL306" s="60">
        <f t="shared" si="212"/>
        <v>18.548618962780939</v>
      </c>
      <c r="AM306" s="60">
        <f t="shared" ca="1" si="212"/>
        <v>-1060.5524955459994</v>
      </c>
      <c r="AN306" s="60">
        <f t="shared" ca="1" si="212"/>
        <v>-1060.5524955459994</v>
      </c>
      <c r="AO306" s="60">
        <f t="shared" ca="1" si="212"/>
        <v>1060.5524955459994</v>
      </c>
      <c r="AP306" s="63">
        <f t="shared" si="185"/>
        <v>35</v>
      </c>
      <c r="AQ306" s="62">
        <f t="shared" si="186"/>
        <v>2.734109816466757</v>
      </c>
      <c r="AR306" s="62">
        <f t="shared" si="187"/>
        <v>136.70549082333784</v>
      </c>
      <c r="AS306" s="62">
        <f t="shared" si="188"/>
        <v>273.41098164667568</v>
      </c>
      <c r="AT306" s="62">
        <f t="shared" si="189"/>
        <v>-136.70549082333784</v>
      </c>
      <c r="AU306" s="62">
        <f t="shared" si="190"/>
        <v>410.11647247001349</v>
      </c>
      <c r="AV306" s="62">
        <f t="shared" si="191"/>
        <v>-546.82196329335136</v>
      </c>
      <c r="AW306" s="63">
        <f t="shared" si="202"/>
        <v>-136.70549082333787</v>
      </c>
      <c r="AX306" s="61" t="str">
        <f t="shared" ca="1" si="192"/>
        <v/>
      </c>
      <c r="AY306" s="69">
        <f t="shared" ca="1" si="203"/>
        <v>9184.4475044540013</v>
      </c>
      <c r="AZ306" s="51">
        <f t="shared" si="193"/>
        <v>956.93843576336485</v>
      </c>
      <c r="BA306" s="55">
        <f t="shared" ca="1" si="194"/>
        <v>0.10308982679439584</v>
      </c>
      <c r="BB306" s="55">
        <f t="shared" ca="1" si="204"/>
        <v>-0.19054863911006353</v>
      </c>
      <c r="BC306" s="64">
        <f t="shared" ca="1" si="195"/>
        <v>-854.13643896238432</v>
      </c>
      <c r="BE306" s="52" t="str">
        <f t="shared" ca="1" si="196"/>
        <v/>
      </c>
      <c r="BF306" s="52" t="str">
        <f t="shared" ca="1" si="197"/>
        <v/>
      </c>
      <c r="BG306" s="52">
        <f t="shared" ca="1" si="205"/>
        <v>11.099999999999962</v>
      </c>
      <c r="BH306" s="52">
        <f t="shared" ca="1" si="206"/>
        <v>11.099999999999962</v>
      </c>
    </row>
    <row r="307" spans="19:60">
      <c r="S307" s="68">
        <f t="shared" si="211"/>
        <v>7</v>
      </c>
      <c r="T307" s="69">
        <f t="shared" si="211"/>
        <v>2</v>
      </c>
      <c r="U307" s="70">
        <f t="shared" si="198"/>
        <v>3</v>
      </c>
      <c r="V307" s="68">
        <f t="shared" si="210"/>
        <v>4</v>
      </c>
      <c r="W307" s="70">
        <f t="shared" si="210"/>
        <v>7</v>
      </c>
      <c r="X307" s="71">
        <f t="shared" si="210"/>
        <v>0.42857142857142855</v>
      </c>
      <c r="Y307" s="71">
        <f t="shared" si="210"/>
        <v>0.5</v>
      </c>
      <c r="Z307" s="69">
        <f t="shared" si="210"/>
        <v>10000</v>
      </c>
      <c r="AA307" s="69">
        <f t="shared" ca="1" si="210"/>
        <v>9282.5690518609536</v>
      </c>
      <c r="AB307" s="69">
        <f t="shared" ca="1" si="200"/>
        <v>-717.43094813904645</v>
      </c>
      <c r="AC307" s="69">
        <f t="shared" ca="1" si="201"/>
        <v>188.25048771415089</v>
      </c>
      <c r="AD307" s="73">
        <f t="shared" si="208"/>
        <v>10.999999999999963</v>
      </c>
      <c r="AE307" s="69">
        <f t="shared" si="212"/>
        <v>0.70000000000000007</v>
      </c>
      <c r="AF307" s="69">
        <f t="shared" si="212"/>
        <v>4.9000000000000004</v>
      </c>
      <c r="AG307" s="78">
        <f t="shared" si="212"/>
        <v>200</v>
      </c>
      <c r="AH307" s="60">
        <f t="shared" si="212"/>
        <v>50</v>
      </c>
      <c r="AI307" s="60">
        <f t="shared" si="212"/>
        <v>245.00000000000003</v>
      </c>
      <c r="AJ307" s="60">
        <f t="shared" si="212"/>
        <v>10245</v>
      </c>
      <c r="AK307" s="60">
        <f t="shared" si="212"/>
        <v>927.43094813904702</v>
      </c>
      <c r="AL307" s="60">
        <f t="shared" si="212"/>
        <v>18.548618962780939</v>
      </c>
      <c r="AM307" s="60">
        <f t="shared" ca="1" si="212"/>
        <v>-1060.5524955459994</v>
      </c>
      <c r="AN307" s="60">
        <f t="shared" ca="1" si="212"/>
        <v>-1060.5524955459994</v>
      </c>
      <c r="AO307" s="60">
        <f t="shared" ca="1" si="212"/>
        <v>1060.5524955459994</v>
      </c>
      <c r="AP307" s="63">
        <f t="shared" si="185"/>
        <v>35</v>
      </c>
      <c r="AQ307" s="62">
        <f t="shared" si="186"/>
        <v>2.7498744511619093</v>
      </c>
      <c r="AR307" s="62">
        <f t="shared" si="187"/>
        <v>137.49372255809547</v>
      </c>
      <c r="AS307" s="62">
        <f t="shared" si="188"/>
        <v>274.98744511619094</v>
      </c>
      <c r="AT307" s="62">
        <f t="shared" si="189"/>
        <v>-137.49372255809547</v>
      </c>
      <c r="AU307" s="62">
        <f t="shared" si="190"/>
        <v>412.48116767428644</v>
      </c>
      <c r="AV307" s="62">
        <f t="shared" si="191"/>
        <v>-549.97489023238188</v>
      </c>
      <c r="AW307" s="63">
        <f t="shared" si="202"/>
        <v>-137.49372255809544</v>
      </c>
      <c r="AX307" s="61" t="str">
        <f t="shared" ca="1" si="192"/>
        <v/>
      </c>
      <c r="AY307" s="69">
        <f t="shared" ca="1" si="203"/>
        <v>9184.4475044540013</v>
      </c>
      <c r="AZ307" s="51">
        <f t="shared" si="193"/>
        <v>962.45605790666832</v>
      </c>
      <c r="BA307" s="55">
        <f t="shared" ca="1" si="194"/>
        <v>0.10368423359196199</v>
      </c>
      <c r="BB307" s="55">
        <f t="shared" ca="1" si="204"/>
        <v>-0.19164732566213127</v>
      </c>
      <c r="BC307" s="64">
        <f t="shared" ca="1" si="195"/>
        <v>-854.92467069714189</v>
      </c>
      <c r="BE307" s="52" t="str">
        <f t="shared" ca="1" si="196"/>
        <v/>
      </c>
      <c r="BF307" s="52" t="str">
        <f t="shared" ca="1" si="197"/>
        <v/>
      </c>
      <c r="BG307" s="52">
        <f t="shared" ca="1" si="205"/>
        <v>10.999999999999963</v>
      </c>
      <c r="BH307" s="52">
        <f t="shared" ca="1" si="206"/>
        <v>10.999999999999963</v>
      </c>
    </row>
    <row r="308" spans="19:60">
      <c r="S308" s="68">
        <f t="shared" si="211"/>
        <v>7</v>
      </c>
      <c r="T308" s="69">
        <f t="shared" si="211"/>
        <v>2</v>
      </c>
      <c r="U308" s="70">
        <f t="shared" si="198"/>
        <v>3</v>
      </c>
      <c r="V308" s="68">
        <f t="shared" si="210"/>
        <v>4</v>
      </c>
      <c r="W308" s="70">
        <f t="shared" si="210"/>
        <v>7</v>
      </c>
      <c r="X308" s="71">
        <f t="shared" si="210"/>
        <v>0.42857142857142855</v>
      </c>
      <c r="Y308" s="71">
        <f t="shared" si="210"/>
        <v>0.5</v>
      </c>
      <c r="Z308" s="69">
        <f t="shared" si="210"/>
        <v>10000</v>
      </c>
      <c r="AA308" s="69">
        <f t="shared" ca="1" si="210"/>
        <v>9282.5690518609536</v>
      </c>
      <c r="AB308" s="69">
        <f t="shared" ca="1" si="200"/>
        <v>-717.43094813904645</v>
      </c>
      <c r="AC308" s="69">
        <f t="shared" ca="1" si="201"/>
        <v>188.25048771415089</v>
      </c>
      <c r="AD308" s="73">
        <f t="shared" si="208"/>
        <v>10.899999999999963</v>
      </c>
      <c r="AE308" s="69">
        <f t="shared" si="212"/>
        <v>0.70000000000000007</v>
      </c>
      <c r="AF308" s="69">
        <f t="shared" si="212"/>
        <v>4.9000000000000004</v>
      </c>
      <c r="AG308" s="78">
        <f t="shared" si="212"/>
        <v>200</v>
      </c>
      <c r="AH308" s="60">
        <f t="shared" si="212"/>
        <v>50</v>
      </c>
      <c r="AI308" s="60">
        <f t="shared" si="212"/>
        <v>245.00000000000003</v>
      </c>
      <c r="AJ308" s="60">
        <f t="shared" si="212"/>
        <v>10245</v>
      </c>
      <c r="AK308" s="60">
        <f t="shared" si="212"/>
        <v>927.43094813904702</v>
      </c>
      <c r="AL308" s="60">
        <f t="shared" si="212"/>
        <v>18.548618962780939</v>
      </c>
      <c r="AM308" s="60">
        <f t="shared" ca="1" si="212"/>
        <v>-1060.5524955459994</v>
      </c>
      <c r="AN308" s="60">
        <f t="shared" ca="1" si="212"/>
        <v>-1060.5524955459994</v>
      </c>
      <c r="AO308" s="60">
        <f t="shared" ca="1" si="212"/>
        <v>1060.5524955459994</v>
      </c>
      <c r="AP308" s="63">
        <f t="shared" si="185"/>
        <v>35</v>
      </c>
      <c r="AQ308" s="62">
        <f t="shared" si="186"/>
        <v>2.7659283452092662</v>
      </c>
      <c r="AR308" s="62">
        <f t="shared" si="187"/>
        <v>138.2964172604633</v>
      </c>
      <c r="AS308" s="62">
        <f t="shared" si="188"/>
        <v>276.5928345209266</v>
      </c>
      <c r="AT308" s="62">
        <f t="shared" si="189"/>
        <v>-138.2964172604633</v>
      </c>
      <c r="AU308" s="62">
        <f t="shared" si="190"/>
        <v>414.88925178138993</v>
      </c>
      <c r="AV308" s="62">
        <f t="shared" si="191"/>
        <v>-553.1856690418532</v>
      </c>
      <c r="AW308" s="63">
        <f t="shared" si="202"/>
        <v>-138.29641726046327</v>
      </c>
      <c r="AX308" s="61" t="str">
        <f t="shared" ca="1" si="192"/>
        <v/>
      </c>
      <c r="AY308" s="69">
        <f t="shared" ca="1" si="203"/>
        <v>9184.4475044540013</v>
      </c>
      <c r="AZ308" s="51">
        <f t="shared" si="193"/>
        <v>968.07492082324313</v>
      </c>
      <c r="BA308" s="55">
        <f t="shared" ca="1" si="194"/>
        <v>0.10428954693627247</v>
      </c>
      <c r="BB308" s="55">
        <f t="shared" ca="1" si="204"/>
        <v>-0.19276617160047552</v>
      </c>
      <c r="BC308" s="64">
        <f t="shared" ca="1" si="195"/>
        <v>-855.72736539950972</v>
      </c>
      <c r="BE308" s="52" t="str">
        <f t="shared" ca="1" si="196"/>
        <v/>
      </c>
      <c r="BF308" s="52" t="str">
        <f t="shared" ca="1" si="197"/>
        <v/>
      </c>
      <c r="BG308" s="52">
        <f t="shared" ca="1" si="205"/>
        <v>10.899999999999963</v>
      </c>
      <c r="BH308" s="52">
        <f t="shared" ca="1" si="206"/>
        <v>10.899999999999963</v>
      </c>
    </row>
    <row r="309" spans="19:60">
      <c r="S309" s="68">
        <f t="shared" si="211"/>
        <v>7</v>
      </c>
      <c r="T309" s="69">
        <f t="shared" si="211"/>
        <v>2</v>
      </c>
      <c r="U309" s="70">
        <f t="shared" si="198"/>
        <v>3</v>
      </c>
      <c r="V309" s="68">
        <f t="shared" si="210"/>
        <v>4</v>
      </c>
      <c r="W309" s="70">
        <f t="shared" si="210"/>
        <v>7</v>
      </c>
      <c r="X309" s="71">
        <f t="shared" si="210"/>
        <v>0.42857142857142855</v>
      </c>
      <c r="Y309" s="71">
        <f t="shared" si="210"/>
        <v>0.5</v>
      </c>
      <c r="Z309" s="69">
        <f t="shared" si="210"/>
        <v>10000</v>
      </c>
      <c r="AA309" s="69">
        <f t="shared" ca="1" si="210"/>
        <v>9282.5690518609536</v>
      </c>
      <c r="AB309" s="69">
        <f t="shared" ca="1" si="200"/>
        <v>-717.43094813904645</v>
      </c>
      <c r="AC309" s="69">
        <f t="shared" ca="1" si="201"/>
        <v>188.25048771415089</v>
      </c>
      <c r="AD309" s="73">
        <f t="shared" si="208"/>
        <v>10.799999999999963</v>
      </c>
      <c r="AE309" s="69">
        <f t="shared" si="212"/>
        <v>0.70000000000000007</v>
      </c>
      <c r="AF309" s="69">
        <f t="shared" si="212"/>
        <v>4.9000000000000004</v>
      </c>
      <c r="AG309" s="78">
        <f t="shared" si="212"/>
        <v>200</v>
      </c>
      <c r="AH309" s="60">
        <f t="shared" si="212"/>
        <v>50</v>
      </c>
      <c r="AI309" s="60">
        <f t="shared" si="212"/>
        <v>245.00000000000003</v>
      </c>
      <c r="AJ309" s="60">
        <f t="shared" si="212"/>
        <v>10245</v>
      </c>
      <c r="AK309" s="60">
        <f t="shared" si="212"/>
        <v>927.43094813904702</v>
      </c>
      <c r="AL309" s="60">
        <f t="shared" si="212"/>
        <v>18.548618962780939</v>
      </c>
      <c r="AM309" s="60">
        <f t="shared" ca="1" si="212"/>
        <v>-1060.5524955459994</v>
      </c>
      <c r="AN309" s="60">
        <f t="shared" ca="1" si="212"/>
        <v>-1060.5524955459994</v>
      </c>
      <c r="AO309" s="60">
        <f t="shared" ca="1" si="212"/>
        <v>1060.5524955459994</v>
      </c>
      <c r="AP309" s="63">
        <f t="shared" si="185"/>
        <v>35</v>
      </c>
      <c r="AQ309" s="62">
        <f t="shared" si="186"/>
        <v>2.7822795335908337</v>
      </c>
      <c r="AR309" s="62">
        <f t="shared" si="187"/>
        <v>139.11397667954168</v>
      </c>
      <c r="AS309" s="62">
        <f t="shared" si="188"/>
        <v>278.22795335908336</v>
      </c>
      <c r="AT309" s="62">
        <f t="shared" si="189"/>
        <v>-139.11397667954168</v>
      </c>
      <c r="AU309" s="62">
        <f t="shared" si="190"/>
        <v>417.34193003862504</v>
      </c>
      <c r="AV309" s="62">
        <f t="shared" si="191"/>
        <v>-556.45590671816672</v>
      </c>
      <c r="AW309" s="63">
        <f t="shared" si="202"/>
        <v>-139.11397667954168</v>
      </c>
      <c r="AX309" s="61" t="str">
        <f t="shared" ca="1" si="192"/>
        <v/>
      </c>
      <c r="AY309" s="69">
        <f t="shared" ca="1" si="203"/>
        <v>9184.4475044540013</v>
      </c>
      <c r="AZ309" s="51">
        <f t="shared" si="193"/>
        <v>973.79783675679175</v>
      </c>
      <c r="BA309" s="55">
        <f t="shared" ca="1" si="194"/>
        <v>0.10490606978695907</v>
      </c>
      <c r="BB309" s="55">
        <f t="shared" ca="1" si="204"/>
        <v>-0.19390573690804844</v>
      </c>
      <c r="BC309" s="64">
        <f t="shared" ca="1" si="195"/>
        <v>-856.54492481858813</v>
      </c>
      <c r="BE309" s="52" t="str">
        <f t="shared" ca="1" si="196"/>
        <v/>
      </c>
      <c r="BF309" s="52" t="str">
        <f t="shared" ca="1" si="197"/>
        <v/>
      </c>
      <c r="BG309" s="52">
        <f t="shared" ca="1" si="205"/>
        <v>10.799999999999963</v>
      </c>
      <c r="BH309" s="52">
        <f t="shared" ca="1" si="206"/>
        <v>10.799999999999963</v>
      </c>
    </row>
    <row r="310" spans="19:60">
      <c r="S310" s="68">
        <f t="shared" si="211"/>
        <v>7</v>
      </c>
      <c r="T310" s="69">
        <f t="shared" si="211"/>
        <v>2</v>
      </c>
      <c r="U310" s="70">
        <f t="shared" si="198"/>
        <v>3</v>
      </c>
      <c r="V310" s="68">
        <f t="shared" si="210"/>
        <v>4</v>
      </c>
      <c r="W310" s="70">
        <f t="shared" si="210"/>
        <v>7</v>
      </c>
      <c r="X310" s="71">
        <f t="shared" si="210"/>
        <v>0.42857142857142855</v>
      </c>
      <c r="Y310" s="71">
        <f t="shared" si="210"/>
        <v>0.5</v>
      </c>
      <c r="Z310" s="69">
        <f t="shared" si="210"/>
        <v>10000</v>
      </c>
      <c r="AA310" s="69">
        <f t="shared" ca="1" si="210"/>
        <v>9282.5690518609536</v>
      </c>
      <c r="AB310" s="69">
        <f t="shared" ca="1" si="200"/>
        <v>-717.43094813904645</v>
      </c>
      <c r="AC310" s="69">
        <f t="shared" ca="1" si="201"/>
        <v>188.25048771415089</v>
      </c>
      <c r="AD310" s="73">
        <f t="shared" si="208"/>
        <v>10.699999999999964</v>
      </c>
      <c r="AE310" s="69">
        <f t="shared" si="212"/>
        <v>0.70000000000000007</v>
      </c>
      <c r="AF310" s="69">
        <f t="shared" si="212"/>
        <v>4.9000000000000004</v>
      </c>
      <c r="AG310" s="78">
        <f t="shared" si="212"/>
        <v>200</v>
      </c>
      <c r="AH310" s="60">
        <f t="shared" si="212"/>
        <v>50</v>
      </c>
      <c r="AI310" s="60">
        <f t="shared" si="212"/>
        <v>245.00000000000003</v>
      </c>
      <c r="AJ310" s="60">
        <f t="shared" si="212"/>
        <v>10245</v>
      </c>
      <c r="AK310" s="60">
        <f t="shared" si="212"/>
        <v>927.43094813904702</v>
      </c>
      <c r="AL310" s="60">
        <f t="shared" si="212"/>
        <v>18.548618962780939</v>
      </c>
      <c r="AM310" s="60">
        <f t="shared" ca="1" si="212"/>
        <v>-1060.5524955459994</v>
      </c>
      <c r="AN310" s="60">
        <f t="shared" ca="1" si="212"/>
        <v>-1060.5524955459994</v>
      </c>
      <c r="AO310" s="60">
        <f t="shared" ca="1" si="212"/>
        <v>1060.5524955459994</v>
      </c>
      <c r="AP310" s="63">
        <f t="shared" si="185"/>
        <v>35</v>
      </c>
      <c r="AQ310" s="62">
        <f t="shared" si="186"/>
        <v>2.798936351661776</v>
      </c>
      <c r="AR310" s="62">
        <f t="shared" si="187"/>
        <v>139.9468175830888</v>
      </c>
      <c r="AS310" s="62">
        <f t="shared" si="188"/>
        <v>279.8936351661776</v>
      </c>
      <c r="AT310" s="62">
        <f t="shared" si="189"/>
        <v>-139.9468175830888</v>
      </c>
      <c r="AU310" s="62">
        <f t="shared" si="190"/>
        <v>419.84045274926643</v>
      </c>
      <c r="AV310" s="62">
        <f t="shared" si="191"/>
        <v>-559.78727033235521</v>
      </c>
      <c r="AW310" s="63">
        <f t="shared" si="202"/>
        <v>-139.94681758308877</v>
      </c>
      <c r="AX310" s="61" t="str">
        <f t="shared" ca="1" si="192"/>
        <v/>
      </c>
      <c r="AY310" s="69">
        <f t="shared" ca="1" si="203"/>
        <v>9184.4475044540013</v>
      </c>
      <c r="AZ310" s="51">
        <f t="shared" si="193"/>
        <v>979.62772308162164</v>
      </c>
      <c r="BA310" s="55">
        <f t="shared" ca="1" si="194"/>
        <v>0.1055341164292473</v>
      </c>
      <c r="BB310" s="55">
        <f t="shared" ca="1" si="204"/>
        <v>-0.19506660250174412</v>
      </c>
      <c r="BC310" s="64">
        <f t="shared" ca="1" si="195"/>
        <v>-857.37776572213522</v>
      </c>
      <c r="BE310" s="52" t="str">
        <f t="shared" ca="1" si="196"/>
        <v/>
      </c>
      <c r="BF310" s="52" t="str">
        <f t="shared" ca="1" si="197"/>
        <v/>
      </c>
      <c r="BG310" s="52">
        <f t="shared" ca="1" si="205"/>
        <v>10.699999999999964</v>
      </c>
      <c r="BH310" s="52">
        <f t="shared" ca="1" si="206"/>
        <v>10.699999999999964</v>
      </c>
    </row>
    <row r="311" spans="19:60">
      <c r="S311" s="68">
        <f t="shared" si="211"/>
        <v>7</v>
      </c>
      <c r="T311" s="69">
        <f t="shared" si="211"/>
        <v>2</v>
      </c>
      <c r="U311" s="70">
        <f t="shared" si="198"/>
        <v>3</v>
      </c>
      <c r="V311" s="68">
        <f t="shared" si="210"/>
        <v>4</v>
      </c>
      <c r="W311" s="70">
        <f t="shared" si="210"/>
        <v>7</v>
      </c>
      <c r="X311" s="71">
        <f t="shared" si="210"/>
        <v>0.42857142857142855</v>
      </c>
      <c r="Y311" s="71">
        <f t="shared" si="210"/>
        <v>0.5</v>
      </c>
      <c r="Z311" s="69">
        <f t="shared" si="210"/>
        <v>10000</v>
      </c>
      <c r="AA311" s="69">
        <f t="shared" ca="1" si="210"/>
        <v>9282.5690518609536</v>
      </c>
      <c r="AB311" s="69">
        <f t="shared" ca="1" si="200"/>
        <v>-717.43094813904645</v>
      </c>
      <c r="AC311" s="69">
        <f t="shared" ca="1" si="201"/>
        <v>188.25048771415089</v>
      </c>
      <c r="AD311" s="73">
        <f t="shared" si="208"/>
        <v>10.599999999999964</v>
      </c>
      <c r="AE311" s="69">
        <f t="shared" si="212"/>
        <v>0.70000000000000007</v>
      </c>
      <c r="AF311" s="69">
        <f t="shared" si="212"/>
        <v>4.9000000000000004</v>
      </c>
      <c r="AG311" s="78">
        <f t="shared" si="212"/>
        <v>200</v>
      </c>
      <c r="AH311" s="60">
        <f t="shared" si="212"/>
        <v>50</v>
      </c>
      <c r="AI311" s="60">
        <f t="shared" si="212"/>
        <v>245.00000000000003</v>
      </c>
      <c r="AJ311" s="60">
        <f t="shared" si="212"/>
        <v>10245</v>
      </c>
      <c r="AK311" s="60">
        <f t="shared" si="212"/>
        <v>927.43094813904702</v>
      </c>
      <c r="AL311" s="60">
        <f t="shared" si="212"/>
        <v>18.548618962780939</v>
      </c>
      <c r="AM311" s="60">
        <f t="shared" ca="1" si="212"/>
        <v>-1060.5524955459994</v>
      </c>
      <c r="AN311" s="60">
        <f t="shared" ca="1" si="212"/>
        <v>-1060.5524955459994</v>
      </c>
      <c r="AO311" s="60">
        <f t="shared" ca="1" si="212"/>
        <v>1060.5524955459994</v>
      </c>
      <c r="AP311" s="63">
        <f t="shared" si="185"/>
        <v>35</v>
      </c>
      <c r="AQ311" s="62">
        <f t="shared" si="186"/>
        <v>2.8159074493189626</v>
      </c>
      <c r="AR311" s="62">
        <f t="shared" si="187"/>
        <v>140.79537246594813</v>
      </c>
      <c r="AS311" s="62">
        <f t="shared" si="188"/>
        <v>281.59074493189627</v>
      </c>
      <c r="AT311" s="62">
        <f t="shared" si="189"/>
        <v>-140.79537246594813</v>
      </c>
      <c r="AU311" s="62">
        <f t="shared" si="190"/>
        <v>422.38611739784437</v>
      </c>
      <c r="AV311" s="62">
        <f t="shared" si="191"/>
        <v>-563.18148986379254</v>
      </c>
      <c r="AW311" s="63">
        <f t="shared" si="202"/>
        <v>-140.79537246594816</v>
      </c>
      <c r="AX311" s="61" t="str">
        <f t="shared" ca="1" si="192"/>
        <v/>
      </c>
      <c r="AY311" s="69">
        <f t="shared" ca="1" si="203"/>
        <v>9184.4475044540013</v>
      </c>
      <c r="AZ311" s="51">
        <f t="shared" si="193"/>
        <v>985.56760726163691</v>
      </c>
      <c r="BA311" s="55">
        <f t="shared" ca="1" si="194"/>
        <v>0.10617401300818247</v>
      </c>
      <c r="BB311" s="55">
        <f t="shared" ca="1" si="204"/>
        <v>-0.19624937121984928</v>
      </c>
      <c r="BC311" s="64">
        <f t="shared" ca="1" si="195"/>
        <v>-858.22632060499461</v>
      </c>
      <c r="BE311" s="52" t="str">
        <f t="shared" ca="1" si="196"/>
        <v/>
      </c>
      <c r="BF311" s="52" t="str">
        <f t="shared" ca="1" si="197"/>
        <v/>
      </c>
      <c r="BG311" s="52">
        <f t="shared" ca="1" si="205"/>
        <v>10.599999999999964</v>
      </c>
      <c r="BH311" s="52">
        <f t="shared" ca="1" si="206"/>
        <v>10.599999999999964</v>
      </c>
    </row>
    <row r="312" spans="19:60">
      <c r="S312" s="68">
        <f t="shared" si="211"/>
        <v>7</v>
      </c>
      <c r="T312" s="69">
        <f t="shared" si="211"/>
        <v>2</v>
      </c>
      <c r="U312" s="70">
        <f t="shared" si="198"/>
        <v>3</v>
      </c>
      <c r="V312" s="68">
        <f t="shared" si="210"/>
        <v>4</v>
      </c>
      <c r="W312" s="70">
        <f t="shared" si="210"/>
        <v>7</v>
      </c>
      <c r="X312" s="71">
        <f t="shared" si="210"/>
        <v>0.42857142857142855</v>
      </c>
      <c r="Y312" s="71">
        <f t="shared" si="210"/>
        <v>0.5</v>
      </c>
      <c r="Z312" s="69">
        <f t="shared" si="210"/>
        <v>10000</v>
      </c>
      <c r="AA312" s="69">
        <f t="shared" ca="1" si="210"/>
        <v>9282.5690518609536</v>
      </c>
      <c r="AB312" s="69">
        <f t="shared" ca="1" si="200"/>
        <v>-717.43094813904645</v>
      </c>
      <c r="AC312" s="69">
        <f t="shared" ca="1" si="201"/>
        <v>188.25048771415089</v>
      </c>
      <c r="AD312" s="73">
        <f t="shared" si="208"/>
        <v>10.499999999999964</v>
      </c>
      <c r="AE312" s="69">
        <f t="shared" si="212"/>
        <v>0.70000000000000007</v>
      </c>
      <c r="AF312" s="69">
        <f t="shared" si="212"/>
        <v>4.9000000000000004</v>
      </c>
      <c r="AG312" s="78">
        <f t="shared" si="212"/>
        <v>200</v>
      </c>
      <c r="AH312" s="60">
        <f t="shared" si="212"/>
        <v>50</v>
      </c>
      <c r="AI312" s="60">
        <f t="shared" si="212"/>
        <v>245.00000000000003</v>
      </c>
      <c r="AJ312" s="60">
        <f t="shared" si="212"/>
        <v>10245</v>
      </c>
      <c r="AK312" s="60">
        <f t="shared" si="212"/>
        <v>927.43094813904702</v>
      </c>
      <c r="AL312" s="60">
        <f t="shared" si="212"/>
        <v>18.548618962780939</v>
      </c>
      <c r="AM312" s="60">
        <f t="shared" ca="1" si="212"/>
        <v>-1060.5524955459994</v>
      </c>
      <c r="AN312" s="60">
        <f t="shared" ca="1" si="212"/>
        <v>-1060.5524955459994</v>
      </c>
      <c r="AO312" s="60">
        <f t="shared" ca="1" si="212"/>
        <v>1060.5524955459994</v>
      </c>
      <c r="AP312" s="63">
        <f t="shared" si="185"/>
        <v>35</v>
      </c>
      <c r="AQ312" s="62">
        <f t="shared" si="186"/>
        <v>2.8332018059791428</v>
      </c>
      <c r="AR312" s="62">
        <f t="shared" si="187"/>
        <v>141.66009029895713</v>
      </c>
      <c r="AS312" s="62">
        <f t="shared" si="188"/>
        <v>283.32018059791426</v>
      </c>
      <c r="AT312" s="62">
        <f t="shared" si="189"/>
        <v>-141.66009029895713</v>
      </c>
      <c r="AU312" s="62">
        <f t="shared" si="190"/>
        <v>424.98027089687139</v>
      </c>
      <c r="AV312" s="62">
        <f t="shared" si="191"/>
        <v>-566.64036119582852</v>
      </c>
      <c r="AW312" s="63">
        <f t="shared" si="202"/>
        <v>-141.66009029895713</v>
      </c>
      <c r="AX312" s="61" t="str">
        <f t="shared" ca="1" si="192"/>
        <v/>
      </c>
      <c r="AY312" s="69">
        <f t="shared" ca="1" si="203"/>
        <v>9184.4475044540013</v>
      </c>
      <c r="AZ312" s="51">
        <f t="shared" si="193"/>
        <v>991.62063209269991</v>
      </c>
      <c r="BA312" s="55">
        <f t="shared" ca="1" si="194"/>
        <v>0.10682609809338305</v>
      </c>
      <c r="BB312" s="55">
        <f t="shared" ca="1" si="204"/>
        <v>-0.19745466886591817</v>
      </c>
      <c r="BC312" s="64">
        <f t="shared" ca="1" si="195"/>
        <v>-859.09103843800358</v>
      </c>
      <c r="BE312" s="52" t="str">
        <f t="shared" ca="1" si="196"/>
        <v/>
      </c>
      <c r="BF312" s="52" t="str">
        <f t="shared" ca="1" si="197"/>
        <v/>
      </c>
      <c r="BG312" s="52">
        <f t="shared" ca="1" si="205"/>
        <v>10.499999999999964</v>
      </c>
      <c r="BH312" s="52">
        <f t="shared" ca="1" si="206"/>
        <v>10.499999999999964</v>
      </c>
    </row>
    <row r="313" spans="19:60">
      <c r="S313" s="68">
        <f t="shared" si="211"/>
        <v>7</v>
      </c>
      <c r="T313" s="69">
        <f t="shared" si="211"/>
        <v>2</v>
      </c>
      <c r="U313" s="70">
        <f t="shared" si="198"/>
        <v>3</v>
      </c>
      <c r="V313" s="68">
        <f t="shared" si="210"/>
        <v>4</v>
      </c>
      <c r="W313" s="70">
        <f t="shared" si="210"/>
        <v>7</v>
      </c>
      <c r="X313" s="71">
        <f t="shared" si="210"/>
        <v>0.42857142857142855</v>
      </c>
      <c r="Y313" s="71">
        <f t="shared" si="210"/>
        <v>0.5</v>
      </c>
      <c r="Z313" s="69">
        <f t="shared" si="210"/>
        <v>10000</v>
      </c>
      <c r="AA313" s="69">
        <f t="shared" ca="1" si="210"/>
        <v>9282.5690518609536</v>
      </c>
      <c r="AB313" s="69">
        <f t="shared" ca="1" si="200"/>
        <v>-717.43094813904645</v>
      </c>
      <c r="AC313" s="69">
        <f t="shared" ca="1" si="201"/>
        <v>188.25048771415089</v>
      </c>
      <c r="AD313" s="73">
        <f t="shared" si="208"/>
        <v>10.399999999999965</v>
      </c>
      <c r="AE313" s="69">
        <f t="shared" si="212"/>
        <v>0.70000000000000007</v>
      </c>
      <c r="AF313" s="69">
        <f t="shared" si="212"/>
        <v>4.9000000000000004</v>
      </c>
      <c r="AG313" s="78">
        <f t="shared" si="212"/>
        <v>200</v>
      </c>
      <c r="AH313" s="60">
        <f t="shared" si="212"/>
        <v>50</v>
      </c>
      <c r="AI313" s="60">
        <f t="shared" si="212"/>
        <v>245.00000000000003</v>
      </c>
      <c r="AJ313" s="60">
        <f t="shared" si="212"/>
        <v>10245</v>
      </c>
      <c r="AK313" s="60">
        <f t="shared" si="212"/>
        <v>927.43094813904702</v>
      </c>
      <c r="AL313" s="60">
        <f t="shared" si="212"/>
        <v>18.548618962780939</v>
      </c>
      <c r="AM313" s="60">
        <f t="shared" ca="1" si="212"/>
        <v>-1060.5524955459994</v>
      </c>
      <c r="AN313" s="60">
        <f t="shared" ca="1" si="212"/>
        <v>-1060.5524955459994</v>
      </c>
      <c r="AO313" s="60">
        <f t="shared" ca="1" si="212"/>
        <v>1060.5524955459994</v>
      </c>
      <c r="AP313" s="63">
        <f t="shared" si="185"/>
        <v>35</v>
      </c>
      <c r="AQ313" s="62">
        <f t="shared" si="186"/>
        <v>2.8508287464212501</v>
      </c>
      <c r="AR313" s="62">
        <f t="shared" si="187"/>
        <v>142.54143732106252</v>
      </c>
      <c r="AS313" s="62">
        <f t="shared" si="188"/>
        <v>285.08287464212503</v>
      </c>
      <c r="AT313" s="62">
        <f t="shared" si="189"/>
        <v>-142.54143732106252</v>
      </c>
      <c r="AU313" s="62">
        <f t="shared" si="190"/>
        <v>427.62431196318755</v>
      </c>
      <c r="AV313" s="62">
        <f t="shared" si="191"/>
        <v>-570.16574928425007</v>
      </c>
      <c r="AW313" s="63">
        <f t="shared" si="202"/>
        <v>-142.54143732106252</v>
      </c>
      <c r="AX313" s="61" t="str">
        <f t="shared" ca="1" si="192"/>
        <v/>
      </c>
      <c r="AY313" s="69">
        <f t="shared" ca="1" si="203"/>
        <v>9184.4475044540013</v>
      </c>
      <c r="AZ313" s="51">
        <f t="shared" si="193"/>
        <v>997.79006124743762</v>
      </c>
      <c r="BA313" s="55">
        <f t="shared" ca="1" si="194"/>
        <v>0.10749072327637599</v>
      </c>
      <c r="BB313" s="55">
        <f t="shared" ca="1" si="204"/>
        <v>-0.19868314531287315</v>
      </c>
      <c r="BC313" s="64">
        <f t="shared" ca="1" si="195"/>
        <v>-859.97238546010897</v>
      </c>
      <c r="BE313" s="52" t="str">
        <f t="shared" ca="1" si="196"/>
        <v/>
      </c>
      <c r="BF313" s="52" t="str">
        <f t="shared" ca="1" si="197"/>
        <v/>
      </c>
      <c r="BG313" s="52">
        <f t="shared" ca="1" si="205"/>
        <v>10.399999999999965</v>
      </c>
      <c r="BH313" s="52">
        <f t="shared" ca="1" si="206"/>
        <v>10.399999999999965</v>
      </c>
    </row>
    <row r="314" spans="19:60">
      <c r="S314" s="68">
        <f t="shared" si="211"/>
        <v>7</v>
      </c>
      <c r="T314" s="69">
        <f t="shared" si="211"/>
        <v>2</v>
      </c>
      <c r="U314" s="70">
        <f t="shared" si="198"/>
        <v>3</v>
      </c>
      <c r="V314" s="68">
        <f t="shared" ref="V314:AA329" si="213">V313</f>
        <v>4</v>
      </c>
      <c r="W314" s="70">
        <f t="shared" si="213"/>
        <v>7</v>
      </c>
      <c r="X314" s="71">
        <f t="shared" si="213"/>
        <v>0.42857142857142855</v>
      </c>
      <c r="Y314" s="71">
        <f t="shared" si="213"/>
        <v>0.5</v>
      </c>
      <c r="Z314" s="69">
        <f t="shared" si="213"/>
        <v>10000</v>
      </c>
      <c r="AA314" s="69">
        <f t="shared" ca="1" si="213"/>
        <v>9282.5690518609536</v>
      </c>
      <c r="AB314" s="69">
        <f t="shared" ca="1" si="200"/>
        <v>-717.43094813904645</v>
      </c>
      <c r="AC314" s="69">
        <f t="shared" ref="AC314:AC345" ca="1" si="214">AC313</f>
        <v>188.25048771415089</v>
      </c>
      <c r="AD314" s="73">
        <f t="shared" si="208"/>
        <v>10.299999999999965</v>
      </c>
      <c r="AE314" s="69">
        <f t="shared" si="212"/>
        <v>0.70000000000000007</v>
      </c>
      <c r="AF314" s="69">
        <f t="shared" si="212"/>
        <v>4.9000000000000004</v>
      </c>
      <c r="AG314" s="78">
        <f t="shared" si="212"/>
        <v>200</v>
      </c>
      <c r="AH314" s="60">
        <f t="shared" si="212"/>
        <v>50</v>
      </c>
      <c r="AI314" s="60">
        <f t="shared" si="212"/>
        <v>245.00000000000003</v>
      </c>
      <c r="AJ314" s="60">
        <f t="shared" si="212"/>
        <v>10245</v>
      </c>
      <c r="AK314" s="60">
        <f t="shared" si="212"/>
        <v>927.43094813904702</v>
      </c>
      <c r="AL314" s="60">
        <f t="shared" si="212"/>
        <v>18.548618962780939</v>
      </c>
      <c r="AM314" s="60">
        <f t="shared" ca="1" si="212"/>
        <v>-1060.5524955459994</v>
      </c>
      <c r="AN314" s="60">
        <f t="shared" ca="1" si="212"/>
        <v>-1060.5524955459994</v>
      </c>
      <c r="AO314" s="60">
        <f t="shared" ca="1" si="212"/>
        <v>1060.5524955459994</v>
      </c>
      <c r="AP314" s="63">
        <f t="shared" si="185"/>
        <v>35</v>
      </c>
      <c r="AQ314" s="62">
        <f t="shared" si="186"/>
        <v>2.8687979575515534</v>
      </c>
      <c r="AR314" s="62">
        <f t="shared" si="187"/>
        <v>143.43989787757766</v>
      </c>
      <c r="AS314" s="62">
        <f t="shared" si="188"/>
        <v>286.87979575515533</v>
      </c>
      <c r="AT314" s="62">
        <f t="shared" si="189"/>
        <v>-143.43989787757766</v>
      </c>
      <c r="AU314" s="62">
        <f t="shared" si="190"/>
        <v>430.31969363273299</v>
      </c>
      <c r="AV314" s="62">
        <f t="shared" si="191"/>
        <v>-573.75959151031066</v>
      </c>
      <c r="AW314" s="63">
        <f t="shared" si="202"/>
        <v>-143.43989787757766</v>
      </c>
      <c r="AX314" s="61" t="str">
        <f t="shared" ca="1" si="192"/>
        <v/>
      </c>
      <c r="AY314" s="69">
        <f t="shared" ca="1" si="203"/>
        <v>9184.4475044540013</v>
      </c>
      <c r="AZ314" s="51">
        <f t="shared" si="193"/>
        <v>1004.0792851430436</v>
      </c>
      <c r="BA314" s="55">
        <f t="shared" ca="1" si="194"/>
        <v>0.10816825380272797</v>
      </c>
      <c r="BB314" s="55">
        <f t="shared" ca="1" si="204"/>
        <v>-0.19993547567141939</v>
      </c>
      <c r="BC314" s="64">
        <f t="shared" ca="1" si="195"/>
        <v>-860.87084601662411</v>
      </c>
      <c r="BE314" s="52" t="str">
        <f t="shared" ca="1" si="196"/>
        <v/>
      </c>
      <c r="BF314" s="52" t="str">
        <f t="shared" ca="1" si="197"/>
        <v/>
      </c>
      <c r="BG314" s="52">
        <f t="shared" ca="1" si="205"/>
        <v>10.299999999999965</v>
      </c>
      <c r="BH314" s="52">
        <f t="shared" ca="1" si="206"/>
        <v>10.299999999999965</v>
      </c>
    </row>
    <row r="315" spans="19:60">
      <c r="S315" s="68">
        <f t="shared" ref="S315:T330" si="215">S314</f>
        <v>7</v>
      </c>
      <c r="T315" s="69">
        <f t="shared" si="215"/>
        <v>2</v>
      </c>
      <c r="U315" s="70">
        <f t="shared" si="198"/>
        <v>3</v>
      </c>
      <c r="V315" s="68">
        <f t="shared" si="213"/>
        <v>4</v>
      </c>
      <c r="W315" s="70">
        <f t="shared" si="213"/>
        <v>7</v>
      </c>
      <c r="X315" s="71">
        <f t="shared" si="213"/>
        <v>0.42857142857142855</v>
      </c>
      <c r="Y315" s="71">
        <f t="shared" si="213"/>
        <v>0.5</v>
      </c>
      <c r="Z315" s="69">
        <f t="shared" si="213"/>
        <v>10000</v>
      </c>
      <c r="AA315" s="69">
        <f t="shared" ca="1" si="213"/>
        <v>9282.5690518609536</v>
      </c>
      <c r="AB315" s="69">
        <f t="shared" ca="1" si="200"/>
        <v>-717.43094813904645</v>
      </c>
      <c r="AC315" s="69">
        <f t="shared" ca="1" si="214"/>
        <v>188.25048771415089</v>
      </c>
      <c r="AD315" s="73">
        <f t="shared" si="208"/>
        <v>10.199999999999966</v>
      </c>
      <c r="AE315" s="69">
        <f t="shared" ref="AE315:AO330" si="216">AE314</f>
        <v>0.70000000000000007</v>
      </c>
      <c r="AF315" s="69">
        <f t="shared" si="216"/>
        <v>4.9000000000000004</v>
      </c>
      <c r="AG315" s="78">
        <f t="shared" si="216"/>
        <v>200</v>
      </c>
      <c r="AH315" s="60">
        <f t="shared" si="216"/>
        <v>50</v>
      </c>
      <c r="AI315" s="60">
        <f t="shared" si="216"/>
        <v>245.00000000000003</v>
      </c>
      <c r="AJ315" s="60">
        <f t="shared" si="216"/>
        <v>10245</v>
      </c>
      <c r="AK315" s="60">
        <f t="shared" si="216"/>
        <v>927.43094813904702</v>
      </c>
      <c r="AL315" s="60">
        <f t="shared" si="216"/>
        <v>18.548618962780939</v>
      </c>
      <c r="AM315" s="60">
        <f t="shared" ca="1" si="216"/>
        <v>-1060.5524955459994</v>
      </c>
      <c r="AN315" s="60">
        <f t="shared" ca="1" si="216"/>
        <v>-1060.5524955459994</v>
      </c>
      <c r="AO315" s="60">
        <f t="shared" ca="1" si="216"/>
        <v>1060.5524955459994</v>
      </c>
      <c r="AP315" s="63">
        <f t="shared" si="185"/>
        <v>35</v>
      </c>
      <c r="AQ315" s="62">
        <f t="shared" si="186"/>
        <v>2.8871195061550003</v>
      </c>
      <c r="AR315" s="62">
        <f t="shared" si="187"/>
        <v>144.35597530775001</v>
      </c>
      <c r="AS315" s="62">
        <f t="shared" si="188"/>
        <v>288.71195061550003</v>
      </c>
      <c r="AT315" s="62">
        <f t="shared" si="189"/>
        <v>-144.35597530775001</v>
      </c>
      <c r="AU315" s="62">
        <f t="shared" si="190"/>
        <v>433.06792592325007</v>
      </c>
      <c r="AV315" s="62">
        <f t="shared" si="191"/>
        <v>-577.42390123100006</v>
      </c>
      <c r="AW315" s="63">
        <f t="shared" si="202"/>
        <v>-144.35597530774999</v>
      </c>
      <c r="AX315" s="61" t="str">
        <f t="shared" ca="1" si="192"/>
        <v/>
      </c>
      <c r="AY315" s="69">
        <f t="shared" ca="1" si="203"/>
        <v>9184.4475044540013</v>
      </c>
      <c r="AZ315" s="51">
        <f t="shared" si="193"/>
        <v>1010.4918271542501</v>
      </c>
      <c r="BA315" s="55">
        <f t="shared" ca="1" si="194"/>
        <v>0.10885906924136142</v>
      </c>
      <c r="BB315" s="55">
        <f t="shared" ca="1" si="204"/>
        <v>-0.20121236152719205</v>
      </c>
      <c r="BC315" s="64">
        <f t="shared" ca="1" si="195"/>
        <v>-861.78692344679644</v>
      </c>
      <c r="BE315" s="52" t="str">
        <f t="shared" ca="1" si="196"/>
        <v/>
      </c>
      <c r="BF315" s="52" t="str">
        <f t="shared" ca="1" si="197"/>
        <v/>
      </c>
      <c r="BG315" s="52">
        <f t="shared" ca="1" si="205"/>
        <v>10.199999999999966</v>
      </c>
      <c r="BH315" s="52" t="str">
        <f t="shared" ca="1" si="206"/>
        <v/>
      </c>
    </row>
    <row r="316" spans="19:60">
      <c r="S316" s="68">
        <f t="shared" si="215"/>
        <v>7</v>
      </c>
      <c r="T316" s="69">
        <f t="shared" si="215"/>
        <v>2</v>
      </c>
      <c r="U316" s="70">
        <f t="shared" si="198"/>
        <v>3</v>
      </c>
      <c r="V316" s="68">
        <f t="shared" si="213"/>
        <v>4</v>
      </c>
      <c r="W316" s="70">
        <f t="shared" si="213"/>
        <v>7</v>
      </c>
      <c r="X316" s="71">
        <f t="shared" si="213"/>
        <v>0.42857142857142855</v>
      </c>
      <c r="Y316" s="71">
        <f t="shared" si="213"/>
        <v>0.5</v>
      </c>
      <c r="Z316" s="69">
        <f t="shared" si="213"/>
        <v>10000</v>
      </c>
      <c r="AA316" s="69">
        <f t="shared" ca="1" si="213"/>
        <v>9282.5690518609536</v>
      </c>
      <c r="AB316" s="69">
        <f t="shared" ca="1" si="200"/>
        <v>-717.43094813904645</v>
      </c>
      <c r="AC316" s="69">
        <f t="shared" ca="1" si="214"/>
        <v>188.25048771415089</v>
      </c>
      <c r="AD316" s="73">
        <f t="shared" si="208"/>
        <v>10.099999999999966</v>
      </c>
      <c r="AE316" s="69">
        <f t="shared" si="216"/>
        <v>0.70000000000000007</v>
      </c>
      <c r="AF316" s="69">
        <f t="shared" si="216"/>
        <v>4.9000000000000004</v>
      </c>
      <c r="AG316" s="78">
        <f t="shared" si="216"/>
        <v>200</v>
      </c>
      <c r="AH316" s="60">
        <f t="shared" si="216"/>
        <v>50</v>
      </c>
      <c r="AI316" s="60">
        <f t="shared" si="216"/>
        <v>245.00000000000003</v>
      </c>
      <c r="AJ316" s="60">
        <f t="shared" si="216"/>
        <v>10245</v>
      </c>
      <c r="AK316" s="60">
        <f t="shared" si="216"/>
        <v>927.43094813904702</v>
      </c>
      <c r="AL316" s="60">
        <f t="shared" si="216"/>
        <v>18.548618962780939</v>
      </c>
      <c r="AM316" s="60">
        <f t="shared" ca="1" si="216"/>
        <v>-1060.5524955459994</v>
      </c>
      <c r="AN316" s="60">
        <f t="shared" ca="1" si="216"/>
        <v>-1060.5524955459994</v>
      </c>
      <c r="AO316" s="60">
        <f t="shared" ca="1" si="216"/>
        <v>1060.5524955459994</v>
      </c>
      <c r="AP316" s="63">
        <f t="shared" si="185"/>
        <v>35</v>
      </c>
      <c r="AQ316" s="62">
        <f t="shared" si="186"/>
        <v>2.9058038577010894</v>
      </c>
      <c r="AR316" s="62">
        <f t="shared" si="187"/>
        <v>145.29019288505447</v>
      </c>
      <c r="AS316" s="62">
        <f t="shared" si="188"/>
        <v>290.58038577010893</v>
      </c>
      <c r="AT316" s="62">
        <f t="shared" si="189"/>
        <v>-145.29019288505447</v>
      </c>
      <c r="AU316" s="62">
        <f t="shared" si="190"/>
        <v>435.8705786551634</v>
      </c>
      <c r="AV316" s="62">
        <f t="shared" si="191"/>
        <v>-581.16077154021787</v>
      </c>
      <c r="AW316" s="63">
        <f t="shared" si="202"/>
        <v>-145.29019288505447</v>
      </c>
      <c r="AX316" s="61" t="str">
        <f t="shared" ca="1" si="192"/>
        <v/>
      </c>
      <c r="AY316" s="69">
        <f t="shared" ca="1" si="203"/>
        <v>9184.4475044540013</v>
      </c>
      <c r="AZ316" s="51">
        <f t="shared" si="193"/>
        <v>1017.0313501953813</v>
      </c>
      <c r="BA316" s="55">
        <f t="shared" ca="1" si="194"/>
        <v>0.10956356419363113</v>
      </c>
      <c r="BB316" s="55">
        <f t="shared" ca="1" si="204"/>
        <v>-0.2025145322513959</v>
      </c>
      <c r="BC316" s="64">
        <f t="shared" ca="1" si="195"/>
        <v>-862.72114102410092</v>
      </c>
      <c r="BE316" s="52" t="str">
        <f t="shared" ca="1" si="196"/>
        <v/>
      </c>
      <c r="BF316" s="52" t="str">
        <f t="shared" ca="1" si="197"/>
        <v/>
      </c>
      <c r="BG316" s="52">
        <f t="shared" ca="1" si="205"/>
        <v>10.099999999999966</v>
      </c>
      <c r="BH316" s="52" t="str">
        <f t="shared" ca="1" si="206"/>
        <v/>
      </c>
    </row>
    <row r="317" spans="19:60">
      <c r="S317" s="68">
        <f t="shared" si="215"/>
        <v>7</v>
      </c>
      <c r="T317" s="69">
        <f t="shared" si="215"/>
        <v>2</v>
      </c>
      <c r="U317" s="70">
        <f t="shared" si="198"/>
        <v>3</v>
      </c>
      <c r="V317" s="68">
        <f t="shared" si="213"/>
        <v>4</v>
      </c>
      <c r="W317" s="70">
        <f t="shared" si="213"/>
        <v>7</v>
      </c>
      <c r="X317" s="71">
        <f t="shared" si="213"/>
        <v>0.42857142857142855</v>
      </c>
      <c r="Y317" s="71">
        <f t="shared" si="213"/>
        <v>0.5</v>
      </c>
      <c r="Z317" s="69">
        <f t="shared" si="213"/>
        <v>10000</v>
      </c>
      <c r="AA317" s="69">
        <f t="shared" ca="1" si="213"/>
        <v>9282.5690518609536</v>
      </c>
      <c r="AB317" s="69">
        <f t="shared" ca="1" si="200"/>
        <v>-717.43094813904645</v>
      </c>
      <c r="AC317" s="69">
        <f t="shared" ca="1" si="214"/>
        <v>188.25048771415089</v>
      </c>
      <c r="AD317" s="73">
        <f t="shared" si="208"/>
        <v>9.9999999999999662</v>
      </c>
      <c r="AE317" s="69">
        <f t="shared" si="216"/>
        <v>0.70000000000000007</v>
      </c>
      <c r="AF317" s="69">
        <f t="shared" si="216"/>
        <v>4.9000000000000004</v>
      </c>
      <c r="AG317" s="78">
        <f t="shared" si="216"/>
        <v>200</v>
      </c>
      <c r="AH317" s="60">
        <f t="shared" si="216"/>
        <v>50</v>
      </c>
      <c r="AI317" s="60">
        <f t="shared" si="216"/>
        <v>245.00000000000003</v>
      </c>
      <c r="AJ317" s="60">
        <f t="shared" si="216"/>
        <v>10245</v>
      </c>
      <c r="AK317" s="60">
        <f t="shared" si="216"/>
        <v>927.43094813904702</v>
      </c>
      <c r="AL317" s="60">
        <f t="shared" si="216"/>
        <v>18.548618962780939</v>
      </c>
      <c r="AM317" s="60">
        <f t="shared" ca="1" si="216"/>
        <v>-1060.5524955459994</v>
      </c>
      <c r="AN317" s="60">
        <f t="shared" ca="1" si="216"/>
        <v>-1060.5524955459994</v>
      </c>
      <c r="AO317" s="60">
        <f t="shared" ca="1" si="216"/>
        <v>1060.5524955459994</v>
      </c>
      <c r="AP317" s="63">
        <f t="shared" si="185"/>
        <v>35</v>
      </c>
      <c r="AQ317" s="62">
        <f t="shared" si="186"/>
        <v>2.9248618962781006</v>
      </c>
      <c r="AR317" s="62">
        <f t="shared" si="187"/>
        <v>146.24309481390503</v>
      </c>
      <c r="AS317" s="62">
        <f t="shared" si="188"/>
        <v>292.48618962781006</v>
      </c>
      <c r="AT317" s="62">
        <f t="shared" si="189"/>
        <v>-146.24309481390503</v>
      </c>
      <c r="AU317" s="62">
        <f t="shared" si="190"/>
        <v>438.72928444171509</v>
      </c>
      <c r="AV317" s="62">
        <f t="shared" si="191"/>
        <v>-584.97237925562013</v>
      </c>
      <c r="AW317" s="63">
        <f t="shared" si="202"/>
        <v>-146.24309481390503</v>
      </c>
      <c r="AX317" s="61" t="str">
        <f t="shared" ca="1" si="192"/>
        <v/>
      </c>
      <c r="AY317" s="69">
        <f t="shared" ca="1" si="203"/>
        <v>9184.4475044540013</v>
      </c>
      <c r="AZ317" s="51">
        <f t="shared" si="193"/>
        <v>1023.7016636973352</v>
      </c>
      <c r="BA317" s="55">
        <f t="shared" ca="1" si="194"/>
        <v>0.11028214904494626</v>
      </c>
      <c r="BB317" s="55">
        <f t="shared" ca="1" si="204"/>
        <v>-0.20384274639008385</v>
      </c>
      <c r="BC317" s="64">
        <f t="shared" ca="1" si="195"/>
        <v>-863.67404295295148</v>
      </c>
      <c r="BE317" s="52" t="str">
        <f t="shared" ca="1" si="196"/>
        <v/>
      </c>
      <c r="BF317" s="52" t="str">
        <f t="shared" ca="1" si="197"/>
        <v/>
      </c>
      <c r="BG317" s="52">
        <f t="shared" ca="1" si="205"/>
        <v>9.9999999999999662</v>
      </c>
      <c r="BH317" s="52" t="str">
        <f t="shared" ca="1" si="206"/>
        <v/>
      </c>
    </row>
    <row r="318" spans="19:60">
      <c r="S318" s="68">
        <f t="shared" si="215"/>
        <v>7</v>
      </c>
      <c r="T318" s="69">
        <f t="shared" si="215"/>
        <v>2</v>
      </c>
      <c r="U318" s="70">
        <f t="shared" si="198"/>
        <v>3</v>
      </c>
      <c r="V318" s="68">
        <f t="shared" si="213"/>
        <v>4</v>
      </c>
      <c r="W318" s="70">
        <f t="shared" si="213"/>
        <v>7</v>
      </c>
      <c r="X318" s="71">
        <f t="shared" si="213"/>
        <v>0.42857142857142855</v>
      </c>
      <c r="Y318" s="71">
        <f t="shared" si="213"/>
        <v>0.5</v>
      </c>
      <c r="Z318" s="69">
        <f t="shared" si="213"/>
        <v>10000</v>
      </c>
      <c r="AA318" s="69">
        <f t="shared" ca="1" si="213"/>
        <v>9282.5690518609536</v>
      </c>
      <c r="AB318" s="69">
        <f t="shared" ca="1" si="200"/>
        <v>-717.43094813904645</v>
      </c>
      <c r="AC318" s="69">
        <f t="shared" ca="1" si="214"/>
        <v>188.25048771415089</v>
      </c>
      <c r="AD318" s="73">
        <f t="shared" si="208"/>
        <v>9.8999999999999666</v>
      </c>
      <c r="AE318" s="69">
        <f t="shared" si="216"/>
        <v>0.70000000000000007</v>
      </c>
      <c r="AF318" s="69">
        <f t="shared" si="216"/>
        <v>4.9000000000000004</v>
      </c>
      <c r="AG318" s="78">
        <f t="shared" si="216"/>
        <v>200</v>
      </c>
      <c r="AH318" s="60">
        <f t="shared" si="216"/>
        <v>50</v>
      </c>
      <c r="AI318" s="60">
        <f t="shared" si="216"/>
        <v>245.00000000000003</v>
      </c>
      <c r="AJ318" s="60">
        <f t="shared" si="216"/>
        <v>10245</v>
      </c>
      <c r="AK318" s="60">
        <f t="shared" si="216"/>
        <v>927.43094813904702</v>
      </c>
      <c r="AL318" s="60">
        <f t="shared" si="216"/>
        <v>18.548618962780939</v>
      </c>
      <c r="AM318" s="60">
        <f t="shared" ca="1" si="216"/>
        <v>-1060.5524955459994</v>
      </c>
      <c r="AN318" s="60">
        <f t="shared" ca="1" si="216"/>
        <v>-1060.5524955459994</v>
      </c>
      <c r="AO318" s="60">
        <f t="shared" ca="1" si="216"/>
        <v>1060.5524955459994</v>
      </c>
      <c r="AP318" s="63">
        <f t="shared" si="185"/>
        <v>35</v>
      </c>
      <c r="AQ318" s="62">
        <f t="shared" si="186"/>
        <v>2.9443049457354551</v>
      </c>
      <c r="AR318" s="62">
        <f t="shared" si="187"/>
        <v>147.21524728677275</v>
      </c>
      <c r="AS318" s="62">
        <f t="shared" si="188"/>
        <v>294.4304945735455</v>
      </c>
      <c r="AT318" s="62">
        <f t="shared" si="189"/>
        <v>-147.21524728677275</v>
      </c>
      <c r="AU318" s="62">
        <f t="shared" si="190"/>
        <v>441.64574186031825</v>
      </c>
      <c r="AV318" s="62">
        <f t="shared" si="191"/>
        <v>-588.860989147091</v>
      </c>
      <c r="AW318" s="63">
        <f t="shared" si="202"/>
        <v>-147.21524728677275</v>
      </c>
      <c r="AX318" s="61" t="str">
        <f t="shared" ca="1" si="192"/>
        <v/>
      </c>
      <c r="AY318" s="69">
        <f t="shared" ca="1" si="203"/>
        <v>9184.4475044540013</v>
      </c>
      <c r="AZ318" s="51">
        <f t="shared" si="193"/>
        <v>1030.5067310074091</v>
      </c>
      <c r="BA318" s="55">
        <f t="shared" ca="1" si="194"/>
        <v>0.1110152507619445</v>
      </c>
      <c r="BB318" s="55">
        <f t="shared" ca="1" si="204"/>
        <v>-0.20519779313763409</v>
      </c>
      <c r="BC318" s="64">
        <f t="shared" ca="1" si="195"/>
        <v>-864.6461954258192</v>
      </c>
      <c r="BE318" s="52" t="str">
        <f t="shared" ca="1" si="196"/>
        <v/>
      </c>
      <c r="BF318" s="52" t="str">
        <f t="shared" ca="1" si="197"/>
        <v/>
      </c>
      <c r="BG318" s="52">
        <f t="shared" ca="1" si="205"/>
        <v>9.8999999999999666</v>
      </c>
      <c r="BH318" s="52" t="str">
        <f t="shared" ca="1" si="206"/>
        <v/>
      </c>
    </row>
    <row r="319" spans="19:60">
      <c r="S319" s="68">
        <f t="shared" si="215"/>
        <v>7</v>
      </c>
      <c r="T319" s="69">
        <f t="shared" si="215"/>
        <v>2</v>
      </c>
      <c r="U319" s="70">
        <f t="shared" si="198"/>
        <v>3</v>
      </c>
      <c r="V319" s="68">
        <f t="shared" si="213"/>
        <v>4</v>
      </c>
      <c r="W319" s="70">
        <f t="shared" si="213"/>
        <v>7</v>
      </c>
      <c r="X319" s="71">
        <f t="shared" si="213"/>
        <v>0.42857142857142855</v>
      </c>
      <c r="Y319" s="71">
        <f t="shared" si="213"/>
        <v>0.5</v>
      </c>
      <c r="Z319" s="69">
        <f t="shared" si="213"/>
        <v>10000</v>
      </c>
      <c r="AA319" s="69">
        <f t="shared" ca="1" si="213"/>
        <v>9282.5690518609536</v>
      </c>
      <c r="AB319" s="69">
        <f t="shared" ca="1" si="200"/>
        <v>-717.43094813904645</v>
      </c>
      <c r="AC319" s="69">
        <f t="shared" ca="1" si="214"/>
        <v>188.25048771415089</v>
      </c>
      <c r="AD319" s="73">
        <f t="shared" si="208"/>
        <v>9.799999999999967</v>
      </c>
      <c r="AE319" s="69">
        <f t="shared" si="216"/>
        <v>0.70000000000000007</v>
      </c>
      <c r="AF319" s="69">
        <f t="shared" si="216"/>
        <v>4.9000000000000004</v>
      </c>
      <c r="AG319" s="78">
        <f t="shared" si="216"/>
        <v>200</v>
      </c>
      <c r="AH319" s="60">
        <f t="shared" si="216"/>
        <v>50</v>
      </c>
      <c r="AI319" s="60">
        <f t="shared" si="216"/>
        <v>245.00000000000003</v>
      </c>
      <c r="AJ319" s="60">
        <f t="shared" si="216"/>
        <v>10245</v>
      </c>
      <c r="AK319" s="60">
        <f t="shared" si="216"/>
        <v>927.43094813904702</v>
      </c>
      <c r="AL319" s="60">
        <f t="shared" si="216"/>
        <v>18.548618962780939</v>
      </c>
      <c r="AM319" s="60">
        <f t="shared" ca="1" si="216"/>
        <v>-1060.5524955459994</v>
      </c>
      <c r="AN319" s="60">
        <f t="shared" ca="1" si="216"/>
        <v>-1060.5524955459994</v>
      </c>
      <c r="AO319" s="60">
        <f t="shared" ca="1" si="216"/>
        <v>1060.5524955459994</v>
      </c>
      <c r="AP319" s="63">
        <f t="shared" si="185"/>
        <v>35</v>
      </c>
      <c r="AQ319" s="62">
        <f t="shared" si="186"/>
        <v>2.9641447921205106</v>
      </c>
      <c r="AR319" s="62">
        <f t="shared" si="187"/>
        <v>148.20723960602552</v>
      </c>
      <c r="AS319" s="62">
        <f t="shared" si="188"/>
        <v>296.41447921205105</v>
      </c>
      <c r="AT319" s="62">
        <f t="shared" si="189"/>
        <v>-148.20723960602552</v>
      </c>
      <c r="AU319" s="62">
        <f t="shared" si="190"/>
        <v>444.6217188180766</v>
      </c>
      <c r="AV319" s="62">
        <f t="shared" si="191"/>
        <v>-592.8289584241021</v>
      </c>
      <c r="AW319" s="63">
        <f t="shared" si="202"/>
        <v>-148.2072396060255</v>
      </c>
      <c r="AX319" s="61" t="str">
        <f t="shared" ca="1" si="192"/>
        <v/>
      </c>
      <c r="AY319" s="69">
        <f t="shared" ca="1" si="203"/>
        <v>9184.4475044540013</v>
      </c>
      <c r="AZ319" s="51">
        <f t="shared" si="193"/>
        <v>1037.4506772421787</v>
      </c>
      <c r="BA319" s="55">
        <f t="shared" ca="1" si="194"/>
        <v>0.11176331373847333</v>
      </c>
      <c r="BB319" s="55">
        <f t="shared" ca="1" si="204"/>
        <v>-0.20658049390044045</v>
      </c>
      <c r="BC319" s="64">
        <f t="shared" ca="1" si="195"/>
        <v>-865.63818774507195</v>
      </c>
      <c r="BE319" s="52" t="str">
        <f t="shared" ca="1" si="196"/>
        <v/>
      </c>
      <c r="BF319" s="52" t="str">
        <f t="shared" ca="1" si="197"/>
        <v/>
      </c>
      <c r="BG319" s="52">
        <f t="shared" ca="1" si="205"/>
        <v>9.799999999999967</v>
      </c>
      <c r="BH319" s="52" t="str">
        <f t="shared" ca="1" si="206"/>
        <v/>
      </c>
    </row>
    <row r="320" spans="19:60">
      <c r="S320" s="68">
        <f t="shared" si="215"/>
        <v>7</v>
      </c>
      <c r="T320" s="69">
        <f t="shared" si="215"/>
        <v>2</v>
      </c>
      <c r="U320" s="70">
        <f t="shared" si="198"/>
        <v>3</v>
      </c>
      <c r="V320" s="68">
        <f t="shared" si="213"/>
        <v>4</v>
      </c>
      <c r="W320" s="70">
        <f t="shared" si="213"/>
        <v>7</v>
      </c>
      <c r="X320" s="71">
        <f t="shared" si="213"/>
        <v>0.42857142857142855</v>
      </c>
      <c r="Y320" s="71">
        <f t="shared" si="213"/>
        <v>0.5</v>
      </c>
      <c r="Z320" s="69">
        <f t="shared" si="213"/>
        <v>10000</v>
      </c>
      <c r="AA320" s="69">
        <f t="shared" ca="1" si="213"/>
        <v>9282.5690518609536</v>
      </c>
      <c r="AB320" s="69">
        <f t="shared" ca="1" si="200"/>
        <v>-717.43094813904645</v>
      </c>
      <c r="AC320" s="69">
        <f t="shared" ca="1" si="214"/>
        <v>188.25048771415089</v>
      </c>
      <c r="AD320" s="73">
        <f t="shared" si="208"/>
        <v>9.6999999999999673</v>
      </c>
      <c r="AE320" s="69">
        <f t="shared" si="216"/>
        <v>0.70000000000000007</v>
      </c>
      <c r="AF320" s="69">
        <f t="shared" si="216"/>
        <v>4.9000000000000004</v>
      </c>
      <c r="AG320" s="78">
        <f t="shared" si="216"/>
        <v>200</v>
      </c>
      <c r="AH320" s="60">
        <f t="shared" si="216"/>
        <v>50</v>
      </c>
      <c r="AI320" s="60">
        <f t="shared" si="216"/>
        <v>245.00000000000003</v>
      </c>
      <c r="AJ320" s="60">
        <f t="shared" si="216"/>
        <v>10245</v>
      </c>
      <c r="AK320" s="60">
        <f t="shared" si="216"/>
        <v>927.43094813904702</v>
      </c>
      <c r="AL320" s="60">
        <f t="shared" si="216"/>
        <v>18.548618962780939</v>
      </c>
      <c r="AM320" s="60">
        <f t="shared" ca="1" si="216"/>
        <v>-1060.5524955459994</v>
      </c>
      <c r="AN320" s="60">
        <f t="shared" ca="1" si="216"/>
        <v>-1060.5524955459994</v>
      </c>
      <c r="AO320" s="60">
        <f t="shared" ca="1" si="216"/>
        <v>1060.5524955459994</v>
      </c>
      <c r="AP320" s="63">
        <f t="shared" si="185"/>
        <v>35</v>
      </c>
      <c r="AQ320" s="62">
        <f t="shared" si="186"/>
        <v>2.9843937075031963</v>
      </c>
      <c r="AR320" s="62">
        <f t="shared" si="187"/>
        <v>149.21968537515983</v>
      </c>
      <c r="AS320" s="62">
        <f t="shared" si="188"/>
        <v>298.43937075031965</v>
      </c>
      <c r="AT320" s="62">
        <f t="shared" si="189"/>
        <v>-149.21968537515983</v>
      </c>
      <c r="AU320" s="62">
        <f t="shared" si="190"/>
        <v>447.65905612547948</v>
      </c>
      <c r="AV320" s="62">
        <f t="shared" si="191"/>
        <v>-596.87874150063931</v>
      </c>
      <c r="AW320" s="63">
        <f t="shared" si="202"/>
        <v>-149.21968537515983</v>
      </c>
      <c r="AX320" s="61" t="str">
        <f t="shared" ca="1" si="192"/>
        <v/>
      </c>
      <c r="AY320" s="69">
        <f t="shared" ca="1" si="203"/>
        <v>9184.4475044540013</v>
      </c>
      <c r="AZ320" s="51">
        <f t="shared" si="193"/>
        <v>1044.5377976261188</v>
      </c>
      <c r="BA320" s="55">
        <f t="shared" ca="1" si="194"/>
        <v>0.11252680069389968</v>
      </c>
      <c r="BB320" s="55">
        <f t="shared" ca="1" si="204"/>
        <v>-0.20799170395732541</v>
      </c>
      <c r="BC320" s="64">
        <f t="shared" ca="1" si="195"/>
        <v>-866.65063351420622</v>
      </c>
      <c r="BE320" s="52" t="str">
        <f t="shared" ca="1" si="196"/>
        <v/>
      </c>
      <c r="BF320" s="52" t="str">
        <f t="shared" ca="1" si="197"/>
        <v/>
      </c>
      <c r="BG320" s="52">
        <f t="shared" ca="1" si="205"/>
        <v>9.6999999999999673</v>
      </c>
      <c r="BH320" s="52" t="str">
        <f t="shared" ca="1" si="206"/>
        <v/>
      </c>
    </row>
    <row r="321" spans="19:60">
      <c r="S321" s="68">
        <f t="shared" si="215"/>
        <v>7</v>
      </c>
      <c r="T321" s="69">
        <f t="shared" si="215"/>
        <v>2</v>
      </c>
      <c r="U321" s="70">
        <f t="shared" si="198"/>
        <v>3</v>
      </c>
      <c r="V321" s="68">
        <f t="shared" si="213"/>
        <v>4</v>
      </c>
      <c r="W321" s="70">
        <f t="shared" si="213"/>
        <v>7</v>
      </c>
      <c r="X321" s="71">
        <f t="shared" si="213"/>
        <v>0.42857142857142855</v>
      </c>
      <c r="Y321" s="71">
        <f t="shared" si="213"/>
        <v>0.5</v>
      </c>
      <c r="Z321" s="69">
        <f t="shared" si="213"/>
        <v>10000</v>
      </c>
      <c r="AA321" s="69">
        <f t="shared" ca="1" si="213"/>
        <v>9282.5690518609536</v>
      </c>
      <c r="AB321" s="69">
        <f t="shared" ca="1" si="200"/>
        <v>-717.43094813904645</v>
      </c>
      <c r="AC321" s="69">
        <f t="shared" ca="1" si="214"/>
        <v>188.25048771415089</v>
      </c>
      <c r="AD321" s="73">
        <f t="shared" si="208"/>
        <v>9.5999999999999677</v>
      </c>
      <c r="AE321" s="69">
        <f t="shared" si="216"/>
        <v>0.70000000000000007</v>
      </c>
      <c r="AF321" s="69">
        <f t="shared" si="216"/>
        <v>4.9000000000000004</v>
      </c>
      <c r="AG321" s="78">
        <f t="shared" si="216"/>
        <v>200</v>
      </c>
      <c r="AH321" s="60">
        <f t="shared" si="216"/>
        <v>50</v>
      </c>
      <c r="AI321" s="60">
        <f t="shared" si="216"/>
        <v>245.00000000000003</v>
      </c>
      <c r="AJ321" s="60">
        <f t="shared" si="216"/>
        <v>10245</v>
      </c>
      <c r="AK321" s="60">
        <f t="shared" si="216"/>
        <v>927.43094813904702</v>
      </c>
      <c r="AL321" s="60">
        <f t="shared" si="216"/>
        <v>18.548618962780939</v>
      </c>
      <c r="AM321" s="60">
        <f t="shared" ca="1" si="216"/>
        <v>-1060.5524955459994</v>
      </c>
      <c r="AN321" s="60">
        <f t="shared" ca="1" si="216"/>
        <v>-1060.5524955459994</v>
      </c>
      <c r="AO321" s="60">
        <f t="shared" ca="1" si="216"/>
        <v>1060.5524955459994</v>
      </c>
      <c r="AP321" s="63">
        <f t="shared" si="185"/>
        <v>35</v>
      </c>
      <c r="AQ321" s="62">
        <f t="shared" si="186"/>
        <v>3.005064475289688</v>
      </c>
      <c r="AR321" s="62">
        <f t="shared" si="187"/>
        <v>150.2532237644844</v>
      </c>
      <c r="AS321" s="62">
        <f t="shared" si="188"/>
        <v>300.50644752896881</v>
      </c>
      <c r="AT321" s="62">
        <f t="shared" si="189"/>
        <v>-150.2532237644844</v>
      </c>
      <c r="AU321" s="62">
        <f t="shared" si="190"/>
        <v>450.75967129345321</v>
      </c>
      <c r="AV321" s="62">
        <f t="shared" si="191"/>
        <v>-601.01289505793761</v>
      </c>
      <c r="AW321" s="63">
        <f t="shared" si="202"/>
        <v>-150.2532237644844</v>
      </c>
      <c r="AX321" s="61" t="str">
        <f t="shared" ca="1" si="192"/>
        <v/>
      </c>
      <c r="AY321" s="69">
        <f t="shared" ca="1" si="203"/>
        <v>9184.4475044540013</v>
      </c>
      <c r="AZ321" s="51">
        <f t="shared" si="193"/>
        <v>1051.7725663513909</v>
      </c>
      <c r="BA321" s="55">
        <f t="shared" ca="1" si="194"/>
        <v>0.11330619362756406</v>
      </c>
      <c r="BB321" s="55">
        <f t="shared" ca="1" si="204"/>
        <v>-0.20943231422372874</v>
      </c>
      <c r="BC321" s="64">
        <f t="shared" ca="1" si="195"/>
        <v>-867.6841719035308</v>
      </c>
      <c r="BE321" s="52" t="str">
        <f t="shared" ca="1" si="196"/>
        <v/>
      </c>
      <c r="BF321" s="52" t="str">
        <f t="shared" ca="1" si="197"/>
        <v/>
      </c>
      <c r="BG321" s="52">
        <f t="shared" ca="1" si="205"/>
        <v>9.5999999999999677</v>
      </c>
      <c r="BH321" s="52" t="str">
        <f t="shared" ca="1" si="206"/>
        <v/>
      </c>
    </row>
    <row r="322" spans="19:60">
      <c r="S322" s="68">
        <f t="shared" si="215"/>
        <v>7</v>
      </c>
      <c r="T322" s="69">
        <f t="shared" si="215"/>
        <v>2</v>
      </c>
      <c r="U322" s="70">
        <f t="shared" si="198"/>
        <v>3</v>
      </c>
      <c r="V322" s="68">
        <f t="shared" si="213"/>
        <v>4</v>
      </c>
      <c r="W322" s="70">
        <f t="shared" si="213"/>
        <v>7</v>
      </c>
      <c r="X322" s="71">
        <f t="shared" si="213"/>
        <v>0.42857142857142855</v>
      </c>
      <c r="Y322" s="71">
        <f t="shared" si="213"/>
        <v>0.5</v>
      </c>
      <c r="Z322" s="69">
        <f t="shared" si="213"/>
        <v>10000</v>
      </c>
      <c r="AA322" s="69">
        <f t="shared" ca="1" si="213"/>
        <v>9282.5690518609536</v>
      </c>
      <c r="AB322" s="69">
        <f t="shared" ca="1" si="200"/>
        <v>-717.43094813904645</v>
      </c>
      <c r="AC322" s="69">
        <f t="shared" ca="1" si="214"/>
        <v>188.25048771415089</v>
      </c>
      <c r="AD322" s="73">
        <f t="shared" si="208"/>
        <v>9.499999999999968</v>
      </c>
      <c r="AE322" s="69">
        <f t="shared" si="216"/>
        <v>0.70000000000000007</v>
      </c>
      <c r="AF322" s="69">
        <f t="shared" si="216"/>
        <v>4.9000000000000004</v>
      </c>
      <c r="AG322" s="78">
        <f t="shared" si="216"/>
        <v>200</v>
      </c>
      <c r="AH322" s="60">
        <f t="shared" si="216"/>
        <v>50</v>
      </c>
      <c r="AI322" s="60">
        <f t="shared" si="216"/>
        <v>245.00000000000003</v>
      </c>
      <c r="AJ322" s="60">
        <f t="shared" si="216"/>
        <v>10245</v>
      </c>
      <c r="AK322" s="60">
        <f t="shared" si="216"/>
        <v>927.43094813904702</v>
      </c>
      <c r="AL322" s="60">
        <f t="shared" si="216"/>
        <v>18.548618962780939</v>
      </c>
      <c r="AM322" s="60">
        <f t="shared" ca="1" si="216"/>
        <v>-1060.5524955459994</v>
      </c>
      <c r="AN322" s="60">
        <f t="shared" ca="1" si="216"/>
        <v>-1060.5524955459994</v>
      </c>
      <c r="AO322" s="60">
        <f t="shared" ca="1" si="216"/>
        <v>1060.5524955459994</v>
      </c>
      <c r="AP322" s="63">
        <f t="shared" si="185"/>
        <v>35</v>
      </c>
      <c r="AQ322" s="62">
        <f t="shared" si="186"/>
        <v>3.0261704171348422</v>
      </c>
      <c r="AR322" s="62">
        <f t="shared" si="187"/>
        <v>151.30852085674212</v>
      </c>
      <c r="AS322" s="62">
        <f t="shared" si="188"/>
        <v>302.61704171348424</v>
      </c>
      <c r="AT322" s="62">
        <f t="shared" si="189"/>
        <v>-151.30852085674212</v>
      </c>
      <c r="AU322" s="62">
        <f t="shared" si="190"/>
        <v>453.92556257022636</v>
      </c>
      <c r="AV322" s="62">
        <f t="shared" si="191"/>
        <v>-605.23408342696848</v>
      </c>
      <c r="AW322" s="63">
        <f t="shared" si="202"/>
        <v>-151.30852085674212</v>
      </c>
      <c r="AX322" s="61" t="str">
        <f t="shared" ca="1" si="192"/>
        <v/>
      </c>
      <c r="AY322" s="69">
        <f t="shared" ca="1" si="203"/>
        <v>9184.4475044540013</v>
      </c>
      <c r="AZ322" s="51">
        <f t="shared" si="193"/>
        <v>1059.1596459971947</v>
      </c>
      <c r="BA322" s="55">
        <f t="shared" ca="1" si="194"/>
        <v>0.11410199483351607</v>
      </c>
      <c r="BB322" s="55">
        <f t="shared" ca="1" si="204"/>
        <v>-0.21090325312731947</v>
      </c>
      <c r="BC322" s="64">
        <f t="shared" ca="1" si="195"/>
        <v>-868.73946899578857</v>
      </c>
      <c r="BE322" s="52" t="str">
        <f t="shared" ca="1" si="196"/>
        <v/>
      </c>
      <c r="BF322" s="52" t="str">
        <f t="shared" ca="1" si="197"/>
        <v/>
      </c>
      <c r="BG322" s="52">
        <f t="shared" ca="1" si="205"/>
        <v>9.499999999999968</v>
      </c>
      <c r="BH322" s="52" t="str">
        <f t="shared" ca="1" si="206"/>
        <v/>
      </c>
    </row>
    <row r="323" spans="19:60">
      <c r="S323" s="68">
        <f t="shared" si="215"/>
        <v>7</v>
      </c>
      <c r="T323" s="69">
        <f t="shared" si="215"/>
        <v>2</v>
      </c>
      <c r="U323" s="70">
        <f t="shared" si="198"/>
        <v>3</v>
      </c>
      <c r="V323" s="68">
        <f t="shared" si="213"/>
        <v>4</v>
      </c>
      <c r="W323" s="70">
        <f t="shared" si="213"/>
        <v>7</v>
      </c>
      <c r="X323" s="71">
        <f t="shared" si="213"/>
        <v>0.42857142857142855</v>
      </c>
      <c r="Y323" s="71">
        <f t="shared" si="213"/>
        <v>0.5</v>
      </c>
      <c r="Z323" s="69">
        <f t="shared" si="213"/>
        <v>10000</v>
      </c>
      <c r="AA323" s="69">
        <f t="shared" ca="1" si="213"/>
        <v>9282.5690518609536</v>
      </c>
      <c r="AB323" s="69">
        <f t="shared" ca="1" si="200"/>
        <v>-717.43094813904645</v>
      </c>
      <c r="AC323" s="69">
        <f t="shared" ca="1" si="214"/>
        <v>188.25048771415089</v>
      </c>
      <c r="AD323" s="73">
        <f t="shared" si="208"/>
        <v>9.3999999999999684</v>
      </c>
      <c r="AE323" s="69">
        <f t="shared" si="216"/>
        <v>0.70000000000000007</v>
      </c>
      <c r="AF323" s="69">
        <f t="shared" si="216"/>
        <v>4.9000000000000004</v>
      </c>
      <c r="AG323" s="78">
        <f t="shared" si="216"/>
        <v>200</v>
      </c>
      <c r="AH323" s="60">
        <f t="shared" si="216"/>
        <v>50</v>
      </c>
      <c r="AI323" s="60">
        <f t="shared" si="216"/>
        <v>245.00000000000003</v>
      </c>
      <c r="AJ323" s="60">
        <f t="shared" si="216"/>
        <v>10245</v>
      </c>
      <c r="AK323" s="60">
        <f t="shared" si="216"/>
        <v>927.43094813904702</v>
      </c>
      <c r="AL323" s="60">
        <f t="shared" si="216"/>
        <v>18.548618962780939</v>
      </c>
      <c r="AM323" s="60">
        <f t="shared" ca="1" si="216"/>
        <v>-1060.5524955459994</v>
      </c>
      <c r="AN323" s="60">
        <f t="shared" ca="1" si="216"/>
        <v>-1060.5524955459994</v>
      </c>
      <c r="AO323" s="60">
        <f t="shared" ca="1" si="216"/>
        <v>1060.5524955459994</v>
      </c>
      <c r="AP323" s="63">
        <f t="shared" si="185"/>
        <v>35</v>
      </c>
      <c r="AQ323" s="62">
        <f t="shared" si="186"/>
        <v>3.047725421572447</v>
      </c>
      <c r="AR323" s="62">
        <f t="shared" si="187"/>
        <v>152.38627107862234</v>
      </c>
      <c r="AS323" s="62">
        <f t="shared" si="188"/>
        <v>304.77254215724469</v>
      </c>
      <c r="AT323" s="62">
        <f t="shared" si="189"/>
        <v>-152.38627107862234</v>
      </c>
      <c r="AU323" s="62">
        <f t="shared" si="190"/>
        <v>457.158813235867</v>
      </c>
      <c r="AV323" s="62">
        <f t="shared" si="191"/>
        <v>-609.54508431448937</v>
      </c>
      <c r="AW323" s="63">
        <f t="shared" si="202"/>
        <v>-152.38627107862237</v>
      </c>
      <c r="AX323" s="61" t="str">
        <f t="shared" ca="1" si="192"/>
        <v/>
      </c>
      <c r="AY323" s="69">
        <f t="shared" ca="1" si="203"/>
        <v>9184.4475044540013</v>
      </c>
      <c r="AZ323" s="51">
        <f t="shared" si="193"/>
        <v>1066.7038975503565</v>
      </c>
      <c r="BA323" s="55">
        <f t="shared" ca="1" si="194"/>
        <v>0.11491472798002031</v>
      </c>
      <c r="BB323" s="55">
        <f t="shared" ca="1" si="204"/>
        <v>-0.21240548860332709</v>
      </c>
      <c r="BC323" s="64">
        <f t="shared" ca="1" si="195"/>
        <v>-869.81721921766882</v>
      </c>
      <c r="BE323" s="52" t="str">
        <f t="shared" ca="1" si="196"/>
        <v/>
      </c>
      <c r="BF323" s="52" t="str">
        <f t="shared" ca="1" si="197"/>
        <v/>
      </c>
      <c r="BG323" s="52">
        <f t="shared" ca="1" si="205"/>
        <v>9.3999999999999684</v>
      </c>
      <c r="BH323" s="52" t="str">
        <f t="shared" ca="1" si="206"/>
        <v/>
      </c>
    </row>
    <row r="324" spans="19:60">
      <c r="S324" s="68">
        <f t="shared" si="215"/>
        <v>7</v>
      </c>
      <c r="T324" s="69">
        <f t="shared" si="215"/>
        <v>2</v>
      </c>
      <c r="U324" s="70">
        <f t="shared" si="198"/>
        <v>3</v>
      </c>
      <c r="V324" s="68">
        <f t="shared" si="213"/>
        <v>4</v>
      </c>
      <c r="W324" s="70">
        <f t="shared" si="213"/>
        <v>7</v>
      </c>
      <c r="X324" s="71">
        <f t="shared" si="213"/>
        <v>0.42857142857142855</v>
      </c>
      <c r="Y324" s="71">
        <f t="shared" si="213"/>
        <v>0.5</v>
      </c>
      <c r="Z324" s="69">
        <f t="shared" si="213"/>
        <v>10000</v>
      </c>
      <c r="AA324" s="69">
        <f t="shared" ca="1" si="213"/>
        <v>9282.5690518609536</v>
      </c>
      <c r="AB324" s="69">
        <f t="shared" ca="1" si="200"/>
        <v>-717.43094813904645</v>
      </c>
      <c r="AC324" s="69">
        <f t="shared" ca="1" si="214"/>
        <v>188.25048771415089</v>
      </c>
      <c r="AD324" s="73">
        <f t="shared" si="208"/>
        <v>9.2999999999999687</v>
      </c>
      <c r="AE324" s="69">
        <f t="shared" si="216"/>
        <v>0.70000000000000007</v>
      </c>
      <c r="AF324" s="69">
        <f t="shared" si="216"/>
        <v>4.9000000000000004</v>
      </c>
      <c r="AG324" s="78">
        <f t="shared" si="216"/>
        <v>200</v>
      </c>
      <c r="AH324" s="60">
        <f t="shared" si="216"/>
        <v>50</v>
      </c>
      <c r="AI324" s="60">
        <f t="shared" si="216"/>
        <v>245.00000000000003</v>
      </c>
      <c r="AJ324" s="60">
        <f t="shared" si="216"/>
        <v>10245</v>
      </c>
      <c r="AK324" s="60">
        <f t="shared" si="216"/>
        <v>927.43094813904702</v>
      </c>
      <c r="AL324" s="60">
        <f t="shared" si="216"/>
        <v>18.548618962780939</v>
      </c>
      <c r="AM324" s="60">
        <f t="shared" ca="1" si="216"/>
        <v>-1060.5524955459994</v>
      </c>
      <c r="AN324" s="60">
        <f t="shared" ca="1" si="216"/>
        <v>-1060.5524955459994</v>
      </c>
      <c r="AO324" s="60">
        <f t="shared" ca="1" si="216"/>
        <v>1060.5524955459994</v>
      </c>
      <c r="AP324" s="63">
        <f t="shared" si="185"/>
        <v>35</v>
      </c>
      <c r="AQ324" s="62">
        <f t="shared" si="186"/>
        <v>3.0697439744925807</v>
      </c>
      <c r="AR324" s="62">
        <f t="shared" si="187"/>
        <v>153.48719872462902</v>
      </c>
      <c r="AS324" s="62">
        <f t="shared" si="188"/>
        <v>306.97439744925805</v>
      </c>
      <c r="AT324" s="62">
        <f t="shared" si="189"/>
        <v>-153.48719872462902</v>
      </c>
      <c r="AU324" s="62">
        <f t="shared" si="190"/>
        <v>460.46159617388707</v>
      </c>
      <c r="AV324" s="62">
        <f t="shared" si="191"/>
        <v>-613.9487948985161</v>
      </c>
      <c r="AW324" s="63">
        <f t="shared" si="202"/>
        <v>-153.48719872462902</v>
      </c>
      <c r="AX324" s="61" t="str">
        <f t="shared" ca="1" si="192"/>
        <v/>
      </c>
      <c r="AY324" s="69">
        <f t="shared" ca="1" si="203"/>
        <v>9184.4475044540013</v>
      </c>
      <c r="AZ324" s="51">
        <f t="shared" si="193"/>
        <v>1074.4103910724032</v>
      </c>
      <c r="BA324" s="55">
        <f t="shared" ca="1" si="194"/>
        <v>0.11574493925870739</v>
      </c>
      <c r="BB324" s="55">
        <f t="shared" ca="1" si="204"/>
        <v>-0.21394003021860358</v>
      </c>
      <c r="BC324" s="64">
        <f t="shared" ca="1" si="195"/>
        <v>-870.91814686367547</v>
      </c>
      <c r="BE324" s="52" t="str">
        <f t="shared" ca="1" si="196"/>
        <v/>
      </c>
      <c r="BF324" s="52" t="str">
        <f t="shared" ca="1" si="197"/>
        <v/>
      </c>
      <c r="BG324" s="52">
        <f t="shared" ca="1" si="205"/>
        <v>9.2999999999999687</v>
      </c>
      <c r="BH324" s="52" t="str">
        <f t="shared" ca="1" si="206"/>
        <v/>
      </c>
    </row>
    <row r="325" spans="19:60">
      <c r="S325" s="68">
        <f t="shared" si="215"/>
        <v>7</v>
      </c>
      <c r="T325" s="69">
        <f t="shared" si="215"/>
        <v>2</v>
      </c>
      <c r="U325" s="70">
        <f t="shared" si="198"/>
        <v>3</v>
      </c>
      <c r="V325" s="68">
        <f t="shared" si="213"/>
        <v>4</v>
      </c>
      <c r="W325" s="70">
        <f t="shared" si="213"/>
        <v>7</v>
      </c>
      <c r="X325" s="71">
        <f t="shared" si="213"/>
        <v>0.42857142857142855</v>
      </c>
      <c r="Y325" s="71">
        <f t="shared" si="213"/>
        <v>0.5</v>
      </c>
      <c r="Z325" s="69">
        <f t="shared" si="213"/>
        <v>10000</v>
      </c>
      <c r="AA325" s="69">
        <f t="shared" ca="1" si="213"/>
        <v>9282.5690518609536</v>
      </c>
      <c r="AB325" s="69">
        <f t="shared" ca="1" si="200"/>
        <v>-717.43094813904645</v>
      </c>
      <c r="AC325" s="69">
        <f t="shared" ca="1" si="214"/>
        <v>188.25048771415089</v>
      </c>
      <c r="AD325" s="73">
        <f t="shared" si="208"/>
        <v>9.1999999999999691</v>
      </c>
      <c r="AE325" s="69">
        <f t="shared" si="216"/>
        <v>0.70000000000000007</v>
      </c>
      <c r="AF325" s="69">
        <f t="shared" si="216"/>
        <v>4.9000000000000004</v>
      </c>
      <c r="AG325" s="78">
        <f t="shared" si="216"/>
        <v>200</v>
      </c>
      <c r="AH325" s="60">
        <f t="shared" si="216"/>
        <v>50</v>
      </c>
      <c r="AI325" s="60">
        <f t="shared" si="216"/>
        <v>245.00000000000003</v>
      </c>
      <c r="AJ325" s="60">
        <f t="shared" si="216"/>
        <v>10245</v>
      </c>
      <c r="AK325" s="60">
        <f t="shared" si="216"/>
        <v>927.43094813904702</v>
      </c>
      <c r="AL325" s="60">
        <f t="shared" si="216"/>
        <v>18.548618962780939</v>
      </c>
      <c r="AM325" s="60">
        <f t="shared" ca="1" si="216"/>
        <v>-1060.5524955459994</v>
      </c>
      <c r="AN325" s="60">
        <f t="shared" ca="1" si="216"/>
        <v>-1060.5524955459994</v>
      </c>
      <c r="AO325" s="60">
        <f t="shared" ca="1" si="216"/>
        <v>1060.5524955459994</v>
      </c>
      <c r="AP325" s="63">
        <f t="shared" si="185"/>
        <v>35</v>
      </c>
      <c r="AQ325" s="62">
        <f t="shared" si="186"/>
        <v>3.0922411916066306</v>
      </c>
      <c r="AR325" s="62">
        <f t="shared" si="187"/>
        <v>154.61205958033153</v>
      </c>
      <c r="AS325" s="62">
        <f t="shared" si="188"/>
        <v>309.22411916066307</v>
      </c>
      <c r="AT325" s="62">
        <f t="shared" si="189"/>
        <v>-154.61205958033153</v>
      </c>
      <c r="AU325" s="62">
        <f t="shared" si="190"/>
        <v>463.83617874099457</v>
      </c>
      <c r="AV325" s="62">
        <f t="shared" si="191"/>
        <v>-618.44823832132613</v>
      </c>
      <c r="AW325" s="63">
        <f t="shared" si="202"/>
        <v>-154.61205958033156</v>
      </c>
      <c r="AX325" s="61" t="str">
        <f t="shared" ca="1" si="192"/>
        <v/>
      </c>
      <c r="AY325" s="69">
        <f t="shared" ca="1" si="203"/>
        <v>9184.4475044540013</v>
      </c>
      <c r="AZ325" s="51">
        <f t="shared" si="193"/>
        <v>1082.2844170623207</v>
      </c>
      <c r="BA325" s="55">
        <f t="shared" ca="1" si="194"/>
        <v>0.11659319860867032</v>
      </c>
      <c r="BB325" s="55">
        <f t="shared" ca="1" si="204"/>
        <v>-0.21550793143421232</v>
      </c>
      <c r="BC325" s="64">
        <f t="shared" ca="1" si="195"/>
        <v>-872.04300771937801</v>
      </c>
      <c r="BE325" s="52" t="str">
        <f t="shared" ca="1" si="196"/>
        <v/>
      </c>
      <c r="BF325" s="52" t="str">
        <f t="shared" ca="1" si="197"/>
        <v/>
      </c>
      <c r="BG325" s="52">
        <f t="shared" ca="1" si="205"/>
        <v>9.1999999999999691</v>
      </c>
      <c r="BH325" s="52" t="str">
        <f t="shared" ca="1" si="206"/>
        <v/>
      </c>
    </row>
    <row r="326" spans="19:60">
      <c r="S326" s="68">
        <f t="shared" si="215"/>
        <v>7</v>
      </c>
      <c r="T326" s="69">
        <f t="shared" si="215"/>
        <v>2</v>
      </c>
      <c r="U326" s="70">
        <f t="shared" si="198"/>
        <v>3</v>
      </c>
      <c r="V326" s="68">
        <f t="shared" si="213"/>
        <v>4</v>
      </c>
      <c r="W326" s="70">
        <f t="shared" si="213"/>
        <v>7</v>
      </c>
      <c r="X326" s="71">
        <f t="shared" si="213"/>
        <v>0.42857142857142855</v>
      </c>
      <c r="Y326" s="71">
        <f t="shared" si="213"/>
        <v>0.5</v>
      </c>
      <c r="Z326" s="69">
        <f t="shared" si="213"/>
        <v>10000</v>
      </c>
      <c r="AA326" s="69">
        <f t="shared" ca="1" si="213"/>
        <v>9282.5690518609536</v>
      </c>
      <c r="AB326" s="69">
        <f t="shared" ca="1" si="200"/>
        <v>-717.43094813904645</v>
      </c>
      <c r="AC326" s="69">
        <f t="shared" ca="1" si="214"/>
        <v>188.25048771415089</v>
      </c>
      <c r="AD326" s="73">
        <f t="shared" si="208"/>
        <v>9.0999999999999694</v>
      </c>
      <c r="AE326" s="69">
        <f t="shared" si="216"/>
        <v>0.70000000000000007</v>
      </c>
      <c r="AF326" s="69">
        <f t="shared" si="216"/>
        <v>4.9000000000000004</v>
      </c>
      <c r="AG326" s="78">
        <f t="shared" si="216"/>
        <v>200</v>
      </c>
      <c r="AH326" s="60">
        <f t="shared" si="216"/>
        <v>50</v>
      </c>
      <c r="AI326" s="60">
        <f t="shared" si="216"/>
        <v>245.00000000000003</v>
      </c>
      <c r="AJ326" s="60">
        <f t="shared" si="216"/>
        <v>10245</v>
      </c>
      <c r="AK326" s="60">
        <f t="shared" si="216"/>
        <v>927.43094813904702</v>
      </c>
      <c r="AL326" s="60">
        <f t="shared" si="216"/>
        <v>18.548618962780939</v>
      </c>
      <c r="AM326" s="60">
        <f t="shared" ca="1" si="216"/>
        <v>-1060.5524955459994</v>
      </c>
      <c r="AN326" s="60">
        <f t="shared" ca="1" si="216"/>
        <v>-1060.5524955459994</v>
      </c>
      <c r="AO326" s="60">
        <f t="shared" ca="1" si="216"/>
        <v>1060.5524955459994</v>
      </c>
      <c r="AP326" s="63">
        <f t="shared" si="185"/>
        <v>35</v>
      </c>
      <c r="AQ326" s="62">
        <f t="shared" si="186"/>
        <v>3.1152328530528575</v>
      </c>
      <c r="AR326" s="62">
        <f t="shared" si="187"/>
        <v>155.76164265264288</v>
      </c>
      <c r="AS326" s="62">
        <f t="shared" si="188"/>
        <v>311.52328530528575</v>
      </c>
      <c r="AT326" s="62">
        <f t="shared" si="189"/>
        <v>-155.76164265264288</v>
      </c>
      <c r="AU326" s="62">
        <f t="shared" si="190"/>
        <v>467.28492795792863</v>
      </c>
      <c r="AV326" s="62">
        <f t="shared" si="191"/>
        <v>-623.04657061057151</v>
      </c>
      <c r="AW326" s="63">
        <f t="shared" si="202"/>
        <v>-155.76164265264288</v>
      </c>
      <c r="AX326" s="61" t="str">
        <f t="shared" ca="1" si="192"/>
        <v/>
      </c>
      <c r="AY326" s="69">
        <f t="shared" ca="1" si="203"/>
        <v>9184.4475044540013</v>
      </c>
      <c r="AZ326" s="51">
        <f t="shared" si="193"/>
        <v>1090.3314985685001</v>
      </c>
      <c r="BA326" s="55">
        <f t="shared" ca="1" si="194"/>
        <v>0.11746010102126979</v>
      </c>
      <c r="BB326" s="55">
        <f t="shared" ca="1" si="204"/>
        <v>-0.21711029201719698</v>
      </c>
      <c r="BC326" s="64">
        <f t="shared" ca="1" si="195"/>
        <v>-873.19259079168933</v>
      </c>
      <c r="BE326" s="52" t="str">
        <f t="shared" ca="1" si="196"/>
        <v/>
      </c>
      <c r="BF326" s="52" t="str">
        <f t="shared" ca="1" si="197"/>
        <v/>
      </c>
      <c r="BG326" s="52">
        <f t="shared" ca="1" si="205"/>
        <v>9.0999999999999694</v>
      </c>
      <c r="BH326" s="52" t="str">
        <f t="shared" ca="1" si="206"/>
        <v/>
      </c>
    </row>
    <row r="327" spans="19:60">
      <c r="S327" s="68">
        <f t="shared" si="215"/>
        <v>7</v>
      </c>
      <c r="T327" s="69">
        <f t="shared" si="215"/>
        <v>2</v>
      </c>
      <c r="U327" s="70">
        <f t="shared" si="198"/>
        <v>3</v>
      </c>
      <c r="V327" s="68">
        <f t="shared" si="213"/>
        <v>4</v>
      </c>
      <c r="W327" s="70">
        <f t="shared" si="213"/>
        <v>7</v>
      </c>
      <c r="X327" s="71">
        <f t="shared" si="213"/>
        <v>0.42857142857142855</v>
      </c>
      <c r="Y327" s="71">
        <f t="shared" si="213"/>
        <v>0.5</v>
      </c>
      <c r="Z327" s="69">
        <f t="shared" si="213"/>
        <v>10000</v>
      </c>
      <c r="AA327" s="69">
        <f t="shared" ca="1" si="213"/>
        <v>9282.5690518609536</v>
      </c>
      <c r="AB327" s="69">
        <f t="shared" ca="1" si="200"/>
        <v>-717.43094813904645</v>
      </c>
      <c r="AC327" s="69">
        <f t="shared" ca="1" si="214"/>
        <v>188.25048771415089</v>
      </c>
      <c r="AD327" s="73">
        <f t="shared" si="208"/>
        <v>8.9999999999999698</v>
      </c>
      <c r="AE327" s="69">
        <f t="shared" si="216"/>
        <v>0.70000000000000007</v>
      </c>
      <c r="AF327" s="69">
        <f t="shared" si="216"/>
        <v>4.9000000000000004</v>
      </c>
      <c r="AG327" s="78">
        <f t="shared" si="216"/>
        <v>200</v>
      </c>
      <c r="AH327" s="60">
        <f t="shared" si="216"/>
        <v>50</v>
      </c>
      <c r="AI327" s="60">
        <f t="shared" si="216"/>
        <v>245.00000000000003</v>
      </c>
      <c r="AJ327" s="60">
        <f t="shared" si="216"/>
        <v>10245</v>
      </c>
      <c r="AK327" s="60">
        <f t="shared" si="216"/>
        <v>927.43094813904702</v>
      </c>
      <c r="AL327" s="60">
        <f t="shared" si="216"/>
        <v>18.548618962780939</v>
      </c>
      <c r="AM327" s="60">
        <f t="shared" ca="1" si="216"/>
        <v>-1060.5524955459994</v>
      </c>
      <c r="AN327" s="60">
        <f t="shared" ca="1" si="216"/>
        <v>-1060.5524955459994</v>
      </c>
      <c r="AO327" s="60">
        <f t="shared" ca="1" si="216"/>
        <v>1060.5524955459994</v>
      </c>
      <c r="AP327" s="63">
        <f t="shared" si="185"/>
        <v>35</v>
      </c>
      <c r="AQ327" s="62">
        <f t="shared" si="186"/>
        <v>3.1387354403090004</v>
      </c>
      <c r="AR327" s="62">
        <f t="shared" si="187"/>
        <v>156.93677201545003</v>
      </c>
      <c r="AS327" s="62">
        <f t="shared" si="188"/>
        <v>313.87354403090006</v>
      </c>
      <c r="AT327" s="62">
        <f t="shared" si="189"/>
        <v>-156.93677201545003</v>
      </c>
      <c r="AU327" s="62">
        <f t="shared" si="190"/>
        <v>470.81031604635007</v>
      </c>
      <c r="AV327" s="62">
        <f t="shared" si="191"/>
        <v>-627.74708806180013</v>
      </c>
      <c r="AW327" s="63">
        <f t="shared" si="202"/>
        <v>-156.93677201545006</v>
      </c>
      <c r="AX327" s="61" t="str">
        <f t="shared" ca="1" si="192"/>
        <v/>
      </c>
      <c r="AY327" s="69">
        <f t="shared" ca="1" si="203"/>
        <v>9184.4475044540013</v>
      </c>
      <c r="AZ327" s="51">
        <f t="shared" si="193"/>
        <v>1098.5574041081502</v>
      </c>
      <c r="BA327" s="55">
        <f t="shared" ca="1" si="194"/>
        <v>0.11834626793192703</v>
      </c>
      <c r="BB327" s="55">
        <f t="shared" ca="1" si="204"/>
        <v>-0.21874826061313693</v>
      </c>
      <c r="BC327" s="64">
        <f t="shared" ca="1" si="195"/>
        <v>-874.36772015449651</v>
      </c>
      <c r="BE327" s="52" t="str">
        <f t="shared" ca="1" si="196"/>
        <v/>
      </c>
      <c r="BF327" s="52" t="str">
        <f t="shared" ca="1" si="197"/>
        <v/>
      </c>
      <c r="BG327" s="52">
        <f t="shared" ca="1" si="205"/>
        <v>8.9999999999999698</v>
      </c>
      <c r="BH327" s="52" t="str">
        <f t="shared" ca="1" si="206"/>
        <v/>
      </c>
    </row>
    <row r="328" spans="19:60">
      <c r="S328" s="68">
        <f t="shared" si="215"/>
        <v>7</v>
      </c>
      <c r="T328" s="69">
        <f t="shared" si="215"/>
        <v>2</v>
      </c>
      <c r="U328" s="70">
        <f t="shared" si="198"/>
        <v>3</v>
      </c>
      <c r="V328" s="68">
        <f t="shared" si="213"/>
        <v>4</v>
      </c>
      <c r="W328" s="70">
        <f t="shared" si="213"/>
        <v>7</v>
      </c>
      <c r="X328" s="71">
        <f t="shared" si="213"/>
        <v>0.42857142857142855</v>
      </c>
      <c r="Y328" s="71">
        <f t="shared" si="213"/>
        <v>0.5</v>
      </c>
      <c r="Z328" s="69">
        <f t="shared" si="213"/>
        <v>10000</v>
      </c>
      <c r="AA328" s="69">
        <f t="shared" ca="1" si="213"/>
        <v>9282.5690518609536</v>
      </c>
      <c r="AB328" s="69">
        <f t="shared" ca="1" si="200"/>
        <v>-717.43094813904645</v>
      </c>
      <c r="AC328" s="69">
        <f t="shared" ca="1" si="214"/>
        <v>188.25048771415089</v>
      </c>
      <c r="AD328" s="73">
        <f t="shared" si="208"/>
        <v>8.8999999999999702</v>
      </c>
      <c r="AE328" s="69">
        <f t="shared" si="216"/>
        <v>0.70000000000000007</v>
      </c>
      <c r="AF328" s="69">
        <f t="shared" si="216"/>
        <v>4.9000000000000004</v>
      </c>
      <c r="AG328" s="78">
        <f t="shared" si="216"/>
        <v>200</v>
      </c>
      <c r="AH328" s="60">
        <f t="shared" si="216"/>
        <v>50</v>
      </c>
      <c r="AI328" s="60">
        <f t="shared" si="216"/>
        <v>245.00000000000003</v>
      </c>
      <c r="AJ328" s="60">
        <f t="shared" si="216"/>
        <v>10245</v>
      </c>
      <c r="AK328" s="60">
        <f t="shared" si="216"/>
        <v>927.43094813904702</v>
      </c>
      <c r="AL328" s="60">
        <f t="shared" si="216"/>
        <v>18.548618962780939</v>
      </c>
      <c r="AM328" s="60">
        <f t="shared" ca="1" si="216"/>
        <v>-1060.5524955459994</v>
      </c>
      <c r="AN328" s="60">
        <f t="shared" ca="1" si="216"/>
        <v>-1060.5524955459994</v>
      </c>
      <c r="AO328" s="60">
        <f t="shared" ca="1" si="216"/>
        <v>1060.5524955459994</v>
      </c>
      <c r="AP328" s="63">
        <f t="shared" si="185"/>
        <v>35</v>
      </c>
      <c r="AQ328" s="62">
        <f t="shared" si="186"/>
        <v>3.1627661755933709</v>
      </c>
      <c r="AR328" s="62">
        <f t="shared" si="187"/>
        <v>158.13830877966853</v>
      </c>
      <c r="AS328" s="62">
        <f t="shared" si="188"/>
        <v>316.27661755933707</v>
      </c>
      <c r="AT328" s="62">
        <f t="shared" si="189"/>
        <v>-158.13830877966853</v>
      </c>
      <c r="AU328" s="62">
        <f t="shared" si="190"/>
        <v>474.4149263390056</v>
      </c>
      <c r="AV328" s="62">
        <f t="shared" si="191"/>
        <v>-632.55323511867414</v>
      </c>
      <c r="AW328" s="63">
        <f t="shared" si="202"/>
        <v>-158.13830877966853</v>
      </c>
      <c r="AX328" s="61" t="str">
        <f t="shared" ca="1" si="192"/>
        <v/>
      </c>
      <c r="AY328" s="69">
        <f t="shared" ca="1" si="203"/>
        <v>9184.4475044540013</v>
      </c>
      <c r="AZ328" s="51">
        <f t="shared" si="193"/>
        <v>1106.9681614576798</v>
      </c>
      <c r="BA328" s="55">
        <f t="shared" ca="1" si="194"/>
        <v>0.11925234870574507</v>
      </c>
      <c r="BB328" s="55">
        <f t="shared" ca="1" si="204"/>
        <v>-0.22042303749213157</v>
      </c>
      <c r="BC328" s="64">
        <f t="shared" ca="1" si="195"/>
        <v>-875.56925691871493</v>
      </c>
      <c r="BE328" s="52" t="str">
        <f t="shared" ca="1" si="196"/>
        <v/>
      </c>
      <c r="BF328" s="52" t="str">
        <f t="shared" ca="1" si="197"/>
        <v/>
      </c>
      <c r="BG328" s="52">
        <f t="shared" ca="1" si="205"/>
        <v>8.8999999999999702</v>
      </c>
      <c r="BH328" s="52" t="str">
        <f t="shared" ca="1" si="206"/>
        <v/>
      </c>
    </row>
    <row r="329" spans="19:60">
      <c r="S329" s="68">
        <f t="shared" si="215"/>
        <v>7</v>
      </c>
      <c r="T329" s="69">
        <f t="shared" si="215"/>
        <v>2</v>
      </c>
      <c r="U329" s="70">
        <f t="shared" si="198"/>
        <v>3</v>
      </c>
      <c r="V329" s="68">
        <f t="shared" si="213"/>
        <v>4</v>
      </c>
      <c r="W329" s="70">
        <f t="shared" si="213"/>
        <v>7</v>
      </c>
      <c r="X329" s="71">
        <f t="shared" si="213"/>
        <v>0.42857142857142855</v>
      </c>
      <c r="Y329" s="71">
        <f t="shared" si="213"/>
        <v>0.5</v>
      </c>
      <c r="Z329" s="69">
        <f t="shared" si="213"/>
        <v>10000</v>
      </c>
      <c r="AA329" s="69">
        <f t="shared" ca="1" si="213"/>
        <v>9282.5690518609536</v>
      </c>
      <c r="AB329" s="69">
        <f t="shared" ca="1" si="200"/>
        <v>-717.43094813904645</v>
      </c>
      <c r="AC329" s="69">
        <f t="shared" ca="1" si="214"/>
        <v>188.25048771415089</v>
      </c>
      <c r="AD329" s="73">
        <f t="shared" si="208"/>
        <v>8.7999999999999705</v>
      </c>
      <c r="AE329" s="69">
        <f t="shared" si="216"/>
        <v>0.70000000000000007</v>
      </c>
      <c r="AF329" s="69">
        <f t="shared" si="216"/>
        <v>4.9000000000000004</v>
      </c>
      <c r="AG329" s="78">
        <f t="shared" si="216"/>
        <v>200</v>
      </c>
      <c r="AH329" s="60">
        <f t="shared" si="216"/>
        <v>50</v>
      </c>
      <c r="AI329" s="60">
        <f t="shared" si="216"/>
        <v>245.00000000000003</v>
      </c>
      <c r="AJ329" s="60">
        <f t="shared" si="216"/>
        <v>10245</v>
      </c>
      <c r="AK329" s="60">
        <f t="shared" si="216"/>
        <v>927.43094813904702</v>
      </c>
      <c r="AL329" s="60">
        <f t="shared" si="216"/>
        <v>18.548618962780939</v>
      </c>
      <c r="AM329" s="60">
        <f t="shared" ca="1" si="216"/>
        <v>-1060.5524955459994</v>
      </c>
      <c r="AN329" s="60">
        <f t="shared" ca="1" si="216"/>
        <v>-1060.5524955459994</v>
      </c>
      <c r="AO329" s="60">
        <f t="shared" ca="1" si="216"/>
        <v>1060.5524955459994</v>
      </c>
      <c r="AP329" s="63">
        <f t="shared" si="185"/>
        <v>35</v>
      </c>
      <c r="AQ329" s="62">
        <f t="shared" si="186"/>
        <v>3.1873430639523868</v>
      </c>
      <c r="AR329" s="62">
        <f t="shared" si="187"/>
        <v>159.36715319761933</v>
      </c>
      <c r="AS329" s="62">
        <f t="shared" si="188"/>
        <v>318.73430639523866</v>
      </c>
      <c r="AT329" s="62">
        <f t="shared" si="189"/>
        <v>-159.36715319761933</v>
      </c>
      <c r="AU329" s="62">
        <f t="shared" si="190"/>
        <v>478.10145959285796</v>
      </c>
      <c r="AV329" s="62">
        <f t="shared" si="191"/>
        <v>-637.46861279047732</v>
      </c>
      <c r="AW329" s="63">
        <f t="shared" si="202"/>
        <v>-159.36715319761936</v>
      </c>
      <c r="AX329" s="61" t="str">
        <f t="shared" ca="1" si="192"/>
        <v/>
      </c>
      <c r="AY329" s="69">
        <f t="shared" ca="1" si="203"/>
        <v>9184.4475044540013</v>
      </c>
      <c r="AZ329" s="51">
        <f t="shared" si="193"/>
        <v>1115.5700723833354</v>
      </c>
      <c r="BA329" s="55">
        <f t="shared" ca="1" si="194"/>
        <v>0.12017902222442264</v>
      </c>
      <c r="BB329" s="55">
        <f t="shared" ca="1" si="204"/>
        <v>-0.22213587748201261</v>
      </c>
      <c r="BC329" s="64">
        <f t="shared" ca="1" si="195"/>
        <v>-876.79810133666581</v>
      </c>
      <c r="BE329" s="52" t="str">
        <f t="shared" ca="1" si="196"/>
        <v/>
      </c>
      <c r="BF329" s="52" t="str">
        <f t="shared" ca="1" si="197"/>
        <v/>
      </c>
      <c r="BG329" s="52">
        <f t="shared" ca="1" si="205"/>
        <v>8.7999999999999705</v>
      </c>
      <c r="BH329" s="52" t="str">
        <f t="shared" ca="1" si="206"/>
        <v/>
      </c>
    </row>
    <row r="330" spans="19:60">
      <c r="S330" s="68">
        <f t="shared" si="215"/>
        <v>7</v>
      </c>
      <c r="T330" s="69">
        <f t="shared" si="215"/>
        <v>2</v>
      </c>
      <c r="U330" s="70">
        <f t="shared" si="198"/>
        <v>3</v>
      </c>
      <c r="V330" s="68">
        <f t="shared" ref="V330:AA345" si="217">V329</f>
        <v>4</v>
      </c>
      <c r="W330" s="70">
        <f t="shared" si="217"/>
        <v>7</v>
      </c>
      <c r="X330" s="71">
        <f t="shared" si="217"/>
        <v>0.42857142857142855</v>
      </c>
      <c r="Y330" s="71">
        <f t="shared" si="217"/>
        <v>0.5</v>
      </c>
      <c r="Z330" s="69">
        <f t="shared" si="217"/>
        <v>10000</v>
      </c>
      <c r="AA330" s="69">
        <f t="shared" ca="1" si="217"/>
        <v>9282.5690518609536</v>
      </c>
      <c r="AB330" s="69">
        <f t="shared" ca="1" si="200"/>
        <v>-717.43094813904645</v>
      </c>
      <c r="AC330" s="69">
        <f t="shared" ca="1" si="214"/>
        <v>188.25048771415089</v>
      </c>
      <c r="AD330" s="73">
        <f t="shared" si="208"/>
        <v>8.6999999999999709</v>
      </c>
      <c r="AE330" s="69">
        <f t="shared" si="216"/>
        <v>0.70000000000000007</v>
      </c>
      <c r="AF330" s="69">
        <f t="shared" si="216"/>
        <v>4.9000000000000004</v>
      </c>
      <c r="AG330" s="78">
        <f t="shared" si="216"/>
        <v>200</v>
      </c>
      <c r="AH330" s="60">
        <f t="shared" si="216"/>
        <v>50</v>
      </c>
      <c r="AI330" s="60">
        <f t="shared" si="216"/>
        <v>245.00000000000003</v>
      </c>
      <c r="AJ330" s="60">
        <f t="shared" si="216"/>
        <v>10245</v>
      </c>
      <c r="AK330" s="60">
        <f t="shared" si="216"/>
        <v>927.43094813904702</v>
      </c>
      <c r="AL330" s="60">
        <f t="shared" si="216"/>
        <v>18.548618962780939</v>
      </c>
      <c r="AM330" s="60">
        <f t="shared" ca="1" si="216"/>
        <v>-1060.5524955459994</v>
      </c>
      <c r="AN330" s="60">
        <f t="shared" ca="1" si="216"/>
        <v>-1060.5524955459994</v>
      </c>
      <c r="AO330" s="60">
        <f t="shared" ca="1" si="216"/>
        <v>1060.5524955459994</v>
      </c>
      <c r="AP330" s="63">
        <f t="shared" si="185"/>
        <v>35</v>
      </c>
      <c r="AQ330" s="62">
        <f t="shared" si="186"/>
        <v>3.2124849382506899</v>
      </c>
      <c r="AR330" s="62">
        <f t="shared" si="187"/>
        <v>160.62424691253449</v>
      </c>
      <c r="AS330" s="62">
        <f t="shared" si="188"/>
        <v>321.24849382506898</v>
      </c>
      <c r="AT330" s="62">
        <f t="shared" si="189"/>
        <v>-160.62424691253449</v>
      </c>
      <c r="AU330" s="62">
        <f t="shared" si="190"/>
        <v>481.87274073760346</v>
      </c>
      <c r="AV330" s="62">
        <f t="shared" si="191"/>
        <v>-642.49698765013795</v>
      </c>
      <c r="AW330" s="63">
        <f t="shared" si="202"/>
        <v>-160.62424691253449</v>
      </c>
      <c r="AX330" s="61" t="str">
        <f t="shared" ca="1" si="192"/>
        <v/>
      </c>
      <c r="AY330" s="69">
        <f t="shared" ca="1" si="203"/>
        <v>9184.4475044540013</v>
      </c>
      <c r="AZ330" s="51">
        <f t="shared" si="193"/>
        <v>1124.3697283877414</v>
      </c>
      <c r="BA330" s="55">
        <f t="shared" ca="1" si="194"/>
        <v>0.12112699858261002</v>
      </c>
      <c r="BB330" s="55">
        <f t="shared" ca="1" si="204"/>
        <v>-0.2238880931038448</v>
      </c>
      <c r="BC330" s="64">
        <f t="shared" ca="1" si="195"/>
        <v>-878.05519505158099</v>
      </c>
      <c r="BE330" s="52" t="str">
        <f t="shared" ca="1" si="196"/>
        <v/>
      </c>
      <c r="BF330" s="52" t="str">
        <f t="shared" ca="1" si="197"/>
        <v/>
      </c>
      <c r="BG330" s="52">
        <f t="shared" ca="1" si="205"/>
        <v>8.6999999999999709</v>
      </c>
      <c r="BH330" s="52" t="str">
        <f t="shared" ca="1" si="206"/>
        <v/>
      </c>
    </row>
    <row r="331" spans="19:60">
      <c r="S331" s="68">
        <f t="shared" ref="S331:T346" si="218">S330</f>
        <v>7</v>
      </c>
      <c r="T331" s="69">
        <f t="shared" si="218"/>
        <v>2</v>
      </c>
      <c r="U331" s="70">
        <f t="shared" si="198"/>
        <v>3</v>
      </c>
      <c r="V331" s="68">
        <f t="shared" si="217"/>
        <v>4</v>
      </c>
      <c r="W331" s="70">
        <f t="shared" si="217"/>
        <v>7</v>
      </c>
      <c r="X331" s="71">
        <f t="shared" si="217"/>
        <v>0.42857142857142855</v>
      </c>
      <c r="Y331" s="71">
        <f t="shared" si="217"/>
        <v>0.5</v>
      </c>
      <c r="Z331" s="69">
        <f t="shared" si="217"/>
        <v>10000</v>
      </c>
      <c r="AA331" s="69">
        <f t="shared" ca="1" si="217"/>
        <v>9282.5690518609536</v>
      </c>
      <c r="AB331" s="69">
        <f t="shared" ca="1" si="200"/>
        <v>-717.43094813904645</v>
      </c>
      <c r="AC331" s="69">
        <f t="shared" ca="1" si="214"/>
        <v>188.25048771415089</v>
      </c>
      <c r="AD331" s="73">
        <f t="shared" si="208"/>
        <v>8.5999999999999712</v>
      </c>
      <c r="AE331" s="69">
        <f t="shared" ref="AE331:AO346" si="219">AE330</f>
        <v>0.70000000000000007</v>
      </c>
      <c r="AF331" s="69">
        <f t="shared" si="219"/>
        <v>4.9000000000000004</v>
      </c>
      <c r="AG331" s="78">
        <f t="shared" si="219"/>
        <v>200</v>
      </c>
      <c r="AH331" s="60">
        <f t="shared" si="219"/>
        <v>50</v>
      </c>
      <c r="AI331" s="60">
        <f t="shared" si="219"/>
        <v>245.00000000000003</v>
      </c>
      <c r="AJ331" s="60">
        <f t="shared" si="219"/>
        <v>10245</v>
      </c>
      <c r="AK331" s="60">
        <f t="shared" si="219"/>
        <v>927.43094813904702</v>
      </c>
      <c r="AL331" s="60">
        <f t="shared" si="219"/>
        <v>18.548618962780939</v>
      </c>
      <c r="AM331" s="60">
        <f t="shared" ca="1" si="219"/>
        <v>-1060.5524955459994</v>
      </c>
      <c r="AN331" s="60">
        <f t="shared" ca="1" si="219"/>
        <v>-1060.5524955459994</v>
      </c>
      <c r="AO331" s="60">
        <f t="shared" ca="1" si="219"/>
        <v>1060.5524955459994</v>
      </c>
      <c r="AP331" s="63">
        <f t="shared" si="185"/>
        <v>35</v>
      </c>
      <c r="AQ331" s="62">
        <f t="shared" si="186"/>
        <v>3.2382115073001168</v>
      </c>
      <c r="AR331" s="62">
        <f t="shared" si="187"/>
        <v>161.91057536500583</v>
      </c>
      <c r="AS331" s="62">
        <f t="shared" si="188"/>
        <v>323.82115073001165</v>
      </c>
      <c r="AT331" s="62">
        <f t="shared" si="189"/>
        <v>-161.91057536500583</v>
      </c>
      <c r="AU331" s="62">
        <f t="shared" si="190"/>
        <v>485.73172609501751</v>
      </c>
      <c r="AV331" s="62">
        <f t="shared" si="191"/>
        <v>-647.6423014600233</v>
      </c>
      <c r="AW331" s="63">
        <f t="shared" si="202"/>
        <v>-161.9105753650058</v>
      </c>
      <c r="AX331" s="61" t="str">
        <f t="shared" ca="1" si="192"/>
        <v/>
      </c>
      <c r="AY331" s="69">
        <f t="shared" ca="1" si="203"/>
        <v>9184.4475044540013</v>
      </c>
      <c r="AZ331" s="51">
        <f t="shared" si="193"/>
        <v>1133.3740275550408</v>
      </c>
      <c r="BA331" s="55">
        <f t="shared" ca="1" si="194"/>
        <v>0.12209702090261573</v>
      </c>
      <c r="BB331" s="55">
        <f t="shared" ca="1" si="204"/>
        <v>-0.22568105792618476</v>
      </c>
      <c r="BC331" s="64">
        <f t="shared" ca="1" si="195"/>
        <v>-879.34152350405225</v>
      </c>
      <c r="BE331" s="52" t="str">
        <f t="shared" ca="1" si="196"/>
        <v/>
      </c>
      <c r="BF331" s="52" t="str">
        <f t="shared" ca="1" si="197"/>
        <v/>
      </c>
      <c r="BG331" s="52">
        <f t="shared" ca="1" si="205"/>
        <v>8.5999999999999712</v>
      </c>
      <c r="BH331" s="52" t="str">
        <f t="shared" ca="1" si="206"/>
        <v/>
      </c>
    </row>
    <row r="332" spans="19:60">
      <c r="S332" s="68">
        <f t="shared" si="218"/>
        <v>7</v>
      </c>
      <c r="T332" s="69">
        <f t="shared" si="218"/>
        <v>2</v>
      </c>
      <c r="U332" s="70">
        <f t="shared" si="198"/>
        <v>3</v>
      </c>
      <c r="V332" s="68">
        <f t="shared" si="217"/>
        <v>4</v>
      </c>
      <c r="W332" s="70">
        <f t="shared" si="217"/>
        <v>7</v>
      </c>
      <c r="X332" s="71">
        <f t="shared" si="217"/>
        <v>0.42857142857142855</v>
      </c>
      <c r="Y332" s="71">
        <f t="shared" si="217"/>
        <v>0.5</v>
      </c>
      <c r="Z332" s="69">
        <f t="shared" si="217"/>
        <v>10000</v>
      </c>
      <c r="AA332" s="69">
        <f t="shared" ca="1" si="217"/>
        <v>9282.5690518609536</v>
      </c>
      <c r="AB332" s="69">
        <f t="shared" ca="1" si="200"/>
        <v>-717.43094813904645</v>
      </c>
      <c r="AC332" s="69">
        <f t="shared" ca="1" si="214"/>
        <v>188.25048771415089</v>
      </c>
      <c r="AD332" s="73">
        <f t="shared" si="208"/>
        <v>8.4999999999999716</v>
      </c>
      <c r="AE332" s="69">
        <f t="shared" si="219"/>
        <v>0.70000000000000007</v>
      </c>
      <c r="AF332" s="69">
        <f t="shared" si="219"/>
        <v>4.9000000000000004</v>
      </c>
      <c r="AG332" s="78">
        <f t="shared" si="219"/>
        <v>200</v>
      </c>
      <c r="AH332" s="60">
        <f t="shared" si="219"/>
        <v>50</v>
      </c>
      <c r="AI332" s="60">
        <f t="shared" si="219"/>
        <v>245.00000000000003</v>
      </c>
      <c r="AJ332" s="60">
        <f t="shared" si="219"/>
        <v>10245</v>
      </c>
      <c r="AK332" s="60">
        <f t="shared" si="219"/>
        <v>927.43094813904702</v>
      </c>
      <c r="AL332" s="60">
        <f t="shared" si="219"/>
        <v>18.548618962780939</v>
      </c>
      <c r="AM332" s="60">
        <f t="shared" ca="1" si="219"/>
        <v>-1060.5524955459994</v>
      </c>
      <c r="AN332" s="60">
        <f t="shared" ca="1" si="219"/>
        <v>-1060.5524955459994</v>
      </c>
      <c r="AO332" s="60">
        <f t="shared" ca="1" si="219"/>
        <v>1060.5524955459994</v>
      </c>
      <c r="AP332" s="63">
        <f t="shared" si="185"/>
        <v>35</v>
      </c>
      <c r="AQ332" s="62">
        <f t="shared" si="186"/>
        <v>3.2645434073860002</v>
      </c>
      <c r="AR332" s="62">
        <f t="shared" si="187"/>
        <v>163.22717036930001</v>
      </c>
      <c r="AS332" s="62">
        <f t="shared" si="188"/>
        <v>326.45434073860002</v>
      </c>
      <c r="AT332" s="62">
        <f t="shared" si="189"/>
        <v>-163.22717036930001</v>
      </c>
      <c r="AU332" s="62">
        <f t="shared" si="190"/>
        <v>489.68151110790006</v>
      </c>
      <c r="AV332" s="62">
        <f t="shared" si="191"/>
        <v>-652.90868147720005</v>
      </c>
      <c r="AW332" s="63">
        <f t="shared" si="202"/>
        <v>-163.22717036929998</v>
      </c>
      <c r="AX332" s="61" t="str">
        <f t="shared" ca="1" si="192"/>
        <v/>
      </c>
      <c r="AY332" s="69">
        <f t="shared" ca="1" si="203"/>
        <v>9184.4475044540013</v>
      </c>
      <c r="AZ332" s="51">
        <f t="shared" si="193"/>
        <v>1142.5901925851001</v>
      </c>
      <c r="BA332" s="55">
        <f t="shared" ca="1" si="194"/>
        <v>0.12308986727720982</v>
      </c>
      <c r="BB332" s="55">
        <f t="shared" ca="1" si="204"/>
        <v>-0.22751621015610921</v>
      </c>
      <c r="BC332" s="64">
        <f t="shared" ca="1" si="195"/>
        <v>-880.65811850834643</v>
      </c>
      <c r="BE332" s="52" t="str">
        <f t="shared" ca="1" si="196"/>
        <v/>
      </c>
      <c r="BF332" s="52" t="str">
        <f t="shared" ca="1" si="197"/>
        <v/>
      </c>
      <c r="BG332" s="52">
        <f t="shared" ca="1" si="205"/>
        <v>8.4999999999999716</v>
      </c>
      <c r="BH332" s="52" t="str">
        <f t="shared" ca="1" si="206"/>
        <v/>
      </c>
    </row>
    <row r="333" spans="19:60">
      <c r="S333" s="68">
        <f t="shared" si="218"/>
        <v>7</v>
      </c>
      <c r="T333" s="69">
        <f t="shared" si="218"/>
        <v>2</v>
      </c>
      <c r="U333" s="70">
        <f t="shared" si="198"/>
        <v>3</v>
      </c>
      <c r="V333" s="68">
        <f t="shared" si="217"/>
        <v>4</v>
      </c>
      <c r="W333" s="70">
        <f t="shared" si="217"/>
        <v>7</v>
      </c>
      <c r="X333" s="71">
        <f t="shared" si="217"/>
        <v>0.42857142857142855</v>
      </c>
      <c r="Y333" s="71">
        <f t="shared" si="217"/>
        <v>0.5</v>
      </c>
      <c r="Z333" s="69">
        <f t="shared" si="217"/>
        <v>10000</v>
      </c>
      <c r="AA333" s="69">
        <f t="shared" ca="1" si="217"/>
        <v>9282.5690518609536</v>
      </c>
      <c r="AB333" s="69">
        <f t="shared" ca="1" si="200"/>
        <v>-717.43094813904645</v>
      </c>
      <c r="AC333" s="69">
        <f t="shared" ca="1" si="214"/>
        <v>188.25048771415089</v>
      </c>
      <c r="AD333" s="73">
        <f t="shared" si="208"/>
        <v>8.3999999999999719</v>
      </c>
      <c r="AE333" s="69">
        <f t="shared" si="219"/>
        <v>0.70000000000000007</v>
      </c>
      <c r="AF333" s="69">
        <f t="shared" si="219"/>
        <v>4.9000000000000004</v>
      </c>
      <c r="AG333" s="78">
        <f t="shared" si="219"/>
        <v>200</v>
      </c>
      <c r="AH333" s="60">
        <f t="shared" si="219"/>
        <v>50</v>
      </c>
      <c r="AI333" s="60">
        <f t="shared" si="219"/>
        <v>245.00000000000003</v>
      </c>
      <c r="AJ333" s="60">
        <f t="shared" si="219"/>
        <v>10245</v>
      </c>
      <c r="AK333" s="60">
        <f t="shared" si="219"/>
        <v>927.43094813904702</v>
      </c>
      <c r="AL333" s="60">
        <f t="shared" si="219"/>
        <v>18.548618962780939</v>
      </c>
      <c r="AM333" s="60">
        <f t="shared" ca="1" si="219"/>
        <v>-1060.5524955459994</v>
      </c>
      <c r="AN333" s="60">
        <f t="shared" ca="1" si="219"/>
        <v>-1060.5524955459994</v>
      </c>
      <c r="AO333" s="60">
        <f t="shared" ca="1" si="219"/>
        <v>1060.5524955459994</v>
      </c>
      <c r="AP333" s="63">
        <f t="shared" si="185"/>
        <v>35</v>
      </c>
      <c r="AQ333" s="62">
        <f t="shared" si="186"/>
        <v>3.2915022574739288</v>
      </c>
      <c r="AR333" s="62">
        <f t="shared" si="187"/>
        <v>164.57511287369644</v>
      </c>
      <c r="AS333" s="62">
        <f t="shared" si="188"/>
        <v>329.15022574739288</v>
      </c>
      <c r="AT333" s="62">
        <f t="shared" si="189"/>
        <v>-164.57511287369644</v>
      </c>
      <c r="AU333" s="62">
        <f t="shared" si="190"/>
        <v>493.72533862108935</v>
      </c>
      <c r="AV333" s="62">
        <f t="shared" si="191"/>
        <v>-658.30045149478576</v>
      </c>
      <c r="AW333" s="63">
        <f t="shared" si="202"/>
        <v>-164.57511287369641</v>
      </c>
      <c r="AX333" s="61" t="str">
        <f t="shared" ca="1" si="192"/>
        <v/>
      </c>
      <c r="AY333" s="69">
        <f t="shared" ca="1" si="203"/>
        <v>9184.4475044540013</v>
      </c>
      <c r="AZ333" s="51">
        <f t="shared" si="193"/>
        <v>1152.025790115875</v>
      </c>
      <c r="BA333" s="55">
        <f t="shared" ca="1" si="194"/>
        <v>0.12410635285119898</v>
      </c>
      <c r="BB333" s="55">
        <f t="shared" ca="1" si="204"/>
        <v>-0.22939505648674616</v>
      </c>
      <c r="BC333" s="64">
        <f t="shared" ca="1" si="195"/>
        <v>-882.00606101274286</v>
      </c>
      <c r="BE333" s="52" t="str">
        <f t="shared" ca="1" si="196"/>
        <v/>
      </c>
      <c r="BF333" s="52" t="str">
        <f t="shared" ca="1" si="197"/>
        <v/>
      </c>
      <c r="BG333" s="52">
        <f t="shared" ca="1" si="205"/>
        <v>8.3999999999999719</v>
      </c>
      <c r="BH333" s="52" t="str">
        <f t="shared" ca="1" si="206"/>
        <v/>
      </c>
    </row>
    <row r="334" spans="19:60">
      <c r="S334" s="68">
        <f t="shared" si="218"/>
        <v>7</v>
      </c>
      <c r="T334" s="69">
        <f t="shared" si="218"/>
        <v>2</v>
      </c>
      <c r="U334" s="70">
        <f t="shared" si="198"/>
        <v>3</v>
      </c>
      <c r="V334" s="68">
        <f t="shared" si="217"/>
        <v>4</v>
      </c>
      <c r="W334" s="70">
        <f t="shared" si="217"/>
        <v>7</v>
      </c>
      <c r="X334" s="71">
        <f t="shared" si="217"/>
        <v>0.42857142857142855</v>
      </c>
      <c r="Y334" s="71">
        <f t="shared" si="217"/>
        <v>0.5</v>
      </c>
      <c r="Z334" s="69">
        <f t="shared" si="217"/>
        <v>10000</v>
      </c>
      <c r="AA334" s="69">
        <f t="shared" ca="1" si="217"/>
        <v>9282.5690518609536</v>
      </c>
      <c r="AB334" s="69">
        <f t="shared" ca="1" si="200"/>
        <v>-717.43094813904645</v>
      </c>
      <c r="AC334" s="69">
        <f t="shared" ca="1" si="214"/>
        <v>188.25048771415089</v>
      </c>
      <c r="AD334" s="73">
        <f t="shared" si="208"/>
        <v>8.2999999999999723</v>
      </c>
      <c r="AE334" s="69">
        <f t="shared" si="219"/>
        <v>0.70000000000000007</v>
      </c>
      <c r="AF334" s="69">
        <f t="shared" si="219"/>
        <v>4.9000000000000004</v>
      </c>
      <c r="AG334" s="78">
        <f t="shared" si="219"/>
        <v>200</v>
      </c>
      <c r="AH334" s="60">
        <f t="shared" si="219"/>
        <v>50</v>
      </c>
      <c r="AI334" s="60">
        <f t="shared" si="219"/>
        <v>245.00000000000003</v>
      </c>
      <c r="AJ334" s="60">
        <f t="shared" si="219"/>
        <v>10245</v>
      </c>
      <c r="AK334" s="60">
        <f t="shared" si="219"/>
        <v>927.43094813904702</v>
      </c>
      <c r="AL334" s="60">
        <f t="shared" si="219"/>
        <v>18.548618962780939</v>
      </c>
      <c r="AM334" s="60">
        <f t="shared" ca="1" si="219"/>
        <v>-1060.5524955459994</v>
      </c>
      <c r="AN334" s="60">
        <f t="shared" ca="1" si="219"/>
        <v>-1060.5524955459994</v>
      </c>
      <c r="AO334" s="60">
        <f t="shared" ca="1" si="219"/>
        <v>1060.5524955459994</v>
      </c>
      <c r="AP334" s="63">
        <f t="shared" si="185"/>
        <v>35</v>
      </c>
      <c r="AQ334" s="62">
        <f t="shared" si="186"/>
        <v>3.3191107184073498</v>
      </c>
      <c r="AR334" s="62">
        <f t="shared" si="187"/>
        <v>165.95553592036748</v>
      </c>
      <c r="AS334" s="62">
        <f t="shared" si="188"/>
        <v>331.91107184073496</v>
      </c>
      <c r="AT334" s="62">
        <f t="shared" si="189"/>
        <v>-165.95553592036748</v>
      </c>
      <c r="AU334" s="62">
        <f t="shared" si="190"/>
        <v>497.86660776110244</v>
      </c>
      <c r="AV334" s="62">
        <f t="shared" si="191"/>
        <v>-663.82214368146992</v>
      </c>
      <c r="AW334" s="63">
        <f t="shared" si="202"/>
        <v>-165.95553592036748</v>
      </c>
      <c r="AX334" s="61" t="str">
        <f t="shared" ca="1" si="192"/>
        <v/>
      </c>
      <c r="AY334" s="69">
        <f t="shared" ca="1" si="203"/>
        <v>9184.4475044540013</v>
      </c>
      <c r="AZ334" s="51">
        <f t="shared" si="193"/>
        <v>1161.6887514425723</v>
      </c>
      <c r="BA334" s="55">
        <f t="shared" ca="1" si="194"/>
        <v>0.12514733205347706</v>
      </c>
      <c r="BB334" s="55">
        <f t="shared" ca="1" si="204"/>
        <v>-0.23131917622294065</v>
      </c>
      <c r="BC334" s="64">
        <f t="shared" ca="1" si="195"/>
        <v>-883.38648405941399</v>
      </c>
      <c r="BE334" s="52" t="str">
        <f t="shared" ca="1" si="196"/>
        <v/>
      </c>
      <c r="BF334" s="52" t="str">
        <f t="shared" ca="1" si="197"/>
        <v/>
      </c>
      <c r="BG334" s="52">
        <f t="shared" ca="1" si="205"/>
        <v>8.2999999999999723</v>
      </c>
      <c r="BH334" s="52" t="str">
        <f t="shared" ca="1" si="206"/>
        <v/>
      </c>
    </row>
    <row r="335" spans="19:60">
      <c r="S335" s="68">
        <f t="shared" si="218"/>
        <v>7</v>
      </c>
      <c r="T335" s="69">
        <f t="shared" si="218"/>
        <v>2</v>
      </c>
      <c r="U335" s="70">
        <f t="shared" si="198"/>
        <v>3</v>
      </c>
      <c r="V335" s="68">
        <f t="shared" si="217"/>
        <v>4</v>
      </c>
      <c r="W335" s="70">
        <f t="shared" si="217"/>
        <v>7</v>
      </c>
      <c r="X335" s="71">
        <f t="shared" si="217"/>
        <v>0.42857142857142855</v>
      </c>
      <c r="Y335" s="71">
        <f t="shared" si="217"/>
        <v>0.5</v>
      </c>
      <c r="Z335" s="69">
        <f t="shared" si="217"/>
        <v>10000</v>
      </c>
      <c r="AA335" s="69">
        <f t="shared" ca="1" si="217"/>
        <v>9282.5690518609536</v>
      </c>
      <c r="AB335" s="69">
        <f t="shared" ca="1" si="200"/>
        <v>-717.43094813904645</v>
      </c>
      <c r="AC335" s="69">
        <f t="shared" ca="1" si="214"/>
        <v>188.25048771415089</v>
      </c>
      <c r="AD335" s="73">
        <f t="shared" si="208"/>
        <v>8.1999999999999726</v>
      </c>
      <c r="AE335" s="69">
        <f t="shared" si="219"/>
        <v>0.70000000000000007</v>
      </c>
      <c r="AF335" s="69">
        <f t="shared" si="219"/>
        <v>4.9000000000000004</v>
      </c>
      <c r="AG335" s="78">
        <f t="shared" si="219"/>
        <v>200</v>
      </c>
      <c r="AH335" s="60">
        <f t="shared" si="219"/>
        <v>50</v>
      </c>
      <c r="AI335" s="60">
        <f t="shared" si="219"/>
        <v>245.00000000000003</v>
      </c>
      <c r="AJ335" s="60">
        <f t="shared" si="219"/>
        <v>10245</v>
      </c>
      <c r="AK335" s="60">
        <f t="shared" si="219"/>
        <v>927.43094813904702</v>
      </c>
      <c r="AL335" s="60">
        <f t="shared" si="219"/>
        <v>18.548618962780939</v>
      </c>
      <c r="AM335" s="60">
        <f t="shared" ca="1" si="219"/>
        <v>-1060.5524955459994</v>
      </c>
      <c r="AN335" s="60">
        <f t="shared" ca="1" si="219"/>
        <v>-1060.5524955459994</v>
      </c>
      <c r="AO335" s="60">
        <f t="shared" ca="1" si="219"/>
        <v>1060.5524955459994</v>
      </c>
      <c r="AP335" s="63">
        <f t="shared" si="185"/>
        <v>35</v>
      </c>
      <c r="AQ335" s="62">
        <f t="shared" si="186"/>
        <v>3.3473925564367075</v>
      </c>
      <c r="AR335" s="62">
        <f t="shared" si="187"/>
        <v>167.36962782183537</v>
      </c>
      <c r="AS335" s="62">
        <f t="shared" si="188"/>
        <v>334.73925564367073</v>
      </c>
      <c r="AT335" s="62">
        <f t="shared" si="189"/>
        <v>-167.36962782183537</v>
      </c>
      <c r="AU335" s="62">
        <f t="shared" si="190"/>
        <v>502.1088834655061</v>
      </c>
      <c r="AV335" s="62">
        <f t="shared" si="191"/>
        <v>-669.47851128734146</v>
      </c>
      <c r="AW335" s="63">
        <f t="shared" si="202"/>
        <v>-167.36962782183537</v>
      </c>
      <c r="AX335" s="61" t="str">
        <f t="shared" ca="1" si="192"/>
        <v/>
      </c>
      <c r="AY335" s="69">
        <f t="shared" ca="1" si="203"/>
        <v>9184.4475044540013</v>
      </c>
      <c r="AZ335" s="51">
        <f t="shared" si="193"/>
        <v>1171.5873947528476</v>
      </c>
      <c r="BA335" s="55">
        <f t="shared" ca="1" si="194"/>
        <v>0.12621370099239604</v>
      </c>
      <c r="BB335" s="55">
        <f t="shared" ca="1" si="204"/>
        <v>-0.23329022570879837</v>
      </c>
      <c r="BC335" s="64">
        <f t="shared" ca="1" si="195"/>
        <v>-884.80057596088182</v>
      </c>
      <c r="BE335" s="52" t="str">
        <f t="shared" ca="1" si="196"/>
        <v/>
      </c>
      <c r="BF335" s="52" t="str">
        <f t="shared" ca="1" si="197"/>
        <v/>
      </c>
      <c r="BG335" s="52">
        <f t="shared" ca="1" si="205"/>
        <v>8.1999999999999726</v>
      </c>
      <c r="BH335" s="52" t="str">
        <f t="shared" ca="1" si="206"/>
        <v/>
      </c>
    </row>
    <row r="336" spans="19:60">
      <c r="S336" s="68">
        <f t="shared" si="218"/>
        <v>7</v>
      </c>
      <c r="T336" s="69">
        <f t="shared" si="218"/>
        <v>2</v>
      </c>
      <c r="U336" s="70">
        <f t="shared" si="198"/>
        <v>3</v>
      </c>
      <c r="V336" s="68">
        <f t="shared" si="217"/>
        <v>4</v>
      </c>
      <c r="W336" s="70">
        <f t="shared" si="217"/>
        <v>7</v>
      </c>
      <c r="X336" s="71">
        <f t="shared" si="217"/>
        <v>0.42857142857142855</v>
      </c>
      <c r="Y336" s="71">
        <f t="shared" si="217"/>
        <v>0.5</v>
      </c>
      <c r="Z336" s="69">
        <f t="shared" si="217"/>
        <v>10000</v>
      </c>
      <c r="AA336" s="69">
        <f t="shared" ca="1" si="217"/>
        <v>9282.5690518609536</v>
      </c>
      <c r="AB336" s="69">
        <f t="shared" ca="1" si="200"/>
        <v>-717.43094813904645</v>
      </c>
      <c r="AC336" s="69">
        <f t="shared" ca="1" si="214"/>
        <v>188.25048771415089</v>
      </c>
      <c r="AD336" s="73">
        <f t="shared" si="208"/>
        <v>8.099999999999973</v>
      </c>
      <c r="AE336" s="69">
        <f t="shared" si="219"/>
        <v>0.70000000000000007</v>
      </c>
      <c r="AF336" s="69">
        <f t="shared" si="219"/>
        <v>4.9000000000000004</v>
      </c>
      <c r="AG336" s="78">
        <f t="shared" si="219"/>
        <v>200</v>
      </c>
      <c r="AH336" s="60">
        <f t="shared" si="219"/>
        <v>50</v>
      </c>
      <c r="AI336" s="60">
        <f t="shared" si="219"/>
        <v>245.00000000000003</v>
      </c>
      <c r="AJ336" s="60">
        <f t="shared" si="219"/>
        <v>10245</v>
      </c>
      <c r="AK336" s="60">
        <f t="shared" si="219"/>
        <v>927.43094813904702</v>
      </c>
      <c r="AL336" s="60">
        <f t="shared" si="219"/>
        <v>18.548618962780939</v>
      </c>
      <c r="AM336" s="60">
        <f t="shared" ca="1" si="219"/>
        <v>-1060.5524955459994</v>
      </c>
      <c r="AN336" s="60">
        <f t="shared" ca="1" si="219"/>
        <v>-1060.5524955459994</v>
      </c>
      <c r="AO336" s="60">
        <f t="shared" ca="1" si="219"/>
        <v>1060.5524955459994</v>
      </c>
      <c r="AP336" s="63">
        <f t="shared" si="185"/>
        <v>35</v>
      </c>
      <c r="AQ336" s="62">
        <f t="shared" si="186"/>
        <v>3.3763727114544446</v>
      </c>
      <c r="AR336" s="62">
        <f t="shared" si="187"/>
        <v>168.81863557272223</v>
      </c>
      <c r="AS336" s="62">
        <f t="shared" si="188"/>
        <v>337.63727114544446</v>
      </c>
      <c r="AT336" s="62">
        <f t="shared" si="189"/>
        <v>-168.81863557272223</v>
      </c>
      <c r="AU336" s="62">
        <f t="shared" si="190"/>
        <v>506.45590671816672</v>
      </c>
      <c r="AV336" s="62">
        <f t="shared" si="191"/>
        <v>-675.27454229088892</v>
      </c>
      <c r="AW336" s="63">
        <f t="shared" si="202"/>
        <v>-168.8186355727222</v>
      </c>
      <c r="AX336" s="61" t="str">
        <f t="shared" ca="1" si="192"/>
        <v/>
      </c>
      <c r="AY336" s="69">
        <f t="shared" ca="1" si="203"/>
        <v>9184.4475044540013</v>
      </c>
      <c r="AZ336" s="51">
        <f t="shared" si="193"/>
        <v>1181.7304490090555</v>
      </c>
      <c r="BA336" s="55">
        <f t="shared" ca="1" si="194"/>
        <v>0.1273064000285723</v>
      </c>
      <c r="BB336" s="55">
        <f t="shared" ca="1" si="204"/>
        <v>-0.23530994308319578</v>
      </c>
      <c r="BC336" s="64">
        <f t="shared" ca="1" si="195"/>
        <v>-886.24958371176865</v>
      </c>
      <c r="BE336" s="52" t="str">
        <f t="shared" ca="1" si="196"/>
        <v/>
      </c>
      <c r="BF336" s="52" t="str">
        <f t="shared" ca="1" si="197"/>
        <v/>
      </c>
      <c r="BG336" s="52">
        <f t="shared" ca="1" si="205"/>
        <v>8.099999999999973</v>
      </c>
      <c r="BH336" s="52" t="str">
        <f t="shared" ca="1" si="206"/>
        <v/>
      </c>
    </row>
    <row r="337" spans="19:60">
      <c r="S337" s="68">
        <f t="shared" si="218"/>
        <v>7</v>
      </c>
      <c r="T337" s="69">
        <f t="shared" si="218"/>
        <v>2</v>
      </c>
      <c r="U337" s="70">
        <f t="shared" si="198"/>
        <v>3</v>
      </c>
      <c r="V337" s="68">
        <f t="shared" si="217"/>
        <v>4</v>
      </c>
      <c r="W337" s="70">
        <f t="shared" si="217"/>
        <v>7</v>
      </c>
      <c r="X337" s="71">
        <f t="shared" si="217"/>
        <v>0.42857142857142855</v>
      </c>
      <c r="Y337" s="71">
        <f t="shared" si="217"/>
        <v>0.5</v>
      </c>
      <c r="Z337" s="69">
        <f t="shared" si="217"/>
        <v>10000</v>
      </c>
      <c r="AA337" s="69">
        <f t="shared" ca="1" si="217"/>
        <v>9282.5690518609536</v>
      </c>
      <c r="AB337" s="69">
        <f t="shared" ca="1" si="200"/>
        <v>-717.43094813904645</v>
      </c>
      <c r="AC337" s="69">
        <f t="shared" ca="1" si="214"/>
        <v>188.25048771415089</v>
      </c>
      <c r="AD337" s="73">
        <f t="shared" si="208"/>
        <v>7.9999999999999734</v>
      </c>
      <c r="AE337" s="69">
        <f t="shared" si="219"/>
        <v>0.70000000000000007</v>
      </c>
      <c r="AF337" s="69">
        <f t="shared" si="219"/>
        <v>4.9000000000000004</v>
      </c>
      <c r="AG337" s="78">
        <f t="shared" si="219"/>
        <v>200</v>
      </c>
      <c r="AH337" s="60">
        <f t="shared" si="219"/>
        <v>50</v>
      </c>
      <c r="AI337" s="60">
        <f t="shared" si="219"/>
        <v>245.00000000000003</v>
      </c>
      <c r="AJ337" s="60">
        <f t="shared" si="219"/>
        <v>10245</v>
      </c>
      <c r="AK337" s="60">
        <f t="shared" si="219"/>
        <v>927.43094813904702</v>
      </c>
      <c r="AL337" s="60">
        <f t="shared" si="219"/>
        <v>18.548618962780939</v>
      </c>
      <c r="AM337" s="60">
        <f t="shared" ca="1" si="219"/>
        <v>-1060.5524955459994</v>
      </c>
      <c r="AN337" s="60">
        <f t="shared" ca="1" si="219"/>
        <v>-1060.5524955459994</v>
      </c>
      <c r="AO337" s="60">
        <f t="shared" ca="1" si="219"/>
        <v>1060.5524955459994</v>
      </c>
      <c r="AP337" s="63">
        <f t="shared" si="185"/>
        <v>35</v>
      </c>
      <c r="AQ337" s="62">
        <f t="shared" si="186"/>
        <v>3.4060773703476253</v>
      </c>
      <c r="AR337" s="62">
        <f t="shared" si="187"/>
        <v>170.30386851738126</v>
      </c>
      <c r="AS337" s="62">
        <f t="shared" si="188"/>
        <v>340.60773703476252</v>
      </c>
      <c r="AT337" s="62">
        <f t="shared" si="189"/>
        <v>-170.30386851738126</v>
      </c>
      <c r="AU337" s="62">
        <f t="shared" si="190"/>
        <v>510.91160555214378</v>
      </c>
      <c r="AV337" s="62">
        <f t="shared" si="191"/>
        <v>-681.21547406952504</v>
      </c>
      <c r="AW337" s="63">
        <f t="shared" si="202"/>
        <v>-170.30386851738126</v>
      </c>
      <c r="AX337" s="61" t="str">
        <f t="shared" ca="1" si="192"/>
        <v/>
      </c>
      <c r="AY337" s="69">
        <f t="shared" ca="1" si="203"/>
        <v>9184.4475044540013</v>
      </c>
      <c r="AZ337" s="51">
        <f t="shared" si="193"/>
        <v>1192.1270796216688</v>
      </c>
      <c r="BA337" s="55">
        <f t="shared" ca="1" si="194"/>
        <v>0.12842641654065295</v>
      </c>
      <c r="BB337" s="55">
        <f t="shared" ca="1" si="204"/>
        <v>-0.2373801533919532</v>
      </c>
      <c r="BC337" s="64">
        <f t="shared" ca="1" si="195"/>
        <v>-887.73481665642771</v>
      </c>
      <c r="BE337" s="52" t="str">
        <f t="shared" ca="1" si="196"/>
        <v/>
      </c>
      <c r="BF337" s="52" t="str">
        <f t="shared" ca="1" si="197"/>
        <v/>
      </c>
      <c r="BG337" s="52">
        <f t="shared" ca="1" si="205"/>
        <v>7.9999999999999734</v>
      </c>
      <c r="BH337" s="52" t="str">
        <f t="shared" ca="1" si="206"/>
        <v/>
      </c>
    </row>
    <row r="338" spans="19:60">
      <c r="S338" s="68">
        <f t="shared" si="218"/>
        <v>7</v>
      </c>
      <c r="T338" s="69">
        <f t="shared" si="218"/>
        <v>2</v>
      </c>
      <c r="U338" s="70">
        <f t="shared" si="198"/>
        <v>3</v>
      </c>
      <c r="V338" s="68">
        <f t="shared" si="217"/>
        <v>4</v>
      </c>
      <c r="W338" s="70">
        <f t="shared" si="217"/>
        <v>7</v>
      </c>
      <c r="X338" s="71">
        <f t="shared" si="217"/>
        <v>0.42857142857142855</v>
      </c>
      <c r="Y338" s="71">
        <f t="shared" si="217"/>
        <v>0.5</v>
      </c>
      <c r="Z338" s="69">
        <f t="shared" si="217"/>
        <v>10000</v>
      </c>
      <c r="AA338" s="69">
        <f t="shared" ca="1" si="217"/>
        <v>9282.5690518609536</v>
      </c>
      <c r="AB338" s="69">
        <f t="shared" ca="1" si="200"/>
        <v>-717.43094813904645</v>
      </c>
      <c r="AC338" s="69">
        <f t="shared" ca="1" si="214"/>
        <v>188.25048771415089</v>
      </c>
      <c r="AD338" s="73">
        <f t="shared" si="208"/>
        <v>7.8999999999999737</v>
      </c>
      <c r="AE338" s="69">
        <f t="shared" si="219"/>
        <v>0.70000000000000007</v>
      </c>
      <c r="AF338" s="69">
        <f t="shared" si="219"/>
        <v>4.9000000000000004</v>
      </c>
      <c r="AG338" s="78">
        <f t="shared" si="219"/>
        <v>200</v>
      </c>
      <c r="AH338" s="60">
        <f t="shared" si="219"/>
        <v>50</v>
      </c>
      <c r="AI338" s="60">
        <f t="shared" si="219"/>
        <v>245.00000000000003</v>
      </c>
      <c r="AJ338" s="60">
        <f t="shared" si="219"/>
        <v>10245</v>
      </c>
      <c r="AK338" s="60">
        <f t="shared" si="219"/>
        <v>927.43094813904702</v>
      </c>
      <c r="AL338" s="60">
        <f t="shared" si="219"/>
        <v>18.548618962780939</v>
      </c>
      <c r="AM338" s="60">
        <f t="shared" ca="1" si="219"/>
        <v>-1060.5524955459994</v>
      </c>
      <c r="AN338" s="60">
        <f t="shared" ca="1" si="219"/>
        <v>-1060.5524955459994</v>
      </c>
      <c r="AO338" s="60">
        <f t="shared" ca="1" si="219"/>
        <v>1060.5524955459994</v>
      </c>
      <c r="AP338" s="63">
        <f t="shared" si="185"/>
        <v>35</v>
      </c>
      <c r="AQ338" s="62">
        <f t="shared" si="186"/>
        <v>3.436534045921646</v>
      </c>
      <c r="AR338" s="62">
        <f t="shared" si="187"/>
        <v>171.82670229608229</v>
      </c>
      <c r="AS338" s="62">
        <f t="shared" si="188"/>
        <v>343.65340459216458</v>
      </c>
      <c r="AT338" s="62">
        <f t="shared" si="189"/>
        <v>-171.82670229608229</v>
      </c>
      <c r="AU338" s="62">
        <f t="shared" si="190"/>
        <v>515.48010688824684</v>
      </c>
      <c r="AV338" s="62">
        <f t="shared" si="191"/>
        <v>-687.30680918432915</v>
      </c>
      <c r="AW338" s="63">
        <f t="shared" si="202"/>
        <v>-171.82670229608232</v>
      </c>
      <c r="AX338" s="61" t="str">
        <f t="shared" ca="1" si="192"/>
        <v/>
      </c>
      <c r="AY338" s="69">
        <f t="shared" ca="1" si="203"/>
        <v>9184.4475044540013</v>
      </c>
      <c r="AZ338" s="51">
        <f t="shared" si="193"/>
        <v>1202.7869160725761</v>
      </c>
      <c r="BA338" s="55">
        <f t="shared" ca="1" si="194"/>
        <v>0.12957478790114074</v>
      </c>
      <c r="BB338" s="55">
        <f t="shared" ca="1" si="204"/>
        <v>-0.23950277408827408</v>
      </c>
      <c r="BC338" s="64">
        <f t="shared" ca="1" si="195"/>
        <v>-889.25765043512877</v>
      </c>
      <c r="BE338" s="52" t="str">
        <f t="shared" ca="1" si="196"/>
        <v/>
      </c>
      <c r="BF338" s="52" t="str">
        <f t="shared" ca="1" si="197"/>
        <v/>
      </c>
      <c r="BG338" s="52">
        <f t="shared" ca="1" si="205"/>
        <v>7.8999999999999737</v>
      </c>
      <c r="BH338" s="52" t="str">
        <f t="shared" ca="1" si="206"/>
        <v/>
      </c>
    </row>
    <row r="339" spans="19:60">
      <c r="S339" s="68">
        <f t="shared" si="218"/>
        <v>7</v>
      </c>
      <c r="T339" s="69">
        <f t="shared" si="218"/>
        <v>2</v>
      </c>
      <c r="U339" s="70">
        <f t="shared" si="198"/>
        <v>3</v>
      </c>
      <c r="V339" s="68">
        <f t="shared" si="217"/>
        <v>4</v>
      </c>
      <c r="W339" s="70">
        <f t="shared" si="217"/>
        <v>7</v>
      </c>
      <c r="X339" s="71">
        <f t="shared" si="217"/>
        <v>0.42857142857142855</v>
      </c>
      <c r="Y339" s="71">
        <f t="shared" si="217"/>
        <v>0.5</v>
      </c>
      <c r="Z339" s="69">
        <f t="shared" si="217"/>
        <v>10000</v>
      </c>
      <c r="AA339" s="69">
        <f t="shared" ca="1" si="217"/>
        <v>9282.5690518609536</v>
      </c>
      <c r="AB339" s="69">
        <f t="shared" ca="1" si="200"/>
        <v>-717.43094813904645</v>
      </c>
      <c r="AC339" s="69">
        <f t="shared" ca="1" si="214"/>
        <v>188.25048771415089</v>
      </c>
      <c r="AD339" s="73">
        <f t="shared" si="208"/>
        <v>7.7999999999999741</v>
      </c>
      <c r="AE339" s="69">
        <f t="shared" si="219"/>
        <v>0.70000000000000007</v>
      </c>
      <c r="AF339" s="69">
        <f t="shared" si="219"/>
        <v>4.9000000000000004</v>
      </c>
      <c r="AG339" s="78">
        <f t="shared" si="219"/>
        <v>200</v>
      </c>
      <c r="AH339" s="60">
        <f t="shared" si="219"/>
        <v>50</v>
      </c>
      <c r="AI339" s="60">
        <f t="shared" si="219"/>
        <v>245.00000000000003</v>
      </c>
      <c r="AJ339" s="60">
        <f t="shared" si="219"/>
        <v>10245</v>
      </c>
      <c r="AK339" s="60">
        <f t="shared" si="219"/>
        <v>927.43094813904702</v>
      </c>
      <c r="AL339" s="60">
        <f t="shared" si="219"/>
        <v>18.548618962780939</v>
      </c>
      <c r="AM339" s="60">
        <f t="shared" ca="1" si="219"/>
        <v>-1060.5524955459994</v>
      </c>
      <c r="AN339" s="60">
        <f t="shared" ca="1" si="219"/>
        <v>-1060.5524955459994</v>
      </c>
      <c r="AO339" s="60">
        <f t="shared" ca="1" si="219"/>
        <v>1060.5524955459994</v>
      </c>
      <c r="AP339" s="63">
        <f t="shared" si="185"/>
        <v>35</v>
      </c>
      <c r="AQ339" s="62">
        <f t="shared" si="186"/>
        <v>3.4677716618950001</v>
      </c>
      <c r="AR339" s="62">
        <f t="shared" si="187"/>
        <v>173.38858309475</v>
      </c>
      <c r="AS339" s="62">
        <f t="shared" si="188"/>
        <v>346.77716618950001</v>
      </c>
      <c r="AT339" s="62">
        <f t="shared" si="189"/>
        <v>-173.38858309475</v>
      </c>
      <c r="AU339" s="62">
        <f t="shared" si="190"/>
        <v>520.16574928425007</v>
      </c>
      <c r="AV339" s="62">
        <f t="shared" si="191"/>
        <v>-693.55433237900002</v>
      </c>
      <c r="AW339" s="63">
        <f t="shared" si="202"/>
        <v>-173.38858309474995</v>
      </c>
      <c r="AX339" s="61" t="str">
        <f t="shared" ca="1" si="192"/>
        <v/>
      </c>
      <c r="AY339" s="69">
        <f t="shared" ca="1" si="203"/>
        <v>9184.4475044540013</v>
      </c>
      <c r="AZ339" s="51">
        <f t="shared" si="193"/>
        <v>1213.7200816632501</v>
      </c>
      <c r="BA339" s="55">
        <f t="shared" ca="1" si="194"/>
        <v>0.13075260468112818</v>
      </c>
      <c r="BB339" s="55">
        <f t="shared" ca="1" si="204"/>
        <v>-0.24167982095629534</v>
      </c>
      <c r="BC339" s="64">
        <f t="shared" ca="1" si="195"/>
        <v>-890.8195312337964</v>
      </c>
      <c r="BE339" s="52" t="str">
        <f t="shared" ca="1" si="196"/>
        <v/>
      </c>
      <c r="BF339" s="52" t="str">
        <f t="shared" ca="1" si="197"/>
        <v/>
      </c>
      <c r="BG339" s="52">
        <f t="shared" ca="1" si="205"/>
        <v>7.7999999999999741</v>
      </c>
      <c r="BH339" s="52" t="str">
        <f t="shared" ca="1" si="206"/>
        <v/>
      </c>
    </row>
    <row r="340" spans="19:60">
      <c r="S340" s="68">
        <f t="shared" si="218"/>
        <v>7</v>
      </c>
      <c r="T340" s="69">
        <f t="shared" si="218"/>
        <v>2</v>
      </c>
      <c r="U340" s="70">
        <f t="shared" si="198"/>
        <v>3</v>
      </c>
      <c r="V340" s="68">
        <f t="shared" si="217"/>
        <v>4</v>
      </c>
      <c r="W340" s="70">
        <f t="shared" si="217"/>
        <v>7</v>
      </c>
      <c r="X340" s="71">
        <f t="shared" si="217"/>
        <v>0.42857142857142855</v>
      </c>
      <c r="Y340" s="71">
        <f t="shared" si="217"/>
        <v>0.5</v>
      </c>
      <c r="Z340" s="69">
        <f t="shared" si="217"/>
        <v>10000</v>
      </c>
      <c r="AA340" s="69">
        <f t="shared" ca="1" si="217"/>
        <v>9282.5690518609536</v>
      </c>
      <c r="AB340" s="69">
        <f t="shared" ca="1" si="200"/>
        <v>-717.43094813904645</v>
      </c>
      <c r="AC340" s="69">
        <f t="shared" ca="1" si="214"/>
        <v>188.25048771415089</v>
      </c>
      <c r="AD340" s="73">
        <f t="shared" si="208"/>
        <v>7.6999999999999744</v>
      </c>
      <c r="AE340" s="69">
        <f t="shared" si="219"/>
        <v>0.70000000000000007</v>
      </c>
      <c r="AF340" s="69">
        <f t="shared" si="219"/>
        <v>4.9000000000000004</v>
      </c>
      <c r="AG340" s="78">
        <f t="shared" si="219"/>
        <v>200</v>
      </c>
      <c r="AH340" s="60">
        <f t="shared" si="219"/>
        <v>50</v>
      </c>
      <c r="AI340" s="60">
        <f t="shared" si="219"/>
        <v>245.00000000000003</v>
      </c>
      <c r="AJ340" s="60">
        <f t="shared" si="219"/>
        <v>10245</v>
      </c>
      <c r="AK340" s="60">
        <f t="shared" si="219"/>
        <v>927.43094813904702</v>
      </c>
      <c r="AL340" s="60">
        <f t="shared" si="219"/>
        <v>18.548618962780939</v>
      </c>
      <c r="AM340" s="60">
        <f t="shared" ca="1" si="219"/>
        <v>-1060.5524955459994</v>
      </c>
      <c r="AN340" s="60">
        <f t="shared" ca="1" si="219"/>
        <v>-1060.5524955459994</v>
      </c>
      <c r="AO340" s="60">
        <f t="shared" ca="1" si="219"/>
        <v>1060.5524955459994</v>
      </c>
      <c r="AP340" s="63">
        <f t="shared" si="185"/>
        <v>35</v>
      </c>
      <c r="AQ340" s="62">
        <f t="shared" si="186"/>
        <v>3.4998206445170132</v>
      </c>
      <c r="AR340" s="62">
        <f t="shared" si="187"/>
        <v>174.99103222585066</v>
      </c>
      <c r="AS340" s="62">
        <f t="shared" si="188"/>
        <v>349.98206445170132</v>
      </c>
      <c r="AT340" s="62">
        <f t="shared" si="189"/>
        <v>-174.99103222585066</v>
      </c>
      <c r="AU340" s="62">
        <f t="shared" si="190"/>
        <v>524.97309667755201</v>
      </c>
      <c r="AV340" s="62">
        <f t="shared" si="191"/>
        <v>-699.96412890340264</v>
      </c>
      <c r="AW340" s="63">
        <f t="shared" si="202"/>
        <v>-174.99103222585063</v>
      </c>
      <c r="AX340" s="61" t="str">
        <f t="shared" ca="1" si="192"/>
        <v/>
      </c>
      <c r="AY340" s="69">
        <f t="shared" ca="1" si="203"/>
        <v>9184.4475044540013</v>
      </c>
      <c r="AZ340" s="51">
        <f t="shared" si="193"/>
        <v>1224.9372255809546</v>
      </c>
      <c r="BA340" s="55">
        <f t="shared" ca="1" si="194"/>
        <v>0.13196101410475167</v>
      </c>
      <c r="BB340" s="55">
        <f t="shared" ca="1" si="204"/>
        <v>-0.24391341449621343</v>
      </c>
      <c r="BC340" s="64">
        <f t="shared" ca="1" si="195"/>
        <v>-892.42198036489708</v>
      </c>
      <c r="BE340" s="52" t="str">
        <f t="shared" ca="1" si="196"/>
        <v/>
      </c>
      <c r="BF340" s="52" t="str">
        <f t="shared" ca="1" si="197"/>
        <v/>
      </c>
      <c r="BG340" s="52">
        <f t="shared" ca="1" si="205"/>
        <v>7.6999999999999744</v>
      </c>
      <c r="BH340" s="52" t="str">
        <f t="shared" ca="1" si="206"/>
        <v/>
      </c>
    </row>
    <row r="341" spans="19:60">
      <c r="S341" s="68">
        <f t="shared" si="218"/>
        <v>7</v>
      </c>
      <c r="T341" s="69">
        <f t="shared" si="218"/>
        <v>2</v>
      </c>
      <c r="U341" s="70">
        <f t="shared" si="198"/>
        <v>3</v>
      </c>
      <c r="V341" s="68">
        <f t="shared" si="217"/>
        <v>4</v>
      </c>
      <c r="W341" s="70">
        <f t="shared" si="217"/>
        <v>7</v>
      </c>
      <c r="X341" s="71">
        <f t="shared" si="217"/>
        <v>0.42857142857142855</v>
      </c>
      <c r="Y341" s="71">
        <f t="shared" si="217"/>
        <v>0.5</v>
      </c>
      <c r="Z341" s="69">
        <f t="shared" si="217"/>
        <v>10000</v>
      </c>
      <c r="AA341" s="69">
        <f t="shared" ca="1" si="217"/>
        <v>9282.5690518609536</v>
      </c>
      <c r="AB341" s="69">
        <f t="shared" ca="1" si="200"/>
        <v>-717.43094813904645</v>
      </c>
      <c r="AC341" s="69">
        <f t="shared" ca="1" si="214"/>
        <v>188.25048771415089</v>
      </c>
      <c r="AD341" s="73">
        <f t="shared" si="208"/>
        <v>7.5999999999999748</v>
      </c>
      <c r="AE341" s="69">
        <f t="shared" si="219"/>
        <v>0.70000000000000007</v>
      </c>
      <c r="AF341" s="69">
        <f t="shared" si="219"/>
        <v>4.9000000000000004</v>
      </c>
      <c r="AG341" s="78">
        <f t="shared" si="219"/>
        <v>200</v>
      </c>
      <c r="AH341" s="60">
        <f t="shared" si="219"/>
        <v>50</v>
      </c>
      <c r="AI341" s="60">
        <f t="shared" si="219"/>
        <v>245.00000000000003</v>
      </c>
      <c r="AJ341" s="60">
        <f t="shared" si="219"/>
        <v>10245</v>
      </c>
      <c r="AK341" s="60">
        <f t="shared" si="219"/>
        <v>927.43094813904702</v>
      </c>
      <c r="AL341" s="60">
        <f t="shared" si="219"/>
        <v>18.548618962780939</v>
      </c>
      <c r="AM341" s="60">
        <f t="shared" ca="1" si="219"/>
        <v>-1060.5524955459994</v>
      </c>
      <c r="AN341" s="60">
        <f t="shared" ca="1" si="219"/>
        <v>-1060.5524955459994</v>
      </c>
      <c r="AO341" s="60">
        <f t="shared" ca="1" si="219"/>
        <v>1060.5524955459994</v>
      </c>
      <c r="AP341" s="63">
        <f t="shared" si="185"/>
        <v>35</v>
      </c>
      <c r="AQ341" s="62">
        <f t="shared" si="186"/>
        <v>3.5327130214185529</v>
      </c>
      <c r="AR341" s="62">
        <f t="shared" si="187"/>
        <v>176.63565107092765</v>
      </c>
      <c r="AS341" s="62">
        <f t="shared" si="188"/>
        <v>353.2713021418553</v>
      </c>
      <c r="AT341" s="62">
        <f t="shared" si="189"/>
        <v>-176.63565107092765</v>
      </c>
      <c r="AU341" s="62">
        <f t="shared" si="190"/>
        <v>529.90695321278292</v>
      </c>
      <c r="AV341" s="62">
        <f t="shared" si="191"/>
        <v>-706.5426042837106</v>
      </c>
      <c r="AW341" s="63">
        <f t="shared" si="202"/>
        <v>-176.63565107092768</v>
      </c>
      <c r="AX341" s="61" t="str">
        <f t="shared" ca="1" si="192"/>
        <v/>
      </c>
      <c r="AY341" s="69">
        <f t="shared" ca="1" si="203"/>
        <v>9184.4475044540013</v>
      </c>
      <c r="AZ341" s="51">
        <f t="shared" si="193"/>
        <v>1236.4495574964935</v>
      </c>
      <c r="BA341" s="55">
        <f t="shared" ca="1" si="194"/>
        <v>0.13320122377636526</v>
      </c>
      <c r="BB341" s="55">
        <f t="shared" ca="1" si="204"/>
        <v>-0.24620578681349781</v>
      </c>
      <c r="BC341" s="64">
        <f t="shared" ca="1" si="195"/>
        <v>-894.06659920997413</v>
      </c>
      <c r="BE341" s="52" t="str">
        <f t="shared" ca="1" si="196"/>
        <v/>
      </c>
      <c r="BF341" s="52" t="str">
        <f t="shared" ca="1" si="197"/>
        <v/>
      </c>
      <c r="BG341" s="52">
        <f t="shared" ca="1" si="205"/>
        <v>7.5999999999999748</v>
      </c>
      <c r="BH341" s="52" t="str">
        <f t="shared" ca="1" si="206"/>
        <v/>
      </c>
    </row>
    <row r="342" spans="19:60">
      <c r="S342" s="68">
        <f t="shared" si="218"/>
        <v>7</v>
      </c>
      <c r="T342" s="69">
        <f t="shared" si="218"/>
        <v>2</v>
      </c>
      <c r="U342" s="70">
        <f t="shared" si="198"/>
        <v>3</v>
      </c>
      <c r="V342" s="68">
        <f t="shared" si="217"/>
        <v>4</v>
      </c>
      <c r="W342" s="70">
        <f t="shared" si="217"/>
        <v>7</v>
      </c>
      <c r="X342" s="71">
        <f t="shared" si="217"/>
        <v>0.42857142857142855</v>
      </c>
      <c r="Y342" s="71">
        <f t="shared" si="217"/>
        <v>0.5</v>
      </c>
      <c r="Z342" s="69">
        <f t="shared" si="217"/>
        <v>10000</v>
      </c>
      <c r="AA342" s="69">
        <f t="shared" ca="1" si="217"/>
        <v>9282.5690518609536</v>
      </c>
      <c r="AB342" s="69">
        <f t="shared" ca="1" si="200"/>
        <v>-717.43094813904645</v>
      </c>
      <c r="AC342" s="69">
        <f t="shared" ca="1" si="214"/>
        <v>188.25048771415089</v>
      </c>
      <c r="AD342" s="73">
        <f t="shared" si="208"/>
        <v>7.4999999999999751</v>
      </c>
      <c r="AE342" s="69">
        <f t="shared" si="219"/>
        <v>0.70000000000000007</v>
      </c>
      <c r="AF342" s="69">
        <f t="shared" si="219"/>
        <v>4.9000000000000004</v>
      </c>
      <c r="AG342" s="78">
        <f t="shared" si="219"/>
        <v>200</v>
      </c>
      <c r="AH342" s="60">
        <f t="shared" si="219"/>
        <v>50</v>
      </c>
      <c r="AI342" s="60">
        <f t="shared" si="219"/>
        <v>245.00000000000003</v>
      </c>
      <c r="AJ342" s="60">
        <f t="shared" si="219"/>
        <v>10245</v>
      </c>
      <c r="AK342" s="60">
        <f t="shared" si="219"/>
        <v>927.43094813904702</v>
      </c>
      <c r="AL342" s="60">
        <f t="shared" si="219"/>
        <v>18.548618962780939</v>
      </c>
      <c r="AM342" s="60">
        <f t="shared" ca="1" si="219"/>
        <v>-1060.5524955459994</v>
      </c>
      <c r="AN342" s="60">
        <f t="shared" ca="1" si="219"/>
        <v>-1060.5524955459994</v>
      </c>
      <c r="AO342" s="60">
        <f t="shared" ca="1" si="219"/>
        <v>1060.5524955459994</v>
      </c>
      <c r="AP342" s="63">
        <f t="shared" si="185"/>
        <v>35</v>
      </c>
      <c r="AQ342" s="62">
        <f t="shared" si="186"/>
        <v>3.5664825283708002</v>
      </c>
      <c r="AR342" s="62">
        <f t="shared" si="187"/>
        <v>178.32412641854</v>
      </c>
      <c r="AS342" s="62">
        <f t="shared" si="188"/>
        <v>356.64825283708001</v>
      </c>
      <c r="AT342" s="62">
        <f t="shared" si="189"/>
        <v>-178.32412641854</v>
      </c>
      <c r="AU342" s="62">
        <f t="shared" si="190"/>
        <v>534.97237925562001</v>
      </c>
      <c r="AV342" s="62">
        <f t="shared" si="191"/>
        <v>-713.29650567416002</v>
      </c>
      <c r="AW342" s="63">
        <f t="shared" si="202"/>
        <v>-178.32412641854</v>
      </c>
      <c r="AX342" s="61" t="str">
        <f t="shared" ca="1" si="192"/>
        <v/>
      </c>
      <c r="AY342" s="69">
        <f t="shared" ca="1" si="203"/>
        <v>9184.4475044540013</v>
      </c>
      <c r="AZ342" s="51">
        <f t="shared" si="193"/>
        <v>1248.2688849297801</v>
      </c>
      <c r="BA342" s="55">
        <f t="shared" ca="1" si="194"/>
        <v>0.13447450570588854</v>
      </c>
      <c r="BB342" s="55">
        <f t="shared" ca="1" si="204"/>
        <v>-0.24855928905924299</v>
      </c>
      <c r="BC342" s="64">
        <f t="shared" ca="1" si="195"/>
        <v>-895.75507455758645</v>
      </c>
      <c r="BE342" s="52" t="str">
        <f t="shared" ca="1" si="196"/>
        <v/>
      </c>
      <c r="BF342" s="52" t="str">
        <f t="shared" ca="1" si="197"/>
        <v/>
      </c>
      <c r="BG342" s="52">
        <f t="shared" ca="1" si="205"/>
        <v>7.4999999999999751</v>
      </c>
      <c r="BH342" s="52" t="str">
        <f t="shared" ca="1" si="206"/>
        <v/>
      </c>
    </row>
    <row r="343" spans="19:60">
      <c r="S343" s="68">
        <f t="shared" si="218"/>
        <v>7</v>
      </c>
      <c r="T343" s="69">
        <f t="shared" si="218"/>
        <v>2</v>
      </c>
      <c r="U343" s="70">
        <f t="shared" si="198"/>
        <v>3</v>
      </c>
      <c r="V343" s="68">
        <f t="shared" si="217"/>
        <v>4</v>
      </c>
      <c r="W343" s="70">
        <f t="shared" si="217"/>
        <v>7</v>
      </c>
      <c r="X343" s="71">
        <f t="shared" si="217"/>
        <v>0.42857142857142855</v>
      </c>
      <c r="Y343" s="71">
        <f t="shared" si="217"/>
        <v>0.5</v>
      </c>
      <c r="Z343" s="69">
        <f t="shared" si="217"/>
        <v>10000</v>
      </c>
      <c r="AA343" s="69">
        <f t="shared" ca="1" si="217"/>
        <v>9282.5690518609536</v>
      </c>
      <c r="AB343" s="69">
        <f t="shared" ca="1" si="200"/>
        <v>-717.43094813904645</v>
      </c>
      <c r="AC343" s="69">
        <f t="shared" ca="1" si="214"/>
        <v>188.25048771415089</v>
      </c>
      <c r="AD343" s="73">
        <f t="shared" si="208"/>
        <v>7.3999999999999755</v>
      </c>
      <c r="AE343" s="69">
        <f t="shared" si="219"/>
        <v>0.70000000000000007</v>
      </c>
      <c r="AF343" s="69">
        <f t="shared" si="219"/>
        <v>4.9000000000000004</v>
      </c>
      <c r="AG343" s="78">
        <f t="shared" si="219"/>
        <v>200</v>
      </c>
      <c r="AH343" s="60">
        <f t="shared" si="219"/>
        <v>50</v>
      </c>
      <c r="AI343" s="60">
        <f t="shared" si="219"/>
        <v>245.00000000000003</v>
      </c>
      <c r="AJ343" s="60">
        <f t="shared" si="219"/>
        <v>10245</v>
      </c>
      <c r="AK343" s="60">
        <f t="shared" si="219"/>
        <v>927.43094813904702</v>
      </c>
      <c r="AL343" s="60">
        <f t="shared" si="219"/>
        <v>18.548618962780939</v>
      </c>
      <c r="AM343" s="60">
        <f t="shared" ca="1" si="219"/>
        <v>-1060.5524955459994</v>
      </c>
      <c r="AN343" s="60">
        <f t="shared" ca="1" si="219"/>
        <v>-1060.5524955459994</v>
      </c>
      <c r="AO343" s="60">
        <f t="shared" ca="1" si="219"/>
        <v>1060.5524955459994</v>
      </c>
      <c r="AP343" s="63">
        <f t="shared" si="185"/>
        <v>35</v>
      </c>
      <c r="AQ343" s="62">
        <f t="shared" si="186"/>
        <v>3.6011647247001353</v>
      </c>
      <c r="AR343" s="62">
        <f t="shared" si="187"/>
        <v>180.05823623500677</v>
      </c>
      <c r="AS343" s="62">
        <f t="shared" si="188"/>
        <v>360.11647247001355</v>
      </c>
      <c r="AT343" s="62">
        <f t="shared" si="189"/>
        <v>-180.05823623500677</v>
      </c>
      <c r="AU343" s="62">
        <f t="shared" si="190"/>
        <v>540.17470870502029</v>
      </c>
      <c r="AV343" s="62">
        <f t="shared" si="191"/>
        <v>-720.2329449400271</v>
      </c>
      <c r="AW343" s="63">
        <f t="shared" si="202"/>
        <v>-180.0582362350068</v>
      </c>
      <c r="AX343" s="61" t="str">
        <f t="shared" ca="1" si="192"/>
        <v/>
      </c>
      <c r="AY343" s="69">
        <f t="shared" ca="1" si="203"/>
        <v>9184.4475044540013</v>
      </c>
      <c r="AZ343" s="51">
        <f t="shared" si="193"/>
        <v>1260.4076536450475</v>
      </c>
      <c r="BA343" s="55">
        <f t="shared" ca="1" si="194"/>
        <v>0.13578220066053406</v>
      </c>
      <c r="BB343" s="55">
        <f t="shared" ca="1" si="204"/>
        <v>-0.25097639947379219</v>
      </c>
      <c r="BC343" s="64">
        <f t="shared" ca="1" si="195"/>
        <v>-897.48918437405325</v>
      </c>
      <c r="BE343" s="52" t="str">
        <f t="shared" ca="1" si="196"/>
        <v/>
      </c>
      <c r="BF343" s="52" t="str">
        <f t="shared" ca="1" si="197"/>
        <v/>
      </c>
      <c r="BG343" s="52">
        <f t="shared" ca="1" si="205"/>
        <v>7.3999999999999755</v>
      </c>
      <c r="BH343" s="52" t="str">
        <f t="shared" ca="1" si="206"/>
        <v/>
      </c>
    </row>
    <row r="344" spans="19:60">
      <c r="S344" s="68">
        <f t="shared" si="218"/>
        <v>7</v>
      </c>
      <c r="T344" s="69">
        <f t="shared" si="218"/>
        <v>2</v>
      </c>
      <c r="U344" s="70">
        <f t="shared" si="198"/>
        <v>3</v>
      </c>
      <c r="V344" s="68">
        <f t="shared" si="217"/>
        <v>4</v>
      </c>
      <c r="W344" s="70">
        <f t="shared" si="217"/>
        <v>7</v>
      </c>
      <c r="X344" s="71">
        <f t="shared" si="217"/>
        <v>0.42857142857142855</v>
      </c>
      <c r="Y344" s="71">
        <f t="shared" si="217"/>
        <v>0.5</v>
      </c>
      <c r="Z344" s="69">
        <f t="shared" si="217"/>
        <v>10000</v>
      </c>
      <c r="AA344" s="69">
        <f t="shared" ca="1" si="217"/>
        <v>9282.5690518609536</v>
      </c>
      <c r="AB344" s="69">
        <f t="shared" ca="1" si="200"/>
        <v>-717.43094813904645</v>
      </c>
      <c r="AC344" s="69">
        <f t="shared" ca="1" si="214"/>
        <v>188.25048771415089</v>
      </c>
      <c r="AD344" s="73">
        <f t="shared" si="208"/>
        <v>7.2999999999999758</v>
      </c>
      <c r="AE344" s="69">
        <f t="shared" si="219"/>
        <v>0.70000000000000007</v>
      </c>
      <c r="AF344" s="69">
        <f t="shared" si="219"/>
        <v>4.9000000000000004</v>
      </c>
      <c r="AG344" s="78">
        <f t="shared" si="219"/>
        <v>200</v>
      </c>
      <c r="AH344" s="60">
        <f t="shared" si="219"/>
        <v>50</v>
      </c>
      <c r="AI344" s="60">
        <f t="shared" si="219"/>
        <v>245.00000000000003</v>
      </c>
      <c r="AJ344" s="60">
        <f t="shared" si="219"/>
        <v>10245</v>
      </c>
      <c r="AK344" s="60">
        <f t="shared" si="219"/>
        <v>927.43094813904702</v>
      </c>
      <c r="AL344" s="60">
        <f t="shared" si="219"/>
        <v>18.548618962780939</v>
      </c>
      <c r="AM344" s="60">
        <f t="shared" ca="1" si="219"/>
        <v>-1060.5524955459994</v>
      </c>
      <c r="AN344" s="60">
        <f t="shared" ca="1" si="219"/>
        <v>-1060.5524955459994</v>
      </c>
      <c r="AO344" s="60">
        <f t="shared" ca="1" si="219"/>
        <v>1060.5524955459994</v>
      </c>
      <c r="AP344" s="63">
        <f t="shared" si="185"/>
        <v>35</v>
      </c>
      <c r="AQ344" s="62">
        <f t="shared" si="186"/>
        <v>3.6367971181891785</v>
      </c>
      <c r="AR344" s="62">
        <f t="shared" si="187"/>
        <v>181.83985590945892</v>
      </c>
      <c r="AS344" s="62">
        <f t="shared" si="188"/>
        <v>363.67971181891784</v>
      </c>
      <c r="AT344" s="62">
        <f t="shared" si="189"/>
        <v>-181.83985590945892</v>
      </c>
      <c r="AU344" s="62">
        <f t="shared" si="190"/>
        <v>545.51956772837673</v>
      </c>
      <c r="AV344" s="62">
        <f t="shared" si="191"/>
        <v>-727.35942363783568</v>
      </c>
      <c r="AW344" s="63">
        <f t="shared" si="202"/>
        <v>-181.83985590945895</v>
      </c>
      <c r="AX344" s="61" t="str">
        <f t="shared" ca="1" si="192"/>
        <v/>
      </c>
      <c r="AY344" s="69">
        <f t="shared" ca="1" si="203"/>
        <v>9184.4475044540013</v>
      </c>
      <c r="AZ344" s="51">
        <f t="shared" si="193"/>
        <v>1272.8789913662124</v>
      </c>
      <c r="BA344" s="55">
        <f t="shared" ca="1" si="194"/>
        <v>0.13712572287421096</v>
      </c>
      <c r="BB344" s="55">
        <f t="shared" ca="1" si="204"/>
        <v>-0.25345973209147965</v>
      </c>
      <c r="BC344" s="64">
        <f t="shared" ca="1" si="195"/>
        <v>-899.2708040485054</v>
      </c>
      <c r="BE344" s="52" t="str">
        <f t="shared" ca="1" si="196"/>
        <v/>
      </c>
      <c r="BF344" s="52" t="str">
        <f t="shared" ca="1" si="197"/>
        <v/>
      </c>
      <c r="BG344" s="52">
        <f t="shared" ca="1" si="205"/>
        <v>7.2999999999999758</v>
      </c>
      <c r="BH344" s="52" t="str">
        <f t="shared" ca="1" si="206"/>
        <v/>
      </c>
    </row>
    <row r="345" spans="19:60">
      <c r="S345" s="68">
        <f t="shared" si="218"/>
        <v>7</v>
      </c>
      <c r="T345" s="69">
        <f t="shared" si="218"/>
        <v>2</v>
      </c>
      <c r="U345" s="70">
        <f t="shared" si="198"/>
        <v>3</v>
      </c>
      <c r="V345" s="68">
        <f t="shared" si="217"/>
        <v>4</v>
      </c>
      <c r="W345" s="70">
        <f t="shared" si="217"/>
        <v>7</v>
      </c>
      <c r="X345" s="71">
        <f t="shared" si="217"/>
        <v>0.42857142857142855</v>
      </c>
      <c r="Y345" s="71">
        <f t="shared" si="217"/>
        <v>0.5</v>
      </c>
      <c r="Z345" s="69">
        <f t="shared" si="217"/>
        <v>10000</v>
      </c>
      <c r="AA345" s="69">
        <f t="shared" ca="1" si="217"/>
        <v>9282.5690518609536</v>
      </c>
      <c r="AB345" s="69">
        <f t="shared" ca="1" si="200"/>
        <v>-717.43094813904645</v>
      </c>
      <c r="AC345" s="69">
        <f t="shared" ca="1" si="214"/>
        <v>188.25048771415089</v>
      </c>
      <c r="AD345" s="73">
        <f t="shared" si="208"/>
        <v>7.1999999999999762</v>
      </c>
      <c r="AE345" s="69">
        <f t="shared" si="219"/>
        <v>0.70000000000000007</v>
      </c>
      <c r="AF345" s="69">
        <f t="shared" si="219"/>
        <v>4.9000000000000004</v>
      </c>
      <c r="AG345" s="78">
        <f t="shared" si="219"/>
        <v>200</v>
      </c>
      <c r="AH345" s="60">
        <f t="shared" si="219"/>
        <v>50</v>
      </c>
      <c r="AI345" s="60">
        <f t="shared" si="219"/>
        <v>245.00000000000003</v>
      </c>
      <c r="AJ345" s="60">
        <f t="shared" si="219"/>
        <v>10245</v>
      </c>
      <c r="AK345" s="60">
        <f t="shared" si="219"/>
        <v>927.43094813904702</v>
      </c>
      <c r="AL345" s="60">
        <f t="shared" si="219"/>
        <v>18.548618962780939</v>
      </c>
      <c r="AM345" s="60">
        <f t="shared" ca="1" si="219"/>
        <v>-1060.5524955459994</v>
      </c>
      <c r="AN345" s="60">
        <f t="shared" ca="1" si="219"/>
        <v>-1060.5524955459994</v>
      </c>
      <c r="AO345" s="60">
        <f t="shared" ca="1" si="219"/>
        <v>1060.5524955459994</v>
      </c>
      <c r="AP345" s="63">
        <f t="shared" ref="AP345:AP408" si="220">AE345*AH345</f>
        <v>35</v>
      </c>
      <c r="AQ345" s="62">
        <f t="shared" ref="AQ345:AQ408" si="221">IF(AL345=0,1,(1+(AL345+AE345)/(AD345*(T345-1))))</f>
        <v>3.6734193003862501</v>
      </c>
      <c r="AR345" s="62">
        <f t="shared" ref="AR345:AR408" si="222">IF(AQ345&lt;=0,AH345,AQ345*AH345)</f>
        <v>183.67096501931252</v>
      </c>
      <c r="AS345" s="62">
        <f t="shared" ref="AS345:AS408" si="223">(T345*AR345)</f>
        <v>367.34193003862504</v>
      </c>
      <c r="AT345" s="62">
        <f t="shared" ref="AT345:AT408" si="224">-AR345</f>
        <v>-183.67096501931252</v>
      </c>
      <c r="AU345" s="62">
        <f t="shared" ref="AU345:AU408" si="225">(AS345+AT345)*U345</f>
        <v>551.01289505793761</v>
      </c>
      <c r="AV345" s="62">
        <f t="shared" ref="AV345:AV408" si="226">AT345*V345</f>
        <v>-734.68386007725007</v>
      </c>
      <c r="AW345" s="63">
        <f t="shared" si="202"/>
        <v>-183.67096501931246</v>
      </c>
      <c r="AX345" s="61" t="str">
        <f t="shared" ref="AX345:AX408" ca="1" si="227">IF(AY345+AW345&gt;AJ345,"VINTO","")</f>
        <v/>
      </c>
      <c r="AY345" s="69">
        <f t="shared" ca="1" si="203"/>
        <v>9184.4475044540013</v>
      </c>
      <c r="AZ345" s="51">
        <f t="shared" ref="AZ345:AZ408" si="228">AR345*W345</f>
        <v>1285.6967551351877</v>
      </c>
      <c r="BA345" s="55">
        <f t="shared" ref="BA345:BA408" ca="1" si="229">IFERROR(AZ345/AA345,0)</f>
        <v>0.13850656514937892</v>
      </c>
      <c r="BB345" s="55">
        <f t="shared" ca="1" si="204"/>
        <v>-0.25601204617076945</v>
      </c>
      <c r="BC345" s="64">
        <f t="shared" ref="BC345:BC408" ca="1" si="230">AW345+AB345</f>
        <v>-901.10191315835891</v>
      </c>
      <c r="BE345" s="52" t="str">
        <f t="shared" ref="BE345:BE408" ca="1" si="231">IF(((AR345-AC345)/AC345)&gt;=BE$4,AD345,"")</f>
        <v/>
      </c>
      <c r="BF345" s="52" t="str">
        <f t="shared" ref="BF345:BF408" ca="1" si="232">IF(AX345="","",AD345)</f>
        <v/>
      </c>
      <c r="BG345" s="52">
        <f t="shared" ca="1" si="205"/>
        <v>7.1999999999999762</v>
      </c>
      <c r="BH345" s="52" t="str">
        <f t="shared" ca="1" si="206"/>
        <v/>
      </c>
    </row>
    <row r="346" spans="19:60">
      <c r="S346" s="68">
        <f t="shared" si="218"/>
        <v>7</v>
      </c>
      <c r="T346" s="69">
        <f t="shared" si="218"/>
        <v>2</v>
      </c>
      <c r="U346" s="70">
        <f t="shared" ref="U346:U409" si="233">ROUND((1/T346)*S346,0)-1</f>
        <v>3</v>
      </c>
      <c r="V346" s="68">
        <f t="shared" ref="V346:AA361" si="234">V345</f>
        <v>4</v>
      </c>
      <c r="W346" s="70">
        <f t="shared" si="234"/>
        <v>7</v>
      </c>
      <c r="X346" s="71">
        <f t="shared" si="234"/>
        <v>0.42857142857142855</v>
      </c>
      <c r="Y346" s="71">
        <f t="shared" si="234"/>
        <v>0.5</v>
      </c>
      <c r="Z346" s="69">
        <f t="shared" si="234"/>
        <v>10000</v>
      </c>
      <c r="AA346" s="69">
        <f t="shared" ca="1" si="234"/>
        <v>9282.5690518609536</v>
      </c>
      <c r="AB346" s="69">
        <f t="shared" ref="AB346:AB409" ca="1" si="235">AA346-Z346</f>
        <v>-717.43094813904645</v>
      </c>
      <c r="AC346" s="69">
        <f t="shared" ref="AC346:AC377" ca="1" si="236">AC345</f>
        <v>188.25048771415089</v>
      </c>
      <c r="AD346" s="73">
        <f t="shared" si="208"/>
        <v>7.0999999999999766</v>
      </c>
      <c r="AE346" s="69">
        <f t="shared" si="219"/>
        <v>0.70000000000000007</v>
      </c>
      <c r="AF346" s="69">
        <f t="shared" si="219"/>
        <v>4.9000000000000004</v>
      </c>
      <c r="AG346" s="78">
        <f t="shared" si="219"/>
        <v>200</v>
      </c>
      <c r="AH346" s="60">
        <f t="shared" si="219"/>
        <v>50</v>
      </c>
      <c r="AI346" s="60">
        <f t="shared" si="219"/>
        <v>245.00000000000003</v>
      </c>
      <c r="AJ346" s="60">
        <f t="shared" si="219"/>
        <v>10245</v>
      </c>
      <c r="AK346" s="60">
        <f t="shared" si="219"/>
        <v>927.43094813904702</v>
      </c>
      <c r="AL346" s="60">
        <f t="shared" si="219"/>
        <v>18.548618962780939</v>
      </c>
      <c r="AM346" s="60">
        <f t="shared" ca="1" si="219"/>
        <v>-1060.5524955459994</v>
      </c>
      <c r="AN346" s="60">
        <f t="shared" ca="1" si="219"/>
        <v>-1060.5524955459994</v>
      </c>
      <c r="AO346" s="60">
        <f t="shared" ca="1" si="219"/>
        <v>1060.5524955459994</v>
      </c>
      <c r="AP346" s="63">
        <f t="shared" si="220"/>
        <v>35</v>
      </c>
      <c r="AQ346" s="62">
        <f t="shared" si="221"/>
        <v>3.7110730933494369</v>
      </c>
      <c r="AR346" s="62">
        <f t="shared" si="222"/>
        <v>185.55365466747185</v>
      </c>
      <c r="AS346" s="62">
        <f t="shared" si="223"/>
        <v>371.10730933494369</v>
      </c>
      <c r="AT346" s="62">
        <f t="shared" si="224"/>
        <v>-185.55365466747185</v>
      </c>
      <c r="AU346" s="62">
        <f t="shared" si="225"/>
        <v>556.66096400241554</v>
      </c>
      <c r="AV346" s="62">
        <f t="shared" si="226"/>
        <v>-742.21461866988739</v>
      </c>
      <c r="AW346" s="63">
        <f t="shared" ref="AW346:AW409" si="237">SUM(AU346:AV346)</f>
        <v>-185.55365466747185</v>
      </c>
      <c r="AX346" s="61" t="str">
        <f t="shared" ca="1" si="227"/>
        <v/>
      </c>
      <c r="AY346" s="69">
        <f t="shared" ref="AY346:AY409" ca="1" si="238">AY345</f>
        <v>9184.4475044540013</v>
      </c>
      <c r="AZ346" s="51">
        <f t="shared" si="228"/>
        <v>1298.8755826723029</v>
      </c>
      <c r="BA346" s="55">
        <f t="shared" ca="1" si="229"/>
        <v>0.13992630439004455</v>
      </c>
      <c r="BB346" s="55">
        <f t="shared" ref="BB346:BB409" ca="1" si="239">IFERROR(AW346/ABS(AB346),0)</f>
        <v>-0.25863625642130705</v>
      </c>
      <c r="BC346" s="64">
        <f t="shared" ca="1" si="230"/>
        <v>-902.9846028065183</v>
      </c>
      <c r="BE346" s="52" t="str">
        <f t="shared" ca="1" si="231"/>
        <v/>
      </c>
      <c r="BF346" s="52" t="str">
        <f t="shared" ca="1" si="232"/>
        <v/>
      </c>
      <c r="BG346" s="52">
        <f t="shared" ref="BG346:BG409" ca="1" si="240">IF(BA346&lt;=BG$213,AD346,"")</f>
        <v>7.0999999999999766</v>
      </c>
      <c r="BH346" s="52" t="str">
        <f t="shared" ref="BH346:BH409" ca="1" si="241">IF(BB346&gt;=BH$213,AD346,"")</f>
        <v/>
      </c>
    </row>
    <row r="347" spans="19:60">
      <c r="S347" s="68">
        <f t="shared" ref="S347:T362" si="242">S346</f>
        <v>7</v>
      </c>
      <c r="T347" s="69">
        <f t="shared" si="242"/>
        <v>2</v>
      </c>
      <c r="U347" s="70">
        <f t="shared" si="233"/>
        <v>3</v>
      </c>
      <c r="V347" s="68">
        <f t="shared" si="234"/>
        <v>4</v>
      </c>
      <c r="W347" s="70">
        <f t="shared" si="234"/>
        <v>7</v>
      </c>
      <c r="X347" s="71">
        <f t="shared" si="234"/>
        <v>0.42857142857142855</v>
      </c>
      <c r="Y347" s="71">
        <f t="shared" si="234"/>
        <v>0.5</v>
      </c>
      <c r="Z347" s="69">
        <f t="shared" si="234"/>
        <v>10000</v>
      </c>
      <c r="AA347" s="69">
        <f t="shared" ca="1" si="234"/>
        <v>9282.5690518609536</v>
      </c>
      <c r="AB347" s="69">
        <f t="shared" ca="1" si="235"/>
        <v>-717.43094813904645</v>
      </c>
      <c r="AC347" s="69">
        <f t="shared" ca="1" si="236"/>
        <v>188.25048771415089</v>
      </c>
      <c r="AD347" s="73">
        <f t="shared" ref="AD347:AD410" si="243">AD346-0.1</f>
        <v>6.9999999999999769</v>
      </c>
      <c r="AE347" s="69">
        <f t="shared" ref="AE347:AO362" si="244">AE346</f>
        <v>0.70000000000000007</v>
      </c>
      <c r="AF347" s="69">
        <f t="shared" si="244"/>
        <v>4.9000000000000004</v>
      </c>
      <c r="AG347" s="78">
        <f t="shared" si="244"/>
        <v>200</v>
      </c>
      <c r="AH347" s="60">
        <f t="shared" si="244"/>
        <v>50</v>
      </c>
      <c r="AI347" s="60">
        <f t="shared" si="244"/>
        <v>245.00000000000003</v>
      </c>
      <c r="AJ347" s="60">
        <f t="shared" si="244"/>
        <v>10245</v>
      </c>
      <c r="AK347" s="60">
        <f t="shared" si="244"/>
        <v>927.43094813904702</v>
      </c>
      <c r="AL347" s="60">
        <f t="shared" si="244"/>
        <v>18.548618962780939</v>
      </c>
      <c r="AM347" s="60">
        <f t="shared" ca="1" si="244"/>
        <v>-1060.5524955459994</v>
      </c>
      <c r="AN347" s="60">
        <f t="shared" ca="1" si="244"/>
        <v>-1060.5524955459994</v>
      </c>
      <c r="AO347" s="60">
        <f t="shared" ca="1" si="244"/>
        <v>1060.5524955459994</v>
      </c>
      <c r="AP347" s="63">
        <f t="shared" si="220"/>
        <v>35</v>
      </c>
      <c r="AQ347" s="62">
        <f t="shared" si="221"/>
        <v>3.7498027089687147</v>
      </c>
      <c r="AR347" s="62">
        <f t="shared" si="222"/>
        <v>187.49013544843572</v>
      </c>
      <c r="AS347" s="62">
        <f t="shared" si="223"/>
        <v>374.98027089687145</v>
      </c>
      <c r="AT347" s="62">
        <f t="shared" si="224"/>
        <v>-187.49013544843572</v>
      </c>
      <c r="AU347" s="62">
        <f t="shared" si="225"/>
        <v>562.4704063453072</v>
      </c>
      <c r="AV347" s="62">
        <f t="shared" si="226"/>
        <v>-749.96054179374289</v>
      </c>
      <c r="AW347" s="63">
        <f t="shared" si="237"/>
        <v>-187.49013544843569</v>
      </c>
      <c r="AX347" s="61" t="str">
        <f t="shared" ca="1" si="227"/>
        <v/>
      </c>
      <c r="AY347" s="69">
        <f t="shared" ca="1" si="238"/>
        <v>9184.4475044540013</v>
      </c>
      <c r="AZ347" s="51">
        <f t="shared" si="228"/>
        <v>1312.4309481390501</v>
      </c>
      <c r="BA347" s="55">
        <f t="shared" ca="1" si="229"/>
        <v>0.14138660760901489</v>
      </c>
      <c r="BB347" s="55">
        <f t="shared" ca="1" si="239"/>
        <v>-0.26133544410757414</v>
      </c>
      <c r="BC347" s="64">
        <f t="shared" ca="1" si="230"/>
        <v>-904.92108358748214</v>
      </c>
      <c r="BE347" s="52" t="str">
        <f t="shared" ca="1" si="231"/>
        <v/>
      </c>
      <c r="BF347" s="52" t="str">
        <f t="shared" ca="1" si="232"/>
        <v/>
      </c>
      <c r="BG347" s="52">
        <f t="shared" ca="1" si="240"/>
        <v>6.9999999999999769</v>
      </c>
      <c r="BH347" s="52" t="str">
        <f t="shared" ca="1" si="241"/>
        <v/>
      </c>
    </row>
    <row r="348" spans="19:60">
      <c r="S348" s="68">
        <f t="shared" si="242"/>
        <v>7</v>
      </c>
      <c r="T348" s="69">
        <f t="shared" si="242"/>
        <v>2</v>
      </c>
      <c r="U348" s="70">
        <f t="shared" si="233"/>
        <v>3</v>
      </c>
      <c r="V348" s="68">
        <f t="shared" si="234"/>
        <v>4</v>
      </c>
      <c r="W348" s="70">
        <f t="shared" si="234"/>
        <v>7</v>
      </c>
      <c r="X348" s="71">
        <f t="shared" si="234"/>
        <v>0.42857142857142855</v>
      </c>
      <c r="Y348" s="71">
        <f t="shared" si="234"/>
        <v>0.5</v>
      </c>
      <c r="Z348" s="69">
        <f t="shared" si="234"/>
        <v>10000</v>
      </c>
      <c r="AA348" s="69">
        <f t="shared" ca="1" si="234"/>
        <v>9282.5690518609536</v>
      </c>
      <c r="AB348" s="69">
        <f t="shared" ca="1" si="235"/>
        <v>-717.43094813904645</v>
      </c>
      <c r="AC348" s="69">
        <f t="shared" ca="1" si="236"/>
        <v>188.25048771415089</v>
      </c>
      <c r="AD348" s="73">
        <f t="shared" si="243"/>
        <v>6.8999999999999773</v>
      </c>
      <c r="AE348" s="69">
        <f t="shared" si="244"/>
        <v>0.70000000000000007</v>
      </c>
      <c r="AF348" s="69">
        <f t="shared" si="244"/>
        <v>4.9000000000000004</v>
      </c>
      <c r="AG348" s="78">
        <f t="shared" si="244"/>
        <v>200</v>
      </c>
      <c r="AH348" s="60">
        <f t="shared" si="244"/>
        <v>50</v>
      </c>
      <c r="AI348" s="60">
        <f t="shared" si="244"/>
        <v>245.00000000000003</v>
      </c>
      <c r="AJ348" s="60">
        <f t="shared" si="244"/>
        <v>10245</v>
      </c>
      <c r="AK348" s="60">
        <f t="shared" si="244"/>
        <v>927.43094813904702</v>
      </c>
      <c r="AL348" s="60">
        <f t="shared" si="244"/>
        <v>18.548618962780939</v>
      </c>
      <c r="AM348" s="60">
        <f t="shared" ca="1" si="244"/>
        <v>-1060.5524955459994</v>
      </c>
      <c r="AN348" s="60">
        <f t="shared" ca="1" si="244"/>
        <v>-1060.5524955459994</v>
      </c>
      <c r="AO348" s="60">
        <f t="shared" ca="1" si="244"/>
        <v>1060.5524955459994</v>
      </c>
      <c r="AP348" s="63">
        <f t="shared" si="220"/>
        <v>35</v>
      </c>
      <c r="AQ348" s="62">
        <f t="shared" si="221"/>
        <v>3.7896549221421743</v>
      </c>
      <c r="AR348" s="62">
        <f t="shared" si="222"/>
        <v>189.48274610710871</v>
      </c>
      <c r="AS348" s="62">
        <f t="shared" si="223"/>
        <v>378.96549221421742</v>
      </c>
      <c r="AT348" s="62">
        <f t="shared" si="224"/>
        <v>-189.48274610710871</v>
      </c>
      <c r="AU348" s="62">
        <f t="shared" si="225"/>
        <v>568.44823832132613</v>
      </c>
      <c r="AV348" s="62">
        <f t="shared" si="226"/>
        <v>-757.93098442843484</v>
      </c>
      <c r="AW348" s="63">
        <f t="shared" si="237"/>
        <v>-189.48274610710871</v>
      </c>
      <c r="AX348" s="61" t="str">
        <f t="shared" ca="1" si="227"/>
        <v/>
      </c>
      <c r="AY348" s="69">
        <f t="shared" ca="1" si="238"/>
        <v>9184.4475044540013</v>
      </c>
      <c r="AZ348" s="51">
        <f t="shared" si="228"/>
        <v>1326.3792227497611</v>
      </c>
      <c r="BA348" s="55">
        <f t="shared" ca="1" si="229"/>
        <v>0.14288923845752063</v>
      </c>
      <c r="BB348" s="55">
        <f t="shared" ca="1" si="239"/>
        <v>-0.26411286911808096</v>
      </c>
      <c r="BC348" s="64">
        <f t="shared" ca="1" si="230"/>
        <v>-906.91369424615516</v>
      </c>
      <c r="BE348" s="52" t="str">
        <f t="shared" ca="1" si="231"/>
        <v/>
      </c>
      <c r="BF348" s="52" t="str">
        <f t="shared" ca="1" si="232"/>
        <v/>
      </c>
      <c r="BG348" s="52">
        <f t="shared" ca="1" si="240"/>
        <v>6.8999999999999773</v>
      </c>
      <c r="BH348" s="52" t="str">
        <f t="shared" ca="1" si="241"/>
        <v/>
      </c>
    </row>
    <row r="349" spans="19:60">
      <c r="S349" s="68">
        <f t="shared" si="242"/>
        <v>7</v>
      </c>
      <c r="T349" s="69">
        <f t="shared" si="242"/>
        <v>2</v>
      </c>
      <c r="U349" s="70">
        <f t="shared" si="233"/>
        <v>3</v>
      </c>
      <c r="V349" s="68">
        <f t="shared" si="234"/>
        <v>4</v>
      </c>
      <c r="W349" s="70">
        <f t="shared" si="234"/>
        <v>7</v>
      </c>
      <c r="X349" s="71">
        <f t="shared" si="234"/>
        <v>0.42857142857142855</v>
      </c>
      <c r="Y349" s="71">
        <f t="shared" si="234"/>
        <v>0.5</v>
      </c>
      <c r="Z349" s="69">
        <f t="shared" si="234"/>
        <v>10000</v>
      </c>
      <c r="AA349" s="69">
        <f t="shared" ca="1" si="234"/>
        <v>9282.5690518609536</v>
      </c>
      <c r="AB349" s="69">
        <f t="shared" ca="1" si="235"/>
        <v>-717.43094813904645</v>
      </c>
      <c r="AC349" s="69">
        <f t="shared" ca="1" si="236"/>
        <v>188.25048771415089</v>
      </c>
      <c r="AD349" s="73">
        <f t="shared" si="243"/>
        <v>6.7999999999999776</v>
      </c>
      <c r="AE349" s="69">
        <f t="shared" si="244"/>
        <v>0.70000000000000007</v>
      </c>
      <c r="AF349" s="69">
        <f t="shared" si="244"/>
        <v>4.9000000000000004</v>
      </c>
      <c r="AG349" s="78">
        <f t="shared" si="244"/>
        <v>200</v>
      </c>
      <c r="AH349" s="60">
        <f t="shared" si="244"/>
        <v>50</v>
      </c>
      <c r="AI349" s="60">
        <f t="shared" si="244"/>
        <v>245.00000000000003</v>
      </c>
      <c r="AJ349" s="60">
        <f t="shared" si="244"/>
        <v>10245</v>
      </c>
      <c r="AK349" s="60">
        <f t="shared" si="244"/>
        <v>927.43094813904702</v>
      </c>
      <c r="AL349" s="60">
        <f t="shared" si="244"/>
        <v>18.548618962780939</v>
      </c>
      <c r="AM349" s="60">
        <f t="shared" ca="1" si="244"/>
        <v>-1060.5524955459994</v>
      </c>
      <c r="AN349" s="60">
        <f t="shared" ca="1" si="244"/>
        <v>-1060.5524955459994</v>
      </c>
      <c r="AO349" s="60">
        <f t="shared" ca="1" si="244"/>
        <v>1060.5524955459994</v>
      </c>
      <c r="AP349" s="63">
        <f t="shared" si="220"/>
        <v>35</v>
      </c>
      <c r="AQ349" s="62">
        <f t="shared" si="221"/>
        <v>3.8306792592325003</v>
      </c>
      <c r="AR349" s="62">
        <f t="shared" si="222"/>
        <v>191.53396296162501</v>
      </c>
      <c r="AS349" s="62">
        <f t="shared" si="223"/>
        <v>383.06792592325002</v>
      </c>
      <c r="AT349" s="62">
        <f t="shared" si="224"/>
        <v>-191.53396296162501</v>
      </c>
      <c r="AU349" s="62">
        <f t="shared" si="225"/>
        <v>574.60188888487505</v>
      </c>
      <c r="AV349" s="62">
        <f t="shared" si="226"/>
        <v>-766.13585184650003</v>
      </c>
      <c r="AW349" s="63">
        <f t="shared" si="237"/>
        <v>-191.53396296162498</v>
      </c>
      <c r="AX349" s="61" t="str">
        <f t="shared" ca="1" si="227"/>
        <v/>
      </c>
      <c r="AY349" s="69">
        <f t="shared" ca="1" si="238"/>
        <v>9184.4475044540013</v>
      </c>
      <c r="AZ349" s="51">
        <f t="shared" si="228"/>
        <v>1340.737740731375</v>
      </c>
      <c r="BA349" s="55">
        <f t="shared" ca="1" si="229"/>
        <v>0.14443606433098241</v>
      </c>
      <c r="BB349" s="55">
        <f t="shared" ca="1" si="239"/>
        <v>-0.26697198309948494</v>
      </c>
      <c r="BC349" s="64">
        <f t="shared" ca="1" si="230"/>
        <v>-908.96491110067143</v>
      </c>
      <c r="BE349" s="52" t="str">
        <f t="shared" ca="1" si="231"/>
        <v/>
      </c>
      <c r="BF349" s="52" t="str">
        <f t="shared" ca="1" si="232"/>
        <v/>
      </c>
      <c r="BG349" s="52">
        <f t="shared" ca="1" si="240"/>
        <v>6.7999999999999776</v>
      </c>
      <c r="BH349" s="52" t="str">
        <f t="shared" ca="1" si="241"/>
        <v/>
      </c>
    </row>
    <row r="350" spans="19:60">
      <c r="S350" s="68">
        <f t="shared" si="242"/>
        <v>7</v>
      </c>
      <c r="T350" s="69">
        <f t="shared" si="242"/>
        <v>2</v>
      </c>
      <c r="U350" s="70">
        <f t="shared" si="233"/>
        <v>3</v>
      </c>
      <c r="V350" s="68">
        <f t="shared" si="234"/>
        <v>4</v>
      </c>
      <c r="W350" s="70">
        <f t="shared" si="234"/>
        <v>7</v>
      </c>
      <c r="X350" s="71">
        <f t="shared" si="234"/>
        <v>0.42857142857142855</v>
      </c>
      <c r="Y350" s="71">
        <f t="shared" si="234"/>
        <v>0.5</v>
      </c>
      <c r="Z350" s="69">
        <f t="shared" si="234"/>
        <v>10000</v>
      </c>
      <c r="AA350" s="69">
        <f t="shared" ca="1" si="234"/>
        <v>9282.5690518609536</v>
      </c>
      <c r="AB350" s="69">
        <f t="shared" ca="1" si="235"/>
        <v>-717.43094813904645</v>
      </c>
      <c r="AC350" s="69">
        <f t="shared" ca="1" si="236"/>
        <v>188.25048771415089</v>
      </c>
      <c r="AD350" s="73">
        <f t="shared" si="243"/>
        <v>6.699999999999978</v>
      </c>
      <c r="AE350" s="69">
        <f t="shared" si="244"/>
        <v>0.70000000000000007</v>
      </c>
      <c r="AF350" s="69">
        <f t="shared" si="244"/>
        <v>4.9000000000000004</v>
      </c>
      <c r="AG350" s="78">
        <f t="shared" si="244"/>
        <v>200</v>
      </c>
      <c r="AH350" s="60">
        <f t="shared" si="244"/>
        <v>50</v>
      </c>
      <c r="AI350" s="60">
        <f t="shared" si="244"/>
        <v>245.00000000000003</v>
      </c>
      <c r="AJ350" s="60">
        <f t="shared" si="244"/>
        <v>10245</v>
      </c>
      <c r="AK350" s="60">
        <f t="shared" si="244"/>
        <v>927.43094813904702</v>
      </c>
      <c r="AL350" s="60">
        <f t="shared" si="244"/>
        <v>18.548618962780939</v>
      </c>
      <c r="AM350" s="60">
        <f t="shared" ca="1" si="244"/>
        <v>-1060.5524955459994</v>
      </c>
      <c r="AN350" s="60">
        <f t="shared" ca="1" si="244"/>
        <v>-1060.5524955459994</v>
      </c>
      <c r="AO350" s="60">
        <f t="shared" ca="1" si="244"/>
        <v>1060.5524955459994</v>
      </c>
      <c r="AP350" s="63">
        <f t="shared" si="220"/>
        <v>35</v>
      </c>
      <c r="AQ350" s="62">
        <f t="shared" si="221"/>
        <v>3.8729282034001495</v>
      </c>
      <c r="AR350" s="62">
        <f t="shared" si="222"/>
        <v>193.64641017000747</v>
      </c>
      <c r="AS350" s="62">
        <f t="shared" si="223"/>
        <v>387.29282034001494</v>
      </c>
      <c r="AT350" s="62">
        <f t="shared" si="224"/>
        <v>-193.64641017000747</v>
      </c>
      <c r="AU350" s="62">
        <f t="shared" si="225"/>
        <v>580.93923051002241</v>
      </c>
      <c r="AV350" s="62">
        <f t="shared" si="226"/>
        <v>-774.58564068002988</v>
      </c>
      <c r="AW350" s="63">
        <f t="shared" si="237"/>
        <v>-193.64641017000747</v>
      </c>
      <c r="AX350" s="61" t="str">
        <f t="shared" ca="1" si="227"/>
        <v/>
      </c>
      <c r="AY350" s="69">
        <f t="shared" ca="1" si="238"/>
        <v>9184.4475044540013</v>
      </c>
      <c r="AZ350" s="51">
        <f t="shared" si="228"/>
        <v>1355.5248711900522</v>
      </c>
      <c r="BA350" s="55">
        <f t="shared" ca="1" si="229"/>
        <v>0.14602906411111469</v>
      </c>
      <c r="BB350" s="55">
        <f t="shared" ca="1" si="239"/>
        <v>-0.2699164437669011</v>
      </c>
      <c r="BC350" s="64">
        <f t="shared" ca="1" si="230"/>
        <v>-911.07735830905392</v>
      </c>
      <c r="BE350" s="52" t="str">
        <f t="shared" ca="1" si="231"/>
        <v/>
      </c>
      <c r="BF350" s="52" t="str">
        <f t="shared" ca="1" si="232"/>
        <v/>
      </c>
      <c r="BG350" s="52">
        <f t="shared" ca="1" si="240"/>
        <v>6.699999999999978</v>
      </c>
      <c r="BH350" s="52" t="str">
        <f t="shared" ca="1" si="241"/>
        <v/>
      </c>
    </row>
    <row r="351" spans="19:60">
      <c r="S351" s="68">
        <f t="shared" si="242"/>
        <v>7</v>
      </c>
      <c r="T351" s="69">
        <f t="shared" si="242"/>
        <v>2</v>
      </c>
      <c r="U351" s="70">
        <f t="shared" si="233"/>
        <v>3</v>
      </c>
      <c r="V351" s="68">
        <f t="shared" si="234"/>
        <v>4</v>
      </c>
      <c r="W351" s="70">
        <f t="shared" si="234"/>
        <v>7</v>
      </c>
      <c r="X351" s="71">
        <f t="shared" si="234"/>
        <v>0.42857142857142855</v>
      </c>
      <c r="Y351" s="71">
        <f t="shared" si="234"/>
        <v>0.5</v>
      </c>
      <c r="Z351" s="69">
        <f t="shared" si="234"/>
        <v>10000</v>
      </c>
      <c r="AA351" s="69">
        <f t="shared" ca="1" si="234"/>
        <v>9282.5690518609536</v>
      </c>
      <c r="AB351" s="69">
        <f t="shared" ca="1" si="235"/>
        <v>-717.43094813904645</v>
      </c>
      <c r="AC351" s="69">
        <f t="shared" ca="1" si="236"/>
        <v>188.25048771415089</v>
      </c>
      <c r="AD351" s="73">
        <f t="shared" si="243"/>
        <v>6.5999999999999783</v>
      </c>
      <c r="AE351" s="69">
        <f t="shared" si="244"/>
        <v>0.70000000000000007</v>
      </c>
      <c r="AF351" s="69">
        <f t="shared" si="244"/>
        <v>4.9000000000000004</v>
      </c>
      <c r="AG351" s="78">
        <f t="shared" si="244"/>
        <v>200</v>
      </c>
      <c r="AH351" s="60">
        <f t="shared" si="244"/>
        <v>50</v>
      </c>
      <c r="AI351" s="60">
        <f t="shared" si="244"/>
        <v>245.00000000000003</v>
      </c>
      <c r="AJ351" s="60">
        <f t="shared" si="244"/>
        <v>10245</v>
      </c>
      <c r="AK351" s="60">
        <f t="shared" si="244"/>
        <v>927.43094813904702</v>
      </c>
      <c r="AL351" s="60">
        <f t="shared" si="244"/>
        <v>18.548618962780939</v>
      </c>
      <c r="AM351" s="60">
        <f t="shared" ca="1" si="244"/>
        <v>-1060.5524955459994</v>
      </c>
      <c r="AN351" s="60">
        <f t="shared" ca="1" si="244"/>
        <v>-1060.5524955459994</v>
      </c>
      <c r="AO351" s="60">
        <f t="shared" ca="1" si="244"/>
        <v>1060.5524955459994</v>
      </c>
      <c r="AP351" s="63">
        <f t="shared" si="220"/>
        <v>35</v>
      </c>
      <c r="AQ351" s="62">
        <f t="shared" si="221"/>
        <v>3.9164574186031822</v>
      </c>
      <c r="AR351" s="62">
        <f t="shared" si="222"/>
        <v>195.8228709301591</v>
      </c>
      <c r="AS351" s="62">
        <f t="shared" si="223"/>
        <v>391.6457418603182</v>
      </c>
      <c r="AT351" s="62">
        <f t="shared" si="224"/>
        <v>-195.8228709301591</v>
      </c>
      <c r="AU351" s="62">
        <f t="shared" si="225"/>
        <v>587.46861279047732</v>
      </c>
      <c r="AV351" s="62">
        <f t="shared" si="226"/>
        <v>-783.29148372063639</v>
      </c>
      <c r="AW351" s="63">
        <f t="shared" si="237"/>
        <v>-195.82287093015907</v>
      </c>
      <c r="AX351" s="61" t="str">
        <f t="shared" ca="1" si="227"/>
        <v/>
      </c>
      <c r="AY351" s="69">
        <f t="shared" ca="1" si="238"/>
        <v>9184.4475044540013</v>
      </c>
      <c r="AZ351" s="51">
        <f t="shared" si="228"/>
        <v>1370.7600965111137</v>
      </c>
      <c r="BA351" s="55">
        <f t="shared" ca="1" si="229"/>
        <v>0.14767033661185705</v>
      </c>
      <c r="BB351" s="55">
        <f t="shared" ca="1" si="239"/>
        <v>-0.27295013051514794</v>
      </c>
      <c r="BC351" s="64">
        <f t="shared" ca="1" si="230"/>
        <v>-913.25381906920552</v>
      </c>
      <c r="BE351" s="52" t="str">
        <f t="shared" ca="1" si="231"/>
        <v/>
      </c>
      <c r="BF351" s="52" t="str">
        <f t="shared" ca="1" si="232"/>
        <v/>
      </c>
      <c r="BG351" s="52">
        <f t="shared" ca="1" si="240"/>
        <v>6.5999999999999783</v>
      </c>
      <c r="BH351" s="52" t="str">
        <f t="shared" ca="1" si="241"/>
        <v/>
      </c>
    </row>
    <row r="352" spans="19:60">
      <c r="S352" s="68">
        <f t="shared" si="242"/>
        <v>7</v>
      </c>
      <c r="T352" s="69">
        <f t="shared" si="242"/>
        <v>2</v>
      </c>
      <c r="U352" s="70">
        <f t="shared" si="233"/>
        <v>3</v>
      </c>
      <c r="V352" s="68">
        <f t="shared" si="234"/>
        <v>4</v>
      </c>
      <c r="W352" s="70">
        <f t="shared" si="234"/>
        <v>7</v>
      </c>
      <c r="X352" s="71">
        <f t="shared" si="234"/>
        <v>0.42857142857142855</v>
      </c>
      <c r="Y352" s="71">
        <f t="shared" si="234"/>
        <v>0.5</v>
      </c>
      <c r="Z352" s="69">
        <f t="shared" si="234"/>
        <v>10000</v>
      </c>
      <c r="AA352" s="69">
        <f t="shared" ca="1" si="234"/>
        <v>9282.5690518609536</v>
      </c>
      <c r="AB352" s="69">
        <f t="shared" ca="1" si="235"/>
        <v>-717.43094813904645</v>
      </c>
      <c r="AC352" s="69">
        <f t="shared" ca="1" si="236"/>
        <v>188.25048771415089</v>
      </c>
      <c r="AD352" s="73">
        <f t="shared" si="243"/>
        <v>6.4999999999999787</v>
      </c>
      <c r="AE352" s="69">
        <f t="shared" si="244"/>
        <v>0.70000000000000007</v>
      </c>
      <c r="AF352" s="69">
        <f t="shared" si="244"/>
        <v>4.9000000000000004</v>
      </c>
      <c r="AG352" s="78">
        <f t="shared" si="244"/>
        <v>200</v>
      </c>
      <c r="AH352" s="60">
        <f t="shared" si="244"/>
        <v>50</v>
      </c>
      <c r="AI352" s="60">
        <f t="shared" si="244"/>
        <v>245.00000000000003</v>
      </c>
      <c r="AJ352" s="60">
        <f t="shared" si="244"/>
        <v>10245</v>
      </c>
      <c r="AK352" s="60">
        <f t="shared" si="244"/>
        <v>927.43094813904702</v>
      </c>
      <c r="AL352" s="60">
        <f t="shared" si="244"/>
        <v>18.548618962780939</v>
      </c>
      <c r="AM352" s="60">
        <f t="shared" ca="1" si="244"/>
        <v>-1060.5524955459994</v>
      </c>
      <c r="AN352" s="60">
        <f t="shared" ca="1" si="244"/>
        <v>-1060.5524955459994</v>
      </c>
      <c r="AO352" s="60">
        <f t="shared" ca="1" si="244"/>
        <v>1060.5524955459994</v>
      </c>
      <c r="AP352" s="63">
        <f t="shared" si="220"/>
        <v>35</v>
      </c>
      <c r="AQ352" s="62">
        <f t="shared" si="221"/>
        <v>3.961325994274</v>
      </c>
      <c r="AR352" s="62">
        <f t="shared" si="222"/>
        <v>198.0662997137</v>
      </c>
      <c r="AS352" s="62">
        <f t="shared" si="223"/>
        <v>396.13259942740001</v>
      </c>
      <c r="AT352" s="62">
        <f t="shared" si="224"/>
        <v>-198.0662997137</v>
      </c>
      <c r="AU352" s="62">
        <f t="shared" si="225"/>
        <v>594.19889914110001</v>
      </c>
      <c r="AV352" s="62">
        <f t="shared" si="226"/>
        <v>-792.26519885480002</v>
      </c>
      <c r="AW352" s="63">
        <f t="shared" si="237"/>
        <v>-198.0662997137</v>
      </c>
      <c r="AX352" s="61" t="str">
        <f t="shared" ca="1" si="227"/>
        <v/>
      </c>
      <c r="AY352" s="69">
        <f t="shared" ca="1" si="238"/>
        <v>9184.4475044540013</v>
      </c>
      <c r="AZ352" s="51">
        <f t="shared" si="228"/>
        <v>1386.4640979958999</v>
      </c>
      <c r="BA352" s="55">
        <f t="shared" ca="1" si="229"/>
        <v>0.14936210980492992</v>
      </c>
      <c r="BB352" s="55">
        <f t="shared" ca="1" si="239"/>
        <v>-0.27607716147103323</v>
      </c>
      <c r="BC352" s="64">
        <f t="shared" ca="1" si="230"/>
        <v>-915.49724785274645</v>
      </c>
      <c r="BE352" s="52" t="str">
        <f t="shared" ca="1" si="231"/>
        <v/>
      </c>
      <c r="BF352" s="52" t="str">
        <f t="shared" ca="1" si="232"/>
        <v/>
      </c>
      <c r="BG352" s="52">
        <f t="shared" ca="1" si="240"/>
        <v>6.4999999999999787</v>
      </c>
      <c r="BH352" s="52" t="str">
        <f t="shared" ca="1" si="241"/>
        <v/>
      </c>
    </row>
    <row r="353" spans="19:60">
      <c r="S353" s="68">
        <f t="shared" si="242"/>
        <v>7</v>
      </c>
      <c r="T353" s="69">
        <f t="shared" si="242"/>
        <v>2</v>
      </c>
      <c r="U353" s="70">
        <f t="shared" si="233"/>
        <v>3</v>
      </c>
      <c r="V353" s="68">
        <f t="shared" si="234"/>
        <v>4</v>
      </c>
      <c r="W353" s="70">
        <f t="shared" si="234"/>
        <v>7</v>
      </c>
      <c r="X353" s="71">
        <f t="shared" si="234"/>
        <v>0.42857142857142855</v>
      </c>
      <c r="Y353" s="71">
        <f t="shared" si="234"/>
        <v>0.5</v>
      </c>
      <c r="Z353" s="69">
        <f t="shared" si="234"/>
        <v>10000</v>
      </c>
      <c r="AA353" s="69">
        <f t="shared" ca="1" si="234"/>
        <v>9282.5690518609536</v>
      </c>
      <c r="AB353" s="69">
        <f t="shared" ca="1" si="235"/>
        <v>-717.43094813904645</v>
      </c>
      <c r="AC353" s="69">
        <f t="shared" ca="1" si="236"/>
        <v>188.25048771415089</v>
      </c>
      <c r="AD353" s="73">
        <f t="shared" si="243"/>
        <v>6.399999999999979</v>
      </c>
      <c r="AE353" s="69">
        <f t="shared" si="244"/>
        <v>0.70000000000000007</v>
      </c>
      <c r="AF353" s="69">
        <f t="shared" si="244"/>
        <v>4.9000000000000004</v>
      </c>
      <c r="AG353" s="78">
        <f t="shared" si="244"/>
        <v>200</v>
      </c>
      <c r="AH353" s="60">
        <f t="shared" si="244"/>
        <v>50</v>
      </c>
      <c r="AI353" s="60">
        <f t="shared" si="244"/>
        <v>245.00000000000003</v>
      </c>
      <c r="AJ353" s="60">
        <f t="shared" si="244"/>
        <v>10245</v>
      </c>
      <c r="AK353" s="60">
        <f t="shared" si="244"/>
        <v>927.43094813904702</v>
      </c>
      <c r="AL353" s="60">
        <f t="shared" si="244"/>
        <v>18.548618962780939</v>
      </c>
      <c r="AM353" s="60">
        <f t="shared" ca="1" si="244"/>
        <v>-1060.5524955459994</v>
      </c>
      <c r="AN353" s="60">
        <f t="shared" ca="1" si="244"/>
        <v>-1060.5524955459994</v>
      </c>
      <c r="AO353" s="60">
        <f t="shared" ca="1" si="244"/>
        <v>1060.5524955459994</v>
      </c>
      <c r="AP353" s="63">
        <f t="shared" si="220"/>
        <v>35</v>
      </c>
      <c r="AQ353" s="62">
        <f t="shared" si="221"/>
        <v>4.0075967129345313</v>
      </c>
      <c r="AR353" s="62">
        <f t="shared" si="222"/>
        <v>200.37983564672658</v>
      </c>
      <c r="AS353" s="62">
        <f t="shared" si="223"/>
        <v>400.75967129345315</v>
      </c>
      <c r="AT353" s="62">
        <f t="shared" si="224"/>
        <v>-200.37983564672658</v>
      </c>
      <c r="AU353" s="62">
        <f t="shared" si="225"/>
        <v>601.13950694017967</v>
      </c>
      <c r="AV353" s="62">
        <f t="shared" si="226"/>
        <v>-801.5193425869063</v>
      </c>
      <c r="AW353" s="63">
        <f t="shared" si="237"/>
        <v>-200.37983564672663</v>
      </c>
      <c r="AX353" s="61" t="str">
        <f t="shared" ca="1" si="227"/>
        <v/>
      </c>
      <c r="AY353" s="69">
        <f t="shared" ca="1" si="238"/>
        <v>9184.4475044540013</v>
      </c>
      <c r="AZ353" s="51">
        <f t="shared" si="228"/>
        <v>1402.658849527086</v>
      </c>
      <c r="BA353" s="55">
        <f t="shared" ca="1" si="229"/>
        <v>0.15110675091028633</v>
      </c>
      <c r="BB353" s="55">
        <f t="shared" ca="1" si="239"/>
        <v>-0.27930191214429001</v>
      </c>
      <c r="BC353" s="64">
        <f t="shared" ca="1" si="230"/>
        <v>-917.81078378577308</v>
      </c>
      <c r="BE353" s="52" t="str">
        <f t="shared" ca="1" si="231"/>
        <v/>
      </c>
      <c r="BF353" s="52" t="str">
        <f t="shared" ca="1" si="232"/>
        <v/>
      </c>
      <c r="BG353" s="52">
        <f t="shared" ca="1" si="240"/>
        <v>6.399999999999979</v>
      </c>
      <c r="BH353" s="52" t="str">
        <f t="shared" ca="1" si="241"/>
        <v/>
      </c>
    </row>
    <row r="354" spans="19:60">
      <c r="S354" s="68">
        <f t="shared" si="242"/>
        <v>7</v>
      </c>
      <c r="T354" s="69">
        <f t="shared" si="242"/>
        <v>2</v>
      </c>
      <c r="U354" s="70">
        <f t="shared" si="233"/>
        <v>3</v>
      </c>
      <c r="V354" s="68">
        <f t="shared" si="234"/>
        <v>4</v>
      </c>
      <c r="W354" s="70">
        <f t="shared" si="234"/>
        <v>7</v>
      </c>
      <c r="X354" s="71">
        <f t="shared" si="234"/>
        <v>0.42857142857142855</v>
      </c>
      <c r="Y354" s="71">
        <f t="shared" si="234"/>
        <v>0.5</v>
      </c>
      <c r="Z354" s="69">
        <f t="shared" si="234"/>
        <v>10000</v>
      </c>
      <c r="AA354" s="69">
        <f t="shared" ca="1" si="234"/>
        <v>9282.5690518609536</v>
      </c>
      <c r="AB354" s="69">
        <f t="shared" ca="1" si="235"/>
        <v>-717.43094813904645</v>
      </c>
      <c r="AC354" s="69">
        <f t="shared" ca="1" si="236"/>
        <v>188.25048771415089</v>
      </c>
      <c r="AD354" s="73">
        <f t="shared" si="243"/>
        <v>6.2999999999999794</v>
      </c>
      <c r="AE354" s="69">
        <f t="shared" si="244"/>
        <v>0.70000000000000007</v>
      </c>
      <c r="AF354" s="69">
        <f t="shared" si="244"/>
        <v>4.9000000000000004</v>
      </c>
      <c r="AG354" s="78">
        <f t="shared" si="244"/>
        <v>200</v>
      </c>
      <c r="AH354" s="60">
        <f t="shared" si="244"/>
        <v>50</v>
      </c>
      <c r="AI354" s="60">
        <f t="shared" si="244"/>
        <v>245.00000000000003</v>
      </c>
      <c r="AJ354" s="60">
        <f t="shared" si="244"/>
        <v>10245</v>
      </c>
      <c r="AK354" s="60">
        <f t="shared" si="244"/>
        <v>927.43094813904702</v>
      </c>
      <c r="AL354" s="60">
        <f t="shared" si="244"/>
        <v>18.548618962780939</v>
      </c>
      <c r="AM354" s="60">
        <f t="shared" ca="1" si="244"/>
        <v>-1060.5524955459994</v>
      </c>
      <c r="AN354" s="60">
        <f t="shared" ca="1" si="244"/>
        <v>-1060.5524955459994</v>
      </c>
      <c r="AO354" s="60">
        <f t="shared" ca="1" si="244"/>
        <v>1060.5524955459994</v>
      </c>
      <c r="AP354" s="63">
        <f t="shared" si="220"/>
        <v>35</v>
      </c>
      <c r="AQ354" s="62">
        <f t="shared" si="221"/>
        <v>4.0553363432985714</v>
      </c>
      <c r="AR354" s="62">
        <f t="shared" si="222"/>
        <v>202.76681716492857</v>
      </c>
      <c r="AS354" s="62">
        <f t="shared" si="223"/>
        <v>405.53363432985714</v>
      </c>
      <c r="AT354" s="62">
        <f t="shared" si="224"/>
        <v>-202.76681716492857</v>
      </c>
      <c r="AU354" s="62">
        <f t="shared" si="225"/>
        <v>608.30045149478565</v>
      </c>
      <c r="AV354" s="62">
        <f t="shared" si="226"/>
        <v>-811.06726865971427</v>
      </c>
      <c r="AW354" s="63">
        <f t="shared" si="237"/>
        <v>-202.76681716492863</v>
      </c>
      <c r="AX354" s="61" t="str">
        <f t="shared" ca="1" si="227"/>
        <v/>
      </c>
      <c r="AY354" s="69">
        <f t="shared" ca="1" si="238"/>
        <v>9184.4475044540013</v>
      </c>
      <c r="AZ354" s="51">
        <f t="shared" si="228"/>
        <v>1419.3677201544999</v>
      </c>
      <c r="BA354" s="55">
        <f t="shared" ca="1" si="229"/>
        <v>0.15290677744755882</v>
      </c>
      <c r="BB354" s="55">
        <f t="shared" ca="1" si="239"/>
        <v>-0.28262903585479288</v>
      </c>
      <c r="BC354" s="64">
        <f t="shared" ca="1" si="230"/>
        <v>-920.19776530397507</v>
      </c>
      <c r="BE354" s="52" t="str">
        <f t="shared" ca="1" si="231"/>
        <v/>
      </c>
      <c r="BF354" s="52" t="str">
        <f t="shared" ca="1" si="232"/>
        <v/>
      </c>
      <c r="BG354" s="52">
        <f t="shared" ca="1" si="240"/>
        <v>6.2999999999999794</v>
      </c>
      <c r="BH354" s="52" t="str">
        <f t="shared" ca="1" si="241"/>
        <v/>
      </c>
    </row>
    <row r="355" spans="19:60">
      <c r="S355" s="68">
        <f t="shared" si="242"/>
        <v>7</v>
      </c>
      <c r="T355" s="69">
        <f t="shared" si="242"/>
        <v>2</v>
      </c>
      <c r="U355" s="70">
        <f t="shared" si="233"/>
        <v>3</v>
      </c>
      <c r="V355" s="68">
        <f t="shared" si="234"/>
        <v>4</v>
      </c>
      <c r="W355" s="70">
        <f t="shared" si="234"/>
        <v>7</v>
      </c>
      <c r="X355" s="71">
        <f t="shared" si="234"/>
        <v>0.42857142857142855</v>
      </c>
      <c r="Y355" s="71">
        <f t="shared" si="234"/>
        <v>0.5</v>
      </c>
      <c r="Z355" s="69">
        <f t="shared" si="234"/>
        <v>10000</v>
      </c>
      <c r="AA355" s="69">
        <f t="shared" ca="1" si="234"/>
        <v>9282.5690518609536</v>
      </c>
      <c r="AB355" s="69">
        <f t="shared" ca="1" si="235"/>
        <v>-717.43094813904645</v>
      </c>
      <c r="AC355" s="69">
        <f t="shared" ca="1" si="236"/>
        <v>188.25048771415089</v>
      </c>
      <c r="AD355" s="73">
        <f t="shared" si="243"/>
        <v>6.1999999999999797</v>
      </c>
      <c r="AE355" s="69">
        <f t="shared" si="244"/>
        <v>0.70000000000000007</v>
      </c>
      <c r="AF355" s="69">
        <f t="shared" si="244"/>
        <v>4.9000000000000004</v>
      </c>
      <c r="AG355" s="78">
        <f t="shared" si="244"/>
        <v>200</v>
      </c>
      <c r="AH355" s="60">
        <f t="shared" si="244"/>
        <v>50</v>
      </c>
      <c r="AI355" s="60">
        <f t="shared" si="244"/>
        <v>245.00000000000003</v>
      </c>
      <c r="AJ355" s="60">
        <f t="shared" si="244"/>
        <v>10245</v>
      </c>
      <c r="AK355" s="60">
        <f t="shared" si="244"/>
        <v>927.43094813904702</v>
      </c>
      <c r="AL355" s="60">
        <f t="shared" si="244"/>
        <v>18.548618962780939</v>
      </c>
      <c r="AM355" s="60">
        <f t="shared" ca="1" si="244"/>
        <v>-1060.5524955459994</v>
      </c>
      <c r="AN355" s="60">
        <f t="shared" ca="1" si="244"/>
        <v>-1060.5524955459994</v>
      </c>
      <c r="AO355" s="60">
        <f t="shared" ca="1" si="244"/>
        <v>1060.5524955459994</v>
      </c>
      <c r="AP355" s="63">
        <f t="shared" si="220"/>
        <v>35</v>
      </c>
      <c r="AQ355" s="62">
        <f t="shared" si="221"/>
        <v>4.1046159617388707</v>
      </c>
      <c r="AR355" s="62">
        <f t="shared" si="222"/>
        <v>205.23079808694354</v>
      </c>
      <c r="AS355" s="62">
        <f t="shared" si="223"/>
        <v>410.46159617388707</v>
      </c>
      <c r="AT355" s="62">
        <f t="shared" si="224"/>
        <v>-205.23079808694354</v>
      </c>
      <c r="AU355" s="62">
        <f t="shared" si="225"/>
        <v>615.69239426083061</v>
      </c>
      <c r="AV355" s="62">
        <f t="shared" si="226"/>
        <v>-820.92319234777415</v>
      </c>
      <c r="AW355" s="63">
        <f t="shared" si="237"/>
        <v>-205.23079808694354</v>
      </c>
      <c r="AX355" s="61" t="str">
        <f t="shared" ca="1" si="227"/>
        <v/>
      </c>
      <c r="AY355" s="69">
        <f t="shared" ca="1" si="238"/>
        <v>9184.4475044540013</v>
      </c>
      <c r="AZ355" s="51">
        <f t="shared" si="228"/>
        <v>1436.6155866086046</v>
      </c>
      <c r="BA355" s="55">
        <f t="shared" ca="1" si="229"/>
        <v>0.15476486935700137</v>
      </c>
      <c r="BB355" s="55">
        <f t="shared" ca="1" si="239"/>
        <v>-0.28606348613660226</v>
      </c>
      <c r="BC355" s="64">
        <f t="shared" ca="1" si="230"/>
        <v>-922.66174622598999</v>
      </c>
      <c r="BE355" s="52" t="str">
        <f t="shared" ca="1" si="231"/>
        <v/>
      </c>
      <c r="BF355" s="52" t="str">
        <f t="shared" ca="1" si="232"/>
        <v/>
      </c>
      <c r="BG355" s="52">
        <f t="shared" ca="1" si="240"/>
        <v>6.1999999999999797</v>
      </c>
      <c r="BH355" s="52" t="str">
        <f t="shared" ca="1" si="241"/>
        <v/>
      </c>
    </row>
    <row r="356" spans="19:60">
      <c r="S356" s="68">
        <f t="shared" si="242"/>
        <v>7</v>
      </c>
      <c r="T356" s="69">
        <f t="shared" si="242"/>
        <v>2</v>
      </c>
      <c r="U356" s="70">
        <f t="shared" si="233"/>
        <v>3</v>
      </c>
      <c r="V356" s="68">
        <f t="shared" si="234"/>
        <v>4</v>
      </c>
      <c r="W356" s="70">
        <f t="shared" si="234"/>
        <v>7</v>
      </c>
      <c r="X356" s="71">
        <f t="shared" si="234"/>
        <v>0.42857142857142855</v>
      </c>
      <c r="Y356" s="71">
        <f t="shared" si="234"/>
        <v>0.5</v>
      </c>
      <c r="Z356" s="69">
        <f t="shared" si="234"/>
        <v>10000</v>
      </c>
      <c r="AA356" s="69">
        <f t="shared" ca="1" si="234"/>
        <v>9282.5690518609536</v>
      </c>
      <c r="AB356" s="69">
        <f t="shared" ca="1" si="235"/>
        <v>-717.43094813904645</v>
      </c>
      <c r="AC356" s="69">
        <f t="shared" ca="1" si="236"/>
        <v>188.25048771415089</v>
      </c>
      <c r="AD356" s="73">
        <f t="shared" si="243"/>
        <v>6.0999999999999801</v>
      </c>
      <c r="AE356" s="69">
        <f t="shared" si="244"/>
        <v>0.70000000000000007</v>
      </c>
      <c r="AF356" s="69">
        <f t="shared" si="244"/>
        <v>4.9000000000000004</v>
      </c>
      <c r="AG356" s="78">
        <f t="shared" si="244"/>
        <v>200</v>
      </c>
      <c r="AH356" s="60">
        <f t="shared" si="244"/>
        <v>50</v>
      </c>
      <c r="AI356" s="60">
        <f t="shared" si="244"/>
        <v>245.00000000000003</v>
      </c>
      <c r="AJ356" s="60">
        <f t="shared" si="244"/>
        <v>10245</v>
      </c>
      <c r="AK356" s="60">
        <f t="shared" si="244"/>
        <v>927.43094813904702</v>
      </c>
      <c r="AL356" s="60">
        <f t="shared" si="244"/>
        <v>18.548618962780939</v>
      </c>
      <c r="AM356" s="60">
        <f t="shared" ca="1" si="244"/>
        <v>-1060.5524955459994</v>
      </c>
      <c r="AN356" s="60">
        <f t="shared" ca="1" si="244"/>
        <v>-1060.5524955459994</v>
      </c>
      <c r="AO356" s="60">
        <f t="shared" ca="1" si="244"/>
        <v>1060.5524955459994</v>
      </c>
      <c r="AP356" s="63">
        <f t="shared" si="220"/>
        <v>35</v>
      </c>
      <c r="AQ356" s="62">
        <f t="shared" si="221"/>
        <v>4.1555113053739348</v>
      </c>
      <c r="AR356" s="62">
        <f t="shared" si="222"/>
        <v>207.77556526869674</v>
      </c>
      <c r="AS356" s="62">
        <f t="shared" si="223"/>
        <v>415.55113053739348</v>
      </c>
      <c r="AT356" s="62">
        <f t="shared" si="224"/>
        <v>-207.77556526869674</v>
      </c>
      <c r="AU356" s="62">
        <f t="shared" si="225"/>
        <v>623.32669580609024</v>
      </c>
      <c r="AV356" s="62">
        <f t="shared" si="226"/>
        <v>-831.10226107478695</v>
      </c>
      <c r="AW356" s="63">
        <f t="shared" si="237"/>
        <v>-207.77556526869671</v>
      </c>
      <c r="AX356" s="61" t="str">
        <f t="shared" ca="1" si="227"/>
        <v/>
      </c>
      <c r="AY356" s="69">
        <f t="shared" ca="1" si="238"/>
        <v>9184.4475044540013</v>
      </c>
      <c r="AZ356" s="51">
        <f t="shared" si="228"/>
        <v>1454.4289568808772</v>
      </c>
      <c r="BA356" s="55">
        <f t="shared" ca="1" si="229"/>
        <v>0.15668388231265523</v>
      </c>
      <c r="BB356" s="55">
        <f t="shared" ca="1" si="239"/>
        <v>-0.28961054134568415</v>
      </c>
      <c r="BC356" s="64">
        <f t="shared" ca="1" si="230"/>
        <v>-925.20651340774316</v>
      </c>
      <c r="BE356" s="52" t="str">
        <f t="shared" ca="1" si="231"/>
        <v/>
      </c>
      <c r="BF356" s="52" t="str">
        <f t="shared" ca="1" si="232"/>
        <v/>
      </c>
      <c r="BG356" s="52">
        <f t="shared" ca="1" si="240"/>
        <v>6.0999999999999801</v>
      </c>
      <c r="BH356" s="52" t="str">
        <f t="shared" ca="1" si="241"/>
        <v/>
      </c>
    </row>
    <row r="357" spans="19:60">
      <c r="S357" s="68">
        <f t="shared" si="242"/>
        <v>7</v>
      </c>
      <c r="T357" s="69">
        <f t="shared" si="242"/>
        <v>2</v>
      </c>
      <c r="U357" s="70">
        <f t="shared" si="233"/>
        <v>3</v>
      </c>
      <c r="V357" s="68">
        <f t="shared" si="234"/>
        <v>4</v>
      </c>
      <c r="W357" s="70">
        <f t="shared" si="234"/>
        <v>7</v>
      </c>
      <c r="X357" s="71">
        <f t="shared" si="234"/>
        <v>0.42857142857142855</v>
      </c>
      <c r="Y357" s="71">
        <f t="shared" si="234"/>
        <v>0.5</v>
      </c>
      <c r="Z357" s="69">
        <f t="shared" si="234"/>
        <v>10000</v>
      </c>
      <c r="AA357" s="69">
        <f t="shared" ca="1" si="234"/>
        <v>9282.5690518609536</v>
      </c>
      <c r="AB357" s="69">
        <f t="shared" ca="1" si="235"/>
        <v>-717.43094813904645</v>
      </c>
      <c r="AC357" s="69">
        <f t="shared" ca="1" si="236"/>
        <v>188.25048771415089</v>
      </c>
      <c r="AD357" s="73">
        <f t="shared" si="243"/>
        <v>5.9999999999999805</v>
      </c>
      <c r="AE357" s="69">
        <f t="shared" si="244"/>
        <v>0.70000000000000007</v>
      </c>
      <c r="AF357" s="69">
        <f t="shared" si="244"/>
        <v>4.9000000000000004</v>
      </c>
      <c r="AG357" s="78">
        <f t="shared" si="244"/>
        <v>200</v>
      </c>
      <c r="AH357" s="60">
        <f t="shared" si="244"/>
        <v>50</v>
      </c>
      <c r="AI357" s="60">
        <f t="shared" si="244"/>
        <v>245.00000000000003</v>
      </c>
      <c r="AJ357" s="60">
        <f t="shared" si="244"/>
        <v>10245</v>
      </c>
      <c r="AK357" s="60">
        <f t="shared" si="244"/>
        <v>927.43094813904702</v>
      </c>
      <c r="AL357" s="60">
        <f t="shared" si="244"/>
        <v>18.548618962780939</v>
      </c>
      <c r="AM357" s="60">
        <f t="shared" ca="1" si="244"/>
        <v>-1060.5524955459994</v>
      </c>
      <c r="AN357" s="60">
        <f t="shared" ca="1" si="244"/>
        <v>-1060.5524955459994</v>
      </c>
      <c r="AO357" s="60">
        <f t="shared" ca="1" si="244"/>
        <v>1060.5524955459994</v>
      </c>
      <c r="AP357" s="63">
        <f t="shared" si="220"/>
        <v>35</v>
      </c>
      <c r="AQ357" s="62">
        <f t="shared" si="221"/>
        <v>4.2081031604634997</v>
      </c>
      <c r="AR357" s="62">
        <f t="shared" si="222"/>
        <v>210.40515802317498</v>
      </c>
      <c r="AS357" s="62">
        <f t="shared" si="223"/>
        <v>420.81031604634995</v>
      </c>
      <c r="AT357" s="62">
        <f t="shared" si="224"/>
        <v>-210.40515802317498</v>
      </c>
      <c r="AU357" s="62">
        <f t="shared" si="225"/>
        <v>631.21547406952493</v>
      </c>
      <c r="AV357" s="62">
        <f t="shared" si="226"/>
        <v>-841.62063209269991</v>
      </c>
      <c r="AW357" s="63">
        <f t="shared" si="237"/>
        <v>-210.40515802317498</v>
      </c>
      <c r="AX357" s="61" t="str">
        <f t="shared" ca="1" si="227"/>
        <v/>
      </c>
      <c r="AY357" s="69">
        <f t="shared" ca="1" si="238"/>
        <v>9184.4475044540013</v>
      </c>
      <c r="AZ357" s="51">
        <f t="shared" si="228"/>
        <v>1472.836106162225</v>
      </c>
      <c r="BA357" s="55">
        <f t="shared" ca="1" si="229"/>
        <v>0.15866686236683081</v>
      </c>
      <c r="BB357" s="55">
        <f t="shared" ca="1" si="239"/>
        <v>-0.2932758317284021</v>
      </c>
      <c r="BC357" s="64">
        <f t="shared" ca="1" si="230"/>
        <v>-927.83610616222143</v>
      </c>
      <c r="BE357" s="52" t="str">
        <f t="shared" ca="1" si="231"/>
        <v/>
      </c>
      <c r="BF357" s="52" t="str">
        <f t="shared" ca="1" si="232"/>
        <v/>
      </c>
      <c r="BG357" s="52">
        <f t="shared" ca="1" si="240"/>
        <v>5.9999999999999805</v>
      </c>
      <c r="BH357" s="52" t="str">
        <f t="shared" ca="1" si="241"/>
        <v/>
      </c>
    </row>
    <row r="358" spans="19:60">
      <c r="S358" s="68">
        <f t="shared" si="242"/>
        <v>7</v>
      </c>
      <c r="T358" s="69">
        <f t="shared" si="242"/>
        <v>2</v>
      </c>
      <c r="U358" s="70">
        <f t="shared" si="233"/>
        <v>3</v>
      </c>
      <c r="V358" s="68">
        <f t="shared" si="234"/>
        <v>4</v>
      </c>
      <c r="W358" s="70">
        <f t="shared" si="234"/>
        <v>7</v>
      </c>
      <c r="X358" s="71">
        <f t="shared" si="234"/>
        <v>0.42857142857142855</v>
      </c>
      <c r="Y358" s="71">
        <f t="shared" si="234"/>
        <v>0.5</v>
      </c>
      <c r="Z358" s="69">
        <f t="shared" si="234"/>
        <v>10000</v>
      </c>
      <c r="AA358" s="69">
        <f t="shared" ca="1" si="234"/>
        <v>9282.5690518609536</v>
      </c>
      <c r="AB358" s="69">
        <f t="shared" ca="1" si="235"/>
        <v>-717.43094813904645</v>
      </c>
      <c r="AC358" s="69">
        <f t="shared" ca="1" si="236"/>
        <v>188.25048771415089</v>
      </c>
      <c r="AD358" s="73">
        <f t="shared" si="243"/>
        <v>5.8999999999999808</v>
      </c>
      <c r="AE358" s="69">
        <f t="shared" si="244"/>
        <v>0.70000000000000007</v>
      </c>
      <c r="AF358" s="69">
        <f t="shared" si="244"/>
        <v>4.9000000000000004</v>
      </c>
      <c r="AG358" s="78">
        <f t="shared" si="244"/>
        <v>200</v>
      </c>
      <c r="AH358" s="60">
        <f t="shared" si="244"/>
        <v>50</v>
      </c>
      <c r="AI358" s="60">
        <f t="shared" si="244"/>
        <v>245.00000000000003</v>
      </c>
      <c r="AJ358" s="60">
        <f t="shared" si="244"/>
        <v>10245</v>
      </c>
      <c r="AK358" s="60">
        <f t="shared" si="244"/>
        <v>927.43094813904702</v>
      </c>
      <c r="AL358" s="60">
        <f t="shared" si="244"/>
        <v>18.548618962780939</v>
      </c>
      <c r="AM358" s="60">
        <f t="shared" ca="1" si="244"/>
        <v>-1060.5524955459994</v>
      </c>
      <c r="AN358" s="60">
        <f t="shared" ca="1" si="244"/>
        <v>-1060.5524955459994</v>
      </c>
      <c r="AO358" s="60">
        <f t="shared" ca="1" si="244"/>
        <v>1060.5524955459994</v>
      </c>
      <c r="AP358" s="63">
        <f t="shared" si="220"/>
        <v>35</v>
      </c>
      <c r="AQ358" s="62">
        <f t="shared" si="221"/>
        <v>4.2624777903018645</v>
      </c>
      <c r="AR358" s="62">
        <f t="shared" si="222"/>
        <v>213.12388951509323</v>
      </c>
      <c r="AS358" s="62">
        <f t="shared" si="223"/>
        <v>426.24777903018645</v>
      </c>
      <c r="AT358" s="62">
        <f t="shared" si="224"/>
        <v>-213.12388951509323</v>
      </c>
      <c r="AU358" s="62">
        <f t="shared" si="225"/>
        <v>639.3716685452797</v>
      </c>
      <c r="AV358" s="62">
        <f t="shared" si="226"/>
        <v>-852.4955580603729</v>
      </c>
      <c r="AW358" s="63">
        <f t="shared" si="237"/>
        <v>-213.1238895150932</v>
      </c>
      <c r="AX358" s="61" t="str">
        <f t="shared" ca="1" si="227"/>
        <v/>
      </c>
      <c r="AY358" s="69">
        <f t="shared" ca="1" si="238"/>
        <v>9184.4475044540013</v>
      </c>
      <c r="AZ358" s="51">
        <f t="shared" si="228"/>
        <v>1491.8672266056526</v>
      </c>
      <c r="BA358" s="55">
        <f t="shared" ca="1" si="229"/>
        <v>0.1607170620838598</v>
      </c>
      <c r="BB358" s="55">
        <f t="shared" ca="1" si="239"/>
        <v>-0.29706536924273763</v>
      </c>
      <c r="BC358" s="64">
        <f t="shared" ca="1" si="230"/>
        <v>-930.55483765413965</v>
      </c>
      <c r="BE358" s="52" t="str">
        <f t="shared" ca="1" si="231"/>
        <v/>
      </c>
      <c r="BF358" s="52" t="str">
        <f t="shared" ca="1" si="232"/>
        <v/>
      </c>
      <c r="BG358" s="52">
        <f t="shared" ca="1" si="240"/>
        <v>5.8999999999999808</v>
      </c>
      <c r="BH358" s="52" t="str">
        <f t="shared" ca="1" si="241"/>
        <v/>
      </c>
    </row>
    <row r="359" spans="19:60">
      <c r="S359" s="68">
        <f t="shared" si="242"/>
        <v>7</v>
      </c>
      <c r="T359" s="69">
        <f t="shared" si="242"/>
        <v>2</v>
      </c>
      <c r="U359" s="70">
        <f t="shared" si="233"/>
        <v>3</v>
      </c>
      <c r="V359" s="68">
        <f t="shared" si="234"/>
        <v>4</v>
      </c>
      <c r="W359" s="70">
        <f t="shared" si="234"/>
        <v>7</v>
      </c>
      <c r="X359" s="71">
        <f t="shared" si="234"/>
        <v>0.42857142857142855</v>
      </c>
      <c r="Y359" s="71">
        <f t="shared" si="234"/>
        <v>0.5</v>
      </c>
      <c r="Z359" s="69">
        <f t="shared" si="234"/>
        <v>10000</v>
      </c>
      <c r="AA359" s="69">
        <f t="shared" ca="1" si="234"/>
        <v>9282.5690518609536</v>
      </c>
      <c r="AB359" s="69">
        <f t="shared" ca="1" si="235"/>
        <v>-717.43094813904645</v>
      </c>
      <c r="AC359" s="69">
        <f t="shared" ca="1" si="236"/>
        <v>188.25048771415089</v>
      </c>
      <c r="AD359" s="73">
        <f t="shared" si="243"/>
        <v>5.7999999999999812</v>
      </c>
      <c r="AE359" s="69">
        <f t="shared" si="244"/>
        <v>0.70000000000000007</v>
      </c>
      <c r="AF359" s="69">
        <f t="shared" si="244"/>
        <v>4.9000000000000004</v>
      </c>
      <c r="AG359" s="78">
        <f t="shared" si="244"/>
        <v>200</v>
      </c>
      <c r="AH359" s="60">
        <f t="shared" si="244"/>
        <v>50</v>
      </c>
      <c r="AI359" s="60">
        <f t="shared" si="244"/>
        <v>245.00000000000003</v>
      </c>
      <c r="AJ359" s="60">
        <f t="shared" si="244"/>
        <v>10245</v>
      </c>
      <c r="AK359" s="60">
        <f t="shared" si="244"/>
        <v>927.43094813904702</v>
      </c>
      <c r="AL359" s="60">
        <f t="shared" si="244"/>
        <v>18.548618962780939</v>
      </c>
      <c r="AM359" s="60">
        <f t="shared" ca="1" si="244"/>
        <v>-1060.5524955459994</v>
      </c>
      <c r="AN359" s="60">
        <f t="shared" ca="1" si="244"/>
        <v>-1060.5524955459994</v>
      </c>
      <c r="AO359" s="60">
        <f t="shared" ca="1" si="244"/>
        <v>1060.5524955459994</v>
      </c>
      <c r="AP359" s="63">
        <f t="shared" si="220"/>
        <v>35</v>
      </c>
      <c r="AQ359" s="62">
        <f t="shared" si="221"/>
        <v>4.3187274073760342</v>
      </c>
      <c r="AR359" s="62">
        <f t="shared" si="222"/>
        <v>215.9363703688017</v>
      </c>
      <c r="AS359" s="62">
        <f t="shared" si="223"/>
        <v>431.87274073760341</v>
      </c>
      <c r="AT359" s="62">
        <f t="shared" si="224"/>
        <v>-215.9363703688017</v>
      </c>
      <c r="AU359" s="62">
        <f t="shared" si="225"/>
        <v>647.80911110640511</v>
      </c>
      <c r="AV359" s="62">
        <f t="shared" si="226"/>
        <v>-863.74548147520682</v>
      </c>
      <c r="AW359" s="63">
        <f t="shared" si="237"/>
        <v>-215.9363703688017</v>
      </c>
      <c r="AX359" s="61" t="str">
        <f t="shared" ca="1" si="227"/>
        <v/>
      </c>
      <c r="AY359" s="69">
        <f t="shared" ca="1" si="238"/>
        <v>9184.4475044540013</v>
      </c>
      <c r="AZ359" s="51">
        <f t="shared" si="228"/>
        <v>1511.5545925816118</v>
      </c>
      <c r="BA359" s="55">
        <f t="shared" ca="1" si="229"/>
        <v>0.1628379583428553</v>
      </c>
      <c r="BB359" s="55">
        <f t="shared" ca="1" si="239"/>
        <v>-0.30098558046446405</v>
      </c>
      <c r="BC359" s="64">
        <f t="shared" ca="1" si="230"/>
        <v>-933.36731850784815</v>
      </c>
      <c r="BE359" s="52" t="str">
        <f t="shared" ca="1" si="231"/>
        <v/>
      </c>
      <c r="BF359" s="52" t="str">
        <f t="shared" ca="1" si="232"/>
        <v/>
      </c>
      <c r="BG359" s="52">
        <f t="shared" ca="1" si="240"/>
        <v>5.7999999999999812</v>
      </c>
      <c r="BH359" s="52" t="str">
        <f t="shared" ca="1" si="241"/>
        <v/>
      </c>
    </row>
    <row r="360" spans="19:60">
      <c r="S360" s="68">
        <f t="shared" si="242"/>
        <v>7</v>
      </c>
      <c r="T360" s="69">
        <f t="shared" si="242"/>
        <v>2</v>
      </c>
      <c r="U360" s="70">
        <f t="shared" si="233"/>
        <v>3</v>
      </c>
      <c r="V360" s="68">
        <f t="shared" si="234"/>
        <v>4</v>
      </c>
      <c r="W360" s="70">
        <f t="shared" si="234"/>
        <v>7</v>
      </c>
      <c r="X360" s="71">
        <f t="shared" si="234"/>
        <v>0.42857142857142855</v>
      </c>
      <c r="Y360" s="71">
        <f t="shared" si="234"/>
        <v>0.5</v>
      </c>
      <c r="Z360" s="69">
        <f t="shared" si="234"/>
        <v>10000</v>
      </c>
      <c r="AA360" s="69">
        <f t="shared" ca="1" si="234"/>
        <v>9282.5690518609536</v>
      </c>
      <c r="AB360" s="69">
        <f t="shared" ca="1" si="235"/>
        <v>-717.43094813904645</v>
      </c>
      <c r="AC360" s="69">
        <f t="shared" ca="1" si="236"/>
        <v>188.25048771415089</v>
      </c>
      <c r="AD360" s="73">
        <f t="shared" si="243"/>
        <v>5.6999999999999815</v>
      </c>
      <c r="AE360" s="69">
        <f t="shared" si="244"/>
        <v>0.70000000000000007</v>
      </c>
      <c r="AF360" s="69">
        <f t="shared" si="244"/>
        <v>4.9000000000000004</v>
      </c>
      <c r="AG360" s="78">
        <f t="shared" si="244"/>
        <v>200</v>
      </c>
      <c r="AH360" s="60">
        <f t="shared" si="244"/>
        <v>50</v>
      </c>
      <c r="AI360" s="60">
        <f t="shared" si="244"/>
        <v>245.00000000000003</v>
      </c>
      <c r="AJ360" s="60">
        <f t="shared" si="244"/>
        <v>10245</v>
      </c>
      <c r="AK360" s="60">
        <f t="shared" si="244"/>
        <v>927.43094813904702</v>
      </c>
      <c r="AL360" s="60">
        <f t="shared" si="244"/>
        <v>18.548618962780939</v>
      </c>
      <c r="AM360" s="60">
        <f t="shared" ca="1" si="244"/>
        <v>-1060.5524955459994</v>
      </c>
      <c r="AN360" s="60">
        <f t="shared" ca="1" si="244"/>
        <v>-1060.5524955459994</v>
      </c>
      <c r="AO360" s="60">
        <f t="shared" ca="1" si="244"/>
        <v>1060.5524955459994</v>
      </c>
      <c r="AP360" s="63">
        <f t="shared" si="220"/>
        <v>35</v>
      </c>
      <c r="AQ360" s="62">
        <f t="shared" si="221"/>
        <v>4.3769506952247372</v>
      </c>
      <c r="AR360" s="62">
        <f t="shared" si="222"/>
        <v>218.84753476123686</v>
      </c>
      <c r="AS360" s="62">
        <f t="shared" si="223"/>
        <v>437.69506952247372</v>
      </c>
      <c r="AT360" s="62">
        <f t="shared" si="224"/>
        <v>-218.84753476123686</v>
      </c>
      <c r="AU360" s="62">
        <f t="shared" si="225"/>
        <v>656.5426042837106</v>
      </c>
      <c r="AV360" s="62">
        <f t="shared" si="226"/>
        <v>-875.39013904494743</v>
      </c>
      <c r="AW360" s="63">
        <f t="shared" si="237"/>
        <v>-218.84753476123683</v>
      </c>
      <c r="AX360" s="61" t="str">
        <f t="shared" ca="1" si="227"/>
        <v/>
      </c>
      <c r="AY360" s="69">
        <f t="shared" ca="1" si="238"/>
        <v>9184.4475044540013</v>
      </c>
      <c r="AZ360" s="51">
        <f t="shared" si="228"/>
        <v>1531.932743328658</v>
      </c>
      <c r="BA360" s="55">
        <f t="shared" ca="1" si="229"/>
        <v>0.1650332720144472</v>
      </c>
      <c r="BB360" s="55">
        <f t="shared" ca="1" si="239"/>
        <v>-0.30504334295712826</v>
      </c>
      <c r="BC360" s="64">
        <f t="shared" ca="1" si="230"/>
        <v>-936.27848290028328</v>
      </c>
      <c r="BE360" s="52" t="str">
        <f t="shared" ca="1" si="231"/>
        <v/>
      </c>
      <c r="BF360" s="52" t="str">
        <f t="shared" ca="1" si="232"/>
        <v/>
      </c>
      <c r="BG360" s="52">
        <f t="shared" ca="1" si="240"/>
        <v>5.6999999999999815</v>
      </c>
      <c r="BH360" s="52" t="str">
        <f t="shared" ca="1" si="241"/>
        <v/>
      </c>
    </row>
    <row r="361" spans="19:60">
      <c r="S361" s="68">
        <f t="shared" si="242"/>
        <v>7</v>
      </c>
      <c r="T361" s="69">
        <f t="shared" si="242"/>
        <v>2</v>
      </c>
      <c r="U361" s="70">
        <f t="shared" si="233"/>
        <v>3</v>
      </c>
      <c r="V361" s="68">
        <f t="shared" si="234"/>
        <v>4</v>
      </c>
      <c r="W361" s="70">
        <f t="shared" si="234"/>
        <v>7</v>
      </c>
      <c r="X361" s="71">
        <f t="shared" si="234"/>
        <v>0.42857142857142855</v>
      </c>
      <c r="Y361" s="71">
        <f t="shared" si="234"/>
        <v>0.5</v>
      </c>
      <c r="Z361" s="69">
        <f t="shared" si="234"/>
        <v>10000</v>
      </c>
      <c r="AA361" s="69">
        <f t="shared" ca="1" si="234"/>
        <v>9282.5690518609536</v>
      </c>
      <c r="AB361" s="69">
        <f t="shared" ca="1" si="235"/>
        <v>-717.43094813904645</v>
      </c>
      <c r="AC361" s="69">
        <f t="shared" ca="1" si="236"/>
        <v>188.25048771415089</v>
      </c>
      <c r="AD361" s="73">
        <f t="shared" si="243"/>
        <v>5.5999999999999819</v>
      </c>
      <c r="AE361" s="69">
        <f t="shared" si="244"/>
        <v>0.70000000000000007</v>
      </c>
      <c r="AF361" s="69">
        <f t="shared" si="244"/>
        <v>4.9000000000000004</v>
      </c>
      <c r="AG361" s="78">
        <f t="shared" si="244"/>
        <v>200</v>
      </c>
      <c r="AH361" s="60">
        <f t="shared" si="244"/>
        <v>50</v>
      </c>
      <c r="AI361" s="60">
        <f t="shared" si="244"/>
        <v>245.00000000000003</v>
      </c>
      <c r="AJ361" s="60">
        <f t="shared" si="244"/>
        <v>10245</v>
      </c>
      <c r="AK361" s="60">
        <f t="shared" si="244"/>
        <v>927.43094813904702</v>
      </c>
      <c r="AL361" s="60">
        <f t="shared" si="244"/>
        <v>18.548618962780939</v>
      </c>
      <c r="AM361" s="60">
        <f t="shared" ca="1" si="244"/>
        <v>-1060.5524955459994</v>
      </c>
      <c r="AN361" s="60">
        <f t="shared" ca="1" si="244"/>
        <v>-1060.5524955459994</v>
      </c>
      <c r="AO361" s="60">
        <f t="shared" ca="1" si="244"/>
        <v>1060.5524955459994</v>
      </c>
      <c r="AP361" s="63">
        <f t="shared" si="220"/>
        <v>35</v>
      </c>
      <c r="AQ361" s="62">
        <f t="shared" si="221"/>
        <v>4.4372533862108927</v>
      </c>
      <c r="AR361" s="62">
        <f t="shared" si="222"/>
        <v>221.86266931054465</v>
      </c>
      <c r="AS361" s="62">
        <f t="shared" si="223"/>
        <v>443.72533862108929</v>
      </c>
      <c r="AT361" s="62">
        <f t="shared" si="224"/>
        <v>-221.86266931054465</v>
      </c>
      <c r="AU361" s="62">
        <f t="shared" si="225"/>
        <v>665.58800793163391</v>
      </c>
      <c r="AV361" s="62">
        <f t="shared" si="226"/>
        <v>-887.45067724217859</v>
      </c>
      <c r="AW361" s="63">
        <f t="shared" si="237"/>
        <v>-221.86266931054467</v>
      </c>
      <c r="AX361" s="61" t="str">
        <f t="shared" ca="1" si="227"/>
        <v/>
      </c>
      <c r="AY361" s="69">
        <f t="shared" ca="1" si="238"/>
        <v>9184.4475044540013</v>
      </c>
      <c r="AZ361" s="51">
        <f t="shared" si="228"/>
        <v>1553.0386851738126</v>
      </c>
      <c r="BA361" s="55">
        <f t="shared" ca="1" si="229"/>
        <v>0.16730698974573877</v>
      </c>
      <c r="BB361" s="55">
        <f t="shared" ca="1" si="239"/>
        <v>-0.30924602553881619</v>
      </c>
      <c r="BC361" s="64">
        <f t="shared" ca="1" si="230"/>
        <v>-939.29361744959112</v>
      </c>
      <c r="BE361" s="52" t="str">
        <f t="shared" ca="1" si="231"/>
        <v/>
      </c>
      <c r="BF361" s="52" t="str">
        <f t="shared" ca="1" si="232"/>
        <v/>
      </c>
      <c r="BG361" s="52">
        <f t="shared" ca="1" si="240"/>
        <v>5.5999999999999819</v>
      </c>
      <c r="BH361" s="52" t="str">
        <f t="shared" ca="1" si="241"/>
        <v/>
      </c>
    </row>
    <row r="362" spans="19:60">
      <c r="S362" s="68">
        <f t="shared" si="242"/>
        <v>7</v>
      </c>
      <c r="T362" s="69">
        <f t="shared" si="242"/>
        <v>2</v>
      </c>
      <c r="U362" s="70">
        <f t="shared" si="233"/>
        <v>3</v>
      </c>
      <c r="V362" s="68">
        <f t="shared" ref="V362:AA377" si="245">V361</f>
        <v>4</v>
      </c>
      <c r="W362" s="70">
        <f t="shared" si="245"/>
        <v>7</v>
      </c>
      <c r="X362" s="71">
        <f t="shared" si="245"/>
        <v>0.42857142857142855</v>
      </c>
      <c r="Y362" s="71">
        <f t="shared" si="245"/>
        <v>0.5</v>
      </c>
      <c r="Z362" s="69">
        <f t="shared" si="245"/>
        <v>10000</v>
      </c>
      <c r="AA362" s="69">
        <f t="shared" ca="1" si="245"/>
        <v>9282.5690518609536</v>
      </c>
      <c r="AB362" s="69">
        <f t="shared" ca="1" si="235"/>
        <v>-717.43094813904645</v>
      </c>
      <c r="AC362" s="69">
        <f t="shared" ca="1" si="236"/>
        <v>188.25048771415089</v>
      </c>
      <c r="AD362" s="73">
        <f t="shared" si="243"/>
        <v>5.4999999999999822</v>
      </c>
      <c r="AE362" s="69">
        <f t="shared" si="244"/>
        <v>0.70000000000000007</v>
      </c>
      <c r="AF362" s="69">
        <f t="shared" si="244"/>
        <v>4.9000000000000004</v>
      </c>
      <c r="AG362" s="78">
        <f t="shared" si="244"/>
        <v>200</v>
      </c>
      <c r="AH362" s="60">
        <f t="shared" si="244"/>
        <v>50</v>
      </c>
      <c r="AI362" s="60">
        <f t="shared" si="244"/>
        <v>245.00000000000003</v>
      </c>
      <c r="AJ362" s="60">
        <f t="shared" si="244"/>
        <v>10245</v>
      </c>
      <c r="AK362" s="60">
        <f t="shared" si="244"/>
        <v>927.43094813904702</v>
      </c>
      <c r="AL362" s="60">
        <f t="shared" si="244"/>
        <v>18.548618962780939</v>
      </c>
      <c r="AM362" s="60">
        <f t="shared" ca="1" si="244"/>
        <v>-1060.5524955459994</v>
      </c>
      <c r="AN362" s="60">
        <f t="shared" ca="1" si="244"/>
        <v>-1060.5524955459994</v>
      </c>
      <c r="AO362" s="60">
        <f t="shared" ca="1" si="244"/>
        <v>1060.5524955459994</v>
      </c>
      <c r="AP362" s="63">
        <f t="shared" si="220"/>
        <v>35</v>
      </c>
      <c r="AQ362" s="62">
        <f t="shared" si="221"/>
        <v>4.4997489023238177</v>
      </c>
      <c r="AR362" s="62">
        <f t="shared" si="222"/>
        <v>224.98744511619088</v>
      </c>
      <c r="AS362" s="62">
        <f t="shared" si="223"/>
        <v>449.97489023238177</v>
      </c>
      <c r="AT362" s="62">
        <f t="shared" si="224"/>
        <v>-224.98744511619088</v>
      </c>
      <c r="AU362" s="62">
        <f t="shared" si="225"/>
        <v>674.96233534857265</v>
      </c>
      <c r="AV362" s="62">
        <f t="shared" si="226"/>
        <v>-899.94978046476353</v>
      </c>
      <c r="AW362" s="63">
        <f t="shared" si="237"/>
        <v>-224.98744511619088</v>
      </c>
      <c r="AX362" s="61" t="str">
        <f t="shared" ca="1" si="227"/>
        <v/>
      </c>
      <c r="AY362" s="69">
        <f t="shared" ca="1" si="238"/>
        <v>9184.4475044540013</v>
      </c>
      <c r="AZ362" s="51">
        <f t="shared" si="228"/>
        <v>1574.9121158133362</v>
      </c>
      <c r="BA362" s="55">
        <f t="shared" ca="1" si="229"/>
        <v>0.16966338812180454</v>
      </c>
      <c r="BB362" s="55">
        <f t="shared" ca="1" si="239"/>
        <v>-0.31360153294165627</v>
      </c>
      <c r="BC362" s="64">
        <f t="shared" ca="1" si="230"/>
        <v>-942.41839325523733</v>
      </c>
      <c r="BE362" s="52" t="str">
        <f t="shared" ca="1" si="231"/>
        <v/>
      </c>
      <c r="BF362" s="52" t="str">
        <f t="shared" ca="1" si="232"/>
        <v/>
      </c>
      <c r="BG362" s="52">
        <f t="shared" ca="1" si="240"/>
        <v>5.4999999999999822</v>
      </c>
      <c r="BH362" s="52" t="str">
        <f t="shared" ca="1" si="241"/>
        <v/>
      </c>
    </row>
    <row r="363" spans="19:60">
      <c r="S363" s="68">
        <f t="shared" ref="S363:T378" si="246">S362</f>
        <v>7</v>
      </c>
      <c r="T363" s="69">
        <f t="shared" si="246"/>
        <v>2</v>
      </c>
      <c r="U363" s="70">
        <f t="shared" si="233"/>
        <v>3</v>
      </c>
      <c r="V363" s="68">
        <f t="shared" si="245"/>
        <v>4</v>
      </c>
      <c r="W363" s="70">
        <f t="shared" si="245"/>
        <v>7</v>
      </c>
      <c r="X363" s="71">
        <f t="shared" si="245"/>
        <v>0.42857142857142855</v>
      </c>
      <c r="Y363" s="71">
        <f t="shared" si="245"/>
        <v>0.5</v>
      </c>
      <c r="Z363" s="69">
        <f t="shared" si="245"/>
        <v>10000</v>
      </c>
      <c r="AA363" s="69">
        <f t="shared" ca="1" si="245"/>
        <v>9282.5690518609536</v>
      </c>
      <c r="AB363" s="69">
        <f t="shared" ca="1" si="235"/>
        <v>-717.43094813904645</v>
      </c>
      <c r="AC363" s="69">
        <f t="shared" ca="1" si="236"/>
        <v>188.25048771415089</v>
      </c>
      <c r="AD363" s="73">
        <f t="shared" si="243"/>
        <v>5.3999999999999826</v>
      </c>
      <c r="AE363" s="69">
        <f t="shared" ref="AE363:AO378" si="247">AE362</f>
        <v>0.70000000000000007</v>
      </c>
      <c r="AF363" s="69">
        <f t="shared" si="247"/>
        <v>4.9000000000000004</v>
      </c>
      <c r="AG363" s="78">
        <f t="shared" si="247"/>
        <v>200</v>
      </c>
      <c r="AH363" s="60">
        <f t="shared" si="247"/>
        <v>50</v>
      </c>
      <c r="AI363" s="60">
        <f t="shared" si="247"/>
        <v>245.00000000000003</v>
      </c>
      <c r="AJ363" s="60">
        <f t="shared" si="247"/>
        <v>10245</v>
      </c>
      <c r="AK363" s="60">
        <f t="shared" si="247"/>
        <v>927.43094813904702</v>
      </c>
      <c r="AL363" s="60">
        <f t="shared" si="247"/>
        <v>18.548618962780939</v>
      </c>
      <c r="AM363" s="60">
        <f t="shared" ca="1" si="247"/>
        <v>-1060.5524955459994</v>
      </c>
      <c r="AN363" s="60">
        <f t="shared" ca="1" si="247"/>
        <v>-1060.5524955459994</v>
      </c>
      <c r="AO363" s="60">
        <f t="shared" ca="1" si="247"/>
        <v>1060.5524955459994</v>
      </c>
      <c r="AP363" s="63">
        <f t="shared" si="220"/>
        <v>35</v>
      </c>
      <c r="AQ363" s="62">
        <f t="shared" si="221"/>
        <v>4.5645590671816665</v>
      </c>
      <c r="AR363" s="62">
        <f t="shared" si="222"/>
        <v>228.22795335908333</v>
      </c>
      <c r="AS363" s="62">
        <f t="shared" si="223"/>
        <v>456.45590671816666</v>
      </c>
      <c r="AT363" s="62">
        <f t="shared" si="224"/>
        <v>-228.22795335908333</v>
      </c>
      <c r="AU363" s="62">
        <f t="shared" si="225"/>
        <v>684.68386007724996</v>
      </c>
      <c r="AV363" s="62">
        <f t="shared" si="226"/>
        <v>-912.91181343633332</v>
      </c>
      <c r="AW363" s="63">
        <f t="shared" si="237"/>
        <v>-228.22795335908336</v>
      </c>
      <c r="AX363" s="61" t="str">
        <f t="shared" ca="1" si="227"/>
        <v/>
      </c>
      <c r="AY363" s="69">
        <f t="shared" ca="1" si="238"/>
        <v>9184.4475044540013</v>
      </c>
      <c r="AZ363" s="51">
        <f t="shared" si="228"/>
        <v>1597.5956735135833</v>
      </c>
      <c r="BA363" s="55">
        <f t="shared" ca="1" si="229"/>
        <v>0.17210706051179872</v>
      </c>
      <c r="BB363" s="55">
        <f t="shared" ca="1" si="239"/>
        <v>-0.31811835543349065</v>
      </c>
      <c r="BC363" s="64">
        <f t="shared" ca="1" si="230"/>
        <v>-945.65890149812981</v>
      </c>
      <c r="BE363" s="52" t="str">
        <f t="shared" ca="1" si="231"/>
        <v/>
      </c>
      <c r="BF363" s="52" t="str">
        <f t="shared" ca="1" si="232"/>
        <v/>
      </c>
      <c r="BG363" s="52">
        <f t="shared" ca="1" si="240"/>
        <v>5.3999999999999826</v>
      </c>
      <c r="BH363" s="52" t="str">
        <f t="shared" ca="1" si="241"/>
        <v/>
      </c>
    </row>
    <row r="364" spans="19:60">
      <c r="S364" s="68">
        <f t="shared" si="246"/>
        <v>7</v>
      </c>
      <c r="T364" s="69">
        <f t="shared" si="246"/>
        <v>2</v>
      </c>
      <c r="U364" s="70">
        <f t="shared" si="233"/>
        <v>3</v>
      </c>
      <c r="V364" s="68">
        <f t="shared" si="245"/>
        <v>4</v>
      </c>
      <c r="W364" s="70">
        <f t="shared" si="245"/>
        <v>7</v>
      </c>
      <c r="X364" s="71">
        <f t="shared" si="245"/>
        <v>0.42857142857142855</v>
      </c>
      <c r="Y364" s="71">
        <f t="shared" si="245"/>
        <v>0.5</v>
      </c>
      <c r="Z364" s="69">
        <f t="shared" si="245"/>
        <v>10000</v>
      </c>
      <c r="AA364" s="69">
        <f t="shared" ca="1" si="245"/>
        <v>9282.5690518609536</v>
      </c>
      <c r="AB364" s="69">
        <f t="shared" ca="1" si="235"/>
        <v>-717.43094813904645</v>
      </c>
      <c r="AC364" s="69">
        <f t="shared" ca="1" si="236"/>
        <v>188.25048771415089</v>
      </c>
      <c r="AD364" s="73">
        <f t="shared" si="243"/>
        <v>5.2999999999999829</v>
      </c>
      <c r="AE364" s="69">
        <f t="shared" si="247"/>
        <v>0.70000000000000007</v>
      </c>
      <c r="AF364" s="69">
        <f t="shared" si="247"/>
        <v>4.9000000000000004</v>
      </c>
      <c r="AG364" s="78">
        <f t="shared" si="247"/>
        <v>200</v>
      </c>
      <c r="AH364" s="60">
        <f t="shared" si="247"/>
        <v>50</v>
      </c>
      <c r="AI364" s="60">
        <f t="shared" si="247"/>
        <v>245.00000000000003</v>
      </c>
      <c r="AJ364" s="60">
        <f t="shared" si="247"/>
        <v>10245</v>
      </c>
      <c r="AK364" s="60">
        <f t="shared" si="247"/>
        <v>927.43094813904702</v>
      </c>
      <c r="AL364" s="60">
        <f t="shared" si="247"/>
        <v>18.548618962780939</v>
      </c>
      <c r="AM364" s="60">
        <f t="shared" ca="1" si="247"/>
        <v>-1060.5524955459994</v>
      </c>
      <c r="AN364" s="60">
        <f t="shared" ca="1" si="247"/>
        <v>-1060.5524955459994</v>
      </c>
      <c r="AO364" s="60">
        <f t="shared" ca="1" si="247"/>
        <v>1060.5524955459994</v>
      </c>
      <c r="AP364" s="63">
        <f t="shared" si="220"/>
        <v>35</v>
      </c>
      <c r="AQ364" s="62">
        <f t="shared" si="221"/>
        <v>4.6318148986379244</v>
      </c>
      <c r="AR364" s="62">
        <f t="shared" si="222"/>
        <v>231.59074493189621</v>
      </c>
      <c r="AS364" s="62">
        <f t="shared" si="223"/>
        <v>463.18148986379242</v>
      </c>
      <c r="AT364" s="62">
        <f t="shared" si="224"/>
        <v>-231.59074493189621</v>
      </c>
      <c r="AU364" s="62">
        <f t="shared" si="225"/>
        <v>694.77223479568863</v>
      </c>
      <c r="AV364" s="62">
        <f t="shared" si="226"/>
        <v>-926.36297972758484</v>
      </c>
      <c r="AW364" s="63">
        <f t="shared" si="237"/>
        <v>-231.59074493189621</v>
      </c>
      <c r="AX364" s="61" t="str">
        <f t="shared" ca="1" si="227"/>
        <v/>
      </c>
      <c r="AY364" s="69">
        <f t="shared" ca="1" si="238"/>
        <v>9184.4475044540013</v>
      </c>
      <c r="AZ364" s="51">
        <f t="shared" si="228"/>
        <v>1621.1352145232736</v>
      </c>
      <c r="BA364" s="55">
        <f t="shared" ca="1" si="229"/>
        <v>0.17464294695424551</v>
      </c>
      <c r="BB364" s="55">
        <f t="shared" ca="1" si="239"/>
        <v>-0.32280562405709218</v>
      </c>
      <c r="BC364" s="64">
        <f t="shared" ca="1" si="230"/>
        <v>-949.02169307094266</v>
      </c>
      <c r="BE364" s="52" t="str">
        <f t="shared" ca="1" si="231"/>
        <v/>
      </c>
      <c r="BF364" s="52" t="str">
        <f t="shared" ca="1" si="232"/>
        <v/>
      </c>
      <c r="BG364" s="52">
        <f t="shared" ca="1" si="240"/>
        <v>5.2999999999999829</v>
      </c>
      <c r="BH364" s="52" t="str">
        <f t="shared" ca="1" si="241"/>
        <v/>
      </c>
    </row>
    <row r="365" spans="19:60">
      <c r="S365" s="68">
        <f t="shared" si="246"/>
        <v>7</v>
      </c>
      <c r="T365" s="69">
        <f t="shared" si="246"/>
        <v>2</v>
      </c>
      <c r="U365" s="70">
        <f t="shared" si="233"/>
        <v>3</v>
      </c>
      <c r="V365" s="68">
        <f t="shared" si="245"/>
        <v>4</v>
      </c>
      <c r="W365" s="70">
        <f t="shared" si="245"/>
        <v>7</v>
      </c>
      <c r="X365" s="71">
        <f t="shared" si="245"/>
        <v>0.42857142857142855</v>
      </c>
      <c r="Y365" s="71">
        <f t="shared" si="245"/>
        <v>0.5</v>
      </c>
      <c r="Z365" s="69">
        <f t="shared" si="245"/>
        <v>10000</v>
      </c>
      <c r="AA365" s="69">
        <f t="shared" ca="1" si="245"/>
        <v>9282.5690518609536</v>
      </c>
      <c r="AB365" s="69">
        <f t="shared" ca="1" si="235"/>
        <v>-717.43094813904645</v>
      </c>
      <c r="AC365" s="69">
        <f t="shared" ca="1" si="236"/>
        <v>188.25048771415089</v>
      </c>
      <c r="AD365" s="73">
        <f t="shared" si="243"/>
        <v>5.1999999999999833</v>
      </c>
      <c r="AE365" s="69">
        <f t="shared" si="247"/>
        <v>0.70000000000000007</v>
      </c>
      <c r="AF365" s="69">
        <f t="shared" si="247"/>
        <v>4.9000000000000004</v>
      </c>
      <c r="AG365" s="78">
        <f t="shared" si="247"/>
        <v>200</v>
      </c>
      <c r="AH365" s="60">
        <f t="shared" si="247"/>
        <v>50</v>
      </c>
      <c r="AI365" s="60">
        <f t="shared" si="247"/>
        <v>245.00000000000003</v>
      </c>
      <c r="AJ365" s="60">
        <f t="shared" si="247"/>
        <v>10245</v>
      </c>
      <c r="AK365" s="60">
        <f t="shared" si="247"/>
        <v>927.43094813904702</v>
      </c>
      <c r="AL365" s="60">
        <f t="shared" si="247"/>
        <v>18.548618962780939</v>
      </c>
      <c r="AM365" s="60">
        <f t="shared" ca="1" si="247"/>
        <v>-1060.5524955459994</v>
      </c>
      <c r="AN365" s="60">
        <f t="shared" ca="1" si="247"/>
        <v>-1060.5524955459994</v>
      </c>
      <c r="AO365" s="60">
        <f t="shared" ca="1" si="247"/>
        <v>1060.5524955459994</v>
      </c>
      <c r="AP365" s="63">
        <f t="shared" si="220"/>
        <v>35</v>
      </c>
      <c r="AQ365" s="62">
        <f t="shared" si="221"/>
        <v>4.7016574928425001</v>
      </c>
      <c r="AR365" s="62">
        <f t="shared" si="222"/>
        <v>235.08287464212501</v>
      </c>
      <c r="AS365" s="62">
        <f t="shared" si="223"/>
        <v>470.16574928425001</v>
      </c>
      <c r="AT365" s="62">
        <f t="shared" si="224"/>
        <v>-235.08287464212501</v>
      </c>
      <c r="AU365" s="62">
        <f t="shared" si="225"/>
        <v>705.24862392637499</v>
      </c>
      <c r="AV365" s="62">
        <f t="shared" si="226"/>
        <v>-940.33149856850002</v>
      </c>
      <c r="AW365" s="63">
        <f t="shared" si="237"/>
        <v>-235.08287464212503</v>
      </c>
      <c r="AX365" s="61" t="str">
        <f t="shared" ca="1" si="227"/>
        <v/>
      </c>
      <c r="AY365" s="69">
        <f t="shared" ca="1" si="238"/>
        <v>9184.4475044540013</v>
      </c>
      <c r="AZ365" s="51">
        <f t="shared" si="228"/>
        <v>1645.580122494875</v>
      </c>
      <c r="BA365" s="55">
        <f t="shared" ca="1" si="229"/>
        <v>0.17727636749063255</v>
      </c>
      <c r="BB365" s="55">
        <f t="shared" ca="1" si="239"/>
        <v>-0.32767317224314002</v>
      </c>
      <c r="BC365" s="64">
        <f t="shared" ca="1" si="230"/>
        <v>-952.51382278117148</v>
      </c>
      <c r="BE365" s="52" t="str">
        <f t="shared" ca="1" si="231"/>
        <v/>
      </c>
      <c r="BF365" s="52" t="str">
        <f t="shared" ca="1" si="232"/>
        <v/>
      </c>
      <c r="BG365" s="52">
        <f t="shared" ca="1" si="240"/>
        <v>5.1999999999999833</v>
      </c>
      <c r="BH365" s="52" t="str">
        <f t="shared" ca="1" si="241"/>
        <v/>
      </c>
    </row>
    <row r="366" spans="19:60">
      <c r="S366" s="68">
        <f t="shared" si="246"/>
        <v>7</v>
      </c>
      <c r="T366" s="69">
        <f t="shared" si="246"/>
        <v>2</v>
      </c>
      <c r="U366" s="70">
        <f t="shared" si="233"/>
        <v>3</v>
      </c>
      <c r="V366" s="68">
        <f t="shared" si="245"/>
        <v>4</v>
      </c>
      <c r="W366" s="70">
        <f t="shared" si="245"/>
        <v>7</v>
      </c>
      <c r="X366" s="71">
        <f t="shared" si="245"/>
        <v>0.42857142857142855</v>
      </c>
      <c r="Y366" s="71">
        <f t="shared" si="245"/>
        <v>0.5</v>
      </c>
      <c r="Z366" s="69">
        <f t="shared" si="245"/>
        <v>10000</v>
      </c>
      <c r="AA366" s="69">
        <f t="shared" ca="1" si="245"/>
        <v>9282.5690518609536</v>
      </c>
      <c r="AB366" s="69">
        <f t="shared" ca="1" si="235"/>
        <v>-717.43094813904645</v>
      </c>
      <c r="AC366" s="69">
        <f t="shared" ca="1" si="236"/>
        <v>188.25048771415089</v>
      </c>
      <c r="AD366" s="73">
        <f t="shared" si="243"/>
        <v>5.0999999999999837</v>
      </c>
      <c r="AE366" s="69">
        <f t="shared" si="247"/>
        <v>0.70000000000000007</v>
      </c>
      <c r="AF366" s="69">
        <f t="shared" si="247"/>
        <v>4.9000000000000004</v>
      </c>
      <c r="AG366" s="78">
        <f t="shared" si="247"/>
        <v>200</v>
      </c>
      <c r="AH366" s="60">
        <f t="shared" si="247"/>
        <v>50</v>
      </c>
      <c r="AI366" s="60">
        <f t="shared" si="247"/>
        <v>245.00000000000003</v>
      </c>
      <c r="AJ366" s="60">
        <f t="shared" si="247"/>
        <v>10245</v>
      </c>
      <c r="AK366" s="60">
        <f t="shared" si="247"/>
        <v>927.43094813904702</v>
      </c>
      <c r="AL366" s="60">
        <f t="shared" si="247"/>
        <v>18.548618962780939</v>
      </c>
      <c r="AM366" s="60">
        <f t="shared" ca="1" si="247"/>
        <v>-1060.5524955459994</v>
      </c>
      <c r="AN366" s="60">
        <f t="shared" ca="1" si="247"/>
        <v>-1060.5524955459994</v>
      </c>
      <c r="AO366" s="60">
        <f t="shared" ca="1" si="247"/>
        <v>1060.5524955459994</v>
      </c>
      <c r="AP366" s="63">
        <f t="shared" si="220"/>
        <v>35</v>
      </c>
      <c r="AQ366" s="62">
        <f t="shared" si="221"/>
        <v>4.7742390123099998</v>
      </c>
      <c r="AR366" s="62">
        <f t="shared" si="222"/>
        <v>238.7119506155</v>
      </c>
      <c r="AS366" s="62">
        <f t="shared" si="223"/>
        <v>477.423901231</v>
      </c>
      <c r="AT366" s="62">
        <f t="shared" si="224"/>
        <v>-238.7119506155</v>
      </c>
      <c r="AU366" s="62">
        <f t="shared" si="225"/>
        <v>716.13585184650003</v>
      </c>
      <c r="AV366" s="62">
        <f t="shared" si="226"/>
        <v>-954.847802462</v>
      </c>
      <c r="AW366" s="63">
        <f t="shared" si="237"/>
        <v>-238.71195061549997</v>
      </c>
      <c r="AX366" s="61" t="str">
        <f t="shared" ca="1" si="227"/>
        <v/>
      </c>
      <c r="AY366" s="69">
        <f t="shared" ca="1" si="238"/>
        <v>9184.4475044540013</v>
      </c>
      <c r="AZ366" s="51">
        <f t="shared" si="228"/>
        <v>1670.9836543085</v>
      </c>
      <c r="BA366" s="55">
        <f t="shared" ca="1" si="229"/>
        <v>0.18001305942060342</v>
      </c>
      <c r="BB366" s="55">
        <f t="shared" ca="1" si="239"/>
        <v>-0.33273160467177787</v>
      </c>
      <c r="BC366" s="64">
        <f t="shared" ca="1" si="230"/>
        <v>-956.14289875454642</v>
      </c>
      <c r="BE366" s="52" t="str">
        <f t="shared" ca="1" si="231"/>
        <v/>
      </c>
      <c r="BF366" s="52" t="str">
        <f t="shared" ca="1" si="232"/>
        <v/>
      </c>
      <c r="BG366" s="52">
        <f t="shared" ca="1" si="240"/>
        <v>5.0999999999999837</v>
      </c>
      <c r="BH366" s="52" t="str">
        <f t="shared" ca="1" si="241"/>
        <v/>
      </c>
    </row>
    <row r="367" spans="19:60">
      <c r="S367" s="68">
        <f t="shared" si="246"/>
        <v>7</v>
      </c>
      <c r="T367" s="69">
        <f t="shared" si="246"/>
        <v>2</v>
      </c>
      <c r="U367" s="70">
        <f t="shared" si="233"/>
        <v>3</v>
      </c>
      <c r="V367" s="68">
        <f t="shared" si="245"/>
        <v>4</v>
      </c>
      <c r="W367" s="70">
        <f t="shared" si="245"/>
        <v>7</v>
      </c>
      <c r="X367" s="71">
        <f t="shared" si="245"/>
        <v>0.42857142857142855</v>
      </c>
      <c r="Y367" s="71">
        <f t="shared" si="245"/>
        <v>0.5</v>
      </c>
      <c r="Z367" s="69">
        <f t="shared" si="245"/>
        <v>10000</v>
      </c>
      <c r="AA367" s="69">
        <f t="shared" ca="1" si="245"/>
        <v>9282.5690518609536</v>
      </c>
      <c r="AB367" s="69">
        <f t="shared" ca="1" si="235"/>
        <v>-717.43094813904645</v>
      </c>
      <c r="AC367" s="69">
        <f t="shared" ca="1" si="236"/>
        <v>188.25048771415089</v>
      </c>
      <c r="AD367" s="73">
        <f t="shared" si="243"/>
        <v>4.999999999999984</v>
      </c>
      <c r="AE367" s="69">
        <f t="shared" si="247"/>
        <v>0.70000000000000007</v>
      </c>
      <c r="AF367" s="69">
        <f t="shared" si="247"/>
        <v>4.9000000000000004</v>
      </c>
      <c r="AG367" s="78">
        <f t="shared" si="247"/>
        <v>200</v>
      </c>
      <c r="AH367" s="60">
        <f t="shared" si="247"/>
        <v>50</v>
      </c>
      <c r="AI367" s="60">
        <f t="shared" si="247"/>
        <v>245.00000000000003</v>
      </c>
      <c r="AJ367" s="60">
        <f t="shared" si="247"/>
        <v>10245</v>
      </c>
      <c r="AK367" s="60">
        <f t="shared" si="247"/>
        <v>927.43094813904702</v>
      </c>
      <c r="AL367" s="60">
        <f t="shared" si="247"/>
        <v>18.548618962780939</v>
      </c>
      <c r="AM367" s="60">
        <f t="shared" ca="1" si="247"/>
        <v>-1060.5524955459994</v>
      </c>
      <c r="AN367" s="60">
        <f t="shared" ca="1" si="247"/>
        <v>-1060.5524955459994</v>
      </c>
      <c r="AO367" s="60">
        <f t="shared" ca="1" si="247"/>
        <v>1060.5524955459994</v>
      </c>
      <c r="AP367" s="63">
        <f t="shared" si="220"/>
        <v>35</v>
      </c>
      <c r="AQ367" s="62">
        <f t="shared" si="221"/>
        <v>4.8497237925561993</v>
      </c>
      <c r="AR367" s="62">
        <f t="shared" si="222"/>
        <v>242.48618962780998</v>
      </c>
      <c r="AS367" s="62">
        <f t="shared" si="223"/>
        <v>484.97237925561996</v>
      </c>
      <c r="AT367" s="62">
        <f t="shared" si="224"/>
        <v>-242.48618962780998</v>
      </c>
      <c r="AU367" s="62">
        <f t="shared" si="225"/>
        <v>727.45856888342996</v>
      </c>
      <c r="AV367" s="62">
        <f t="shared" si="226"/>
        <v>-969.94475851123991</v>
      </c>
      <c r="AW367" s="63">
        <f t="shared" si="237"/>
        <v>-242.48618962780995</v>
      </c>
      <c r="AX367" s="61" t="str">
        <f t="shared" ca="1" si="227"/>
        <v/>
      </c>
      <c r="AY367" s="69">
        <f t="shared" ca="1" si="238"/>
        <v>9184.4475044540013</v>
      </c>
      <c r="AZ367" s="51">
        <f t="shared" si="228"/>
        <v>1697.4033273946698</v>
      </c>
      <c r="BA367" s="55">
        <f t="shared" ca="1" si="229"/>
        <v>0.18285921902777305</v>
      </c>
      <c r="BB367" s="55">
        <f t="shared" ca="1" si="239"/>
        <v>-0.33799237439756125</v>
      </c>
      <c r="BC367" s="64">
        <f t="shared" ca="1" si="230"/>
        <v>-959.9171377668564</v>
      </c>
      <c r="BE367" s="52" t="str">
        <f t="shared" ca="1" si="231"/>
        <v/>
      </c>
      <c r="BF367" s="52" t="str">
        <f t="shared" ca="1" si="232"/>
        <v/>
      </c>
      <c r="BG367" s="52">
        <f t="shared" ca="1" si="240"/>
        <v>4.999999999999984</v>
      </c>
      <c r="BH367" s="52" t="str">
        <f t="shared" ca="1" si="241"/>
        <v/>
      </c>
    </row>
    <row r="368" spans="19:60">
      <c r="S368" s="68">
        <f t="shared" si="246"/>
        <v>7</v>
      </c>
      <c r="T368" s="69">
        <f t="shared" si="246"/>
        <v>2</v>
      </c>
      <c r="U368" s="70">
        <f t="shared" si="233"/>
        <v>3</v>
      </c>
      <c r="V368" s="68">
        <f t="shared" si="245"/>
        <v>4</v>
      </c>
      <c r="W368" s="70">
        <f t="shared" si="245"/>
        <v>7</v>
      </c>
      <c r="X368" s="71">
        <f t="shared" si="245"/>
        <v>0.42857142857142855</v>
      </c>
      <c r="Y368" s="71">
        <f t="shared" si="245"/>
        <v>0.5</v>
      </c>
      <c r="Z368" s="69">
        <f t="shared" si="245"/>
        <v>10000</v>
      </c>
      <c r="AA368" s="69">
        <f t="shared" ca="1" si="245"/>
        <v>9282.5690518609536</v>
      </c>
      <c r="AB368" s="69">
        <f t="shared" ca="1" si="235"/>
        <v>-717.43094813904645</v>
      </c>
      <c r="AC368" s="69">
        <f t="shared" ca="1" si="236"/>
        <v>188.25048771415089</v>
      </c>
      <c r="AD368" s="73">
        <f t="shared" si="243"/>
        <v>4.8999999999999844</v>
      </c>
      <c r="AE368" s="69">
        <f t="shared" si="247"/>
        <v>0.70000000000000007</v>
      </c>
      <c r="AF368" s="69">
        <f t="shared" si="247"/>
        <v>4.9000000000000004</v>
      </c>
      <c r="AG368" s="78">
        <f t="shared" si="247"/>
        <v>200</v>
      </c>
      <c r="AH368" s="60">
        <f t="shared" si="247"/>
        <v>50</v>
      </c>
      <c r="AI368" s="60">
        <f t="shared" si="247"/>
        <v>245.00000000000003</v>
      </c>
      <c r="AJ368" s="60">
        <f t="shared" si="247"/>
        <v>10245</v>
      </c>
      <c r="AK368" s="60">
        <f t="shared" si="247"/>
        <v>927.43094813904702</v>
      </c>
      <c r="AL368" s="60">
        <f t="shared" si="247"/>
        <v>18.548618962780939</v>
      </c>
      <c r="AM368" s="60">
        <f t="shared" ca="1" si="247"/>
        <v>-1060.5524955459994</v>
      </c>
      <c r="AN368" s="60">
        <f t="shared" ca="1" si="247"/>
        <v>-1060.5524955459994</v>
      </c>
      <c r="AO368" s="60">
        <f t="shared" ca="1" si="247"/>
        <v>1060.5524955459994</v>
      </c>
      <c r="AP368" s="63">
        <f t="shared" si="220"/>
        <v>35</v>
      </c>
      <c r="AQ368" s="62">
        <f t="shared" si="221"/>
        <v>4.9282895842410204</v>
      </c>
      <c r="AR368" s="62">
        <f t="shared" si="222"/>
        <v>246.41447921205102</v>
      </c>
      <c r="AS368" s="62">
        <f t="shared" si="223"/>
        <v>492.82895842410204</v>
      </c>
      <c r="AT368" s="62">
        <f t="shared" si="224"/>
        <v>-246.41447921205102</v>
      </c>
      <c r="AU368" s="62">
        <f t="shared" si="225"/>
        <v>739.24343763615309</v>
      </c>
      <c r="AV368" s="62">
        <f t="shared" si="226"/>
        <v>-985.65791684820408</v>
      </c>
      <c r="AW368" s="63">
        <f t="shared" si="237"/>
        <v>-246.41447921205099</v>
      </c>
      <c r="AX368" s="61" t="str">
        <f t="shared" ca="1" si="227"/>
        <v/>
      </c>
      <c r="AY368" s="69">
        <f t="shared" ca="1" si="238"/>
        <v>9184.4475044540013</v>
      </c>
      <c r="AZ368" s="51">
        <f t="shared" si="228"/>
        <v>1724.9013544843572</v>
      </c>
      <c r="BA368" s="55">
        <f t="shared" ca="1" si="229"/>
        <v>0.18582154841482723</v>
      </c>
      <c r="BB368" s="55">
        <f t="shared" ca="1" si="239"/>
        <v>-0.34346786941827467</v>
      </c>
      <c r="BC368" s="64">
        <f t="shared" ca="1" si="230"/>
        <v>-963.84542735109744</v>
      </c>
      <c r="BE368" s="52">
        <f t="shared" ca="1" si="231"/>
        <v>4.8999999999999844</v>
      </c>
      <c r="BF368" s="52" t="str">
        <f t="shared" ca="1" si="232"/>
        <v/>
      </c>
      <c r="BG368" s="52">
        <f t="shared" ca="1" si="240"/>
        <v>4.8999999999999844</v>
      </c>
      <c r="BH368" s="52" t="str">
        <f t="shared" ca="1" si="241"/>
        <v/>
      </c>
    </row>
    <row r="369" spans="19:60">
      <c r="S369" s="68">
        <f t="shared" si="246"/>
        <v>7</v>
      </c>
      <c r="T369" s="69">
        <f t="shared" si="246"/>
        <v>2</v>
      </c>
      <c r="U369" s="70">
        <f t="shared" si="233"/>
        <v>3</v>
      </c>
      <c r="V369" s="68">
        <f t="shared" si="245"/>
        <v>4</v>
      </c>
      <c r="W369" s="70">
        <f t="shared" si="245"/>
        <v>7</v>
      </c>
      <c r="X369" s="71">
        <f t="shared" si="245"/>
        <v>0.42857142857142855</v>
      </c>
      <c r="Y369" s="71">
        <f t="shared" si="245"/>
        <v>0.5</v>
      </c>
      <c r="Z369" s="69">
        <f t="shared" si="245"/>
        <v>10000</v>
      </c>
      <c r="AA369" s="69">
        <f t="shared" ca="1" si="245"/>
        <v>9282.5690518609536</v>
      </c>
      <c r="AB369" s="69">
        <f t="shared" ca="1" si="235"/>
        <v>-717.43094813904645</v>
      </c>
      <c r="AC369" s="69">
        <f t="shared" ca="1" si="236"/>
        <v>188.25048771415089</v>
      </c>
      <c r="AD369" s="73">
        <f t="shared" si="243"/>
        <v>4.7999999999999847</v>
      </c>
      <c r="AE369" s="69">
        <f t="shared" si="247"/>
        <v>0.70000000000000007</v>
      </c>
      <c r="AF369" s="69">
        <f t="shared" si="247"/>
        <v>4.9000000000000004</v>
      </c>
      <c r="AG369" s="78">
        <f t="shared" si="247"/>
        <v>200</v>
      </c>
      <c r="AH369" s="60">
        <f t="shared" si="247"/>
        <v>50</v>
      </c>
      <c r="AI369" s="60">
        <f t="shared" si="247"/>
        <v>245.00000000000003</v>
      </c>
      <c r="AJ369" s="60">
        <f t="shared" si="247"/>
        <v>10245</v>
      </c>
      <c r="AK369" s="60">
        <f t="shared" si="247"/>
        <v>927.43094813904702</v>
      </c>
      <c r="AL369" s="60">
        <f t="shared" si="247"/>
        <v>18.548618962780939</v>
      </c>
      <c r="AM369" s="60">
        <f t="shared" ca="1" si="247"/>
        <v>-1060.5524955459994</v>
      </c>
      <c r="AN369" s="60">
        <f t="shared" ca="1" si="247"/>
        <v>-1060.5524955459994</v>
      </c>
      <c r="AO369" s="60">
        <f t="shared" ca="1" si="247"/>
        <v>1060.5524955459994</v>
      </c>
      <c r="AP369" s="63">
        <f t="shared" si="220"/>
        <v>35</v>
      </c>
      <c r="AQ369" s="62">
        <f t="shared" si="221"/>
        <v>5.0101289505793751</v>
      </c>
      <c r="AR369" s="62">
        <f t="shared" si="222"/>
        <v>250.50644752896875</v>
      </c>
      <c r="AS369" s="62">
        <f t="shared" si="223"/>
        <v>501.0128950579375</v>
      </c>
      <c r="AT369" s="62">
        <f t="shared" si="224"/>
        <v>-250.50644752896875</v>
      </c>
      <c r="AU369" s="62">
        <f t="shared" si="225"/>
        <v>751.5193425869063</v>
      </c>
      <c r="AV369" s="62">
        <f t="shared" si="226"/>
        <v>-1002.025790115875</v>
      </c>
      <c r="AW369" s="63">
        <f t="shared" si="237"/>
        <v>-250.50644752896869</v>
      </c>
      <c r="AX369" s="61" t="str">
        <f t="shared" ca="1" si="227"/>
        <v/>
      </c>
      <c r="AY369" s="69">
        <f t="shared" ca="1" si="238"/>
        <v>9184.4475044540013</v>
      </c>
      <c r="AZ369" s="51">
        <f t="shared" si="228"/>
        <v>1753.5451327027813</v>
      </c>
      <c r="BA369" s="55">
        <f t="shared" ca="1" si="229"/>
        <v>0.18890730819300866</v>
      </c>
      <c r="BB369" s="55">
        <f t="shared" ca="1" si="239"/>
        <v>-0.34917151006485103</v>
      </c>
      <c r="BC369" s="64">
        <f t="shared" ca="1" si="230"/>
        <v>-967.93739566801514</v>
      </c>
      <c r="BE369" s="52">
        <f t="shared" ca="1" si="231"/>
        <v>4.7999999999999847</v>
      </c>
      <c r="BF369" s="52" t="str">
        <f t="shared" ca="1" si="232"/>
        <v/>
      </c>
      <c r="BG369" s="52">
        <f t="shared" ca="1" si="240"/>
        <v>4.7999999999999847</v>
      </c>
      <c r="BH369" s="52" t="str">
        <f t="shared" ca="1" si="241"/>
        <v/>
      </c>
    </row>
    <row r="370" spans="19:60">
      <c r="S370" s="68">
        <f t="shared" si="246"/>
        <v>7</v>
      </c>
      <c r="T370" s="69">
        <f t="shared" si="246"/>
        <v>2</v>
      </c>
      <c r="U370" s="70">
        <f t="shared" si="233"/>
        <v>3</v>
      </c>
      <c r="V370" s="68">
        <f t="shared" si="245"/>
        <v>4</v>
      </c>
      <c r="W370" s="70">
        <f t="shared" si="245"/>
        <v>7</v>
      </c>
      <c r="X370" s="71">
        <f t="shared" si="245"/>
        <v>0.42857142857142855</v>
      </c>
      <c r="Y370" s="71">
        <f t="shared" si="245"/>
        <v>0.5</v>
      </c>
      <c r="Z370" s="69">
        <f t="shared" si="245"/>
        <v>10000</v>
      </c>
      <c r="AA370" s="69">
        <f t="shared" ca="1" si="245"/>
        <v>9282.5690518609536</v>
      </c>
      <c r="AB370" s="69">
        <f t="shared" ca="1" si="235"/>
        <v>-717.43094813904645</v>
      </c>
      <c r="AC370" s="69">
        <f t="shared" ca="1" si="236"/>
        <v>188.25048771415089</v>
      </c>
      <c r="AD370" s="73">
        <f t="shared" si="243"/>
        <v>4.6999999999999851</v>
      </c>
      <c r="AE370" s="69">
        <f t="shared" si="247"/>
        <v>0.70000000000000007</v>
      </c>
      <c r="AF370" s="69">
        <f t="shared" si="247"/>
        <v>4.9000000000000004</v>
      </c>
      <c r="AG370" s="78">
        <f t="shared" si="247"/>
        <v>200</v>
      </c>
      <c r="AH370" s="60">
        <f t="shared" si="247"/>
        <v>50</v>
      </c>
      <c r="AI370" s="60">
        <f t="shared" si="247"/>
        <v>245.00000000000003</v>
      </c>
      <c r="AJ370" s="60">
        <f t="shared" si="247"/>
        <v>10245</v>
      </c>
      <c r="AK370" s="60">
        <f t="shared" si="247"/>
        <v>927.43094813904702</v>
      </c>
      <c r="AL370" s="60">
        <f t="shared" si="247"/>
        <v>18.548618962780939</v>
      </c>
      <c r="AM370" s="60">
        <f t="shared" ca="1" si="247"/>
        <v>-1060.5524955459994</v>
      </c>
      <c r="AN370" s="60">
        <f t="shared" ca="1" si="247"/>
        <v>-1060.5524955459994</v>
      </c>
      <c r="AO370" s="60">
        <f t="shared" ca="1" si="247"/>
        <v>1060.5524955459994</v>
      </c>
      <c r="AP370" s="63">
        <f t="shared" si="220"/>
        <v>35</v>
      </c>
      <c r="AQ370" s="62">
        <f t="shared" si="221"/>
        <v>5.095450843144893</v>
      </c>
      <c r="AR370" s="62">
        <f t="shared" si="222"/>
        <v>254.77254215724466</v>
      </c>
      <c r="AS370" s="62">
        <f t="shared" si="223"/>
        <v>509.54508431448932</v>
      </c>
      <c r="AT370" s="62">
        <f t="shared" si="224"/>
        <v>-254.77254215724466</v>
      </c>
      <c r="AU370" s="62">
        <f t="shared" si="225"/>
        <v>764.317626471734</v>
      </c>
      <c r="AV370" s="62">
        <f t="shared" si="226"/>
        <v>-1019.0901686289786</v>
      </c>
      <c r="AW370" s="63">
        <f t="shared" si="237"/>
        <v>-254.77254215724463</v>
      </c>
      <c r="AX370" s="61" t="str">
        <f t="shared" ca="1" si="227"/>
        <v/>
      </c>
      <c r="AY370" s="69">
        <f t="shared" ca="1" si="238"/>
        <v>9184.4475044540013</v>
      </c>
      <c r="AZ370" s="51">
        <f t="shared" si="228"/>
        <v>1783.4077951007125</v>
      </c>
      <c r="BA370" s="55">
        <f t="shared" ca="1" si="229"/>
        <v>0.19212437689792117</v>
      </c>
      <c r="BB370" s="55">
        <f t="shared" ca="1" si="239"/>
        <v>-0.35511785882404778</v>
      </c>
      <c r="BC370" s="64">
        <f t="shared" ca="1" si="230"/>
        <v>-972.20349029629108</v>
      </c>
      <c r="BE370" s="52">
        <f t="shared" ca="1" si="231"/>
        <v>4.6999999999999851</v>
      </c>
      <c r="BF370" s="52" t="str">
        <f t="shared" ca="1" si="232"/>
        <v/>
      </c>
      <c r="BG370" s="52">
        <f t="shared" ca="1" si="240"/>
        <v>4.6999999999999851</v>
      </c>
      <c r="BH370" s="52" t="str">
        <f t="shared" ca="1" si="241"/>
        <v/>
      </c>
    </row>
    <row r="371" spans="19:60">
      <c r="S371" s="68">
        <f t="shared" si="246"/>
        <v>7</v>
      </c>
      <c r="T371" s="69">
        <f t="shared" si="246"/>
        <v>2</v>
      </c>
      <c r="U371" s="70">
        <f t="shared" si="233"/>
        <v>3</v>
      </c>
      <c r="V371" s="68">
        <f t="shared" si="245"/>
        <v>4</v>
      </c>
      <c r="W371" s="70">
        <f t="shared" si="245"/>
        <v>7</v>
      </c>
      <c r="X371" s="71">
        <f t="shared" si="245"/>
        <v>0.42857142857142855</v>
      </c>
      <c r="Y371" s="71">
        <f t="shared" si="245"/>
        <v>0.5</v>
      </c>
      <c r="Z371" s="69">
        <f t="shared" si="245"/>
        <v>10000</v>
      </c>
      <c r="AA371" s="69">
        <f t="shared" ca="1" si="245"/>
        <v>9282.5690518609536</v>
      </c>
      <c r="AB371" s="69">
        <f t="shared" ca="1" si="235"/>
        <v>-717.43094813904645</v>
      </c>
      <c r="AC371" s="69">
        <f t="shared" ca="1" si="236"/>
        <v>188.25048771415089</v>
      </c>
      <c r="AD371" s="73">
        <f t="shared" si="243"/>
        <v>4.5999999999999854</v>
      </c>
      <c r="AE371" s="69">
        <f t="shared" si="247"/>
        <v>0.70000000000000007</v>
      </c>
      <c r="AF371" s="69">
        <f t="shared" si="247"/>
        <v>4.9000000000000004</v>
      </c>
      <c r="AG371" s="78">
        <f t="shared" si="247"/>
        <v>200</v>
      </c>
      <c r="AH371" s="60">
        <f t="shared" si="247"/>
        <v>50</v>
      </c>
      <c r="AI371" s="60">
        <f t="shared" si="247"/>
        <v>245.00000000000003</v>
      </c>
      <c r="AJ371" s="60">
        <f t="shared" si="247"/>
        <v>10245</v>
      </c>
      <c r="AK371" s="60">
        <f t="shared" si="247"/>
        <v>927.43094813904702</v>
      </c>
      <c r="AL371" s="60">
        <f t="shared" si="247"/>
        <v>18.548618962780939</v>
      </c>
      <c r="AM371" s="60">
        <f t="shared" ca="1" si="247"/>
        <v>-1060.5524955459994</v>
      </c>
      <c r="AN371" s="60">
        <f t="shared" ca="1" si="247"/>
        <v>-1060.5524955459994</v>
      </c>
      <c r="AO371" s="60">
        <f t="shared" ca="1" si="247"/>
        <v>1060.5524955459994</v>
      </c>
      <c r="AP371" s="63">
        <f t="shared" si="220"/>
        <v>35</v>
      </c>
      <c r="AQ371" s="62">
        <f t="shared" si="221"/>
        <v>5.1844823832132603</v>
      </c>
      <c r="AR371" s="62">
        <f t="shared" si="222"/>
        <v>259.22411916066301</v>
      </c>
      <c r="AS371" s="62">
        <f t="shared" si="223"/>
        <v>518.44823832132602</v>
      </c>
      <c r="AT371" s="62">
        <f t="shared" si="224"/>
        <v>-259.22411916066301</v>
      </c>
      <c r="AU371" s="62">
        <f t="shared" si="225"/>
        <v>777.67235748198902</v>
      </c>
      <c r="AV371" s="62">
        <f t="shared" si="226"/>
        <v>-1036.896476642652</v>
      </c>
      <c r="AW371" s="63">
        <f t="shared" si="237"/>
        <v>-259.22411916066301</v>
      </c>
      <c r="AX371" s="61" t="str">
        <f t="shared" ca="1" si="227"/>
        <v/>
      </c>
      <c r="AY371" s="69">
        <f t="shared" ca="1" si="238"/>
        <v>9184.4475044540013</v>
      </c>
      <c r="AZ371" s="51">
        <f t="shared" si="228"/>
        <v>1814.5688341246409</v>
      </c>
      <c r="BA371" s="55">
        <f t="shared" ca="1" si="229"/>
        <v>0.19548131815522118</v>
      </c>
      <c r="BB371" s="55">
        <f t="shared" ca="1" si="239"/>
        <v>-0.36132274448581825</v>
      </c>
      <c r="BC371" s="64">
        <f t="shared" ca="1" si="230"/>
        <v>-976.65506729970946</v>
      </c>
      <c r="BE371" s="52">
        <f t="shared" ca="1" si="231"/>
        <v>4.5999999999999854</v>
      </c>
      <c r="BF371" s="52" t="str">
        <f t="shared" ca="1" si="232"/>
        <v/>
      </c>
      <c r="BG371" s="52">
        <f t="shared" ca="1" si="240"/>
        <v>4.5999999999999854</v>
      </c>
      <c r="BH371" s="52" t="str">
        <f t="shared" ca="1" si="241"/>
        <v/>
      </c>
    </row>
    <row r="372" spans="19:60">
      <c r="S372" s="68">
        <f t="shared" si="246"/>
        <v>7</v>
      </c>
      <c r="T372" s="69">
        <f t="shared" si="246"/>
        <v>2</v>
      </c>
      <c r="U372" s="70">
        <f t="shared" si="233"/>
        <v>3</v>
      </c>
      <c r="V372" s="68">
        <f t="shared" si="245"/>
        <v>4</v>
      </c>
      <c r="W372" s="70">
        <f t="shared" si="245"/>
        <v>7</v>
      </c>
      <c r="X372" s="71">
        <f t="shared" si="245"/>
        <v>0.42857142857142855</v>
      </c>
      <c r="Y372" s="71">
        <f t="shared" si="245"/>
        <v>0.5</v>
      </c>
      <c r="Z372" s="69">
        <f t="shared" si="245"/>
        <v>10000</v>
      </c>
      <c r="AA372" s="69">
        <f t="shared" ca="1" si="245"/>
        <v>9282.5690518609536</v>
      </c>
      <c r="AB372" s="69">
        <f t="shared" ca="1" si="235"/>
        <v>-717.43094813904645</v>
      </c>
      <c r="AC372" s="69">
        <f t="shared" ca="1" si="236"/>
        <v>188.25048771415089</v>
      </c>
      <c r="AD372" s="73">
        <f t="shared" si="243"/>
        <v>4.4999999999999858</v>
      </c>
      <c r="AE372" s="69">
        <f t="shared" si="247"/>
        <v>0.70000000000000007</v>
      </c>
      <c r="AF372" s="69">
        <f t="shared" si="247"/>
        <v>4.9000000000000004</v>
      </c>
      <c r="AG372" s="78">
        <f t="shared" si="247"/>
        <v>200</v>
      </c>
      <c r="AH372" s="60">
        <f t="shared" si="247"/>
        <v>50</v>
      </c>
      <c r="AI372" s="60">
        <f t="shared" si="247"/>
        <v>245.00000000000003</v>
      </c>
      <c r="AJ372" s="60">
        <f t="shared" si="247"/>
        <v>10245</v>
      </c>
      <c r="AK372" s="60">
        <f t="shared" si="247"/>
        <v>927.43094813904702</v>
      </c>
      <c r="AL372" s="60">
        <f t="shared" si="247"/>
        <v>18.548618962780939</v>
      </c>
      <c r="AM372" s="60">
        <f t="shared" ca="1" si="247"/>
        <v>-1060.5524955459994</v>
      </c>
      <c r="AN372" s="60">
        <f t="shared" ca="1" si="247"/>
        <v>-1060.5524955459994</v>
      </c>
      <c r="AO372" s="60">
        <f t="shared" ca="1" si="247"/>
        <v>1060.5524955459994</v>
      </c>
      <c r="AP372" s="63">
        <f t="shared" si="220"/>
        <v>35</v>
      </c>
      <c r="AQ372" s="62">
        <f t="shared" si="221"/>
        <v>5.277470880618</v>
      </c>
      <c r="AR372" s="62">
        <f t="shared" si="222"/>
        <v>263.87354403090001</v>
      </c>
      <c r="AS372" s="62">
        <f t="shared" si="223"/>
        <v>527.74708806180001</v>
      </c>
      <c r="AT372" s="62">
        <f t="shared" si="224"/>
        <v>-263.87354403090001</v>
      </c>
      <c r="AU372" s="62">
        <f t="shared" si="225"/>
        <v>791.62063209270002</v>
      </c>
      <c r="AV372" s="62">
        <f t="shared" si="226"/>
        <v>-1055.4941761236</v>
      </c>
      <c r="AW372" s="63">
        <f t="shared" si="237"/>
        <v>-263.87354403090001</v>
      </c>
      <c r="AX372" s="61" t="str">
        <f t="shared" ca="1" si="227"/>
        <v/>
      </c>
      <c r="AY372" s="69">
        <f t="shared" ca="1" si="238"/>
        <v>9184.4475044540013</v>
      </c>
      <c r="AZ372" s="51">
        <f t="shared" si="228"/>
        <v>1847.1148082162999</v>
      </c>
      <c r="BA372" s="55">
        <f t="shared" ca="1" si="229"/>
        <v>0.1989874568017346</v>
      </c>
      <c r="BB372" s="55">
        <f t="shared" ca="1" si="239"/>
        <v>-0.36780340284366747</v>
      </c>
      <c r="BC372" s="64">
        <f t="shared" ca="1" si="230"/>
        <v>-981.30449216994646</v>
      </c>
      <c r="BE372" s="52">
        <f t="shared" ca="1" si="231"/>
        <v>4.4999999999999858</v>
      </c>
      <c r="BF372" s="52" t="str">
        <f t="shared" ca="1" si="232"/>
        <v/>
      </c>
      <c r="BG372" s="52">
        <f t="shared" ca="1" si="240"/>
        <v>4.4999999999999858</v>
      </c>
      <c r="BH372" s="52" t="str">
        <f t="shared" ca="1" si="241"/>
        <v/>
      </c>
    </row>
    <row r="373" spans="19:60">
      <c r="S373" s="68">
        <f t="shared" si="246"/>
        <v>7</v>
      </c>
      <c r="T373" s="69">
        <f t="shared" si="246"/>
        <v>2</v>
      </c>
      <c r="U373" s="70">
        <f t="shared" si="233"/>
        <v>3</v>
      </c>
      <c r="V373" s="68">
        <f t="shared" si="245"/>
        <v>4</v>
      </c>
      <c r="W373" s="70">
        <f t="shared" si="245"/>
        <v>7</v>
      </c>
      <c r="X373" s="71">
        <f t="shared" si="245"/>
        <v>0.42857142857142855</v>
      </c>
      <c r="Y373" s="71">
        <f t="shared" si="245"/>
        <v>0.5</v>
      </c>
      <c r="Z373" s="69">
        <f t="shared" si="245"/>
        <v>10000</v>
      </c>
      <c r="AA373" s="69">
        <f t="shared" ca="1" si="245"/>
        <v>9282.5690518609536</v>
      </c>
      <c r="AB373" s="69">
        <f t="shared" ca="1" si="235"/>
        <v>-717.43094813904645</v>
      </c>
      <c r="AC373" s="69">
        <f t="shared" ca="1" si="236"/>
        <v>188.25048771415089</v>
      </c>
      <c r="AD373" s="73">
        <f t="shared" si="243"/>
        <v>4.3999999999999861</v>
      </c>
      <c r="AE373" s="69">
        <f t="shared" si="247"/>
        <v>0.70000000000000007</v>
      </c>
      <c r="AF373" s="69">
        <f t="shared" si="247"/>
        <v>4.9000000000000004</v>
      </c>
      <c r="AG373" s="78">
        <f t="shared" si="247"/>
        <v>200</v>
      </c>
      <c r="AH373" s="60">
        <f t="shared" si="247"/>
        <v>50</v>
      </c>
      <c r="AI373" s="60">
        <f t="shared" si="247"/>
        <v>245.00000000000003</v>
      </c>
      <c r="AJ373" s="60">
        <f t="shared" si="247"/>
        <v>10245</v>
      </c>
      <c r="AK373" s="60">
        <f t="shared" si="247"/>
        <v>927.43094813904702</v>
      </c>
      <c r="AL373" s="60">
        <f t="shared" si="247"/>
        <v>18.548618962780939</v>
      </c>
      <c r="AM373" s="60">
        <f t="shared" ca="1" si="247"/>
        <v>-1060.5524955459994</v>
      </c>
      <c r="AN373" s="60">
        <f t="shared" ca="1" si="247"/>
        <v>-1060.5524955459994</v>
      </c>
      <c r="AO373" s="60">
        <f t="shared" ca="1" si="247"/>
        <v>1060.5524955459994</v>
      </c>
      <c r="AP373" s="63">
        <f t="shared" si="220"/>
        <v>35</v>
      </c>
      <c r="AQ373" s="62">
        <f t="shared" si="221"/>
        <v>5.3746861279047726</v>
      </c>
      <c r="AR373" s="62">
        <f t="shared" si="222"/>
        <v>268.7343063952386</v>
      </c>
      <c r="AS373" s="62">
        <f t="shared" si="223"/>
        <v>537.46861279047721</v>
      </c>
      <c r="AT373" s="62">
        <f t="shared" si="224"/>
        <v>-268.7343063952386</v>
      </c>
      <c r="AU373" s="62">
        <f t="shared" si="225"/>
        <v>806.20291918571581</v>
      </c>
      <c r="AV373" s="62">
        <f t="shared" si="226"/>
        <v>-1074.9372255809544</v>
      </c>
      <c r="AW373" s="63">
        <f t="shared" si="237"/>
        <v>-268.7343063952386</v>
      </c>
      <c r="AX373" s="61" t="str">
        <f t="shared" ca="1" si="227"/>
        <v/>
      </c>
      <c r="AY373" s="69">
        <f t="shared" ca="1" si="238"/>
        <v>9184.4475044540013</v>
      </c>
      <c r="AZ373" s="51">
        <f t="shared" si="228"/>
        <v>1881.1401447666703</v>
      </c>
      <c r="BA373" s="55">
        <f t="shared" ca="1" si="229"/>
        <v>0.20265296538672584</v>
      </c>
      <c r="BB373" s="55">
        <f t="shared" ca="1" si="239"/>
        <v>-0.37457863658141882</v>
      </c>
      <c r="BC373" s="64">
        <f t="shared" ca="1" si="230"/>
        <v>-986.16525453428505</v>
      </c>
      <c r="BE373" s="52">
        <f t="shared" ca="1" si="231"/>
        <v>4.3999999999999861</v>
      </c>
      <c r="BF373" s="52" t="str">
        <f t="shared" ca="1" si="232"/>
        <v/>
      </c>
      <c r="BG373" s="52">
        <f t="shared" ca="1" si="240"/>
        <v>4.3999999999999861</v>
      </c>
      <c r="BH373" s="52" t="str">
        <f t="shared" ca="1" si="241"/>
        <v/>
      </c>
    </row>
    <row r="374" spans="19:60">
      <c r="S374" s="68">
        <f t="shared" si="246"/>
        <v>7</v>
      </c>
      <c r="T374" s="69">
        <f t="shared" si="246"/>
        <v>2</v>
      </c>
      <c r="U374" s="70">
        <f t="shared" si="233"/>
        <v>3</v>
      </c>
      <c r="V374" s="68">
        <f t="shared" si="245"/>
        <v>4</v>
      </c>
      <c r="W374" s="70">
        <f t="shared" si="245"/>
        <v>7</v>
      </c>
      <c r="X374" s="71">
        <f t="shared" si="245"/>
        <v>0.42857142857142855</v>
      </c>
      <c r="Y374" s="71">
        <f t="shared" si="245"/>
        <v>0.5</v>
      </c>
      <c r="Z374" s="69">
        <f t="shared" si="245"/>
        <v>10000</v>
      </c>
      <c r="AA374" s="69">
        <f t="shared" ca="1" si="245"/>
        <v>9282.5690518609536</v>
      </c>
      <c r="AB374" s="69">
        <f t="shared" ca="1" si="235"/>
        <v>-717.43094813904645</v>
      </c>
      <c r="AC374" s="69">
        <f t="shared" ca="1" si="236"/>
        <v>188.25048771415089</v>
      </c>
      <c r="AD374" s="73">
        <f t="shared" si="243"/>
        <v>4.2999999999999865</v>
      </c>
      <c r="AE374" s="69">
        <f t="shared" si="247"/>
        <v>0.70000000000000007</v>
      </c>
      <c r="AF374" s="69">
        <f t="shared" si="247"/>
        <v>4.9000000000000004</v>
      </c>
      <c r="AG374" s="78">
        <f t="shared" si="247"/>
        <v>200</v>
      </c>
      <c r="AH374" s="60">
        <f t="shared" si="247"/>
        <v>50</v>
      </c>
      <c r="AI374" s="60">
        <f t="shared" si="247"/>
        <v>245.00000000000003</v>
      </c>
      <c r="AJ374" s="60">
        <f t="shared" si="247"/>
        <v>10245</v>
      </c>
      <c r="AK374" s="60">
        <f t="shared" si="247"/>
        <v>927.43094813904702</v>
      </c>
      <c r="AL374" s="60">
        <f t="shared" si="247"/>
        <v>18.548618962780939</v>
      </c>
      <c r="AM374" s="60">
        <f t="shared" ca="1" si="247"/>
        <v>-1060.5524955459994</v>
      </c>
      <c r="AN374" s="60">
        <f t="shared" ca="1" si="247"/>
        <v>-1060.5524955459994</v>
      </c>
      <c r="AO374" s="60">
        <f t="shared" ca="1" si="247"/>
        <v>1060.5524955459994</v>
      </c>
      <c r="AP374" s="63">
        <f t="shared" si="220"/>
        <v>35</v>
      </c>
      <c r="AQ374" s="62">
        <f t="shared" si="221"/>
        <v>5.4764230146002326</v>
      </c>
      <c r="AR374" s="62">
        <f t="shared" si="222"/>
        <v>273.82115073001165</v>
      </c>
      <c r="AS374" s="62">
        <f t="shared" si="223"/>
        <v>547.6423014600233</v>
      </c>
      <c r="AT374" s="62">
        <f t="shared" si="224"/>
        <v>-273.82115073001165</v>
      </c>
      <c r="AU374" s="62">
        <f t="shared" si="225"/>
        <v>821.46345219003501</v>
      </c>
      <c r="AV374" s="62">
        <f t="shared" si="226"/>
        <v>-1095.2846029200466</v>
      </c>
      <c r="AW374" s="63">
        <f t="shared" si="237"/>
        <v>-273.8211507300116</v>
      </c>
      <c r="AX374" s="61" t="str">
        <f t="shared" ca="1" si="227"/>
        <v/>
      </c>
      <c r="AY374" s="69">
        <f t="shared" ca="1" si="238"/>
        <v>9184.4475044540013</v>
      </c>
      <c r="AZ374" s="51">
        <f t="shared" si="228"/>
        <v>1916.7480551100816</v>
      </c>
      <c r="BA374" s="55">
        <f t="shared" ca="1" si="229"/>
        <v>0.20648896274311207</v>
      </c>
      <c r="BB374" s="55">
        <f t="shared" ca="1" si="239"/>
        <v>-0.38166899746976329</v>
      </c>
      <c r="BC374" s="64">
        <f t="shared" ca="1" si="230"/>
        <v>-991.25209886905805</v>
      </c>
      <c r="BE374" s="52">
        <f t="shared" ca="1" si="231"/>
        <v>4.2999999999999865</v>
      </c>
      <c r="BF374" s="52" t="str">
        <f t="shared" ca="1" si="232"/>
        <v/>
      </c>
      <c r="BG374" s="52">
        <f t="shared" ca="1" si="240"/>
        <v>4.2999999999999865</v>
      </c>
      <c r="BH374" s="52" t="str">
        <f t="shared" ca="1" si="241"/>
        <v/>
      </c>
    </row>
    <row r="375" spans="19:60">
      <c r="S375" s="68">
        <f t="shared" si="246"/>
        <v>7</v>
      </c>
      <c r="T375" s="69">
        <f t="shared" si="246"/>
        <v>2</v>
      </c>
      <c r="U375" s="70">
        <f t="shared" si="233"/>
        <v>3</v>
      </c>
      <c r="V375" s="68">
        <f t="shared" si="245"/>
        <v>4</v>
      </c>
      <c r="W375" s="70">
        <f t="shared" si="245"/>
        <v>7</v>
      </c>
      <c r="X375" s="71">
        <f t="shared" si="245"/>
        <v>0.42857142857142855</v>
      </c>
      <c r="Y375" s="71">
        <f t="shared" si="245"/>
        <v>0.5</v>
      </c>
      <c r="Z375" s="69">
        <f t="shared" si="245"/>
        <v>10000</v>
      </c>
      <c r="AA375" s="69">
        <f t="shared" ca="1" si="245"/>
        <v>9282.5690518609536</v>
      </c>
      <c r="AB375" s="69">
        <f t="shared" ca="1" si="235"/>
        <v>-717.43094813904645</v>
      </c>
      <c r="AC375" s="69">
        <f t="shared" ca="1" si="236"/>
        <v>188.25048771415089</v>
      </c>
      <c r="AD375" s="73">
        <f t="shared" si="243"/>
        <v>4.1999999999999869</v>
      </c>
      <c r="AE375" s="69">
        <f t="shared" si="247"/>
        <v>0.70000000000000007</v>
      </c>
      <c r="AF375" s="69">
        <f t="shared" si="247"/>
        <v>4.9000000000000004</v>
      </c>
      <c r="AG375" s="78">
        <f t="shared" si="247"/>
        <v>200</v>
      </c>
      <c r="AH375" s="60">
        <f t="shared" si="247"/>
        <v>50</v>
      </c>
      <c r="AI375" s="60">
        <f t="shared" si="247"/>
        <v>245.00000000000003</v>
      </c>
      <c r="AJ375" s="60">
        <f t="shared" si="247"/>
        <v>10245</v>
      </c>
      <c r="AK375" s="60">
        <f t="shared" si="247"/>
        <v>927.43094813904702</v>
      </c>
      <c r="AL375" s="60">
        <f t="shared" si="247"/>
        <v>18.548618962780939</v>
      </c>
      <c r="AM375" s="60">
        <f t="shared" ca="1" si="247"/>
        <v>-1060.5524955459994</v>
      </c>
      <c r="AN375" s="60">
        <f t="shared" ca="1" si="247"/>
        <v>-1060.5524955459994</v>
      </c>
      <c r="AO375" s="60">
        <f t="shared" ca="1" si="247"/>
        <v>1060.5524955459994</v>
      </c>
      <c r="AP375" s="63">
        <f t="shared" si="220"/>
        <v>35</v>
      </c>
      <c r="AQ375" s="62">
        <f t="shared" si="221"/>
        <v>5.5830045149478567</v>
      </c>
      <c r="AR375" s="62">
        <f t="shared" si="222"/>
        <v>279.15022574739282</v>
      </c>
      <c r="AS375" s="62">
        <f t="shared" si="223"/>
        <v>558.30045149478565</v>
      </c>
      <c r="AT375" s="62">
        <f t="shared" si="224"/>
        <v>-279.15022574739282</v>
      </c>
      <c r="AU375" s="62">
        <f t="shared" si="225"/>
        <v>837.45067724217847</v>
      </c>
      <c r="AV375" s="62">
        <f t="shared" si="226"/>
        <v>-1116.6009029895713</v>
      </c>
      <c r="AW375" s="63">
        <f t="shared" si="237"/>
        <v>-279.15022574739282</v>
      </c>
      <c r="AX375" s="61" t="str">
        <f t="shared" ca="1" si="227"/>
        <v/>
      </c>
      <c r="AY375" s="69">
        <f t="shared" ca="1" si="238"/>
        <v>9184.4475044540013</v>
      </c>
      <c r="AZ375" s="51">
        <f t="shared" si="228"/>
        <v>1954.0515802317498</v>
      </c>
      <c r="BA375" s="55">
        <f t="shared" ca="1" si="229"/>
        <v>0.21050762664027853</v>
      </c>
      <c r="BB375" s="55">
        <f t="shared" ca="1" si="239"/>
        <v>-0.38909699459088609</v>
      </c>
      <c r="BC375" s="64">
        <f t="shared" ca="1" si="230"/>
        <v>-996.58117388643927</v>
      </c>
      <c r="BE375" s="52">
        <f t="shared" ca="1" si="231"/>
        <v>4.1999999999999869</v>
      </c>
      <c r="BF375" s="52" t="str">
        <f t="shared" ca="1" si="232"/>
        <v/>
      </c>
      <c r="BG375" s="52">
        <f t="shared" ca="1" si="240"/>
        <v>4.1999999999999869</v>
      </c>
      <c r="BH375" s="52" t="str">
        <f t="shared" ca="1" si="241"/>
        <v/>
      </c>
    </row>
    <row r="376" spans="19:60">
      <c r="S376" s="68">
        <f t="shared" si="246"/>
        <v>7</v>
      </c>
      <c r="T376" s="69">
        <f t="shared" si="246"/>
        <v>2</v>
      </c>
      <c r="U376" s="70">
        <f t="shared" si="233"/>
        <v>3</v>
      </c>
      <c r="V376" s="68">
        <f t="shared" si="245"/>
        <v>4</v>
      </c>
      <c r="W376" s="70">
        <f t="shared" si="245"/>
        <v>7</v>
      </c>
      <c r="X376" s="71">
        <f t="shared" si="245"/>
        <v>0.42857142857142855</v>
      </c>
      <c r="Y376" s="71">
        <f t="shared" si="245"/>
        <v>0.5</v>
      </c>
      <c r="Z376" s="69">
        <f t="shared" si="245"/>
        <v>10000</v>
      </c>
      <c r="AA376" s="69">
        <f t="shared" ca="1" si="245"/>
        <v>9282.5690518609536</v>
      </c>
      <c r="AB376" s="69">
        <f t="shared" ca="1" si="235"/>
        <v>-717.43094813904645</v>
      </c>
      <c r="AC376" s="69">
        <f t="shared" ca="1" si="236"/>
        <v>188.25048771415089</v>
      </c>
      <c r="AD376" s="73">
        <f t="shared" si="243"/>
        <v>4.0999999999999872</v>
      </c>
      <c r="AE376" s="69">
        <f t="shared" si="247"/>
        <v>0.70000000000000007</v>
      </c>
      <c r="AF376" s="69">
        <f t="shared" si="247"/>
        <v>4.9000000000000004</v>
      </c>
      <c r="AG376" s="78">
        <f t="shared" si="247"/>
        <v>200</v>
      </c>
      <c r="AH376" s="60">
        <f t="shared" si="247"/>
        <v>50</v>
      </c>
      <c r="AI376" s="60">
        <f t="shared" si="247"/>
        <v>245.00000000000003</v>
      </c>
      <c r="AJ376" s="60">
        <f t="shared" si="247"/>
        <v>10245</v>
      </c>
      <c r="AK376" s="60">
        <f t="shared" si="247"/>
        <v>927.43094813904702</v>
      </c>
      <c r="AL376" s="60">
        <f t="shared" si="247"/>
        <v>18.548618962780939</v>
      </c>
      <c r="AM376" s="60">
        <f t="shared" ca="1" si="247"/>
        <v>-1060.5524955459994</v>
      </c>
      <c r="AN376" s="60">
        <f t="shared" ca="1" si="247"/>
        <v>-1060.5524955459994</v>
      </c>
      <c r="AO376" s="60">
        <f t="shared" ca="1" si="247"/>
        <v>1060.5524955459994</v>
      </c>
      <c r="AP376" s="63">
        <f t="shared" si="220"/>
        <v>35</v>
      </c>
      <c r="AQ376" s="62">
        <f t="shared" si="221"/>
        <v>5.6947851128734142</v>
      </c>
      <c r="AR376" s="62">
        <f t="shared" si="222"/>
        <v>284.73925564367073</v>
      </c>
      <c r="AS376" s="62">
        <f t="shared" si="223"/>
        <v>569.47851128734146</v>
      </c>
      <c r="AT376" s="62">
        <f t="shared" si="224"/>
        <v>-284.73925564367073</v>
      </c>
      <c r="AU376" s="62">
        <f t="shared" si="225"/>
        <v>854.21776693101219</v>
      </c>
      <c r="AV376" s="62">
        <f t="shared" si="226"/>
        <v>-1138.9570225746829</v>
      </c>
      <c r="AW376" s="63">
        <f t="shared" si="237"/>
        <v>-284.73925564367073</v>
      </c>
      <c r="AX376" s="61" t="str">
        <f t="shared" ca="1" si="227"/>
        <v/>
      </c>
      <c r="AY376" s="69">
        <f t="shared" ca="1" si="238"/>
        <v>9184.4475044540013</v>
      </c>
      <c r="AZ376" s="51">
        <f t="shared" si="228"/>
        <v>1993.1747895056951</v>
      </c>
      <c r="BA376" s="55">
        <f t="shared" ca="1" si="229"/>
        <v>0.21472232292267265</v>
      </c>
      <c r="BB376" s="55">
        <f t="shared" ca="1" si="239"/>
        <v>-0.39688733303499052</v>
      </c>
      <c r="BC376" s="64">
        <f t="shared" ca="1" si="230"/>
        <v>-1002.1702037827172</v>
      </c>
      <c r="BE376" s="52">
        <f t="shared" ca="1" si="231"/>
        <v>4.0999999999999872</v>
      </c>
      <c r="BF376" s="52" t="str">
        <f t="shared" ca="1" si="232"/>
        <v/>
      </c>
      <c r="BG376" s="52">
        <f t="shared" ca="1" si="240"/>
        <v>4.0999999999999872</v>
      </c>
      <c r="BH376" s="52" t="str">
        <f t="shared" ca="1" si="241"/>
        <v/>
      </c>
    </row>
    <row r="377" spans="19:60">
      <c r="S377" s="68">
        <f t="shared" si="246"/>
        <v>7</v>
      </c>
      <c r="T377" s="69">
        <f t="shared" si="246"/>
        <v>2</v>
      </c>
      <c r="U377" s="70">
        <f t="shared" si="233"/>
        <v>3</v>
      </c>
      <c r="V377" s="68">
        <f t="shared" si="245"/>
        <v>4</v>
      </c>
      <c r="W377" s="70">
        <f t="shared" si="245"/>
        <v>7</v>
      </c>
      <c r="X377" s="71">
        <f t="shared" si="245"/>
        <v>0.42857142857142855</v>
      </c>
      <c r="Y377" s="71">
        <f t="shared" si="245"/>
        <v>0.5</v>
      </c>
      <c r="Z377" s="69">
        <f t="shared" si="245"/>
        <v>10000</v>
      </c>
      <c r="AA377" s="69">
        <f t="shared" ca="1" si="245"/>
        <v>9282.5690518609536</v>
      </c>
      <c r="AB377" s="69">
        <f t="shared" ca="1" si="235"/>
        <v>-717.43094813904645</v>
      </c>
      <c r="AC377" s="69">
        <f t="shared" ca="1" si="236"/>
        <v>188.25048771415089</v>
      </c>
      <c r="AD377" s="73">
        <f t="shared" si="243"/>
        <v>3.9999999999999871</v>
      </c>
      <c r="AE377" s="69">
        <f t="shared" si="247"/>
        <v>0.70000000000000007</v>
      </c>
      <c r="AF377" s="69">
        <f t="shared" si="247"/>
        <v>4.9000000000000004</v>
      </c>
      <c r="AG377" s="78">
        <f t="shared" si="247"/>
        <v>200</v>
      </c>
      <c r="AH377" s="60">
        <f t="shared" si="247"/>
        <v>50</v>
      </c>
      <c r="AI377" s="60">
        <f t="shared" si="247"/>
        <v>245.00000000000003</v>
      </c>
      <c r="AJ377" s="60">
        <f t="shared" si="247"/>
        <v>10245</v>
      </c>
      <c r="AK377" s="60">
        <f t="shared" si="247"/>
        <v>927.43094813904702</v>
      </c>
      <c r="AL377" s="60">
        <f t="shared" si="247"/>
        <v>18.548618962780939</v>
      </c>
      <c r="AM377" s="60">
        <f t="shared" ca="1" si="247"/>
        <v>-1060.5524955459994</v>
      </c>
      <c r="AN377" s="60">
        <f t="shared" ca="1" si="247"/>
        <v>-1060.5524955459994</v>
      </c>
      <c r="AO377" s="60">
        <f t="shared" ca="1" si="247"/>
        <v>1060.5524955459994</v>
      </c>
      <c r="AP377" s="63">
        <f t="shared" si="220"/>
        <v>35</v>
      </c>
      <c r="AQ377" s="62">
        <f t="shared" si="221"/>
        <v>5.8121547406952496</v>
      </c>
      <c r="AR377" s="62">
        <f t="shared" si="222"/>
        <v>290.60773703476247</v>
      </c>
      <c r="AS377" s="62">
        <f t="shared" si="223"/>
        <v>581.21547406952493</v>
      </c>
      <c r="AT377" s="62">
        <f t="shared" si="224"/>
        <v>-290.60773703476247</v>
      </c>
      <c r="AU377" s="62">
        <f t="shared" si="225"/>
        <v>871.82321110428734</v>
      </c>
      <c r="AV377" s="62">
        <f t="shared" si="226"/>
        <v>-1162.4309481390499</v>
      </c>
      <c r="AW377" s="63">
        <f t="shared" si="237"/>
        <v>-290.60773703476252</v>
      </c>
      <c r="AX377" s="61" t="str">
        <f t="shared" ca="1" si="227"/>
        <v/>
      </c>
      <c r="AY377" s="69">
        <f t="shared" ca="1" si="238"/>
        <v>9184.4475044540013</v>
      </c>
      <c r="AZ377" s="51">
        <f t="shared" si="228"/>
        <v>2034.2541592433372</v>
      </c>
      <c r="BA377" s="55">
        <f t="shared" ca="1" si="229"/>
        <v>0.21914775401918646</v>
      </c>
      <c r="BB377" s="55">
        <f t="shared" ca="1" si="239"/>
        <v>-0.40506718840130013</v>
      </c>
      <c r="BC377" s="64">
        <f t="shared" ca="1" si="230"/>
        <v>-1008.038685173809</v>
      </c>
      <c r="BE377" s="52">
        <f t="shared" ca="1" si="231"/>
        <v>3.9999999999999871</v>
      </c>
      <c r="BF377" s="52" t="str">
        <f t="shared" ca="1" si="232"/>
        <v/>
      </c>
      <c r="BG377" s="52">
        <f t="shared" ca="1" si="240"/>
        <v>3.9999999999999871</v>
      </c>
      <c r="BH377" s="52" t="str">
        <f t="shared" ca="1" si="241"/>
        <v/>
      </c>
    </row>
    <row r="378" spans="19:60">
      <c r="S378" s="68">
        <f t="shared" si="246"/>
        <v>7</v>
      </c>
      <c r="T378" s="69">
        <f t="shared" si="246"/>
        <v>2</v>
      </c>
      <c r="U378" s="70">
        <f t="shared" si="233"/>
        <v>3</v>
      </c>
      <c r="V378" s="68">
        <f t="shared" ref="V378:AA393" si="248">V377</f>
        <v>4</v>
      </c>
      <c r="W378" s="70">
        <f t="shared" si="248"/>
        <v>7</v>
      </c>
      <c r="X378" s="71">
        <f t="shared" si="248"/>
        <v>0.42857142857142855</v>
      </c>
      <c r="Y378" s="71">
        <f t="shared" si="248"/>
        <v>0.5</v>
      </c>
      <c r="Z378" s="69">
        <f t="shared" si="248"/>
        <v>10000</v>
      </c>
      <c r="AA378" s="69">
        <f t="shared" ca="1" si="248"/>
        <v>9282.5690518609536</v>
      </c>
      <c r="AB378" s="69">
        <f t="shared" ca="1" si="235"/>
        <v>-717.43094813904645</v>
      </c>
      <c r="AC378" s="69">
        <f t="shared" ref="AC378:AC409" ca="1" si="249">AC377</f>
        <v>188.25048771415089</v>
      </c>
      <c r="AD378" s="73">
        <f t="shared" si="243"/>
        <v>3.899999999999987</v>
      </c>
      <c r="AE378" s="69">
        <f t="shared" si="247"/>
        <v>0.70000000000000007</v>
      </c>
      <c r="AF378" s="69">
        <f t="shared" si="247"/>
        <v>4.9000000000000004</v>
      </c>
      <c r="AG378" s="78">
        <f t="shared" si="247"/>
        <v>200</v>
      </c>
      <c r="AH378" s="60">
        <f t="shared" si="247"/>
        <v>50</v>
      </c>
      <c r="AI378" s="60">
        <f t="shared" si="247"/>
        <v>245.00000000000003</v>
      </c>
      <c r="AJ378" s="60">
        <f t="shared" si="247"/>
        <v>10245</v>
      </c>
      <c r="AK378" s="60">
        <f t="shared" si="247"/>
        <v>927.43094813904702</v>
      </c>
      <c r="AL378" s="60">
        <f t="shared" si="247"/>
        <v>18.548618962780939</v>
      </c>
      <c r="AM378" s="60">
        <f t="shared" ca="1" si="247"/>
        <v>-1060.5524955459994</v>
      </c>
      <c r="AN378" s="60">
        <f t="shared" ca="1" si="247"/>
        <v>-1060.5524955459994</v>
      </c>
      <c r="AO378" s="60">
        <f t="shared" ca="1" si="247"/>
        <v>1060.5524955459994</v>
      </c>
      <c r="AP378" s="63">
        <f t="shared" si="220"/>
        <v>35</v>
      </c>
      <c r="AQ378" s="62">
        <f t="shared" si="221"/>
        <v>5.9355433237900002</v>
      </c>
      <c r="AR378" s="62">
        <f t="shared" si="222"/>
        <v>296.77716618950001</v>
      </c>
      <c r="AS378" s="62">
        <f t="shared" si="223"/>
        <v>593.55433237900002</v>
      </c>
      <c r="AT378" s="62">
        <f t="shared" si="224"/>
        <v>-296.77716618950001</v>
      </c>
      <c r="AU378" s="62">
        <f t="shared" si="225"/>
        <v>890.33149856850002</v>
      </c>
      <c r="AV378" s="62">
        <f t="shared" si="226"/>
        <v>-1187.108664758</v>
      </c>
      <c r="AW378" s="63">
        <f t="shared" si="237"/>
        <v>-296.77716618950001</v>
      </c>
      <c r="AX378" s="61" t="str">
        <f t="shared" ca="1" si="227"/>
        <v/>
      </c>
      <c r="AY378" s="69">
        <f t="shared" ca="1" si="238"/>
        <v>9184.4475044540013</v>
      </c>
      <c r="AZ378" s="51">
        <f t="shared" si="228"/>
        <v>2077.4401633265002</v>
      </c>
      <c r="BA378" s="55">
        <f t="shared" ca="1" si="229"/>
        <v>0.22380013030013696</v>
      </c>
      <c r="BB378" s="55">
        <f t="shared" ca="1" si="239"/>
        <v>-0.41366652352998456</v>
      </c>
      <c r="BC378" s="64">
        <f t="shared" ca="1" si="230"/>
        <v>-1014.2081143285465</v>
      </c>
      <c r="BE378" s="52">
        <f t="shared" ca="1" si="231"/>
        <v>3.899999999999987</v>
      </c>
      <c r="BF378" s="52" t="str">
        <f t="shared" ca="1" si="232"/>
        <v/>
      </c>
      <c r="BG378" s="52">
        <f t="shared" ca="1" si="240"/>
        <v>3.899999999999987</v>
      </c>
      <c r="BH378" s="52" t="str">
        <f t="shared" ca="1" si="241"/>
        <v/>
      </c>
    </row>
    <row r="379" spans="19:60">
      <c r="S379" s="68">
        <f t="shared" ref="S379:T394" si="250">S378</f>
        <v>7</v>
      </c>
      <c r="T379" s="69">
        <f t="shared" si="250"/>
        <v>2</v>
      </c>
      <c r="U379" s="70">
        <f t="shared" si="233"/>
        <v>3</v>
      </c>
      <c r="V379" s="68">
        <f t="shared" si="248"/>
        <v>4</v>
      </c>
      <c r="W379" s="70">
        <f t="shared" si="248"/>
        <v>7</v>
      </c>
      <c r="X379" s="71">
        <f t="shared" si="248"/>
        <v>0.42857142857142855</v>
      </c>
      <c r="Y379" s="71">
        <f t="shared" si="248"/>
        <v>0.5</v>
      </c>
      <c r="Z379" s="69">
        <f t="shared" si="248"/>
        <v>10000</v>
      </c>
      <c r="AA379" s="69">
        <f t="shared" ca="1" si="248"/>
        <v>9282.5690518609536</v>
      </c>
      <c r="AB379" s="69">
        <f t="shared" ca="1" si="235"/>
        <v>-717.43094813904645</v>
      </c>
      <c r="AC379" s="69">
        <f t="shared" ca="1" si="249"/>
        <v>188.25048771415089</v>
      </c>
      <c r="AD379" s="73">
        <f t="shared" si="243"/>
        <v>3.7999999999999869</v>
      </c>
      <c r="AE379" s="69">
        <f t="shared" ref="AE379:AO394" si="251">AE378</f>
        <v>0.70000000000000007</v>
      </c>
      <c r="AF379" s="69">
        <f t="shared" si="251"/>
        <v>4.9000000000000004</v>
      </c>
      <c r="AG379" s="78">
        <f t="shared" si="251"/>
        <v>200</v>
      </c>
      <c r="AH379" s="60">
        <f t="shared" si="251"/>
        <v>50</v>
      </c>
      <c r="AI379" s="60">
        <f t="shared" si="251"/>
        <v>245.00000000000003</v>
      </c>
      <c r="AJ379" s="60">
        <f t="shared" si="251"/>
        <v>10245</v>
      </c>
      <c r="AK379" s="60">
        <f t="shared" si="251"/>
        <v>927.43094813904702</v>
      </c>
      <c r="AL379" s="60">
        <f t="shared" si="251"/>
        <v>18.548618962780939</v>
      </c>
      <c r="AM379" s="60">
        <f t="shared" ca="1" si="251"/>
        <v>-1060.5524955459994</v>
      </c>
      <c r="AN379" s="60">
        <f t="shared" ca="1" si="251"/>
        <v>-1060.5524955459994</v>
      </c>
      <c r="AO379" s="60">
        <f t="shared" ca="1" si="251"/>
        <v>1060.5524955459994</v>
      </c>
      <c r="AP379" s="63">
        <f t="shared" si="220"/>
        <v>35</v>
      </c>
      <c r="AQ379" s="62">
        <f t="shared" si="221"/>
        <v>6.0654260428371067</v>
      </c>
      <c r="AR379" s="62">
        <f t="shared" si="222"/>
        <v>303.27130214185536</v>
      </c>
      <c r="AS379" s="62">
        <f t="shared" si="223"/>
        <v>606.54260428371072</v>
      </c>
      <c r="AT379" s="62">
        <f t="shared" si="224"/>
        <v>-303.27130214185536</v>
      </c>
      <c r="AU379" s="62">
        <f t="shared" si="225"/>
        <v>909.81390642556607</v>
      </c>
      <c r="AV379" s="62">
        <f t="shared" si="226"/>
        <v>-1213.0852085674214</v>
      </c>
      <c r="AW379" s="63">
        <f t="shared" si="237"/>
        <v>-303.27130214185536</v>
      </c>
      <c r="AX379" s="61" t="str">
        <f t="shared" ca="1" si="227"/>
        <v/>
      </c>
      <c r="AY379" s="69">
        <f t="shared" ca="1" si="238"/>
        <v>9184.4475044540013</v>
      </c>
      <c r="AZ379" s="51">
        <f t="shared" si="228"/>
        <v>2122.8991149929875</v>
      </c>
      <c r="BA379" s="55">
        <f t="shared" ca="1" si="229"/>
        <v>0.22869736849061115</v>
      </c>
      <c r="BB379" s="55">
        <f t="shared" ca="1" si="239"/>
        <v>-0.42271845524438939</v>
      </c>
      <c r="BC379" s="64">
        <f t="shared" ca="1" si="230"/>
        <v>-1020.7022502809018</v>
      </c>
      <c r="BE379" s="52">
        <f t="shared" ca="1" si="231"/>
        <v>3.7999999999999869</v>
      </c>
      <c r="BF379" s="52" t="str">
        <f t="shared" ca="1" si="232"/>
        <v/>
      </c>
      <c r="BG379" s="52">
        <f t="shared" ca="1" si="240"/>
        <v>3.7999999999999869</v>
      </c>
      <c r="BH379" s="52" t="str">
        <f t="shared" ca="1" si="241"/>
        <v/>
      </c>
    </row>
    <row r="380" spans="19:60">
      <c r="S380" s="68">
        <f t="shared" si="250"/>
        <v>7</v>
      </c>
      <c r="T380" s="69">
        <f t="shared" si="250"/>
        <v>2</v>
      </c>
      <c r="U380" s="70">
        <f t="shared" si="233"/>
        <v>3</v>
      </c>
      <c r="V380" s="68">
        <f t="shared" si="248"/>
        <v>4</v>
      </c>
      <c r="W380" s="70">
        <f t="shared" si="248"/>
        <v>7</v>
      </c>
      <c r="X380" s="71">
        <f t="shared" si="248"/>
        <v>0.42857142857142855</v>
      </c>
      <c r="Y380" s="71">
        <f t="shared" si="248"/>
        <v>0.5</v>
      </c>
      <c r="Z380" s="69">
        <f t="shared" si="248"/>
        <v>10000</v>
      </c>
      <c r="AA380" s="69">
        <f t="shared" ca="1" si="248"/>
        <v>9282.5690518609536</v>
      </c>
      <c r="AB380" s="69">
        <f t="shared" ca="1" si="235"/>
        <v>-717.43094813904645</v>
      </c>
      <c r="AC380" s="69">
        <f t="shared" ca="1" si="249"/>
        <v>188.25048771415089</v>
      </c>
      <c r="AD380" s="73">
        <f t="shared" si="243"/>
        <v>3.6999999999999869</v>
      </c>
      <c r="AE380" s="69">
        <f t="shared" si="251"/>
        <v>0.70000000000000007</v>
      </c>
      <c r="AF380" s="69">
        <f t="shared" si="251"/>
        <v>4.9000000000000004</v>
      </c>
      <c r="AG380" s="78">
        <f t="shared" si="251"/>
        <v>200</v>
      </c>
      <c r="AH380" s="60">
        <f t="shared" si="251"/>
        <v>50</v>
      </c>
      <c r="AI380" s="60">
        <f t="shared" si="251"/>
        <v>245.00000000000003</v>
      </c>
      <c r="AJ380" s="60">
        <f t="shared" si="251"/>
        <v>10245</v>
      </c>
      <c r="AK380" s="60">
        <f t="shared" si="251"/>
        <v>927.43094813904702</v>
      </c>
      <c r="AL380" s="60">
        <f t="shared" si="251"/>
        <v>18.548618962780939</v>
      </c>
      <c r="AM380" s="60">
        <f t="shared" ca="1" si="251"/>
        <v>-1060.5524955459994</v>
      </c>
      <c r="AN380" s="60">
        <f t="shared" ca="1" si="251"/>
        <v>-1060.5524955459994</v>
      </c>
      <c r="AO380" s="60">
        <f t="shared" ca="1" si="251"/>
        <v>1060.5524955459994</v>
      </c>
      <c r="AP380" s="63">
        <f t="shared" si="220"/>
        <v>35</v>
      </c>
      <c r="AQ380" s="62">
        <f t="shared" si="221"/>
        <v>6.2023294494002723</v>
      </c>
      <c r="AR380" s="62">
        <f t="shared" si="222"/>
        <v>310.1164724700136</v>
      </c>
      <c r="AS380" s="62">
        <f t="shared" si="223"/>
        <v>620.23294494002721</v>
      </c>
      <c r="AT380" s="62">
        <f t="shared" si="224"/>
        <v>-310.1164724700136</v>
      </c>
      <c r="AU380" s="62">
        <f t="shared" si="225"/>
        <v>930.34941741004081</v>
      </c>
      <c r="AV380" s="62">
        <f t="shared" si="226"/>
        <v>-1240.4658898800544</v>
      </c>
      <c r="AW380" s="63">
        <f t="shared" si="237"/>
        <v>-310.1164724700136</v>
      </c>
      <c r="AX380" s="61" t="str">
        <f t="shared" ca="1" si="227"/>
        <v/>
      </c>
      <c r="AY380" s="69">
        <f t="shared" ca="1" si="238"/>
        <v>9184.4475044540013</v>
      </c>
      <c r="AZ380" s="51">
        <f t="shared" si="228"/>
        <v>2170.815307290095</v>
      </c>
      <c r="BA380" s="55">
        <f t="shared" ca="1" si="229"/>
        <v>0.23385932225894873</v>
      </c>
      <c r="BB380" s="55">
        <f t="shared" ca="1" si="239"/>
        <v>-0.4322596805649781</v>
      </c>
      <c r="BC380" s="64">
        <f t="shared" ca="1" si="230"/>
        <v>-1027.5474206090601</v>
      </c>
      <c r="BE380" s="52">
        <f t="shared" ca="1" si="231"/>
        <v>3.6999999999999869</v>
      </c>
      <c r="BF380" s="52" t="str">
        <f t="shared" ca="1" si="232"/>
        <v/>
      </c>
      <c r="BG380" s="52">
        <f t="shared" ca="1" si="240"/>
        <v>3.6999999999999869</v>
      </c>
      <c r="BH380" s="52" t="str">
        <f t="shared" ca="1" si="241"/>
        <v/>
      </c>
    </row>
    <row r="381" spans="19:60">
      <c r="S381" s="68">
        <f t="shared" si="250"/>
        <v>7</v>
      </c>
      <c r="T381" s="69">
        <f t="shared" si="250"/>
        <v>2</v>
      </c>
      <c r="U381" s="70">
        <f t="shared" si="233"/>
        <v>3</v>
      </c>
      <c r="V381" s="68">
        <f t="shared" si="248"/>
        <v>4</v>
      </c>
      <c r="W381" s="70">
        <f t="shared" si="248"/>
        <v>7</v>
      </c>
      <c r="X381" s="71">
        <f t="shared" si="248"/>
        <v>0.42857142857142855</v>
      </c>
      <c r="Y381" s="71">
        <f t="shared" si="248"/>
        <v>0.5</v>
      </c>
      <c r="Z381" s="69">
        <f t="shared" si="248"/>
        <v>10000</v>
      </c>
      <c r="AA381" s="69">
        <f t="shared" ca="1" si="248"/>
        <v>9282.5690518609536</v>
      </c>
      <c r="AB381" s="69">
        <f t="shared" ca="1" si="235"/>
        <v>-717.43094813904645</v>
      </c>
      <c r="AC381" s="69">
        <f t="shared" ca="1" si="249"/>
        <v>188.25048771415089</v>
      </c>
      <c r="AD381" s="73">
        <f t="shared" si="243"/>
        <v>3.5999999999999868</v>
      </c>
      <c r="AE381" s="69">
        <f t="shared" si="251"/>
        <v>0.70000000000000007</v>
      </c>
      <c r="AF381" s="69">
        <f t="shared" si="251"/>
        <v>4.9000000000000004</v>
      </c>
      <c r="AG381" s="78">
        <f t="shared" si="251"/>
        <v>200</v>
      </c>
      <c r="AH381" s="60">
        <f t="shared" si="251"/>
        <v>50</v>
      </c>
      <c r="AI381" s="60">
        <f t="shared" si="251"/>
        <v>245.00000000000003</v>
      </c>
      <c r="AJ381" s="60">
        <f t="shared" si="251"/>
        <v>10245</v>
      </c>
      <c r="AK381" s="60">
        <f t="shared" si="251"/>
        <v>927.43094813904702</v>
      </c>
      <c r="AL381" s="60">
        <f t="shared" si="251"/>
        <v>18.548618962780939</v>
      </c>
      <c r="AM381" s="60">
        <f t="shared" ca="1" si="251"/>
        <v>-1060.5524955459994</v>
      </c>
      <c r="AN381" s="60">
        <f t="shared" ca="1" si="251"/>
        <v>-1060.5524955459994</v>
      </c>
      <c r="AO381" s="60">
        <f t="shared" ca="1" si="251"/>
        <v>1060.5524955459994</v>
      </c>
      <c r="AP381" s="63">
        <f t="shared" si="220"/>
        <v>35</v>
      </c>
      <c r="AQ381" s="62">
        <f t="shared" si="221"/>
        <v>6.3468386007725028</v>
      </c>
      <c r="AR381" s="62">
        <f t="shared" si="222"/>
        <v>317.34193003862515</v>
      </c>
      <c r="AS381" s="62">
        <f t="shared" si="223"/>
        <v>634.6838600772503</v>
      </c>
      <c r="AT381" s="62">
        <f t="shared" si="224"/>
        <v>-317.34193003862515</v>
      </c>
      <c r="AU381" s="62">
        <f t="shared" si="225"/>
        <v>952.02579011587545</v>
      </c>
      <c r="AV381" s="62">
        <f t="shared" si="226"/>
        <v>-1269.3677201545006</v>
      </c>
      <c r="AW381" s="63">
        <f t="shared" si="237"/>
        <v>-317.34193003862515</v>
      </c>
      <c r="AX381" s="61" t="str">
        <f t="shared" ca="1" si="227"/>
        <v/>
      </c>
      <c r="AY381" s="69">
        <f t="shared" ca="1" si="238"/>
        <v>9184.4475044540013</v>
      </c>
      <c r="AZ381" s="51">
        <f t="shared" si="228"/>
        <v>2221.3935102703763</v>
      </c>
      <c r="BA381" s="55">
        <f t="shared" ca="1" si="229"/>
        <v>0.23930805123663854</v>
      </c>
      <c r="BB381" s="55">
        <f t="shared" ca="1" si="239"/>
        <v>-0.442330973958933</v>
      </c>
      <c r="BC381" s="64">
        <f t="shared" ca="1" si="230"/>
        <v>-1034.7728781776716</v>
      </c>
      <c r="BE381" s="52">
        <f t="shared" ca="1" si="231"/>
        <v>3.5999999999999868</v>
      </c>
      <c r="BF381" s="52" t="str">
        <f t="shared" ca="1" si="232"/>
        <v/>
      </c>
      <c r="BG381" s="52">
        <f t="shared" ca="1" si="240"/>
        <v>3.5999999999999868</v>
      </c>
      <c r="BH381" s="52" t="str">
        <f t="shared" ca="1" si="241"/>
        <v/>
      </c>
    </row>
    <row r="382" spans="19:60">
      <c r="S382" s="68">
        <f t="shared" si="250"/>
        <v>7</v>
      </c>
      <c r="T382" s="69">
        <f t="shared" si="250"/>
        <v>2</v>
      </c>
      <c r="U382" s="70">
        <f t="shared" si="233"/>
        <v>3</v>
      </c>
      <c r="V382" s="68">
        <f t="shared" si="248"/>
        <v>4</v>
      </c>
      <c r="W382" s="70">
        <f t="shared" si="248"/>
        <v>7</v>
      </c>
      <c r="X382" s="71">
        <f t="shared" si="248"/>
        <v>0.42857142857142855</v>
      </c>
      <c r="Y382" s="71">
        <f t="shared" si="248"/>
        <v>0.5</v>
      </c>
      <c r="Z382" s="69">
        <f t="shared" si="248"/>
        <v>10000</v>
      </c>
      <c r="AA382" s="69">
        <f t="shared" ca="1" si="248"/>
        <v>9282.5690518609536</v>
      </c>
      <c r="AB382" s="69">
        <f t="shared" ca="1" si="235"/>
        <v>-717.43094813904645</v>
      </c>
      <c r="AC382" s="69">
        <f t="shared" ca="1" si="249"/>
        <v>188.25048771415089</v>
      </c>
      <c r="AD382" s="73">
        <f t="shared" si="243"/>
        <v>3.4999999999999867</v>
      </c>
      <c r="AE382" s="69">
        <f t="shared" si="251"/>
        <v>0.70000000000000007</v>
      </c>
      <c r="AF382" s="69">
        <f t="shared" si="251"/>
        <v>4.9000000000000004</v>
      </c>
      <c r="AG382" s="78">
        <f t="shared" si="251"/>
        <v>200</v>
      </c>
      <c r="AH382" s="60">
        <f t="shared" si="251"/>
        <v>50</v>
      </c>
      <c r="AI382" s="60">
        <f t="shared" si="251"/>
        <v>245.00000000000003</v>
      </c>
      <c r="AJ382" s="60">
        <f t="shared" si="251"/>
        <v>10245</v>
      </c>
      <c r="AK382" s="60">
        <f t="shared" si="251"/>
        <v>927.43094813904702</v>
      </c>
      <c r="AL382" s="60">
        <f t="shared" si="251"/>
        <v>18.548618962780939</v>
      </c>
      <c r="AM382" s="60">
        <f t="shared" ca="1" si="251"/>
        <v>-1060.5524955459994</v>
      </c>
      <c r="AN382" s="60">
        <f t="shared" ca="1" si="251"/>
        <v>-1060.5524955459994</v>
      </c>
      <c r="AO382" s="60">
        <f t="shared" ca="1" si="251"/>
        <v>1060.5524955459994</v>
      </c>
      <c r="AP382" s="63">
        <f t="shared" si="220"/>
        <v>35</v>
      </c>
      <c r="AQ382" s="62">
        <f t="shared" si="221"/>
        <v>6.4996054179374321</v>
      </c>
      <c r="AR382" s="62">
        <f t="shared" si="222"/>
        <v>324.98027089687162</v>
      </c>
      <c r="AS382" s="62">
        <f t="shared" si="223"/>
        <v>649.96054179374323</v>
      </c>
      <c r="AT382" s="62">
        <f t="shared" si="224"/>
        <v>-324.98027089687162</v>
      </c>
      <c r="AU382" s="62">
        <f t="shared" si="225"/>
        <v>974.94081269061485</v>
      </c>
      <c r="AV382" s="62">
        <f t="shared" si="226"/>
        <v>-1299.9210835874865</v>
      </c>
      <c r="AW382" s="63">
        <f t="shared" si="237"/>
        <v>-324.98027089687162</v>
      </c>
      <c r="AX382" s="61" t="str">
        <f t="shared" ca="1" si="227"/>
        <v/>
      </c>
      <c r="AY382" s="69">
        <f t="shared" ca="1" si="238"/>
        <v>9184.4475044540013</v>
      </c>
      <c r="AZ382" s="51">
        <f t="shared" si="228"/>
        <v>2274.8618962781011</v>
      </c>
      <c r="BA382" s="55">
        <f t="shared" ca="1" si="229"/>
        <v>0.2450681361559105</v>
      </c>
      <c r="BB382" s="55">
        <f t="shared" ca="1" si="239"/>
        <v>-0.45297776983254234</v>
      </c>
      <c r="BC382" s="64">
        <f t="shared" ca="1" si="230"/>
        <v>-1042.4112190359181</v>
      </c>
      <c r="BE382" s="52">
        <f t="shared" ca="1" si="231"/>
        <v>3.4999999999999867</v>
      </c>
      <c r="BF382" s="52" t="str">
        <f t="shared" ca="1" si="232"/>
        <v/>
      </c>
      <c r="BG382" s="52">
        <f t="shared" ca="1" si="240"/>
        <v>3.4999999999999867</v>
      </c>
      <c r="BH382" s="52" t="str">
        <f t="shared" ca="1" si="241"/>
        <v/>
      </c>
    </row>
    <row r="383" spans="19:60">
      <c r="S383" s="68">
        <f t="shared" si="250"/>
        <v>7</v>
      </c>
      <c r="T383" s="69">
        <f t="shared" si="250"/>
        <v>2</v>
      </c>
      <c r="U383" s="70">
        <f t="shared" si="233"/>
        <v>3</v>
      </c>
      <c r="V383" s="68">
        <f t="shared" si="248"/>
        <v>4</v>
      </c>
      <c r="W383" s="70">
        <f t="shared" si="248"/>
        <v>7</v>
      </c>
      <c r="X383" s="71">
        <f t="shared" si="248"/>
        <v>0.42857142857142855</v>
      </c>
      <c r="Y383" s="71">
        <f t="shared" si="248"/>
        <v>0.5</v>
      </c>
      <c r="Z383" s="69">
        <f t="shared" si="248"/>
        <v>10000</v>
      </c>
      <c r="AA383" s="69">
        <f t="shared" ca="1" si="248"/>
        <v>9282.5690518609536</v>
      </c>
      <c r="AB383" s="69">
        <f t="shared" ca="1" si="235"/>
        <v>-717.43094813904645</v>
      </c>
      <c r="AC383" s="69">
        <f t="shared" ca="1" si="249"/>
        <v>188.25048771415089</v>
      </c>
      <c r="AD383" s="73">
        <f t="shared" si="243"/>
        <v>3.3999999999999866</v>
      </c>
      <c r="AE383" s="69">
        <f t="shared" si="251"/>
        <v>0.70000000000000007</v>
      </c>
      <c r="AF383" s="69">
        <f t="shared" si="251"/>
        <v>4.9000000000000004</v>
      </c>
      <c r="AG383" s="78">
        <f t="shared" si="251"/>
        <v>200</v>
      </c>
      <c r="AH383" s="60">
        <f t="shared" si="251"/>
        <v>50</v>
      </c>
      <c r="AI383" s="60">
        <f t="shared" si="251"/>
        <v>245.00000000000003</v>
      </c>
      <c r="AJ383" s="60">
        <f t="shared" si="251"/>
        <v>10245</v>
      </c>
      <c r="AK383" s="60">
        <f t="shared" si="251"/>
        <v>927.43094813904702</v>
      </c>
      <c r="AL383" s="60">
        <f t="shared" si="251"/>
        <v>18.548618962780939</v>
      </c>
      <c r="AM383" s="60">
        <f t="shared" ca="1" si="251"/>
        <v>-1060.5524955459994</v>
      </c>
      <c r="AN383" s="60">
        <f t="shared" ca="1" si="251"/>
        <v>-1060.5524955459994</v>
      </c>
      <c r="AO383" s="60">
        <f t="shared" ca="1" si="251"/>
        <v>1060.5524955459994</v>
      </c>
      <c r="AP383" s="63">
        <f t="shared" si="220"/>
        <v>35</v>
      </c>
      <c r="AQ383" s="62">
        <f t="shared" si="221"/>
        <v>6.6613585184650042</v>
      </c>
      <c r="AR383" s="62">
        <f t="shared" si="222"/>
        <v>333.06792592325019</v>
      </c>
      <c r="AS383" s="62">
        <f t="shared" si="223"/>
        <v>666.13585184650037</v>
      </c>
      <c r="AT383" s="62">
        <f t="shared" si="224"/>
        <v>-333.06792592325019</v>
      </c>
      <c r="AU383" s="62">
        <f t="shared" si="225"/>
        <v>999.20377776975056</v>
      </c>
      <c r="AV383" s="62">
        <f t="shared" si="226"/>
        <v>-1332.2717036930007</v>
      </c>
      <c r="AW383" s="63">
        <f t="shared" si="237"/>
        <v>-333.06792592325019</v>
      </c>
      <c r="AX383" s="61" t="str">
        <f t="shared" ca="1" si="227"/>
        <v/>
      </c>
      <c r="AY383" s="69">
        <f t="shared" ca="1" si="238"/>
        <v>9184.4475044540013</v>
      </c>
      <c r="AZ383" s="51">
        <f t="shared" si="228"/>
        <v>2331.4754814627513</v>
      </c>
      <c r="BA383" s="55">
        <f t="shared" ca="1" si="229"/>
        <v>0.25116704959984554</v>
      </c>
      <c r="BB383" s="55">
        <f t="shared" ca="1" si="239"/>
        <v>-0.464250847816364</v>
      </c>
      <c r="BC383" s="64">
        <f t="shared" ca="1" si="230"/>
        <v>-1050.4988740622966</v>
      </c>
      <c r="BE383" s="52">
        <f t="shared" ca="1" si="231"/>
        <v>3.3999999999999866</v>
      </c>
      <c r="BF383" s="52" t="str">
        <f t="shared" ca="1" si="232"/>
        <v/>
      </c>
      <c r="BG383" s="52" t="str">
        <f t="shared" ca="1" si="240"/>
        <v/>
      </c>
      <c r="BH383" s="52" t="str">
        <f t="shared" ca="1" si="241"/>
        <v/>
      </c>
    </row>
    <row r="384" spans="19:60">
      <c r="S384" s="68">
        <f t="shared" si="250"/>
        <v>7</v>
      </c>
      <c r="T384" s="69">
        <f t="shared" si="250"/>
        <v>2</v>
      </c>
      <c r="U384" s="70">
        <f t="shared" si="233"/>
        <v>3</v>
      </c>
      <c r="V384" s="68">
        <f t="shared" si="248"/>
        <v>4</v>
      </c>
      <c r="W384" s="70">
        <f t="shared" si="248"/>
        <v>7</v>
      </c>
      <c r="X384" s="71">
        <f t="shared" si="248"/>
        <v>0.42857142857142855</v>
      </c>
      <c r="Y384" s="71">
        <f t="shared" si="248"/>
        <v>0.5</v>
      </c>
      <c r="Z384" s="69">
        <f t="shared" si="248"/>
        <v>10000</v>
      </c>
      <c r="AA384" s="69">
        <f t="shared" ca="1" si="248"/>
        <v>9282.5690518609536</v>
      </c>
      <c r="AB384" s="69">
        <f t="shared" ca="1" si="235"/>
        <v>-717.43094813904645</v>
      </c>
      <c r="AC384" s="69">
        <f t="shared" ca="1" si="249"/>
        <v>188.25048771415089</v>
      </c>
      <c r="AD384" s="73">
        <f t="shared" si="243"/>
        <v>3.2999999999999865</v>
      </c>
      <c r="AE384" s="69">
        <f t="shared" si="251"/>
        <v>0.70000000000000007</v>
      </c>
      <c r="AF384" s="69">
        <f t="shared" si="251"/>
        <v>4.9000000000000004</v>
      </c>
      <c r="AG384" s="78">
        <f t="shared" si="251"/>
        <v>200</v>
      </c>
      <c r="AH384" s="60">
        <f t="shared" si="251"/>
        <v>50</v>
      </c>
      <c r="AI384" s="60">
        <f t="shared" si="251"/>
        <v>245.00000000000003</v>
      </c>
      <c r="AJ384" s="60">
        <f t="shared" si="251"/>
        <v>10245</v>
      </c>
      <c r="AK384" s="60">
        <f t="shared" si="251"/>
        <v>927.43094813904702</v>
      </c>
      <c r="AL384" s="60">
        <f t="shared" si="251"/>
        <v>18.548618962780939</v>
      </c>
      <c r="AM384" s="60">
        <f t="shared" ca="1" si="251"/>
        <v>-1060.5524955459994</v>
      </c>
      <c r="AN384" s="60">
        <f t="shared" ca="1" si="251"/>
        <v>-1060.5524955459994</v>
      </c>
      <c r="AO384" s="60">
        <f t="shared" ca="1" si="251"/>
        <v>1060.5524955459994</v>
      </c>
      <c r="AP384" s="63">
        <f t="shared" si="220"/>
        <v>35</v>
      </c>
      <c r="AQ384" s="62">
        <f t="shared" si="221"/>
        <v>6.8329148372063688</v>
      </c>
      <c r="AR384" s="62">
        <f t="shared" si="222"/>
        <v>341.64574186031842</v>
      </c>
      <c r="AS384" s="62">
        <f t="shared" si="223"/>
        <v>683.29148372063685</v>
      </c>
      <c r="AT384" s="62">
        <f t="shared" si="224"/>
        <v>-341.64574186031842</v>
      </c>
      <c r="AU384" s="62">
        <f t="shared" si="225"/>
        <v>1024.9372255809553</v>
      </c>
      <c r="AV384" s="62">
        <f t="shared" si="226"/>
        <v>-1366.5829674412737</v>
      </c>
      <c r="AW384" s="63">
        <f t="shared" si="237"/>
        <v>-341.64574186031837</v>
      </c>
      <c r="AX384" s="61" t="str">
        <f t="shared" ca="1" si="227"/>
        <v/>
      </c>
      <c r="AY384" s="69">
        <f t="shared" ca="1" si="238"/>
        <v>9184.4475044540013</v>
      </c>
      <c r="AZ384" s="51">
        <f t="shared" si="228"/>
        <v>2391.5201930222288</v>
      </c>
      <c r="BA384" s="55">
        <f t="shared" ca="1" si="229"/>
        <v>0.25763559416159482</v>
      </c>
      <c r="BB384" s="55">
        <f t="shared" ca="1" si="239"/>
        <v>-0.47620714264768998</v>
      </c>
      <c r="BC384" s="64">
        <f t="shared" ca="1" si="230"/>
        <v>-1059.0766899993648</v>
      </c>
      <c r="BE384" s="52">
        <f t="shared" ca="1" si="231"/>
        <v>3.2999999999999865</v>
      </c>
      <c r="BF384" s="52" t="str">
        <f t="shared" ca="1" si="232"/>
        <v/>
      </c>
      <c r="BG384" s="52" t="str">
        <f t="shared" ca="1" si="240"/>
        <v/>
      </c>
      <c r="BH384" s="52" t="str">
        <f t="shared" ca="1" si="241"/>
        <v/>
      </c>
    </row>
    <row r="385" spans="19:60">
      <c r="S385" s="68">
        <f t="shared" si="250"/>
        <v>7</v>
      </c>
      <c r="T385" s="69">
        <f t="shared" si="250"/>
        <v>2</v>
      </c>
      <c r="U385" s="70">
        <f t="shared" si="233"/>
        <v>3</v>
      </c>
      <c r="V385" s="68">
        <f t="shared" si="248"/>
        <v>4</v>
      </c>
      <c r="W385" s="70">
        <f t="shared" si="248"/>
        <v>7</v>
      </c>
      <c r="X385" s="71">
        <f t="shared" si="248"/>
        <v>0.42857142857142855</v>
      </c>
      <c r="Y385" s="71">
        <f t="shared" si="248"/>
        <v>0.5</v>
      </c>
      <c r="Z385" s="69">
        <f t="shared" si="248"/>
        <v>10000</v>
      </c>
      <c r="AA385" s="69">
        <f t="shared" ca="1" si="248"/>
        <v>9282.5690518609536</v>
      </c>
      <c r="AB385" s="69">
        <f t="shared" ca="1" si="235"/>
        <v>-717.43094813904645</v>
      </c>
      <c r="AC385" s="69">
        <f t="shared" ca="1" si="249"/>
        <v>188.25048771415089</v>
      </c>
      <c r="AD385" s="73">
        <f t="shared" si="243"/>
        <v>3.1999999999999864</v>
      </c>
      <c r="AE385" s="69">
        <f t="shared" si="251"/>
        <v>0.70000000000000007</v>
      </c>
      <c r="AF385" s="69">
        <f t="shared" si="251"/>
        <v>4.9000000000000004</v>
      </c>
      <c r="AG385" s="78">
        <f t="shared" si="251"/>
        <v>200</v>
      </c>
      <c r="AH385" s="60">
        <f t="shared" si="251"/>
        <v>50</v>
      </c>
      <c r="AI385" s="60">
        <f t="shared" si="251"/>
        <v>245.00000000000003</v>
      </c>
      <c r="AJ385" s="60">
        <f t="shared" si="251"/>
        <v>10245</v>
      </c>
      <c r="AK385" s="60">
        <f t="shared" si="251"/>
        <v>927.43094813904702</v>
      </c>
      <c r="AL385" s="60">
        <f t="shared" si="251"/>
        <v>18.548618962780939</v>
      </c>
      <c r="AM385" s="60">
        <f t="shared" ca="1" si="251"/>
        <v>-1060.5524955459994</v>
      </c>
      <c r="AN385" s="60">
        <f t="shared" ca="1" si="251"/>
        <v>-1060.5524955459994</v>
      </c>
      <c r="AO385" s="60">
        <f t="shared" ca="1" si="251"/>
        <v>1060.5524955459994</v>
      </c>
      <c r="AP385" s="63">
        <f t="shared" si="220"/>
        <v>35</v>
      </c>
      <c r="AQ385" s="62">
        <f t="shared" si="221"/>
        <v>7.0151934258690689</v>
      </c>
      <c r="AR385" s="62">
        <f t="shared" si="222"/>
        <v>350.75967129345344</v>
      </c>
      <c r="AS385" s="62">
        <f t="shared" si="223"/>
        <v>701.51934258690687</v>
      </c>
      <c r="AT385" s="62">
        <f t="shared" si="224"/>
        <v>-350.75967129345344</v>
      </c>
      <c r="AU385" s="62">
        <f t="shared" si="225"/>
        <v>1052.2790138803603</v>
      </c>
      <c r="AV385" s="62">
        <f t="shared" si="226"/>
        <v>-1403.0386851738137</v>
      </c>
      <c r="AW385" s="63">
        <f t="shared" si="237"/>
        <v>-350.75967129345349</v>
      </c>
      <c r="AX385" s="61" t="str">
        <f t="shared" ca="1" si="227"/>
        <v/>
      </c>
      <c r="AY385" s="69">
        <f t="shared" ca="1" si="238"/>
        <v>9184.4475044540013</v>
      </c>
      <c r="AZ385" s="51">
        <f t="shared" si="228"/>
        <v>2455.3176990541742</v>
      </c>
      <c r="BA385" s="55">
        <f t="shared" ca="1" si="229"/>
        <v>0.26450842275845354</v>
      </c>
      <c r="BB385" s="55">
        <f t="shared" ca="1" si="239"/>
        <v>-0.48891070590597407</v>
      </c>
      <c r="BC385" s="64">
        <f t="shared" ca="1" si="230"/>
        <v>-1068.1906194324999</v>
      </c>
      <c r="BE385" s="52">
        <f t="shared" ca="1" si="231"/>
        <v>3.1999999999999864</v>
      </c>
      <c r="BF385" s="52" t="str">
        <f t="shared" ca="1" si="232"/>
        <v/>
      </c>
      <c r="BG385" s="52" t="str">
        <f t="shared" ca="1" si="240"/>
        <v/>
      </c>
      <c r="BH385" s="52" t="str">
        <f t="shared" ca="1" si="241"/>
        <v/>
      </c>
    </row>
    <row r="386" spans="19:60">
      <c r="S386" s="68">
        <f t="shared" si="250"/>
        <v>7</v>
      </c>
      <c r="T386" s="69">
        <f t="shared" si="250"/>
        <v>2</v>
      </c>
      <c r="U386" s="70">
        <f t="shared" si="233"/>
        <v>3</v>
      </c>
      <c r="V386" s="68">
        <f t="shared" si="248"/>
        <v>4</v>
      </c>
      <c r="W386" s="70">
        <f t="shared" si="248"/>
        <v>7</v>
      </c>
      <c r="X386" s="71">
        <f t="shared" si="248"/>
        <v>0.42857142857142855</v>
      </c>
      <c r="Y386" s="71">
        <f t="shared" si="248"/>
        <v>0.5</v>
      </c>
      <c r="Z386" s="69">
        <f t="shared" si="248"/>
        <v>10000</v>
      </c>
      <c r="AA386" s="69">
        <f t="shared" ca="1" si="248"/>
        <v>9282.5690518609536</v>
      </c>
      <c r="AB386" s="69">
        <f t="shared" ca="1" si="235"/>
        <v>-717.43094813904645</v>
      </c>
      <c r="AC386" s="69">
        <f t="shared" ca="1" si="249"/>
        <v>188.25048771415089</v>
      </c>
      <c r="AD386" s="73">
        <f t="shared" si="243"/>
        <v>3.0999999999999863</v>
      </c>
      <c r="AE386" s="69">
        <f t="shared" si="251"/>
        <v>0.70000000000000007</v>
      </c>
      <c r="AF386" s="69">
        <f t="shared" si="251"/>
        <v>4.9000000000000004</v>
      </c>
      <c r="AG386" s="78">
        <f t="shared" si="251"/>
        <v>200</v>
      </c>
      <c r="AH386" s="60">
        <f t="shared" si="251"/>
        <v>50</v>
      </c>
      <c r="AI386" s="60">
        <f t="shared" si="251"/>
        <v>245.00000000000003</v>
      </c>
      <c r="AJ386" s="60">
        <f t="shared" si="251"/>
        <v>10245</v>
      </c>
      <c r="AK386" s="60">
        <f t="shared" si="251"/>
        <v>927.43094813904702</v>
      </c>
      <c r="AL386" s="60">
        <f t="shared" si="251"/>
        <v>18.548618962780939</v>
      </c>
      <c r="AM386" s="60">
        <f t="shared" ca="1" si="251"/>
        <v>-1060.5524955459994</v>
      </c>
      <c r="AN386" s="60">
        <f t="shared" ca="1" si="251"/>
        <v>-1060.5524955459994</v>
      </c>
      <c r="AO386" s="60">
        <f t="shared" ca="1" si="251"/>
        <v>1060.5524955459994</v>
      </c>
      <c r="AP386" s="63">
        <f t="shared" si="220"/>
        <v>35</v>
      </c>
      <c r="AQ386" s="62">
        <f t="shared" si="221"/>
        <v>7.2092319234777493</v>
      </c>
      <c r="AR386" s="62">
        <f t="shared" si="222"/>
        <v>360.46159617388747</v>
      </c>
      <c r="AS386" s="62">
        <f t="shared" si="223"/>
        <v>720.92319234777494</v>
      </c>
      <c r="AT386" s="62">
        <f t="shared" si="224"/>
        <v>-360.46159617388747</v>
      </c>
      <c r="AU386" s="62">
        <f t="shared" si="225"/>
        <v>1081.3847885216624</v>
      </c>
      <c r="AV386" s="62">
        <f t="shared" si="226"/>
        <v>-1441.8463846955499</v>
      </c>
      <c r="AW386" s="63">
        <f t="shared" si="237"/>
        <v>-360.46159617388753</v>
      </c>
      <c r="AX386" s="61" t="str">
        <f t="shared" ca="1" si="227"/>
        <v/>
      </c>
      <c r="AY386" s="69">
        <f t="shared" ca="1" si="238"/>
        <v>9184.4475044540013</v>
      </c>
      <c r="AZ386" s="51">
        <f t="shared" si="228"/>
        <v>2523.2311732172125</v>
      </c>
      <c r="BA386" s="55">
        <f t="shared" ca="1" si="229"/>
        <v>0.27182465965188368</v>
      </c>
      <c r="BB386" s="55">
        <f t="shared" ca="1" si="239"/>
        <v>-0.50243385389059891</v>
      </c>
      <c r="BC386" s="64">
        <f t="shared" ca="1" si="230"/>
        <v>-1077.892544312934</v>
      </c>
      <c r="BE386" s="52">
        <f t="shared" ca="1" si="231"/>
        <v>3.0999999999999863</v>
      </c>
      <c r="BF386" s="52" t="str">
        <f t="shared" ca="1" si="232"/>
        <v/>
      </c>
      <c r="BG386" s="52" t="str">
        <f t="shared" ca="1" si="240"/>
        <v/>
      </c>
      <c r="BH386" s="52" t="str">
        <f t="shared" ca="1" si="241"/>
        <v/>
      </c>
    </row>
    <row r="387" spans="19:60">
      <c r="S387" s="68">
        <f t="shared" si="250"/>
        <v>7</v>
      </c>
      <c r="T387" s="69">
        <f t="shared" si="250"/>
        <v>2</v>
      </c>
      <c r="U387" s="70">
        <f t="shared" si="233"/>
        <v>3</v>
      </c>
      <c r="V387" s="68">
        <f t="shared" si="248"/>
        <v>4</v>
      </c>
      <c r="W387" s="70">
        <f t="shared" si="248"/>
        <v>7</v>
      </c>
      <c r="X387" s="71">
        <f t="shared" si="248"/>
        <v>0.42857142857142855</v>
      </c>
      <c r="Y387" s="71">
        <f t="shared" si="248"/>
        <v>0.5</v>
      </c>
      <c r="Z387" s="69">
        <f t="shared" si="248"/>
        <v>10000</v>
      </c>
      <c r="AA387" s="69">
        <f t="shared" ca="1" si="248"/>
        <v>9282.5690518609536</v>
      </c>
      <c r="AB387" s="69">
        <f t="shared" ca="1" si="235"/>
        <v>-717.43094813904645</v>
      </c>
      <c r="AC387" s="69">
        <f t="shared" ca="1" si="249"/>
        <v>188.25048771415089</v>
      </c>
      <c r="AD387" s="73">
        <f t="shared" si="243"/>
        <v>2.9999999999999862</v>
      </c>
      <c r="AE387" s="69">
        <f t="shared" si="251"/>
        <v>0.70000000000000007</v>
      </c>
      <c r="AF387" s="69">
        <f t="shared" si="251"/>
        <v>4.9000000000000004</v>
      </c>
      <c r="AG387" s="78">
        <f t="shared" si="251"/>
        <v>200</v>
      </c>
      <c r="AH387" s="60">
        <f t="shared" si="251"/>
        <v>50</v>
      </c>
      <c r="AI387" s="60">
        <f t="shared" si="251"/>
        <v>245.00000000000003</v>
      </c>
      <c r="AJ387" s="60">
        <f t="shared" si="251"/>
        <v>10245</v>
      </c>
      <c r="AK387" s="60">
        <f t="shared" si="251"/>
        <v>927.43094813904702</v>
      </c>
      <c r="AL387" s="60">
        <f t="shared" si="251"/>
        <v>18.548618962780939</v>
      </c>
      <c r="AM387" s="60">
        <f t="shared" ca="1" si="251"/>
        <v>-1060.5524955459994</v>
      </c>
      <c r="AN387" s="60">
        <f t="shared" ca="1" si="251"/>
        <v>-1060.5524955459994</v>
      </c>
      <c r="AO387" s="60">
        <f t="shared" ca="1" si="251"/>
        <v>1060.5524955459994</v>
      </c>
      <c r="AP387" s="63">
        <f t="shared" si="220"/>
        <v>35</v>
      </c>
      <c r="AQ387" s="62">
        <f t="shared" si="221"/>
        <v>7.4162063209270084</v>
      </c>
      <c r="AR387" s="62">
        <f t="shared" si="222"/>
        <v>370.81031604635041</v>
      </c>
      <c r="AS387" s="62">
        <f t="shared" si="223"/>
        <v>741.62063209270082</v>
      </c>
      <c r="AT387" s="62">
        <f t="shared" si="224"/>
        <v>-370.81031604635041</v>
      </c>
      <c r="AU387" s="62">
        <f t="shared" si="225"/>
        <v>1112.4309481390512</v>
      </c>
      <c r="AV387" s="62">
        <f t="shared" si="226"/>
        <v>-1483.2412641854016</v>
      </c>
      <c r="AW387" s="63">
        <f t="shared" si="237"/>
        <v>-370.81031604635041</v>
      </c>
      <c r="AX387" s="61" t="str">
        <f t="shared" ca="1" si="227"/>
        <v/>
      </c>
      <c r="AY387" s="69">
        <f t="shared" ca="1" si="238"/>
        <v>9184.4475044540013</v>
      </c>
      <c r="AZ387" s="51">
        <f t="shared" si="228"/>
        <v>2595.6722123244526</v>
      </c>
      <c r="BA387" s="55">
        <f t="shared" ca="1" si="229"/>
        <v>0.2796286456715425</v>
      </c>
      <c r="BB387" s="55">
        <f t="shared" ca="1" si="239"/>
        <v>-0.51685854507419859</v>
      </c>
      <c r="BC387" s="64">
        <f t="shared" ca="1" si="230"/>
        <v>-1088.2412641853969</v>
      </c>
      <c r="BE387" s="52">
        <f t="shared" ca="1" si="231"/>
        <v>2.9999999999999862</v>
      </c>
      <c r="BF387" s="52" t="str">
        <f t="shared" ca="1" si="232"/>
        <v/>
      </c>
      <c r="BG387" s="52" t="str">
        <f t="shared" ca="1" si="240"/>
        <v/>
      </c>
      <c r="BH387" s="52" t="str">
        <f t="shared" ca="1" si="241"/>
        <v/>
      </c>
    </row>
    <row r="388" spans="19:60">
      <c r="S388" s="68">
        <f t="shared" si="250"/>
        <v>7</v>
      </c>
      <c r="T388" s="69">
        <f t="shared" si="250"/>
        <v>2</v>
      </c>
      <c r="U388" s="70">
        <f t="shared" si="233"/>
        <v>3</v>
      </c>
      <c r="V388" s="68">
        <f t="shared" si="248"/>
        <v>4</v>
      </c>
      <c r="W388" s="70">
        <f t="shared" si="248"/>
        <v>7</v>
      </c>
      <c r="X388" s="71">
        <f t="shared" si="248"/>
        <v>0.42857142857142855</v>
      </c>
      <c r="Y388" s="71">
        <f t="shared" si="248"/>
        <v>0.5</v>
      </c>
      <c r="Z388" s="69">
        <f t="shared" si="248"/>
        <v>10000</v>
      </c>
      <c r="AA388" s="69">
        <f t="shared" ca="1" si="248"/>
        <v>9282.5690518609536</v>
      </c>
      <c r="AB388" s="69">
        <f t="shared" ca="1" si="235"/>
        <v>-717.43094813904645</v>
      </c>
      <c r="AC388" s="69">
        <f t="shared" ca="1" si="249"/>
        <v>188.25048771415089</v>
      </c>
      <c r="AD388" s="73">
        <f t="shared" si="243"/>
        <v>2.8999999999999861</v>
      </c>
      <c r="AE388" s="69">
        <f t="shared" si="251"/>
        <v>0.70000000000000007</v>
      </c>
      <c r="AF388" s="69">
        <f t="shared" si="251"/>
        <v>4.9000000000000004</v>
      </c>
      <c r="AG388" s="78">
        <f t="shared" si="251"/>
        <v>200</v>
      </c>
      <c r="AH388" s="60">
        <f t="shared" si="251"/>
        <v>50</v>
      </c>
      <c r="AI388" s="60">
        <f t="shared" si="251"/>
        <v>245.00000000000003</v>
      </c>
      <c r="AJ388" s="60">
        <f t="shared" si="251"/>
        <v>10245</v>
      </c>
      <c r="AK388" s="60">
        <f t="shared" si="251"/>
        <v>927.43094813904702</v>
      </c>
      <c r="AL388" s="60">
        <f t="shared" si="251"/>
        <v>18.548618962780939</v>
      </c>
      <c r="AM388" s="60">
        <f t="shared" ca="1" si="251"/>
        <v>-1060.5524955459994</v>
      </c>
      <c r="AN388" s="60">
        <f t="shared" ca="1" si="251"/>
        <v>-1060.5524955459994</v>
      </c>
      <c r="AO388" s="60">
        <f t="shared" ca="1" si="251"/>
        <v>1060.5524955459994</v>
      </c>
      <c r="AP388" s="63">
        <f t="shared" si="220"/>
        <v>35</v>
      </c>
      <c r="AQ388" s="62">
        <f t="shared" si="221"/>
        <v>7.6374548147520791</v>
      </c>
      <c r="AR388" s="62">
        <f t="shared" si="222"/>
        <v>381.87274073760398</v>
      </c>
      <c r="AS388" s="62">
        <f t="shared" si="223"/>
        <v>763.74548147520795</v>
      </c>
      <c r="AT388" s="62">
        <f t="shared" si="224"/>
        <v>-381.87274073760398</v>
      </c>
      <c r="AU388" s="62">
        <f t="shared" si="225"/>
        <v>1145.6182222128118</v>
      </c>
      <c r="AV388" s="62">
        <f t="shared" si="226"/>
        <v>-1527.4909629504159</v>
      </c>
      <c r="AW388" s="63">
        <f t="shared" si="237"/>
        <v>-381.87274073760409</v>
      </c>
      <c r="AX388" s="61" t="str">
        <f t="shared" ca="1" si="227"/>
        <v/>
      </c>
      <c r="AY388" s="69">
        <f t="shared" ca="1" si="238"/>
        <v>9184.4475044540013</v>
      </c>
      <c r="AZ388" s="51">
        <f t="shared" si="228"/>
        <v>2673.1091851632277</v>
      </c>
      <c r="BA388" s="55">
        <f t="shared" ca="1" si="229"/>
        <v>0.28797083762359166</v>
      </c>
      <c r="BB388" s="55">
        <f t="shared" ca="1" si="239"/>
        <v>-0.53227804254632283</v>
      </c>
      <c r="BC388" s="64">
        <f t="shared" ca="1" si="230"/>
        <v>-1099.3036888766505</v>
      </c>
      <c r="BE388" s="52">
        <f t="shared" ca="1" si="231"/>
        <v>2.8999999999999861</v>
      </c>
      <c r="BF388" s="52" t="str">
        <f t="shared" ca="1" si="232"/>
        <v/>
      </c>
      <c r="BG388" s="52" t="str">
        <f t="shared" ca="1" si="240"/>
        <v/>
      </c>
      <c r="BH388" s="52" t="str">
        <f t="shared" ca="1" si="241"/>
        <v/>
      </c>
    </row>
    <row r="389" spans="19:60">
      <c r="S389" s="68">
        <f t="shared" si="250"/>
        <v>7</v>
      </c>
      <c r="T389" s="69">
        <f t="shared" si="250"/>
        <v>2</v>
      </c>
      <c r="U389" s="70">
        <f t="shared" si="233"/>
        <v>3</v>
      </c>
      <c r="V389" s="68">
        <f t="shared" si="248"/>
        <v>4</v>
      </c>
      <c r="W389" s="70">
        <f t="shared" si="248"/>
        <v>7</v>
      </c>
      <c r="X389" s="71">
        <f t="shared" si="248"/>
        <v>0.42857142857142855</v>
      </c>
      <c r="Y389" s="71">
        <f t="shared" si="248"/>
        <v>0.5</v>
      </c>
      <c r="Z389" s="69">
        <f t="shared" si="248"/>
        <v>10000</v>
      </c>
      <c r="AA389" s="69">
        <f t="shared" ca="1" si="248"/>
        <v>9282.5690518609536</v>
      </c>
      <c r="AB389" s="69">
        <f t="shared" ca="1" si="235"/>
        <v>-717.43094813904645</v>
      </c>
      <c r="AC389" s="69">
        <f t="shared" ca="1" si="249"/>
        <v>188.25048771415089</v>
      </c>
      <c r="AD389" s="73">
        <f t="shared" si="243"/>
        <v>2.7999999999999861</v>
      </c>
      <c r="AE389" s="69">
        <f t="shared" si="251"/>
        <v>0.70000000000000007</v>
      </c>
      <c r="AF389" s="69">
        <f t="shared" si="251"/>
        <v>4.9000000000000004</v>
      </c>
      <c r="AG389" s="78">
        <f t="shared" si="251"/>
        <v>200</v>
      </c>
      <c r="AH389" s="60">
        <f t="shared" si="251"/>
        <v>50</v>
      </c>
      <c r="AI389" s="60">
        <f t="shared" si="251"/>
        <v>245.00000000000003</v>
      </c>
      <c r="AJ389" s="60">
        <f t="shared" si="251"/>
        <v>10245</v>
      </c>
      <c r="AK389" s="60">
        <f t="shared" si="251"/>
        <v>927.43094813904702</v>
      </c>
      <c r="AL389" s="60">
        <f t="shared" si="251"/>
        <v>18.548618962780939</v>
      </c>
      <c r="AM389" s="60">
        <f t="shared" ca="1" si="251"/>
        <v>-1060.5524955459994</v>
      </c>
      <c r="AN389" s="60">
        <f t="shared" ca="1" si="251"/>
        <v>-1060.5524955459994</v>
      </c>
      <c r="AO389" s="60">
        <f t="shared" ca="1" si="251"/>
        <v>1060.5524955459994</v>
      </c>
      <c r="AP389" s="63">
        <f t="shared" si="220"/>
        <v>35</v>
      </c>
      <c r="AQ389" s="62">
        <f t="shared" si="221"/>
        <v>7.8745067724217979</v>
      </c>
      <c r="AR389" s="62">
        <f t="shared" si="222"/>
        <v>393.72533862108992</v>
      </c>
      <c r="AS389" s="62">
        <f t="shared" si="223"/>
        <v>787.45067724217984</v>
      </c>
      <c r="AT389" s="62">
        <f t="shared" si="224"/>
        <v>-393.72533862108992</v>
      </c>
      <c r="AU389" s="62">
        <f t="shared" si="225"/>
        <v>1181.1760158632696</v>
      </c>
      <c r="AV389" s="62">
        <f t="shared" si="226"/>
        <v>-1574.9013544843597</v>
      </c>
      <c r="AW389" s="63">
        <f t="shared" si="237"/>
        <v>-393.72533862109003</v>
      </c>
      <c r="AX389" s="61" t="str">
        <f t="shared" ca="1" si="227"/>
        <v/>
      </c>
      <c r="AY389" s="69">
        <f t="shared" ca="1" si="238"/>
        <v>9184.4475044540013</v>
      </c>
      <c r="AZ389" s="51">
        <f t="shared" si="228"/>
        <v>2756.0773703476293</v>
      </c>
      <c r="BA389" s="55">
        <f t="shared" ca="1" si="229"/>
        <v>0.29690890042935858</v>
      </c>
      <c r="BB389" s="55">
        <f t="shared" ca="1" si="239"/>
        <v>-0.54879893269502711</v>
      </c>
      <c r="BC389" s="64">
        <f t="shared" ca="1" si="230"/>
        <v>-1111.1562867601365</v>
      </c>
      <c r="BE389" s="52">
        <f t="shared" ca="1" si="231"/>
        <v>2.7999999999999861</v>
      </c>
      <c r="BF389" s="52" t="str">
        <f t="shared" ca="1" si="232"/>
        <v/>
      </c>
      <c r="BG389" s="52" t="str">
        <f t="shared" ca="1" si="240"/>
        <v/>
      </c>
      <c r="BH389" s="52" t="str">
        <f t="shared" ca="1" si="241"/>
        <v/>
      </c>
    </row>
    <row r="390" spans="19:60">
      <c r="S390" s="68">
        <f t="shared" si="250"/>
        <v>7</v>
      </c>
      <c r="T390" s="69">
        <f t="shared" si="250"/>
        <v>2</v>
      </c>
      <c r="U390" s="70">
        <f t="shared" si="233"/>
        <v>3</v>
      </c>
      <c r="V390" s="68">
        <f t="shared" si="248"/>
        <v>4</v>
      </c>
      <c r="W390" s="70">
        <f t="shared" si="248"/>
        <v>7</v>
      </c>
      <c r="X390" s="71">
        <f t="shared" si="248"/>
        <v>0.42857142857142855</v>
      </c>
      <c r="Y390" s="71">
        <f t="shared" si="248"/>
        <v>0.5</v>
      </c>
      <c r="Z390" s="69">
        <f t="shared" si="248"/>
        <v>10000</v>
      </c>
      <c r="AA390" s="69">
        <f t="shared" ca="1" si="248"/>
        <v>9282.5690518609536</v>
      </c>
      <c r="AB390" s="69">
        <f t="shared" ca="1" si="235"/>
        <v>-717.43094813904645</v>
      </c>
      <c r="AC390" s="69">
        <f t="shared" ca="1" si="249"/>
        <v>188.25048771415089</v>
      </c>
      <c r="AD390" s="73">
        <f t="shared" si="243"/>
        <v>2.699999999999986</v>
      </c>
      <c r="AE390" s="69">
        <f t="shared" si="251"/>
        <v>0.70000000000000007</v>
      </c>
      <c r="AF390" s="69">
        <f t="shared" si="251"/>
        <v>4.9000000000000004</v>
      </c>
      <c r="AG390" s="78">
        <f t="shared" si="251"/>
        <v>200</v>
      </c>
      <c r="AH390" s="60">
        <f t="shared" si="251"/>
        <v>50</v>
      </c>
      <c r="AI390" s="60">
        <f t="shared" si="251"/>
        <v>245.00000000000003</v>
      </c>
      <c r="AJ390" s="60">
        <f t="shared" si="251"/>
        <v>10245</v>
      </c>
      <c r="AK390" s="60">
        <f t="shared" si="251"/>
        <v>927.43094813904702</v>
      </c>
      <c r="AL390" s="60">
        <f t="shared" si="251"/>
        <v>18.548618962780939</v>
      </c>
      <c r="AM390" s="60">
        <f t="shared" ca="1" si="251"/>
        <v>-1060.5524955459994</v>
      </c>
      <c r="AN390" s="60">
        <f t="shared" ca="1" si="251"/>
        <v>-1060.5524955459994</v>
      </c>
      <c r="AO390" s="60">
        <f t="shared" ca="1" si="251"/>
        <v>1060.5524955459994</v>
      </c>
      <c r="AP390" s="63">
        <f t="shared" si="220"/>
        <v>35</v>
      </c>
      <c r="AQ390" s="62">
        <f t="shared" si="221"/>
        <v>8.1291181343633472</v>
      </c>
      <c r="AR390" s="62">
        <f t="shared" si="222"/>
        <v>406.45590671816734</v>
      </c>
      <c r="AS390" s="62">
        <f t="shared" si="223"/>
        <v>812.91181343633468</v>
      </c>
      <c r="AT390" s="62">
        <f t="shared" si="224"/>
        <v>-406.45590671816734</v>
      </c>
      <c r="AU390" s="62">
        <f t="shared" si="225"/>
        <v>1219.367720154502</v>
      </c>
      <c r="AV390" s="62">
        <f t="shared" si="226"/>
        <v>-1625.8236268726694</v>
      </c>
      <c r="AW390" s="63">
        <f t="shared" si="237"/>
        <v>-406.4559067181674</v>
      </c>
      <c r="AX390" s="61" t="str">
        <f t="shared" ca="1" si="227"/>
        <v/>
      </c>
      <c r="AY390" s="69">
        <f t="shared" ca="1" si="238"/>
        <v>9184.4475044540013</v>
      </c>
      <c r="AZ390" s="51">
        <f t="shared" si="228"/>
        <v>2845.1913470271716</v>
      </c>
      <c r="BA390" s="55">
        <f t="shared" ca="1" si="229"/>
        <v>0.3065090419614786</v>
      </c>
      <c r="BB390" s="55">
        <f t="shared" ca="1" si="239"/>
        <v>-0.56654359248437591</v>
      </c>
      <c r="BC390" s="64">
        <f t="shared" ca="1" si="230"/>
        <v>-1123.8868548572138</v>
      </c>
      <c r="BE390" s="52">
        <f t="shared" ca="1" si="231"/>
        <v>2.699999999999986</v>
      </c>
      <c r="BF390" s="52" t="str">
        <f t="shared" ca="1" si="232"/>
        <v/>
      </c>
      <c r="BG390" s="52" t="str">
        <f t="shared" ca="1" si="240"/>
        <v/>
      </c>
      <c r="BH390" s="52" t="str">
        <f t="shared" ca="1" si="241"/>
        <v/>
      </c>
    </row>
    <row r="391" spans="19:60">
      <c r="S391" s="68">
        <f t="shared" si="250"/>
        <v>7</v>
      </c>
      <c r="T391" s="69">
        <f t="shared" si="250"/>
        <v>2</v>
      </c>
      <c r="U391" s="70">
        <f t="shared" si="233"/>
        <v>3</v>
      </c>
      <c r="V391" s="68">
        <f t="shared" si="248"/>
        <v>4</v>
      </c>
      <c r="W391" s="70">
        <f t="shared" si="248"/>
        <v>7</v>
      </c>
      <c r="X391" s="71">
        <f t="shared" si="248"/>
        <v>0.42857142857142855</v>
      </c>
      <c r="Y391" s="71">
        <f t="shared" si="248"/>
        <v>0.5</v>
      </c>
      <c r="Z391" s="69">
        <f t="shared" si="248"/>
        <v>10000</v>
      </c>
      <c r="AA391" s="69">
        <f t="shared" ca="1" si="248"/>
        <v>9282.5690518609536</v>
      </c>
      <c r="AB391" s="69">
        <f t="shared" ca="1" si="235"/>
        <v>-717.43094813904645</v>
      </c>
      <c r="AC391" s="69">
        <f t="shared" ca="1" si="249"/>
        <v>188.25048771415089</v>
      </c>
      <c r="AD391" s="73">
        <f t="shared" si="243"/>
        <v>2.5999999999999859</v>
      </c>
      <c r="AE391" s="69">
        <f t="shared" si="251"/>
        <v>0.70000000000000007</v>
      </c>
      <c r="AF391" s="69">
        <f t="shared" si="251"/>
        <v>4.9000000000000004</v>
      </c>
      <c r="AG391" s="78">
        <f t="shared" si="251"/>
        <v>200</v>
      </c>
      <c r="AH391" s="60">
        <f t="shared" si="251"/>
        <v>50</v>
      </c>
      <c r="AI391" s="60">
        <f t="shared" si="251"/>
        <v>245.00000000000003</v>
      </c>
      <c r="AJ391" s="60">
        <f t="shared" si="251"/>
        <v>10245</v>
      </c>
      <c r="AK391" s="60">
        <f t="shared" si="251"/>
        <v>927.43094813904702</v>
      </c>
      <c r="AL391" s="60">
        <f t="shared" si="251"/>
        <v>18.548618962780939</v>
      </c>
      <c r="AM391" s="60">
        <f t="shared" ca="1" si="251"/>
        <v>-1060.5524955459994</v>
      </c>
      <c r="AN391" s="60">
        <f t="shared" ca="1" si="251"/>
        <v>-1060.5524955459994</v>
      </c>
      <c r="AO391" s="60">
        <f t="shared" ca="1" si="251"/>
        <v>1060.5524955459994</v>
      </c>
      <c r="AP391" s="63">
        <f t="shared" si="220"/>
        <v>35</v>
      </c>
      <c r="AQ391" s="62">
        <f t="shared" si="221"/>
        <v>8.4033149856850162</v>
      </c>
      <c r="AR391" s="62">
        <f t="shared" si="222"/>
        <v>420.16574928425081</v>
      </c>
      <c r="AS391" s="62">
        <f t="shared" si="223"/>
        <v>840.33149856850162</v>
      </c>
      <c r="AT391" s="62">
        <f t="shared" si="224"/>
        <v>-420.16574928425081</v>
      </c>
      <c r="AU391" s="62">
        <f t="shared" si="225"/>
        <v>1260.4972478527525</v>
      </c>
      <c r="AV391" s="62">
        <f t="shared" si="226"/>
        <v>-1680.6629971370032</v>
      </c>
      <c r="AW391" s="63">
        <f t="shared" si="237"/>
        <v>-420.16574928425075</v>
      </c>
      <c r="AX391" s="61" t="str">
        <f t="shared" ca="1" si="227"/>
        <v/>
      </c>
      <c r="AY391" s="69">
        <f t="shared" ca="1" si="238"/>
        <v>9184.4475044540013</v>
      </c>
      <c r="AZ391" s="51">
        <f t="shared" si="228"/>
        <v>2941.1602449897555</v>
      </c>
      <c r="BA391" s="55">
        <f t="shared" ca="1" si="229"/>
        <v>0.31684765591914632</v>
      </c>
      <c r="BB391" s="55">
        <f t="shared" ca="1" si="239"/>
        <v>-0.58565322610367476</v>
      </c>
      <c r="BC391" s="64">
        <f t="shared" ca="1" si="230"/>
        <v>-1137.5966974232972</v>
      </c>
      <c r="BE391" s="52">
        <f t="shared" ca="1" si="231"/>
        <v>2.5999999999999859</v>
      </c>
      <c r="BF391" s="52" t="str">
        <f t="shared" ca="1" si="232"/>
        <v/>
      </c>
      <c r="BG391" s="52" t="str">
        <f t="shared" ca="1" si="240"/>
        <v/>
      </c>
      <c r="BH391" s="52" t="str">
        <f t="shared" ca="1" si="241"/>
        <v/>
      </c>
    </row>
    <row r="392" spans="19:60">
      <c r="S392" s="68">
        <f t="shared" si="250"/>
        <v>7</v>
      </c>
      <c r="T392" s="69">
        <f t="shared" si="250"/>
        <v>2</v>
      </c>
      <c r="U392" s="70">
        <f t="shared" si="233"/>
        <v>3</v>
      </c>
      <c r="V392" s="68">
        <f t="shared" si="248"/>
        <v>4</v>
      </c>
      <c r="W392" s="70">
        <f t="shared" si="248"/>
        <v>7</v>
      </c>
      <c r="X392" s="71">
        <f t="shared" si="248"/>
        <v>0.42857142857142855</v>
      </c>
      <c r="Y392" s="71">
        <f t="shared" si="248"/>
        <v>0.5</v>
      </c>
      <c r="Z392" s="69">
        <f t="shared" si="248"/>
        <v>10000</v>
      </c>
      <c r="AA392" s="69">
        <f t="shared" ca="1" si="248"/>
        <v>9282.5690518609536</v>
      </c>
      <c r="AB392" s="69">
        <f t="shared" ca="1" si="235"/>
        <v>-717.43094813904645</v>
      </c>
      <c r="AC392" s="69">
        <f t="shared" ca="1" si="249"/>
        <v>188.25048771415089</v>
      </c>
      <c r="AD392" s="73">
        <f t="shared" si="243"/>
        <v>2.4999999999999858</v>
      </c>
      <c r="AE392" s="69">
        <f t="shared" si="251"/>
        <v>0.70000000000000007</v>
      </c>
      <c r="AF392" s="69">
        <f t="shared" si="251"/>
        <v>4.9000000000000004</v>
      </c>
      <c r="AG392" s="78">
        <f t="shared" si="251"/>
        <v>200</v>
      </c>
      <c r="AH392" s="60">
        <f t="shared" si="251"/>
        <v>50</v>
      </c>
      <c r="AI392" s="60">
        <f t="shared" si="251"/>
        <v>245.00000000000003</v>
      </c>
      <c r="AJ392" s="60">
        <f t="shared" si="251"/>
        <v>10245</v>
      </c>
      <c r="AK392" s="60">
        <f t="shared" si="251"/>
        <v>927.43094813904702</v>
      </c>
      <c r="AL392" s="60">
        <f t="shared" si="251"/>
        <v>18.548618962780939</v>
      </c>
      <c r="AM392" s="60">
        <f t="shared" ca="1" si="251"/>
        <v>-1060.5524955459994</v>
      </c>
      <c r="AN392" s="60">
        <f t="shared" ca="1" si="251"/>
        <v>-1060.5524955459994</v>
      </c>
      <c r="AO392" s="60">
        <f t="shared" ca="1" si="251"/>
        <v>1060.5524955459994</v>
      </c>
      <c r="AP392" s="63">
        <f t="shared" si="220"/>
        <v>35</v>
      </c>
      <c r="AQ392" s="62">
        <f t="shared" si="221"/>
        <v>8.69944758511242</v>
      </c>
      <c r="AR392" s="62">
        <f t="shared" si="222"/>
        <v>434.97237925562098</v>
      </c>
      <c r="AS392" s="62">
        <f t="shared" si="223"/>
        <v>869.94475851124196</v>
      </c>
      <c r="AT392" s="62">
        <f t="shared" si="224"/>
        <v>-434.97237925562098</v>
      </c>
      <c r="AU392" s="62">
        <f t="shared" si="225"/>
        <v>1304.9171377668629</v>
      </c>
      <c r="AV392" s="62">
        <f t="shared" si="226"/>
        <v>-1739.8895170224839</v>
      </c>
      <c r="AW392" s="63">
        <f t="shared" si="237"/>
        <v>-434.97237925562104</v>
      </c>
      <c r="AX392" s="61" t="str">
        <f t="shared" ca="1" si="227"/>
        <v/>
      </c>
      <c r="AY392" s="69">
        <f t="shared" ca="1" si="238"/>
        <v>9184.4475044540013</v>
      </c>
      <c r="AZ392" s="51">
        <f t="shared" si="228"/>
        <v>3044.8066547893468</v>
      </c>
      <c r="BA392" s="55">
        <f t="shared" ca="1" si="229"/>
        <v>0.32801335899342748</v>
      </c>
      <c r="BB392" s="55">
        <f t="shared" ca="1" si="239"/>
        <v>-0.60629163041251788</v>
      </c>
      <c r="BC392" s="64">
        <f t="shared" ca="1" si="230"/>
        <v>-1152.4033273946675</v>
      </c>
      <c r="BE392" s="52">
        <f t="shared" ca="1" si="231"/>
        <v>2.4999999999999858</v>
      </c>
      <c r="BF392" s="52" t="str">
        <f t="shared" ca="1" si="232"/>
        <v/>
      </c>
      <c r="BG392" s="52" t="str">
        <f t="shared" ca="1" si="240"/>
        <v/>
      </c>
      <c r="BH392" s="52" t="str">
        <f t="shared" ca="1" si="241"/>
        <v/>
      </c>
    </row>
    <row r="393" spans="19:60">
      <c r="S393" s="68">
        <f t="shared" si="250"/>
        <v>7</v>
      </c>
      <c r="T393" s="69">
        <f t="shared" si="250"/>
        <v>2</v>
      </c>
      <c r="U393" s="70">
        <f t="shared" si="233"/>
        <v>3</v>
      </c>
      <c r="V393" s="68">
        <f t="shared" si="248"/>
        <v>4</v>
      </c>
      <c r="W393" s="70">
        <f t="shared" si="248"/>
        <v>7</v>
      </c>
      <c r="X393" s="71">
        <f t="shared" si="248"/>
        <v>0.42857142857142855</v>
      </c>
      <c r="Y393" s="71">
        <f t="shared" si="248"/>
        <v>0.5</v>
      </c>
      <c r="Z393" s="69">
        <f t="shared" si="248"/>
        <v>10000</v>
      </c>
      <c r="AA393" s="69">
        <f t="shared" ca="1" si="248"/>
        <v>9282.5690518609536</v>
      </c>
      <c r="AB393" s="69">
        <f t="shared" ca="1" si="235"/>
        <v>-717.43094813904645</v>
      </c>
      <c r="AC393" s="69">
        <f t="shared" ca="1" si="249"/>
        <v>188.25048771415089</v>
      </c>
      <c r="AD393" s="73">
        <f t="shared" si="243"/>
        <v>2.3999999999999857</v>
      </c>
      <c r="AE393" s="69">
        <f t="shared" si="251"/>
        <v>0.70000000000000007</v>
      </c>
      <c r="AF393" s="69">
        <f t="shared" si="251"/>
        <v>4.9000000000000004</v>
      </c>
      <c r="AG393" s="78">
        <f t="shared" si="251"/>
        <v>200</v>
      </c>
      <c r="AH393" s="60">
        <f t="shared" si="251"/>
        <v>50</v>
      </c>
      <c r="AI393" s="60">
        <f t="shared" si="251"/>
        <v>245.00000000000003</v>
      </c>
      <c r="AJ393" s="60">
        <f t="shared" si="251"/>
        <v>10245</v>
      </c>
      <c r="AK393" s="60">
        <f t="shared" si="251"/>
        <v>927.43094813904702</v>
      </c>
      <c r="AL393" s="60">
        <f t="shared" si="251"/>
        <v>18.548618962780939</v>
      </c>
      <c r="AM393" s="60">
        <f t="shared" ca="1" si="251"/>
        <v>-1060.5524955459994</v>
      </c>
      <c r="AN393" s="60">
        <f t="shared" ca="1" si="251"/>
        <v>-1060.5524955459994</v>
      </c>
      <c r="AO393" s="60">
        <f t="shared" ca="1" si="251"/>
        <v>1060.5524955459994</v>
      </c>
      <c r="AP393" s="63">
        <f t="shared" si="220"/>
        <v>35</v>
      </c>
      <c r="AQ393" s="62">
        <f t="shared" si="221"/>
        <v>9.0202579011587716</v>
      </c>
      <c r="AR393" s="62">
        <f t="shared" si="222"/>
        <v>451.01289505793858</v>
      </c>
      <c r="AS393" s="62">
        <f t="shared" si="223"/>
        <v>902.02579011587716</v>
      </c>
      <c r="AT393" s="62">
        <f t="shared" si="224"/>
        <v>-451.01289505793858</v>
      </c>
      <c r="AU393" s="62">
        <f t="shared" si="225"/>
        <v>1353.0386851738158</v>
      </c>
      <c r="AV393" s="62">
        <f t="shared" si="226"/>
        <v>-1804.0515802317543</v>
      </c>
      <c r="AW393" s="63">
        <f t="shared" si="237"/>
        <v>-451.01289505793852</v>
      </c>
      <c r="AX393" s="61" t="str">
        <f t="shared" ca="1" si="227"/>
        <v/>
      </c>
      <c r="AY393" s="69">
        <f t="shared" ca="1" si="238"/>
        <v>9184.4475044540013</v>
      </c>
      <c r="AZ393" s="51">
        <f t="shared" si="228"/>
        <v>3157.0902654055699</v>
      </c>
      <c r="BA393" s="55">
        <f t="shared" ca="1" si="229"/>
        <v>0.3401095373238987</v>
      </c>
      <c r="BB393" s="55">
        <f t="shared" ca="1" si="239"/>
        <v>-0.62864990174709745</v>
      </c>
      <c r="BC393" s="64">
        <f t="shared" ca="1" si="230"/>
        <v>-1168.443843196985</v>
      </c>
      <c r="BE393" s="52">
        <f t="shared" ca="1" si="231"/>
        <v>2.3999999999999857</v>
      </c>
      <c r="BF393" s="52" t="str">
        <f t="shared" ca="1" si="232"/>
        <v/>
      </c>
      <c r="BG393" s="52" t="str">
        <f t="shared" ca="1" si="240"/>
        <v/>
      </c>
      <c r="BH393" s="52" t="str">
        <f t="shared" ca="1" si="241"/>
        <v/>
      </c>
    </row>
    <row r="394" spans="19:60">
      <c r="S394" s="68">
        <f t="shared" si="250"/>
        <v>7</v>
      </c>
      <c r="T394" s="69">
        <f t="shared" si="250"/>
        <v>2</v>
      </c>
      <c r="U394" s="70">
        <f t="shared" si="233"/>
        <v>3</v>
      </c>
      <c r="V394" s="68">
        <f t="shared" ref="V394:AA409" si="252">V393</f>
        <v>4</v>
      </c>
      <c r="W394" s="70">
        <f t="shared" si="252"/>
        <v>7</v>
      </c>
      <c r="X394" s="71">
        <f t="shared" si="252"/>
        <v>0.42857142857142855</v>
      </c>
      <c r="Y394" s="71">
        <f t="shared" si="252"/>
        <v>0.5</v>
      </c>
      <c r="Z394" s="69">
        <f t="shared" si="252"/>
        <v>10000</v>
      </c>
      <c r="AA394" s="69">
        <f t="shared" ca="1" si="252"/>
        <v>9282.5690518609536</v>
      </c>
      <c r="AB394" s="69">
        <f t="shared" ca="1" si="235"/>
        <v>-717.43094813904645</v>
      </c>
      <c r="AC394" s="69">
        <f t="shared" ca="1" si="249"/>
        <v>188.25048771415089</v>
      </c>
      <c r="AD394" s="73">
        <f t="shared" si="243"/>
        <v>2.2999999999999856</v>
      </c>
      <c r="AE394" s="69">
        <f t="shared" si="251"/>
        <v>0.70000000000000007</v>
      </c>
      <c r="AF394" s="69">
        <f t="shared" si="251"/>
        <v>4.9000000000000004</v>
      </c>
      <c r="AG394" s="78">
        <f t="shared" si="251"/>
        <v>200</v>
      </c>
      <c r="AH394" s="60">
        <f t="shared" si="251"/>
        <v>50</v>
      </c>
      <c r="AI394" s="60">
        <f t="shared" si="251"/>
        <v>245.00000000000003</v>
      </c>
      <c r="AJ394" s="60">
        <f t="shared" si="251"/>
        <v>10245</v>
      </c>
      <c r="AK394" s="60">
        <f t="shared" si="251"/>
        <v>927.43094813904702</v>
      </c>
      <c r="AL394" s="60">
        <f t="shared" si="251"/>
        <v>18.548618962780939</v>
      </c>
      <c r="AM394" s="60">
        <f t="shared" ca="1" si="251"/>
        <v>-1060.5524955459994</v>
      </c>
      <c r="AN394" s="60">
        <f t="shared" ca="1" si="251"/>
        <v>-1060.5524955459994</v>
      </c>
      <c r="AO394" s="60">
        <f t="shared" ca="1" si="251"/>
        <v>1060.5524955459994</v>
      </c>
      <c r="AP394" s="63">
        <f t="shared" si="220"/>
        <v>35</v>
      </c>
      <c r="AQ394" s="62">
        <f t="shared" si="221"/>
        <v>9.3689647664265472</v>
      </c>
      <c r="AR394" s="62">
        <f t="shared" si="222"/>
        <v>468.44823832132738</v>
      </c>
      <c r="AS394" s="62">
        <f t="shared" si="223"/>
        <v>936.89647664265476</v>
      </c>
      <c r="AT394" s="62">
        <f t="shared" si="224"/>
        <v>-468.44823832132738</v>
      </c>
      <c r="AU394" s="62">
        <f t="shared" si="225"/>
        <v>1405.3447149639821</v>
      </c>
      <c r="AV394" s="62">
        <f t="shared" si="226"/>
        <v>-1873.7929532853095</v>
      </c>
      <c r="AW394" s="63">
        <f t="shared" si="237"/>
        <v>-468.44823832132738</v>
      </c>
      <c r="AX394" s="61" t="str">
        <f t="shared" ca="1" si="227"/>
        <v/>
      </c>
      <c r="AY394" s="69">
        <f t="shared" ca="1" si="238"/>
        <v>9184.4475044540013</v>
      </c>
      <c r="AZ394" s="51">
        <f t="shared" si="228"/>
        <v>3279.1376682492919</v>
      </c>
      <c r="BA394" s="55">
        <f t="shared" ca="1" si="229"/>
        <v>0.35325755724832403</v>
      </c>
      <c r="BB394" s="55">
        <f t="shared" ca="1" si="239"/>
        <v>-0.65295237058903222</v>
      </c>
      <c r="BC394" s="64">
        <f t="shared" ca="1" si="230"/>
        <v>-1185.8791864603738</v>
      </c>
      <c r="BE394" s="52">
        <f t="shared" ca="1" si="231"/>
        <v>2.2999999999999856</v>
      </c>
      <c r="BF394" s="52" t="str">
        <f t="shared" ca="1" si="232"/>
        <v/>
      </c>
      <c r="BG394" s="52" t="str">
        <f t="shared" ca="1" si="240"/>
        <v/>
      </c>
      <c r="BH394" s="52" t="str">
        <f t="shared" ca="1" si="241"/>
        <v/>
      </c>
    </row>
    <row r="395" spans="19:60">
      <c r="S395" s="68">
        <f t="shared" ref="S395:T410" si="253">S394</f>
        <v>7</v>
      </c>
      <c r="T395" s="69">
        <f t="shared" si="253"/>
        <v>2</v>
      </c>
      <c r="U395" s="70">
        <f t="shared" si="233"/>
        <v>3</v>
      </c>
      <c r="V395" s="68">
        <f t="shared" si="252"/>
        <v>4</v>
      </c>
      <c r="W395" s="70">
        <f t="shared" si="252"/>
        <v>7</v>
      </c>
      <c r="X395" s="71">
        <f t="shared" si="252"/>
        <v>0.42857142857142855</v>
      </c>
      <c r="Y395" s="71">
        <f t="shared" si="252"/>
        <v>0.5</v>
      </c>
      <c r="Z395" s="69">
        <f t="shared" si="252"/>
        <v>10000</v>
      </c>
      <c r="AA395" s="69">
        <f t="shared" ca="1" si="252"/>
        <v>9282.5690518609536</v>
      </c>
      <c r="AB395" s="69">
        <f t="shared" ca="1" si="235"/>
        <v>-717.43094813904645</v>
      </c>
      <c r="AC395" s="69">
        <f t="shared" ca="1" si="249"/>
        <v>188.25048771415089</v>
      </c>
      <c r="AD395" s="73">
        <f t="shared" si="243"/>
        <v>2.1999999999999855</v>
      </c>
      <c r="AE395" s="69">
        <f t="shared" ref="AE395:AO410" si="254">AE394</f>
        <v>0.70000000000000007</v>
      </c>
      <c r="AF395" s="69">
        <f t="shared" si="254"/>
        <v>4.9000000000000004</v>
      </c>
      <c r="AG395" s="78">
        <f t="shared" si="254"/>
        <v>200</v>
      </c>
      <c r="AH395" s="60">
        <f t="shared" si="254"/>
        <v>50</v>
      </c>
      <c r="AI395" s="60">
        <f t="shared" si="254"/>
        <v>245.00000000000003</v>
      </c>
      <c r="AJ395" s="60">
        <f t="shared" si="254"/>
        <v>10245</v>
      </c>
      <c r="AK395" s="60">
        <f t="shared" si="254"/>
        <v>927.43094813904702</v>
      </c>
      <c r="AL395" s="60">
        <f t="shared" si="254"/>
        <v>18.548618962780939</v>
      </c>
      <c r="AM395" s="60">
        <f t="shared" ca="1" si="254"/>
        <v>-1060.5524955459994</v>
      </c>
      <c r="AN395" s="60">
        <f t="shared" ca="1" si="254"/>
        <v>-1060.5524955459994</v>
      </c>
      <c r="AO395" s="60">
        <f t="shared" ca="1" si="254"/>
        <v>1060.5524955459994</v>
      </c>
      <c r="AP395" s="63">
        <f t="shared" si="220"/>
        <v>35</v>
      </c>
      <c r="AQ395" s="62">
        <f t="shared" si="221"/>
        <v>9.7493722558095754</v>
      </c>
      <c r="AR395" s="62">
        <f t="shared" si="222"/>
        <v>487.4686127904788</v>
      </c>
      <c r="AS395" s="62">
        <f t="shared" si="223"/>
        <v>974.9372255809576</v>
      </c>
      <c r="AT395" s="62">
        <f t="shared" si="224"/>
        <v>-487.4686127904788</v>
      </c>
      <c r="AU395" s="62">
        <f t="shared" si="225"/>
        <v>1462.4058383714364</v>
      </c>
      <c r="AV395" s="62">
        <f t="shared" si="226"/>
        <v>-1949.8744511619152</v>
      </c>
      <c r="AW395" s="63">
        <f t="shared" si="237"/>
        <v>-487.4686127904788</v>
      </c>
      <c r="AX395" s="61" t="str">
        <f t="shared" ca="1" si="227"/>
        <v/>
      </c>
      <c r="AY395" s="69">
        <f t="shared" ca="1" si="238"/>
        <v>9184.4475044540013</v>
      </c>
      <c r="AZ395" s="51">
        <f t="shared" si="228"/>
        <v>3412.2802895333516</v>
      </c>
      <c r="BA395" s="55">
        <f t="shared" ca="1" si="229"/>
        <v>0.36760085171133344</v>
      </c>
      <c r="BB395" s="55">
        <f t="shared" ca="1" si="239"/>
        <v>-0.67946415478023359</v>
      </c>
      <c r="BC395" s="64">
        <f t="shared" ca="1" si="230"/>
        <v>-1204.8995609295253</v>
      </c>
      <c r="BE395" s="52">
        <f t="shared" ca="1" si="231"/>
        <v>2.1999999999999855</v>
      </c>
      <c r="BF395" s="52" t="str">
        <f t="shared" ca="1" si="232"/>
        <v/>
      </c>
      <c r="BG395" s="52" t="str">
        <f t="shared" ca="1" si="240"/>
        <v/>
      </c>
      <c r="BH395" s="52" t="str">
        <f t="shared" ca="1" si="241"/>
        <v/>
      </c>
    </row>
    <row r="396" spans="19:60">
      <c r="S396" s="68">
        <f t="shared" si="253"/>
        <v>7</v>
      </c>
      <c r="T396" s="69">
        <f t="shared" si="253"/>
        <v>2</v>
      </c>
      <c r="U396" s="70">
        <f t="shared" si="233"/>
        <v>3</v>
      </c>
      <c r="V396" s="68">
        <f t="shared" si="252"/>
        <v>4</v>
      </c>
      <c r="W396" s="70">
        <f t="shared" si="252"/>
        <v>7</v>
      </c>
      <c r="X396" s="71">
        <f t="shared" si="252"/>
        <v>0.42857142857142855</v>
      </c>
      <c r="Y396" s="71">
        <f t="shared" si="252"/>
        <v>0.5</v>
      </c>
      <c r="Z396" s="69">
        <f t="shared" si="252"/>
        <v>10000</v>
      </c>
      <c r="AA396" s="69">
        <f t="shared" ca="1" si="252"/>
        <v>9282.5690518609536</v>
      </c>
      <c r="AB396" s="69">
        <f t="shared" ca="1" si="235"/>
        <v>-717.43094813904645</v>
      </c>
      <c r="AC396" s="69">
        <f t="shared" ca="1" si="249"/>
        <v>188.25048771415089</v>
      </c>
      <c r="AD396" s="73">
        <f t="shared" si="243"/>
        <v>2.0999999999999854</v>
      </c>
      <c r="AE396" s="69">
        <f t="shared" si="254"/>
        <v>0.70000000000000007</v>
      </c>
      <c r="AF396" s="69">
        <f t="shared" si="254"/>
        <v>4.9000000000000004</v>
      </c>
      <c r="AG396" s="78">
        <f t="shared" si="254"/>
        <v>200</v>
      </c>
      <c r="AH396" s="60">
        <f t="shared" si="254"/>
        <v>50</v>
      </c>
      <c r="AI396" s="60">
        <f t="shared" si="254"/>
        <v>245.00000000000003</v>
      </c>
      <c r="AJ396" s="60">
        <f t="shared" si="254"/>
        <v>10245</v>
      </c>
      <c r="AK396" s="60">
        <f t="shared" si="254"/>
        <v>927.43094813904702</v>
      </c>
      <c r="AL396" s="60">
        <f t="shared" si="254"/>
        <v>18.548618962780939</v>
      </c>
      <c r="AM396" s="60">
        <f t="shared" ca="1" si="254"/>
        <v>-1060.5524955459994</v>
      </c>
      <c r="AN396" s="60">
        <f t="shared" ca="1" si="254"/>
        <v>-1060.5524955459994</v>
      </c>
      <c r="AO396" s="60">
        <f t="shared" ca="1" si="254"/>
        <v>1060.5524955459994</v>
      </c>
      <c r="AP396" s="63">
        <f t="shared" si="220"/>
        <v>35</v>
      </c>
      <c r="AQ396" s="62">
        <f t="shared" si="221"/>
        <v>10.166009029895749</v>
      </c>
      <c r="AR396" s="62">
        <f t="shared" si="222"/>
        <v>508.30045149478747</v>
      </c>
      <c r="AS396" s="62">
        <f t="shared" si="223"/>
        <v>1016.6009029895749</v>
      </c>
      <c r="AT396" s="62">
        <f t="shared" si="224"/>
        <v>-508.30045149478747</v>
      </c>
      <c r="AU396" s="62">
        <f t="shared" si="225"/>
        <v>1524.9013544843624</v>
      </c>
      <c r="AV396" s="62">
        <f t="shared" si="226"/>
        <v>-2033.2018059791499</v>
      </c>
      <c r="AW396" s="63">
        <f t="shared" si="237"/>
        <v>-508.30045149478747</v>
      </c>
      <c r="AX396" s="61" t="str">
        <f t="shared" ca="1" si="227"/>
        <v/>
      </c>
      <c r="AY396" s="69">
        <f t="shared" ca="1" si="238"/>
        <v>9184.4475044540013</v>
      </c>
      <c r="AZ396" s="51">
        <f t="shared" si="228"/>
        <v>3558.1031604635123</v>
      </c>
      <c r="BA396" s="55">
        <f t="shared" ca="1" si="229"/>
        <v>0.38331017421843899</v>
      </c>
      <c r="BB396" s="55">
        <f t="shared" ca="1" si="239"/>
        <v>-0.70850087079916846</v>
      </c>
      <c r="BC396" s="64">
        <f t="shared" ca="1" si="230"/>
        <v>-1225.7313996338339</v>
      </c>
      <c r="BE396" s="52">
        <f t="shared" ca="1" si="231"/>
        <v>2.0999999999999854</v>
      </c>
      <c r="BF396" s="52" t="str">
        <f t="shared" ca="1" si="232"/>
        <v/>
      </c>
      <c r="BG396" s="52" t="str">
        <f t="shared" ca="1" si="240"/>
        <v/>
      </c>
      <c r="BH396" s="52" t="str">
        <f t="shared" ca="1" si="241"/>
        <v/>
      </c>
    </row>
    <row r="397" spans="19:60">
      <c r="S397" s="68">
        <f t="shared" si="253"/>
        <v>7</v>
      </c>
      <c r="T397" s="69">
        <f t="shared" si="253"/>
        <v>2</v>
      </c>
      <c r="U397" s="70">
        <f t="shared" si="233"/>
        <v>3</v>
      </c>
      <c r="V397" s="68">
        <f t="shared" si="252"/>
        <v>4</v>
      </c>
      <c r="W397" s="70">
        <f t="shared" si="252"/>
        <v>7</v>
      </c>
      <c r="X397" s="71">
        <f t="shared" si="252"/>
        <v>0.42857142857142855</v>
      </c>
      <c r="Y397" s="71">
        <f t="shared" si="252"/>
        <v>0.5</v>
      </c>
      <c r="Z397" s="69">
        <f t="shared" si="252"/>
        <v>10000</v>
      </c>
      <c r="AA397" s="69">
        <f t="shared" ca="1" si="252"/>
        <v>9282.5690518609536</v>
      </c>
      <c r="AB397" s="69">
        <f t="shared" ca="1" si="235"/>
        <v>-717.43094813904645</v>
      </c>
      <c r="AC397" s="69">
        <f t="shared" ca="1" si="249"/>
        <v>188.25048771415089</v>
      </c>
      <c r="AD397" s="73">
        <f t="shared" si="243"/>
        <v>1.9999999999999853</v>
      </c>
      <c r="AE397" s="69">
        <f t="shared" si="254"/>
        <v>0.70000000000000007</v>
      </c>
      <c r="AF397" s="69">
        <f t="shared" si="254"/>
        <v>4.9000000000000004</v>
      </c>
      <c r="AG397" s="78">
        <f t="shared" si="254"/>
        <v>200</v>
      </c>
      <c r="AH397" s="60">
        <f t="shared" si="254"/>
        <v>50</v>
      </c>
      <c r="AI397" s="60">
        <f t="shared" si="254"/>
        <v>245.00000000000003</v>
      </c>
      <c r="AJ397" s="60">
        <f t="shared" si="254"/>
        <v>10245</v>
      </c>
      <c r="AK397" s="60">
        <f t="shared" si="254"/>
        <v>927.43094813904702</v>
      </c>
      <c r="AL397" s="60">
        <f t="shared" si="254"/>
        <v>18.548618962780939</v>
      </c>
      <c r="AM397" s="60">
        <f t="shared" ca="1" si="254"/>
        <v>-1060.5524955459994</v>
      </c>
      <c r="AN397" s="60">
        <f t="shared" ca="1" si="254"/>
        <v>-1060.5524955459994</v>
      </c>
      <c r="AO397" s="60">
        <f t="shared" ca="1" si="254"/>
        <v>1060.5524955459994</v>
      </c>
      <c r="AP397" s="63">
        <f t="shared" si="220"/>
        <v>35</v>
      </c>
      <c r="AQ397" s="62">
        <f t="shared" si="221"/>
        <v>10.62430948139054</v>
      </c>
      <c r="AR397" s="62">
        <f t="shared" si="222"/>
        <v>531.21547406952698</v>
      </c>
      <c r="AS397" s="62">
        <f t="shared" si="223"/>
        <v>1062.430948139054</v>
      </c>
      <c r="AT397" s="62">
        <f t="shared" si="224"/>
        <v>-531.21547406952698</v>
      </c>
      <c r="AU397" s="62">
        <f t="shared" si="225"/>
        <v>1593.646422208581</v>
      </c>
      <c r="AV397" s="62">
        <f t="shared" si="226"/>
        <v>-2124.8618962781079</v>
      </c>
      <c r="AW397" s="63">
        <f t="shared" si="237"/>
        <v>-531.21547406952686</v>
      </c>
      <c r="AX397" s="61" t="str">
        <f t="shared" ca="1" si="227"/>
        <v/>
      </c>
      <c r="AY397" s="69">
        <f t="shared" ca="1" si="238"/>
        <v>9184.4475044540013</v>
      </c>
      <c r="AZ397" s="51">
        <f t="shared" si="228"/>
        <v>3718.5083184866889</v>
      </c>
      <c r="BA397" s="55">
        <f t="shared" ca="1" si="229"/>
        <v>0.40059042897625508</v>
      </c>
      <c r="BB397" s="55">
        <f t="shared" ca="1" si="239"/>
        <v>-0.74044125841999664</v>
      </c>
      <c r="BC397" s="64">
        <f t="shared" ca="1" si="230"/>
        <v>-1248.6464222085733</v>
      </c>
      <c r="BE397" s="52">
        <f t="shared" ca="1" si="231"/>
        <v>1.9999999999999853</v>
      </c>
      <c r="BF397" s="52" t="str">
        <f t="shared" ca="1" si="232"/>
        <v/>
      </c>
      <c r="BG397" s="52" t="str">
        <f t="shared" ca="1" si="240"/>
        <v/>
      </c>
      <c r="BH397" s="52" t="str">
        <f t="shared" ca="1" si="241"/>
        <v/>
      </c>
    </row>
    <row r="398" spans="19:60">
      <c r="S398" s="68">
        <f t="shared" si="253"/>
        <v>7</v>
      </c>
      <c r="T398" s="69">
        <f t="shared" si="253"/>
        <v>2</v>
      </c>
      <c r="U398" s="70">
        <f t="shared" si="233"/>
        <v>3</v>
      </c>
      <c r="V398" s="68">
        <f t="shared" si="252"/>
        <v>4</v>
      </c>
      <c r="W398" s="70">
        <f t="shared" si="252"/>
        <v>7</v>
      </c>
      <c r="X398" s="71">
        <f t="shared" si="252"/>
        <v>0.42857142857142855</v>
      </c>
      <c r="Y398" s="71">
        <f t="shared" si="252"/>
        <v>0.5</v>
      </c>
      <c r="Z398" s="69">
        <f t="shared" si="252"/>
        <v>10000</v>
      </c>
      <c r="AA398" s="69">
        <f t="shared" ca="1" si="252"/>
        <v>9282.5690518609536</v>
      </c>
      <c r="AB398" s="69">
        <f t="shared" ca="1" si="235"/>
        <v>-717.43094813904645</v>
      </c>
      <c r="AC398" s="69">
        <f t="shared" ca="1" si="249"/>
        <v>188.25048771415089</v>
      </c>
      <c r="AD398" s="73">
        <f t="shared" si="243"/>
        <v>1.8999999999999853</v>
      </c>
      <c r="AE398" s="69">
        <f t="shared" si="254"/>
        <v>0.70000000000000007</v>
      </c>
      <c r="AF398" s="69">
        <f t="shared" si="254"/>
        <v>4.9000000000000004</v>
      </c>
      <c r="AG398" s="78">
        <f t="shared" si="254"/>
        <v>200</v>
      </c>
      <c r="AH398" s="60">
        <f t="shared" si="254"/>
        <v>50</v>
      </c>
      <c r="AI398" s="60">
        <f t="shared" si="254"/>
        <v>245.00000000000003</v>
      </c>
      <c r="AJ398" s="60">
        <f t="shared" si="254"/>
        <v>10245</v>
      </c>
      <c r="AK398" s="60">
        <f t="shared" si="254"/>
        <v>927.43094813904702</v>
      </c>
      <c r="AL398" s="60">
        <f t="shared" si="254"/>
        <v>18.548618962780939</v>
      </c>
      <c r="AM398" s="60">
        <f t="shared" ca="1" si="254"/>
        <v>-1060.5524955459994</v>
      </c>
      <c r="AN398" s="60">
        <f t="shared" ca="1" si="254"/>
        <v>-1060.5524955459994</v>
      </c>
      <c r="AO398" s="60">
        <f t="shared" ca="1" si="254"/>
        <v>1060.5524955459994</v>
      </c>
      <c r="AP398" s="63">
        <f t="shared" si="220"/>
        <v>35</v>
      </c>
      <c r="AQ398" s="62">
        <f t="shared" si="221"/>
        <v>11.130852085674256</v>
      </c>
      <c r="AR398" s="62">
        <f t="shared" si="222"/>
        <v>556.54260428371276</v>
      </c>
      <c r="AS398" s="62">
        <f t="shared" si="223"/>
        <v>1113.0852085674255</v>
      </c>
      <c r="AT398" s="62">
        <f t="shared" si="224"/>
        <v>-556.54260428371276</v>
      </c>
      <c r="AU398" s="62">
        <f t="shared" si="225"/>
        <v>1669.6278128511383</v>
      </c>
      <c r="AV398" s="62">
        <f t="shared" si="226"/>
        <v>-2226.170417134851</v>
      </c>
      <c r="AW398" s="63">
        <f t="shared" si="237"/>
        <v>-556.54260428371276</v>
      </c>
      <c r="AX398" s="61" t="str">
        <f t="shared" ca="1" si="227"/>
        <v/>
      </c>
      <c r="AY398" s="69">
        <f t="shared" ca="1" si="238"/>
        <v>9184.4475044540013</v>
      </c>
      <c r="AZ398" s="51">
        <f t="shared" si="228"/>
        <v>3895.7982299859896</v>
      </c>
      <c r="BA398" s="55">
        <f t="shared" ca="1" si="229"/>
        <v>0.41968965791910445</v>
      </c>
      <c r="BB398" s="55">
        <f t="shared" ca="1" si="239"/>
        <v>-0.77574379210617539</v>
      </c>
      <c r="BC398" s="64">
        <f t="shared" ca="1" si="230"/>
        <v>-1273.9735524227592</v>
      </c>
      <c r="BE398" s="52">
        <f t="shared" ca="1" si="231"/>
        <v>1.8999999999999853</v>
      </c>
      <c r="BF398" s="52" t="str">
        <f t="shared" ca="1" si="232"/>
        <v/>
      </c>
      <c r="BG398" s="52" t="str">
        <f t="shared" ca="1" si="240"/>
        <v/>
      </c>
      <c r="BH398" s="52" t="str">
        <f t="shared" ca="1" si="241"/>
        <v/>
      </c>
    </row>
    <row r="399" spans="19:60">
      <c r="S399" s="68">
        <f t="shared" si="253"/>
        <v>7</v>
      </c>
      <c r="T399" s="69">
        <f t="shared" si="253"/>
        <v>2</v>
      </c>
      <c r="U399" s="70">
        <f t="shared" si="233"/>
        <v>3</v>
      </c>
      <c r="V399" s="68">
        <f t="shared" si="252"/>
        <v>4</v>
      </c>
      <c r="W399" s="70">
        <f t="shared" si="252"/>
        <v>7</v>
      </c>
      <c r="X399" s="71">
        <f t="shared" si="252"/>
        <v>0.42857142857142855</v>
      </c>
      <c r="Y399" s="71">
        <f t="shared" si="252"/>
        <v>0.5</v>
      </c>
      <c r="Z399" s="69">
        <f t="shared" si="252"/>
        <v>10000</v>
      </c>
      <c r="AA399" s="69">
        <f t="shared" ca="1" si="252"/>
        <v>9282.5690518609536</v>
      </c>
      <c r="AB399" s="69">
        <f t="shared" ca="1" si="235"/>
        <v>-717.43094813904645</v>
      </c>
      <c r="AC399" s="69">
        <f t="shared" ca="1" si="249"/>
        <v>188.25048771415089</v>
      </c>
      <c r="AD399" s="73">
        <f t="shared" si="243"/>
        <v>1.7999999999999852</v>
      </c>
      <c r="AE399" s="69">
        <f t="shared" si="254"/>
        <v>0.70000000000000007</v>
      </c>
      <c r="AF399" s="69">
        <f t="shared" si="254"/>
        <v>4.9000000000000004</v>
      </c>
      <c r="AG399" s="78">
        <f t="shared" si="254"/>
        <v>200</v>
      </c>
      <c r="AH399" s="60">
        <f t="shared" si="254"/>
        <v>50</v>
      </c>
      <c r="AI399" s="60">
        <f t="shared" si="254"/>
        <v>245.00000000000003</v>
      </c>
      <c r="AJ399" s="60">
        <f t="shared" si="254"/>
        <v>10245</v>
      </c>
      <c r="AK399" s="60">
        <f t="shared" si="254"/>
        <v>927.43094813904702</v>
      </c>
      <c r="AL399" s="60">
        <f t="shared" si="254"/>
        <v>18.548618962780939</v>
      </c>
      <c r="AM399" s="60">
        <f t="shared" ca="1" si="254"/>
        <v>-1060.5524955459994</v>
      </c>
      <c r="AN399" s="60">
        <f t="shared" ca="1" si="254"/>
        <v>-1060.5524955459994</v>
      </c>
      <c r="AO399" s="60">
        <f t="shared" ca="1" si="254"/>
        <v>1060.5524955459994</v>
      </c>
      <c r="AP399" s="63">
        <f t="shared" si="220"/>
        <v>35</v>
      </c>
      <c r="AQ399" s="62">
        <f t="shared" si="221"/>
        <v>11.693677201545054</v>
      </c>
      <c r="AR399" s="62">
        <f t="shared" si="222"/>
        <v>584.68386007725269</v>
      </c>
      <c r="AS399" s="62">
        <f t="shared" si="223"/>
        <v>1169.3677201545054</v>
      </c>
      <c r="AT399" s="62">
        <f t="shared" si="224"/>
        <v>-584.68386007725269</v>
      </c>
      <c r="AU399" s="62">
        <f t="shared" si="225"/>
        <v>1754.0515802317582</v>
      </c>
      <c r="AV399" s="62">
        <f t="shared" si="226"/>
        <v>-2338.7354403090108</v>
      </c>
      <c r="AW399" s="63">
        <f t="shared" si="237"/>
        <v>-584.68386007725258</v>
      </c>
      <c r="AX399" s="61" t="str">
        <f t="shared" ca="1" si="227"/>
        <v/>
      </c>
      <c r="AY399" s="69">
        <f t="shared" ca="1" si="238"/>
        <v>9184.4475044540013</v>
      </c>
      <c r="AZ399" s="51">
        <f t="shared" si="228"/>
        <v>4092.7870205407689</v>
      </c>
      <c r="BA399" s="55">
        <f t="shared" ca="1" si="229"/>
        <v>0.44091102341115945</v>
      </c>
      <c r="BB399" s="55">
        <f t="shared" ca="1" si="239"/>
        <v>-0.81496882953526284</v>
      </c>
      <c r="BC399" s="64">
        <f t="shared" ca="1" si="230"/>
        <v>-1302.114808216299</v>
      </c>
      <c r="BE399" s="52">
        <f t="shared" ca="1" si="231"/>
        <v>1.7999999999999852</v>
      </c>
      <c r="BF399" s="52" t="str">
        <f t="shared" ca="1" si="232"/>
        <v/>
      </c>
      <c r="BG399" s="52" t="str">
        <f t="shared" ca="1" si="240"/>
        <v/>
      </c>
      <c r="BH399" s="52" t="str">
        <f t="shared" ca="1" si="241"/>
        <v/>
      </c>
    </row>
    <row r="400" spans="19:60">
      <c r="S400" s="68">
        <f t="shared" si="253"/>
        <v>7</v>
      </c>
      <c r="T400" s="69">
        <f t="shared" si="253"/>
        <v>2</v>
      </c>
      <c r="U400" s="70">
        <f t="shared" si="233"/>
        <v>3</v>
      </c>
      <c r="V400" s="68">
        <f t="shared" si="252"/>
        <v>4</v>
      </c>
      <c r="W400" s="70">
        <f t="shared" si="252"/>
        <v>7</v>
      </c>
      <c r="X400" s="71">
        <f t="shared" si="252"/>
        <v>0.42857142857142855</v>
      </c>
      <c r="Y400" s="71">
        <f t="shared" si="252"/>
        <v>0.5</v>
      </c>
      <c r="Z400" s="69">
        <f t="shared" si="252"/>
        <v>10000</v>
      </c>
      <c r="AA400" s="69">
        <f t="shared" ca="1" si="252"/>
        <v>9282.5690518609536</v>
      </c>
      <c r="AB400" s="69">
        <f t="shared" ca="1" si="235"/>
        <v>-717.43094813904645</v>
      </c>
      <c r="AC400" s="69">
        <f t="shared" ca="1" si="249"/>
        <v>188.25048771415089</v>
      </c>
      <c r="AD400" s="73">
        <f t="shared" si="243"/>
        <v>1.6999999999999851</v>
      </c>
      <c r="AE400" s="69">
        <f t="shared" si="254"/>
        <v>0.70000000000000007</v>
      </c>
      <c r="AF400" s="69">
        <f t="shared" si="254"/>
        <v>4.9000000000000004</v>
      </c>
      <c r="AG400" s="78">
        <f t="shared" si="254"/>
        <v>200</v>
      </c>
      <c r="AH400" s="60">
        <f t="shared" si="254"/>
        <v>50</v>
      </c>
      <c r="AI400" s="60">
        <f t="shared" si="254"/>
        <v>245.00000000000003</v>
      </c>
      <c r="AJ400" s="60">
        <f t="shared" si="254"/>
        <v>10245</v>
      </c>
      <c r="AK400" s="60">
        <f t="shared" si="254"/>
        <v>927.43094813904702</v>
      </c>
      <c r="AL400" s="60">
        <f t="shared" si="254"/>
        <v>18.548618962780939</v>
      </c>
      <c r="AM400" s="60">
        <f t="shared" ca="1" si="254"/>
        <v>-1060.5524955459994</v>
      </c>
      <c r="AN400" s="60">
        <f t="shared" ca="1" si="254"/>
        <v>-1060.5524955459994</v>
      </c>
      <c r="AO400" s="60">
        <f t="shared" ca="1" si="254"/>
        <v>1060.5524955459994</v>
      </c>
      <c r="AP400" s="63">
        <f t="shared" si="220"/>
        <v>35</v>
      </c>
      <c r="AQ400" s="62">
        <f t="shared" si="221"/>
        <v>12.322717036930063</v>
      </c>
      <c r="AR400" s="62">
        <f t="shared" si="222"/>
        <v>616.13585184650321</v>
      </c>
      <c r="AS400" s="62">
        <f t="shared" si="223"/>
        <v>1232.2717036930064</v>
      </c>
      <c r="AT400" s="62">
        <f t="shared" si="224"/>
        <v>-616.13585184650321</v>
      </c>
      <c r="AU400" s="62">
        <f t="shared" si="225"/>
        <v>1848.4075555395098</v>
      </c>
      <c r="AV400" s="62">
        <f t="shared" si="226"/>
        <v>-2464.5434073860129</v>
      </c>
      <c r="AW400" s="63">
        <f t="shared" si="237"/>
        <v>-616.1358518465031</v>
      </c>
      <c r="AX400" s="61" t="str">
        <f t="shared" ca="1" si="227"/>
        <v/>
      </c>
      <c r="AY400" s="69">
        <f t="shared" ca="1" si="238"/>
        <v>9184.4475044540013</v>
      </c>
      <c r="AZ400" s="51">
        <f t="shared" si="228"/>
        <v>4312.9509629255226</v>
      </c>
      <c r="BA400" s="55">
        <f t="shared" ca="1" si="229"/>
        <v>0.46462902013757384</v>
      </c>
      <c r="BB400" s="55">
        <f t="shared" ca="1" si="239"/>
        <v>-0.8588085772501256</v>
      </c>
      <c r="BC400" s="64">
        <f t="shared" ca="1" si="230"/>
        <v>-1333.5667999855496</v>
      </c>
      <c r="BE400" s="52">
        <f t="shared" ca="1" si="231"/>
        <v>1.6999999999999851</v>
      </c>
      <c r="BF400" s="52" t="str">
        <f t="shared" ca="1" si="232"/>
        <v/>
      </c>
      <c r="BG400" s="52" t="str">
        <f t="shared" ca="1" si="240"/>
        <v/>
      </c>
      <c r="BH400" s="52" t="str">
        <f t="shared" ca="1" si="241"/>
        <v/>
      </c>
    </row>
    <row r="401" spans="19:60">
      <c r="S401" s="68">
        <f t="shared" si="253"/>
        <v>7</v>
      </c>
      <c r="T401" s="69">
        <f t="shared" si="253"/>
        <v>2</v>
      </c>
      <c r="U401" s="70">
        <f t="shared" si="233"/>
        <v>3</v>
      </c>
      <c r="V401" s="68">
        <f t="shared" si="252"/>
        <v>4</v>
      </c>
      <c r="W401" s="70">
        <f t="shared" si="252"/>
        <v>7</v>
      </c>
      <c r="X401" s="71">
        <f t="shared" si="252"/>
        <v>0.42857142857142855</v>
      </c>
      <c r="Y401" s="71">
        <f t="shared" si="252"/>
        <v>0.5</v>
      </c>
      <c r="Z401" s="69">
        <f t="shared" si="252"/>
        <v>10000</v>
      </c>
      <c r="AA401" s="69">
        <f t="shared" ca="1" si="252"/>
        <v>9282.5690518609536</v>
      </c>
      <c r="AB401" s="69">
        <f t="shared" ca="1" si="235"/>
        <v>-717.43094813904645</v>
      </c>
      <c r="AC401" s="69">
        <f t="shared" ca="1" si="249"/>
        <v>188.25048771415089</v>
      </c>
      <c r="AD401" s="73">
        <f t="shared" si="243"/>
        <v>1.599999999999985</v>
      </c>
      <c r="AE401" s="69">
        <f t="shared" si="254"/>
        <v>0.70000000000000007</v>
      </c>
      <c r="AF401" s="69">
        <f t="shared" si="254"/>
        <v>4.9000000000000004</v>
      </c>
      <c r="AG401" s="78">
        <f t="shared" si="254"/>
        <v>200</v>
      </c>
      <c r="AH401" s="60">
        <f t="shared" si="254"/>
        <v>50</v>
      </c>
      <c r="AI401" s="60">
        <f t="shared" si="254"/>
        <v>245.00000000000003</v>
      </c>
      <c r="AJ401" s="60">
        <f t="shared" si="254"/>
        <v>10245</v>
      </c>
      <c r="AK401" s="60">
        <f t="shared" si="254"/>
        <v>927.43094813904702</v>
      </c>
      <c r="AL401" s="60">
        <f t="shared" si="254"/>
        <v>18.548618962780939</v>
      </c>
      <c r="AM401" s="60">
        <f t="shared" ca="1" si="254"/>
        <v>-1060.5524955459994</v>
      </c>
      <c r="AN401" s="60">
        <f t="shared" ca="1" si="254"/>
        <v>-1060.5524955459994</v>
      </c>
      <c r="AO401" s="60">
        <f t="shared" ca="1" si="254"/>
        <v>1060.5524955459994</v>
      </c>
      <c r="AP401" s="63">
        <f t="shared" si="220"/>
        <v>35</v>
      </c>
      <c r="AQ401" s="62">
        <f t="shared" si="221"/>
        <v>13.0303868517382</v>
      </c>
      <c r="AR401" s="62">
        <f t="shared" si="222"/>
        <v>651.51934258690994</v>
      </c>
      <c r="AS401" s="62">
        <f t="shared" si="223"/>
        <v>1303.0386851738199</v>
      </c>
      <c r="AT401" s="62">
        <f t="shared" si="224"/>
        <v>-651.51934258690994</v>
      </c>
      <c r="AU401" s="62">
        <f t="shared" si="225"/>
        <v>1954.5580277607298</v>
      </c>
      <c r="AV401" s="62">
        <f t="shared" si="226"/>
        <v>-2606.0773703476398</v>
      </c>
      <c r="AW401" s="63">
        <f t="shared" si="237"/>
        <v>-651.51934258690994</v>
      </c>
      <c r="AX401" s="61" t="str">
        <f t="shared" ca="1" si="227"/>
        <v/>
      </c>
      <c r="AY401" s="69">
        <f t="shared" ca="1" si="238"/>
        <v>9184.4475044540013</v>
      </c>
      <c r="AZ401" s="51">
        <f t="shared" si="228"/>
        <v>4560.6353981083694</v>
      </c>
      <c r="BA401" s="55">
        <f t="shared" ca="1" si="229"/>
        <v>0.49131176645478991</v>
      </c>
      <c r="BB401" s="55">
        <f t="shared" ca="1" si="239"/>
        <v>-0.90812829342934609</v>
      </c>
      <c r="BC401" s="64">
        <f t="shared" ca="1" si="230"/>
        <v>-1368.9502907259564</v>
      </c>
      <c r="BE401" s="52">
        <f t="shared" ca="1" si="231"/>
        <v>1.599999999999985</v>
      </c>
      <c r="BF401" s="52" t="str">
        <f t="shared" ca="1" si="232"/>
        <v/>
      </c>
      <c r="BG401" s="52" t="str">
        <f t="shared" ca="1" si="240"/>
        <v/>
      </c>
      <c r="BH401" s="52" t="str">
        <f t="shared" ca="1" si="241"/>
        <v/>
      </c>
    </row>
    <row r="402" spans="19:60">
      <c r="S402" s="68">
        <f t="shared" si="253"/>
        <v>7</v>
      </c>
      <c r="T402" s="69">
        <f t="shared" si="253"/>
        <v>2</v>
      </c>
      <c r="U402" s="70">
        <f t="shared" si="233"/>
        <v>3</v>
      </c>
      <c r="V402" s="68">
        <f t="shared" si="252"/>
        <v>4</v>
      </c>
      <c r="W402" s="70">
        <f t="shared" si="252"/>
        <v>7</v>
      </c>
      <c r="X402" s="71">
        <f t="shared" si="252"/>
        <v>0.42857142857142855</v>
      </c>
      <c r="Y402" s="71">
        <f t="shared" si="252"/>
        <v>0.5</v>
      </c>
      <c r="Z402" s="69">
        <f t="shared" si="252"/>
        <v>10000</v>
      </c>
      <c r="AA402" s="69">
        <f t="shared" ca="1" si="252"/>
        <v>9282.5690518609536</v>
      </c>
      <c r="AB402" s="69">
        <f t="shared" ca="1" si="235"/>
        <v>-717.43094813904645</v>
      </c>
      <c r="AC402" s="69">
        <f t="shared" ca="1" si="249"/>
        <v>188.25048771415089</v>
      </c>
      <c r="AD402" s="73">
        <f t="shared" si="243"/>
        <v>1.4999999999999849</v>
      </c>
      <c r="AE402" s="69">
        <f t="shared" si="254"/>
        <v>0.70000000000000007</v>
      </c>
      <c r="AF402" s="69">
        <f t="shared" si="254"/>
        <v>4.9000000000000004</v>
      </c>
      <c r="AG402" s="78">
        <f t="shared" si="254"/>
        <v>200</v>
      </c>
      <c r="AH402" s="60">
        <f t="shared" si="254"/>
        <v>50</v>
      </c>
      <c r="AI402" s="60">
        <f t="shared" si="254"/>
        <v>245.00000000000003</v>
      </c>
      <c r="AJ402" s="60">
        <f t="shared" si="254"/>
        <v>10245</v>
      </c>
      <c r="AK402" s="60">
        <f t="shared" si="254"/>
        <v>927.43094813904702</v>
      </c>
      <c r="AL402" s="60">
        <f t="shared" si="254"/>
        <v>18.548618962780939</v>
      </c>
      <c r="AM402" s="60">
        <f t="shared" ca="1" si="254"/>
        <v>-1060.5524955459994</v>
      </c>
      <c r="AN402" s="60">
        <f t="shared" ca="1" si="254"/>
        <v>-1060.5524955459994</v>
      </c>
      <c r="AO402" s="60">
        <f t="shared" ca="1" si="254"/>
        <v>1060.5524955459994</v>
      </c>
      <c r="AP402" s="63">
        <f t="shared" si="220"/>
        <v>35</v>
      </c>
      <c r="AQ402" s="62">
        <f t="shared" si="221"/>
        <v>13.832412641854088</v>
      </c>
      <c r="AR402" s="62">
        <f t="shared" si="222"/>
        <v>691.62063209270434</v>
      </c>
      <c r="AS402" s="62">
        <f t="shared" si="223"/>
        <v>1383.2412641854087</v>
      </c>
      <c r="AT402" s="62">
        <f t="shared" si="224"/>
        <v>-691.62063209270434</v>
      </c>
      <c r="AU402" s="62">
        <f t="shared" si="225"/>
        <v>2074.8618962781129</v>
      </c>
      <c r="AV402" s="62">
        <f t="shared" si="226"/>
        <v>-2766.4825283708174</v>
      </c>
      <c r="AW402" s="63">
        <f t="shared" si="237"/>
        <v>-691.62063209270445</v>
      </c>
      <c r="AX402" s="61" t="str">
        <f t="shared" ca="1" si="227"/>
        <v/>
      </c>
      <c r="AY402" s="69">
        <f t="shared" ca="1" si="238"/>
        <v>9184.4475044540013</v>
      </c>
      <c r="AZ402" s="51">
        <f t="shared" si="228"/>
        <v>4841.3444246489307</v>
      </c>
      <c r="BA402" s="55">
        <f t="shared" ca="1" si="229"/>
        <v>0.52155221228096826</v>
      </c>
      <c r="BB402" s="55">
        <f t="shared" ca="1" si="239"/>
        <v>-0.96402397176579613</v>
      </c>
      <c r="BC402" s="64">
        <f t="shared" ca="1" si="230"/>
        <v>-1409.0515802317509</v>
      </c>
      <c r="BE402" s="52">
        <f t="shared" ca="1" si="231"/>
        <v>1.4999999999999849</v>
      </c>
      <c r="BF402" s="52" t="str">
        <f t="shared" ca="1" si="232"/>
        <v/>
      </c>
      <c r="BG402" s="52" t="str">
        <f t="shared" ca="1" si="240"/>
        <v/>
      </c>
      <c r="BH402" s="52" t="str">
        <f t="shared" ca="1" si="241"/>
        <v/>
      </c>
    </row>
    <row r="403" spans="19:60">
      <c r="S403" s="68">
        <f t="shared" si="253"/>
        <v>7</v>
      </c>
      <c r="T403" s="69">
        <f t="shared" si="253"/>
        <v>2</v>
      </c>
      <c r="U403" s="70">
        <f t="shared" si="233"/>
        <v>3</v>
      </c>
      <c r="V403" s="68">
        <f t="shared" si="252"/>
        <v>4</v>
      </c>
      <c r="W403" s="70">
        <f t="shared" si="252"/>
        <v>7</v>
      </c>
      <c r="X403" s="71">
        <f t="shared" si="252"/>
        <v>0.42857142857142855</v>
      </c>
      <c r="Y403" s="71">
        <f t="shared" si="252"/>
        <v>0.5</v>
      </c>
      <c r="Z403" s="69">
        <f t="shared" si="252"/>
        <v>10000</v>
      </c>
      <c r="AA403" s="69">
        <f t="shared" ca="1" si="252"/>
        <v>9282.5690518609536</v>
      </c>
      <c r="AB403" s="69">
        <f t="shared" ca="1" si="235"/>
        <v>-717.43094813904645</v>
      </c>
      <c r="AC403" s="69">
        <f t="shared" ca="1" si="249"/>
        <v>188.25048771415089</v>
      </c>
      <c r="AD403" s="73">
        <f t="shared" si="243"/>
        <v>1.3999999999999848</v>
      </c>
      <c r="AE403" s="69">
        <f t="shared" si="254"/>
        <v>0.70000000000000007</v>
      </c>
      <c r="AF403" s="69">
        <f t="shared" si="254"/>
        <v>4.9000000000000004</v>
      </c>
      <c r="AG403" s="78">
        <f t="shared" si="254"/>
        <v>200</v>
      </c>
      <c r="AH403" s="60">
        <f t="shared" si="254"/>
        <v>50</v>
      </c>
      <c r="AI403" s="60">
        <f t="shared" si="254"/>
        <v>245.00000000000003</v>
      </c>
      <c r="AJ403" s="60">
        <f t="shared" si="254"/>
        <v>10245</v>
      </c>
      <c r="AK403" s="60">
        <f t="shared" si="254"/>
        <v>927.43094813904702</v>
      </c>
      <c r="AL403" s="60">
        <f t="shared" si="254"/>
        <v>18.548618962780939</v>
      </c>
      <c r="AM403" s="60">
        <f t="shared" ca="1" si="254"/>
        <v>-1060.5524955459994</v>
      </c>
      <c r="AN403" s="60">
        <f t="shared" ca="1" si="254"/>
        <v>-1060.5524955459994</v>
      </c>
      <c r="AO403" s="60">
        <f t="shared" ca="1" si="254"/>
        <v>1060.5524955459994</v>
      </c>
      <c r="AP403" s="63">
        <f t="shared" si="220"/>
        <v>35</v>
      </c>
      <c r="AQ403" s="62">
        <f t="shared" si="221"/>
        <v>14.749013544843676</v>
      </c>
      <c r="AR403" s="62">
        <f t="shared" si="222"/>
        <v>737.45067724218381</v>
      </c>
      <c r="AS403" s="62">
        <f t="shared" si="223"/>
        <v>1474.9013544843676</v>
      </c>
      <c r="AT403" s="62">
        <f t="shared" si="224"/>
        <v>-737.45067724218381</v>
      </c>
      <c r="AU403" s="62">
        <f t="shared" si="225"/>
        <v>2212.3520317265516</v>
      </c>
      <c r="AV403" s="62">
        <f t="shared" si="226"/>
        <v>-2949.8027089687353</v>
      </c>
      <c r="AW403" s="63">
        <f t="shared" si="237"/>
        <v>-737.4506772421837</v>
      </c>
      <c r="AX403" s="61" t="str">
        <f t="shared" ca="1" si="227"/>
        <v/>
      </c>
      <c r="AY403" s="69">
        <f t="shared" ca="1" si="238"/>
        <v>9184.4475044540013</v>
      </c>
      <c r="AZ403" s="51">
        <f t="shared" si="228"/>
        <v>5162.1547406952868</v>
      </c>
      <c r="BA403" s="55">
        <f t="shared" ca="1" si="229"/>
        <v>0.55611272179660076</v>
      </c>
      <c r="BB403" s="55">
        <f t="shared" ca="1" si="239"/>
        <v>-1.0279047470074529</v>
      </c>
      <c r="BC403" s="64">
        <f t="shared" ca="1" si="230"/>
        <v>-1454.8816253812302</v>
      </c>
      <c r="BE403" s="52">
        <f t="shared" ca="1" si="231"/>
        <v>1.3999999999999848</v>
      </c>
      <c r="BF403" s="52" t="str">
        <f t="shared" ca="1" si="232"/>
        <v/>
      </c>
      <c r="BG403" s="52" t="str">
        <f t="shared" ca="1" si="240"/>
        <v/>
      </c>
      <c r="BH403" s="52" t="str">
        <f t="shared" ca="1" si="241"/>
        <v/>
      </c>
    </row>
    <row r="404" spans="19:60">
      <c r="S404" s="68">
        <f t="shared" si="253"/>
        <v>7</v>
      </c>
      <c r="T404" s="69">
        <f t="shared" si="253"/>
        <v>2</v>
      </c>
      <c r="U404" s="70">
        <f t="shared" si="233"/>
        <v>3</v>
      </c>
      <c r="V404" s="68">
        <f t="shared" si="252"/>
        <v>4</v>
      </c>
      <c r="W404" s="70">
        <f t="shared" si="252"/>
        <v>7</v>
      </c>
      <c r="X404" s="71">
        <f t="shared" si="252"/>
        <v>0.42857142857142855</v>
      </c>
      <c r="Y404" s="71">
        <f t="shared" si="252"/>
        <v>0.5</v>
      </c>
      <c r="Z404" s="69">
        <f t="shared" si="252"/>
        <v>10000</v>
      </c>
      <c r="AA404" s="69">
        <f t="shared" ca="1" si="252"/>
        <v>9282.5690518609536</v>
      </c>
      <c r="AB404" s="69">
        <f t="shared" ca="1" si="235"/>
        <v>-717.43094813904645</v>
      </c>
      <c r="AC404" s="69">
        <f t="shared" ca="1" si="249"/>
        <v>188.25048771415089</v>
      </c>
      <c r="AD404" s="73">
        <f t="shared" si="243"/>
        <v>1.2999999999999847</v>
      </c>
      <c r="AE404" s="69">
        <f t="shared" si="254"/>
        <v>0.70000000000000007</v>
      </c>
      <c r="AF404" s="69">
        <f t="shared" si="254"/>
        <v>4.9000000000000004</v>
      </c>
      <c r="AG404" s="78">
        <f t="shared" si="254"/>
        <v>200</v>
      </c>
      <c r="AH404" s="60">
        <f t="shared" si="254"/>
        <v>50</v>
      </c>
      <c r="AI404" s="60">
        <f t="shared" si="254"/>
        <v>245.00000000000003</v>
      </c>
      <c r="AJ404" s="60">
        <f t="shared" si="254"/>
        <v>10245</v>
      </c>
      <c r="AK404" s="60">
        <f t="shared" si="254"/>
        <v>927.43094813904702</v>
      </c>
      <c r="AL404" s="60">
        <f t="shared" si="254"/>
        <v>18.548618962780939</v>
      </c>
      <c r="AM404" s="60">
        <f t="shared" ca="1" si="254"/>
        <v>-1060.5524955459994</v>
      </c>
      <c r="AN404" s="60">
        <f t="shared" ca="1" si="254"/>
        <v>-1060.5524955459994</v>
      </c>
      <c r="AO404" s="60">
        <f t="shared" ca="1" si="254"/>
        <v>1060.5524955459994</v>
      </c>
      <c r="AP404" s="63">
        <f t="shared" si="220"/>
        <v>35</v>
      </c>
      <c r="AQ404" s="62">
        <f t="shared" si="221"/>
        <v>15.806629971370127</v>
      </c>
      <c r="AR404" s="62">
        <f t="shared" si="222"/>
        <v>790.33149856850628</v>
      </c>
      <c r="AS404" s="62">
        <f t="shared" si="223"/>
        <v>1580.6629971370126</v>
      </c>
      <c r="AT404" s="62">
        <f t="shared" si="224"/>
        <v>-790.33149856850628</v>
      </c>
      <c r="AU404" s="62">
        <f t="shared" si="225"/>
        <v>2370.9944957055186</v>
      </c>
      <c r="AV404" s="62">
        <f t="shared" si="226"/>
        <v>-3161.3259942740251</v>
      </c>
      <c r="AW404" s="63">
        <f t="shared" si="237"/>
        <v>-790.3314985685065</v>
      </c>
      <c r="AX404" s="61" t="str">
        <f t="shared" ca="1" si="227"/>
        <v/>
      </c>
      <c r="AY404" s="69">
        <f t="shared" ca="1" si="238"/>
        <v>9184.4475044540013</v>
      </c>
      <c r="AZ404" s="51">
        <f t="shared" si="228"/>
        <v>5532.3204899795437</v>
      </c>
      <c r="BA404" s="55">
        <f t="shared" ca="1" si="229"/>
        <v>0.59599023277617669</v>
      </c>
      <c r="BB404" s="55">
        <f t="shared" ca="1" si="239"/>
        <v>-1.1016133338247502</v>
      </c>
      <c r="BC404" s="64">
        <f t="shared" ca="1" si="230"/>
        <v>-1507.762446707553</v>
      </c>
      <c r="BE404" s="52">
        <f t="shared" ca="1" si="231"/>
        <v>1.2999999999999847</v>
      </c>
      <c r="BF404" s="52" t="str">
        <f t="shared" ca="1" si="232"/>
        <v/>
      </c>
      <c r="BG404" s="52" t="str">
        <f t="shared" ca="1" si="240"/>
        <v/>
      </c>
      <c r="BH404" s="52" t="str">
        <f t="shared" ca="1" si="241"/>
        <v/>
      </c>
    </row>
    <row r="405" spans="19:60">
      <c r="S405" s="68">
        <f t="shared" si="253"/>
        <v>7</v>
      </c>
      <c r="T405" s="69">
        <f t="shared" si="253"/>
        <v>2</v>
      </c>
      <c r="U405" s="70">
        <f t="shared" si="233"/>
        <v>3</v>
      </c>
      <c r="V405" s="68">
        <f t="shared" si="252"/>
        <v>4</v>
      </c>
      <c r="W405" s="70">
        <f t="shared" si="252"/>
        <v>7</v>
      </c>
      <c r="X405" s="71">
        <f t="shared" si="252"/>
        <v>0.42857142857142855</v>
      </c>
      <c r="Y405" s="71">
        <f t="shared" si="252"/>
        <v>0.5</v>
      </c>
      <c r="Z405" s="69">
        <f t="shared" si="252"/>
        <v>10000</v>
      </c>
      <c r="AA405" s="69">
        <f t="shared" ca="1" si="252"/>
        <v>9282.5690518609536</v>
      </c>
      <c r="AB405" s="69">
        <f t="shared" ca="1" si="235"/>
        <v>-717.43094813904645</v>
      </c>
      <c r="AC405" s="69">
        <f t="shared" ca="1" si="249"/>
        <v>188.25048771415089</v>
      </c>
      <c r="AD405" s="73">
        <f t="shared" si="243"/>
        <v>1.1999999999999846</v>
      </c>
      <c r="AE405" s="69">
        <f t="shared" si="254"/>
        <v>0.70000000000000007</v>
      </c>
      <c r="AF405" s="69">
        <f t="shared" si="254"/>
        <v>4.9000000000000004</v>
      </c>
      <c r="AG405" s="78">
        <f t="shared" si="254"/>
        <v>200</v>
      </c>
      <c r="AH405" s="60">
        <f t="shared" si="254"/>
        <v>50</v>
      </c>
      <c r="AI405" s="60">
        <f t="shared" si="254"/>
        <v>245.00000000000003</v>
      </c>
      <c r="AJ405" s="60">
        <f t="shared" si="254"/>
        <v>10245</v>
      </c>
      <c r="AK405" s="60">
        <f t="shared" si="254"/>
        <v>927.43094813904702</v>
      </c>
      <c r="AL405" s="60">
        <f t="shared" si="254"/>
        <v>18.548618962780939</v>
      </c>
      <c r="AM405" s="60">
        <f t="shared" ca="1" si="254"/>
        <v>-1060.5524955459994</v>
      </c>
      <c r="AN405" s="60">
        <f t="shared" ca="1" si="254"/>
        <v>-1060.5524955459994</v>
      </c>
      <c r="AO405" s="60">
        <f t="shared" ca="1" si="254"/>
        <v>1060.5524955459994</v>
      </c>
      <c r="AP405" s="63">
        <f t="shared" si="220"/>
        <v>35</v>
      </c>
      <c r="AQ405" s="62">
        <f t="shared" si="221"/>
        <v>17.040515802317653</v>
      </c>
      <c r="AR405" s="62">
        <f t="shared" si="222"/>
        <v>852.02579011588261</v>
      </c>
      <c r="AS405" s="62">
        <f t="shared" si="223"/>
        <v>1704.0515802317652</v>
      </c>
      <c r="AT405" s="62">
        <f t="shared" si="224"/>
        <v>-852.02579011588261</v>
      </c>
      <c r="AU405" s="62">
        <f t="shared" si="225"/>
        <v>2556.077370347648</v>
      </c>
      <c r="AV405" s="62">
        <f t="shared" si="226"/>
        <v>-3408.1031604635305</v>
      </c>
      <c r="AW405" s="63">
        <f t="shared" si="237"/>
        <v>-852.0257901158825</v>
      </c>
      <c r="AX405" s="61" t="str">
        <f t="shared" ca="1" si="227"/>
        <v/>
      </c>
      <c r="AY405" s="69">
        <f t="shared" ca="1" si="238"/>
        <v>9184.4475044540013</v>
      </c>
      <c r="AZ405" s="51">
        <f t="shared" si="228"/>
        <v>5964.180530811178</v>
      </c>
      <c r="BA405" s="55">
        <f t="shared" ca="1" si="229"/>
        <v>0.64251399558568212</v>
      </c>
      <c r="BB405" s="55">
        <f t="shared" ca="1" si="239"/>
        <v>-1.1876066851115963</v>
      </c>
      <c r="BC405" s="64">
        <f t="shared" ca="1" si="230"/>
        <v>-1569.456738254929</v>
      </c>
      <c r="BE405" s="52">
        <f t="shared" ca="1" si="231"/>
        <v>1.1999999999999846</v>
      </c>
      <c r="BF405" s="52" t="str">
        <f t="shared" ca="1" si="232"/>
        <v/>
      </c>
      <c r="BG405" s="52" t="str">
        <f t="shared" ca="1" si="240"/>
        <v/>
      </c>
      <c r="BH405" s="52" t="str">
        <f t="shared" ca="1" si="241"/>
        <v/>
      </c>
    </row>
    <row r="406" spans="19:60">
      <c r="S406" s="68">
        <f t="shared" si="253"/>
        <v>7</v>
      </c>
      <c r="T406" s="69">
        <f t="shared" si="253"/>
        <v>2</v>
      </c>
      <c r="U406" s="70">
        <f t="shared" si="233"/>
        <v>3</v>
      </c>
      <c r="V406" s="68">
        <f t="shared" si="252"/>
        <v>4</v>
      </c>
      <c r="W406" s="70">
        <f t="shared" si="252"/>
        <v>7</v>
      </c>
      <c r="X406" s="71">
        <f t="shared" si="252"/>
        <v>0.42857142857142855</v>
      </c>
      <c r="Y406" s="71">
        <f t="shared" si="252"/>
        <v>0.5</v>
      </c>
      <c r="Z406" s="69">
        <f t="shared" si="252"/>
        <v>10000</v>
      </c>
      <c r="AA406" s="69">
        <f t="shared" ca="1" si="252"/>
        <v>9282.5690518609536</v>
      </c>
      <c r="AB406" s="69">
        <f t="shared" ca="1" si="235"/>
        <v>-717.43094813904645</v>
      </c>
      <c r="AC406" s="69">
        <f t="shared" ca="1" si="249"/>
        <v>188.25048771415089</v>
      </c>
      <c r="AD406" s="73">
        <f t="shared" si="243"/>
        <v>1.0999999999999845</v>
      </c>
      <c r="AE406" s="69">
        <f t="shared" si="254"/>
        <v>0.70000000000000007</v>
      </c>
      <c r="AF406" s="69">
        <f t="shared" si="254"/>
        <v>4.9000000000000004</v>
      </c>
      <c r="AG406" s="78">
        <f t="shared" si="254"/>
        <v>200</v>
      </c>
      <c r="AH406" s="60">
        <f t="shared" si="254"/>
        <v>50</v>
      </c>
      <c r="AI406" s="60">
        <f t="shared" si="254"/>
        <v>245.00000000000003</v>
      </c>
      <c r="AJ406" s="60">
        <f t="shared" si="254"/>
        <v>10245</v>
      </c>
      <c r="AK406" s="60">
        <f t="shared" si="254"/>
        <v>927.43094813904702</v>
      </c>
      <c r="AL406" s="60">
        <f t="shared" si="254"/>
        <v>18.548618962780939</v>
      </c>
      <c r="AM406" s="60">
        <f t="shared" ca="1" si="254"/>
        <v>-1060.5524955459994</v>
      </c>
      <c r="AN406" s="60">
        <f t="shared" ca="1" si="254"/>
        <v>-1060.5524955459994</v>
      </c>
      <c r="AO406" s="60">
        <f t="shared" ca="1" si="254"/>
        <v>1060.5524955459994</v>
      </c>
      <c r="AP406" s="63">
        <f t="shared" si="220"/>
        <v>35</v>
      </c>
      <c r="AQ406" s="62">
        <f t="shared" si="221"/>
        <v>18.498744511619279</v>
      </c>
      <c r="AR406" s="62">
        <f t="shared" si="222"/>
        <v>924.93722558096397</v>
      </c>
      <c r="AS406" s="62">
        <f t="shared" si="223"/>
        <v>1849.8744511619279</v>
      </c>
      <c r="AT406" s="62">
        <f t="shared" si="224"/>
        <v>-924.93722558096397</v>
      </c>
      <c r="AU406" s="62">
        <f t="shared" si="225"/>
        <v>2774.8116767428919</v>
      </c>
      <c r="AV406" s="62">
        <f t="shared" si="226"/>
        <v>-3699.7489023238559</v>
      </c>
      <c r="AW406" s="63">
        <f t="shared" si="237"/>
        <v>-924.93722558096397</v>
      </c>
      <c r="AX406" s="61" t="str">
        <f t="shared" ca="1" si="227"/>
        <v/>
      </c>
      <c r="AY406" s="69">
        <f t="shared" ca="1" si="238"/>
        <v>9184.4475044540013</v>
      </c>
      <c r="AZ406" s="51">
        <f t="shared" si="228"/>
        <v>6474.5605790667478</v>
      </c>
      <c r="BA406" s="55">
        <f t="shared" ca="1" si="229"/>
        <v>0.69749662436055226</v>
      </c>
      <c r="BB406" s="55">
        <f t="shared" ca="1" si="239"/>
        <v>-1.2892351911778699</v>
      </c>
      <c r="BC406" s="64">
        <f t="shared" ca="1" si="230"/>
        <v>-1642.3681737200104</v>
      </c>
      <c r="BE406" s="52">
        <f t="shared" ca="1" si="231"/>
        <v>1.0999999999999845</v>
      </c>
      <c r="BF406" s="52" t="str">
        <f t="shared" ca="1" si="232"/>
        <v/>
      </c>
      <c r="BG406" s="52" t="str">
        <f t="shared" ca="1" si="240"/>
        <v/>
      </c>
      <c r="BH406" s="52" t="str">
        <f t="shared" ca="1" si="241"/>
        <v/>
      </c>
    </row>
    <row r="407" spans="19:60">
      <c r="S407" s="68">
        <f t="shared" si="253"/>
        <v>7</v>
      </c>
      <c r="T407" s="69">
        <f t="shared" si="253"/>
        <v>2</v>
      </c>
      <c r="U407" s="70">
        <f t="shared" si="233"/>
        <v>3</v>
      </c>
      <c r="V407" s="68">
        <f t="shared" si="252"/>
        <v>4</v>
      </c>
      <c r="W407" s="70">
        <f t="shared" si="252"/>
        <v>7</v>
      </c>
      <c r="X407" s="71">
        <f t="shared" si="252"/>
        <v>0.42857142857142855</v>
      </c>
      <c r="Y407" s="71">
        <f t="shared" si="252"/>
        <v>0.5</v>
      </c>
      <c r="Z407" s="69">
        <f t="shared" si="252"/>
        <v>10000</v>
      </c>
      <c r="AA407" s="69">
        <f t="shared" ca="1" si="252"/>
        <v>9282.5690518609536</v>
      </c>
      <c r="AB407" s="69">
        <f t="shared" ca="1" si="235"/>
        <v>-717.43094813904645</v>
      </c>
      <c r="AC407" s="69">
        <f t="shared" ca="1" si="249"/>
        <v>188.25048771415089</v>
      </c>
      <c r="AD407" s="73">
        <f t="shared" si="243"/>
        <v>0.99999999999998457</v>
      </c>
      <c r="AE407" s="69">
        <f t="shared" si="254"/>
        <v>0.70000000000000007</v>
      </c>
      <c r="AF407" s="69">
        <f t="shared" si="254"/>
        <v>4.9000000000000004</v>
      </c>
      <c r="AG407" s="78">
        <f t="shared" si="254"/>
        <v>200</v>
      </c>
      <c r="AH407" s="60">
        <f t="shared" si="254"/>
        <v>50</v>
      </c>
      <c r="AI407" s="60">
        <f t="shared" si="254"/>
        <v>245.00000000000003</v>
      </c>
      <c r="AJ407" s="60">
        <f t="shared" si="254"/>
        <v>10245</v>
      </c>
      <c r="AK407" s="60">
        <f t="shared" si="254"/>
        <v>927.43094813904702</v>
      </c>
      <c r="AL407" s="60">
        <f t="shared" si="254"/>
        <v>18.548618962780939</v>
      </c>
      <c r="AM407" s="60">
        <f t="shared" ca="1" si="254"/>
        <v>-1060.5524955459994</v>
      </c>
      <c r="AN407" s="60">
        <f t="shared" ca="1" si="254"/>
        <v>-1060.5524955459994</v>
      </c>
      <c r="AO407" s="60">
        <f t="shared" ca="1" si="254"/>
        <v>1060.5524955459994</v>
      </c>
      <c r="AP407" s="63">
        <f t="shared" si="220"/>
        <v>35</v>
      </c>
      <c r="AQ407" s="62">
        <f t="shared" si="221"/>
        <v>20.248618962781237</v>
      </c>
      <c r="AR407" s="62">
        <f t="shared" si="222"/>
        <v>1012.4309481390618</v>
      </c>
      <c r="AS407" s="62">
        <f t="shared" si="223"/>
        <v>2024.8618962781236</v>
      </c>
      <c r="AT407" s="62">
        <f t="shared" si="224"/>
        <v>-1012.4309481390618</v>
      </c>
      <c r="AU407" s="62">
        <f t="shared" si="225"/>
        <v>3037.2928444171853</v>
      </c>
      <c r="AV407" s="62">
        <f t="shared" si="226"/>
        <v>-4049.7237925562472</v>
      </c>
      <c r="AW407" s="63">
        <f t="shared" si="237"/>
        <v>-1012.4309481390619</v>
      </c>
      <c r="AX407" s="61" t="str">
        <f t="shared" ca="1" si="227"/>
        <v/>
      </c>
      <c r="AY407" s="69">
        <f t="shared" ca="1" si="238"/>
        <v>9184.4475044540013</v>
      </c>
      <c r="AZ407" s="51">
        <f t="shared" si="228"/>
        <v>7087.0166369734325</v>
      </c>
      <c r="BA407" s="55">
        <f t="shared" ca="1" si="229"/>
        <v>0.76347577889039664</v>
      </c>
      <c r="BB407" s="55">
        <f t="shared" ca="1" si="239"/>
        <v>-1.4111893984573984</v>
      </c>
      <c r="BC407" s="64">
        <f t="shared" ca="1" si="230"/>
        <v>-1729.8618962781084</v>
      </c>
      <c r="BE407" s="52">
        <f t="shared" ca="1" si="231"/>
        <v>0.99999999999998457</v>
      </c>
      <c r="BF407" s="52" t="str">
        <f t="shared" ca="1" si="232"/>
        <v/>
      </c>
      <c r="BG407" s="52" t="str">
        <f t="shared" ca="1" si="240"/>
        <v/>
      </c>
      <c r="BH407" s="52" t="str">
        <f t="shared" ca="1" si="241"/>
        <v/>
      </c>
    </row>
    <row r="408" spans="19:60">
      <c r="S408" s="68">
        <f t="shared" si="253"/>
        <v>7</v>
      </c>
      <c r="T408" s="69">
        <f t="shared" si="253"/>
        <v>2</v>
      </c>
      <c r="U408" s="70">
        <f t="shared" si="233"/>
        <v>3</v>
      </c>
      <c r="V408" s="68">
        <f t="shared" si="252"/>
        <v>4</v>
      </c>
      <c r="W408" s="70">
        <f t="shared" si="252"/>
        <v>7</v>
      </c>
      <c r="X408" s="71">
        <f t="shared" si="252"/>
        <v>0.42857142857142855</v>
      </c>
      <c r="Y408" s="71">
        <f t="shared" si="252"/>
        <v>0.5</v>
      </c>
      <c r="Z408" s="69">
        <f t="shared" si="252"/>
        <v>10000</v>
      </c>
      <c r="AA408" s="69">
        <f t="shared" ca="1" si="252"/>
        <v>9282.5690518609536</v>
      </c>
      <c r="AB408" s="69">
        <f t="shared" ca="1" si="235"/>
        <v>-717.43094813904645</v>
      </c>
      <c r="AC408" s="69">
        <f t="shared" ca="1" si="249"/>
        <v>188.25048771415089</v>
      </c>
      <c r="AD408" s="73">
        <f t="shared" si="243"/>
        <v>0.89999999999998459</v>
      </c>
      <c r="AE408" s="69">
        <f t="shared" si="254"/>
        <v>0.70000000000000007</v>
      </c>
      <c r="AF408" s="69">
        <f t="shared" si="254"/>
        <v>4.9000000000000004</v>
      </c>
      <c r="AG408" s="78">
        <f t="shared" si="254"/>
        <v>200</v>
      </c>
      <c r="AH408" s="60">
        <f t="shared" si="254"/>
        <v>50</v>
      </c>
      <c r="AI408" s="60">
        <f t="shared" si="254"/>
        <v>245.00000000000003</v>
      </c>
      <c r="AJ408" s="60">
        <f t="shared" si="254"/>
        <v>10245</v>
      </c>
      <c r="AK408" s="60">
        <f t="shared" si="254"/>
        <v>927.43094813904702</v>
      </c>
      <c r="AL408" s="60">
        <f t="shared" si="254"/>
        <v>18.548618962780939</v>
      </c>
      <c r="AM408" s="60">
        <f t="shared" ca="1" si="254"/>
        <v>-1060.5524955459994</v>
      </c>
      <c r="AN408" s="60">
        <f t="shared" ca="1" si="254"/>
        <v>-1060.5524955459994</v>
      </c>
      <c r="AO408" s="60">
        <f t="shared" ca="1" si="254"/>
        <v>1060.5524955459994</v>
      </c>
      <c r="AP408" s="63">
        <f t="shared" si="220"/>
        <v>35</v>
      </c>
      <c r="AQ408" s="62">
        <f t="shared" si="221"/>
        <v>22.387354403090299</v>
      </c>
      <c r="AR408" s="62">
        <f t="shared" si="222"/>
        <v>1119.3677201545149</v>
      </c>
      <c r="AS408" s="62">
        <f t="shared" si="223"/>
        <v>2238.7354403090299</v>
      </c>
      <c r="AT408" s="62">
        <f t="shared" si="224"/>
        <v>-1119.3677201545149</v>
      </c>
      <c r="AU408" s="62">
        <f t="shared" si="225"/>
        <v>3358.1031604635446</v>
      </c>
      <c r="AV408" s="62">
        <f t="shared" si="226"/>
        <v>-4477.4708806180597</v>
      </c>
      <c r="AW408" s="63">
        <f t="shared" si="237"/>
        <v>-1119.3677201545152</v>
      </c>
      <c r="AX408" s="61" t="str">
        <f t="shared" ca="1" si="227"/>
        <v/>
      </c>
      <c r="AY408" s="69">
        <f t="shared" ca="1" si="238"/>
        <v>9184.4475044540013</v>
      </c>
      <c r="AZ408" s="51">
        <f t="shared" si="228"/>
        <v>7835.5740410816043</v>
      </c>
      <c r="BA408" s="55">
        <f t="shared" ca="1" si="229"/>
        <v>0.84411696776020662</v>
      </c>
      <c r="BB408" s="55">
        <f t="shared" ca="1" si="239"/>
        <v>-1.5602445406879335</v>
      </c>
      <c r="BC408" s="64">
        <f t="shared" ca="1" si="230"/>
        <v>-1836.7986682935616</v>
      </c>
      <c r="BE408" s="52">
        <f t="shared" ca="1" si="231"/>
        <v>0.89999999999998459</v>
      </c>
      <c r="BF408" s="52" t="str">
        <f t="shared" ca="1" si="232"/>
        <v/>
      </c>
      <c r="BG408" s="52" t="str">
        <f t="shared" ca="1" si="240"/>
        <v/>
      </c>
      <c r="BH408" s="52" t="str">
        <f t="shared" ca="1" si="241"/>
        <v/>
      </c>
    </row>
    <row r="409" spans="19:60">
      <c r="S409" s="68">
        <f t="shared" si="253"/>
        <v>7</v>
      </c>
      <c r="T409" s="69">
        <f t="shared" si="253"/>
        <v>2</v>
      </c>
      <c r="U409" s="70">
        <f t="shared" si="233"/>
        <v>3</v>
      </c>
      <c r="V409" s="68">
        <f t="shared" si="252"/>
        <v>4</v>
      </c>
      <c r="W409" s="70">
        <f t="shared" si="252"/>
        <v>7</v>
      </c>
      <c r="X409" s="71">
        <f t="shared" si="252"/>
        <v>0.42857142857142855</v>
      </c>
      <c r="Y409" s="71">
        <f t="shared" si="252"/>
        <v>0.5</v>
      </c>
      <c r="Z409" s="69">
        <f t="shared" si="252"/>
        <v>10000</v>
      </c>
      <c r="AA409" s="69">
        <f t="shared" ca="1" si="252"/>
        <v>9282.5690518609536</v>
      </c>
      <c r="AB409" s="69">
        <f t="shared" ca="1" si="235"/>
        <v>-717.43094813904645</v>
      </c>
      <c r="AC409" s="69">
        <f t="shared" ca="1" si="249"/>
        <v>188.25048771415089</v>
      </c>
      <c r="AD409" s="73">
        <f t="shared" si="243"/>
        <v>0.79999999999998461</v>
      </c>
      <c r="AE409" s="69">
        <f t="shared" si="254"/>
        <v>0.70000000000000007</v>
      </c>
      <c r="AF409" s="69">
        <f t="shared" si="254"/>
        <v>4.9000000000000004</v>
      </c>
      <c r="AG409" s="78">
        <f t="shared" si="254"/>
        <v>200</v>
      </c>
      <c r="AH409" s="60">
        <f t="shared" si="254"/>
        <v>50</v>
      </c>
      <c r="AI409" s="60">
        <f t="shared" si="254"/>
        <v>245.00000000000003</v>
      </c>
      <c r="AJ409" s="60">
        <f t="shared" si="254"/>
        <v>10245</v>
      </c>
      <c r="AK409" s="60">
        <f t="shared" si="254"/>
        <v>927.43094813904702</v>
      </c>
      <c r="AL409" s="60">
        <f t="shared" si="254"/>
        <v>18.548618962780939</v>
      </c>
      <c r="AM409" s="60">
        <f t="shared" ca="1" si="254"/>
        <v>-1060.5524955459994</v>
      </c>
      <c r="AN409" s="60">
        <f t="shared" ca="1" si="254"/>
        <v>-1060.5524955459994</v>
      </c>
      <c r="AO409" s="60">
        <f t="shared" ca="1" si="254"/>
        <v>1060.5524955459994</v>
      </c>
      <c r="AP409" s="63">
        <f t="shared" ref="AP409:AP416" si="255">AE409*AH409</f>
        <v>35</v>
      </c>
      <c r="AQ409" s="62">
        <f t="shared" ref="AQ409:AQ416" si="256">IF(AL409=0,1,(1+(AL409+AE409)/(AD409*(T409-1))))</f>
        <v>25.060773703476634</v>
      </c>
      <c r="AR409" s="62">
        <f t="shared" ref="AR409:AR416" si="257">IF(AQ409&lt;=0,AH409,AQ409*AH409)</f>
        <v>1253.0386851738317</v>
      </c>
      <c r="AS409" s="62">
        <f t="shared" ref="AS409:AS416" si="258">(T409*AR409)</f>
        <v>2506.0773703476634</v>
      </c>
      <c r="AT409" s="62">
        <f t="shared" ref="AT409:AT416" si="259">-AR409</f>
        <v>-1253.0386851738317</v>
      </c>
      <c r="AU409" s="62">
        <f t="shared" ref="AU409:AU416" si="260">(AS409+AT409)*U409</f>
        <v>3759.1160555214951</v>
      </c>
      <c r="AV409" s="62">
        <f t="shared" ref="AV409:AV416" si="261">AT409*V409</f>
        <v>-5012.1547406953268</v>
      </c>
      <c r="AW409" s="63">
        <f t="shared" si="237"/>
        <v>-1253.0386851738317</v>
      </c>
      <c r="AX409" s="61" t="str">
        <f t="shared" ref="AX409:AX416" ca="1" si="262">IF(AY409+AW409&gt;AJ409,"VINTO","")</f>
        <v/>
      </c>
      <c r="AY409" s="69">
        <f t="shared" ca="1" si="238"/>
        <v>9184.4475044540013</v>
      </c>
      <c r="AZ409" s="51">
        <f t="shared" ref="AZ409:AZ416" si="263">AR409*W409</f>
        <v>8771.2707962168224</v>
      </c>
      <c r="BA409" s="55">
        <f t="shared" ref="BA409:BA416" ca="1" si="264">IFERROR(AZ409/AA409,0)</f>
        <v>0.94491845384746942</v>
      </c>
      <c r="BB409" s="55">
        <f t="shared" ca="1" si="239"/>
        <v>-1.7465634684761024</v>
      </c>
      <c r="BC409" s="64">
        <f t="shared" ref="BC409:BC416" ca="1" si="265">AW409+AB409</f>
        <v>-1970.4696333128782</v>
      </c>
      <c r="BE409" s="52">
        <f t="shared" ref="BE409:BE416" ca="1" si="266">IF(((AR409-AC409)/AC409)&gt;=BE$4,AD409,"")</f>
        <v>0.79999999999998461</v>
      </c>
      <c r="BF409" s="52" t="str">
        <f t="shared" ref="BF409:BF416" ca="1" si="267">IF(AX409="","",AD409)</f>
        <v/>
      </c>
      <c r="BG409" s="52" t="str">
        <f t="shared" ca="1" si="240"/>
        <v/>
      </c>
      <c r="BH409" s="52" t="str">
        <f t="shared" ca="1" si="241"/>
        <v/>
      </c>
    </row>
    <row r="410" spans="19:60">
      <c r="S410" s="68">
        <f t="shared" si="253"/>
        <v>7</v>
      </c>
      <c r="T410" s="69">
        <f t="shared" si="253"/>
        <v>2</v>
      </c>
      <c r="U410" s="70">
        <f t="shared" ref="U410:U416" si="268">ROUND((1/T410)*S410,0)-1</f>
        <v>3</v>
      </c>
      <c r="V410" s="68">
        <f t="shared" ref="V410:AA416" si="269">V409</f>
        <v>4</v>
      </c>
      <c r="W410" s="70">
        <f t="shared" si="269"/>
        <v>7</v>
      </c>
      <c r="X410" s="71">
        <f t="shared" si="269"/>
        <v>0.42857142857142855</v>
      </c>
      <c r="Y410" s="71">
        <f t="shared" si="269"/>
        <v>0.5</v>
      </c>
      <c r="Z410" s="69">
        <f t="shared" si="269"/>
        <v>10000</v>
      </c>
      <c r="AA410" s="69">
        <f t="shared" ca="1" si="269"/>
        <v>9282.5690518609536</v>
      </c>
      <c r="AB410" s="69">
        <f t="shared" ref="AB410:AB416" ca="1" si="270">AA410-Z410</f>
        <v>-717.43094813904645</v>
      </c>
      <c r="AC410" s="69">
        <f t="shared" ref="AC410:AC416" ca="1" si="271">AC409</f>
        <v>188.25048771415089</v>
      </c>
      <c r="AD410" s="73">
        <f t="shared" si="243"/>
        <v>0.69999999999998463</v>
      </c>
      <c r="AE410" s="69">
        <f t="shared" si="254"/>
        <v>0.70000000000000007</v>
      </c>
      <c r="AF410" s="69">
        <f t="shared" si="254"/>
        <v>4.9000000000000004</v>
      </c>
      <c r="AG410" s="78">
        <f t="shared" si="254"/>
        <v>200</v>
      </c>
      <c r="AH410" s="60">
        <f t="shared" si="254"/>
        <v>50</v>
      </c>
      <c r="AI410" s="60">
        <f t="shared" si="254"/>
        <v>245.00000000000003</v>
      </c>
      <c r="AJ410" s="60">
        <f t="shared" si="254"/>
        <v>10245</v>
      </c>
      <c r="AK410" s="60">
        <f t="shared" si="254"/>
        <v>927.43094813904702</v>
      </c>
      <c r="AL410" s="60">
        <f t="shared" si="254"/>
        <v>18.548618962780939</v>
      </c>
      <c r="AM410" s="60">
        <f t="shared" ca="1" si="254"/>
        <v>-1060.5524955459994</v>
      </c>
      <c r="AN410" s="60">
        <f t="shared" ca="1" si="254"/>
        <v>-1060.5524955459994</v>
      </c>
      <c r="AO410" s="60">
        <f t="shared" ca="1" si="254"/>
        <v>1060.5524955459994</v>
      </c>
      <c r="AP410" s="63">
        <f t="shared" si="255"/>
        <v>35</v>
      </c>
      <c r="AQ410" s="62">
        <f t="shared" si="256"/>
        <v>28.498027089687657</v>
      </c>
      <c r="AR410" s="62">
        <f t="shared" si="257"/>
        <v>1424.9013544843829</v>
      </c>
      <c r="AS410" s="62">
        <f t="shared" si="258"/>
        <v>2849.8027089687657</v>
      </c>
      <c r="AT410" s="62">
        <f t="shared" si="259"/>
        <v>-1424.9013544843829</v>
      </c>
      <c r="AU410" s="62">
        <f t="shared" si="260"/>
        <v>4274.7040634531486</v>
      </c>
      <c r="AV410" s="62">
        <f t="shared" si="261"/>
        <v>-5699.6054179375315</v>
      </c>
      <c r="AW410" s="63">
        <f t="shared" ref="AW410:AW416" si="272">SUM(AU410:AV410)</f>
        <v>-1424.9013544843829</v>
      </c>
      <c r="AX410" s="61" t="str">
        <f t="shared" ca="1" si="262"/>
        <v/>
      </c>
      <c r="AY410" s="69">
        <f t="shared" ref="AY410:AY416" ca="1" si="273">AY409</f>
        <v>9184.4475044540013</v>
      </c>
      <c r="AZ410" s="51">
        <f t="shared" si="263"/>
        <v>9974.3094813906791</v>
      </c>
      <c r="BA410" s="55">
        <f t="shared" ca="1" si="264"/>
        <v>1.0745203645310935</v>
      </c>
      <c r="BB410" s="55">
        <f t="shared" ref="BB410:BB416" ca="1" si="274">IFERROR(AW410/ABS(AB410),0)</f>
        <v>-1.9861163756323215</v>
      </c>
      <c r="BC410" s="64">
        <f t="shared" ca="1" si="265"/>
        <v>-2142.3323026234293</v>
      </c>
      <c r="BE410" s="52">
        <f t="shared" ca="1" si="266"/>
        <v>0.69999999999998463</v>
      </c>
      <c r="BF410" s="52" t="str">
        <f t="shared" ca="1" si="267"/>
        <v/>
      </c>
      <c r="BG410" s="52" t="str">
        <f t="shared" ref="BG410:BG416" ca="1" si="275">IF(BA410&lt;=BG$213,AD410,"")</f>
        <v/>
      </c>
      <c r="BH410" s="52" t="str">
        <f t="shared" ref="BH410:BH416" ca="1" si="276">IF(BB410&gt;=BH$213,AD410,"")</f>
        <v/>
      </c>
    </row>
    <row r="411" spans="19:60">
      <c r="S411" s="68">
        <f t="shared" ref="S411:T416" si="277">S410</f>
        <v>7</v>
      </c>
      <c r="T411" s="69">
        <f t="shared" si="277"/>
        <v>2</v>
      </c>
      <c r="U411" s="70">
        <f t="shared" si="268"/>
        <v>3</v>
      </c>
      <c r="V411" s="68">
        <f t="shared" si="269"/>
        <v>4</v>
      </c>
      <c r="W411" s="70">
        <f t="shared" si="269"/>
        <v>7</v>
      </c>
      <c r="X411" s="71">
        <f t="shared" si="269"/>
        <v>0.42857142857142855</v>
      </c>
      <c r="Y411" s="71">
        <f t="shared" si="269"/>
        <v>0.5</v>
      </c>
      <c r="Z411" s="69">
        <f t="shared" si="269"/>
        <v>10000</v>
      </c>
      <c r="AA411" s="69">
        <f t="shared" ca="1" si="269"/>
        <v>9282.5690518609536</v>
      </c>
      <c r="AB411" s="69">
        <f t="shared" ca="1" si="270"/>
        <v>-717.43094813904645</v>
      </c>
      <c r="AC411" s="69">
        <f t="shared" ca="1" si="271"/>
        <v>188.25048771415089</v>
      </c>
      <c r="AD411" s="73">
        <f t="shared" ref="AD411:AD416" si="278">AD410-0.1</f>
        <v>0.59999999999998466</v>
      </c>
      <c r="AE411" s="69">
        <f t="shared" ref="AE411:AO416" si="279">AE410</f>
        <v>0.70000000000000007</v>
      </c>
      <c r="AF411" s="69">
        <f t="shared" si="279"/>
        <v>4.9000000000000004</v>
      </c>
      <c r="AG411" s="78">
        <f t="shared" si="279"/>
        <v>200</v>
      </c>
      <c r="AH411" s="60">
        <f t="shared" si="279"/>
        <v>50</v>
      </c>
      <c r="AI411" s="60">
        <f t="shared" si="279"/>
        <v>245.00000000000003</v>
      </c>
      <c r="AJ411" s="60">
        <f t="shared" si="279"/>
        <v>10245</v>
      </c>
      <c r="AK411" s="60">
        <f t="shared" si="279"/>
        <v>927.43094813904702</v>
      </c>
      <c r="AL411" s="60">
        <f t="shared" si="279"/>
        <v>18.548618962780939</v>
      </c>
      <c r="AM411" s="60">
        <f t="shared" ca="1" si="279"/>
        <v>-1060.5524955459994</v>
      </c>
      <c r="AN411" s="60">
        <f t="shared" ca="1" si="279"/>
        <v>-1060.5524955459994</v>
      </c>
      <c r="AO411" s="60">
        <f t="shared" ca="1" si="279"/>
        <v>1060.5524955459994</v>
      </c>
      <c r="AP411" s="63">
        <f t="shared" si="255"/>
        <v>35</v>
      </c>
      <c r="AQ411" s="62">
        <f t="shared" si="256"/>
        <v>33.081031604635719</v>
      </c>
      <c r="AR411" s="62">
        <f t="shared" si="257"/>
        <v>1654.0515802317859</v>
      </c>
      <c r="AS411" s="62">
        <f t="shared" si="258"/>
        <v>3308.1031604635718</v>
      </c>
      <c r="AT411" s="62">
        <f t="shared" si="259"/>
        <v>-1654.0515802317859</v>
      </c>
      <c r="AU411" s="62">
        <f t="shared" si="260"/>
        <v>4962.1547406953578</v>
      </c>
      <c r="AV411" s="62">
        <f t="shared" si="261"/>
        <v>-6616.2063209271437</v>
      </c>
      <c r="AW411" s="63">
        <f t="shared" si="272"/>
        <v>-1654.0515802317859</v>
      </c>
      <c r="AX411" s="61" t="str">
        <f t="shared" ca="1" si="262"/>
        <v/>
      </c>
      <c r="AY411" s="69">
        <f t="shared" ca="1" si="273"/>
        <v>9184.4475044540013</v>
      </c>
      <c r="AZ411" s="51">
        <f t="shared" si="263"/>
        <v>11578.361061622501</v>
      </c>
      <c r="BA411" s="55">
        <f t="shared" ca="1" si="264"/>
        <v>1.2473229121092604</v>
      </c>
      <c r="BB411" s="55">
        <f t="shared" ca="1" si="274"/>
        <v>-2.3055202518406155</v>
      </c>
      <c r="BC411" s="64">
        <f t="shared" ca="1" si="265"/>
        <v>-2371.4825283708324</v>
      </c>
      <c r="BE411" s="52">
        <f t="shared" ca="1" si="266"/>
        <v>0.59999999999998466</v>
      </c>
      <c r="BF411" s="52" t="str">
        <f t="shared" ca="1" si="267"/>
        <v/>
      </c>
      <c r="BG411" s="52" t="str">
        <f t="shared" ca="1" si="275"/>
        <v/>
      </c>
      <c r="BH411" s="52" t="str">
        <f t="shared" ca="1" si="276"/>
        <v/>
      </c>
    </row>
    <row r="412" spans="19:60">
      <c r="S412" s="68">
        <f t="shared" si="277"/>
        <v>7</v>
      </c>
      <c r="T412" s="69">
        <f t="shared" si="277"/>
        <v>2</v>
      </c>
      <c r="U412" s="70">
        <f t="shared" si="268"/>
        <v>3</v>
      </c>
      <c r="V412" s="68">
        <f t="shared" si="269"/>
        <v>4</v>
      </c>
      <c r="W412" s="70">
        <f t="shared" si="269"/>
        <v>7</v>
      </c>
      <c r="X412" s="71">
        <f t="shared" si="269"/>
        <v>0.42857142857142855</v>
      </c>
      <c r="Y412" s="71">
        <f t="shared" si="269"/>
        <v>0.5</v>
      </c>
      <c r="Z412" s="69">
        <f t="shared" si="269"/>
        <v>10000</v>
      </c>
      <c r="AA412" s="69">
        <f t="shared" ca="1" si="269"/>
        <v>9282.5690518609536</v>
      </c>
      <c r="AB412" s="69">
        <f t="shared" ca="1" si="270"/>
        <v>-717.43094813904645</v>
      </c>
      <c r="AC412" s="69">
        <f t="shared" ca="1" si="271"/>
        <v>188.25048771415089</v>
      </c>
      <c r="AD412" s="73">
        <f t="shared" si="278"/>
        <v>0.49999999999998468</v>
      </c>
      <c r="AE412" s="69">
        <f t="shared" si="279"/>
        <v>0.70000000000000007</v>
      </c>
      <c r="AF412" s="69">
        <f t="shared" si="279"/>
        <v>4.9000000000000004</v>
      </c>
      <c r="AG412" s="78">
        <f t="shared" si="279"/>
        <v>200</v>
      </c>
      <c r="AH412" s="60">
        <f t="shared" si="279"/>
        <v>50</v>
      </c>
      <c r="AI412" s="60">
        <f t="shared" si="279"/>
        <v>245.00000000000003</v>
      </c>
      <c r="AJ412" s="60">
        <f t="shared" si="279"/>
        <v>10245</v>
      </c>
      <c r="AK412" s="60">
        <f t="shared" si="279"/>
        <v>927.43094813904702</v>
      </c>
      <c r="AL412" s="60">
        <f t="shared" si="279"/>
        <v>18.548618962780939</v>
      </c>
      <c r="AM412" s="60">
        <f t="shared" ca="1" si="279"/>
        <v>-1060.5524955459994</v>
      </c>
      <c r="AN412" s="60">
        <f t="shared" ca="1" si="279"/>
        <v>-1060.5524955459994</v>
      </c>
      <c r="AO412" s="60">
        <f t="shared" ca="1" si="279"/>
        <v>1060.5524955459994</v>
      </c>
      <c r="AP412" s="63">
        <f t="shared" si="255"/>
        <v>35</v>
      </c>
      <c r="AQ412" s="62">
        <f t="shared" si="256"/>
        <v>39.497237925563056</v>
      </c>
      <c r="AR412" s="62">
        <f t="shared" si="257"/>
        <v>1974.8618962781527</v>
      </c>
      <c r="AS412" s="62">
        <f t="shared" si="258"/>
        <v>3949.7237925563054</v>
      </c>
      <c r="AT412" s="62">
        <f t="shared" si="259"/>
        <v>-1974.8618962781527</v>
      </c>
      <c r="AU412" s="62">
        <f t="shared" si="260"/>
        <v>5924.5856888344579</v>
      </c>
      <c r="AV412" s="62">
        <f t="shared" si="261"/>
        <v>-7899.4475851126108</v>
      </c>
      <c r="AW412" s="63">
        <f t="shared" si="272"/>
        <v>-1974.8618962781529</v>
      </c>
      <c r="AX412" s="61" t="str">
        <f t="shared" ca="1" si="262"/>
        <v/>
      </c>
      <c r="AY412" s="69">
        <f t="shared" ca="1" si="273"/>
        <v>9184.4475044540013</v>
      </c>
      <c r="AZ412" s="51">
        <f t="shared" si="263"/>
        <v>13824.033273947069</v>
      </c>
      <c r="BA412" s="55">
        <f t="shared" ca="1" si="264"/>
        <v>1.4892464787186959</v>
      </c>
      <c r="BB412" s="55">
        <f t="shared" ca="1" si="274"/>
        <v>-2.7526856785322309</v>
      </c>
      <c r="BC412" s="64">
        <f t="shared" ca="1" si="265"/>
        <v>-2692.2928444171994</v>
      </c>
      <c r="BE412" s="52">
        <f t="shared" ca="1" si="266"/>
        <v>0.49999999999998468</v>
      </c>
      <c r="BF412" s="52" t="str">
        <f t="shared" ca="1" si="267"/>
        <v/>
      </c>
      <c r="BG412" s="52" t="str">
        <f t="shared" ca="1" si="275"/>
        <v/>
      </c>
      <c r="BH412" s="52" t="str">
        <f t="shared" ca="1" si="276"/>
        <v/>
      </c>
    </row>
    <row r="413" spans="19:60">
      <c r="S413" s="68">
        <f t="shared" si="277"/>
        <v>7</v>
      </c>
      <c r="T413" s="69">
        <f t="shared" si="277"/>
        <v>2</v>
      </c>
      <c r="U413" s="70">
        <f t="shared" si="268"/>
        <v>3</v>
      </c>
      <c r="V413" s="68">
        <f t="shared" si="269"/>
        <v>4</v>
      </c>
      <c r="W413" s="70">
        <f t="shared" si="269"/>
        <v>7</v>
      </c>
      <c r="X413" s="71">
        <f t="shared" si="269"/>
        <v>0.42857142857142855</v>
      </c>
      <c r="Y413" s="71">
        <f t="shared" si="269"/>
        <v>0.5</v>
      </c>
      <c r="Z413" s="69">
        <f t="shared" si="269"/>
        <v>10000</v>
      </c>
      <c r="AA413" s="69">
        <f t="shared" ca="1" si="269"/>
        <v>9282.5690518609536</v>
      </c>
      <c r="AB413" s="69">
        <f t="shared" ca="1" si="270"/>
        <v>-717.43094813904645</v>
      </c>
      <c r="AC413" s="69">
        <f t="shared" ca="1" si="271"/>
        <v>188.25048771415089</v>
      </c>
      <c r="AD413" s="73">
        <f t="shared" si="278"/>
        <v>0.3999999999999847</v>
      </c>
      <c r="AE413" s="69">
        <f t="shared" si="279"/>
        <v>0.70000000000000007</v>
      </c>
      <c r="AF413" s="69">
        <f t="shared" si="279"/>
        <v>4.9000000000000004</v>
      </c>
      <c r="AG413" s="78">
        <f t="shared" si="279"/>
        <v>200</v>
      </c>
      <c r="AH413" s="60">
        <f t="shared" si="279"/>
        <v>50</v>
      </c>
      <c r="AI413" s="60">
        <f t="shared" si="279"/>
        <v>245.00000000000003</v>
      </c>
      <c r="AJ413" s="60">
        <f t="shared" si="279"/>
        <v>10245</v>
      </c>
      <c r="AK413" s="60">
        <f t="shared" si="279"/>
        <v>927.43094813904702</v>
      </c>
      <c r="AL413" s="60">
        <f t="shared" si="279"/>
        <v>18.548618962780939</v>
      </c>
      <c r="AM413" s="60">
        <f t="shared" ca="1" si="279"/>
        <v>-1060.5524955459994</v>
      </c>
      <c r="AN413" s="60">
        <f t="shared" ca="1" si="279"/>
        <v>-1060.5524955459994</v>
      </c>
      <c r="AO413" s="60">
        <f t="shared" ca="1" si="279"/>
        <v>1060.5524955459994</v>
      </c>
      <c r="AP413" s="63">
        <f t="shared" si="255"/>
        <v>35</v>
      </c>
      <c r="AQ413" s="62">
        <f t="shared" si="256"/>
        <v>49.121547406954186</v>
      </c>
      <c r="AR413" s="62">
        <f t="shared" si="257"/>
        <v>2456.0773703477093</v>
      </c>
      <c r="AS413" s="62">
        <f t="shared" si="258"/>
        <v>4912.1547406954187</v>
      </c>
      <c r="AT413" s="62">
        <f t="shared" si="259"/>
        <v>-2456.0773703477093</v>
      </c>
      <c r="AU413" s="62">
        <f t="shared" si="260"/>
        <v>7368.2321110431276</v>
      </c>
      <c r="AV413" s="62">
        <f t="shared" si="261"/>
        <v>-9824.3094813908374</v>
      </c>
      <c r="AW413" s="63">
        <f t="shared" si="272"/>
        <v>-2456.0773703477098</v>
      </c>
      <c r="AX413" s="61" t="str">
        <f t="shared" ca="1" si="262"/>
        <v/>
      </c>
      <c r="AY413" s="69">
        <f t="shared" ca="1" si="273"/>
        <v>9184.4475044540013</v>
      </c>
      <c r="AZ413" s="51">
        <f t="shared" si="263"/>
        <v>17192.541592433965</v>
      </c>
      <c r="BA413" s="55">
        <f t="shared" ca="1" si="264"/>
        <v>1.8521318286328539</v>
      </c>
      <c r="BB413" s="55">
        <f t="shared" ca="1" si="274"/>
        <v>-3.4234338185696633</v>
      </c>
      <c r="BC413" s="64">
        <f t="shared" ca="1" si="265"/>
        <v>-3173.5083184867563</v>
      </c>
      <c r="BE413" s="52">
        <f t="shared" ca="1" si="266"/>
        <v>0.3999999999999847</v>
      </c>
      <c r="BF413" s="52" t="str">
        <f t="shared" ca="1" si="267"/>
        <v/>
      </c>
      <c r="BG413" s="52" t="str">
        <f t="shared" ca="1" si="275"/>
        <v/>
      </c>
      <c r="BH413" s="52" t="str">
        <f t="shared" ca="1" si="276"/>
        <v/>
      </c>
    </row>
    <row r="414" spans="19:60">
      <c r="S414" s="68">
        <f t="shared" si="277"/>
        <v>7</v>
      </c>
      <c r="T414" s="69">
        <f t="shared" si="277"/>
        <v>2</v>
      </c>
      <c r="U414" s="70">
        <f t="shared" si="268"/>
        <v>3</v>
      </c>
      <c r="V414" s="68">
        <f t="shared" si="269"/>
        <v>4</v>
      </c>
      <c r="W414" s="70">
        <f t="shared" si="269"/>
        <v>7</v>
      </c>
      <c r="X414" s="71">
        <f t="shared" si="269"/>
        <v>0.42857142857142855</v>
      </c>
      <c r="Y414" s="71">
        <f t="shared" si="269"/>
        <v>0.5</v>
      </c>
      <c r="Z414" s="69">
        <f t="shared" si="269"/>
        <v>10000</v>
      </c>
      <c r="AA414" s="69">
        <f t="shared" ca="1" si="269"/>
        <v>9282.5690518609536</v>
      </c>
      <c r="AB414" s="69">
        <f t="shared" ca="1" si="270"/>
        <v>-717.43094813904645</v>
      </c>
      <c r="AC414" s="69">
        <f t="shared" ca="1" si="271"/>
        <v>188.25048771415089</v>
      </c>
      <c r="AD414" s="73">
        <f t="shared" si="278"/>
        <v>0.29999999999998472</v>
      </c>
      <c r="AE414" s="69">
        <f t="shared" si="279"/>
        <v>0.70000000000000007</v>
      </c>
      <c r="AF414" s="69">
        <f t="shared" si="279"/>
        <v>4.9000000000000004</v>
      </c>
      <c r="AG414" s="78">
        <f t="shared" si="279"/>
        <v>200</v>
      </c>
      <c r="AH414" s="60">
        <f t="shared" si="279"/>
        <v>50</v>
      </c>
      <c r="AI414" s="60">
        <f t="shared" si="279"/>
        <v>245.00000000000003</v>
      </c>
      <c r="AJ414" s="60">
        <f t="shared" si="279"/>
        <v>10245</v>
      </c>
      <c r="AK414" s="60">
        <f t="shared" si="279"/>
        <v>927.43094813904702</v>
      </c>
      <c r="AL414" s="60">
        <f t="shared" si="279"/>
        <v>18.548618962780939</v>
      </c>
      <c r="AM414" s="60">
        <f t="shared" ca="1" si="279"/>
        <v>-1060.5524955459994</v>
      </c>
      <c r="AN414" s="60">
        <f t="shared" ca="1" si="279"/>
        <v>-1060.5524955459994</v>
      </c>
      <c r="AO414" s="60">
        <f t="shared" ca="1" si="279"/>
        <v>1060.5524955459994</v>
      </c>
      <c r="AP414" s="63">
        <f t="shared" si="255"/>
        <v>35</v>
      </c>
      <c r="AQ414" s="62">
        <f t="shared" si="256"/>
        <v>65.162063209273057</v>
      </c>
      <c r="AR414" s="62">
        <f t="shared" si="257"/>
        <v>3258.1031604636528</v>
      </c>
      <c r="AS414" s="62">
        <f t="shared" si="258"/>
        <v>6516.2063209273056</v>
      </c>
      <c r="AT414" s="62">
        <f t="shared" si="259"/>
        <v>-3258.1031604636528</v>
      </c>
      <c r="AU414" s="62">
        <f t="shared" si="260"/>
        <v>9774.3094813909593</v>
      </c>
      <c r="AV414" s="62">
        <f t="shared" si="261"/>
        <v>-13032.412641854611</v>
      </c>
      <c r="AW414" s="63">
        <f t="shared" si="272"/>
        <v>-3258.1031604636519</v>
      </c>
      <c r="AX414" s="61" t="str">
        <f t="shared" ca="1" si="262"/>
        <v/>
      </c>
      <c r="AY414" s="69">
        <f t="shared" ca="1" si="273"/>
        <v>9184.4475044540013</v>
      </c>
      <c r="AZ414" s="51">
        <f t="shared" si="263"/>
        <v>22806.72212324557</v>
      </c>
      <c r="BA414" s="55">
        <f t="shared" ca="1" si="264"/>
        <v>2.4569407451564627</v>
      </c>
      <c r="BB414" s="55">
        <f t="shared" ca="1" si="274"/>
        <v>-4.5413473852987361</v>
      </c>
      <c r="BC414" s="64">
        <f t="shared" ca="1" si="265"/>
        <v>-3975.5341086026983</v>
      </c>
      <c r="BE414" s="52">
        <f t="shared" ca="1" si="266"/>
        <v>0.29999999999998472</v>
      </c>
      <c r="BF414" s="52" t="str">
        <f t="shared" ca="1" si="267"/>
        <v/>
      </c>
      <c r="BG414" s="52" t="str">
        <f t="shared" ca="1" si="275"/>
        <v/>
      </c>
      <c r="BH414" s="52" t="str">
        <f t="shared" ca="1" si="276"/>
        <v/>
      </c>
    </row>
    <row r="415" spans="19:60">
      <c r="S415" s="68">
        <f t="shared" si="277"/>
        <v>7</v>
      </c>
      <c r="T415" s="69">
        <f t="shared" si="277"/>
        <v>2</v>
      </c>
      <c r="U415" s="70">
        <f t="shared" si="268"/>
        <v>3</v>
      </c>
      <c r="V415" s="68">
        <f t="shared" si="269"/>
        <v>4</v>
      </c>
      <c r="W415" s="70">
        <f t="shared" si="269"/>
        <v>7</v>
      </c>
      <c r="X415" s="71">
        <f t="shared" si="269"/>
        <v>0.42857142857142855</v>
      </c>
      <c r="Y415" s="71">
        <f t="shared" si="269"/>
        <v>0.5</v>
      </c>
      <c r="Z415" s="69">
        <f t="shared" si="269"/>
        <v>10000</v>
      </c>
      <c r="AA415" s="69">
        <f t="shared" ca="1" si="269"/>
        <v>9282.5690518609536</v>
      </c>
      <c r="AB415" s="69">
        <f t="shared" ca="1" si="270"/>
        <v>-717.43094813904645</v>
      </c>
      <c r="AC415" s="69">
        <f t="shared" ca="1" si="271"/>
        <v>188.25048771415089</v>
      </c>
      <c r="AD415" s="73">
        <f t="shared" si="278"/>
        <v>0.19999999999998472</v>
      </c>
      <c r="AE415" s="69">
        <f t="shared" si="279"/>
        <v>0.70000000000000007</v>
      </c>
      <c r="AF415" s="69">
        <f t="shared" si="279"/>
        <v>4.9000000000000004</v>
      </c>
      <c r="AG415" s="78">
        <f t="shared" si="279"/>
        <v>200</v>
      </c>
      <c r="AH415" s="60">
        <f t="shared" si="279"/>
        <v>50</v>
      </c>
      <c r="AI415" s="60">
        <f t="shared" si="279"/>
        <v>245.00000000000003</v>
      </c>
      <c r="AJ415" s="60">
        <f t="shared" si="279"/>
        <v>10245</v>
      </c>
      <c r="AK415" s="60">
        <f t="shared" si="279"/>
        <v>927.43094813904702</v>
      </c>
      <c r="AL415" s="60">
        <f t="shared" si="279"/>
        <v>18.548618962780939</v>
      </c>
      <c r="AM415" s="60">
        <f t="shared" ca="1" si="279"/>
        <v>-1060.5524955459994</v>
      </c>
      <c r="AN415" s="60">
        <f t="shared" ca="1" si="279"/>
        <v>-1060.5524955459994</v>
      </c>
      <c r="AO415" s="60">
        <f t="shared" ca="1" si="279"/>
        <v>1060.5524955459994</v>
      </c>
      <c r="AP415" s="63">
        <f t="shared" si="255"/>
        <v>35</v>
      </c>
      <c r="AQ415" s="62">
        <f t="shared" si="256"/>
        <v>97.243094813912037</v>
      </c>
      <c r="AR415" s="62">
        <f t="shared" si="257"/>
        <v>4862.1547406956015</v>
      </c>
      <c r="AS415" s="62">
        <f t="shared" si="258"/>
        <v>9724.309481391203</v>
      </c>
      <c r="AT415" s="62">
        <f t="shared" si="259"/>
        <v>-4862.1547406956015</v>
      </c>
      <c r="AU415" s="62">
        <f t="shared" si="260"/>
        <v>14586.464222086805</v>
      </c>
      <c r="AV415" s="62">
        <f t="shared" si="261"/>
        <v>-19448.618962782406</v>
      </c>
      <c r="AW415" s="63">
        <f t="shared" si="272"/>
        <v>-4862.1547406956015</v>
      </c>
      <c r="AX415" s="61" t="str">
        <f t="shared" ca="1" si="262"/>
        <v/>
      </c>
      <c r="AY415" s="69">
        <f t="shared" ca="1" si="273"/>
        <v>9184.4475044540013</v>
      </c>
      <c r="AZ415" s="51">
        <f t="shared" si="263"/>
        <v>34035.083184869211</v>
      </c>
      <c r="BA415" s="55">
        <f t="shared" ca="1" si="264"/>
        <v>3.6665585782037264</v>
      </c>
      <c r="BB415" s="55">
        <f t="shared" ca="1" si="274"/>
        <v>-6.7771745187569739</v>
      </c>
      <c r="BC415" s="64">
        <f t="shared" ca="1" si="265"/>
        <v>-5579.585688834648</v>
      </c>
      <c r="BE415" s="52">
        <f t="shared" ca="1" si="266"/>
        <v>0.19999999999998472</v>
      </c>
      <c r="BF415" s="52" t="str">
        <f t="shared" ca="1" si="267"/>
        <v/>
      </c>
      <c r="BG415" s="52" t="str">
        <f t="shared" ca="1" si="275"/>
        <v/>
      </c>
      <c r="BH415" s="52" t="str">
        <f t="shared" ca="1" si="276"/>
        <v/>
      </c>
    </row>
    <row r="416" spans="19:60">
      <c r="S416" s="68">
        <f t="shared" si="277"/>
        <v>7</v>
      </c>
      <c r="T416" s="69">
        <f t="shared" si="277"/>
        <v>2</v>
      </c>
      <c r="U416" s="70">
        <f t="shared" si="268"/>
        <v>3</v>
      </c>
      <c r="V416" s="68">
        <f t="shared" si="269"/>
        <v>4</v>
      </c>
      <c r="W416" s="70">
        <f t="shared" si="269"/>
        <v>7</v>
      </c>
      <c r="X416" s="71">
        <f t="shared" si="269"/>
        <v>0.42857142857142855</v>
      </c>
      <c r="Y416" s="71">
        <f t="shared" si="269"/>
        <v>0.5</v>
      </c>
      <c r="Z416" s="69">
        <f t="shared" si="269"/>
        <v>10000</v>
      </c>
      <c r="AA416" s="69">
        <f t="shared" ca="1" si="269"/>
        <v>9282.5690518609536</v>
      </c>
      <c r="AB416" s="69">
        <f t="shared" ca="1" si="270"/>
        <v>-717.43094813904645</v>
      </c>
      <c r="AC416" s="69">
        <f t="shared" ca="1" si="271"/>
        <v>188.25048771415089</v>
      </c>
      <c r="AD416" s="73">
        <f t="shared" si="278"/>
        <v>9.9999999999984712E-2</v>
      </c>
      <c r="AE416" s="69">
        <f t="shared" si="279"/>
        <v>0.70000000000000007</v>
      </c>
      <c r="AF416" s="69">
        <f t="shared" si="279"/>
        <v>4.9000000000000004</v>
      </c>
      <c r="AG416" s="78">
        <f t="shared" si="279"/>
        <v>200</v>
      </c>
      <c r="AH416" s="60">
        <f t="shared" si="279"/>
        <v>50</v>
      </c>
      <c r="AI416" s="60">
        <f t="shared" si="279"/>
        <v>245.00000000000003</v>
      </c>
      <c r="AJ416" s="60">
        <f t="shared" si="279"/>
        <v>10245</v>
      </c>
      <c r="AK416" s="60">
        <f t="shared" si="279"/>
        <v>927.43094813904702</v>
      </c>
      <c r="AL416" s="60">
        <f t="shared" si="279"/>
        <v>18.548618962780939</v>
      </c>
      <c r="AM416" s="60">
        <f t="shared" ca="1" si="279"/>
        <v>-1060.5524955459994</v>
      </c>
      <c r="AN416" s="60">
        <f t="shared" ca="1" si="279"/>
        <v>-1060.5524955459994</v>
      </c>
      <c r="AO416" s="60">
        <f t="shared" ca="1" si="279"/>
        <v>1060.5524955459994</v>
      </c>
      <c r="AP416" s="63">
        <f t="shared" si="255"/>
        <v>35</v>
      </c>
      <c r="AQ416" s="62">
        <f t="shared" si="256"/>
        <v>193.4861896278388</v>
      </c>
      <c r="AR416" s="62">
        <f t="shared" si="257"/>
        <v>9674.3094813919397</v>
      </c>
      <c r="AS416" s="62">
        <f t="shared" si="258"/>
        <v>19348.618962783879</v>
      </c>
      <c r="AT416" s="62">
        <f t="shared" si="259"/>
        <v>-9674.3094813919397</v>
      </c>
      <c r="AU416" s="62">
        <f t="shared" si="260"/>
        <v>29022.928444175821</v>
      </c>
      <c r="AV416" s="62">
        <f t="shared" si="261"/>
        <v>-38697.237925567759</v>
      </c>
      <c r="AW416" s="63">
        <f t="shared" si="272"/>
        <v>-9674.3094813919379</v>
      </c>
      <c r="AX416" s="61" t="str">
        <f t="shared" ca="1" si="262"/>
        <v/>
      </c>
      <c r="AY416" s="69">
        <f t="shared" ca="1" si="273"/>
        <v>9184.4475044540013</v>
      </c>
      <c r="AZ416" s="51">
        <f t="shared" si="263"/>
        <v>67720.166369743572</v>
      </c>
      <c r="BA416" s="55">
        <f t="shared" ca="1" si="264"/>
        <v>7.2954120773458886</v>
      </c>
      <c r="BB416" s="55">
        <f t="shared" ca="1" si="274"/>
        <v>-13.484655919132365</v>
      </c>
      <c r="BC416" s="64">
        <f t="shared" ca="1" si="265"/>
        <v>-10391.740429530984</v>
      </c>
      <c r="BE416" s="52">
        <f t="shared" ca="1" si="266"/>
        <v>9.9999999999984712E-2</v>
      </c>
      <c r="BF416" s="52" t="str">
        <f t="shared" ca="1" si="267"/>
        <v/>
      </c>
      <c r="BG416" s="52" t="str">
        <f t="shared" ca="1" si="275"/>
        <v/>
      </c>
      <c r="BH416" s="52" t="str">
        <f t="shared" ca="1" si="276"/>
        <v/>
      </c>
    </row>
  </sheetData>
  <conditionalFormatting sqref="E8:E27">
    <cfRule type="cellIs" dxfId="232" priority="57" operator="equal">
      <formula>"LOSS"</formula>
    </cfRule>
    <cfRule type="cellIs" dxfId="231" priority="58" operator="equal">
      <formula>"WIN"</formula>
    </cfRule>
  </conditionalFormatting>
  <conditionalFormatting sqref="M8:M28">
    <cfRule type="cellIs" dxfId="230" priority="55" operator="lessThan">
      <formula>0</formula>
    </cfRule>
    <cfRule type="cellIs" dxfId="229" priority="56" operator="greaterThan">
      <formula>0</formula>
    </cfRule>
  </conditionalFormatting>
  <conditionalFormatting sqref="H4">
    <cfRule type="cellIs" dxfId="228" priority="53" operator="lessThan">
      <formula>0</formula>
    </cfRule>
    <cfRule type="cellIs" dxfId="227" priority="54" operator="greaterThan">
      <formula>0</formula>
    </cfRule>
  </conditionalFormatting>
  <conditionalFormatting sqref="E8:E23">
    <cfRule type="cellIs" dxfId="226" priority="51" operator="equal">
      <formula>"LOSS"</formula>
    </cfRule>
    <cfRule type="cellIs" dxfId="225" priority="52" operator="equal">
      <formula>"WIN"</formula>
    </cfRule>
  </conditionalFormatting>
  <conditionalFormatting sqref="F8:F13">
    <cfRule type="cellIs" dxfId="224" priority="49" operator="equal">
      <formula>"LOSS"</formula>
    </cfRule>
    <cfRule type="cellIs" dxfId="223" priority="50" operator="equal">
      <formula>"WIN"</formula>
    </cfRule>
  </conditionalFormatting>
  <conditionalFormatting sqref="E8:E17">
    <cfRule type="cellIs" dxfId="222" priority="47" operator="equal">
      <formula>"LOSS"</formula>
    </cfRule>
    <cfRule type="cellIs" dxfId="221" priority="48" operator="equal">
      <formula>"WIN"</formula>
    </cfRule>
  </conditionalFormatting>
  <conditionalFormatting sqref="F8:F13">
    <cfRule type="cellIs" dxfId="220" priority="45" operator="equal">
      <formula>"LOSS"</formula>
    </cfRule>
    <cfRule type="cellIs" dxfId="219" priority="46" operator="equal">
      <formula>"WIN"</formula>
    </cfRule>
  </conditionalFormatting>
  <conditionalFormatting sqref="E8:E23">
    <cfRule type="cellIs" dxfId="218" priority="43" operator="equal">
      <formula>"LOSS"</formula>
    </cfRule>
    <cfRule type="cellIs" dxfId="217" priority="44" operator="equal">
      <formula>"WIN"</formula>
    </cfRule>
  </conditionalFormatting>
  <conditionalFormatting sqref="E8:E17">
    <cfRule type="cellIs" dxfId="216" priority="41" operator="equal">
      <formula>"LOSS"</formula>
    </cfRule>
    <cfRule type="cellIs" dxfId="215" priority="42" operator="equal">
      <formula>"WIN"</formula>
    </cfRule>
  </conditionalFormatting>
  <conditionalFormatting sqref="BC9:BC207 S6 S8:AX207 BA8:BA207">
    <cfRule type="expression" dxfId="214" priority="38">
      <formula>$Y6=1</formula>
    </cfRule>
  </conditionalFormatting>
  <conditionalFormatting sqref="BC8:BC207 AV208:AZ212 AW8:AW207 BC217:BC416 AW217:AW416">
    <cfRule type="cellIs" dxfId="213" priority="36" operator="lessThan">
      <formula>0</formula>
    </cfRule>
    <cfRule type="cellIs" dxfId="212" priority="37" operator="greaterThan">
      <formula>0</formula>
    </cfRule>
  </conditionalFormatting>
  <conditionalFormatting sqref="BC9:BC207 S6 S8:AX207">
    <cfRule type="expression" dxfId="211" priority="35">
      <formula>$Y6=1</formula>
    </cfRule>
  </conditionalFormatting>
  <conditionalFormatting sqref="S208:BA212 BB208:BB210 BC208:BD212">
    <cfRule type="expression" dxfId="210" priority="34">
      <formula>$X208=1</formula>
    </cfRule>
  </conditionalFormatting>
  <conditionalFormatting sqref="BD9:BD207 S6 BB8:BB207 S8:AX207">
    <cfRule type="expression" dxfId="209" priority="33">
      <formula>$Y6=1</formula>
    </cfRule>
  </conditionalFormatting>
  <conditionalFormatting sqref="S8:AU207 BC8:BC207 S6 AW8:AX207">
    <cfRule type="expression" dxfId="208" priority="32">
      <formula>$X6=1</formula>
    </cfRule>
  </conditionalFormatting>
  <conditionalFormatting sqref="S208:AZ212 BB208:BB210 BC208:BC212">
    <cfRule type="expression" dxfId="207" priority="31">
      <formula>$W208=1</formula>
    </cfRule>
  </conditionalFormatting>
  <conditionalFormatting sqref="BA208:BA212">
    <cfRule type="expression" dxfId="206" priority="30">
      <formula>$W208=1</formula>
    </cfRule>
  </conditionalFormatting>
  <conditionalFormatting sqref="BB9:BB207">
    <cfRule type="expression" dxfId="205" priority="29">
      <formula>$X9=1</formula>
    </cfRule>
  </conditionalFormatting>
  <conditionalFormatting sqref="BC218:BC416 S215 S217:AX416">
    <cfRule type="expression" dxfId="204" priority="28">
      <formula>$Y215=1</formula>
    </cfRule>
  </conditionalFormatting>
  <conditionalFormatting sqref="BD218:BD416 S215 BB217:BB416 S217:AX416">
    <cfRule type="expression" dxfId="203" priority="27">
      <formula>$Y215=1</formula>
    </cfRule>
  </conditionalFormatting>
  <conditionalFormatting sqref="BC217:BC416 S215 AW217:AX416 S217:AU416">
    <cfRule type="expression" dxfId="202" priority="26">
      <formula>$X215=1</formula>
    </cfRule>
  </conditionalFormatting>
  <conditionalFormatting sqref="BB218:BB416">
    <cfRule type="expression" dxfId="201" priority="25">
      <formula>$X218=1</formula>
    </cfRule>
  </conditionalFormatting>
  <conditionalFormatting sqref="AY208:AZ212">
    <cfRule type="cellIs" dxfId="200" priority="23" operator="lessThan">
      <formula>0</formula>
    </cfRule>
    <cfRule type="cellIs" dxfId="199" priority="24" operator="greaterThan">
      <formula>0</formula>
    </cfRule>
  </conditionalFormatting>
  <conditionalFormatting sqref="BC208:BD212 AD208:BA212">
    <cfRule type="expression" dxfId="198" priority="22">
      <formula>$X208=1</formula>
    </cfRule>
  </conditionalFormatting>
  <conditionalFormatting sqref="BB208:BB212">
    <cfRule type="expression" dxfId="197" priority="21">
      <formula>$X208=1</formula>
    </cfRule>
  </conditionalFormatting>
  <conditionalFormatting sqref="BD9:BD207 AD8:AY207 BB8:BB207">
    <cfRule type="expression" dxfId="196" priority="20">
      <formula>$Y8=1</formula>
    </cfRule>
  </conditionalFormatting>
  <conditionalFormatting sqref="BC8:BC207 AV208:AY212 AW8:AW207">
    <cfRule type="cellIs" dxfId="195" priority="18" operator="lessThan">
      <formula>0</formula>
    </cfRule>
    <cfRule type="cellIs" dxfId="194" priority="19" operator="greaterThan">
      <formula>0</formula>
    </cfRule>
  </conditionalFormatting>
  <conditionalFormatting sqref="AW8:AY207 BC8:BC207 AD8:AU207">
    <cfRule type="expression" dxfId="193" priority="17">
      <formula>$X8=1</formula>
    </cfRule>
  </conditionalFormatting>
  <conditionalFormatting sqref="BB208:BC212 AD208:AZ212">
    <cfRule type="expression" dxfId="192" priority="16">
      <formula>$W208=1</formula>
    </cfRule>
  </conditionalFormatting>
  <conditionalFormatting sqref="BA208:BA212">
    <cfRule type="expression" dxfId="191" priority="15">
      <formula>$W208=1</formula>
    </cfRule>
  </conditionalFormatting>
  <conditionalFormatting sqref="BB9:BB207">
    <cfRule type="expression" dxfId="190" priority="14">
      <formula>$X9=1</formula>
    </cfRule>
  </conditionalFormatting>
  <conditionalFormatting sqref="BC8:BC207 AV208:AZ212 AW8:AW207 BC217:BC416 AW217:AW416">
    <cfRule type="cellIs" dxfId="189" priority="12" operator="lessThan">
      <formula>0</formula>
    </cfRule>
    <cfRule type="cellIs" dxfId="188" priority="13" operator="greaterThan">
      <formula>0</formula>
    </cfRule>
  </conditionalFormatting>
  <conditionalFormatting sqref="BC9:BC207 AD8:AX207">
    <cfRule type="expression" dxfId="187" priority="11">
      <formula>$Y8=1</formula>
    </cfRule>
  </conditionalFormatting>
  <conditionalFormatting sqref="AD208:BA212 BB208:BB210 BC208:BD212">
    <cfRule type="expression" dxfId="186" priority="10">
      <formula>$X208=1</formula>
    </cfRule>
  </conditionalFormatting>
  <conditionalFormatting sqref="BD9:BD207 BB8:BB207 AD8:AX207">
    <cfRule type="expression" dxfId="185" priority="9">
      <formula>$Y8=1</formula>
    </cfRule>
  </conditionalFormatting>
  <conditionalFormatting sqref="AD8:AU207 BC8:BC207 AW8:AX207">
    <cfRule type="expression" dxfId="184" priority="8">
      <formula>$X8=1</formula>
    </cfRule>
  </conditionalFormatting>
  <conditionalFormatting sqref="AD208:AZ212 BB208:BB210 BC208:BC212">
    <cfRule type="expression" dxfId="183" priority="7">
      <formula>$W208=1</formula>
    </cfRule>
  </conditionalFormatting>
  <conditionalFormatting sqref="BA208:BA212">
    <cfRule type="expression" dxfId="182" priority="6">
      <formula>$W208=1</formula>
    </cfRule>
  </conditionalFormatting>
  <conditionalFormatting sqref="BB9:BB207">
    <cfRule type="expression" dxfId="181" priority="5">
      <formula>$X9=1</formula>
    </cfRule>
  </conditionalFormatting>
  <conditionalFormatting sqref="BC218:BC416 AD217:AX416">
    <cfRule type="expression" dxfId="180" priority="4">
      <formula>$Y217=1</formula>
    </cfRule>
  </conditionalFormatting>
  <conditionalFormatting sqref="BD218:BD416 BB217:BB416 AD217:AX416">
    <cfRule type="expression" dxfId="179" priority="3">
      <formula>$Y217=1</formula>
    </cfRule>
  </conditionalFormatting>
  <conditionalFormatting sqref="BC217:BC416 AW217:AX416 AD217:AU416">
    <cfRule type="expression" dxfId="178" priority="2">
      <formula>$X217=1</formula>
    </cfRule>
  </conditionalFormatting>
  <conditionalFormatting sqref="BB218:BB416">
    <cfRule type="expression" dxfId="177" priority="1">
      <formula>$X218=1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H416"/>
  <sheetViews>
    <sheetView topLeftCell="K1" workbookViewId="0">
      <selection activeCell="AD1" sqref="AD1"/>
    </sheetView>
  </sheetViews>
  <sheetFormatPr defaultRowHeight="15"/>
  <cols>
    <col min="3" max="3" width="17.7109375" customWidth="1"/>
    <col min="5" max="5" width="9.7109375" customWidth="1"/>
    <col min="6" max="6" width="8.42578125" customWidth="1"/>
    <col min="7" max="7" width="0.140625" customWidth="1"/>
    <col min="8" max="8" width="10.140625" customWidth="1"/>
    <col min="9" max="9" width="0.140625" customWidth="1"/>
    <col min="10" max="10" width="11.28515625" customWidth="1"/>
    <col min="11" max="12" width="11.42578125" customWidth="1"/>
    <col min="13" max="13" width="11.28515625" customWidth="1"/>
    <col min="14" max="14" width="8" customWidth="1"/>
    <col min="15" max="15" width="10.7109375" customWidth="1"/>
    <col min="16" max="16" width="14.1406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A1">
        <v>8</v>
      </c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154</v>
      </c>
      <c r="S2" s="80" t="s">
        <v>152</v>
      </c>
      <c r="BC2" s="4" t="s">
        <v>106</v>
      </c>
    </row>
    <row r="3" spans="1:60">
      <c r="B3" s="14" t="s">
        <v>17</v>
      </c>
      <c r="C3" s="13">
        <f>COUNTIF((E8:E27),"WIN")</f>
        <v>4</v>
      </c>
      <c r="D3" s="13">
        <f>COUNT(F8:F28)</f>
        <v>7</v>
      </c>
      <c r="E3" s="13">
        <f>D3+'7°TRANCE'!E3</f>
        <v>56</v>
      </c>
      <c r="F3" s="13">
        <f>C3+'7°TRANCE'!F3</f>
        <v>25</v>
      </c>
      <c r="G3" s="10">
        <f>'1°TRANCE'!G3</f>
        <v>10000</v>
      </c>
      <c r="H3" s="6">
        <f>'7°TRANCE'!H3+'8°TRANCE'!M28</f>
        <v>9931.0583880213599</v>
      </c>
      <c r="I3" s="10">
        <f>2/20*D3</f>
        <v>0.70000000000000007</v>
      </c>
      <c r="J3" s="10">
        <f>I3+'7°TRANCE'!J3</f>
        <v>5.6000000000000005</v>
      </c>
      <c r="K3" s="6">
        <f>'7°TRANCE'!P28</f>
        <v>423.30792328498489</v>
      </c>
      <c r="L3" s="10"/>
      <c r="M3" s="17">
        <v>7.72</v>
      </c>
      <c r="N3" s="10">
        <f>G3/'1°TRANCE'!Q3</f>
        <v>50</v>
      </c>
      <c r="P3" s="81" t="s">
        <v>155</v>
      </c>
      <c r="Q3" s="54">
        <f ca="1">BC3</f>
        <v>12.13</v>
      </c>
      <c r="W3" s="44" t="s">
        <v>115</v>
      </c>
      <c r="X3" s="1">
        <f>'1°TRANCE'!Q3</f>
        <v>200</v>
      </c>
      <c r="BC3" s="2">
        <f ca="1">ROUND(AVERAGE(BE6:BH6),2)</f>
        <v>12.13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19</v>
      </c>
      <c r="C4" s="13">
        <f>COUNTIF((E8:E27),"LOSS")</f>
        <v>3</v>
      </c>
      <c r="D4" s="13"/>
      <c r="E4" s="13"/>
      <c r="F4" s="13">
        <f>C4+'7°TRANCE'!F4</f>
        <v>31</v>
      </c>
      <c r="G4" s="10"/>
      <c r="H4" s="6">
        <f>H3-'1°TRANCE'!G3</f>
        <v>-68.94161197864014</v>
      </c>
      <c r="I4" s="10">
        <f>J3*N3</f>
        <v>280</v>
      </c>
      <c r="J4" s="10">
        <f>G3+I4</f>
        <v>10280</v>
      </c>
      <c r="K4" s="10">
        <f>K3/N3</f>
        <v>8.4661584656996975</v>
      </c>
      <c r="L4" s="10"/>
      <c r="M4" s="11" t="s">
        <v>25</v>
      </c>
      <c r="N4" s="10"/>
      <c r="P4" s="81" t="s">
        <v>156</v>
      </c>
      <c r="Q4" s="54">
        <f ca="1">BC212</f>
        <v>3.3</v>
      </c>
      <c r="T4" s="44" t="s">
        <v>132</v>
      </c>
      <c r="U4" s="1">
        <v>8</v>
      </c>
      <c r="W4" s="44" t="s">
        <v>124</v>
      </c>
      <c r="X4" s="54">
        <f ca="1">INDIRECT(CONCATENATE("'",U5,"'!H8"))</f>
        <v>179.70767495135402</v>
      </c>
      <c r="BE4" s="82">
        <v>0.3</v>
      </c>
      <c r="BG4" s="82">
        <v>0.25</v>
      </c>
      <c r="BH4" s="82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106</v>
      </c>
      <c r="Q5" s="2">
        <f ca="1">ROUND(AVERAGE(Q3:Q4),2)</f>
        <v>7.72</v>
      </c>
      <c r="T5" s="44" t="s">
        <v>133</v>
      </c>
      <c r="U5" s="77" t="str">
        <f>CONCATENATE(U4-1,"°TRANCE")</f>
        <v>7°TRANCE</v>
      </c>
      <c r="W5" s="44" t="s">
        <v>136</v>
      </c>
      <c r="X5" s="54">
        <f ca="1">INDIRECT(CONCATENATE("'",U5,"'!H3"))</f>
        <v>9821.692076715015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2.3999999999999857</v>
      </c>
      <c r="BF6" s="52">
        <f ca="1">MAX(BF8:BF207)</f>
        <v>15.299999999999947</v>
      </c>
      <c r="BG6" s="52">
        <f ca="1">AVERAGE(MAX(BG8:BG207),MIN(BG8:BG207))</f>
        <v>10.799999999999992</v>
      </c>
      <c r="BH6" s="52">
        <f ca="1">MAX(BH8:BH207)</f>
        <v>20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2.1873262261269035</v>
      </c>
      <c r="H8" s="27">
        <f>IF(F8="","",G8*$N$3)</f>
        <v>109.36631130634518</v>
      </c>
      <c r="I8" s="27">
        <f>IF(E8="WIN",(F8*H8),-H8)</f>
        <v>218.73262261269036</v>
      </c>
      <c r="J8" s="27">
        <f>-H8</f>
        <v>-109.36631130634518</v>
      </c>
      <c r="K8" s="27">
        <f>IF(F8&lt;&gt;"",($I$3/$D$3),"")</f>
        <v>0.1</v>
      </c>
      <c r="L8" s="27">
        <f>IF(I8&lt;0,J8,(I8+J8))</f>
        <v>109.36631130634518</v>
      </c>
      <c r="M8" s="27">
        <f>IF(F8&lt;&gt;"",L8,"")</f>
        <v>109.36631130634518</v>
      </c>
      <c r="N8" s="6"/>
      <c r="O8" s="2"/>
      <c r="P8" s="2"/>
      <c r="Q8" s="54">
        <f ca="1">Q5</f>
        <v>7.72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9821.692076715015</v>
      </c>
      <c r="AB8" s="69">
        <f ca="1">AA8-Z8</f>
        <v>-178.30792328498501</v>
      </c>
      <c r="AC8" s="69">
        <f ca="1">X$4</f>
        <v>179.70767495135402</v>
      </c>
      <c r="AD8" s="79">
        <v>20</v>
      </c>
      <c r="AE8" s="69">
        <f>2/20*W8</f>
        <v>0.70000000000000007</v>
      </c>
      <c r="AF8" s="69">
        <f>J$3</f>
        <v>5.6000000000000005</v>
      </c>
      <c r="AG8" s="72">
        <f>X$3</f>
        <v>200</v>
      </c>
      <c r="AH8" s="60">
        <f>Z8/AG8</f>
        <v>50</v>
      </c>
      <c r="AI8" s="60">
        <f>AF8*AH8</f>
        <v>280</v>
      </c>
      <c r="AJ8" s="60">
        <f>Z8+AI8</f>
        <v>10280</v>
      </c>
      <c r="AK8" s="60">
        <f>K$3</f>
        <v>423.30792328498489</v>
      </c>
      <c r="AL8" s="60">
        <f>AK8/AH8</f>
        <v>8.4661584656996975</v>
      </c>
      <c r="AM8" s="60">
        <f ca="1">IF(AY8&gt;AJ8,"VINTO",AW8-AP8-AK8)</f>
        <v>-239.56173479223713</v>
      </c>
      <c r="AN8" s="60">
        <f t="shared" ref="AN8" ca="1" si="1">AM8</f>
        <v>-239.56173479223713</v>
      </c>
      <c r="AO8" s="60">
        <f t="shared" ref="AO8" ca="1" si="2">IFERROR(-AN8,"")</f>
        <v>239.56173479223713</v>
      </c>
      <c r="AP8" s="63">
        <f t="shared" ref="AP8:AP71" si="3">AE8*AH8</f>
        <v>35</v>
      </c>
      <c r="AQ8" s="62">
        <f t="shared" ref="AQ8:AQ71" si="4">IF(AL8=0,1,(1+(AL8+AE8)/(AD8*(T8-1))))</f>
        <v>1.4583079232849849</v>
      </c>
      <c r="AR8" s="62">
        <f t="shared" ref="AR8:AR71" si="5">IF(AQ8&lt;=0,AH8,AQ8*AH8)</f>
        <v>72.915396164249245</v>
      </c>
      <c r="AS8" s="62">
        <f t="shared" ref="AS8:AS71" si="6">(T8*AR8)</f>
        <v>145.83079232849849</v>
      </c>
      <c r="AT8" s="62">
        <f t="shared" ref="AT8:AT71" si="7">-AR8</f>
        <v>-72.915396164249245</v>
      </c>
      <c r="AU8" s="62">
        <f t="shared" ref="AU8:AU71" si="8">(AS8+AT8)*U8</f>
        <v>364.57698082124625</v>
      </c>
      <c r="AV8" s="62">
        <f t="shared" ref="AV8:AV71" si="9">AT8*V8</f>
        <v>-145.83079232849849</v>
      </c>
      <c r="AW8" s="63">
        <f t="shared" ref="AW8" si="10">SUM(AU8:AV8)</f>
        <v>218.74618849274776</v>
      </c>
      <c r="AX8" s="61" t="str">
        <f t="shared" ref="AX8:AX71" ca="1" si="11">IF(AY8+AW8&gt;AJ8,"VINTO","")</f>
        <v/>
      </c>
      <c r="AY8" s="69">
        <f ca="1">AA8+AW8</f>
        <v>10040.438265207762</v>
      </c>
      <c r="AZ8" s="51">
        <f t="shared" ref="AZ8:AZ71" si="12">AR8*W8</f>
        <v>510.40777314974468</v>
      </c>
      <c r="BA8" s="55">
        <f t="shared" ref="BA8:BA71" ca="1" si="13">IFERROR(AZ8/AA8,0)</f>
        <v>5.196739718197893E-2</v>
      </c>
      <c r="BB8" s="55">
        <f ca="1">IFERROR(AW8/ABS(AB8),0)</f>
        <v>1.2267889416396338</v>
      </c>
      <c r="BC8" s="64">
        <f t="shared" ref="BC8:BC71" ca="1" si="14">AW8+AB8</f>
        <v>40.438265207762754</v>
      </c>
      <c r="BE8" s="52" t="str">
        <f t="shared" ref="BE8:BE71" ca="1" si="15">IF(((AR8-AC8)/AC8)&gt;=BE$4,AD8,"")</f>
        <v/>
      </c>
      <c r="BF8" s="52" t="str">
        <f t="shared" ref="BF8:BF71" ca="1" si="16">IF(AX8="","",AD8)</f>
        <v/>
      </c>
      <c r="BG8" s="52">
        <f t="shared" ref="BG8:BG71" ca="1" si="17">IF(BA8&lt;=BG$4,AD8,"")</f>
        <v>20</v>
      </c>
      <c r="BH8" s="52">
        <f t="shared" ref="BH8:BH71" ca="1" si="18">IF(BB8&gt;=BH$4,AD8,"")</f>
        <v>20</v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2.1873262261269035</v>
      </c>
      <c r="H9" s="27">
        <f t="shared" ref="H9:H27" si="20">IF(F9="","",G9*$N$3)</f>
        <v>109.36631130634518</v>
      </c>
      <c r="I9" s="27">
        <f t="shared" ref="I9:I27" si="21">IF(E9="WIN",(F9*H9),-H9)</f>
        <v>218.73262261269036</v>
      </c>
      <c r="J9" s="27">
        <f t="shared" ref="J9:J27" si="22">-H9</f>
        <v>-109.36631130634518</v>
      </c>
      <c r="K9" s="27">
        <f t="shared" ref="K9:K27" si="23">IF(F9&lt;&gt;"",($I$3/$D$3),"")</f>
        <v>0.1</v>
      </c>
      <c r="L9" s="27">
        <f t="shared" ref="L9:L27" si="24">IF(I9&lt;0,J9,(I9+J9))</f>
        <v>109.36631130634518</v>
      </c>
      <c r="M9" s="27">
        <f t="shared" ref="M9:M27" si="25">IF(F9&lt;&gt;"",L9,"")</f>
        <v>109.36631130634518</v>
      </c>
      <c r="N9" s="6"/>
      <c r="O9" s="2"/>
      <c r="P9" s="2"/>
      <c r="Q9" s="1">
        <f ca="1">Q8</f>
        <v>7.72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9821.692076715015</v>
      </c>
      <c r="AB9" s="69">
        <f t="shared" ref="AB9:AB72" ca="1" si="27">AA9-Z9</f>
        <v>-178.30792328498501</v>
      </c>
      <c r="AC9" s="69">
        <f t="shared" ref="AC9:AC40" ca="1" si="28">AC8</f>
        <v>179.70767495135402</v>
      </c>
      <c r="AD9" s="73">
        <f>AD8-0.1</f>
        <v>19.899999999999999</v>
      </c>
      <c r="AE9" s="69">
        <f>AE8</f>
        <v>0.70000000000000007</v>
      </c>
      <c r="AF9" s="69">
        <f>AF8</f>
        <v>5.6000000000000005</v>
      </c>
      <c r="AG9" s="78">
        <f>AG8</f>
        <v>200</v>
      </c>
      <c r="AH9" s="60">
        <f>AH8</f>
        <v>50</v>
      </c>
      <c r="AI9" s="60">
        <f>AI8</f>
        <v>280</v>
      </c>
      <c r="AJ9" s="60">
        <f t="shared" ref="AJ9:AO24" si="29">AJ8</f>
        <v>10280</v>
      </c>
      <c r="AK9" s="60">
        <f t="shared" si="29"/>
        <v>423.30792328498489</v>
      </c>
      <c r="AL9" s="60">
        <f>AL8</f>
        <v>8.4661584656996975</v>
      </c>
      <c r="AM9" s="60">
        <f t="shared" ca="1" si="29"/>
        <v>-239.56173479223713</v>
      </c>
      <c r="AN9" s="60">
        <f t="shared" ca="1" si="29"/>
        <v>-239.56173479223713</v>
      </c>
      <c r="AO9" s="60">
        <f t="shared" ca="1" si="29"/>
        <v>239.56173479223713</v>
      </c>
      <c r="AP9" s="63">
        <f t="shared" si="3"/>
        <v>35</v>
      </c>
      <c r="AQ9" s="62">
        <f t="shared" si="4"/>
        <v>1.4606109781758643</v>
      </c>
      <c r="AR9" s="62">
        <f t="shared" si="5"/>
        <v>73.030548908793207</v>
      </c>
      <c r="AS9" s="62">
        <f t="shared" si="6"/>
        <v>146.06109781758641</v>
      </c>
      <c r="AT9" s="62">
        <f t="shared" si="7"/>
        <v>-73.030548908793207</v>
      </c>
      <c r="AU9" s="62">
        <f t="shared" si="8"/>
        <v>365.15274454396604</v>
      </c>
      <c r="AV9" s="62">
        <f t="shared" si="9"/>
        <v>-146.06109781758641</v>
      </c>
      <c r="AW9" s="63">
        <f t="shared" ref="AW9:AW72" si="30">SUM(AU9:AV9)</f>
        <v>219.09164672637962</v>
      </c>
      <c r="AX9" s="61" t="str">
        <f t="shared" ca="1" si="11"/>
        <v/>
      </c>
      <c r="AY9" s="69">
        <f t="shared" ref="AY9:AY72" ca="1" si="31">AY8</f>
        <v>10040.438265207762</v>
      </c>
      <c r="AZ9" s="51">
        <f t="shared" si="12"/>
        <v>511.21384236155245</v>
      </c>
      <c r="BA9" s="55">
        <f t="shared" ca="1" si="13"/>
        <v>5.2049467481629107E-2</v>
      </c>
      <c r="BB9" s="55">
        <f t="shared" ref="BB9:BB72" ca="1" si="32">IFERROR(AW9/ABS(AB9),0)</f>
        <v>1.2287263666697021</v>
      </c>
      <c r="BC9" s="64">
        <f t="shared" ca="1" si="14"/>
        <v>40.783723441394613</v>
      </c>
      <c r="BE9" s="52" t="str">
        <f t="shared" ca="1" si="15"/>
        <v/>
      </c>
      <c r="BF9" s="52" t="str">
        <f t="shared" ca="1" si="16"/>
        <v/>
      </c>
      <c r="BG9" s="52">
        <f t="shared" ca="1" si="17"/>
        <v>19.899999999999999</v>
      </c>
      <c r="BH9" s="52">
        <f t="shared" ca="1" si="18"/>
        <v>19.899999999999999</v>
      </c>
    </row>
    <row r="10" spans="1:60">
      <c r="B10" s="10">
        <v>3</v>
      </c>
      <c r="C10" s="34"/>
      <c r="D10" s="34"/>
      <c r="E10" s="35" t="s">
        <v>49</v>
      </c>
      <c r="F10" s="35">
        <v>2</v>
      </c>
      <c r="G10" s="6">
        <f t="shared" si="19"/>
        <v>2.1873262261269035</v>
      </c>
      <c r="H10" s="27">
        <f t="shared" si="20"/>
        <v>109.36631130634518</v>
      </c>
      <c r="I10" s="27">
        <f t="shared" si="21"/>
        <v>218.73262261269036</v>
      </c>
      <c r="J10" s="27">
        <f t="shared" si="22"/>
        <v>-109.36631130634518</v>
      </c>
      <c r="K10" s="27">
        <f t="shared" si="23"/>
        <v>0.1</v>
      </c>
      <c r="L10" s="27">
        <f t="shared" si="24"/>
        <v>109.36631130634518</v>
      </c>
      <c r="M10" s="27">
        <f t="shared" si="25"/>
        <v>109.36631130634518</v>
      </c>
      <c r="N10" s="6"/>
      <c r="O10" s="2"/>
      <c r="P10" s="2"/>
      <c r="Q10" s="1">
        <f t="shared" ref="Q10:Q28" ca="1" si="33">Q9</f>
        <v>7.72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9821.692076715015</v>
      </c>
      <c r="AB10" s="69">
        <f t="shared" ca="1" si="27"/>
        <v>-178.30792328498501</v>
      </c>
      <c r="AC10" s="69">
        <f t="shared" ca="1" si="28"/>
        <v>179.70767495135402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5.6000000000000005</v>
      </c>
      <c r="AG10" s="78">
        <f t="shared" si="36"/>
        <v>200</v>
      </c>
      <c r="AH10" s="60">
        <f t="shared" si="36"/>
        <v>50</v>
      </c>
      <c r="AI10" s="60">
        <f t="shared" si="36"/>
        <v>280</v>
      </c>
      <c r="AJ10" s="60">
        <f t="shared" si="29"/>
        <v>10280</v>
      </c>
      <c r="AK10" s="60">
        <f t="shared" si="29"/>
        <v>423.30792328498489</v>
      </c>
      <c r="AL10" s="60">
        <f t="shared" si="29"/>
        <v>8.4661584656996975</v>
      </c>
      <c r="AM10" s="60">
        <f t="shared" ca="1" si="29"/>
        <v>-239.56173479223713</v>
      </c>
      <c r="AN10" s="60">
        <f t="shared" ca="1" si="29"/>
        <v>-239.56173479223713</v>
      </c>
      <c r="AO10" s="60">
        <f t="shared" ca="1" si="29"/>
        <v>239.56173479223713</v>
      </c>
      <c r="AP10" s="63">
        <f t="shared" si="3"/>
        <v>35</v>
      </c>
      <c r="AQ10" s="62">
        <f t="shared" si="4"/>
        <v>1.4629372962474596</v>
      </c>
      <c r="AR10" s="62">
        <f t="shared" si="5"/>
        <v>73.146864812372982</v>
      </c>
      <c r="AS10" s="62">
        <f t="shared" si="6"/>
        <v>146.29372962474596</v>
      </c>
      <c r="AT10" s="62">
        <f t="shared" si="7"/>
        <v>-73.146864812372982</v>
      </c>
      <c r="AU10" s="62">
        <f t="shared" si="8"/>
        <v>365.73432406186492</v>
      </c>
      <c r="AV10" s="62">
        <f t="shared" si="9"/>
        <v>-146.29372962474596</v>
      </c>
      <c r="AW10" s="63">
        <f t="shared" si="30"/>
        <v>219.44059443711896</v>
      </c>
      <c r="AX10" s="61" t="str">
        <f t="shared" ca="1" si="11"/>
        <v/>
      </c>
      <c r="AY10" s="69">
        <f t="shared" ca="1" si="31"/>
        <v>10040.438265207762</v>
      </c>
      <c r="AZ10" s="51">
        <f t="shared" si="12"/>
        <v>512.02805368661086</v>
      </c>
      <c r="BA10" s="55">
        <f t="shared" ca="1" si="13"/>
        <v>5.2132366774205054E-2</v>
      </c>
      <c r="BB10" s="55">
        <f t="shared" ca="1" si="32"/>
        <v>1.2306833616495698</v>
      </c>
      <c r="BC10" s="64">
        <f t="shared" ca="1" si="14"/>
        <v>41.132671152133952</v>
      </c>
      <c r="BE10" s="52" t="str">
        <f t="shared" ca="1" si="15"/>
        <v/>
      </c>
      <c r="BF10" s="52" t="str">
        <f t="shared" ca="1" si="16"/>
        <v/>
      </c>
      <c r="BG10" s="52">
        <f t="shared" ca="1" si="17"/>
        <v>19.799999999999997</v>
      </c>
      <c r="BH10" s="52">
        <f t="shared" ca="1" si="18"/>
        <v>19.799999999999997</v>
      </c>
    </row>
    <row r="11" spans="1:60">
      <c r="B11" s="10">
        <v>4</v>
      </c>
      <c r="C11" s="34"/>
      <c r="D11" s="34"/>
      <c r="E11" s="35" t="s">
        <v>49</v>
      </c>
      <c r="F11" s="35">
        <v>2</v>
      </c>
      <c r="G11" s="6">
        <f t="shared" si="19"/>
        <v>2.1873262261269035</v>
      </c>
      <c r="H11" s="27">
        <f t="shared" si="20"/>
        <v>109.36631130634518</v>
      </c>
      <c r="I11" s="27">
        <f t="shared" si="21"/>
        <v>218.73262261269036</v>
      </c>
      <c r="J11" s="27">
        <f t="shared" si="22"/>
        <v>-109.36631130634518</v>
      </c>
      <c r="K11" s="27">
        <f t="shared" si="23"/>
        <v>0.1</v>
      </c>
      <c r="L11" s="27">
        <f t="shared" si="24"/>
        <v>109.36631130634518</v>
      </c>
      <c r="M11" s="27">
        <f t="shared" si="25"/>
        <v>109.36631130634518</v>
      </c>
      <c r="N11" s="6"/>
      <c r="O11" s="2"/>
      <c r="P11" s="2"/>
      <c r="Q11" s="1">
        <f t="shared" ca="1" si="33"/>
        <v>7.72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9821.692076715015</v>
      </c>
      <c r="AB11" s="69">
        <f t="shared" ca="1" si="27"/>
        <v>-178.30792328498501</v>
      </c>
      <c r="AC11" s="69">
        <f t="shared" ca="1" si="28"/>
        <v>179.70767495135402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5.6000000000000005</v>
      </c>
      <c r="AG11" s="78">
        <f t="shared" si="36"/>
        <v>200</v>
      </c>
      <c r="AH11" s="60">
        <f t="shared" si="36"/>
        <v>50</v>
      </c>
      <c r="AI11" s="60">
        <f t="shared" si="36"/>
        <v>280</v>
      </c>
      <c r="AJ11" s="60">
        <f t="shared" si="29"/>
        <v>10280</v>
      </c>
      <c r="AK11" s="60">
        <f t="shared" si="29"/>
        <v>423.30792328498489</v>
      </c>
      <c r="AL11" s="60">
        <f t="shared" si="29"/>
        <v>8.4661584656996975</v>
      </c>
      <c r="AM11" s="60">
        <f t="shared" ca="1" si="29"/>
        <v>-239.56173479223713</v>
      </c>
      <c r="AN11" s="60">
        <f t="shared" ca="1" si="29"/>
        <v>-239.56173479223713</v>
      </c>
      <c r="AO11" s="60">
        <f t="shared" ca="1" si="29"/>
        <v>239.56173479223713</v>
      </c>
      <c r="AP11" s="63">
        <f t="shared" si="3"/>
        <v>35</v>
      </c>
      <c r="AQ11" s="62">
        <f t="shared" si="4"/>
        <v>1.4652872317614061</v>
      </c>
      <c r="AR11" s="62">
        <f t="shared" si="5"/>
        <v>73.264361588070301</v>
      </c>
      <c r="AS11" s="62">
        <f t="shared" si="6"/>
        <v>146.5287231761406</v>
      </c>
      <c r="AT11" s="62">
        <f t="shared" si="7"/>
        <v>-73.264361588070301</v>
      </c>
      <c r="AU11" s="62">
        <f t="shared" si="8"/>
        <v>366.3218079403515</v>
      </c>
      <c r="AV11" s="62">
        <f t="shared" si="9"/>
        <v>-146.5287231761406</v>
      </c>
      <c r="AW11" s="63">
        <f t="shared" si="30"/>
        <v>219.7930847642109</v>
      </c>
      <c r="AX11" s="61" t="str">
        <f t="shared" ca="1" si="11"/>
        <v/>
      </c>
      <c r="AY11" s="69">
        <f t="shared" ca="1" si="31"/>
        <v>10040.438265207762</v>
      </c>
      <c r="AZ11" s="51">
        <f t="shared" si="12"/>
        <v>512.85053111649211</v>
      </c>
      <c r="BA11" s="55">
        <f t="shared" ca="1" si="13"/>
        <v>5.2216107683964494E-2</v>
      </c>
      <c r="BB11" s="55">
        <f t="shared" ca="1" si="32"/>
        <v>1.2326602245987759</v>
      </c>
      <c r="BC11" s="64">
        <f t="shared" ca="1" si="14"/>
        <v>41.485161479225894</v>
      </c>
      <c r="BE11" s="52" t="str">
        <f t="shared" ca="1" si="15"/>
        <v/>
      </c>
      <c r="BF11" s="52" t="str">
        <f t="shared" ca="1" si="16"/>
        <v/>
      </c>
      <c r="BG11" s="52">
        <f t="shared" ca="1" si="17"/>
        <v>19.699999999999996</v>
      </c>
      <c r="BH11" s="52">
        <f t="shared" ca="1" si="18"/>
        <v>19.699999999999996</v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19"/>
        <v>2.1873262261269035</v>
      </c>
      <c r="H12" s="27">
        <f t="shared" si="20"/>
        <v>109.36631130634518</v>
      </c>
      <c r="I12" s="27">
        <f t="shared" si="21"/>
        <v>-109.36631130634518</v>
      </c>
      <c r="J12" s="27">
        <f t="shared" si="22"/>
        <v>-109.36631130634518</v>
      </c>
      <c r="K12" s="27">
        <f t="shared" si="23"/>
        <v>0.1</v>
      </c>
      <c r="L12" s="27">
        <f t="shared" si="24"/>
        <v>-109.36631130634518</v>
      </c>
      <c r="M12" s="27">
        <f t="shared" si="25"/>
        <v>-109.36631130634518</v>
      </c>
      <c r="N12" s="6"/>
      <c r="O12" s="2"/>
      <c r="P12" s="2"/>
      <c r="Q12" s="1">
        <f t="shared" ca="1" si="33"/>
        <v>7.72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9821.692076715015</v>
      </c>
      <c r="AB12" s="69">
        <f t="shared" ca="1" si="27"/>
        <v>-178.30792328498501</v>
      </c>
      <c r="AC12" s="69">
        <f t="shared" ca="1" si="28"/>
        <v>179.70767495135402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5.6000000000000005</v>
      </c>
      <c r="AG12" s="78">
        <f t="shared" si="36"/>
        <v>200</v>
      </c>
      <c r="AH12" s="60">
        <f t="shared" si="36"/>
        <v>50</v>
      </c>
      <c r="AI12" s="60">
        <f t="shared" si="36"/>
        <v>280</v>
      </c>
      <c r="AJ12" s="60">
        <f t="shared" si="29"/>
        <v>10280</v>
      </c>
      <c r="AK12" s="60">
        <f t="shared" si="29"/>
        <v>423.30792328498489</v>
      </c>
      <c r="AL12" s="60">
        <f t="shared" si="29"/>
        <v>8.4661584656996975</v>
      </c>
      <c r="AM12" s="60">
        <f t="shared" ca="1" si="29"/>
        <v>-239.56173479223713</v>
      </c>
      <c r="AN12" s="60">
        <f t="shared" ca="1" si="29"/>
        <v>-239.56173479223713</v>
      </c>
      <c r="AO12" s="60">
        <f t="shared" ca="1" si="29"/>
        <v>239.56173479223713</v>
      </c>
      <c r="AP12" s="63">
        <f t="shared" si="3"/>
        <v>35</v>
      </c>
      <c r="AQ12" s="62">
        <f t="shared" si="4"/>
        <v>1.4676611462091684</v>
      </c>
      <c r="AR12" s="62">
        <f t="shared" si="5"/>
        <v>73.383057310458426</v>
      </c>
      <c r="AS12" s="62">
        <f t="shared" si="6"/>
        <v>146.76611462091685</v>
      </c>
      <c r="AT12" s="62">
        <f t="shared" si="7"/>
        <v>-73.383057310458426</v>
      </c>
      <c r="AU12" s="62">
        <f t="shared" si="8"/>
        <v>366.91528655229212</v>
      </c>
      <c r="AV12" s="62">
        <f t="shared" si="9"/>
        <v>-146.76611462091685</v>
      </c>
      <c r="AW12" s="63">
        <f t="shared" si="30"/>
        <v>220.14917193137526</v>
      </c>
      <c r="AX12" s="61" t="str">
        <f t="shared" ca="1" si="11"/>
        <v/>
      </c>
      <c r="AY12" s="69">
        <f t="shared" ca="1" si="31"/>
        <v>10040.438265207762</v>
      </c>
      <c r="AZ12" s="51">
        <f t="shared" si="12"/>
        <v>513.681401173209</v>
      </c>
      <c r="BA12" s="55">
        <f t="shared" ca="1" si="13"/>
        <v>5.230070309280313E-2</v>
      </c>
      <c r="BB12" s="55">
        <f t="shared" ca="1" si="32"/>
        <v>1.2346572596188923</v>
      </c>
      <c r="BC12" s="64">
        <f t="shared" ca="1" si="14"/>
        <v>41.841248646390255</v>
      </c>
      <c r="BE12" s="52" t="str">
        <f t="shared" ca="1" si="15"/>
        <v/>
      </c>
      <c r="BF12" s="52" t="str">
        <f t="shared" ca="1" si="16"/>
        <v/>
      </c>
      <c r="BG12" s="52">
        <f t="shared" ca="1" si="17"/>
        <v>19.599999999999994</v>
      </c>
      <c r="BH12" s="52">
        <f t="shared" ca="1" si="18"/>
        <v>19.599999999999994</v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2.1873262261269035</v>
      </c>
      <c r="H13" s="27">
        <f t="shared" si="20"/>
        <v>109.36631130634518</v>
      </c>
      <c r="I13" s="27">
        <f t="shared" si="21"/>
        <v>-109.36631130634518</v>
      </c>
      <c r="J13" s="27">
        <f t="shared" si="22"/>
        <v>-109.36631130634518</v>
      </c>
      <c r="K13" s="27">
        <f t="shared" si="23"/>
        <v>0.1</v>
      </c>
      <c r="L13" s="27">
        <f t="shared" si="24"/>
        <v>-109.36631130634518</v>
      </c>
      <c r="M13" s="27">
        <f t="shared" si="25"/>
        <v>-109.36631130634518</v>
      </c>
      <c r="N13" s="6"/>
      <c r="O13" s="2"/>
      <c r="P13" s="2"/>
      <c r="Q13" s="1">
        <f t="shared" ca="1" si="33"/>
        <v>7.72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9821.692076715015</v>
      </c>
      <c r="AB13" s="69">
        <f t="shared" ca="1" si="27"/>
        <v>-178.30792328498501</v>
      </c>
      <c r="AC13" s="69">
        <f t="shared" ca="1" si="28"/>
        <v>179.70767495135402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5.6000000000000005</v>
      </c>
      <c r="AG13" s="78">
        <f t="shared" si="36"/>
        <v>200</v>
      </c>
      <c r="AH13" s="60">
        <f t="shared" si="36"/>
        <v>50</v>
      </c>
      <c r="AI13" s="60">
        <f t="shared" si="36"/>
        <v>280</v>
      </c>
      <c r="AJ13" s="60">
        <f t="shared" si="29"/>
        <v>10280</v>
      </c>
      <c r="AK13" s="60">
        <f t="shared" si="29"/>
        <v>423.30792328498489</v>
      </c>
      <c r="AL13" s="60">
        <f t="shared" si="29"/>
        <v>8.4661584656996975</v>
      </c>
      <c r="AM13" s="60">
        <f t="shared" ca="1" si="29"/>
        <v>-239.56173479223713</v>
      </c>
      <c r="AN13" s="60">
        <f t="shared" ca="1" si="29"/>
        <v>-239.56173479223713</v>
      </c>
      <c r="AO13" s="60">
        <f t="shared" ca="1" si="29"/>
        <v>239.56173479223713</v>
      </c>
      <c r="AP13" s="63">
        <f t="shared" si="3"/>
        <v>35</v>
      </c>
      <c r="AQ13" s="62">
        <f t="shared" si="4"/>
        <v>1.4700594084974206</v>
      </c>
      <c r="AR13" s="62">
        <f t="shared" si="5"/>
        <v>73.502970424871023</v>
      </c>
      <c r="AS13" s="62">
        <f t="shared" si="6"/>
        <v>147.00594084974205</v>
      </c>
      <c r="AT13" s="62">
        <f t="shared" si="7"/>
        <v>-73.502970424871023</v>
      </c>
      <c r="AU13" s="62">
        <f t="shared" si="8"/>
        <v>367.51485212435512</v>
      </c>
      <c r="AV13" s="62">
        <f t="shared" si="9"/>
        <v>-147.00594084974205</v>
      </c>
      <c r="AW13" s="63">
        <f t="shared" si="30"/>
        <v>220.50891127461307</v>
      </c>
      <c r="AX13" s="61" t="str">
        <f t="shared" ca="1" si="11"/>
        <v/>
      </c>
      <c r="AY13" s="69">
        <f t="shared" ca="1" si="31"/>
        <v>10040.438265207762</v>
      </c>
      <c r="AZ13" s="51">
        <f t="shared" si="12"/>
        <v>514.52079297409716</v>
      </c>
      <c r="BA13" s="55">
        <f t="shared" ca="1" si="13"/>
        <v>5.2386166146860605E-2</v>
      </c>
      <c r="BB13" s="55">
        <f t="shared" ca="1" si="32"/>
        <v>1.2366747770494713</v>
      </c>
      <c r="BC13" s="64">
        <f t="shared" ca="1" si="14"/>
        <v>42.200987989628061</v>
      </c>
      <c r="BE13" s="52" t="str">
        <f t="shared" ca="1" si="15"/>
        <v/>
      </c>
      <c r="BF13" s="52" t="str">
        <f t="shared" ca="1" si="16"/>
        <v/>
      </c>
      <c r="BG13" s="52">
        <f t="shared" ca="1" si="17"/>
        <v>19.499999999999993</v>
      </c>
      <c r="BH13" s="52">
        <f t="shared" ca="1" si="18"/>
        <v>19.499999999999993</v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2.1873262261269035</v>
      </c>
      <c r="H14" s="27">
        <f t="shared" si="20"/>
        <v>109.36631130634518</v>
      </c>
      <c r="I14" s="27">
        <f t="shared" si="21"/>
        <v>-109.36631130634518</v>
      </c>
      <c r="J14" s="27">
        <f t="shared" si="22"/>
        <v>-109.36631130634518</v>
      </c>
      <c r="K14" s="27">
        <f t="shared" si="23"/>
        <v>0.1</v>
      </c>
      <c r="L14" s="27">
        <f t="shared" si="24"/>
        <v>-109.36631130634518</v>
      </c>
      <c r="M14" s="27">
        <f t="shared" si="25"/>
        <v>-109.36631130634518</v>
      </c>
      <c r="N14" s="6"/>
      <c r="O14" s="2"/>
      <c r="P14" s="2"/>
      <c r="Q14" s="1">
        <f t="shared" ca="1" si="33"/>
        <v>7.72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9821.692076715015</v>
      </c>
      <c r="AB14" s="69">
        <f t="shared" ca="1" si="27"/>
        <v>-178.30792328498501</v>
      </c>
      <c r="AC14" s="69">
        <f t="shared" ca="1" si="28"/>
        <v>179.70767495135402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5.6000000000000005</v>
      </c>
      <c r="AG14" s="78">
        <f t="shared" si="36"/>
        <v>200</v>
      </c>
      <c r="AH14" s="60">
        <f t="shared" si="36"/>
        <v>50</v>
      </c>
      <c r="AI14" s="60">
        <f t="shared" si="36"/>
        <v>280</v>
      </c>
      <c r="AJ14" s="60">
        <f t="shared" si="29"/>
        <v>10280</v>
      </c>
      <c r="AK14" s="60">
        <f t="shared" si="29"/>
        <v>423.30792328498489</v>
      </c>
      <c r="AL14" s="60">
        <f t="shared" si="29"/>
        <v>8.4661584656996975</v>
      </c>
      <c r="AM14" s="60">
        <f t="shared" ca="1" si="29"/>
        <v>-239.56173479223713</v>
      </c>
      <c r="AN14" s="60">
        <f t="shared" ca="1" si="29"/>
        <v>-239.56173479223713</v>
      </c>
      <c r="AO14" s="60">
        <f t="shared" ca="1" si="29"/>
        <v>239.56173479223713</v>
      </c>
      <c r="AP14" s="63">
        <f t="shared" si="3"/>
        <v>35</v>
      </c>
      <c r="AQ14" s="62">
        <f t="shared" si="4"/>
        <v>1.4724823951391599</v>
      </c>
      <c r="AR14" s="62">
        <f t="shared" si="5"/>
        <v>73.624119756957995</v>
      </c>
      <c r="AS14" s="62">
        <f t="shared" si="6"/>
        <v>147.24823951391599</v>
      </c>
      <c r="AT14" s="62">
        <f t="shared" si="7"/>
        <v>-73.624119756957995</v>
      </c>
      <c r="AU14" s="62">
        <f t="shared" si="8"/>
        <v>368.12059878478999</v>
      </c>
      <c r="AV14" s="62">
        <f t="shared" si="9"/>
        <v>-147.24823951391599</v>
      </c>
      <c r="AW14" s="63">
        <f t="shared" si="30"/>
        <v>220.872359270874</v>
      </c>
      <c r="AX14" s="61" t="str">
        <f t="shared" ca="1" si="11"/>
        <v/>
      </c>
      <c r="AY14" s="69">
        <f t="shared" ca="1" si="31"/>
        <v>10040.438265207762</v>
      </c>
      <c r="AZ14" s="51">
        <f t="shared" si="12"/>
        <v>515.36883829870601</v>
      </c>
      <c r="BA14" s="55">
        <f t="shared" ca="1" si="13"/>
        <v>5.2472510263331065E-2</v>
      </c>
      <c r="BB14" s="55">
        <f t="shared" ca="1" si="32"/>
        <v>1.2387130936288195</v>
      </c>
      <c r="BC14" s="64">
        <f t="shared" ca="1" si="14"/>
        <v>42.564435985888991</v>
      </c>
      <c r="BE14" s="52" t="str">
        <f t="shared" ca="1" si="15"/>
        <v/>
      </c>
      <c r="BF14" s="52" t="str">
        <f t="shared" ca="1" si="16"/>
        <v/>
      </c>
      <c r="BG14" s="52">
        <f t="shared" ca="1" si="17"/>
        <v>19.399999999999991</v>
      </c>
      <c r="BH14" s="52">
        <f t="shared" ca="1" si="18"/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19"/>
        <v>-0.18732622612690375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2"/>
      <c r="P15" s="2"/>
      <c r="Q15" s="1">
        <f t="shared" ca="1" si="33"/>
        <v>7.72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9821.692076715015</v>
      </c>
      <c r="AB15" s="69">
        <f t="shared" ca="1" si="27"/>
        <v>-178.30792328498501</v>
      </c>
      <c r="AC15" s="69">
        <f t="shared" ca="1" si="28"/>
        <v>179.70767495135402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5.6000000000000005</v>
      </c>
      <c r="AG15" s="78">
        <f t="shared" si="36"/>
        <v>200</v>
      </c>
      <c r="AH15" s="60">
        <f t="shared" si="36"/>
        <v>50</v>
      </c>
      <c r="AI15" s="60">
        <f t="shared" si="36"/>
        <v>280</v>
      </c>
      <c r="AJ15" s="60">
        <f t="shared" si="29"/>
        <v>10280</v>
      </c>
      <c r="AK15" s="60">
        <f t="shared" si="29"/>
        <v>423.30792328498489</v>
      </c>
      <c r="AL15" s="60">
        <f t="shared" si="29"/>
        <v>8.4661584656996975</v>
      </c>
      <c r="AM15" s="60">
        <f t="shared" ca="1" si="29"/>
        <v>-239.56173479223713</v>
      </c>
      <c r="AN15" s="60">
        <f t="shared" ca="1" si="29"/>
        <v>-239.56173479223713</v>
      </c>
      <c r="AO15" s="60">
        <f t="shared" ca="1" si="29"/>
        <v>239.56173479223713</v>
      </c>
      <c r="AP15" s="63">
        <f t="shared" si="3"/>
        <v>35</v>
      </c>
      <c r="AQ15" s="62">
        <f t="shared" si="4"/>
        <v>1.4749304904507619</v>
      </c>
      <c r="AR15" s="62">
        <f t="shared" si="5"/>
        <v>73.746524522538095</v>
      </c>
      <c r="AS15" s="62">
        <f t="shared" si="6"/>
        <v>147.49304904507619</v>
      </c>
      <c r="AT15" s="62">
        <f t="shared" si="7"/>
        <v>-73.746524522538095</v>
      </c>
      <c r="AU15" s="62">
        <f t="shared" si="8"/>
        <v>368.73262261269048</v>
      </c>
      <c r="AV15" s="62">
        <f t="shared" si="9"/>
        <v>-147.49304904507619</v>
      </c>
      <c r="AW15" s="63">
        <f t="shared" si="30"/>
        <v>221.23957356761429</v>
      </c>
      <c r="AX15" s="61" t="str">
        <f t="shared" ca="1" si="11"/>
        <v/>
      </c>
      <c r="AY15" s="69">
        <f t="shared" ca="1" si="31"/>
        <v>10040.438265207762</v>
      </c>
      <c r="AZ15" s="51">
        <f t="shared" si="12"/>
        <v>516.22567165776672</v>
      </c>
      <c r="BA15" s="55">
        <f t="shared" ca="1" si="13"/>
        <v>5.2559749137485151E-2</v>
      </c>
      <c r="BB15" s="55">
        <f t="shared" ca="1" si="32"/>
        <v>1.2407725326597669</v>
      </c>
      <c r="BC15" s="64">
        <f t="shared" ca="1" si="14"/>
        <v>42.931650282629278</v>
      </c>
      <c r="BE15" s="52" t="str">
        <f t="shared" ca="1" si="15"/>
        <v/>
      </c>
      <c r="BF15" s="52" t="str">
        <f t="shared" ca="1" si="16"/>
        <v/>
      </c>
      <c r="BG15" s="52">
        <f t="shared" ca="1" si="17"/>
        <v>19.29999999999999</v>
      </c>
      <c r="BH15" s="52">
        <f t="shared" ca="1" si="18"/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19"/>
        <v>-0.18732622612690375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2"/>
      <c r="P16" s="2"/>
      <c r="Q16" s="1">
        <f t="shared" ca="1" si="33"/>
        <v>7.72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9821.692076715015</v>
      </c>
      <c r="AB16" s="69">
        <f t="shared" ca="1" si="27"/>
        <v>-178.30792328498501</v>
      </c>
      <c r="AC16" s="69">
        <f t="shared" ca="1" si="28"/>
        <v>179.70767495135402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5.6000000000000005</v>
      </c>
      <c r="AG16" s="78">
        <f t="shared" si="36"/>
        <v>200</v>
      </c>
      <c r="AH16" s="60">
        <f t="shared" si="36"/>
        <v>50</v>
      </c>
      <c r="AI16" s="60">
        <f t="shared" si="36"/>
        <v>280</v>
      </c>
      <c r="AJ16" s="60">
        <f t="shared" si="29"/>
        <v>10280</v>
      </c>
      <c r="AK16" s="60">
        <f t="shared" si="29"/>
        <v>423.30792328498489</v>
      </c>
      <c r="AL16" s="60">
        <f t="shared" si="29"/>
        <v>8.4661584656996975</v>
      </c>
      <c r="AM16" s="60">
        <f t="shared" ca="1" si="29"/>
        <v>-239.56173479223713</v>
      </c>
      <c r="AN16" s="60">
        <f t="shared" ca="1" si="29"/>
        <v>-239.56173479223713</v>
      </c>
      <c r="AO16" s="60">
        <f t="shared" ca="1" si="29"/>
        <v>239.56173479223713</v>
      </c>
      <c r="AP16" s="63">
        <f t="shared" si="3"/>
        <v>35</v>
      </c>
      <c r="AQ16" s="62">
        <f t="shared" si="4"/>
        <v>1.4774040867551927</v>
      </c>
      <c r="AR16" s="62">
        <f t="shared" si="5"/>
        <v>73.870204337759631</v>
      </c>
      <c r="AS16" s="62">
        <f t="shared" si="6"/>
        <v>147.74040867551926</v>
      </c>
      <c r="AT16" s="62">
        <f t="shared" si="7"/>
        <v>-73.870204337759631</v>
      </c>
      <c r="AU16" s="62">
        <f t="shared" si="8"/>
        <v>369.35102168879814</v>
      </c>
      <c r="AV16" s="62">
        <f t="shared" si="9"/>
        <v>-147.74040867551926</v>
      </c>
      <c r="AW16" s="63">
        <f t="shared" si="30"/>
        <v>221.61061301327888</v>
      </c>
      <c r="AX16" s="61" t="str">
        <f t="shared" ca="1" si="11"/>
        <v/>
      </c>
      <c r="AY16" s="69">
        <f t="shared" ca="1" si="31"/>
        <v>10040.438265207762</v>
      </c>
      <c r="AZ16" s="51">
        <f t="shared" si="12"/>
        <v>517.09143036431738</v>
      </c>
      <c r="BA16" s="55">
        <f t="shared" ca="1" si="13"/>
        <v>5.2647896749911646E-2</v>
      </c>
      <c r="BB16" s="55">
        <f t="shared" ca="1" si="32"/>
        <v>1.2428534241806197</v>
      </c>
      <c r="BC16" s="64">
        <f t="shared" ca="1" si="14"/>
        <v>43.302689728293871</v>
      </c>
      <c r="BE16" s="52" t="str">
        <f t="shared" ca="1" si="15"/>
        <v/>
      </c>
      <c r="BF16" s="52" t="str">
        <f t="shared" ca="1" si="16"/>
        <v/>
      </c>
      <c r="BG16" s="52">
        <f t="shared" ca="1" si="17"/>
        <v>19.199999999999989</v>
      </c>
      <c r="BH16" s="52">
        <f t="shared" ca="1" si="18"/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19"/>
        <v>-0.18732622612690375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2"/>
      <c r="P17" s="2"/>
      <c r="Q17" s="1">
        <f t="shared" ca="1" si="33"/>
        <v>7.72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9821.692076715015</v>
      </c>
      <c r="AB17" s="69">
        <f t="shared" ca="1" si="27"/>
        <v>-178.30792328498501</v>
      </c>
      <c r="AC17" s="69">
        <f t="shared" ca="1" si="28"/>
        <v>179.70767495135402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5.6000000000000005</v>
      </c>
      <c r="AG17" s="78">
        <f t="shared" si="36"/>
        <v>200</v>
      </c>
      <c r="AH17" s="60">
        <f t="shared" si="36"/>
        <v>50</v>
      </c>
      <c r="AI17" s="60">
        <f t="shared" si="36"/>
        <v>280</v>
      </c>
      <c r="AJ17" s="60">
        <f t="shared" si="29"/>
        <v>10280</v>
      </c>
      <c r="AK17" s="60">
        <f t="shared" si="29"/>
        <v>423.30792328498489</v>
      </c>
      <c r="AL17" s="60">
        <f t="shared" si="29"/>
        <v>8.4661584656996975</v>
      </c>
      <c r="AM17" s="60">
        <f t="shared" ca="1" si="29"/>
        <v>-239.56173479223713</v>
      </c>
      <c r="AN17" s="60">
        <f t="shared" ca="1" si="29"/>
        <v>-239.56173479223713</v>
      </c>
      <c r="AO17" s="60">
        <f t="shared" ca="1" si="29"/>
        <v>239.56173479223713</v>
      </c>
      <c r="AP17" s="63">
        <f t="shared" si="3"/>
        <v>35</v>
      </c>
      <c r="AQ17" s="62">
        <f t="shared" si="4"/>
        <v>1.4799035845916075</v>
      </c>
      <c r="AR17" s="62">
        <f t="shared" si="5"/>
        <v>73.995179229580373</v>
      </c>
      <c r="AS17" s="62">
        <f t="shared" si="6"/>
        <v>147.99035845916075</v>
      </c>
      <c r="AT17" s="62">
        <f t="shared" si="7"/>
        <v>-73.995179229580373</v>
      </c>
      <c r="AU17" s="62">
        <f t="shared" si="8"/>
        <v>369.97589614790184</v>
      </c>
      <c r="AV17" s="62">
        <f t="shared" si="9"/>
        <v>-147.99035845916075</v>
      </c>
      <c r="AW17" s="63">
        <f t="shared" si="30"/>
        <v>221.98553768874109</v>
      </c>
      <c r="AX17" s="61" t="str">
        <f t="shared" ca="1" si="11"/>
        <v/>
      </c>
      <c r="AY17" s="69">
        <f t="shared" ca="1" si="31"/>
        <v>10040.438265207762</v>
      </c>
      <c r="AZ17" s="51">
        <f t="shared" si="12"/>
        <v>517.96625460706264</v>
      </c>
      <c r="BA17" s="55">
        <f t="shared" ca="1" si="13"/>
        <v>5.2736967373986622E-2</v>
      </c>
      <c r="BB17" s="55">
        <f t="shared" ca="1" si="32"/>
        <v>1.2449561051414819</v>
      </c>
      <c r="BC17" s="64">
        <f t="shared" ca="1" si="14"/>
        <v>43.677614403756081</v>
      </c>
      <c r="BE17" s="52" t="str">
        <f t="shared" ca="1" si="15"/>
        <v/>
      </c>
      <c r="BF17" s="52" t="str">
        <f t="shared" ca="1" si="16"/>
        <v/>
      </c>
      <c r="BG17" s="52">
        <f t="shared" ca="1" si="17"/>
        <v>19.099999999999987</v>
      </c>
      <c r="BH17" s="52">
        <f t="shared" ca="1" si="18"/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19"/>
        <v>-0.18732622612690375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2"/>
      <c r="P18" s="2"/>
      <c r="Q18" s="1">
        <f t="shared" ca="1" si="33"/>
        <v>7.72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9821.692076715015</v>
      </c>
      <c r="AB18" s="69">
        <f t="shared" ca="1" si="27"/>
        <v>-178.30792328498501</v>
      </c>
      <c r="AC18" s="69">
        <f t="shared" ca="1" si="28"/>
        <v>179.70767495135402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5.6000000000000005</v>
      </c>
      <c r="AG18" s="78">
        <f t="shared" si="36"/>
        <v>200</v>
      </c>
      <c r="AH18" s="60">
        <f t="shared" si="36"/>
        <v>50</v>
      </c>
      <c r="AI18" s="60">
        <f t="shared" si="36"/>
        <v>280</v>
      </c>
      <c r="AJ18" s="60">
        <f t="shared" si="29"/>
        <v>10280</v>
      </c>
      <c r="AK18" s="60">
        <f t="shared" si="29"/>
        <v>423.30792328498489</v>
      </c>
      <c r="AL18" s="60">
        <f t="shared" si="29"/>
        <v>8.4661584656996975</v>
      </c>
      <c r="AM18" s="60">
        <f t="shared" ca="1" si="29"/>
        <v>-239.56173479223713</v>
      </c>
      <c r="AN18" s="60">
        <f t="shared" ca="1" si="29"/>
        <v>-239.56173479223713</v>
      </c>
      <c r="AO18" s="60">
        <f t="shared" ca="1" si="29"/>
        <v>239.56173479223713</v>
      </c>
      <c r="AP18" s="63">
        <f t="shared" si="3"/>
        <v>35</v>
      </c>
      <c r="AQ18" s="62">
        <f t="shared" si="4"/>
        <v>1.4824293929315633</v>
      </c>
      <c r="AR18" s="62">
        <f t="shared" si="5"/>
        <v>74.121469646578163</v>
      </c>
      <c r="AS18" s="62">
        <f t="shared" si="6"/>
        <v>148.24293929315633</v>
      </c>
      <c r="AT18" s="62">
        <f t="shared" si="7"/>
        <v>-74.121469646578163</v>
      </c>
      <c r="AU18" s="62">
        <f t="shared" si="8"/>
        <v>370.60734823289079</v>
      </c>
      <c r="AV18" s="62">
        <f t="shared" si="9"/>
        <v>-148.24293929315633</v>
      </c>
      <c r="AW18" s="63">
        <f t="shared" si="30"/>
        <v>222.36440893973446</v>
      </c>
      <c r="AX18" s="61" t="str">
        <f t="shared" ca="1" si="11"/>
        <v/>
      </c>
      <c r="AY18" s="69">
        <f t="shared" ca="1" si="31"/>
        <v>10040.438265207762</v>
      </c>
      <c r="AZ18" s="51">
        <f t="shared" si="12"/>
        <v>518.85028752604717</v>
      </c>
      <c r="BA18" s="55">
        <f t="shared" ca="1" si="13"/>
        <v>5.2826975583578163E-2</v>
      </c>
      <c r="BB18" s="55">
        <f t="shared" ca="1" si="32"/>
        <v>1.2470809195861425</v>
      </c>
      <c r="BC18" s="64">
        <f t="shared" ca="1" si="14"/>
        <v>44.056485654749451</v>
      </c>
      <c r="BE18" s="52" t="str">
        <f t="shared" ca="1" si="15"/>
        <v/>
      </c>
      <c r="BF18" s="52" t="str">
        <f t="shared" ca="1" si="16"/>
        <v/>
      </c>
      <c r="BG18" s="52">
        <f t="shared" ca="1" si="17"/>
        <v>18.999999999999986</v>
      </c>
      <c r="BH18" s="52">
        <f t="shared" ca="1" si="18"/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19"/>
        <v>-0.18732622612690375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2"/>
      <c r="P19" s="2"/>
      <c r="Q19" s="1">
        <f t="shared" ca="1" si="33"/>
        <v>7.72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9821.692076715015</v>
      </c>
      <c r="AB19" s="69">
        <f t="shared" ca="1" si="27"/>
        <v>-178.30792328498501</v>
      </c>
      <c r="AC19" s="69">
        <f t="shared" ca="1" si="28"/>
        <v>179.70767495135402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5.6000000000000005</v>
      </c>
      <c r="AG19" s="78">
        <f t="shared" si="36"/>
        <v>200</v>
      </c>
      <c r="AH19" s="60">
        <f t="shared" si="36"/>
        <v>50</v>
      </c>
      <c r="AI19" s="60">
        <f t="shared" si="36"/>
        <v>280</v>
      </c>
      <c r="AJ19" s="60">
        <f t="shared" si="29"/>
        <v>10280</v>
      </c>
      <c r="AK19" s="60">
        <f t="shared" si="29"/>
        <v>423.30792328498489</v>
      </c>
      <c r="AL19" s="60">
        <f t="shared" si="29"/>
        <v>8.4661584656996975</v>
      </c>
      <c r="AM19" s="60">
        <f t="shared" ca="1" si="29"/>
        <v>-239.56173479223713</v>
      </c>
      <c r="AN19" s="60">
        <f t="shared" ca="1" si="29"/>
        <v>-239.56173479223713</v>
      </c>
      <c r="AO19" s="60">
        <f t="shared" ca="1" si="29"/>
        <v>239.56173479223713</v>
      </c>
      <c r="AP19" s="63">
        <f t="shared" si="3"/>
        <v>35</v>
      </c>
      <c r="AQ19" s="62">
        <f t="shared" si="4"/>
        <v>1.4849819294021007</v>
      </c>
      <c r="AR19" s="62">
        <f t="shared" si="5"/>
        <v>74.24909647010503</v>
      </c>
      <c r="AS19" s="62">
        <f t="shared" si="6"/>
        <v>148.49819294021006</v>
      </c>
      <c r="AT19" s="62">
        <f t="shared" si="7"/>
        <v>-74.24909647010503</v>
      </c>
      <c r="AU19" s="62">
        <f t="shared" si="8"/>
        <v>371.24548235052515</v>
      </c>
      <c r="AV19" s="62">
        <f t="shared" si="9"/>
        <v>-148.49819294021006</v>
      </c>
      <c r="AW19" s="63">
        <f t="shared" si="30"/>
        <v>222.74728941031509</v>
      </c>
      <c r="AX19" s="61" t="str">
        <f t="shared" ca="1" si="11"/>
        <v/>
      </c>
      <c r="AY19" s="69">
        <f t="shared" ca="1" si="31"/>
        <v>10040.438265207762</v>
      </c>
      <c r="AZ19" s="51">
        <f t="shared" si="12"/>
        <v>519.74367529073515</v>
      </c>
      <c r="BA19" s="55">
        <f t="shared" ca="1" si="13"/>
        <v>5.2917936260996057E-2</v>
      </c>
      <c r="BB19" s="55">
        <f t="shared" ca="1" si="32"/>
        <v>1.2492282188397414</v>
      </c>
      <c r="BC19" s="64">
        <f t="shared" ca="1" si="14"/>
        <v>44.439366125330082</v>
      </c>
      <c r="BE19" s="52" t="str">
        <f t="shared" ca="1" si="15"/>
        <v/>
      </c>
      <c r="BF19" s="52" t="str">
        <f t="shared" ca="1" si="16"/>
        <v/>
      </c>
      <c r="BG19" s="52">
        <f t="shared" ca="1" si="17"/>
        <v>18.899999999999984</v>
      </c>
      <c r="BH19" s="52">
        <f t="shared" ca="1" si="18"/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19"/>
        <v>-0.18732622612690375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2"/>
      <c r="P20" s="2"/>
      <c r="Q20" s="1">
        <f t="shared" ca="1" si="33"/>
        <v>7.72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9821.692076715015</v>
      </c>
      <c r="AB20" s="69">
        <f t="shared" ca="1" si="27"/>
        <v>-178.30792328498501</v>
      </c>
      <c r="AC20" s="69">
        <f t="shared" ca="1" si="28"/>
        <v>179.70767495135402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5.6000000000000005</v>
      </c>
      <c r="AG20" s="78">
        <f t="shared" si="36"/>
        <v>200</v>
      </c>
      <c r="AH20" s="60">
        <f t="shared" si="36"/>
        <v>50</v>
      </c>
      <c r="AI20" s="60">
        <f t="shared" si="36"/>
        <v>280</v>
      </c>
      <c r="AJ20" s="60">
        <f t="shared" si="29"/>
        <v>10280</v>
      </c>
      <c r="AK20" s="60">
        <f t="shared" si="29"/>
        <v>423.30792328498489</v>
      </c>
      <c r="AL20" s="60">
        <f t="shared" si="29"/>
        <v>8.4661584656996975</v>
      </c>
      <c r="AM20" s="60">
        <f t="shared" ca="1" si="29"/>
        <v>-239.56173479223713</v>
      </c>
      <c r="AN20" s="60">
        <f t="shared" ca="1" si="29"/>
        <v>-239.56173479223713</v>
      </c>
      <c r="AO20" s="60">
        <f t="shared" ca="1" si="29"/>
        <v>239.56173479223713</v>
      </c>
      <c r="AP20" s="63">
        <f t="shared" si="3"/>
        <v>35</v>
      </c>
      <c r="AQ20" s="62">
        <f t="shared" si="4"/>
        <v>1.4875616205159417</v>
      </c>
      <c r="AR20" s="62">
        <f t="shared" si="5"/>
        <v>74.378081025797087</v>
      </c>
      <c r="AS20" s="62">
        <f t="shared" si="6"/>
        <v>148.75616205159417</v>
      </c>
      <c r="AT20" s="62">
        <f t="shared" si="7"/>
        <v>-74.378081025797087</v>
      </c>
      <c r="AU20" s="62">
        <f t="shared" si="8"/>
        <v>371.89040512898544</v>
      </c>
      <c r="AV20" s="62">
        <f t="shared" si="9"/>
        <v>-148.75616205159417</v>
      </c>
      <c r="AW20" s="63">
        <f t="shared" si="30"/>
        <v>223.13424307739126</v>
      </c>
      <c r="AX20" s="61" t="str">
        <f t="shared" ca="1" si="11"/>
        <v/>
      </c>
      <c r="AY20" s="69">
        <f t="shared" ca="1" si="31"/>
        <v>10040.438265207762</v>
      </c>
      <c r="AZ20" s="51">
        <f t="shared" si="12"/>
        <v>520.64656718057961</v>
      </c>
      <c r="BA20" s="55">
        <f t="shared" ca="1" si="13"/>
        <v>5.3009864605195016E-2</v>
      </c>
      <c r="BB20" s="55">
        <f t="shared" ca="1" si="32"/>
        <v>1.2513983617024214</v>
      </c>
      <c r="BC20" s="64">
        <f t="shared" ca="1" si="14"/>
        <v>44.826319792406252</v>
      </c>
      <c r="BE20" s="52" t="str">
        <f t="shared" ca="1" si="15"/>
        <v/>
      </c>
      <c r="BF20" s="52" t="str">
        <f t="shared" ca="1" si="16"/>
        <v/>
      </c>
      <c r="BG20" s="52">
        <f t="shared" ca="1" si="17"/>
        <v>18.799999999999983</v>
      </c>
      <c r="BH20" s="52">
        <f t="shared" ca="1" si="18"/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19"/>
        <v>-0.18732622612690375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2"/>
      <c r="P21" s="2"/>
      <c r="Q21" s="1">
        <f t="shared" ca="1" si="33"/>
        <v>7.72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9821.692076715015</v>
      </c>
      <c r="AB21" s="69">
        <f t="shared" ca="1" si="27"/>
        <v>-178.30792328498501</v>
      </c>
      <c r="AC21" s="69">
        <f t="shared" ca="1" si="28"/>
        <v>179.70767495135402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5.6000000000000005</v>
      </c>
      <c r="AG21" s="78">
        <f t="shared" si="36"/>
        <v>200</v>
      </c>
      <c r="AH21" s="60">
        <f t="shared" si="36"/>
        <v>50</v>
      </c>
      <c r="AI21" s="60">
        <f t="shared" si="36"/>
        <v>280</v>
      </c>
      <c r="AJ21" s="60">
        <f t="shared" si="29"/>
        <v>10280</v>
      </c>
      <c r="AK21" s="60">
        <f t="shared" si="29"/>
        <v>423.30792328498489</v>
      </c>
      <c r="AL21" s="60">
        <f t="shared" si="29"/>
        <v>8.4661584656996975</v>
      </c>
      <c r="AM21" s="60">
        <f t="shared" ca="1" si="29"/>
        <v>-239.56173479223713</v>
      </c>
      <c r="AN21" s="60">
        <f t="shared" ca="1" si="29"/>
        <v>-239.56173479223713</v>
      </c>
      <c r="AO21" s="60">
        <f t="shared" ca="1" si="29"/>
        <v>239.56173479223713</v>
      </c>
      <c r="AP21" s="63">
        <f t="shared" si="3"/>
        <v>35</v>
      </c>
      <c r="AQ21" s="62">
        <f t="shared" si="4"/>
        <v>1.4901689019090751</v>
      </c>
      <c r="AR21" s="62">
        <f t="shared" si="5"/>
        <v>74.508445095453752</v>
      </c>
      <c r="AS21" s="62">
        <f t="shared" si="6"/>
        <v>149.0168901909075</v>
      </c>
      <c r="AT21" s="62">
        <f t="shared" si="7"/>
        <v>-74.508445095453752</v>
      </c>
      <c r="AU21" s="62">
        <f t="shared" si="8"/>
        <v>372.54222547726874</v>
      </c>
      <c r="AV21" s="62">
        <f t="shared" si="9"/>
        <v>-149.0168901909075</v>
      </c>
      <c r="AW21" s="63">
        <f t="shared" si="30"/>
        <v>223.52533528636124</v>
      </c>
      <c r="AX21" s="61" t="str">
        <f t="shared" ca="1" si="11"/>
        <v/>
      </c>
      <c r="AY21" s="69">
        <f t="shared" ca="1" si="31"/>
        <v>10040.438265207762</v>
      </c>
      <c r="AZ21" s="51">
        <f t="shared" si="12"/>
        <v>521.55911566817622</v>
      </c>
      <c r="BA21" s="55">
        <f t="shared" ca="1" si="13"/>
        <v>5.3102776140241004E-2</v>
      </c>
      <c r="BB21" s="55">
        <f t="shared" ca="1" si="32"/>
        <v>1.2535917146491937</v>
      </c>
      <c r="BC21" s="64">
        <f t="shared" ca="1" si="14"/>
        <v>45.217412001376232</v>
      </c>
      <c r="BE21" s="52" t="str">
        <f t="shared" ca="1" si="15"/>
        <v/>
      </c>
      <c r="BF21" s="52" t="str">
        <f t="shared" ca="1" si="16"/>
        <v/>
      </c>
      <c r="BG21" s="52">
        <f t="shared" ca="1" si="17"/>
        <v>18.699999999999982</v>
      </c>
      <c r="BH21" s="52">
        <f t="shared" ca="1" si="18"/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19"/>
        <v>-0.18732622612690375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2"/>
      <c r="P22" s="2"/>
      <c r="Q22" s="1">
        <f t="shared" ca="1" si="33"/>
        <v>7.72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9821.692076715015</v>
      </c>
      <c r="AB22" s="69">
        <f t="shared" ca="1" si="27"/>
        <v>-178.30792328498501</v>
      </c>
      <c r="AC22" s="69">
        <f t="shared" ca="1" si="28"/>
        <v>179.70767495135402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5.6000000000000005</v>
      </c>
      <c r="AG22" s="78">
        <f t="shared" si="36"/>
        <v>200</v>
      </c>
      <c r="AH22" s="60">
        <f t="shared" si="36"/>
        <v>50</v>
      </c>
      <c r="AI22" s="60">
        <f t="shared" si="36"/>
        <v>280</v>
      </c>
      <c r="AJ22" s="60">
        <f t="shared" si="29"/>
        <v>10280</v>
      </c>
      <c r="AK22" s="60">
        <f t="shared" si="29"/>
        <v>423.30792328498489</v>
      </c>
      <c r="AL22" s="60">
        <f t="shared" si="29"/>
        <v>8.4661584656996975</v>
      </c>
      <c r="AM22" s="60">
        <f t="shared" ca="1" si="29"/>
        <v>-239.56173479223713</v>
      </c>
      <c r="AN22" s="60">
        <f t="shared" ca="1" si="29"/>
        <v>-239.56173479223713</v>
      </c>
      <c r="AO22" s="60">
        <f t="shared" ca="1" si="29"/>
        <v>239.56173479223713</v>
      </c>
      <c r="AP22" s="63">
        <f t="shared" si="3"/>
        <v>35</v>
      </c>
      <c r="AQ22" s="62">
        <f t="shared" si="4"/>
        <v>1.4928042185860058</v>
      </c>
      <c r="AR22" s="62">
        <f t="shared" si="5"/>
        <v>74.640210929300281</v>
      </c>
      <c r="AS22" s="62">
        <f t="shared" si="6"/>
        <v>149.28042185860056</v>
      </c>
      <c r="AT22" s="62">
        <f t="shared" si="7"/>
        <v>-74.640210929300281</v>
      </c>
      <c r="AU22" s="62">
        <f t="shared" si="8"/>
        <v>373.2010546465014</v>
      </c>
      <c r="AV22" s="62">
        <f t="shared" si="9"/>
        <v>-149.28042185860056</v>
      </c>
      <c r="AW22" s="63">
        <f t="shared" si="30"/>
        <v>223.92063278790084</v>
      </c>
      <c r="AX22" s="61" t="str">
        <f t="shared" ca="1" si="11"/>
        <v/>
      </c>
      <c r="AY22" s="69">
        <f t="shared" ca="1" si="31"/>
        <v>10040.438265207762</v>
      </c>
      <c r="AZ22" s="51">
        <f t="shared" si="12"/>
        <v>522.48147650510191</v>
      </c>
      <c r="BA22" s="55">
        <f t="shared" ca="1" si="13"/>
        <v>5.3196686724050937E-2</v>
      </c>
      <c r="BB22" s="55">
        <f t="shared" ca="1" si="32"/>
        <v>1.2558086520362541</v>
      </c>
      <c r="BC22" s="64">
        <f t="shared" ca="1" si="14"/>
        <v>45.612709502915834</v>
      </c>
      <c r="BE22" s="52" t="str">
        <f t="shared" ca="1" si="15"/>
        <v/>
      </c>
      <c r="BF22" s="52" t="str">
        <f t="shared" ca="1" si="16"/>
        <v/>
      </c>
      <c r="BG22" s="52">
        <f t="shared" ca="1" si="17"/>
        <v>18.59999999999998</v>
      </c>
      <c r="BH22" s="52">
        <f t="shared" ca="1" si="18"/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19"/>
        <v>-0.18732622612690375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2"/>
      <c r="P23" s="2"/>
      <c r="Q23" s="1">
        <f t="shared" ca="1" si="33"/>
        <v>7.72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9821.692076715015</v>
      </c>
      <c r="AB23" s="69">
        <f t="shared" ca="1" si="27"/>
        <v>-178.30792328498501</v>
      </c>
      <c r="AC23" s="69">
        <f t="shared" ca="1" si="28"/>
        <v>179.70767495135402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5.6000000000000005</v>
      </c>
      <c r="AG23" s="78">
        <f t="shared" si="36"/>
        <v>200</v>
      </c>
      <c r="AH23" s="60">
        <f t="shared" si="36"/>
        <v>50</v>
      </c>
      <c r="AI23" s="60">
        <f t="shared" si="36"/>
        <v>280</v>
      </c>
      <c r="AJ23" s="60">
        <f t="shared" si="29"/>
        <v>10280</v>
      </c>
      <c r="AK23" s="60">
        <f t="shared" si="29"/>
        <v>423.30792328498489</v>
      </c>
      <c r="AL23" s="60">
        <f t="shared" si="29"/>
        <v>8.4661584656996975</v>
      </c>
      <c r="AM23" s="60">
        <f t="shared" ca="1" si="29"/>
        <v>-239.56173479223713</v>
      </c>
      <c r="AN23" s="60">
        <f t="shared" ca="1" si="29"/>
        <v>-239.56173479223713</v>
      </c>
      <c r="AO23" s="60">
        <f t="shared" ca="1" si="29"/>
        <v>239.56173479223713</v>
      </c>
      <c r="AP23" s="63">
        <f t="shared" si="3"/>
        <v>35</v>
      </c>
      <c r="AQ23" s="62">
        <f t="shared" si="4"/>
        <v>1.4954680251729573</v>
      </c>
      <c r="AR23" s="62">
        <f t="shared" si="5"/>
        <v>74.773401258647866</v>
      </c>
      <c r="AS23" s="62">
        <f t="shared" si="6"/>
        <v>149.54680251729573</v>
      </c>
      <c r="AT23" s="62">
        <f t="shared" si="7"/>
        <v>-74.773401258647866</v>
      </c>
      <c r="AU23" s="62">
        <f t="shared" si="8"/>
        <v>373.86700629323934</v>
      </c>
      <c r="AV23" s="62">
        <f t="shared" si="9"/>
        <v>-149.54680251729573</v>
      </c>
      <c r="AW23" s="63">
        <f t="shared" si="30"/>
        <v>224.32020377594361</v>
      </c>
      <c r="AX23" s="61" t="str">
        <f t="shared" ca="1" si="11"/>
        <v/>
      </c>
      <c r="AY23" s="69">
        <f t="shared" ca="1" si="31"/>
        <v>10040.438265207762</v>
      </c>
      <c r="AZ23" s="51">
        <f t="shared" si="12"/>
        <v>523.4138088105351</v>
      </c>
      <c r="BA23" s="55">
        <f t="shared" ca="1" si="13"/>
        <v>5.3291612557415588E-2</v>
      </c>
      <c r="BB23" s="55">
        <f t="shared" ca="1" si="32"/>
        <v>1.2580495563139857</v>
      </c>
      <c r="BC23" s="64">
        <f t="shared" ca="1" si="14"/>
        <v>46.012280490958602</v>
      </c>
      <c r="BE23" s="52" t="str">
        <f t="shared" ca="1" si="15"/>
        <v/>
      </c>
      <c r="BF23" s="52" t="str">
        <f t="shared" ca="1" si="16"/>
        <v/>
      </c>
      <c r="BG23" s="52">
        <f t="shared" ca="1" si="17"/>
        <v>18.499999999999979</v>
      </c>
      <c r="BH23" s="52">
        <f t="shared" ca="1" si="18"/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19"/>
        <v>-0.18732622612690375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2"/>
      <c r="P24" s="2"/>
      <c r="Q24" s="1">
        <f t="shared" ca="1" si="33"/>
        <v>7.72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9821.692076715015</v>
      </c>
      <c r="AB24" s="69">
        <f t="shared" ca="1" si="27"/>
        <v>-178.30792328498501</v>
      </c>
      <c r="AC24" s="69">
        <f t="shared" ca="1" si="28"/>
        <v>179.70767495135402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5.6000000000000005</v>
      </c>
      <c r="AG24" s="78">
        <f t="shared" si="36"/>
        <v>200</v>
      </c>
      <c r="AH24" s="60">
        <f t="shared" si="36"/>
        <v>50</v>
      </c>
      <c r="AI24" s="60">
        <f t="shared" si="36"/>
        <v>280</v>
      </c>
      <c r="AJ24" s="60">
        <f t="shared" si="29"/>
        <v>10280</v>
      </c>
      <c r="AK24" s="60">
        <f t="shared" si="29"/>
        <v>423.30792328498489</v>
      </c>
      <c r="AL24" s="60">
        <f t="shared" si="29"/>
        <v>8.4661584656996975</v>
      </c>
      <c r="AM24" s="60">
        <f t="shared" ca="1" si="29"/>
        <v>-239.56173479223713</v>
      </c>
      <c r="AN24" s="60">
        <f t="shared" ca="1" si="29"/>
        <v>-239.56173479223713</v>
      </c>
      <c r="AO24" s="60">
        <f t="shared" ca="1" si="29"/>
        <v>239.56173479223713</v>
      </c>
      <c r="AP24" s="63">
        <f t="shared" si="3"/>
        <v>35</v>
      </c>
      <c r="AQ24" s="62">
        <f t="shared" si="4"/>
        <v>1.498160786179332</v>
      </c>
      <c r="AR24" s="62">
        <f t="shared" si="5"/>
        <v>74.908039308966607</v>
      </c>
      <c r="AS24" s="62">
        <f t="shared" si="6"/>
        <v>149.81607861793321</v>
      </c>
      <c r="AT24" s="62">
        <f t="shared" si="7"/>
        <v>-74.908039308966607</v>
      </c>
      <c r="AU24" s="62">
        <f t="shared" si="8"/>
        <v>374.54019654483307</v>
      </c>
      <c r="AV24" s="62">
        <f t="shared" si="9"/>
        <v>-149.81607861793321</v>
      </c>
      <c r="AW24" s="63">
        <f t="shared" si="30"/>
        <v>224.72411792689985</v>
      </c>
      <c r="AX24" s="61" t="str">
        <f t="shared" ca="1" si="11"/>
        <v/>
      </c>
      <c r="AY24" s="69">
        <f t="shared" ca="1" si="31"/>
        <v>10040.438265207762</v>
      </c>
      <c r="AZ24" s="51">
        <f t="shared" si="12"/>
        <v>524.35627516276622</v>
      </c>
      <c r="BA24" s="55">
        <f t="shared" ca="1" si="13"/>
        <v>5.3387570193316788E-2</v>
      </c>
      <c r="BB24" s="55">
        <f t="shared" ca="1" si="32"/>
        <v>1.2603148182469099</v>
      </c>
      <c r="BC24" s="64">
        <f t="shared" ca="1" si="14"/>
        <v>46.416194641914842</v>
      </c>
      <c r="BE24" s="52" t="str">
        <f t="shared" ca="1" si="15"/>
        <v/>
      </c>
      <c r="BF24" s="52" t="str">
        <f t="shared" ca="1" si="16"/>
        <v/>
      </c>
      <c r="BG24" s="52">
        <f t="shared" ca="1" si="17"/>
        <v>18.399999999999977</v>
      </c>
      <c r="BH24" s="52">
        <f t="shared" ca="1" si="18"/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19"/>
        <v>-0.18732622612690375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2"/>
      <c r="P25" s="2"/>
      <c r="Q25" s="1">
        <f t="shared" ca="1" si="33"/>
        <v>7.72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9821.692076715015</v>
      </c>
      <c r="AB25" s="69">
        <f t="shared" ca="1" si="27"/>
        <v>-178.30792328498501</v>
      </c>
      <c r="AC25" s="69">
        <f t="shared" ca="1" si="28"/>
        <v>179.70767495135402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5.6000000000000005</v>
      </c>
      <c r="AG25" s="78">
        <f t="shared" si="36"/>
        <v>200</v>
      </c>
      <c r="AH25" s="60">
        <f t="shared" si="36"/>
        <v>50</v>
      </c>
      <c r="AI25" s="60">
        <f t="shared" si="36"/>
        <v>280</v>
      </c>
      <c r="AJ25" s="60">
        <f t="shared" si="36"/>
        <v>10280</v>
      </c>
      <c r="AK25" s="60">
        <f t="shared" si="36"/>
        <v>423.30792328498489</v>
      </c>
      <c r="AL25" s="60">
        <f t="shared" si="36"/>
        <v>8.4661584656996975</v>
      </c>
      <c r="AM25" s="60">
        <f t="shared" ca="1" si="36"/>
        <v>-239.56173479223713</v>
      </c>
      <c r="AN25" s="60">
        <f t="shared" ca="1" si="36"/>
        <v>-239.56173479223713</v>
      </c>
      <c r="AO25" s="60">
        <f t="shared" ca="1" si="36"/>
        <v>239.56173479223713</v>
      </c>
      <c r="AP25" s="63">
        <f t="shared" si="3"/>
        <v>35</v>
      </c>
      <c r="AQ25" s="62">
        <f t="shared" si="4"/>
        <v>1.5008829762677438</v>
      </c>
      <c r="AR25" s="62">
        <f t="shared" si="5"/>
        <v>75.044148813387196</v>
      </c>
      <c r="AS25" s="62">
        <f t="shared" si="6"/>
        <v>150.08829762677439</v>
      </c>
      <c r="AT25" s="62">
        <f t="shared" si="7"/>
        <v>-75.044148813387196</v>
      </c>
      <c r="AU25" s="62">
        <f t="shared" si="8"/>
        <v>375.22074406693599</v>
      </c>
      <c r="AV25" s="62">
        <f t="shared" si="9"/>
        <v>-150.08829762677439</v>
      </c>
      <c r="AW25" s="63">
        <f t="shared" si="30"/>
        <v>225.1324464401616</v>
      </c>
      <c r="AX25" s="61" t="str">
        <f t="shared" ca="1" si="11"/>
        <v/>
      </c>
      <c r="AY25" s="69">
        <f t="shared" ca="1" si="31"/>
        <v>10040.438265207762</v>
      </c>
      <c r="AZ25" s="51">
        <f t="shared" si="12"/>
        <v>525.30904169371036</v>
      </c>
      <c r="BA25" s="55">
        <f t="shared" ca="1" si="13"/>
        <v>5.3484576546550255E-2</v>
      </c>
      <c r="BB25" s="55">
        <f t="shared" ca="1" si="32"/>
        <v>1.2626048371408496</v>
      </c>
      <c r="BC25" s="64">
        <f t="shared" ca="1" si="14"/>
        <v>46.824523155176593</v>
      </c>
      <c r="BE25" s="52" t="str">
        <f t="shared" ca="1" si="15"/>
        <v/>
      </c>
      <c r="BF25" s="52" t="str">
        <f t="shared" ca="1" si="16"/>
        <v/>
      </c>
      <c r="BG25" s="52">
        <f t="shared" ca="1" si="17"/>
        <v>18.299999999999976</v>
      </c>
      <c r="BH25" s="52">
        <f t="shared" ca="1" si="18"/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19"/>
        <v>-0.18732622612690375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2"/>
      <c r="P26" s="2"/>
      <c r="Q26" s="1">
        <f t="shared" ca="1" si="33"/>
        <v>7.72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9821.692076715015</v>
      </c>
      <c r="AB26" s="69">
        <f t="shared" ca="1" si="27"/>
        <v>-178.30792328498501</v>
      </c>
      <c r="AC26" s="69">
        <f t="shared" ca="1" si="28"/>
        <v>179.70767495135402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5.6000000000000005</v>
      </c>
      <c r="AG26" s="78">
        <f t="shared" si="39"/>
        <v>200</v>
      </c>
      <c r="AH26" s="60">
        <f t="shared" si="39"/>
        <v>50</v>
      </c>
      <c r="AI26" s="60">
        <f t="shared" si="39"/>
        <v>280</v>
      </c>
      <c r="AJ26" s="60">
        <f t="shared" si="39"/>
        <v>10280</v>
      </c>
      <c r="AK26" s="60">
        <f t="shared" si="39"/>
        <v>423.30792328498489</v>
      </c>
      <c r="AL26" s="60">
        <f t="shared" si="39"/>
        <v>8.4661584656996975</v>
      </c>
      <c r="AM26" s="60">
        <f t="shared" ca="1" si="39"/>
        <v>-239.56173479223713</v>
      </c>
      <c r="AN26" s="60">
        <f t="shared" ca="1" si="39"/>
        <v>-239.56173479223713</v>
      </c>
      <c r="AO26" s="60">
        <f t="shared" ca="1" si="39"/>
        <v>239.56173479223713</v>
      </c>
      <c r="AP26" s="63">
        <f t="shared" si="3"/>
        <v>35</v>
      </c>
      <c r="AQ26" s="62">
        <f t="shared" si="4"/>
        <v>1.503635080532951</v>
      </c>
      <c r="AR26" s="62">
        <f t="shared" si="5"/>
        <v>75.181754026647553</v>
      </c>
      <c r="AS26" s="62">
        <f t="shared" si="6"/>
        <v>150.36350805329511</v>
      </c>
      <c r="AT26" s="62">
        <f t="shared" si="7"/>
        <v>-75.181754026647553</v>
      </c>
      <c r="AU26" s="62">
        <f t="shared" si="8"/>
        <v>375.90877013323779</v>
      </c>
      <c r="AV26" s="62">
        <f t="shared" si="9"/>
        <v>-150.36350805329511</v>
      </c>
      <c r="AW26" s="63">
        <f t="shared" si="30"/>
        <v>225.54526207994269</v>
      </c>
      <c r="AX26" s="61" t="str">
        <f t="shared" ca="1" si="11"/>
        <v/>
      </c>
      <c r="AY26" s="69">
        <f t="shared" ca="1" si="31"/>
        <v>10040.438265207762</v>
      </c>
      <c r="AZ26" s="51">
        <f t="shared" si="12"/>
        <v>526.27227818653284</v>
      </c>
      <c r="BA26" s="55">
        <f t="shared" ca="1" si="13"/>
        <v>5.3582648903665389E-2</v>
      </c>
      <c r="BB26" s="55">
        <f t="shared" ca="1" si="32"/>
        <v>1.2649200210775797</v>
      </c>
      <c r="BC26" s="64">
        <f t="shared" ca="1" si="14"/>
        <v>47.23733879495768</v>
      </c>
      <c r="BE26" s="52" t="str">
        <f t="shared" ca="1" si="15"/>
        <v/>
      </c>
      <c r="BF26" s="52" t="str">
        <f t="shared" ca="1" si="16"/>
        <v/>
      </c>
      <c r="BG26" s="52">
        <f t="shared" ca="1" si="17"/>
        <v>18.199999999999974</v>
      </c>
      <c r="BH26" s="52">
        <f t="shared" ca="1" si="18"/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19"/>
        <v>-0.18732622612690375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2"/>
      <c r="P27" s="2"/>
      <c r="Q27" s="1">
        <f t="shared" ca="1" si="33"/>
        <v>7.72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9821.692076715015</v>
      </c>
      <c r="AB27" s="69">
        <f t="shared" ca="1" si="27"/>
        <v>-178.30792328498501</v>
      </c>
      <c r="AC27" s="69">
        <f t="shared" ca="1" si="28"/>
        <v>179.70767495135402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5.6000000000000005</v>
      </c>
      <c r="AG27" s="78">
        <f t="shared" si="39"/>
        <v>200</v>
      </c>
      <c r="AH27" s="60">
        <f t="shared" si="39"/>
        <v>50</v>
      </c>
      <c r="AI27" s="60">
        <f t="shared" si="39"/>
        <v>280</v>
      </c>
      <c r="AJ27" s="60">
        <f t="shared" si="39"/>
        <v>10280</v>
      </c>
      <c r="AK27" s="60">
        <f t="shared" si="39"/>
        <v>423.30792328498489</v>
      </c>
      <c r="AL27" s="60">
        <f t="shared" si="39"/>
        <v>8.4661584656996975</v>
      </c>
      <c r="AM27" s="60">
        <f t="shared" ca="1" si="39"/>
        <v>-239.56173479223713</v>
      </c>
      <c r="AN27" s="60">
        <f t="shared" ca="1" si="39"/>
        <v>-239.56173479223713</v>
      </c>
      <c r="AO27" s="60">
        <f t="shared" ca="1" si="39"/>
        <v>239.56173479223713</v>
      </c>
      <c r="AP27" s="63">
        <f t="shared" si="3"/>
        <v>35</v>
      </c>
      <c r="AQ27" s="62">
        <f t="shared" si="4"/>
        <v>1.5064175947900393</v>
      </c>
      <c r="AR27" s="62">
        <f t="shared" si="5"/>
        <v>75.320879739501962</v>
      </c>
      <c r="AS27" s="62">
        <f t="shared" si="6"/>
        <v>150.64175947900392</v>
      </c>
      <c r="AT27" s="62">
        <f t="shared" si="7"/>
        <v>-75.320879739501962</v>
      </c>
      <c r="AU27" s="62">
        <f t="shared" si="8"/>
        <v>376.60439869750979</v>
      </c>
      <c r="AV27" s="62">
        <f t="shared" si="9"/>
        <v>-150.64175947900392</v>
      </c>
      <c r="AW27" s="63">
        <f t="shared" si="30"/>
        <v>225.96263921850587</v>
      </c>
      <c r="AX27" s="61" t="str">
        <f t="shared" ca="1" si="11"/>
        <v/>
      </c>
      <c r="AY27" s="69">
        <f t="shared" ca="1" si="31"/>
        <v>10040.438265207762</v>
      </c>
      <c r="AZ27" s="51">
        <f t="shared" si="12"/>
        <v>527.24615817651375</v>
      </c>
      <c r="BA27" s="55">
        <f t="shared" ca="1" si="13"/>
        <v>5.368180493323485E-2</v>
      </c>
      <c r="BB27" s="55">
        <f t="shared" ca="1" si="32"/>
        <v>1.2672607871572568</v>
      </c>
      <c r="BC27" s="64">
        <f t="shared" ca="1" si="14"/>
        <v>47.654715933520862</v>
      </c>
      <c r="BE27" s="52" t="str">
        <f t="shared" ca="1" si="15"/>
        <v/>
      </c>
      <c r="BF27" s="52" t="str">
        <f t="shared" ca="1" si="16"/>
        <v/>
      </c>
      <c r="BG27" s="52">
        <f t="shared" ca="1" si="17"/>
        <v>18.099999999999973</v>
      </c>
      <c r="BH27" s="52">
        <f t="shared" ca="1" si="18"/>
        <v>18.099999999999973</v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109.36631130634515</v>
      </c>
      <c r="N28" s="6">
        <f>IF(H3&gt;J4,"VINTO",M28-L28-K3)</f>
        <v>-348.94161197863974</v>
      </c>
      <c r="O28" s="2">
        <f>N28</f>
        <v>-348.94161197863974</v>
      </c>
      <c r="P28" s="2">
        <f>-O28</f>
        <v>348.94161197863974</v>
      </c>
      <c r="Q28" s="1">
        <f t="shared" ca="1" si="33"/>
        <v>7.72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9821.692076715015</v>
      </c>
      <c r="AB28" s="69">
        <f t="shared" ca="1" si="27"/>
        <v>-178.30792328498501</v>
      </c>
      <c r="AC28" s="69">
        <f t="shared" ca="1" si="28"/>
        <v>179.70767495135402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5.6000000000000005</v>
      </c>
      <c r="AG28" s="78">
        <f t="shared" si="39"/>
        <v>200</v>
      </c>
      <c r="AH28" s="60">
        <f t="shared" si="39"/>
        <v>50</v>
      </c>
      <c r="AI28" s="60">
        <f t="shared" si="39"/>
        <v>280</v>
      </c>
      <c r="AJ28" s="60">
        <f t="shared" si="39"/>
        <v>10280</v>
      </c>
      <c r="AK28" s="60">
        <f t="shared" si="39"/>
        <v>423.30792328498489</v>
      </c>
      <c r="AL28" s="60">
        <f t="shared" si="39"/>
        <v>8.4661584656996975</v>
      </c>
      <c r="AM28" s="60">
        <f t="shared" ca="1" si="39"/>
        <v>-239.56173479223713</v>
      </c>
      <c r="AN28" s="60">
        <f t="shared" ca="1" si="39"/>
        <v>-239.56173479223713</v>
      </c>
      <c r="AO28" s="60">
        <f t="shared" ca="1" si="39"/>
        <v>239.56173479223713</v>
      </c>
      <c r="AP28" s="63">
        <f t="shared" si="3"/>
        <v>35</v>
      </c>
      <c r="AQ28" s="62">
        <f t="shared" si="4"/>
        <v>1.5092310258722061</v>
      </c>
      <c r="AR28" s="62">
        <f t="shared" si="5"/>
        <v>75.461551293610313</v>
      </c>
      <c r="AS28" s="62">
        <f t="shared" si="6"/>
        <v>150.92310258722063</v>
      </c>
      <c r="AT28" s="62">
        <f t="shared" si="7"/>
        <v>-75.461551293610313</v>
      </c>
      <c r="AU28" s="62">
        <f t="shared" si="8"/>
        <v>377.30775646805159</v>
      </c>
      <c r="AV28" s="62">
        <f t="shared" si="9"/>
        <v>-150.92310258722063</v>
      </c>
      <c r="AW28" s="63">
        <f t="shared" si="30"/>
        <v>226.38465388083097</v>
      </c>
      <c r="AX28" s="61" t="str">
        <f t="shared" ca="1" si="11"/>
        <v/>
      </c>
      <c r="AY28" s="69">
        <f t="shared" ca="1" si="31"/>
        <v>10040.438265207762</v>
      </c>
      <c r="AZ28" s="51">
        <f t="shared" si="12"/>
        <v>528.23085905527216</v>
      </c>
      <c r="BA28" s="55">
        <f t="shared" ca="1" si="13"/>
        <v>5.3782062696466189E-2</v>
      </c>
      <c r="BB28" s="55">
        <f t="shared" ca="1" si="32"/>
        <v>1.269627561748931</v>
      </c>
      <c r="BC28" s="64">
        <f t="shared" ca="1" si="14"/>
        <v>48.076730595845959</v>
      </c>
      <c r="BE28" s="52" t="str">
        <f t="shared" ca="1" si="15"/>
        <v/>
      </c>
      <c r="BF28" s="52" t="str">
        <f t="shared" ca="1" si="16"/>
        <v/>
      </c>
      <c r="BG28" s="52">
        <f t="shared" ca="1" si="17"/>
        <v>17.999999999999972</v>
      </c>
      <c r="BH28" s="52">
        <f t="shared" ca="1" si="18"/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9821.692076715015</v>
      </c>
      <c r="AB29" s="69">
        <f t="shared" ca="1" si="27"/>
        <v>-178.30792328498501</v>
      </c>
      <c r="AC29" s="69">
        <f t="shared" ca="1" si="28"/>
        <v>179.70767495135402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5.6000000000000005</v>
      </c>
      <c r="AG29" s="78">
        <f t="shared" si="39"/>
        <v>200</v>
      </c>
      <c r="AH29" s="60">
        <f t="shared" si="39"/>
        <v>50</v>
      </c>
      <c r="AI29" s="60">
        <f t="shared" si="39"/>
        <v>280</v>
      </c>
      <c r="AJ29" s="60">
        <f t="shared" si="39"/>
        <v>10280</v>
      </c>
      <c r="AK29" s="60">
        <f t="shared" si="39"/>
        <v>423.30792328498489</v>
      </c>
      <c r="AL29" s="60">
        <f t="shared" si="39"/>
        <v>8.4661584656996975</v>
      </c>
      <c r="AM29" s="60">
        <f t="shared" ca="1" si="39"/>
        <v>-239.56173479223713</v>
      </c>
      <c r="AN29" s="60">
        <f t="shared" ca="1" si="39"/>
        <v>-239.56173479223713</v>
      </c>
      <c r="AO29" s="60">
        <f t="shared" ca="1" si="39"/>
        <v>239.56173479223713</v>
      </c>
      <c r="AP29" s="63">
        <f t="shared" si="3"/>
        <v>35</v>
      </c>
      <c r="AQ29" s="62">
        <f t="shared" si="4"/>
        <v>1.5120758919385313</v>
      </c>
      <c r="AR29" s="62">
        <f t="shared" si="5"/>
        <v>75.603794596926562</v>
      </c>
      <c r="AS29" s="62">
        <f t="shared" si="6"/>
        <v>151.20758919385312</v>
      </c>
      <c r="AT29" s="62">
        <f t="shared" si="7"/>
        <v>-75.603794596926562</v>
      </c>
      <c r="AU29" s="62">
        <f t="shared" si="8"/>
        <v>378.0189729846328</v>
      </c>
      <c r="AV29" s="62">
        <f t="shared" si="9"/>
        <v>-151.20758919385312</v>
      </c>
      <c r="AW29" s="63">
        <f t="shared" si="30"/>
        <v>226.81138379077967</v>
      </c>
      <c r="AX29" s="61" t="str">
        <f t="shared" ca="1" si="11"/>
        <v/>
      </c>
      <c r="AY29" s="69">
        <f t="shared" ca="1" si="31"/>
        <v>10040.438265207762</v>
      </c>
      <c r="AZ29" s="51">
        <f t="shared" si="12"/>
        <v>529.22656217848589</v>
      </c>
      <c r="BA29" s="55">
        <f t="shared" ca="1" si="13"/>
        <v>5.3883440658169378E-2</v>
      </c>
      <c r="BB29" s="55">
        <f t="shared" ca="1" si="32"/>
        <v>1.2720207807494501</v>
      </c>
      <c r="BC29" s="64">
        <f t="shared" ca="1" si="14"/>
        <v>48.503460505794664</v>
      </c>
      <c r="BE29" s="52" t="str">
        <f t="shared" ca="1" si="15"/>
        <v/>
      </c>
      <c r="BF29" s="52" t="str">
        <f t="shared" ca="1" si="16"/>
        <v/>
      </c>
      <c r="BG29" s="52">
        <f t="shared" ca="1" si="17"/>
        <v>17.89999999999997</v>
      </c>
      <c r="BH29" s="52">
        <f t="shared" ca="1" si="18"/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9821.692076715015</v>
      </c>
      <c r="AB30" s="69">
        <f t="shared" ca="1" si="27"/>
        <v>-178.30792328498501</v>
      </c>
      <c r="AC30" s="69">
        <f t="shared" ca="1" si="28"/>
        <v>179.70767495135402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5.6000000000000005</v>
      </c>
      <c r="AG30" s="78">
        <f t="shared" si="39"/>
        <v>200</v>
      </c>
      <c r="AH30" s="60">
        <f t="shared" si="39"/>
        <v>50</v>
      </c>
      <c r="AI30" s="60">
        <f t="shared" si="39"/>
        <v>280</v>
      </c>
      <c r="AJ30" s="60">
        <f t="shared" si="39"/>
        <v>10280</v>
      </c>
      <c r="AK30" s="60">
        <f t="shared" si="39"/>
        <v>423.30792328498489</v>
      </c>
      <c r="AL30" s="60">
        <f t="shared" si="39"/>
        <v>8.4661584656996975</v>
      </c>
      <c r="AM30" s="60">
        <f t="shared" ca="1" si="39"/>
        <v>-239.56173479223713</v>
      </c>
      <c r="AN30" s="60">
        <f t="shared" ca="1" si="39"/>
        <v>-239.56173479223713</v>
      </c>
      <c r="AO30" s="60">
        <f t="shared" ca="1" si="39"/>
        <v>239.56173479223713</v>
      </c>
      <c r="AP30" s="63">
        <f t="shared" si="3"/>
        <v>35</v>
      </c>
      <c r="AQ30" s="62">
        <f t="shared" si="4"/>
        <v>1.5149527227921187</v>
      </c>
      <c r="AR30" s="62">
        <f t="shared" si="5"/>
        <v>75.74763613960593</v>
      </c>
      <c r="AS30" s="62">
        <f t="shared" si="6"/>
        <v>151.49527227921186</v>
      </c>
      <c r="AT30" s="62">
        <f t="shared" si="7"/>
        <v>-75.74763613960593</v>
      </c>
      <c r="AU30" s="62">
        <f t="shared" si="8"/>
        <v>378.73818069802962</v>
      </c>
      <c r="AV30" s="62">
        <f t="shared" si="9"/>
        <v>-151.49527227921186</v>
      </c>
      <c r="AW30" s="63">
        <f t="shared" si="30"/>
        <v>227.24290841881776</v>
      </c>
      <c r="AX30" s="61" t="str">
        <f t="shared" ca="1" si="11"/>
        <v/>
      </c>
      <c r="AY30" s="69">
        <f t="shared" ca="1" si="31"/>
        <v>10040.438265207762</v>
      </c>
      <c r="AZ30" s="51">
        <f t="shared" si="12"/>
        <v>530.23345297724154</v>
      </c>
      <c r="BA30" s="55">
        <f t="shared" ca="1" si="13"/>
        <v>5.3985957698093973E-2</v>
      </c>
      <c r="BB30" s="55">
        <f t="shared" ca="1" si="32"/>
        <v>1.2744408898510988</v>
      </c>
      <c r="BC30" s="64">
        <f t="shared" ca="1" si="14"/>
        <v>48.934985133832754</v>
      </c>
      <c r="BE30" s="52" t="str">
        <f t="shared" ca="1" si="15"/>
        <v/>
      </c>
      <c r="BF30" s="52" t="str">
        <f t="shared" ca="1" si="16"/>
        <v/>
      </c>
      <c r="BG30" s="52">
        <f t="shared" ca="1" si="17"/>
        <v>17.799999999999969</v>
      </c>
      <c r="BH30" s="52">
        <f t="shared" ca="1" si="18"/>
        <v>17.799999999999969</v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9821.692076715015</v>
      </c>
      <c r="AB31" s="69">
        <f t="shared" ca="1" si="27"/>
        <v>-178.30792328498501</v>
      </c>
      <c r="AC31" s="69">
        <f t="shared" ca="1" si="28"/>
        <v>179.70767495135402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5.6000000000000005</v>
      </c>
      <c r="AG31" s="78">
        <f t="shared" si="39"/>
        <v>200</v>
      </c>
      <c r="AH31" s="60">
        <f t="shared" si="39"/>
        <v>50</v>
      </c>
      <c r="AI31" s="60">
        <f t="shared" si="39"/>
        <v>280</v>
      </c>
      <c r="AJ31" s="60">
        <f t="shared" si="39"/>
        <v>10280</v>
      </c>
      <c r="AK31" s="60">
        <f t="shared" si="39"/>
        <v>423.30792328498489</v>
      </c>
      <c r="AL31" s="60">
        <f t="shared" si="39"/>
        <v>8.4661584656996975</v>
      </c>
      <c r="AM31" s="60">
        <f t="shared" ca="1" si="39"/>
        <v>-239.56173479223713</v>
      </c>
      <c r="AN31" s="60">
        <f t="shared" ca="1" si="39"/>
        <v>-239.56173479223713</v>
      </c>
      <c r="AO31" s="60">
        <f t="shared" ca="1" si="39"/>
        <v>239.56173479223713</v>
      </c>
      <c r="AP31" s="63">
        <f t="shared" si="3"/>
        <v>35</v>
      </c>
      <c r="AQ31" s="62">
        <f t="shared" si="4"/>
        <v>1.5178620602090234</v>
      </c>
      <c r="AR31" s="62">
        <f t="shared" si="5"/>
        <v>75.893103010451171</v>
      </c>
      <c r="AS31" s="62">
        <f t="shared" si="6"/>
        <v>151.78620602090234</v>
      </c>
      <c r="AT31" s="62">
        <f t="shared" si="7"/>
        <v>-75.893103010451171</v>
      </c>
      <c r="AU31" s="62">
        <f t="shared" si="8"/>
        <v>379.46551505225585</v>
      </c>
      <c r="AV31" s="62">
        <f t="shared" si="9"/>
        <v>-151.78620602090234</v>
      </c>
      <c r="AW31" s="63">
        <f t="shared" si="30"/>
        <v>227.67930903135351</v>
      </c>
      <c r="AX31" s="61" t="str">
        <f t="shared" ca="1" si="11"/>
        <v/>
      </c>
      <c r="AY31" s="69">
        <f t="shared" ca="1" si="31"/>
        <v>10040.438265207762</v>
      </c>
      <c r="AZ31" s="51">
        <f t="shared" si="12"/>
        <v>531.25172107315825</v>
      </c>
      <c r="BA31" s="55">
        <f t="shared" ca="1" si="13"/>
        <v>5.4089633122650478E-2</v>
      </c>
      <c r="BB31" s="55">
        <f t="shared" ca="1" si="32"/>
        <v>1.2768883448183033</v>
      </c>
      <c r="BC31" s="64">
        <f t="shared" ca="1" si="14"/>
        <v>49.371385746368503</v>
      </c>
      <c r="BE31" s="52" t="str">
        <f t="shared" ca="1" si="15"/>
        <v/>
      </c>
      <c r="BF31" s="52" t="str">
        <f t="shared" ca="1" si="16"/>
        <v/>
      </c>
      <c r="BG31" s="52">
        <f t="shared" ca="1" si="17"/>
        <v>17.699999999999967</v>
      </c>
      <c r="BH31" s="52">
        <f t="shared" ca="1" si="18"/>
        <v>17.699999999999967</v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9821.692076715015</v>
      </c>
      <c r="AB32" s="69">
        <f t="shared" ca="1" si="27"/>
        <v>-178.30792328498501</v>
      </c>
      <c r="AC32" s="69">
        <f t="shared" ca="1" si="28"/>
        <v>179.70767495135402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5.6000000000000005</v>
      </c>
      <c r="AG32" s="78">
        <f t="shared" si="39"/>
        <v>200</v>
      </c>
      <c r="AH32" s="60">
        <f t="shared" si="39"/>
        <v>50</v>
      </c>
      <c r="AI32" s="60">
        <f t="shared" si="39"/>
        <v>280</v>
      </c>
      <c r="AJ32" s="60">
        <f t="shared" si="39"/>
        <v>10280</v>
      </c>
      <c r="AK32" s="60">
        <f t="shared" si="39"/>
        <v>423.30792328498489</v>
      </c>
      <c r="AL32" s="60">
        <f t="shared" si="39"/>
        <v>8.4661584656996975</v>
      </c>
      <c r="AM32" s="60">
        <f t="shared" ca="1" si="39"/>
        <v>-239.56173479223713</v>
      </c>
      <c r="AN32" s="60">
        <f t="shared" ca="1" si="39"/>
        <v>-239.56173479223713</v>
      </c>
      <c r="AO32" s="60">
        <f t="shared" ca="1" si="39"/>
        <v>239.56173479223713</v>
      </c>
      <c r="AP32" s="63">
        <f t="shared" si="3"/>
        <v>35</v>
      </c>
      <c r="AQ32" s="62">
        <f t="shared" si="4"/>
        <v>1.5208044582783928</v>
      </c>
      <c r="AR32" s="62">
        <f t="shared" si="5"/>
        <v>76.040222913919635</v>
      </c>
      <c r="AS32" s="62">
        <f t="shared" si="6"/>
        <v>152.08044582783927</v>
      </c>
      <c r="AT32" s="62">
        <f t="shared" si="7"/>
        <v>-76.040222913919635</v>
      </c>
      <c r="AU32" s="62">
        <f t="shared" si="8"/>
        <v>380.20111456959819</v>
      </c>
      <c r="AV32" s="62">
        <f t="shared" si="9"/>
        <v>-152.08044582783927</v>
      </c>
      <c r="AW32" s="63">
        <f t="shared" si="30"/>
        <v>228.12066874175892</v>
      </c>
      <c r="AX32" s="61" t="str">
        <f t="shared" ca="1" si="11"/>
        <v/>
      </c>
      <c r="AY32" s="69">
        <f t="shared" ca="1" si="31"/>
        <v>10040.438265207762</v>
      </c>
      <c r="AZ32" s="51">
        <f t="shared" si="12"/>
        <v>532.28156039743749</v>
      </c>
      <c r="BA32" s="55">
        <f t="shared" ca="1" si="13"/>
        <v>5.4194486677031473E-2</v>
      </c>
      <c r="BB32" s="55">
        <f t="shared" ca="1" si="32"/>
        <v>1.279363611773771</v>
      </c>
      <c r="BC32" s="64">
        <f t="shared" ca="1" si="14"/>
        <v>49.812745456773911</v>
      </c>
      <c r="BE32" s="52" t="str">
        <f t="shared" ca="1" si="15"/>
        <v/>
      </c>
      <c r="BF32" s="52" t="str">
        <f t="shared" ca="1" si="16"/>
        <v/>
      </c>
      <c r="BG32" s="52">
        <f t="shared" ca="1" si="17"/>
        <v>17.599999999999966</v>
      </c>
      <c r="BH32" s="52">
        <f t="shared" ca="1" si="18"/>
        <v>17.599999999999966</v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9821.692076715015</v>
      </c>
      <c r="AB33" s="69">
        <f t="shared" ca="1" si="27"/>
        <v>-178.30792328498501</v>
      </c>
      <c r="AC33" s="69">
        <f t="shared" ca="1" si="28"/>
        <v>179.70767495135402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5.6000000000000005</v>
      </c>
      <c r="AG33" s="78">
        <f t="shared" si="39"/>
        <v>200</v>
      </c>
      <c r="AH33" s="60">
        <f t="shared" si="39"/>
        <v>50</v>
      </c>
      <c r="AI33" s="60">
        <f t="shared" si="39"/>
        <v>280</v>
      </c>
      <c r="AJ33" s="60">
        <f t="shared" si="39"/>
        <v>10280</v>
      </c>
      <c r="AK33" s="60">
        <f t="shared" si="39"/>
        <v>423.30792328498489</v>
      </c>
      <c r="AL33" s="60">
        <f t="shared" si="39"/>
        <v>8.4661584656996975</v>
      </c>
      <c r="AM33" s="60">
        <f t="shared" ca="1" si="39"/>
        <v>-239.56173479223713</v>
      </c>
      <c r="AN33" s="60">
        <f t="shared" ca="1" si="39"/>
        <v>-239.56173479223713</v>
      </c>
      <c r="AO33" s="60">
        <f t="shared" ca="1" si="39"/>
        <v>239.56173479223713</v>
      </c>
      <c r="AP33" s="63">
        <f t="shared" si="3"/>
        <v>35</v>
      </c>
      <c r="AQ33" s="62">
        <f t="shared" si="4"/>
        <v>1.5237804837542694</v>
      </c>
      <c r="AR33" s="62">
        <f t="shared" si="5"/>
        <v>76.189024187713471</v>
      </c>
      <c r="AS33" s="62">
        <f t="shared" si="6"/>
        <v>152.37804837542694</v>
      </c>
      <c r="AT33" s="62">
        <f t="shared" si="7"/>
        <v>-76.189024187713471</v>
      </c>
      <c r="AU33" s="62">
        <f t="shared" si="8"/>
        <v>380.94512093856736</v>
      </c>
      <c r="AV33" s="62">
        <f t="shared" si="9"/>
        <v>-152.37804837542694</v>
      </c>
      <c r="AW33" s="63">
        <f t="shared" si="30"/>
        <v>228.56707256314041</v>
      </c>
      <c r="AX33" s="61" t="str">
        <f t="shared" ca="1" si="11"/>
        <v/>
      </c>
      <c r="AY33" s="69">
        <f t="shared" ca="1" si="31"/>
        <v>10040.438265207762</v>
      </c>
      <c r="AZ33" s="51">
        <f t="shared" si="12"/>
        <v>533.3231693139943</v>
      </c>
      <c r="BA33" s="55">
        <f t="shared" ca="1" si="13"/>
        <v>5.4300538557748267E-2</v>
      </c>
      <c r="BB33" s="55">
        <f t="shared" ca="1" si="32"/>
        <v>1.2818671674944444</v>
      </c>
      <c r="BC33" s="64">
        <f t="shared" ca="1" si="14"/>
        <v>50.259149278155405</v>
      </c>
      <c r="BE33" s="52" t="str">
        <f t="shared" ca="1" si="15"/>
        <v/>
      </c>
      <c r="BF33" s="52" t="str">
        <f t="shared" ca="1" si="16"/>
        <v/>
      </c>
      <c r="BG33" s="52">
        <f t="shared" ca="1" si="17"/>
        <v>17.499999999999964</v>
      </c>
      <c r="BH33" s="52">
        <f t="shared" ca="1" si="18"/>
        <v>17.499999999999964</v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9821.692076715015</v>
      </c>
      <c r="AB34" s="69">
        <f t="shared" ca="1" si="27"/>
        <v>-178.30792328498501</v>
      </c>
      <c r="AC34" s="69">
        <f t="shared" ca="1" si="28"/>
        <v>179.70767495135402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5.6000000000000005</v>
      </c>
      <c r="AG34" s="78">
        <f t="shared" si="39"/>
        <v>200</v>
      </c>
      <c r="AH34" s="60">
        <f t="shared" si="39"/>
        <v>50</v>
      </c>
      <c r="AI34" s="60">
        <f t="shared" si="39"/>
        <v>280</v>
      </c>
      <c r="AJ34" s="60">
        <f t="shared" si="39"/>
        <v>10280</v>
      </c>
      <c r="AK34" s="60">
        <f t="shared" si="39"/>
        <v>423.30792328498489</v>
      </c>
      <c r="AL34" s="60">
        <f t="shared" si="39"/>
        <v>8.4661584656996975</v>
      </c>
      <c r="AM34" s="60">
        <f t="shared" ca="1" si="39"/>
        <v>-239.56173479223713</v>
      </c>
      <c r="AN34" s="60">
        <f t="shared" ca="1" si="39"/>
        <v>-239.56173479223713</v>
      </c>
      <c r="AO34" s="60">
        <f t="shared" ca="1" si="39"/>
        <v>239.56173479223713</v>
      </c>
      <c r="AP34" s="63">
        <f t="shared" si="3"/>
        <v>35</v>
      </c>
      <c r="AQ34" s="62">
        <f t="shared" si="4"/>
        <v>1.5267907164195238</v>
      </c>
      <c r="AR34" s="62">
        <f t="shared" si="5"/>
        <v>76.339535820976195</v>
      </c>
      <c r="AS34" s="62">
        <f t="shared" si="6"/>
        <v>152.67907164195239</v>
      </c>
      <c r="AT34" s="62">
        <f t="shared" si="7"/>
        <v>-76.339535820976195</v>
      </c>
      <c r="AU34" s="62">
        <f t="shared" si="8"/>
        <v>381.69767910488099</v>
      </c>
      <c r="AV34" s="62">
        <f t="shared" si="9"/>
        <v>-152.67907164195239</v>
      </c>
      <c r="AW34" s="63">
        <f t="shared" si="30"/>
        <v>229.0186074629286</v>
      </c>
      <c r="AX34" s="61" t="str">
        <f t="shared" ca="1" si="11"/>
        <v/>
      </c>
      <c r="AY34" s="69">
        <f t="shared" ca="1" si="31"/>
        <v>10040.438265207762</v>
      </c>
      <c r="AZ34" s="51">
        <f t="shared" si="12"/>
        <v>534.37675074683341</v>
      </c>
      <c r="BA34" s="55">
        <f t="shared" ca="1" si="13"/>
        <v>5.440780942559973E-2</v>
      </c>
      <c r="BB34" s="55">
        <f t="shared" ca="1" si="32"/>
        <v>1.2843994997176542</v>
      </c>
      <c r="BC34" s="64">
        <f t="shared" ca="1" si="14"/>
        <v>50.710684177943591</v>
      </c>
      <c r="BE34" s="52" t="str">
        <f t="shared" ca="1" si="15"/>
        <v/>
      </c>
      <c r="BF34" s="52" t="str">
        <f t="shared" ca="1" si="16"/>
        <v/>
      </c>
      <c r="BG34" s="52">
        <f t="shared" ca="1" si="17"/>
        <v>17.399999999999963</v>
      </c>
      <c r="BH34" s="52">
        <f t="shared" ca="1" si="18"/>
        <v>17.399999999999963</v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9821.692076715015</v>
      </c>
      <c r="AB35" s="69">
        <f t="shared" ca="1" si="27"/>
        <v>-178.30792328498501</v>
      </c>
      <c r="AC35" s="69">
        <f t="shared" ca="1" si="28"/>
        <v>179.70767495135402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5.6000000000000005</v>
      </c>
      <c r="AG35" s="78">
        <f t="shared" si="39"/>
        <v>200</v>
      </c>
      <c r="AH35" s="60">
        <f t="shared" si="39"/>
        <v>50</v>
      </c>
      <c r="AI35" s="60">
        <f t="shared" si="39"/>
        <v>280</v>
      </c>
      <c r="AJ35" s="60">
        <f t="shared" si="39"/>
        <v>10280</v>
      </c>
      <c r="AK35" s="60">
        <f t="shared" si="39"/>
        <v>423.30792328498489</v>
      </c>
      <c r="AL35" s="60">
        <f t="shared" si="39"/>
        <v>8.4661584656996975</v>
      </c>
      <c r="AM35" s="60">
        <f t="shared" ca="1" si="39"/>
        <v>-239.56173479223713</v>
      </c>
      <c r="AN35" s="60">
        <f t="shared" ca="1" si="39"/>
        <v>-239.56173479223713</v>
      </c>
      <c r="AO35" s="60">
        <f t="shared" ca="1" si="39"/>
        <v>239.56173479223713</v>
      </c>
      <c r="AP35" s="63">
        <f t="shared" si="3"/>
        <v>35</v>
      </c>
      <c r="AQ35" s="62">
        <f t="shared" si="4"/>
        <v>1.5298357494624115</v>
      </c>
      <c r="AR35" s="62">
        <f t="shared" si="5"/>
        <v>76.491787473120581</v>
      </c>
      <c r="AS35" s="62">
        <f t="shared" si="6"/>
        <v>152.98357494624116</v>
      </c>
      <c r="AT35" s="62">
        <f t="shared" si="7"/>
        <v>-76.491787473120581</v>
      </c>
      <c r="AU35" s="62">
        <f t="shared" si="8"/>
        <v>382.45893736560288</v>
      </c>
      <c r="AV35" s="62">
        <f t="shared" si="9"/>
        <v>-152.98357494624116</v>
      </c>
      <c r="AW35" s="63">
        <f t="shared" si="30"/>
        <v>229.47536241936172</v>
      </c>
      <c r="AX35" s="61" t="str">
        <f t="shared" ca="1" si="11"/>
        <v/>
      </c>
      <c r="AY35" s="69">
        <f t="shared" ca="1" si="31"/>
        <v>10040.438265207762</v>
      </c>
      <c r="AZ35" s="51">
        <f t="shared" si="12"/>
        <v>535.4425123118441</v>
      </c>
      <c r="BA35" s="55">
        <f t="shared" ca="1" si="13"/>
        <v>5.4516320419091109E-2</v>
      </c>
      <c r="BB35" s="55">
        <f t="shared" ca="1" si="32"/>
        <v>1.286961107457895</v>
      </c>
      <c r="BC35" s="64">
        <f t="shared" ca="1" si="14"/>
        <v>51.167439134376707</v>
      </c>
      <c r="BE35" s="52" t="str">
        <f t="shared" ca="1" si="15"/>
        <v/>
      </c>
      <c r="BF35" s="52" t="str">
        <f t="shared" ca="1" si="16"/>
        <v/>
      </c>
      <c r="BG35" s="52">
        <f t="shared" ca="1" si="17"/>
        <v>17.299999999999962</v>
      </c>
      <c r="BH35" s="52">
        <f t="shared" ca="1" si="18"/>
        <v>17.299999999999962</v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9821.692076715015</v>
      </c>
      <c r="AB36" s="69">
        <f t="shared" ca="1" si="27"/>
        <v>-178.30792328498501</v>
      </c>
      <c r="AC36" s="69">
        <f t="shared" ca="1" si="28"/>
        <v>179.70767495135402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5.6000000000000005</v>
      </c>
      <c r="AG36" s="78">
        <f t="shared" si="39"/>
        <v>200</v>
      </c>
      <c r="AH36" s="60">
        <f t="shared" si="39"/>
        <v>50</v>
      </c>
      <c r="AI36" s="60">
        <f t="shared" si="39"/>
        <v>280</v>
      </c>
      <c r="AJ36" s="60">
        <f t="shared" si="39"/>
        <v>10280</v>
      </c>
      <c r="AK36" s="60">
        <f t="shared" si="39"/>
        <v>423.30792328498489</v>
      </c>
      <c r="AL36" s="60">
        <f t="shared" si="39"/>
        <v>8.4661584656996975</v>
      </c>
      <c r="AM36" s="60">
        <f t="shared" ca="1" si="39"/>
        <v>-239.56173479223713</v>
      </c>
      <c r="AN36" s="60">
        <f t="shared" ca="1" si="39"/>
        <v>-239.56173479223713</v>
      </c>
      <c r="AO36" s="60">
        <f t="shared" ca="1" si="39"/>
        <v>239.56173479223713</v>
      </c>
      <c r="AP36" s="63">
        <f t="shared" si="3"/>
        <v>35</v>
      </c>
      <c r="AQ36" s="62">
        <f t="shared" si="4"/>
        <v>1.5329161898662627</v>
      </c>
      <c r="AR36" s="62">
        <f t="shared" si="5"/>
        <v>76.645809493313138</v>
      </c>
      <c r="AS36" s="62">
        <f t="shared" si="6"/>
        <v>153.29161898662628</v>
      </c>
      <c r="AT36" s="62">
        <f t="shared" si="7"/>
        <v>-76.645809493313138</v>
      </c>
      <c r="AU36" s="62">
        <f t="shared" si="8"/>
        <v>383.2290474665657</v>
      </c>
      <c r="AV36" s="62">
        <f t="shared" si="9"/>
        <v>-153.29161898662628</v>
      </c>
      <c r="AW36" s="63">
        <f t="shared" si="30"/>
        <v>229.93742847993943</v>
      </c>
      <c r="AX36" s="61" t="str">
        <f t="shared" ca="1" si="11"/>
        <v/>
      </c>
      <c r="AY36" s="69">
        <f t="shared" ca="1" si="31"/>
        <v>10040.438265207762</v>
      </c>
      <c r="AZ36" s="51">
        <f t="shared" si="12"/>
        <v>536.52066645319201</v>
      </c>
      <c r="BA36" s="55">
        <f t="shared" ca="1" si="13"/>
        <v>5.462609316832074E-2</v>
      </c>
      <c r="BB36" s="55">
        <f t="shared" ca="1" si="32"/>
        <v>1.2895525013346507</v>
      </c>
      <c r="BC36" s="64">
        <f t="shared" ca="1" si="14"/>
        <v>51.629505194954419</v>
      </c>
      <c r="BE36" s="52" t="str">
        <f t="shared" ca="1" si="15"/>
        <v/>
      </c>
      <c r="BF36" s="52" t="str">
        <f t="shared" ca="1" si="16"/>
        <v/>
      </c>
      <c r="BG36" s="52">
        <f t="shared" ca="1" si="17"/>
        <v>17.19999999999996</v>
      </c>
      <c r="BH36" s="52">
        <f t="shared" ca="1" si="18"/>
        <v>17.19999999999996</v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9821.692076715015</v>
      </c>
      <c r="AB37" s="69">
        <f t="shared" ca="1" si="27"/>
        <v>-178.30792328498501</v>
      </c>
      <c r="AC37" s="69">
        <f t="shared" ca="1" si="28"/>
        <v>179.70767495135402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5.6000000000000005</v>
      </c>
      <c r="AG37" s="78">
        <f t="shared" si="39"/>
        <v>200</v>
      </c>
      <c r="AH37" s="60">
        <f t="shared" si="39"/>
        <v>50</v>
      </c>
      <c r="AI37" s="60">
        <f t="shared" si="39"/>
        <v>280</v>
      </c>
      <c r="AJ37" s="60">
        <f t="shared" si="39"/>
        <v>10280</v>
      </c>
      <c r="AK37" s="60">
        <f t="shared" si="39"/>
        <v>423.30792328498489</v>
      </c>
      <c r="AL37" s="60">
        <f t="shared" si="39"/>
        <v>8.4661584656996975</v>
      </c>
      <c r="AM37" s="60">
        <f t="shared" ca="1" si="39"/>
        <v>-239.56173479223713</v>
      </c>
      <c r="AN37" s="60">
        <f t="shared" ca="1" si="39"/>
        <v>-239.56173479223713</v>
      </c>
      <c r="AO37" s="60">
        <f t="shared" ca="1" si="39"/>
        <v>239.56173479223713</v>
      </c>
      <c r="AP37" s="63">
        <f t="shared" si="3"/>
        <v>35</v>
      </c>
      <c r="AQ37" s="62">
        <f t="shared" si="4"/>
        <v>1.536032658812849</v>
      </c>
      <c r="AR37" s="62">
        <f t="shared" si="5"/>
        <v>76.801632940642449</v>
      </c>
      <c r="AS37" s="62">
        <f t="shared" si="6"/>
        <v>153.6032658812849</v>
      </c>
      <c r="AT37" s="62">
        <f t="shared" si="7"/>
        <v>-76.801632940642449</v>
      </c>
      <c r="AU37" s="62">
        <f t="shared" si="8"/>
        <v>384.00816470321223</v>
      </c>
      <c r="AV37" s="62">
        <f t="shared" si="9"/>
        <v>-153.6032658812849</v>
      </c>
      <c r="AW37" s="63">
        <f t="shared" si="30"/>
        <v>230.40489882192733</v>
      </c>
      <c r="AX37" s="61" t="str">
        <f t="shared" ca="1" si="11"/>
        <v/>
      </c>
      <c r="AY37" s="69">
        <f t="shared" ca="1" si="31"/>
        <v>10040.438265207762</v>
      </c>
      <c r="AZ37" s="51">
        <f t="shared" si="12"/>
        <v>537.61143058449716</v>
      </c>
      <c r="BA37" s="55">
        <f t="shared" ca="1" si="13"/>
        <v>5.4737149809354221E-2</v>
      </c>
      <c r="BB37" s="55">
        <f t="shared" ca="1" si="32"/>
        <v>1.2921742039117188</v>
      </c>
      <c r="BC37" s="64">
        <f t="shared" ca="1" si="14"/>
        <v>52.096975536942324</v>
      </c>
      <c r="BE37" s="52" t="str">
        <f t="shared" ca="1" si="15"/>
        <v/>
      </c>
      <c r="BF37" s="52" t="str">
        <f t="shared" ca="1" si="16"/>
        <v/>
      </c>
      <c r="BG37" s="52">
        <f t="shared" ca="1" si="17"/>
        <v>17.099999999999959</v>
      </c>
      <c r="BH37" s="52">
        <f t="shared" ca="1" si="18"/>
        <v>17.099999999999959</v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9821.692076715015</v>
      </c>
      <c r="AB38" s="69">
        <f t="shared" ca="1" si="27"/>
        <v>-178.30792328498501</v>
      </c>
      <c r="AC38" s="69">
        <f t="shared" ca="1" si="28"/>
        <v>179.70767495135402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5.6000000000000005</v>
      </c>
      <c r="AG38" s="78">
        <f t="shared" si="39"/>
        <v>200</v>
      </c>
      <c r="AH38" s="60">
        <f t="shared" si="39"/>
        <v>50</v>
      </c>
      <c r="AI38" s="60">
        <f t="shared" si="39"/>
        <v>280</v>
      </c>
      <c r="AJ38" s="60">
        <f t="shared" si="39"/>
        <v>10280</v>
      </c>
      <c r="AK38" s="60">
        <f t="shared" si="39"/>
        <v>423.30792328498489</v>
      </c>
      <c r="AL38" s="60">
        <f t="shared" si="39"/>
        <v>8.4661584656996975</v>
      </c>
      <c r="AM38" s="60">
        <f t="shared" ca="1" si="39"/>
        <v>-239.56173479223713</v>
      </c>
      <c r="AN38" s="60">
        <f t="shared" ca="1" si="39"/>
        <v>-239.56173479223713</v>
      </c>
      <c r="AO38" s="60">
        <f t="shared" ca="1" si="39"/>
        <v>239.56173479223713</v>
      </c>
      <c r="AP38" s="63">
        <f t="shared" si="3"/>
        <v>35</v>
      </c>
      <c r="AQ38" s="62">
        <f t="shared" si="4"/>
        <v>1.5391857920999836</v>
      </c>
      <c r="AR38" s="62">
        <f t="shared" si="5"/>
        <v>76.959289604999185</v>
      </c>
      <c r="AS38" s="62">
        <f t="shared" si="6"/>
        <v>153.91857920999837</v>
      </c>
      <c r="AT38" s="62">
        <f t="shared" si="7"/>
        <v>-76.959289604999185</v>
      </c>
      <c r="AU38" s="62">
        <f t="shared" si="8"/>
        <v>384.79644802499593</v>
      </c>
      <c r="AV38" s="62">
        <f t="shared" si="9"/>
        <v>-153.91857920999837</v>
      </c>
      <c r="AW38" s="63">
        <f t="shared" si="30"/>
        <v>230.87786881499756</v>
      </c>
      <c r="AX38" s="61" t="str">
        <f t="shared" ca="1" si="11"/>
        <v/>
      </c>
      <c r="AY38" s="69">
        <f t="shared" ca="1" si="31"/>
        <v>10040.438265207762</v>
      </c>
      <c r="AZ38" s="51">
        <f t="shared" si="12"/>
        <v>538.7150272349943</v>
      </c>
      <c r="BA38" s="55">
        <f t="shared" ca="1" si="13"/>
        <v>5.4849512999105766E-2</v>
      </c>
      <c r="BB38" s="55">
        <f t="shared" ca="1" si="32"/>
        <v>1.2948267500485178</v>
      </c>
      <c r="BC38" s="64">
        <f t="shared" ca="1" si="14"/>
        <v>52.569945530012546</v>
      </c>
      <c r="BE38" s="52" t="str">
        <f t="shared" ca="1" si="15"/>
        <v/>
      </c>
      <c r="BF38" s="52" t="str">
        <f t="shared" ca="1" si="16"/>
        <v/>
      </c>
      <c r="BG38" s="52">
        <f t="shared" ca="1" si="17"/>
        <v>16.999999999999957</v>
      </c>
      <c r="BH38" s="52">
        <f t="shared" ca="1" si="18"/>
        <v>16.999999999999957</v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9821.692076715015</v>
      </c>
      <c r="AB39" s="69">
        <f t="shared" ca="1" si="27"/>
        <v>-178.30792328498501</v>
      </c>
      <c r="AC39" s="69">
        <f t="shared" ca="1" si="28"/>
        <v>179.70767495135402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5.6000000000000005</v>
      </c>
      <c r="AG39" s="78">
        <f t="shared" si="39"/>
        <v>200</v>
      </c>
      <c r="AH39" s="60">
        <f t="shared" si="39"/>
        <v>50</v>
      </c>
      <c r="AI39" s="60">
        <f t="shared" si="39"/>
        <v>280</v>
      </c>
      <c r="AJ39" s="60">
        <f t="shared" si="39"/>
        <v>10280</v>
      </c>
      <c r="AK39" s="60">
        <f t="shared" si="39"/>
        <v>423.30792328498489</v>
      </c>
      <c r="AL39" s="60">
        <f t="shared" si="39"/>
        <v>8.4661584656996975</v>
      </c>
      <c r="AM39" s="60">
        <f t="shared" ca="1" si="39"/>
        <v>-239.56173479223713</v>
      </c>
      <c r="AN39" s="60">
        <f t="shared" ca="1" si="39"/>
        <v>-239.56173479223713</v>
      </c>
      <c r="AO39" s="60">
        <f t="shared" ca="1" si="39"/>
        <v>239.56173479223713</v>
      </c>
      <c r="AP39" s="63">
        <f t="shared" si="3"/>
        <v>35</v>
      </c>
      <c r="AQ39" s="62">
        <f t="shared" si="4"/>
        <v>1.5423762405739478</v>
      </c>
      <c r="AR39" s="62">
        <f t="shared" si="5"/>
        <v>77.118812028697391</v>
      </c>
      <c r="AS39" s="62">
        <f t="shared" si="6"/>
        <v>154.23762405739478</v>
      </c>
      <c r="AT39" s="62">
        <f t="shared" si="7"/>
        <v>-77.118812028697391</v>
      </c>
      <c r="AU39" s="62">
        <f t="shared" si="8"/>
        <v>385.59406014348696</v>
      </c>
      <c r="AV39" s="62">
        <f t="shared" si="9"/>
        <v>-154.23762405739478</v>
      </c>
      <c r="AW39" s="63">
        <f t="shared" si="30"/>
        <v>231.35643608609217</v>
      </c>
      <c r="AX39" s="61" t="str">
        <f t="shared" ca="1" si="11"/>
        <v/>
      </c>
      <c r="AY39" s="69">
        <f t="shared" ca="1" si="31"/>
        <v>10040.438265207762</v>
      </c>
      <c r="AZ39" s="51">
        <f t="shared" si="12"/>
        <v>539.83168420088168</v>
      </c>
      <c r="BA39" s="55">
        <f t="shared" ca="1" si="13"/>
        <v>5.4963205930747827E-2</v>
      </c>
      <c r="BB39" s="55">
        <f t="shared" ca="1" si="32"/>
        <v>1.297510687263858</v>
      </c>
      <c r="BC39" s="64">
        <f t="shared" ca="1" si="14"/>
        <v>53.048512801107165</v>
      </c>
      <c r="BE39" s="52" t="str">
        <f t="shared" ca="1" si="15"/>
        <v/>
      </c>
      <c r="BF39" s="52" t="str">
        <f t="shared" ca="1" si="16"/>
        <v/>
      </c>
      <c r="BG39" s="52">
        <f t="shared" ca="1" si="17"/>
        <v>16.899999999999956</v>
      </c>
      <c r="BH39" s="52">
        <f t="shared" ca="1" si="18"/>
        <v>16.899999999999956</v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9821.692076715015</v>
      </c>
      <c r="AB40" s="69">
        <f t="shared" ca="1" si="27"/>
        <v>-178.30792328498501</v>
      </c>
      <c r="AC40" s="69">
        <f t="shared" ca="1" si="28"/>
        <v>179.70767495135402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5.6000000000000005</v>
      </c>
      <c r="AG40" s="78">
        <f t="shared" si="39"/>
        <v>200</v>
      </c>
      <c r="AH40" s="60">
        <f t="shared" si="39"/>
        <v>50</v>
      </c>
      <c r="AI40" s="60">
        <f t="shared" si="39"/>
        <v>280</v>
      </c>
      <c r="AJ40" s="60">
        <f t="shared" si="39"/>
        <v>10280</v>
      </c>
      <c r="AK40" s="60">
        <f t="shared" si="39"/>
        <v>423.30792328498489</v>
      </c>
      <c r="AL40" s="60">
        <f t="shared" si="39"/>
        <v>8.4661584656996975</v>
      </c>
      <c r="AM40" s="60">
        <f t="shared" ca="1" si="39"/>
        <v>-239.56173479223713</v>
      </c>
      <c r="AN40" s="60">
        <f t="shared" ca="1" si="39"/>
        <v>-239.56173479223713</v>
      </c>
      <c r="AO40" s="60">
        <f t="shared" ca="1" si="39"/>
        <v>239.56173479223713</v>
      </c>
      <c r="AP40" s="63">
        <f t="shared" si="3"/>
        <v>35</v>
      </c>
      <c r="AQ40" s="62">
        <f t="shared" si="4"/>
        <v>1.5456046705773643</v>
      </c>
      <c r="AR40" s="62">
        <f t="shared" si="5"/>
        <v>77.280233528868209</v>
      </c>
      <c r="AS40" s="62">
        <f t="shared" si="6"/>
        <v>154.56046705773642</v>
      </c>
      <c r="AT40" s="62">
        <f t="shared" si="7"/>
        <v>-77.280233528868209</v>
      </c>
      <c r="AU40" s="62">
        <f t="shared" si="8"/>
        <v>386.40116764434106</v>
      </c>
      <c r="AV40" s="62">
        <f t="shared" si="9"/>
        <v>-154.56046705773642</v>
      </c>
      <c r="AW40" s="63">
        <f t="shared" si="30"/>
        <v>231.84070058660464</v>
      </c>
      <c r="AX40" s="61" t="str">
        <f t="shared" ca="1" si="11"/>
        <v/>
      </c>
      <c r="AY40" s="69">
        <f t="shared" ca="1" si="31"/>
        <v>10040.438265207762</v>
      </c>
      <c r="AZ40" s="51">
        <f t="shared" si="12"/>
        <v>540.9616347020775</v>
      </c>
      <c r="BA40" s="55">
        <f t="shared" ca="1" si="13"/>
        <v>5.5078252349671376E-2</v>
      </c>
      <c r="BB40" s="55">
        <f t="shared" ca="1" si="32"/>
        <v>1.3002265761127145</v>
      </c>
      <c r="BC40" s="64">
        <f t="shared" ca="1" si="14"/>
        <v>53.532777301619632</v>
      </c>
      <c r="BE40" s="52" t="str">
        <f t="shared" ca="1" si="15"/>
        <v/>
      </c>
      <c r="BF40" s="52" t="str">
        <f t="shared" ca="1" si="16"/>
        <v/>
      </c>
      <c r="BG40" s="52">
        <f t="shared" ca="1" si="17"/>
        <v>16.799999999999955</v>
      </c>
      <c r="BH40" s="52">
        <f t="shared" ca="1" si="18"/>
        <v>16.799999999999955</v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41">V40</f>
        <v>2</v>
      </c>
      <c r="W41" s="70">
        <f t="shared" si="41"/>
        <v>7</v>
      </c>
      <c r="X41" s="71">
        <f t="shared" si="41"/>
        <v>0.7142857142857143</v>
      </c>
      <c r="Y41" s="71">
        <f t="shared" si="41"/>
        <v>0.5</v>
      </c>
      <c r="Z41" s="69">
        <f t="shared" si="41"/>
        <v>10000</v>
      </c>
      <c r="AA41" s="69">
        <f t="shared" ca="1" si="41"/>
        <v>9821.692076715015</v>
      </c>
      <c r="AB41" s="69">
        <f t="shared" ca="1" si="27"/>
        <v>-178.30792328498501</v>
      </c>
      <c r="AC41" s="69">
        <f t="shared" ref="AC41:AC72" ca="1" si="42">AC40</f>
        <v>179.70767495135402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5.6000000000000005</v>
      </c>
      <c r="AG41" s="78">
        <f t="shared" si="39"/>
        <v>200</v>
      </c>
      <c r="AH41" s="60">
        <f t="shared" si="39"/>
        <v>50</v>
      </c>
      <c r="AI41" s="60">
        <f t="shared" si="39"/>
        <v>280</v>
      </c>
      <c r="AJ41" s="60">
        <f t="shared" si="39"/>
        <v>10280</v>
      </c>
      <c r="AK41" s="60">
        <f t="shared" si="39"/>
        <v>423.30792328498489</v>
      </c>
      <c r="AL41" s="60">
        <f t="shared" si="39"/>
        <v>8.4661584656996975</v>
      </c>
      <c r="AM41" s="60">
        <f t="shared" ca="1" si="39"/>
        <v>-239.56173479223713</v>
      </c>
      <c r="AN41" s="60">
        <f t="shared" ca="1" si="39"/>
        <v>-239.56173479223713</v>
      </c>
      <c r="AO41" s="60">
        <f t="shared" ca="1" si="39"/>
        <v>239.56173479223713</v>
      </c>
      <c r="AP41" s="63">
        <f t="shared" si="3"/>
        <v>35</v>
      </c>
      <c r="AQ41" s="62">
        <f t="shared" si="4"/>
        <v>1.5488717644131569</v>
      </c>
      <c r="AR41" s="62">
        <f t="shared" si="5"/>
        <v>77.443588220657844</v>
      </c>
      <c r="AS41" s="62">
        <f t="shared" si="6"/>
        <v>154.88717644131569</v>
      </c>
      <c r="AT41" s="62">
        <f t="shared" si="7"/>
        <v>-77.443588220657844</v>
      </c>
      <c r="AU41" s="62">
        <f t="shared" si="8"/>
        <v>387.21794110328921</v>
      </c>
      <c r="AV41" s="62">
        <f t="shared" si="9"/>
        <v>-154.88717644131569</v>
      </c>
      <c r="AW41" s="63">
        <f t="shared" si="30"/>
        <v>232.33076466197352</v>
      </c>
      <c r="AX41" s="61" t="str">
        <f t="shared" ca="1" si="11"/>
        <v/>
      </c>
      <c r="AY41" s="69">
        <f t="shared" ca="1" si="31"/>
        <v>10040.438265207762</v>
      </c>
      <c r="AZ41" s="51">
        <f t="shared" si="12"/>
        <v>542.10511754460492</v>
      </c>
      <c r="BA41" s="55">
        <f t="shared" ca="1" si="13"/>
        <v>5.5194676570019148E-2</v>
      </c>
      <c r="BB41" s="55">
        <f t="shared" ca="1" si="32"/>
        <v>1.3029749905765273</v>
      </c>
      <c r="BC41" s="64">
        <f t="shared" ca="1" si="14"/>
        <v>54.022841376988509</v>
      </c>
      <c r="BE41" s="52" t="str">
        <f t="shared" ca="1" si="15"/>
        <v/>
      </c>
      <c r="BF41" s="52" t="str">
        <f t="shared" ca="1" si="16"/>
        <v/>
      </c>
      <c r="BG41" s="52">
        <f t="shared" ca="1" si="17"/>
        <v>16.699999999999953</v>
      </c>
      <c r="BH41" s="52">
        <f t="shared" ca="1" si="18"/>
        <v>16.699999999999953</v>
      </c>
    </row>
    <row r="42" spans="19:60">
      <c r="S42" s="68">
        <f t="shared" ref="S42:T57" si="43">S41</f>
        <v>7</v>
      </c>
      <c r="T42" s="69">
        <f t="shared" si="43"/>
        <v>2</v>
      </c>
      <c r="U42" s="70">
        <f t="shared" si="40"/>
        <v>5</v>
      </c>
      <c r="V42" s="68">
        <f t="shared" si="41"/>
        <v>2</v>
      </c>
      <c r="W42" s="70">
        <f t="shared" si="41"/>
        <v>7</v>
      </c>
      <c r="X42" s="71">
        <f t="shared" si="41"/>
        <v>0.7142857142857143</v>
      </c>
      <c r="Y42" s="71">
        <f t="shared" si="41"/>
        <v>0.5</v>
      </c>
      <c r="Z42" s="69">
        <f t="shared" si="41"/>
        <v>10000</v>
      </c>
      <c r="AA42" s="69">
        <f t="shared" ca="1" si="41"/>
        <v>9821.692076715015</v>
      </c>
      <c r="AB42" s="69">
        <f t="shared" ca="1" si="27"/>
        <v>-178.30792328498501</v>
      </c>
      <c r="AC42" s="69">
        <f t="shared" ca="1" si="42"/>
        <v>179.70767495135402</v>
      </c>
      <c r="AD42" s="73">
        <f t="shared" si="35"/>
        <v>16.599999999999952</v>
      </c>
      <c r="AE42" s="69">
        <f t="shared" ref="AE42:AO57" si="44">AE41</f>
        <v>0.70000000000000007</v>
      </c>
      <c r="AF42" s="69">
        <f t="shared" si="44"/>
        <v>5.6000000000000005</v>
      </c>
      <c r="AG42" s="78">
        <f t="shared" si="44"/>
        <v>200</v>
      </c>
      <c r="AH42" s="60">
        <f t="shared" si="44"/>
        <v>50</v>
      </c>
      <c r="AI42" s="60">
        <f t="shared" si="44"/>
        <v>280</v>
      </c>
      <c r="AJ42" s="60">
        <f t="shared" si="44"/>
        <v>10280</v>
      </c>
      <c r="AK42" s="60">
        <f t="shared" si="44"/>
        <v>423.30792328498489</v>
      </c>
      <c r="AL42" s="60">
        <f t="shared" si="44"/>
        <v>8.4661584656996975</v>
      </c>
      <c r="AM42" s="60">
        <f t="shared" ca="1" si="44"/>
        <v>-239.56173479223713</v>
      </c>
      <c r="AN42" s="60">
        <f t="shared" ca="1" si="44"/>
        <v>-239.56173479223713</v>
      </c>
      <c r="AO42" s="60">
        <f t="shared" ca="1" si="44"/>
        <v>239.56173479223713</v>
      </c>
      <c r="AP42" s="63">
        <f t="shared" si="3"/>
        <v>35</v>
      </c>
      <c r="AQ42" s="62">
        <f t="shared" si="4"/>
        <v>1.5521782208252846</v>
      </c>
      <c r="AR42" s="62">
        <f t="shared" si="5"/>
        <v>77.608911041264221</v>
      </c>
      <c r="AS42" s="62">
        <f t="shared" si="6"/>
        <v>155.21782208252844</v>
      </c>
      <c r="AT42" s="62">
        <f t="shared" si="7"/>
        <v>-77.608911041264221</v>
      </c>
      <c r="AU42" s="62">
        <f t="shared" si="8"/>
        <v>388.04455520632109</v>
      </c>
      <c r="AV42" s="62">
        <f t="shared" si="9"/>
        <v>-155.21782208252844</v>
      </c>
      <c r="AW42" s="63">
        <f t="shared" si="30"/>
        <v>232.82673312379265</v>
      </c>
      <c r="AX42" s="61" t="str">
        <f t="shared" ca="1" si="11"/>
        <v/>
      </c>
      <c r="AY42" s="69">
        <f t="shared" ca="1" si="31"/>
        <v>10040.438265207762</v>
      </c>
      <c r="AZ42" s="51">
        <f t="shared" si="12"/>
        <v>543.26237728884951</v>
      </c>
      <c r="BA42" s="55">
        <f t="shared" ca="1" si="13"/>
        <v>5.5312503491816885E-2</v>
      </c>
      <c r="BB42" s="55">
        <f t="shared" ca="1" si="32"/>
        <v>1.3057565184676152</v>
      </c>
      <c r="BC42" s="64">
        <f t="shared" ca="1" si="14"/>
        <v>54.518809838807641</v>
      </c>
      <c r="BE42" s="52" t="str">
        <f t="shared" ca="1" si="15"/>
        <v/>
      </c>
      <c r="BF42" s="52" t="str">
        <f t="shared" ca="1" si="16"/>
        <v/>
      </c>
      <c r="BG42" s="52">
        <f t="shared" ca="1" si="17"/>
        <v>16.599999999999952</v>
      </c>
      <c r="BH42" s="52">
        <f t="shared" ca="1" si="18"/>
        <v>16.599999999999952</v>
      </c>
    </row>
    <row r="43" spans="19:60">
      <c r="S43" s="68">
        <f t="shared" si="43"/>
        <v>7</v>
      </c>
      <c r="T43" s="69">
        <f t="shared" si="43"/>
        <v>2</v>
      </c>
      <c r="U43" s="70">
        <f t="shared" si="40"/>
        <v>5</v>
      </c>
      <c r="V43" s="68">
        <f t="shared" si="41"/>
        <v>2</v>
      </c>
      <c r="W43" s="70">
        <f t="shared" si="41"/>
        <v>7</v>
      </c>
      <c r="X43" s="71">
        <f t="shared" si="41"/>
        <v>0.7142857142857143</v>
      </c>
      <c r="Y43" s="71">
        <f t="shared" si="41"/>
        <v>0.5</v>
      </c>
      <c r="Z43" s="69">
        <f t="shared" si="41"/>
        <v>10000</v>
      </c>
      <c r="AA43" s="69">
        <f t="shared" ca="1" si="41"/>
        <v>9821.692076715015</v>
      </c>
      <c r="AB43" s="69">
        <f t="shared" ca="1" si="27"/>
        <v>-178.30792328498501</v>
      </c>
      <c r="AC43" s="69">
        <f t="shared" ca="1" si="42"/>
        <v>179.70767495135402</v>
      </c>
      <c r="AD43" s="73">
        <f t="shared" si="35"/>
        <v>16.49999999999995</v>
      </c>
      <c r="AE43" s="69">
        <f t="shared" si="44"/>
        <v>0.70000000000000007</v>
      </c>
      <c r="AF43" s="69">
        <f t="shared" si="44"/>
        <v>5.6000000000000005</v>
      </c>
      <c r="AG43" s="78">
        <f t="shared" si="44"/>
        <v>200</v>
      </c>
      <c r="AH43" s="60">
        <f t="shared" si="44"/>
        <v>50</v>
      </c>
      <c r="AI43" s="60">
        <f t="shared" si="44"/>
        <v>280</v>
      </c>
      <c r="AJ43" s="60">
        <f t="shared" si="44"/>
        <v>10280</v>
      </c>
      <c r="AK43" s="60">
        <f t="shared" si="44"/>
        <v>423.30792328498489</v>
      </c>
      <c r="AL43" s="60">
        <f t="shared" si="44"/>
        <v>8.4661584656996975</v>
      </c>
      <c r="AM43" s="60">
        <f t="shared" ca="1" si="44"/>
        <v>-239.56173479223713</v>
      </c>
      <c r="AN43" s="60">
        <f t="shared" ca="1" si="44"/>
        <v>-239.56173479223713</v>
      </c>
      <c r="AO43" s="60">
        <f t="shared" ca="1" si="44"/>
        <v>239.56173479223713</v>
      </c>
      <c r="AP43" s="63">
        <f t="shared" si="3"/>
        <v>35</v>
      </c>
      <c r="AQ43" s="62">
        <f t="shared" si="4"/>
        <v>1.5555247554969531</v>
      </c>
      <c r="AR43" s="62">
        <f t="shared" si="5"/>
        <v>77.776237774847658</v>
      </c>
      <c r="AS43" s="62">
        <f t="shared" si="6"/>
        <v>155.55247554969532</v>
      </c>
      <c r="AT43" s="62">
        <f t="shared" si="7"/>
        <v>-77.776237774847658</v>
      </c>
      <c r="AU43" s="62">
        <f t="shared" si="8"/>
        <v>388.88118887423832</v>
      </c>
      <c r="AV43" s="62">
        <f t="shared" si="9"/>
        <v>-155.55247554969532</v>
      </c>
      <c r="AW43" s="63">
        <f t="shared" si="30"/>
        <v>233.328713324543</v>
      </c>
      <c r="AX43" s="61" t="str">
        <f t="shared" ca="1" si="11"/>
        <v/>
      </c>
      <c r="AY43" s="69">
        <f t="shared" ca="1" si="31"/>
        <v>10040.438265207762</v>
      </c>
      <c r="AZ43" s="51">
        <f t="shared" si="12"/>
        <v>544.43366442393358</v>
      </c>
      <c r="BA43" s="55">
        <f t="shared" ca="1" si="13"/>
        <v>5.5431758618727345E-2</v>
      </c>
      <c r="BB43" s="55">
        <f t="shared" ca="1" si="32"/>
        <v>1.3085717618482924</v>
      </c>
      <c r="BC43" s="64">
        <f t="shared" ca="1" si="14"/>
        <v>55.020790039557994</v>
      </c>
      <c r="BE43" s="52" t="str">
        <f t="shared" ca="1" si="15"/>
        <v/>
      </c>
      <c r="BF43" s="52" t="str">
        <f t="shared" ca="1" si="16"/>
        <v/>
      </c>
      <c r="BG43" s="52">
        <f t="shared" ca="1" si="17"/>
        <v>16.49999999999995</v>
      </c>
      <c r="BH43" s="52">
        <f t="shared" ca="1" si="18"/>
        <v>16.49999999999995</v>
      </c>
    </row>
    <row r="44" spans="19:60">
      <c r="S44" s="68">
        <f t="shared" si="43"/>
        <v>7</v>
      </c>
      <c r="T44" s="69">
        <f t="shared" si="43"/>
        <v>2</v>
      </c>
      <c r="U44" s="70">
        <f t="shared" si="40"/>
        <v>5</v>
      </c>
      <c r="V44" s="68">
        <f t="shared" si="41"/>
        <v>2</v>
      </c>
      <c r="W44" s="70">
        <f t="shared" si="41"/>
        <v>7</v>
      </c>
      <c r="X44" s="71">
        <f t="shared" si="41"/>
        <v>0.7142857142857143</v>
      </c>
      <c r="Y44" s="71">
        <f t="shared" si="41"/>
        <v>0.5</v>
      </c>
      <c r="Z44" s="69">
        <f t="shared" si="41"/>
        <v>10000</v>
      </c>
      <c r="AA44" s="69">
        <f t="shared" ca="1" si="41"/>
        <v>9821.692076715015</v>
      </c>
      <c r="AB44" s="69">
        <f t="shared" ca="1" si="27"/>
        <v>-178.30792328498501</v>
      </c>
      <c r="AC44" s="69">
        <f t="shared" ca="1" si="42"/>
        <v>179.70767495135402</v>
      </c>
      <c r="AD44" s="73">
        <f t="shared" si="35"/>
        <v>16.399999999999949</v>
      </c>
      <c r="AE44" s="69">
        <f t="shared" si="44"/>
        <v>0.70000000000000007</v>
      </c>
      <c r="AF44" s="69">
        <f t="shared" si="44"/>
        <v>5.6000000000000005</v>
      </c>
      <c r="AG44" s="78">
        <f t="shared" si="44"/>
        <v>200</v>
      </c>
      <c r="AH44" s="60">
        <f t="shared" si="44"/>
        <v>50</v>
      </c>
      <c r="AI44" s="60">
        <f t="shared" si="44"/>
        <v>280</v>
      </c>
      <c r="AJ44" s="60">
        <f t="shared" si="44"/>
        <v>10280</v>
      </c>
      <c r="AK44" s="60">
        <f t="shared" si="44"/>
        <v>423.30792328498489</v>
      </c>
      <c r="AL44" s="60">
        <f t="shared" si="44"/>
        <v>8.4661584656996975</v>
      </c>
      <c r="AM44" s="60">
        <f t="shared" ca="1" si="44"/>
        <v>-239.56173479223713</v>
      </c>
      <c r="AN44" s="60">
        <f t="shared" ca="1" si="44"/>
        <v>-239.56173479223713</v>
      </c>
      <c r="AO44" s="60">
        <f t="shared" ca="1" si="44"/>
        <v>239.56173479223713</v>
      </c>
      <c r="AP44" s="63">
        <f t="shared" si="3"/>
        <v>35</v>
      </c>
      <c r="AQ44" s="62">
        <f t="shared" si="4"/>
        <v>1.5589121015670564</v>
      </c>
      <c r="AR44" s="62">
        <f t="shared" si="5"/>
        <v>77.945605078352827</v>
      </c>
      <c r="AS44" s="62">
        <f t="shared" si="6"/>
        <v>155.89121015670565</v>
      </c>
      <c r="AT44" s="62">
        <f t="shared" si="7"/>
        <v>-77.945605078352827</v>
      </c>
      <c r="AU44" s="62">
        <f t="shared" si="8"/>
        <v>389.72802539176416</v>
      </c>
      <c r="AV44" s="62">
        <f t="shared" si="9"/>
        <v>-155.89121015670565</v>
      </c>
      <c r="AW44" s="63">
        <f t="shared" si="30"/>
        <v>233.83681523505851</v>
      </c>
      <c r="AX44" s="61" t="str">
        <f t="shared" ca="1" si="11"/>
        <v/>
      </c>
      <c r="AY44" s="69">
        <f t="shared" ca="1" si="31"/>
        <v>10040.438265207762</v>
      </c>
      <c r="AZ44" s="51">
        <f t="shared" si="12"/>
        <v>545.61923554846976</v>
      </c>
      <c r="BA44" s="55">
        <f t="shared" ca="1" si="13"/>
        <v>5.5552468076453768E-2</v>
      </c>
      <c r="BB44" s="55">
        <f t="shared" ca="1" si="32"/>
        <v>1.3114213374653187</v>
      </c>
      <c r="BC44" s="64">
        <f t="shared" ca="1" si="14"/>
        <v>55.528891950073501</v>
      </c>
      <c r="BE44" s="52" t="str">
        <f t="shared" ca="1" si="15"/>
        <v/>
      </c>
      <c r="BF44" s="52" t="str">
        <f t="shared" ca="1" si="16"/>
        <v/>
      </c>
      <c r="BG44" s="52">
        <f t="shared" ca="1" si="17"/>
        <v>16.399999999999949</v>
      </c>
      <c r="BH44" s="52">
        <f t="shared" ca="1" si="18"/>
        <v>16.399999999999949</v>
      </c>
    </row>
    <row r="45" spans="19:60">
      <c r="S45" s="68">
        <f t="shared" si="43"/>
        <v>7</v>
      </c>
      <c r="T45" s="69">
        <f t="shared" si="43"/>
        <v>2</v>
      </c>
      <c r="U45" s="70">
        <f t="shared" si="40"/>
        <v>5</v>
      </c>
      <c r="V45" s="68">
        <f t="shared" si="41"/>
        <v>2</v>
      </c>
      <c r="W45" s="70">
        <f t="shared" si="41"/>
        <v>7</v>
      </c>
      <c r="X45" s="71">
        <f t="shared" si="41"/>
        <v>0.7142857142857143</v>
      </c>
      <c r="Y45" s="71">
        <f t="shared" si="41"/>
        <v>0.5</v>
      </c>
      <c r="Z45" s="69">
        <f t="shared" si="41"/>
        <v>10000</v>
      </c>
      <c r="AA45" s="69">
        <f t="shared" ca="1" si="41"/>
        <v>9821.692076715015</v>
      </c>
      <c r="AB45" s="69">
        <f t="shared" ca="1" si="27"/>
        <v>-178.30792328498501</v>
      </c>
      <c r="AC45" s="69">
        <f t="shared" ca="1" si="42"/>
        <v>179.70767495135402</v>
      </c>
      <c r="AD45" s="73">
        <f t="shared" si="35"/>
        <v>16.299999999999947</v>
      </c>
      <c r="AE45" s="69">
        <f t="shared" si="44"/>
        <v>0.70000000000000007</v>
      </c>
      <c r="AF45" s="69">
        <f t="shared" si="44"/>
        <v>5.6000000000000005</v>
      </c>
      <c r="AG45" s="78">
        <f t="shared" si="44"/>
        <v>200</v>
      </c>
      <c r="AH45" s="60">
        <f t="shared" si="44"/>
        <v>50</v>
      </c>
      <c r="AI45" s="60">
        <f t="shared" si="44"/>
        <v>280</v>
      </c>
      <c r="AJ45" s="60">
        <f t="shared" si="44"/>
        <v>10280</v>
      </c>
      <c r="AK45" s="60">
        <f t="shared" si="44"/>
        <v>423.30792328498489</v>
      </c>
      <c r="AL45" s="60">
        <f t="shared" si="44"/>
        <v>8.4661584656996975</v>
      </c>
      <c r="AM45" s="60">
        <f t="shared" ca="1" si="44"/>
        <v>-239.56173479223713</v>
      </c>
      <c r="AN45" s="60">
        <f t="shared" ca="1" si="44"/>
        <v>-239.56173479223713</v>
      </c>
      <c r="AO45" s="60">
        <f t="shared" ca="1" si="44"/>
        <v>239.56173479223713</v>
      </c>
      <c r="AP45" s="63">
        <f t="shared" si="3"/>
        <v>35</v>
      </c>
      <c r="AQ45" s="62">
        <f t="shared" si="4"/>
        <v>1.5623410101656274</v>
      </c>
      <c r="AR45" s="62">
        <f t="shared" si="5"/>
        <v>78.117050508281366</v>
      </c>
      <c r="AS45" s="62">
        <f t="shared" si="6"/>
        <v>156.23410101656273</v>
      </c>
      <c r="AT45" s="62">
        <f t="shared" si="7"/>
        <v>-78.117050508281366</v>
      </c>
      <c r="AU45" s="62">
        <f t="shared" si="8"/>
        <v>390.58525254140682</v>
      </c>
      <c r="AV45" s="62">
        <f t="shared" si="9"/>
        <v>-156.23410101656273</v>
      </c>
      <c r="AW45" s="63">
        <f t="shared" si="30"/>
        <v>234.35115152484408</v>
      </c>
      <c r="AX45" s="61" t="str">
        <f t="shared" ca="1" si="11"/>
        <v/>
      </c>
      <c r="AY45" s="69">
        <f t="shared" ca="1" si="31"/>
        <v>10040.438265207762</v>
      </c>
      <c r="AZ45" s="51">
        <f t="shared" si="12"/>
        <v>546.81935355796952</v>
      </c>
      <c r="BA45" s="55">
        <f t="shared" ca="1" si="13"/>
        <v>5.5674658631821E-2</v>
      </c>
      <c r="BB45" s="55">
        <f t="shared" ca="1" si="32"/>
        <v>1.3143058772003453</v>
      </c>
      <c r="BC45" s="64">
        <f t="shared" ca="1" si="14"/>
        <v>56.043228239859076</v>
      </c>
      <c r="BE45" s="52" t="str">
        <f t="shared" ca="1" si="15"/>
        <v/>
      </c>
      <c r="BF45" s="52" t="str">
        <f t="shared" ca="1" si="16"/>
        <v/>
      </c>
      <c r="BG45" s="52">
        <f t="shared" ca="1" si="17"/>
        <v>16.299999999999947</v>
      </c>
      <c r="BH45" s="52">
        <f t="shared" ca="1" si="18"/>
        <v>16.299999999999947</v>
      </c>
    </row>
    <row r="46" spans="19:60">
      <c r="S46" s="68">
        <f t="shared" si="43"/>
        <v>7</v>
      </c>
      <c r="T46" s="69">
        <f t="shared" si="43"/>
        <v>2</v>
      </c>
      <c r="U46" s="70">
        <f t="shared" si="40"/>
        <v>5</v>
      </c>
      <c r="V46" s="68">
        <f t="shared" si="41"/>
        <v>2</v>
      </c>
      <c r="W46" s="70">
        <f t="shared" si="41"/>
        <v>7</v>
      </c>
      <c r="X46" s="71">
        <f t="shared" si="41"/>
        <v>0.7142857142857143</v>
      </c>
      <c r="Y46" s="71">
        <f t="shared" si="41"/>
        <v>0.5</v>
      </c>
      <c r="Z46" s="69">
        <f t="shared" si="41"/>
        <v>10000</v>
      </c>
      <c r="AA46" s="69">
        <f t="shared" ca="1" si="41"/>
        <v>9821.692076715015</v>
      </c>
      <c r="AB46" s="69">
        <f t="shared" ca="1" si="27"/>
        <v>-178.30792328498501</v>
      </c>
      <c r="AC46" s="69">
        <f t="shared" ca="1" si="42"/>
        <v>179.70767495135402</v>
      </c>
      <c r="AD46" s="73">
        <f t="shared" si="35"/>
        <v>16.199999999999946</v>
      </c>
      <c r="AE46" s="69">
        <f t="shared" si="44"/>
        <v>0.70000000000000007</v>
      </c>
      <c r="AF46" s="69">
        <f t="shared" si="44"/>
        <v>5.6000000000000005</v>
      </c>
      <c r="AG46" s="78">
        <f t="shared" si="44"/>
        <v>200</v>
      </c>
      <c r="AH46" s="60">
        <f t="shared" si="44"/>
        <v>50</v>
      </c>
      <c r="AI46" s="60">
        <f t="shared" si="44"/>
        <v>280</v>
      </c>
      <c r="AJ46" s="60">
        <f t="shared" si="44"/>
        <v>10280</v>
      </c>
      <c r="AK46" s="60">
        <f t="shared" si="44"/>
        <v>423.30792328498489</v>
      </c>
      <c r="AL46" s="60">
        <f t="shared" si="44"/>
        <v>8.4661584656996975</v>
      </c>
      <c r="AM46" s="60">
        <f t="shared" ca="1" si="44"/>
        <v>-239.56173479223713</v>
      </c>
      <c r="AN46" s="60">
        <f t="shared" ca="1" si="44"/>
        <v>-239.56173479223713</v>
      </c>
      <c r="AO46" s="60">
        <f t="shared" ca="1" si="44"/>
        <v>239.56173479223713</v>
      </c>
      <c r="AP46" s="63">
        <f t="shared" si="3"/>
        <v>35</v>
      </c>
      <c r="AQ46" s="62">
        <f t="shared" si="4"/>
        <v>1.565812250969119</v>
      </c>
      <c r="AR46" s="62">
        <f t="shared" si="5"/>
        <v>78.290612548455954</v>
      </c>
      <c r="AS46" s="62">
        <f t="shared" si="6"/>
        <v>156.58122509691191</v>
      </c>
      <c r="AT46" s="62">
        <f t="shared" si="7"/>
        <v>-78.290612548455954</v>
      </c>
      <c r="AU46" s="62">
        <f t="shared" si="8"/>
        <v>391.45306274227977</v>
      </c>
      <c r="AV46" s="62">
        <f t="shared" si="9"/>
        <v>-156.58122509691191</v>
      </c>
      <c r="AW46" s="63">
        <f t="shared" si="30"/>
        <v>234.87183764536786</v>
      </c>
      <c r="AX46" s="61" t="str">
        <f t="shared" ca="1" si="11"/>
        <v/>
      </c>
      <c r="AY46" s="69">
        <f t="shared" ca="1" si="31"/>
        <v>10040.438265207762</v>
      </c>
      <c r="AZ46" s="51">
        <f t="shared" si="12"/>
        <v>548.03428783919162</v>
      </c>
      <c r="BA46" s="55">
        <f t="shared" ca="1" si="13"/>
        <v>5.5798357712563147E-2</v>
      </c>
      <c r="BB46" s="55">
        <f t="shared" ca="1" si="32"/>
        <v>1.3172260285370392</v>
      </c>
      <c r="BC46" s="64">
        <f t="shared" ca="1" si="14"/>
        <v>56.563914360382853</v>
      </c>
      <c r="BE46" s="52" t="str">
        <f t="shared" ca="1" si="15"/>
        <v/>
      </c>
      <c r="BF46" s="52" t="str">
        <f t="shared" ca="1" si="16"/>
        <v/>
      </c>
      <c r="BG46" s="52">
        <f t="shared" ca="1" si="17"/>
        <v>16.199999999999946</v>
      </c>
      <c r="BH46" s="52">
        <f t="shared" ca="1" si="18"/>
        <v>16.199999999999946</v>
      </c>
    </row>
    <row r="47" spans="19:60">
      <c r="S47" s="68">
        <f t="shared" si="43"/>
        <v>7</v>
      </c>
      <c r="T47" s="69">
        <f t="shared" si="43"/>
        <v>2</v>
      </c>
      <c r="U47" s="70">
        <f t="shared" si="40"/>
        <v>5</v>
      </c>
      <c r="V47" s="68">
        <f t="shared" si="41"/>
        <v>2</v>
      </c>
      <c r="W47" s="70">
        <f t="shared" si="41"/>
        <v>7</v>
      </c>
      <c r="X47" s="71">
        <f t="shared" si="41"/>
        <v>0.7142857142857143</v>
      </c>
      <c r="Y47" s="71">
        <f t="shared" si="41"/>
        <v>0.5</v>
      </c>
      <c r="Z47" s="69">
        <f t="shared" si="41"/>
        <v>10000</v>
      </c>
      <c r="AA47" s="69">
        <f t="shared" ca="1" si="41"/>
        <v>9821.692076715015</v>
      </c>
      <c r="AB47" s="69">
        <f t="shared" ca="1" si="27"/>
        <v>-178.30792328498501</v>
      </c>
      <c r="AC47" s="69">
        <f t="shared" ca="1" si="42"/>
        <v>179.70767495135402</v>
      </c>
      <c r="AD47" s="73">
        <f t="shared" si="35"/>
        <v>16.099999999999945</v>
      </c>
      <c r="AE47" s="69">
        <f t="shared" si="44"/>
        <v>0.70000000000000007</v>
      </c>
      <c r="AF47" s="69">
        <f t="shared" si="44"/>
        <v>5.6000000000000005</v>
      </c>
      <c r="AG47" s="78">
        <f t="shared" si="44"/>
        <v>200</v>
      </c>
      <c r="AH47" s="60">
        <f t="shared" si="44"/>
        <v>50</v>
      </c>
      <c r="AI47" s="60">
        <f t="shared" si="44"/>
        <v>280</v>
      </c>
      <c r="AJ47" s="60">
        <f t="shared" si="44"/>
        <v>10280</v>
      </c>
      <c r="AK47" s="60">
        <f t="shared" si="44"/>
        <v>423.30792328498489</v>
      </c>
      <c r="AL47" s="60">
        <f t="shared" si="44"/>
        <v>8.4661584656996975</v>
      </c>
      <c r="AM47" s="60">
        <f t="shared" ca="1" si="44"/>
        <v>-239.56173479223713</v>
      </c>
      <c r="AN47" s="60">
        <f t="shared" ca="1" si="44"/>
        <v>-239.56173479223713</v>
      </c>
      <c r="AO47" s="60">
        <f t="shared" ca="1" si="44"/>
        <v>239.56173479223713</v>
      </c>
      <c r="AP47" s="63">
        <f t="shared" si="3"/>
        <v>35</v>
      </c>
      <c r="AQ47" s="62">
        <f t="shared" si="4"/>
        <v>1.5693266127763805</v>
      </c>
      <c r="AR47" s="62">
        <f t="shared" si="5"/>
        <v>78.466330638819031</v>
      </c>
      <c r="AS47" s="62">
        <f t="shared" si="6"/>
        <v>156.93266127763806</v>
      </c>
      <c r="AT47" s="62">
        <f t="shared" si="7"/>
        <v>-78.466330638819031</v>
      </c>
      <c r="AU47" s="62">
        <f t="shared" si="8"/>
        <v>392.33165319409517</v>
      </c>
      <c r="AV47" s="62">
        <f t="shared" si="9"/>
        <v>-156.93266127763806</v>
      </c>
      <c r="AW47" s="63">
        <f t="shared" si="30"/>
        <v>235.39899191645711</v>
      </c>
      <c r="AX47" s="61" t="str">
        <f t="shared" ca="1" si="11"/>
        <v/>
      </c>
      <c r="AY47" s="69">
        <f t="shared" ca="1" si="31"/>
        <v>10040.438265207762</v>
      </c>
      <c r="AZ47" s="51">
        <f t="shared" si="12"/>
        <v>549.2643144717332</v>
      </c>
      <c r="BA47" s="55">
        <f t="shared" ca="1" si="13"/>
        <v>5.5923593427848674E-2</v>
      </c>
      <c r="BB47" s="55">
        <f t="shared" ca="1" si="32"/>
        <v>1.3201824550456174</v>
      </c>
      <c r="BC47" s="64">
        <f t="shared" ca="1" si="14"/>
        <v>57.091068631472098</v>
      </c>
      <c r="BE47" s="52" t="str">
        <f t="shared" ca="1" si="15"/>
        <v/>
      </c>
      <c r="BF47" s="52" t="str">
        <f t="shared" ca="1" si="16"/>
        <v/>
      </c>
      <c r="BG47" s="52">
        <f t="shared" ca="1" si="17"/>
        <v>16.099999999999945</v>
      </c>
      <c r="BH47" s="52">
        <f t="shared" ca="1" si="18"/>
        <v>16.099999999999945</v>
      </c>
    </row>
    <row r="48" spans="19:60">
      <c r="S48" s="68">
        <f t="shared" si="43"/>
        <v>7</v>
      </c>
      <c r="T48" s="69">
        <f t="shared" si="43"/>
        <v>2</v>
      </c>
      <c r="U48" s="70">
        <f t="shared" si="40"/>
        <v>5</v>
      </c>
      <c r="V48" s="68">
        <f t="shared" si="41"/>
        <v>2</v>
      </c>
      <c r="W48" s="70">
        <f t="shared" si="41"/>
        <v>7</v>
      </c>
      <c r="X48" s="71">
        <f t="shared" si="41"/>
        <v>0.7142857142857143</v>
      </c>
      <c r="Y48" s="71">
        <f t="shared" si="41"/>
        <v>0.5</v>
      </c>
      <c r="Z48" s="69">
        <f t="shared" si="41"/>
        <v>10000</v>
      </c>
      <c r="AA48" s="69">
        <f t="shared" ca="1" si="41"/>
        <v>9821.692076715015</v>
      </c>
      <c r="AB48" s="69">
        <f t="shared" ca="1" si="27"/>
        <v>-178.30792328498501</v>
      </c>
      <c r="AC48" s="69">
        <f t="shared" ca="1" si="42"/>
        <v>179.70767495135402</v>
      </c>
      <c r="AD48" s="73">
        <f t="shared" si="35"/>
        <v>15.999999999999945</v>
      </c>
      <c r="AE48" s="69">
        <f t="shared" si="44"/>
        <v>0.70000000000000007</v>
      </c>
      <c r="AF48" s="69">
        <f t="shared" si="44"/>
        <v>5.6000000000000005</v>
      </c>
      <c r="AG48" s="78">
        <f t="shared" si="44"/>
        <v>200</v>
      </c>
      <c r="AH48" s="60">
        <f t="shared" si="44"/>
        <v>50</v>
      </c>
      <c r="AI48" s="60">
        <f t="shared" si="44"/>
        <v>280</v>
      </c>
      <c r="AJ48" s="60">
        <f t="shared" si="44"/>
        <v>10280</v>
      </c>
      <c r="AK48" s="60">
        <f t="shared" si="44"/>
        <v>423.30792328498489</v>
      </c>
      <c r="AL48" s="60">
        <f t="shared" si="44"/>
        <v>8.4661584656996975</v>
      </c>
      <c r="AM48" s="60">
        <f t="shared" ca="1" si="44"/>
        <v>-239.56173479223713</v>
      </c>
      <c r="AN48" s="60">
        <f t="shared" ca="1" si="44"/>
        <v>-239.56173479223713</v>
      </c>
      <c r="AO48" s="60">
        <f t="shared" ca="1" si="44"/>
        <v>239.56173479223713</v>
      </c>
      <c r="AP48" s="63">
        <f t="shared" si="3"/>
        <v>35</v>
      </c>
      <c r="AQ48" s="62">
        <f t="shared" si="4"/>
        <v>1.5728849041062332</v>
      </c>
      <c r="AR48" s="62">
        <f t="shared" si="5"/>
        <v>78.644245205311663</v>
      </c>
      <c r="AS48" s="62">
        <f t="shared" si="6"/>
        <v>157.28849041062333</v>
      </c>
      <c r="AT48" s="62">
        <f t="shared" si="7"/>
        <v>-78.644245205311663</v>
      </c>
      <c r="AU48" s="62">
        <f t="shared" si="8"/>
        <v>393.22122602655833</v>
      </c>
      <c r="AV48" s="62">
        <f t="shared" si="9"/>
        <v>-157.28849041062333</v>
      </c>
      <c r="AW48" s="63">
        <f t="shared" si="30"/>
        <v>235.932735615935</v>
      </c>
      <c r="AX48" s="61" t="str">
        <f t="shared" ca="1" si="11"/>
        <v/>
      </c>
      <c r="AY48" s="69">
        <f t="shared" ca="1" si="31"/>
        <v>10040.438265207762</v>
      </c>
      <c r="AZ48" s="51">
        <f t="shared" si="12"/>
        <v>550.50971643718162</v>
      </c>
      <c r="BA48" s="55">
        <f t="shared" ca="1" si="13"/>
        <v>5.6050394589575274E-2</v>
      </c>
      <c r="BB48" s="55">
        <f t="shared" ca="1" si="32"/>
        <v>1.3231758368855528</v>
      </c>
      <c r="BC48" s="64">
        <f t="shared" ca="1" si="14"/>
        <v>57.624812330949993</v>
      </c>
      <c r="BE48" s="52" t="str">
        <f t="shared" ca="1" si="15"/>
        <v/>
      </c>
      <c r="BF48" s="52" t="str">
        <f t="shared" ca="1" si="16"/>
        <v/>
      </c>
      <c r="BG48" s="52">
        <f t="shared" ca="1" si="17"/>
        <v>15.999999999999945</v>
      </c>
      <c r="BH48" s="52">
        <f t="shared" ca="1" si="18"/>
        <v>15.999999999999945</v>
      </c>
    </row>
    <row r="49" spans="19:60">
      <c r="S49" s="68">
        <f t="shared" si="43"/>
        <v>7</v>
      </c>
      <c r="T49" s="69">
        <f t="shared" si="43"/>
        <v>2</v>
      </c>
      <c r="U49" s="70">
        <f t="shared" si="40"/>
        <v>5</v>
      </c>
      <c r="V49" s="68">
        <f t="shared" si="41"/>
        <v>2</v>
      </c>
      <c r="W49" s="70">
        <f t="shared" si="41"/>
        <v>7</v>
      </c>
      <c r="X49" s="71">
        <f t="shared" si="41"/>
        <v>0.7142857142857143</v>
      </c>
      <c r="Y49" s="71">
        <f t="shared" si="41"/>
        <v>0.5</v>
      </c>
      <c r="Z49" s="69">
        <f t="shared" si="41"/>
        <v>10000</v>
      </c>
      <c r="AA49" s="69">
        <f t="shared" ca="1" si="41"/>
        <v>9821.692076715015</v>
      </c>
      <c r="AB49" s="69">
        <f t="shared" ca="1" si="27"/>
        <v>-178.30792328498501</v>
      </c>
      <c r="AC49" s="69">
        <f t="shared" ca="1" si="42"/>
        <v>179.70767495135402</v>
      </c>
      <c r="AD49" s="73">
        <f t="shared" si="35"/>
        <v>15.899999999999945</v>
      </c>
      <c r="AE49" s="69">
        <f t="shared" si="44"/>
        <v>0.70000000000000007</v>
      </c>
      <c r="AF49" s="69">
        <f t="shared" si="44"/>
        <v>5.6000000000000005</v>
      </c>
      <c r="AG49" s="78">
        <f t="shared" si="44"/>
        <v>200</v>
      </c>
      <c r="AH49" s="60">
        <f t="shared" si="44"/>
        <v>50</v>
      </c>
      <c r="AI49" s="60">
        <f t="shared" si="44"/>
        <v>280</v>
      </c>
      <c r="AJ49" s="60">
        <f t="shared" si="44"/>
        <v>10280</v>
      </c>
      <c r="AK49" s="60">
        <f t="shared" si="44"/>
        <v>423.30792328498489</v>
      </c>
      <c r="AL49" s="60">
        <f t="shared" si="44"/>
        <v>8.4661584656996975</v>
      </c>
      <c r="AM49" s="60">
        <f t="shared" ca="1" si="44"/>
        <v>-239.56173479223713</v>
      </c>
      <c r="AN49" s="60">
        <f t="shared" ca="1" si="44"/>
        <v>-239.56173479223713</v>
      </c>
      <c r="AO49" s="60">
        <f t="shared" ca="1" si="44"/>
        <v>239.56173479223713</v>
      </c>
      <c r="AP49" s="63">
        <f t="shared" si="3"/>
        <v>35</v>
      </c>
      <c r="AQ49" s="62">
        <f t="shared" si="4"/>
        <v>1.5764879538175931</v>
      </c>
      <c r="AR49" s="62">
        <f t="shared" si="5"/>
        <v>78.82439769087965</v>
      </c>
      <c r="AS49" s="62">
        <f t="shared" si="6"/>
        <v>157.6487953817593</v>
      </c>
      <c r="AT49" s="62">
        <f t="shared" si="7"/>
        <v>-78.82439769087965</v>
      </c>
      <c r="AU49" s="62">
        <f t="shared" si="8"/>
        <v>394.12198845439826</v>
      </c>
      <c r="AV49" s="62">
        <f t="shared" si="9"/>
        <v>-157.6487953817593</v>
      </c>
      <c r="AW49" s="63">
        <f t="shared" si="30"/>
        <v>236.47319307263896</v>
      </c>
      <c r="AX49" s="61" t="str">
        <f t="shared" ca="1" si="11"/>
        <v/>
      </c>
      <c r="AY49" s="69">
        <f t="shared" ca="1" si="31"/>
        <v>10040.438265207762</v>
      </c>
      <c r="AZ49" s="51">
        <f t="shared" si="12"/>
        <v>551.77078383615753</v>
      </c>
      <c r="BA49" s="55">
        <f t="shared" ca="1" si="13"/>
        <v>5.6178790734468236E-2</v>
      </c>
      <c r="BB49" s="55">
        <f t="shared" ca="1" si="32"/>
        <v>1.3262068713272483</v>
      </c>
      <c r="BC49" s="64">
        <f t="shared" ca="1" si="14"/>
        <v>58.165269787653955</v>
      </c>
      <c r="BE49" s="52" t="str">
        <f t="shared" ca="1" si="15"/>
        <v/>
      </c>
      <c r="BF49" s="52" t="str">
        <f t="shared" ca="1" si="16"/>
        <v/>
      </c>
      <c r="BG49" s="52">
        <f t="shared" ca="1" si="17"/>
        <v>15.899999999999945</v>
      </c>
      <c r="BH49" s="52">
        <f t="shared" ca="1" si="18"/>
        <v>15.899999999999945</v>
      </c>
    </row>
    <row r="50" spans="19:60">
      <c r="S50" s="68">
        <f t="shared" si="43"/>
        <v>7</v>
      </c>
      <c r="T50" s="69">
        <f t="shared" si="43"/>
        <v>2</v>
      </c>
      <c r="U50" s="70">
        <f t="shared" si="40"/>
        <v>5</v>
      </c>
      <c r="V50" s="68">
        <f t="shared" si="41"/>
        <v>2</v>
      </c>
      <c r="W50" s="70">
        <f t="shared" si="41"/>
        <v>7</v>
      </c>
      <c r="X50" s="71">
        <f t="shared" si="41"/>
        <v>0.7142857142857143</v>
      </c>
      <c r="Y50" s="71">
        <f t="shared" si="41"/>
        <v>0.5</v>
      </c>
      <c r="Z50" s="69">
        <f t="shared" si="41"/>
        <v>10000</v>
      </c>
      <c r="AA50" s="69">
        <f t="shared" ca="1" si="41"/>
        <v>9821.692076715015</v>
      </c>
      <c r="AB50" s="69">
        <f t="shared" ca="1" si="27"/>
        <v>-178.30792328498501</v>
      </c>
      <c r="AC50" s="69">
        <f t="shared" ca="1" si="42"/>
        <v>179.70767495135402</v>
      </c>
      <c r="AD50" s="73">
        <f t="shared" si="35"/>
        <v>15.799999999999946</v>
      </c>
      <c r="AE50" s="69">
        <f t="shared" si="44"/>
        <v>0.70000000000000007</v>
      </c>
      <c r="AF50" s="69">
        <f t="shared" si="44"/>
        <v>5.6000000000000005</v>
      </c>
      <c r="AG50" s="78">
        <f t="shared" si="44"/>
        <v>200</v>
      </c>
      <c r="AH50" s="60">
        <f t="shared" si="44"/>
        <v>50</v>
      </c>
      <c r="AI50" s="60">
        <f t="shared" si="44"/>
        <v>280</v>
      </c>
      <c r="AJ50" s="60">
        <f t="shared" si="44"/>
        <v>10280</v>
      </c>
      <c r="AK50" s="60">
        <f t="shared" si="44"/>
        <v>423.30792328498489</v>
      </c>
      <c r="AL50" s="60">
        <f t="shared" si="44"/>
        <v>8.4661584656996975</v>
      </c>
      <c r="AM50" s="60">
        <f t="shared" ca="1" si="44"/>
        <v>-239.56173479223713</v>
      </c>
      <c r="AN50" s="60">
        <f t="shared" ca="1" si="44"/>
        <v>-239.56173479223713</v>
      </c>
      <c r="AO50" s="60">
        <f t="shared" ca="1" si="44"/>
        <v>239.56173479223713</v>
      </c>
      <c r="AP50" s="63">
        <f t="shared" si="3"/>
        <v>35</v>
      </c>
      <c r="AQ50" s="62">
        <f t="shared" si="4"/>
        <v>1.5801366117531472</v>
      </c>
      <c r="AR50" s="62">
        <f t="shared" si="5"/>
        <v>79.006830587657362</v>
      </c>
      <c r="AS50" s="62">
        <f t="shared" si="6"/>
        <v>158.01366117531472</v>
      </c>
      <c r="AT50" s="62">
        <f t="shared" si="7"/>
        <v>-79.006830587657362</v>
      </c>
      <c r="AU50" s="62">
        <f t="shared" si="8"/>
        <v>395.03415293828681</v>
      </c>
      <c r="AV50" s="62">
        <f t="shared" si="9"/>
        <v>-158.01366117531472</v>
      </c>
      <c r="AW50" s="63">
        <f t="shared" si="30"/>
        <v>237.02049176297209</v>
      </c>
      <c r="AX50" s="61" t="str">
        <f t="shared" ca="1" si="11"/>
        <v/>
      </c>
      <c r="AY50" s="69">
        <f t="shared" ca="1" si="31"/>
        <v>10040.438265207762</v>
      </c>
      <c r="AZ50" s="51">
        <f t="shared" si="12"/>
        <v>553.04781411360159</v>
      </c>
      <c r="BA50" s="55">
        <f t="shared" ca="1" si="13"/>
        <v>5.6308812147018071E-2</v>
      </c>
      <c r="BB50" s="55">
        <f t="shared" ca="1" si="32"/>
        <v>1.3292762732935219</v>
      </c>
      <c r="BC50" s="64">
        <f t="shared" ca="1" si="14"/>
        <v>58.712568477987077</v>
      </c>
      <c r="BE50" s="52" t="str">
        <f t="shared" ca="1" si="15"/>
        <v/>
      </c>
      <c r="BF50" s="52" t="str">
        <f t="shared" ca="1" si="16"/>
        <v/>
      </c>
      <c r="BG50" s="52">
        <f t="shared" ca="1" si="17"/>
        <v>15.799999999999946</v>
      </c>
      <c r="BH50" s="52">
        <f t="shared" ca="1" si="18"/>
        <v>15.799999999999946</v>
      </c>
    </row>
    <row r="51" spans="19:60">
      <c r="S51" s="68">
        <f t="shared" si="43"/>
        <v>7</v>
      </c>
      <c r="T51" s="69">
        <f t="shared" si="43"/>
        <v>2</v>
      </c>
      <c r="U51" s="70">
        <f t="shared" si="40"/>
        <v>5</v>
      </c>
      <c r="V51" s="68">
        <f t="shared" si="41"/>
        <v>2</v>
      </c>
      <c r="W51" s="70">
        <f t="shared" si="41"/>
        <v>7</v>
      </c>
      <c r="X51" s="71">
        <f t="shared" si="41"/>
        <v>0.7142857142857143</v>
      </c>
      <c r="Y51" s="71">
        <f t="shared" si="41"/>
        <v>0.5</v>
      </c>
      <c r="Z51" s="69">
        <f t="shared" si="41"/>
        <v>10000</v>
      </c>
      <c r="AA51" s="69">
        <f t="shared" ca="1" si="41"/>
        <v>9821.692076715015</v>
      </c>
      <c r="AB51" s="69">
        <f t="shared" ca="1" si="27"/>
        <v>-178.30792328498501</v>
      </c>
      <c r="AC51" s="69">
        <f t="shared" ca="1" si="42"/>
        <v>179.70767495135402</v>
      </c>
      <c r="AD51" s="73">
        <f t="shared" si="35"/>
        <v>15.699999999999946</v>
      </c>
      <c r="AE51" s="69">
        <f t="shared" si="44"/>
        <v>0.70000000000000007</v>
      </c>
      <c r="AF51" s="69">
        <f t="shared" si="44"/>
        <v>5.6000000000000005</v>
      </c>
      <c r="AG51" s="78">
        <f t="shared" si="44"/>
        <v>200</v>
      </c>
      <c r="AH51" s="60">
        <f t="shared" si="44"/>
        <v>50</v>
      </c>
      <c r="AI51" s="60">
        <f t="shared" si="44"/>
        <v>280</v>
      </c>
      <c r="AJ51" s="60">
        <f t="shared" si="44"/>
        <v>10280</v>
      </c>
      <c r="AK51" s="60">
        <f t="shared" si="44"/>
        <v>423.30792328498489</v>
      </c>
      <c r="AL51" s="60">
        <f t="shared" si="44"/>
        <v>8.4661584656996975</v>
      </c>
      <c r="AM51" s="60">
        <f t="shared" ca="1" si="44"/>
        <v>-239.56173479223713</v>
      </c>
      <c r="AN51" s="60">
        <f t="shared" ca="1" si="44"/>
        <v>-239.56173479223713</v>
      </c>
      <c r="AO51" s="60">
        <f t="shared" ca="1" si="44"/>
        <v>239.56173479223713</v>
      </c>
      <c r="AP51" s="63">
        <f t="shared" si="3"/>
        <v>35</v>
      </c>
      <c r="AQ51" s="62">
        <f t="shared" si="4"/>
        <v>1.5838317494076262</v>
      </c>
      <c r="AR51" s="62">
        <f t="shared" si="5"/>
        <v>79.191587470381307</v>
      </c>
      <c r="AS51" s="62">
        <f t="shared" si="6"/>
        <v>158.38317494076261</v>
      </c>
      <c r="AT51" s="62">
        <f t="shared" si="7"/>
        <v>-79.191587470381307</v>
      </c>
      <c r="AU51" s="62">
        <f t="shared" si="8"/>
        <v>395.95793735190654</v>
      </c>
      <c r="AV51" s="62">
        <f t="shared" si="9"/>
        <v>-158.38317494076261</v>
      </c>
      <c r="AW51" s="63">
        <f t="shared" si="30"/>
        <v>237.57476241114392</v>
      </c>
      <c r="AX51" s="61" t="str">
        <f t="shared" ca="1" si="11"/>
        <v/>
      </c>
      <c r="AY51" s="69">
        <f t="shared" ca="1" si="31"/>
        <v>10040.438265207762</v>
      </c>
      <c r="AZ51" s="51">
        <f t="shared" si="12"/>
        <v>554.3411122926691</v>
      </c>
      <c r="BA51" s="55">
        <f t="shared" ca="1" si="13"/>
        <v>5.6440489883294656E-2</v>
      </c>
      <c r="BB51" s="55">
        <f t="shared" ca="1" si="32"/>
        <v>1.3323847759217868</v>
      </c>
      <c r="BC51" s="64">
        <f t="shared" ca="1" si="14"/>
        <v>59.266839126158914</v>
      </c>
      <c r="BE51" s="52" t="str">
        <f t="shared" ca="1" si="15"/>
        <v/>
      </c>
      <c r="BF51" s="52" t="str">
        <f t="shared" ca="1" si="16"/>
        <v/>
      </c>
      <c r="BG51" s="52">
        <f t="shared" ca="1" si="17"/>
        <v>15.699999999999946</v>
      </c>
      <c r="BH51" s="52">
        <f t="shared" ca="1" si="18"/>
        <v>15.699999999999946</v>
      </c>
    </row>
    <row r="52" spans="19:60">
      <c r="S52" s="68">
        <f t="shared" si="43"/>
        <v>7</v>
      </c>
      <c r="T52" s="69">
        <f t="shared" si="43"/>
        <v>2</v>
      </c>
      <c r="U52" s="70">
        <f t="shared" si="40"/>
        <v>5</v>
      </c>
      <c r="V52" s="68">
        <f t="shared" si="41"/>
        <v>2</v>
      </c>
      <c r="W52" s="70">
        <f t="shared" si="41"/>
        <v>7</v>
      </c>
      <c r="X52" s="71">
        <f t="shared" si="41"/>
        <v>0.7142857142857143</v>
      </c>
      <c r="Y52" s="71">
        <f t="shared" si="41"/>
        <v>0.5</v>
      </c>
      <c r="Z52" s="69">
        <f t="shared" si="41"/>
        <v>10000</v>
      </c>
      <c r="AA52" s="69">
        <f t="shared" ca="1" si="41"/>
        <v>9821.692076715015</v>
      </c>
      <c r="AB52" s="69">
        <f t="shared" ca="1" si="27"/>
        <v>-178.30792328498501</v>
      </c>
      <c r="AC52" s="69">
        <f t="shared" ca="1" si="42"/>
        <v>179.70767495135402</v>
      </c>
      <c r="AD52" s="73">
        <f t="shared" si="35"/>
        <v>15.599999999999946</v>
      </c>
      <c r="AE52" s="69">
        <f t="shared" si="44"/>
        <v>0.70000000000000007</v>
      </c>
      <c r="AF52" s="69">
        <f t="shared" si="44"/>
        <v>5.6000000000000005</v>
      </c>
      <c r="AG52" s="78">
        <f t="shared" si="44"/>
        <v>200</v>
      </c>
      <c r="AH52" s="60">
        <f t="shared" si="44"/>
        <v>50</v>
      </c>
      <c r="AI52" s="60">
        <f t="shared" si="44"/>
        <v>280</v>
      </c>
      <c r="AJ52" s="60">
        <f t="shared" si="44"/>
        <v>10280</v>
      </c>
      <c r="AK52" s="60">
        <f t="shared" si="44"/>
        <v>423.30792328498489</v>
      </c>
      <c r="AL52" s="60">
        <f t="shared" si="44"/>
        <v>8.4661584656996975</v>
      </c>
      <c r="AM52" s="60">
        <f t="shared" ca="1" si="44"/>
        <v>-239.56173479223713</v>
      </c>
      <c r="AN52" s="60">
        <f t="shared" ca="1" si="44"/>
        <v>-239.56173479223713</v>
      </c>
      <c r="AO52" s="60">
        <f t="shared" ca="1" si="44"/>
        <v>239.56173479223713</v>
      </c>
      <c r="AP52" s="63">
        <f t="shared" si="3"/>
        <v>35</v>
      </c>
      <c r="AQ52" s="62">
        <f t="shared" si="4"/>
        <v>1.5875742606217775</v>
      </c>
      <c r="AR52" s="62">
        <f t="shared" si="5"/>
        <v>79.378713031088878</v>
      </c>
      <c r="AS52" s="62">
        <f t="shared" si="6"/>
        <v>158.75742606217776</v>
      </c>
      <c r="AT52" s="62">
        <f t="shared" si="7"/>
        <v>-79.378713031088878</v>
      </c>
      <c r="AU52" s="62">
        <f t="shared" si="8"/>
        <v>396.89356515544438</v>
      </c>
      <c r="AV52" s="62">
        <f t="shared" si="9"/>
        <v>-158.75742606217776</v>
      </c>
      <c r="AW52" s="63">
        <f t="shared" si="30"/>
        <v>238.13613909326662</v>
      </c>
      <c r="AX52" s="61" t="str">
        <f t="shared" ca="1" si="11"/>
        <v/>
      </c>
      <c r="AY52" s="69">
        <f t="shared" ca="1" si="31"/>
        <v>10040.438265207762</v>
      </c>
      <c r="AZ52" s="51">
        <f t="shared" si="12"/>
        <v>555.65099121762216</v>
      </c>
      <c r="BA52" s="55">
        <f t="shared" ca="1" si="13"/>
        <v>5.6573855795677364E-2</v>
      </c>
      <c r="BB52" s="55">
        <f t="shared" ca="1" si="32"/>
        <v>1.3355331311478498</v>
      </c>
      <c r="BC52" s="64">
        <f t="shared" ca="1" si="14"/>
        <v>59.828215808281612</v>
      </c>
      <c r="BE52" s="52" t="str">
        <f t="shared" ca="1" si="15"/>
        <v/>
      </c>
      <c r="BF52" s="52" t="str">
        <f t="shared" ca="1" si="16"/>
        <v/>
      </c>
      <c r="BG52" s="52">
        <f t="shared" ca="1" si="17"/>
        <v>15.599999999999946</v>
      </c>
      <c r="BH52" s="52">
        <f t="shared" ca="1" si="18"/>
        <v>15.599999999999946</v>
      </c>
    </row>
    <row r="53" spans="19:60">
      <c r="S53" s="68">
        <f t="shared" si="43"/>
        <v>7</v>
      </c>
      <c r="T53" s="69">
        <f t="shared" si="43"/>
        <v>2</v>
      </c>
      <c r="U53" s="70">
        <f t="shared" si="40"/>
        <v>5</v>
      </c>
      <c r="V53" s="68">
        <f t="shared" si="41"/>
        <v>2</v>
      </c>
      <c r="W53" s="70">
        <f t="shared" si="41"/>
        <v>7</v>
      </c>
      <c r="X53" s="71">
        <f t="shared" si="41"/>
        <v>0.7142857142857143</v>
      </c>
      <c r="Y53" s="71">
        <f t="shared" si="41"/>
        <v>0.5</v>
      </c>
      <c r="Z53" s="69">
        <f t="shared" si="41"/>
        <v>10000</v>
      </c>
      <c r="AA53" s="69">
        <f t="shared" ca="1" si="41"/>
        <v>9821.692076715015</v>
      </c>
      <c r="AB53" s="69">
        <f t="shared" ca="1" si="27"/>
        <v>-178.30792328498501</v>
      </c>
      <c r="AC53" s="69">
        <f t="shared" ca="1" si="42"/>
        <v>179.70767495135402</v>
      </c>
      <c r="AD53" s="73">
        <f t="shared" si="35"/>
        <v>15.499999999999947</v>
      </c>
      <c r="AE53" s="69">
        <f t="shared" si="44"/>
        <v>0.70000000000000007</v>
      </c>
      <c r="AF53" s="69">
        <f t="shared" si="44"/>
        <v>5.6000000000000005</v>
      </c>
      <c r="AG53" s="78">
        <f t="shared" si="44"/>
        <v>200</v>
      </c>
      <c r="AH53" s="60">
        <f t="shared" si="44"/>
        <v>50</v>
      </c>
      <c r="AI53" s="60">
        <f t="shared" si="44"/>
        <v>280</v>
      </c>
      <c r="AJ53" s="60">
        <f t="shared" si="44"/>
        <v>10280</v>
      </c>
      <c r="AK53" s="60">
        <f t="shared" si="44"/>
        <v>423.30792328498489</v>
      </c>
      <c r="AL53" s="60">
        <f t="shared" si="44"/>
        <v>8.4661584656996975</v>
      </c>
      <c r="AM53" s="60">
        <f t="shared" ca="1" si="44"/>
        <v>-239.56173479223713</v>
      </c>
      <c r="AN53" s="60">
        <f t="shared" ca="1" si="44"/>
        <v>-239.56173479223713</v>
      </c>
      <c r="AO53" s="60">
        <f t="shared" ca="1" si="44"/>
        <v>239.56173479223713</v>
      </c>
      <c r="AP53" s="63">
        <f t="shared" si="3"/>
        <v>35</v>
      </c>
      <c r="AQ53" s="62">
        <f t="shared" si="4"/>
        <v>1.5913650623032083</v>
      </c>
      <c r="AR53" s="62">
        <f t="shared" si="5"/>
        <v>79.568253115160417</v>
      </c>
      <c r="AS53" s="62">
        <f t="shared" si="6"/>
        <v>159.13650623032083</v>
      </c>
      <c r="AT53" s="62">
        <f t="shared" si="7"/>
        <v>-79.568253115160417</v>
      </c>
      <c r="AU53" s="62">
        <f t="shared" si="8"/>
        <v>397.84126557580208</v>
      </c>
      <c r="AV53" s="62">
        <f t="shared" si="9"/>
        <v>-159.13650623032083</v>
      </c>
      <c r="AW53" s="63">
        <f t="shared" si="30"/>
        <v>238.70475934548125</v>
      </c>
      <c r="AX53" s="61" t="str">
        <f t="shared" ca="1" si="11"/>
        <v/>
      </c>
      <c r="AY53" s="69">
        <f t="shared" ca="1" si="31"/>
        <v>10040.438265207762</v>
      </c>
      <c r="AZ53" s="51">
        <f t="shared" si="12"/>
        <v>556.97777180612297</v>
      </c>
      <c r="BA53" s="55">
        <f t="shared" ca="1" si="13"/>
        <v>5.6708942558542419E-2</v>
      </c>
      <c r="BB53" s="55">
        <f t="shared" ca="1" si="32"/>
        <v>1.3387221103123137</v>
      </c>
      <c r="BC53" s="64">
        <f t="shared" ca="1" si="14"/>
        <v>60.396836060496241</v>
      </c>
      <c r="BE53" s="52" t="str">
        <f t="shared" ca="1" si="15"/>
        <v/>
      </c>
      <c r="BF53" s="52" t="str">
        <f t="shared" ca="1" si="16"/>
        <v/>
      </c>
      <c r="BG53" s="52">
        <f t="shared" ca="1" si="17"/>
        <v>15.499999999999947</v>
      </c>
      <c r="BH53" s="52">
        <f t="shared" ca="1" si="18"/>
        <v>15.499999999999947</v>
      </c>
    </row>
    <row r="54" spans="19:60">
      <c r="S54" s="68">
        <f t="shared" si="43"/>
        <v>7</v>
      </c>
      <c r="T54" s="69">
        <f t="shared" si="43"/>
        <v>2</v>
      </c>
      <c r="U54" s="70">
        <f t="shared" si="40"/>
        <v>5</v>
      </c>
      <c r="V54" s="68">
        <f t="shared" si="41"/>
        <v>2</v>
      </c>
      <c r="W54" s="70">
        <f t="shared" si="41"/>
        <v>7</v>
      </c>
      <c r="X54" s="71">
        <f t="shared" si="41"/>
        <v>0.7142857142857143</v>
      </c>
      <c r="Y54" s="71">
        <f t="shared" si="41"/>
        <v>0.5</v>
      </c>
      <c r="Z54" s="69">
        <f t="shared" si="41"/>
        <v>10000</v>
      </c>
      <c r="AA54" s="69">
        <f t="shared" ca="1" si="41"/>
        <v>9821.692076715015</v>
      </c>
      <c r="AB54" s="69">
        <f t="shared" ca="1" si="27"/>
        <v>-178.30792328498501</v>
      </c>
      <c r="AC54" s="69">
        <f t="shared" ca="1" si="42"/>
        <v>179.70767495135402</v>
      </c>
      <c r="AD54" s="73">
        <f t="shared" si="35"/>
        <v>15.399999999999947</v>
      </c>
      <c r="AE54" s="69">
        <f t="shared" si="44"/>
        <v>0.70000000000000007</v>
      </c>
      <c r="AF54" s="69">
        <f t="shared" si="44"/>
        <v>5.6000000000000005</v>
      </c>
      <c r="AG54" s="78">
        <f t="shared" si="44"/>
        <v>200</v>
      </c>
      <c r="AH54" s="60">
        <f t="shared" si="44"/>
        <v>50</v>
      </c>
      <c r="AI54" s="60">
        <f t="shared" si="44"/>
        <v>280</v>
      </c>
      <c r="AJ54" s="60">
        <f t="shared" si="44"/>
        <v>10280</v>
      </c>
      <c r="AK54" s="60">
        <f t="shared" si="44"/>
        <v>423.30792328498489</v>
      </c>
      <c r="AL54" s="60">
        <f t="shared" si="44"/>
        <v>8.4661584656996975</v>
      </c>
      <c r="AM54" s="60">
        <f t="shared" ca="1" si="44"/>
        <v>-239.56173479223713</v>
      </c>
      <c r="AN54" s="60">
        <f t="shared" ca="1" si="44"/>
        <v>-239.56173479223713</v>
      </c>
      <c r="AO54" s="60">
        <f t="shared" ca="1" si="44"/>
        <v>239.56173479223713</v>
      </c>
      <c r="AP54" s="63">
        <f t="shared" si="3"/>
        <v>35</v>
      </c>
      <c r="AQ54" s="62">
        <f t="shared" si="4"/>
        <v>1.5952050951753072</v>
      </c>
      <c r="AR54" s="62">
        <f t="shared" si="5"/>
        <v>79.760254758765356</v>
      </c>
      <c r="AS54" s="62">
        <f t="shared" si="6"/>
        <v>159.52050951753071</v>
      </c>
      <c r="AT54" s="62">
        <f t="shared" si="7"/>
        <v>-79.760254758765356</v>
      </c>
      <c r="AU54" s="62">
        <f t="shared" si="8"/>
        <v>398.80127379382679</v>
      </c>
      <c r="AV54" s="62">
        <f t="shared" si="9"/>
        <v>-159.52050951753071</v>
      </c>
      <c r="AW54" s="63">
        <f t="shared" si="30"/>
        <v>239.28076427629608</v>
      </c>
      <c r="AX54" s="61" t="str">
        <f t="shared" ca="1" si="11"/>
        <v/>
      </c>
      <c r="AY54" s="69">
        <f t="shared" ca="1" si="31"/>
        <v>10040.438265207762</v>
      </c>
      <c r="AZ54" s="51">
        <f t="shared" si="12"/>
        <v>558.32178331135754</v>
      </c>
      <c r="BA54" s="55">
        <f t="shared" ca="1" si="13"/>
        <v>5.6845783694951177E-2</v>
      </c>
      <c r="BB54" s="55">
        <f t="shared" ca="1" si="32"/>
        <v>1.3419525047906016</v>
      </c>
      <c r="BC54" s="64">
        <f t="shared" ca="1" si="14"/>
        <v>60.972840991311074</v>
      </c>
      <c r="BE54" s="52" t="str">
        <f t="shared" ca="1" si="15"/>
        <v/>
      </c>
      <c r="BF54" s="52" t="str">
        <f t="shared" ca="1" si="16"/>
        <v/>
      </c>
      <c r="BG54" s="52">
        <f t="shared" ca="1" si="17"/>
        <v>15.399999999999947</v>
      </c>
      <c r="BH54" s="52">
        <f t="shared" ca="1" si="18"/>
        <v>15.399999999999947</v>
      </c>
    </row>
    <row r="55" spans="19:60">
      <c r="S55" s="68">
        <f t="shared" si="43"/>
        <v>7</v>
      </c>
      <c r="T55" s="69">
        <f t="shared" si="43"/>
        <v>2</v>
      </c>
      <c r="U55" s="70">
        <f t="shared" si="40"/>
        <v>5</v>
      </c>
      <c r="V55" s="68">
        <f t="shared" si="41"/>
        <v>2</v>
      </c>
      <c r="W55" s="70">
        <f t="shared" si="41"/>
        <v>7</v>
      </c>
      <c r="X55" s="71">
        <f t="shared" si="41"/>
        <v>0.7142857142857143</v>
      </c>
      <c r="Y55" s="71">
        <f t="shared" si="41"/>
        <v>0.5</v>
      </c>
      <c r="Z55" s="69">
        <f t="shared" si="41"/>
        <v>10000</v>
      </c>
      <c r="AA55" s="69">
        <f t="shared" ca="1" si="41"/>
        <v>9821.692076715015</v>
      </c>
      <c r="AB55" s="69">
        <f t="shared" ca="1" si="27"/>
        <v>-178.30792328498501</v>
      </c>
      <c r="AC55" s="69">
        <f t="shared" ca="1" si="42"/>
        <v>179.70767495135402</v>
      </c>
      <c r="AD55" s="73">
        <f t="shared" si="35"/>
        <v>15.299999999999947</v>
      </c>
      <c r="AE55" s="69">
        <f t="shared" si="44"/>
        <v>0.70000000000000007</v>
      </c>
      <c r="AF55" s="69">
        <f t="shared" si="44"/>
        <v>5.6000000000000005</v>
      </c>
      <c r="AG55" s="78">
        <f t="shared" si="44"/>
        <v>200</v>
      </c>
      <c r="AH55" s="60">
        <f t="shared" si="44"/>
        <v>50</v>
      </c>
      <c r="AI55" s="60">
        <f t="shared" si="44"/>
        <v>280</v>
      </c>
      <c r="AJ55" s="60">
        <f t="shared" si="44"/>
        <v>10280</v>
      </c>
      <c r="AK55" s="60">
        <f t="shared" si="44"/>
        <v>423.30792328498489</v>
      </c>
      <c r="AL55" s="60">
        <f t="shared" si="44"/>
        <v>8.4661584656996975</v>
      </c>
      <c r="AM55" s="60">
        <f t="shared" ca="1" si="44"/>
        <v>-239.56173479223713</v>
      </c>
      <c r="AN55" s="60">
        <f t="shared" ca="1" si="44"/>
        <v>-239.56173479223713</v>
      </c>
      <c r="AO55" s="60">
        <f t="shared" ca="1" si="44"/>
        <v>239.56173479223713</v>
      </c>
      <c r="AP55" s="63">
        <f t="shared" si="3"/>
        <v>35</v>
      </c>
      <c r="AQ55" s="62">
        <f t="shared" si="4"/>
        <v>1.5990953245555377</v>
      </c>
      <c r="AR55" s="62">
        <f t="shared" si="5"/>
        <v>79.954766227776886</v>
      </c>
      <c r="AS55" s="62">
        <f t="shared" si="6"/>
        <v>159.90953245555377</v>
      </c>
      <c r="AT55" s="62">
        <f t="shared" si="7"/>
        <v>-79.954766227776886</v>
      </c>
      <c r="AU55" s="62">
        <f t="shared" si="8"/>
        <v>399.77383113888442</v>
      </c>
      <c r="AV55" s="62">
        <f t="shared" si="9"/>
        <v>-159.90953245555377</v>
      </c>
      <c r="AW55" s="63">
        <f t="shared" si="30"/>
        <v>239.86429868333065</v>
      </c>
      <c r="AX55" s="61" t="str">
        <f t="shared" ca="1" si="11"/>
        <v>VINTO</v>
      </c>
      <c r="AY55" s="69">
        <f t="shared" ca="1" si="31"/>
        <v>10040.438265207762</v>
      </c>
      <c r="AZ55" s="51">
        <f t="shared" si="12"/>
        <v>559.68336359443822</v>
      </c>
      <c r="BA55" s="55">
        <f t="shared" ca="1" si="13"/>
        <v>5.6984413604384873E-2</v>
      </c>
      <c r="BB55" s="55">
        <f t="shared" ca="1" si="32"/>
        <v>1.3452251266476905</v>
      </c>
      <c r="BC55" s="64">
        <f t="shared" ca="1" si="14"/>
        <v>61.556375398345637</v>
      </c>
      <c r="BE55" s="52" t="str">
        <f t="shared" ca="1" si="15"/>
        <v/>
      </c>
      <c r="BF55" s="52">
        <f t="shared" ca="1" si="16"/>
        <v>15.299999999999947</v>
      </c>
      <c r="BG55" s="52">
        <f t="shared" ca="1" si="17"/>
        <v>15.299999999999947</v>
      </c>
      <c r="BH55" s="52">
        <f t="shared" ca="1" si="18"/>
        <v>15.299999999999947</v>
      </c>
    </row>
    <row r="56" spans="19:60">
      <c r="S56" s="68">
        <f t="shared" si="43"/>
        <v>7</v>
      </c>
      <c r="T56" s="69">
        <f t="shared" si="43"/>
        <v>2</v>
      </c>
      <c r="U56" s="70">
        <f t="shared" si="40"/>
        <v>5</v>
      </c>
      <c r="V56" s="68">
        <f t="shared" si="41"/>
        <v>2</v>
      </c>
      <c r="W56" s="70">
        <f t="shared" si="41"/>
        <v>7</v>
      </c>
      <c r="X56" s="71">
        <f t="shared" si="41"/>
        <v>0.7142857142857143</v>
      </c>
      <c r="Y56" s="71">
        <f t="shared" si="41"/>
        <v>0.5</v>
      </c>
      <c r="Z56" s="69">
        <f t="shared" si="41"/>
        <v>10000</v>
      </c>
      <c r="AA56" s="69">
        <f t="shared" ca="1" si="41"/>
        <v>9821.692076715015</v>
      </c>
      <c r="AB56" s="69">
        <f t="shared" ca="1" si="27"/>
        <v>-178.30792328498501</v>
      </c>
      <c r="AC56" s="69">
        <f t="shared" ca="1" si="42"/>
        <v>179.70767495135402</v>
      </c>
      <c r="AD56" s="73">
        <f t="shared" si="35"/>
        <v>15.199999999999948</v>
      </c>
      <c r="AE56" s="69">
        <f t="shared" si="44"/>
        <v>0.70000000000000007</v>
      </c>
      <c r="AF56" s="69">
        <f t="shared" si="44"/>
        <v>5.6000000000000005</v>
      </c>
      <c r="AG56" s="78">
        <f t="shared" si="44"/>
        <v>200</v>
      </c>
      <c r="AH56" s="60">
        <f t="shared" si="44"/>
        <v>50</v>
      </c>
      <c r="AI56" s="60">
        <f t="shared" si="44"/>
        <v>280</v>
      </c>
      <c r="AJ56" s="60">
        <f t="shared" si="44"/>
        <v>10280</v>
      </c>
      <c r="AK56" s="60">
        <f t="shared" si="44"/>
        <v>423.30792328498489</v>
      </c>
      <c r="AL56" s="60">
        <f t="shared" si="44"/>
        <v>8.4661584656996975</v>
      </c>
      <c r="AM56" s="60">
        <f t="shared" ca="1" si="44"/>
        <v>-239.56173479223713</v>
      </c>
      <c r="AN56" s="60">
        <f t="shared" ca="1" si="44"/>
        <v>-239.56173479223713</v>
      </c>
      <c r="AO56" s="60">
        <f t="shared" ca="1" si="44"/>
        <v>239.56173479223713</v>
      </c>
      <c r="AP56" s="63">
        <f t="shared" si="3"/>
        <v>35</v>
      </c>
      <c r="AQ56" s="62">
        <f t="shared" si="4"/>
        <v>1.6030367411644559</v>
      </c>
      <c r="AR56" s="62">
        <f t="shared" si="5"/>
        <v>80.151837058222796</v>
      </c>
      <c r="AS56" s="62">
        <f t="shared" si="6"/>
        <v>160.30367411644559</v>
      </c>
      <c r="AT56" s="62">
        <f t="shared" si="7"/>
        <v>-80.151837058222796</v>
      </c>
      <c r="AU56" s="62">
        <f t="shared" si="8"/>
        <v>400.75918529111397</v>
      </c>
      <c r="AV56" s="62">
        <f t="shared" si="9"/>
        <v>-160.30367411644559</v>
      </c>
      <c r="AW56" s="63">
        <f t="shared" si="30"/>
        <v>240.45551117466837</v>
      </c>
      <c r="AX56" s="61" t="str">
        <f t="shared" ca="1" si="11"/>
        <v>VINTO</v>
      </c>
      <c r="AY56" s="69">
        <f t="shared" ca="1" si="31"/>
        <v>10040.438265207762</v>
      </c>
      <c r="AZ56" s="51">
        <f t="shared" si="12"/>
        <v>561.06285940755959</v>
      </c>
      <c r="BA56" s="55">
        <f t="shared" ca="1" si="13"/>
        <v>5.7124867591574292E-2</v>
      </c>
      <c r="BB56" s="55">
        <f t="shared" ca="1" si="32"/>
        <v>1.3485408093186888</v>
      </c>
      <c r="BC56" s="64">
        <f t="shared" ca="1" si="14"/>
        <v>62.147587889683365</v>
      </c>
      <c r="BE56" s="52" t="str">
        <f t="shared" ca="1" si="15"/>
        <v/>
      </c>
      <c r="BF56" s="52">
        <f t="shared" ca="1" si="16"/>
        <v>15.199999999999948</v>
      </c>
      <c r="BG56" s="52">
        <f t="shared" ca="1" si="17"/>
        <v>15.199999999999948</v>
      </c>
      <c r="BH56" s="52">
        <f t="shared" ca="1" si="18"/>
        <v>15.199999999999948</v>
      </c>
    </row>
    <row r="57" spans="19:60">
      <c r="S57" s="68">
        <f t="shared" si="43"/>
        <v>7</v>
      </c>
      <c r="T57" s="69">
        <f t="shared" si="43"/>
        <v>2</v>
      </c>
      <c r="U57" s="70">
        <f t="shared" si="40"/>
        <v>5</v>
      </c>
      <c r="V57" s="68">
        <f t="shared" ref="V57:AA72" si="45">V56</f>
        <v>2</v>
      </c>
      <c r="W57" s="70">
        <f t="shared" si="45"/>
        <v>7</v>
      </c>
      <c r="X57" s="71">
        <f t="shared" si="45"/>
        <v>0.7142857142857143</v>
      </c>
      <c r="Y57" s="71">
        <f t="shared" si="45"/>
        <v>0.5</v>
      </c>
      <c r="Z57" s="69">
        <f t="shared" si="45"/>
        <v>10000</v>
      </c>
      <c r="AA57" s="69">
        <f t="shared" ca="1" si="45"/>
        <v>9821.692076715015</v>
      </c>
      <c r="AB57" s="69">
        <f t="shared" ca="1" si="27"/>
        <v>-178.30792328498501</v>
      </c>
      <c r="AC57" s="69">
        <f t="shared" ca="1" si="42"/>
        <v>179.70767495135402</v>
      </c>
      <c r="AD57" s="73">
        <f t="shared" si="35"/>
        <v>15.099999999999948</v>
      </c>
      <c r="AE57" s="69">
        <f t="shared" si="44"/>
        <v>0.70000000000000007</v>
      </c>
      <c r="AF57" s="69">
        <f t="shared" si="44"/>
        <v>5.6000000000000005</v>
      </c>
      <c r="AG57" s="78">
        <f t="shared" si="44"/>
        <v>200</v>
      </c>
      <c r="AH57" s="60">
        <f t="shared" si="44"/>
        <v>50</v>
      </c>
      <c r="AI57" s="60">
        <f t="shared" si="44"/>
        <v>280</v>
      </c>
      <c r="AJ57" s="60">
        <f t="shared" si="44"/>
        <v>10280</v>
      </c>
      <c r="AK57" s="60">
        <f t="shared" si="44"/>
        <v>423.30792328498489</v>
      </c>
      <c r="AL57" s="60">
        <f t="shared" si="44"/>
        <v>8.4661584656996975</v>
      </c>
      <c r="AM57" s="60">
        <f t="shared" ca="1" si="44"/>
        <v>-239.56173479223713</v>
      </c>
      <c r="AN57" s="60">
        <f t="shared" ca="1" si="44"/>
        <v>-239.56173479223713</v>
      </c>
      <c r="AO57" s="60">
        <f t="shared" ca="1" si="44"/>
        <v>239.56173479223713</v>
      </c>
      <c r="AP57" s="63">
        <f t="shared" si="3"/>
        <v>35</v>
      </c>
      <c r="AQ57" s="62">
        <f t="shared" si="4"/>
        <v>1.6070303619668693</v>
      </c>
      <c r="AR57" s="62">
        <f t="shared" si="5"/>
        <v>80.351518098343462</v>
      </c>
      <c r="AS57" s="62">
        <f t="shared" si="6"/>
        <v>160.70303619668692</v>
      </c>
      <c r="AT57" s="62">
        <f t="shared" si="7"/>
        <v>-80.351518098343462</v>
      </c>
      <c r="AU57" s="62">
        <f t="shared" si="8"/>
        <v>401.75759049171734</v>
      </c>
      <c r="AV57" s="62">
        <f t="shared" si="9"/>
        <v>-160.70303619668692</v>
      </c>
      <c r="AW57" s="63">
        <f t="shared" si="30"/>
        <v>241.05455429503041</v>
      </c>
      <c r="AX57" s="61" t="str">
        <f t="shared" ca="1" si="11"/>
        <v>VINTO</v>
      </c>
      <c r="AY57" s="69">
        <f t="shared" ca="1" si="31"/>
        <v>10040.438265207762</v>
      </c>
      <c r="AZ57" s="51">
        <f t="shared" si="12"/>
        <v>562.4606266884042</v>
      </c>
      <c r="BA57" s="55">
        <f t="shared" ca="1" si="13"/>
        <v>5.7267181896474811E-2</v>
      </c>
      <c r="BB57" s="55">
        <f t="shared" ca="1" si="32"/>
        <v>1.3519004083164552</v>
      </c>
      <c r="BC57" s="64">
        <f t="shared" ca="1" si="14"/>
        <v>62.746631010045405</v>
      </c>
      <c r="BE57" s="52" t="str">
        <f t="shared" ca="1" si="15"/>
        <v/>
      </c>
      <c r="BF57" s="52">
        <f t="shared" ca="1" si="16"/>
        <v>15.099999999999948</v>
      </c>
      <c r="BG57" s="52">
        <f t="shared" ca="1" si="17"/>
        <v>15.099999999999948</v>
      </c>
      <c r="BH57" s="52">
        <f t="shared" ca="1" si="18"/>
        <v>15.099999999999948</v>
      </c>
    </row>
    <row r="58" spans="19:60">
      <c r="S58" s="68">
        <f t="shared" ref="S58:T73" si="46">S57</f>
        <v>7</v>
      </c>
      <c r="T58" s="69">
        <f t="shared" si="46"/>
        <v>2</v>
      </c>
      <c r="U58" s="70">
        <f t="shared" si="40"/>
        <v>5</v>
      </c>
      <c r="V58" s="68">
        <f t="shared" si="45"/>
        <v>2</v>
      </c>
      <c r="W58" s="70">
        <f t="shared" si="45"/>
        <v>7</v>
      </c>
      <c r="X58" s="71">
        <f t="shared" si="45"/>
        <v>0.7142857142857143</v>
      </c>
      <c r="Y58" s="71">
        <f t="shared" si="45"/>
        <v>0.5</v>
      </c>
      <c r="Z58" s="69">
        <f t="shared" si="45"/>
        <v>10000</v>
      </c>
      <c r="AA58" s="69">
        <f t="shared" ca="1" si="45"/>
        <v>9821.692076715015</v>
      </c>
      <c r="AB58" s="69">
        <f t="shared" ca="1" si="27"/>
        <v>-178.30792328498501</v>
      </c>
      <c r="AC58" s="69">
        <f t="shared" ca="1" si="42"/>
        <v>179.70767495135402</v>
      </c>
      <c r="AD58" s="73">
        <f t="shared" si="35"/>
        <v>14.999999999999948</v>
      </c>
      <c r="AE58" s="69">
        <f t="shared" ref="AE58:AO73" si="47">AE57</f>
        <v>0.70000000000000007</v>
      </c>
      <c r="AF58" s="69">
        <f t="shared" si="47"/>
        <v>5.6000000000000005</v>
      </c>
      <c r="AG58" s="78">
        <f t="shared" si="47"/>
        <v>200</v>
      </c>
      <c r="AH58" s="60">
        <f t="shared" si="47"/>
        <v>50</v>
      </c>
      <c r="AI58" s="60">
        <f t="shared" si="47"/>
        <v>280</v>
      </c>
      <c r="AJ58" s="60">
        <f t="shared" si="47"/>
        <v>10280</v>
      </c>
      <c r="AK58" s="60">
        <f t="shared" si="47"/>
        <v>423.30792328498489</v>
      </c>
      <c r="AL58" s="60">
        <f t="shared" si="47"/>
        <v>8.4661584656996975</v>
      </c>
      <c r="AM58" s="60">
        <f t="shared" ca="1" si="47"/>
        <v>-239.56173479223713</v>
      </c>
      <c r="AN58" s="60">
        <f t="shared" ca="1" si="47"/>
        <v>-239.56173479223713</v>
      </c>
      <c r="AO58" s="60">
        <f t="shared" ca="1" si="47"/>
        <v>239.56173479223713</v>
      </c>
      <c r="AP58" s="63">
        <f t="shared" si="3"/>
        <v>35</v>
      </c>
      <c r="AQ58" s="62">
        <f t="shared" si="4"/>
        <v>1.6110772310466486</v>
      </c>
      <c r="AR58" s="62">
        <f t="shared" si="5"/>
        <v>80.553861552332435</v>
      </c>
      <c r="AS58" s="62">
        <f t="shared" si="6"/>
        <v>161.10772310466487</v>
      </c>
      <c r="AT58" s="62">
        <f t="shared" si="7"/>
        <v>-80.553861552332435</v>
      </c>
      <c r="AU58" s="62">
        <f t="shared" si="8"/>
        <v>402.76930776166216</v>
      </c>
      <c r="AV58" s="62">
        <f t="shared" si="9"/>
        <v>-161.10772310466487</v>
      </c>
      <c r="AW58" s="63">
        <f t="shared" si="30"/>
        <v>241.66158465699729</v>
      </c>
      <c r="AX58" s="61" t="str">
        <f t="shared" ca="1" si="11"/>
        <v>VINTO</v>
      </c>
      <c r="AY58" s="69">
        <f t="shared" ca="1" si="31"/>
        <v>10040.438265207762</v>
      </c>
      <c r="AZ58" s="51">
        <f t="shared" si="12"/>
        <v>563.877030866327</v>
      </c>
      <c r="BA58" s="55">
        <f t="shared" ca="1" si="13"/>
        <v>5.7411393725440699E-2</v>
      </c>
      <c r="BB58" s="55">
        <f t="shared" ca="1" si="32"/>
        <v>1.3553048019675253</v>
      </c>
      <c r="BC58" s="64">
        <f t="shared" ca="1" si="14"/>
        <v>63.353661372012283</v>
      </c>
      <c r="BE58" s="52" t="str">
        <f t="shared" ca="1" si="15"/>
        <v/>
      </c>
      <c r="BF58" s="52">
        <f t="shared" ca="1" si="16"/>
        <v>14.999999999999948</v>
      </c>
      <c r="BG58" s="52">
        <f t="shared" ca="1" si="17"/>
        <v>14.999999999999948</v>
      </c>
      <c r="BH58" s="52">
        <f t="shared" ca="1" si="18"/>
        <v>14.999999999999948</v>
      </c>
    </row>
    <row r="59" spans="19:60">
      <c r="S59" s="68">
        <f t="shared" si="46"/>
        <v>7</v>
      </c>
      <c r="T59" s="69">
        <f t="shared" si="46"/>
        <v>2</v>
      </c>
      <c r="U59" s="70">
        <f t="shared" si="40"/>
        <v>5</v>
      </c>
      <c r="V59" s="68">
        <f t="shared" si="45"/>
        <v>2</v>
      </c>
      <c r="W59" s="70">
        <f t="shared" si="45"/>
        <v>7</v>
      </c>
      <c r="X59" s="71">
        <f t="shared" si="45"/>
        <v>0.7142857142857143</v>
      </c>
      <c r="Y59" s="71">
        <f t="shared" si="45"/>
        <v>0.5</v>
      </c>
      <c r="Z59" s="69">
        <f t="shared" si="45"/>
        <v>10000</v>
      </c>
      <c r="AA59" s="69">
        <f t="shared" ca="1" si="45"/>
        <v>9821.692076715015</v>
      </c>
      <c r="AB59" s="69">
        <f t="shared" ca="1" si="27"/>
        <v>-178.30792328498501</v>
      </c>
      <c r="AC59" s="69">
        <f t="shared" ca="1" si="42"/>
        <v>179.70767495135402</v>
      </c>
      <c r="AD59" s="73">
        <f t="shared" si="35"/>
        <v>14.899999999999949</v>
      </c>
      <c r="AE59" s="69">
        <f t="shared" si="47"/>
        <v>0.70000000000000007</v>
      </c>
      <c r="AF59" s="69">
        <f t="shared" si="47"/>
        <v>5.6000000000000005</v>
      </c>
      <c r="AG59" s="78">
        <f t="shared" si="47"/>
        <v>200</v>
      </c>
      <c r="AH59" s="60">
        <f t="shared" si="47"/>
        <v>50</v>
      </c>
      <c r="AI59" s="60">
        <f t="shared" si="47"/>
        <v>280</v>
      </c>
      <c r="AJ59" s="60">
        <f t="shared" si="47"/>
        <v>10280</v>
      </c>
      <c r="AK59" s="60">
        <f t="shared" si="47"/>
        <v>423.30792328498489</v>
      </c>
      <c r="AL59" s="60">
        <f t="shared" si="47"/>
        <v>8.4661584656996975</v>
      </c>
      <c r="AM59" s="60">
        <f t="shared" ca="1" si="47"/>
        <v>-239.56173479223713</v>
      </c>
      <c r="AN59" s="60">
        <f t="shared" ca="1" si="47"/>
        <v>-239.56173479223713</v>
      </c>
      <c r="AO59" s="60">
        <f t="shared" ca="1" si="47"/>
        <v>239.56173479223713</v>
      </c>
      <c r="AP59" s="63">
        <f t="shared" si="3"/>
        <v>35</v>
      </c>
      <c r="AQ59" s="62">
        <f t="shared" si="4"/>
        <v>1.6151784205167603</v>
      </c>
      <c r="AR59" s="62">
        <f t="shared" si="5"/>
        <v>80.758921025838021</v>
      </c>
      <c r="AS59" s="62">
        <f t="shared" si="6"/>
        <v>161.51784205167604</v>
      </c>
      <c r="AT59" s="62">
        <f t="shared" si="7"/>
        <v>-80.758921025838021</v>
      </c>
      <c r="AU59" s="62">
        <f t="shared" si="8"/>
        <v>403.79460512919013</v>
      </c>
      <c r="AV59" s="62">
        <f t="shared" si="9"/>
        <v>-161.51784205167604</v>
      </c>
      <c r="AW59" s="63">
        <f t="shared" si="30"/>
        <v>242.27676307751409</v>
      </c>
      <c r="AX59" s="61" t="str">
        <f t="shared" ca="1" si="11"/>
        <v>VINTO</v>
      </c>
      <c r="AY59" s="69">
        <f t="shared" ca="1" si="31"/>
        <v>10040.438265207762</v>
      </c>
      <c r="AZ59" s="51">
        <f t="shared" si="12"/>
        <v>565.31244718086612</v>
      </c>
      <c r="BA59" s="55">
        <f t="shared" ca="1" si="13"/>
        <v>5.755754128365443E-2</v>
      </c>
      <c r="BB59" s="55">
        <f t="shared" ca="1" si="32"/>
        <v>1.3587548921776702</v>
      </c>
      <c r="BC59" s="64">
        <f t="shared" ca="1" si="14"/>
        <v>63.968839792529081</v>
      </c>
      <c r="BE59" s="52" t="str">
        <f t="shared" ca="1" si="15"/>
        <v/>
      </c>
      <c r="BF59" s="52">
        <f t="shared" ca="1" si="16"/>
        <v>14.899999999999949</v>
      </c>
      <c r="BG59" s="52">
        <f t="shared" ca="1" si="17"/>
        <v>14.899999999999949</v>
      </c>
      <c r="BH59" s="52">
        <f t="shared" ca="1" si="18"/>
        <v>14.899999999999949</v>
      </c>
    </row>
    <row r="60" spans="19:60">
      <c r="S60" s="68">
        <f t="shared" si="46"/>
        <v>7</v>
      </c>
      <c r="T60" s="69">
        <f t="shared" si="46"/>
        <v>2</v>
      </c>
      <c r="U60" s="70">
        <f t="shared" si="40"/>
        <v>5</v>
      </c>
      <c r="V60" s="68">
        <f t="shared" si="45"/>
        <v>2</v>
      </c>
      <c r="W60" s="70">
        <f t="shared" si="45"/>
        <v>7</v>
      </c>
      <c r="X60" s="71">
        <f t="shared" si="45"/>
        <v>0.7142857142857143</v>
      </c>
      <c r="Y60" s="71">
        <f t="shared" si="45"/>
        <v>0.5</v>
      </c>
      <c r="Z60" s="69">
        <f t="shared" si="45"/>
        <v>10000</v>
      </c>
      <c r="AA60" s="69">
        <f t="shared" ca="1" si="45"/>
        <v>9821.692076715015</v>
      </c>
      <c r="AB60" s="69">
        <f t="shared" ca="1" si="27"/>
        <v>-178.30792328498501</v>
      </c>
      <c r="AC60" s="69">
        <f t="shared" ca="1" si="42"/>
        <v>179.70767495135402</v>
      </c>
      <c r="AD60" s="73">
        <f t="shared" si="35"/>
        <v>14.799999999999949</v>
      </c>
      <c r="AE60" s="69">
        <f t="shared" si="47"/>
        <v>0.70000000000000007</v>
      </c>
      <c r="AF60" s="69">
        <f t="shared" si="47"/>
        <v>5.6000000000000005</v>
      </c>
      <c r="AG60" s="78">
        <f t="shared" si="47"/>
        <v>200</v>
      </c>
      <c r="AH60" s="60">
        <f t="shared" si="47"/>
        <v>50</v>
      </c>
      <c r="AI60" s="60">
        <f t="shared" si="47"/>
        <v>280</v>
      </c>
      <c r="AJ60" s="60">
        <f t="shared" si="47"/>
        <v>10280</v>
      </c>
      <c r="AK60" s="60">
        <f t="shared" si="47"/>
        <v>423.30792328498489</v>
      </c>
      <c r="AL60" s="60">
        <f t="shared" si="47"/>
        <v>8.4661584656996975</v>
      </c>
      <c r="AM60" s="60">
        <f t="shared" ca="1" si="47"/>
        <v>-239.56173479223713</v>
      </c>
      <c r="AN60" s="60">
        <f t="shared" ca="1" si="47"/>
        <v>-239.56173479223713</v>
      </c>
      <c r="AO60" s="60">
        <f t="shared" ca="1" si="47"/>
        <v>239.56173479223713</v>
      </c>
      <c r="AP60" s="63">
        <f t="shared" si="3"/>
        <v>35</v>
      </c>
      <c r="AQ60" s="62">
        <f t="shared" si="4"/>
        <v>1.6193350314661978</v>
      </c>
      <c r="AR60" s="62">
        <f t="shared" si="5"/>
        <v>80.966751573309892</v>
      </c>
      <c r="AS60" s="62">
        <f t="shared" si="6"/>
        <v>161.93350314661978</v>
      </c>
      <c r="AT60" s="62">
        <f t="shared" si="7"/>
        <v>-80.966751573309892</v>
      </c>
      <c r="AU60" s="62">
        <f t="shared" si="8"/>
        <v>404.83375786654949</v>
      </c>
      <c r="AV60" s="62">
        <f t="shared" si="9"/>
        <v>-161.93350314661978</v>
      </c>
      <c r="AW60" s="63">
        <f t="shared" si="30"/>
        <v>242.90025471992971</v>
      </c>
      <c r="AX60" s="61" t="str">
        <f t="shared" ca="1" si="11"/>
        <v>VINTO</v>
      </c>
      <c r="AY60" s="69">
        <f t="shared" ca="1" si="31"/>
        <v>10040.438265207762</v>
      </c>
      <c r="AZ60" s="51">
        <f t="shared" si="12"/>
        <v>566.76726101316922</v>
      </c>
      <c r="BA60" s="55">
        <f t="shared" ca="1" si="13"/>
        <v>5.7705663808871051E-2</v>
      </c>
      <c r="BB60" s="55">
        <f t="shared" ca="1" si="32"/>
        <v>1.3622516052284923</v>
      </c>
      <c r="BC60" s="64">
        <f t="shared" ca="1" si="14"/>
        <v>64.592331434944697</v>
      </c>
      <c r="BE60" s="52" t="str">
        <f t="shared" ca="1" si="15"/>
        <v/>
      </c>
      <c r="BF60" s="52">
        <f t="shared" ca="1" si="16"/>
        <v>14.799999999999949</v>
      </c>
      <c r="BG60" s="52">
        <f t="shared" ca="1" si="17"/>
        <v>14.799999999999949</v>
      </c>
      <c r="BH60" s="52">
        <f t="shared" ca="1" si="18"/>
        <v>14.799999999999949</v>
      </c>
    </row>
    <row r="61" spans="19:60">
      <c r="S61" s="68">
        <f t="shared" si="46"/>
        <v>7</v>
      </c>
      <c r="T61" s="69">
        <f t="shared" si="46"/>
        <v>2</v>
      </c>
      <c r="U61" s="70">
        <f t="shared" si="40"/>
        <v>5</v>
      </c>
      <c r="V61" s="68">
        <f t="shared" si="45"/>
        <v>2</v>
      </c>
      <c r="W61" s="70">
        <f t="shared" si="45"/>
        <v>7</v>
      </c>
      <c r="X61" s="71">
        <f t="shared" si="45"/>
        <v>0.7142857142857143</v>
      </c>
      <c r="Y61" s="71">
        <f t="shared" si="45"/>
        <v>0.5</v>
      </c>
      <c r="Z61" s="69">
        <f t="shared" si="45"/>
        <v>10000</v>
      </c>
      <c r="AA61" s="69">
        <f t="shared" ca="1" si="45"/>
        <v>9821.692076715015</v>
      </c>
      <c r="AB61" s="69">
        <f t="shared" ca="1" si="27"/>
        <v>-178.30792328498501</v>
      </c>
      <c r="AC61" s="69">
        <f t="shared" ca="1" si="42"/>
        <v>179.70767495135402</v>
      </c>
      <c r="AD61" s="73">
        <f t="shared" si="35"/>
        <v>14.69999999999995</v>
      </c>
      <c r="AE61" s="69">
        <f t="shared" si="47"/>
        <v>0.70000000000000007</v>
      </c>
      <c r="AF61" s="69">
        <f t="shared" si="47"/>
        <v>5.6000000000000005</v>
      </c>
      <c r="AG61" s="78">
        <f t="shared" si="47"/>
        <v>200</v>
      </c>
      <c r="AH61" s="60">
        <f t="shared" si="47"/>
        <v>50</v>
      </c>
      <c r="AI61" s="60">
        <f t="shared" si="47"/>
        <v>280</v>
      </c>
      <c r="AJ61" s="60">
        <f t="shared" si="47"/>
        <v>10280</v>
      </c>
      <c r="AK61" s="60">
        <f t="shared" si="47"/>
        <v>423.30792328498489</v>
      </c>
      <c r="AL61" s="60">
        <f t="shared" si="47"/>
        <v>8.4661584656996975</v>
      </c>
      <c r="AM61" s="60">
        <f t="shared" ca="1" si="47"/>
        <v>-239.56173479223713</v>
      </c>
      <c r="AN61" s="60">
        <f t="shared" ca="1" si="47"/>
        <v>-239.56173479223713</v>
      </c>
      <c r="AO61" s="60">
        <f t="shared" ca="1" si="47"/>
        <v>239.56173479223713</v>
      </c>
      <c r="AP61" s="63">
        <f t="shared" si="3"/>
        <v>35</v>
      </c>
      <c r="AQ61" s="62">
        <f t="shared" si="4"/>
        <v>1.6235481949455597</v>
      </c>
      <c r="AR61" s="62">
        <f t="shared" si="5"/>
        <v>81.177409747277977</v>
      </c>
      <c r="AS61" s="62">
        <f t="shared" si="6"/>
        <v>162.35481949455595</v>
      </c>
      <c r="AT61" s="62">
        <f t="shared" si="7"/>
        <v>-81.177409747277977</v>
      </c>
      <c r="AU61" s="62">
        <f t="shared" si="8"/>
        <v>405.88704873638989</v>
      </c>
      <c r="AV61" s="62">
        <f t="shared" si="9"/>
        <v>-162.35481949455595</v>
      </c>
      <c r="AW61" s="63">
        <f t="shared" si="30"/>
        <v>243.53222924183393</v>
      </c>
      <c r="AX61" s="61" t="str">
        <f t="shared" ca="1" si="11"/>
        <v>VINTO</v>
      </c>
      <c r="AY61" s="69">
        <f t="shared" ca="1" si="31"/>
        <v>10040.438265207762</v>
      </c>
      <c r="AZ61" s="51">
        <f t="shared" si="12"/>
        <v>568.24186823094578</v>
      </c>
      <c r="BA61" s="55">
        <f t="shared" ca="1" si="13"/>
        <v>5.7855801606539595E-2</v>
      </c>
      <c r="BB61" s="55">
        <f t="shared" ca="1" si="32"/>
        <v>1.3657958926065366</v>
      </c>
      <c r="BC61" s="64">
        <f t="shared" ca="1" si="14"/>
        <v>65.224305956848923</v>
      </c>
      <c r="BE61" s="52" t="str">
        <f t="shared" ca="1" si="15"/>
        <v/>
      </c>
      <c r="BF61" s="52">
        <f t="shared" ca="1" si="16"/>
        <v>14.69999999999995</v>
      </c>
      <c r="BG61" s="52">
        <f t="shared" ca="1" si="17"/>
        <v>14.69999999999995</v>
      </c>
      <c r="BH61" s="52">
        <f t="shared" ca="1" si="18"/>
        <v>14.69999999999995</v>
      </c>
    </row>
    <row r="62" spans="19:60">
      <c r="S62" s="68">
        <f t="shared" si="46"/>
        <v>7</v>
      </c>
      <c r="T62" s="69">
        <f t="shared" si="46"/>
        <v>2</v>
      </c>
      <c r="U62" s="70">
        <f t="shared" si="40"/>
        <v>5</v>
      </c>
      <c r="V62" s="68">
        <f t="shared" si="45"/>
        <v>2</v>
      </c>
      <c r="W62" s="70">
        <f t="shared" si="45"/>
        <v>7</v>
      </c>
      <c r="X62" s="71">
        <f t="shared" si="45"/>
        <v>0.7142857142857143</v>
      </c>
      <c r="Y62" s="71">
        <f t="shared" si="45"/>
        <v>0.5</v>
      </c>
      <c r="Z62" s="69">
        <f t="shared" si="45"/>
        <v>10000</v>
      </c>
      <c r="AA62" s="69">
        <f t="shared" ca="1" si="45"/>
        <v>9821.692076715015</v>
      </c>
      <c r="AB62" s="69">
        <f t="shared" ca="1" si="27"/>
        <v>-178.30792328498501</v>
      </c>
      <c r="AC62" s="69">
        <f t="shared" ca="1" si="42"/>
        <v>179.70767495135402</v>
      </c>
      <c r="AD62" s="73">
        <f t="shared" si="35"/>
        <v>14.59999999999995</v>
      </c>
      <c r="AE62" s="69">
        <f t="shared" si="47"/>
        <v>0.70000000000000007</v>
      </c>
      <c r="AF62" s="69">
        <f t="shared" si="47"/>
        <v>5.6000000000000005</v>
      </c>
      <c r="AG62" s="78">
        <f t="shared" si="47"/>
        <v>200</v>
      </c>
      <c r="AH62" s="60">
        <f t="shared" si="47"/>
        <v>50</v>
      </c>
      <c r="AI62" s="60">
        <f t="shared" si="47"/>
        <v>280</v>
      </c>
      <c r="AJ62" s="60">
        <f t="shared" si="47"/>
        <v>10280</v>
      </c>
      <c r="AK62" s="60">
        <f t="shared" si="47"/>
        <v>423.30792328498489</v>
      </c>
      <c r="AL62" s="60">
        <f t="shared" si="47"/>
        <v>8.4661584656996975</v>
      </c>
      <c r="AM62" s="60">
        <f t="shared" ca="1" si="47"/>
        <v>-239.56173479223713</v>
      </c>
      <c r="AN62" s="60">
        <f t="shared" ca="1" si="47"/>
        <v>-239.56173479223713</v>
      </c>
      <c r="AO62" s="60">
        <f t="shared" ca="1" si="47"/>
        <v>239.56173479223713</v>
      </c>
      <c r="AP62" s="63">
        <f t="shared" si="3"/>
        <v>35</v>
      </c>
      <c r="AQ62" s="62">
        <f t="shared" si="4"/>
        <v>1.6278190729931321</v>
      </c>
      <c r="AR62" s="62">
        <f t="shared" si="5"/>
        <v>81.390953649656609</v>
      </c>
      <c r="AS62" s="62">
        <f t="shared" si="6"/>
        <v>162.78190729931322</v>
      </c>
      <c r="AT62" s="62">
        <f t="shared" si="7"/>
        <v>-81.390953649656609</v>
      </c>
      <c r="AU62" s="62">
        <f t="shared" si="8"/>
        <v>406.95476824828302</v>
      </c>
      <c r="AV62" s="62">
        <f t="shared" si="9"/>
        <v>-162.78190729931322</v>
      </c>
      <c r="AW62" s="63">
        <f t="shared" si="30"/>
        <v>244.1728609489698</v>
      </c>
      <c r="AX62" s="61" t="str">
        <f t="shared" ca="1" si="11"/>
        <v>VINTO</v>
      </c>
      <c r="AY62" s="69">
        <f t="shared" ca="1" si="31"/>
        <v>10040.438265207762</v>
      </c>
      <c r="AZ62" s="51">
        <f t="shared" si="12"/>
        <v>569.73667554759629</v>
      </c>
      <c r="BA62" s="55">
        <f t="shared" ca="1" si="13"/>
        <v>5.8007996086368009E-2</v>
      </c>
      <c r="BB62" s="55">
        <f t="shared" ca="1" si="32"/>
        <v>1.3693887318664719</v>
      </c>
      <c r="BC62" s="64">
        <f t="shared" ca="1" si="14"/>
        <v>65.86493766398479</v>
      </c>
      <c r="BE62" s="52" t="str">
        <f t="shared" ca="1" si="15"/>
        <v/>
      </c>
      <c r="BF62" s="52">
        <f t="shared" ca="1" si="16"/>
        <v>14.59999999999995</v>
      </c>
      <c r="BG62" s="52">
        <f t="shared" ca="1" si="17"/>
        <v>14.59999999999995</v>
      </c>
      <c r="BH62" s="52">
        <f t="shared" ca="1" si="18"/>
        <v>14.59999999999995</v>
      </c>
    </row>
    <row r="63" spans="19:60">
      <c r="S63" s="68">
        <f t="shared" si="46"/>
        <v>7</v>
      </c>
      <c r="T63" s="69">
        <f t="shared" si="46"/>
        <v>2</v>
      </c>
      <c r="U63" s="70">
        <f t="shared" si="40"/>
        <v>5</v>
      </c>
      <c r="V63" s="68">
        <f t="shared" si="45"/>
        <v>2</v>
      </c>
      <c r="W63" s="70">
        <f t="shared" si="45"/>
        <v>7</v>
      </c>
      <c r="X63" s="71">
        <f t="shared" si="45"/>
        <v>0.7142857142857143</v>
      </c>
      <c r="Y63" s="71">
        <f t="shared" si="45"/>
        <v>0.5</v>
      </c>
      <c r="Z63" s="69">
        <f t="shared" si="45"/>
        <v>10000</v>
      </c>
      <c r="AA63" s="69">
        <f t="shared" ca="1" si="45"/>
        <v>9821.692076715015</v>
      </c>
      <c r="AB63" s="69">
        <f t="shared" ca="1" si="27"/>
        <v>-178.30792328498501</v>
      </c>
      <c r="AC63" s="69">
        <f t="shared" ca="1" si="42"/>
        <v>179.70767495135402</v>
      </c>
      <c r="AD63" s="73">
        <f t="shared" si="35"/>
        <v>14.49999999999995</v>
      </c>
      <c r="AE63" s="69">
        <f t="shared" si="47"/>
        <v>0.70000000000000007</v>
      </c>
      <c r="AF63" s="69">
        <f t="shared" si="47"/>
        <v>5.6000000000000005</v>
      </c>
      <c r="AG63" s="78">
        <f t="shared" si="47"/>
        <v>200</v>
      </c>
      <c r="AH63" s="60">
        <f t="shared" si="47"/>
        <v>50</v>
      </c>
      <c r="AI63" s="60">
        <f t="shared" si="47"/>
        <v>280</v>
      </c>
      <c r="AJ63" s="60">
        <f t="shared" si="47"/>
        <v>10280</v>
      </c>
      <c r="AK63" s="60">
        <f t="shared" si="47"/>
        <v>423.30792328498489</v>
      </c>
      <c r="AL63" s="60">
        <f t="shared" si="47"/>
        <v>8.4661584656996975</v>
      </c>
      <c r="AM63" s="60">
        <f t="shared" ca="1" si="47"/>
        <v>-239.56173479223713</v>
      </c>
      <c r="AN63" s="60">
        <f t="shared" ca="1" si="47"/>
        <v>-239.56173479223713</v>
      </c>
      <c r="AO63" s="60">
        <f t="shared" ca="1" si="47"/>
        <v>239.56173479223713</v>
      </c>
      <c r="AP63" s="63">
        <f t="shared" si="3"/>
        <v>35</v>
      </c>
      <c r="AQ63" s="62">
        <f t="shared" si="4"/>
        <v>1.6321488597034295</v>
      </c>
      <c r="AR63" s="62">
        <f t="shared" si="5"/>
        <v>81.607442985171474</v>
      </c>
      <c r="AS63" s="62">
        <f t="shared" si="6"/>
        <v>163.21488597034295</v>
      </c>
      <c r="AT63" s="62">
        <f t="shared" si="7"/>
        <v>-81.607442985171474</v>
      </c>
      <c r="AU63" s="62">
        <f t="shared" si="8"/>
        <v>408.03721492585737</v>
      </c>
      <c r="AV63" s="62">
        <f t="shared" si="9"/>
        <v>-163.21488597034295</v>
      </c>
      <c r="AW63" s="63">
        <f t="shared" si="30"/>
        <v>244.82232895551442</v>
      </c>
      <c r="AX63" s="61" t="str">
        <f t="shared" ca="1" si="11"/>
        <v>VINTO</v>
      </c>
      <c r="AY63" s="69">
        <f t="shared" ca="1" si="31"/>
        <v>10040.438265207762</v>
      </c>
      <c r="AZ63" s="51">
        <f t="shared" si="12"/>
        <v>571.25210089620032</v>
      </c>
      <c r="BA63" s="55">
        <f t="shared" ca="1" si="13"/>
        <v>5.8162289800400925E-2</v>
      </c>
      <c r="BB63" s="55">
        <f t="shared" ca="1" si="32"/>
        <v>1.3730311275299927</v>
      </c>
      <c r="BC63" s="64">
        <f t="shared" ca="1" si="14"/>
        <v>66.514405670529413</v>
      </c>
      <c r="BE63" s="52" t="str">
        <f t="shared" ca="1" si="15"/>
        <v/>
      </c>
      <c r="BF63" s="52">
        <f t="shared" ca="1" si="16"/>
        <v>14.49999999999995</v>
      </c>
      <c r="BG63" s="52">
        <f t="shared" ca="1" si="17"/>
        <v>14.49999999999995</v>
      </c>
      <c r="BH63" s="52">
        <f t="shared" ca="1" si="18"/>
        <v>14.49999999999995</v>
      </c>
    </row>
    <row r="64" spans="19:60">
      <c r="S64" s="68">
        <f t="shared" si="46"/>
        <v>7</v>
      </c>
      <c r="T64" s="69">
        <f t="shared" si="46"/>
        <v>2</v>
      </c>
      <c r="U64" s="70">
        <f t="shared" si="40"/>
        <v>5</v>
      </c>
      <c r="V64" s="68">
        <f t="shared" si="45"/>
        <v>2</v>
      </c>
      <c r="W64" s="70">
        <f t="shared" si="45"/>
        <v>7</v>
      </c>
      <c r="X64" s="71">
        <f t="shared" si="45"/>
        <v>0.7142857142857143</v>
      </c>
      <c r="Y64" s="71">
        <f t="shared" si="45"/>
        <v>0.5</v>
      </c>
      <c r="Z64" s="69">
        <f t="shared" si="45"/>
        <v>10000</v>
      </c>
      <c r="AA64" s="69">
        <f t="shared" ca="1" si="45"/>
        <v>9821.692076715015</v>
      </c>
      <c r="AB64" s="69">
        <f t="shared" ca="1" si="27"/>
        <v>-178.30792328498501</v>
      </c>
      <c r="AC64" s="69">
        <f t="shared" ca="1" si="42"/>
        <v>179.70767495135402</v>
      </c>
      <c r="AD64" s="73">
        <f t="shared" si="35"/>
        <v>14.399999999999951</v>
      </c>
      <c r="AE64" s="69">
        <f t="shared" si="47"/>
        <v>0.70000000000000007</v>
      </c>
      <c r="AF64" s="69">
        <f t="shared" si="47"/>
        <v>5.6000000000000005</v>
      </c>
      <c r="AG64" s="78">
        <f t="shared" si="47"/>
        <v>200</v>
      </c>
      <c r="AH64" s="60">
        <f t="shared" si="47"/>
        <v>50</v>
      </c>
      <c r="AI64" s="60">
        <f t="shared" si="47"/>
        <v>280</v>
      </c>
      <c r="AJ64" s="60">
        <f t="shared" si="47"/>
        <v>10280</v>
      </c>
      <c r="AK64" s="60">
        <f t="shared" si="47"/>
        <v>423.30792328498489</v>
      </c>
      <c r="AL64" s="60">
        <f t="shared" si="47"/>
        <v>8.4661584656996975</v>
      </c>
      <c r="AM64" s="60">
        <f t="shared" ca="1" si="47"/>
        <v>-239.56173479223713</v>
      </c>
      <c r="AN64" s="60">
        <f t="shared" ca="1" si="47"/>
        <v>-239.56173479223713</v>
      </c>
      <c r="AO64" s="60">
        <f t="shared" ca="1" si="47"/>
        <v>239.56173479223713</v>
      </c>
      <c r="AP64" s="63">
        <f t="shared" si="3"/>
        <v>35</v>
      </c>
      <c r="AQ64" s="62">
        <f t="shared" si="4"/>
        <v>1.6365387823402591</v>
      </c>
      <c r="AR64" s="62">
        <f t="shared" si="5"/>
        <v>81.826939117012955</v>
      </c>
      <c r="AS64" s="62">
        <f t="shared" si="6"/>
        <v>163.65387823402591</v>
      </c>
      <c r="AT64" s="62">
        <f t="shared" si="7"/>
        <v>-81.826939117012955</v>
      </c>
      <c r="AU64" s="62">
        <f t="shared" si="8"/>
        <v>409.13469558506478</v>
      </c>
      <c r="AV64" s="62">
        <f t="shared" si="9"/>
        <v>-163.65387823402591</v>
      </c>
      <c r="AW64" s="63">
        <f t="shared" si="30"/>
        <v>245.48081735103887</v>
      </c>
      <c r="AX64" s="61" t="str">
        <f t="shared" ca="1" si="11"/>
        <v>VINTO</v>
      </c>
      <c r="AY64" s="69">
        <f t="shared" ca="1" si="31"/>
        <v>10040.438265207762</v>
      </c>
      <c r="AZ64" s="51">
        <f t="shared" si="12"/>
        <v>572.78857381909074</v>
      </c>
      <c r="BA64" s="55">
        <f t="shared" ca="1" si="13"/>
        <v>5.8318726482684324E-2</v>
      </c>
      <c r="BB64" s="55">
        <f t="shared" ca="1" si="32"/>
        <v>1.3767241120221738</v>
      </c>
      <c r="BC64" s="64">
        <f t="shared" ca="1" si="14"/>
        <v>67.172894066053857</v>
      </c>
      <c r="BE64" s="52" t="str">
        <f t="shared" ca="1" si="15"/>
        <v/>
      </c>
      <c r="BF64" s="52">
        <f t="shared" ca="1" si="16"/>
        <v>14.399999999999951</v>
      </c>
      <c r="BG64" s="52">
        <f t="shared" ca="1" si="17"/>
        <v>14.399999999999951</v>
      </c>
      <c r="BH64" s="52">
        <f t="shared" ca="1" si="18"/>
        <v>14.399999999999951</v>
      </c>
    </row>
    <row r="65" spans="19:60">
      <c r="S65" s="68">
        <f t="shared" si="46"/>
        <v>7</v>
      </c>
      <c r="T65" s="69">
        <f t="shared" si="46"/>
        <v>2</v>
      </c>
      <c r="U65" s="70">
        <f t="shared" si="40"/>
        <v>5</v>
      </c>
      <c r="V65" s="68">
        <f t="shared" si="45"/>
        <v>2</v>
      </c>
      <c r="W65" s="70">
        <f t="shared" si="45"/>
        <v>7</v>
      </c>
      <c r="X65" s="71">
        <f t="shared" si="45"/>
        <v>0.7142857142857143</v>
      </c>
      <c r="Y65" s="71">
        <f t="shared" si="45"/>
        <v>0.5</v>
      </c>
      <c r="Z65" s="69">
        <f t="shared" si="45"/>
        <v>10000</v>
      </c>
      <c r="AA65" s="69">
        <f t="shared" ca="1" si="45"/>
        <v>9821.692076715015</v>
      </c>
      <c r="AB65" s="69">
        <f t="shared" ca="1" si="27"/>
        <v>-178.30792328498501</v>
      </c>
      <c r="AC65" s="69">
        <f t="shared" ca="1" si="42"/>
        <v>179.70767495135402</v>
      </c>
      <c r="AD65" s="73">
        <f t="shared" si="35"/>
        <v>14.299999999999951</v>
      </c>
      <c r="AE65" s="69">
        <f t="shared" si="47"/>
        <v>0.70000000000000007</v>
      </c>
      <c r="AF65" s="69">
        <f t="shared" si="47"/>
        <v>5.6000000000000005</v>
      </c>
      <c r="AG65" s="78">
        <f t="shared" si="47"/>
        <v>200</v>
      </c>
      <c r="AH65" s="60">
        <f t="shared" si="47"/>
        <v>50</v>
      </c>
      <c r="AI65" s="60">
        <f t="shared" si="47"/>
        <v>280</v>
      </c>
      <c r="AJ65" s="60">
        <f t="shared" si="47"/>
        <v>10280</v>
      </c>
      <c r="AK65" s="60">
        <f t="shared" si="47"/>
        <v>423.30792328498489</v>
      </c>
      <c r="AL65" s="60">
        <f t="shared" si="47"/>
        <v>8.4661584656996975</v>
      </c>
      <c r="AM65" s="60">
        <f t="shared" ca="1" si="47"/>
        <v>-239.56173479223713</v>
      </c>
      <c r="AN65" s="60">
        <f t="shared" ca="1" si="47"/>
        <v>-239.56173479223713</v>
      </c>
      <c r="AO65" s="60">
        <f t="shared" ca="1" si="47"/>
        <v>239.56173479223713</v>
      </c>
      <c r="AP65" s="63">
        <f t="shared" si="3"/>
        <v>35</v>
      </c>
      <c r="AQ65" s="62">
        <f t="shared" si="4"/>
        <v>1.6409901024964846</v>
      </c>
      <c r="AR65" s="62">
        <f t="shared" si="5"/>
        <v>82.049505124824236</v>
      </c>
      <c r="AS65" s="62">
        <f t="shared" si="6"/>
        <v>164.09901024964847</v>
      </c>
      <c r="AT65" s="62">
        <f t="shared" si="7"/>
        <v>-82.049505124824236</v>
      </c>
      <c r="AU65" s="62">
        <f t="shared" si="8"/>
        <v>410.24752562412118</v>
      </c>
      <c r="AV65" s="62">
        <f t="shared" si="9"/>
        <v>-164.09901024964847</v>
      </c>
      <c r="AW65" s="63">
        <f t="shared" si="30"/>
        <v>246.14851537447271</v>
      </c>
      <c r="AX65" s="61" t="str">
        <f t="shared" ca="1" si="11"/>
        <v>VINTO</v>
      </c>
      <c r="AY65" s="69">
        <f t="shared" ca="1" si="31"/>
        <v>10040.438265207762</v>
      </c>
      <c r="AZ65" s="51">
        <f t="shared" si="12"/>
        <v>574.34653587376965</v>
      </c>
      <c r="BA65" s="55">
        <f t="shared" ca="1" si="13"/>
        <v>5.8477351090594043E-2</v>
      </c>
      <c r="BB65" s="55">
        <f t="shared" ca="1" si="32"/>
        <v>1.3804687466471124</v>
      </c>
      <c r="BC65" s="64">
        <f t="shared" ca="1" si="14"/>
        <v>67.8405920894877</v>
      </c>
      <c r="BE65" s="52" t="str">
        <f t="shared" ca="1" si="15"/>
        <v/>
      </c>
      <c r="BF65" s="52">
        <f t="shared" ca="1" si="16"/>
        <v>14.299999999999951</v>
      </c>
      <c r="BG65" s="52">
        <f t="shared" ca="1" si="17"/>
        <v>14.299999999999951</v>
      </c>
      <c r="BH65" s="52">
        <f t="shared" ca="1" si="18"/>
        <v>14.299999999999951</v>
      </c>
    </row>
    <row r="66" spans="19:60">
      <c r="S66" s="68">
        <f t="shared" si="46"/>
        <v>7</v>
      </c>
      <c r="T66" s="69">
        <f t="shared" si="46"/>
        <v>2</v>
      </c>
      <c r="U66" s="70">
        <f t="shared" si="40"/>
        <v>5</v>
      </c>
      <c r="V66" s="68">
        <f t="shared" si="45"/>
        <v>2</v>
      </c>
      <c r="W66" s="70">
        <f t="shared" si="45"/>
        <v>7</v>
      </c>
      <c r="X66" s="71">
        <f t="shared" si="45"/>
        <v>0.7142857142857143</v>
      </c>
      <c r="Y66" s="71">
        <f t="shared" si="45"/>
        <v>0.5</v>
      </c>
      <c r="Z66" s="69">
        <f t="shared" si="45"/>
        <v>10000</v>
      </c>
      <c r="AA66" s="69">
        <f t="shared" ca="1" si="45"/>
        <v>9821.692076715015</v>
      </c>
      <c r="AB66" s="69">
        <f t="shared" ca="1" si="27"/>
        <v>-178.30792328498501</v>
      </c>
      <c r="AC66" s="69">
        <f t="shared" ca="1" si="42"/>
        <v>179.70767495135402</v>
      </c>
      <c r="AD66" s="73">
        <f t="shared" si="35"/>
        <v>14.199999999999951</v>
      </c>
      <c r="AE66" s="69">
        <f t="shared" si="47"/>
        <v>0.70000000000000007</v>
      </c>
      <c r="AF66" s="69">
        <f t="shared" si="47"/>
        <v>5.6000000000000005</v>
      </c>
      <c r="AG66" s="78">
        <f t="shared" si="47"/>
        <v>200</v>
      </c>
      <c r="AH66" s="60">
        <f t="shared" si="47"/>
        <v>50</v>
      </c>
      <c r="AI66" s="60">
        <f t="shared" si="47"/>
        <v>280</v>
      </c>
      <c r="AJ66" s="60">
        <f t="shared" si="47"/>
        <v>10280</v>
      </c>
      <c r="AK66" s="60">
        <f t="shared" si="47"/>
        <v>423.30792328498489</v>
      </c>
      <c r="AL66" s="60">
        <f t="shared" si="47"/>
        <v>8.4661584656996975</v>
      </c>
      <c r="AM66" s="60">
        <f t="shared" ca="1" si="47"/>
        <v>-239.56173479223713</v>
      </c>
      <c r="AN66" s="60">
        <f t="shared" ca="1" si="47"/>
        <v>-239.56173479223713</v>
      </c>
      <c r="AO66" s="60">
        <f t="shared" ca="1" si="47"/>
        <v>239.56173479223713</v>
      </c>
      <c r="AP66" s="63">
        <f t="shared" si="3"/>
        <v>35</v>
      </c>
      <c r="AQ66" s="62">
        <f t="shared" si="4"/>
        <v>1.6455041173027978</v>
      </c>
      <c r="AR66" s="62">
        <f t="shared" si="5"/>
        <v>82.275205865139895</v>
      </c>
      <c r="AS66" s="62">
        <f t="shared" si="6"/>
        <v>164.55041173027979</v>
      </c>
      <c r="AT66" s="62">
        <f t="shared" si="7"/>
        <v>-82.275205865139895</v>
      </c>
      <c r="AU66" s="62">
        <f t="shared" si="8"/>
        <v>411.37602932569951</v>
      </c>
      <c r="AV66" s="62">
        <f t="shared" si="9"/>
        <v>-164.55041173027979</v>
      </c>
      <c r="AW66" s="63">
        <f t="shared" si="30"/>
        <v>246.82561759541971</v>
      </c>
      <c r="AX66" s="61" t="str">
        <f t="shared" ca="1" si="11"/>
        <v>VINTO</v>
      </c>
      <c r="AY66" s="69">
        <f t="shared" ca="1" si="31"/>
        <v>10040.438265207762</v>
      </c>
      <c r="AZ66" s="51">
        <f t="shared" si="12"/>
        <v>575.92644105597924</v>
      </c>
      <c r="BA66" s="55">
        <f t="shared" ca="1" si="13"/>
        <v>5.863820984791094E-2</v>
      </c>
      <c r="BB66" s="55">
        <f t="shared" ca="1" si="32"/>
        <v>1.3842661226047965</v>
      </c>
      <c r="BC66" s="64">
        <f t="shared" ca="1" si="14"/>
        <v>68.517694310434706</v>
      </c>
      <c r="BE66" s="52" t="str">
        <f t="shared" ca="1" si="15"/>
        <v/>
      </c>
      <c r="BF66" s="52">
        <f t="shared" ca="1" si="16"/>
        <v>14.199999999999951</v>
      </c>
      <c r="BG66" s="52">
        <f t="shared" ca="1" si="17"/>
        <v>14.199999999999951</v>
      </c>
      <c r="BH66" s="52">
        <f t="shared" ca="1" si="18"/>
        <v>14.199999999999951</v>
      </c>
    </row>
    <row r="67" spans="19:60">
      <c r="S67" s="68">
        <f t="shared" si="46"/>
        <v>7</v>
      </c>
      <c r="T67" s="69">
        <f t="shared" si="46"/>
        <v>2</v>
      </c>
      <c r="U67" s="70">
        <f t="shared" si="40"/>
        <v>5</v>
      </c>
      <c r="V67" s="68">
        <f t="shared" si="45"/>
        <v>2</v>
      </c>
      <c r="W67" s="70">
        <f t="shared" si="45"/>
        <v>7</v>
      </c>
      <c r="X67" s="71">
        <f t="shared" si="45"/>
        <v>0.7142857142857143</v>
      </c>
      <c r="Y67" s="71">
        <f t="shared" si="45"/>
        <v>0.5</v>
      </c>
      <c r="Z67" s="69">
        <f t="shared" si="45"/>
        <v>10000</v>
      </c>
      <c r="AA67" s="69">
        <f t="shared" ca="1" si="45"/>
        <v>9821.692076715015</v>
      </c>
      <c r="AB67" s="69">
        <f t="shared" ca="1" si="27"/>
        <v>-178.30792328498501</v>
      </c>
      <c r="AC67" s="69">
        <f t="shared" ca="1" si="42"/>
        <v>179.70767495135402</v>
      </c>
      <c r="AD67" s="73">
        <f t="shared" si="35"/>
        <v>14.099999999999952</v>
      </c>
      <c r="AE67" s="69">
        <f t="shared" si="47"/>
        <v>0.70000000000000007</v>
      </c>
      <c r="AF67" s="69">
        <f t="shared" si="47"/>
        <v>5.6000000000000005</v>
      </c>
      <c r="AG67" s="78">
        <f t="shared" si="47"/>
        <v>200</v>
      </c>
      <c r="AH67" s="60">
        <f t="shared" si="47"/>
        <v>50</v>
      </c>
      <c r="AI67" s="60">
        <f t="shared" si="47"/>
        <v>280</v>
      </c>
      <c r="AJ67" s="60">
        <f t="shared" si="47"/>
        <v>10280</v>
      </c>
      <c r="AK67" s="60">
        <f t="shared" si="47"/>
        <v>423.30792328498489</v>
      </c>
      <c r="AL67" s="60">
        <f t="shared" si="47"/>
        <v>8.4661584656996975</v>
      </c>
      <c r="AM67" s="60">
        <f t="shared" ca="1" si="47"/>
        <v>-239.56173479223713</v>
      </c>
      <c r="AN67" s="60">
        <f t="shared" ca="1" si="47"/>
        <v>-239.56173479223713</v>
      </c>
      <c r="AO67" s="60">
        <f t="shared" ca="1" si="47"/>
        <v>239.56173479223713</v>
      </c>
      <c r="AP67" s="63">
        <f t="shared" si="3"/>
        <v>35</v>
      </c>
      <c r="AQ67" s="62">
        <f t="shared" si="4"/>
        <v>1.6500821606879241</v>
      </c>
      <c r="AR67" s="62">
        <f t="shared" si="5"/>
        <v>82.504108034396211</v>
      </c>
      <c r="AS67" s="62">
        <f t="shared" si="6"/>
        <v>165.00821606879242</v>
      </c>
      <c r="AT67" s="62">
        <f t="shared" si="7"/>
        <v>-82.504108034396211</v>
      </c>
      <c r="AU67" s="62">
        <f t="shared" si="8"/>
        <v>412.52054017198105</v>
      </c>
      <c r="AV67" s="62">
        <f t="shared" si="9"/>
        <v>-165.00821606879242</v>
      </c>
      <c r="AW67" s="63">
        <f t="shared" si="30"/>
        <v>247.51232410318863</v>
      </c>
      <c r="AX67" s="61" t="str">
        <f t="shared" ca="1" si="11"/>
        <v>VINTO</v>
      </c>
      <c r="AY67" s="69">
        <f t="shared" ca="1" si="31"/>
        <v>10040.438265207762</v>
      </c>
      <c r="AZ67" s="51">
        <f t="shared" si="12"/>
        <v>577.52875624077342</v>
      </c>
      <c r="BA67" s="55">
        <f t="shared" ca="1" si="13"/>
        <v>5.8801350289728792E-2</v>
      </c>
      <c r="BB67" s="55">
        <f t="shared" ca="1" si="32"/>
        <v>1.3881173620512421</v>
      </c>
      <c r="BC67" s="64">
        <f t="shared" ca="1" si="14"/>
        <v>69.204400818203624</v>
      </c>
      <c r="BE67" s="52" t="str">
        <f t="shared" ca="1" si="15"/>
        <v/>
      </c>
      <c r="BF67" s="52">
        <f t="shared" ca="1" si="16"/>
        <v>14.099999999999952</v>
      </c>
      <c r="BG67" s="52">
        <f t="shared" ca="1" si="17"/>
        <v>14.099999999999952</v>
      </c>
      <c r="BH67" s="52">
        <f t="shared" ca="1" si="18"/>
        <v>14.099999999999952</v>
      </c>
    </row>
    <row r="68" spans="19:60">
      <c r="S68" s="68">
        <f t="shared" si="46"/>
        <v>7</v>
      </c>
      <c r="T68" s="69">
        <f t="shared" si="46"/>
        <v>2</v>
      </c>
      <c r="U68" s="70">
        <f t="shared" si="40"/>
        <v>5</v>
      </c>
      <c r="V68" s="68">
        <f t="shared" si="45"/>
        <v>2</v>
      </c>
      <c r="W68" s="70">
        <f t="shared" si="45"/>
        <v>7</v>
      </c>
      <c r="X68" s="71">
        <f t="shared" si="45"/>
        <v>0.7142857142857143</v>
      </c>
      <c r="Y68" s="71">
        <f t="shared" si="45"/>
        <v>0.5</v>
      </c>
      <c r="Z68" s="69">
        <f t="shared" si="45"/>
        <v>10000</v>
      </c>
      <c r="AA68" s="69">
        <f t="shared" ca="1" si="45"/>
        <v>9821.692076715015</v>
      </c>
      <c r="AB68" s="69">
        <f t="shared" ca="1" si="27"/>
        <v>-178.30792328498501</v>
      </c>
      <c r="AC68" s="69">
        <f t="shared" ca="1" si="42"/>
        <v>179.70767495135402</v>
      </c>
      <c r="AD68" s="73">
        <f t="shared" si="35"/>
        <v>13.999999999999952</v>
      </c>
      <c r="AE68" s="69">
        <f t="shared" si="47"/>
        <v>0.70000000000000007</v>
      </c>
      <c r="AF68" s="69">
        <f t="shared" si="47"/>
        <v>5.6000000000000005</v>
      </c>
      <c r="AG68" s="78">
        <f t="shared" si="47"/>
        <v>200</v>
      </c>
      <c r="AH68" s="60">
        <f t="shared" si="47"/>
        <v>50</v>
      </c>
      <c r="AI68" s="60">
        <f t="shared" si="47"/>
        <v>280</v>
      </c>
      <c r="AJ68" s="60">
        <f t="shared" si="47"/>
        <v>10280</v>
      </c>
      <c r="AK68" s="60">
        <f t="shared" si="47"/>
        <v>423.30792328498489</v>
      </c>
      <c r="AL68" s="60">
        <f t="shared" si="47"/>
        <v>8.4661584656996975</v>
      </c>
      <c r="AM68" s="60">
        <f t="shared" ca="1" si="47"/>
        <v>-239.56173479223713</v>
      </c>
      <c r="AN68" s="60">
        <f t="shared" ca="1" si="47"/>
        <v>-239.56173479223713</v>
      </c>
      <c r="AO68" s="60">
        <f t="shared" ca="1" si="47"/>
        <v>239.56173479223713</v>
      </c>
      <c r="AP68" s="63">
        <f t="shared" si="3"/>
        <v>35</v>
      </c>
      <c r="AQ68" s="62">
        <f t="shared" si="4"/>
        <v>1.6547256046928376</v>
      </c>
      <c r="AR68" s="62">
        <f t="shared" si="5"/>
        <v>82.736280234641882</v>
      </c>
      <c r="AS68" s="62">
        <f t="shared" si="6"/>
        <v>165.47256046928376</v>
      </c>
      <c r="AT68" s="62">
        <f t="shared" si="7"/>
        <v>-82.736280234641882</v>
      </c>
      <c r="AU68" s="62">
        <f t="shared" si="8"/>
        <v>413.68140117320939</v>
      </c>
      <c r="AV68" s="62">
        <f t="shared" si="9"/>
        <v>-165.47256046928376</v>
      </c>
      <c r="AW68" s="63">
        <f t="shared" si="30"/>
        <v>248.20884070392563</v>
      </c>
      <c r="AX68" s="61" t="str">
        <f t="shared" ca="1" si="11"/>
        <v>VINTO</v>
      </c>
      <c r="AY68" s="69">
        <f t="shared" ca="1" si="31"/>
        <v>10040.438265207762</v>
      </c>
      <c r="AZ68" s="51">
        <f t="shared" si="12"/>
        <v>579.15396164249319</v>
      </c>
      <c r="BA68" s="55">
        <f t="shared" ca="1" si="13"/>
        <v>5.896682130928689E-2</v>
      </c>
      <c r="BB68" s="55">
        <f t="shared" ca="1" si="32"/>
        <v>1.3920236192040651</v>
      </c>
      <c r="BC68" s="64">
        <f t="shared" ca="1" si="14"/>
        <v>69.900917418940622</v>
      </c>
      <c r="BE68" s="52" t="str">
        <f t="shared" ca="1" si="15"/>
        <v/>
      </c>
      <c r="BF68" s="52">
        <f t="shared" ca="1" si="16"/>
        <v>13.999999999999952</v>
      </c>
      <c r="BG68" s="52">
        <f t="shared" ca="1" si="17"/>
        <v>13.999999999999952</v>
      </c>
      <c r="BH68" s="52">
        <f t="shared" ca="1" si="18"/>
        <v>13.999999999999952</v>
      </c>
    </row>
    <row r="69" spans="19:60">
      <c r="S69" s="68">
        <f t="shared" si="46"/>
        <v>7</v>
      </c>
      <c r="T69" s="69">
        <f t="shared" si="46"/>
        <v>2</v>
      </c>
      <c r="U69" s="70">
        <f t="shared" si="40"/>
        <v>5</v>
      </c>
      <c r="V69" s="68">
        <f t="shared" si="45"/>
        <v>2</v>
      </c>
      <c r="W69" s="70">
        <f t="shared" si="45"/>
        <v>7</v>
      </c>
      <c r="X69" s="71">
        <f t="shared" si="45"/>
        <v>0.7142857142857143</v>
      </c>
      <c r="Y69" s="71">
        <f t="shared" si="45"/>
        <v>0.5</v>
      </c>
      <c r="Z69" s="69">
        <f t="shared" si="45"/>
        <v>10000</v>
      </c>
      <c r="AA69" s="69">
        <f t="shared" ca="1" si="45"/>
        <v>9821.692076715015</v>
      </c>
      <c r="AB69" s="69">
        <f t="shared" ca="1" si="27"/>
        <v>-178.30792328498501</v>
      </c>
      <c r="AC69" s="69">
        <f t="shared" ca="1" si="42"/>
        <v>179.70767495135402</v>
      </c>
      <c r="AD69" s="73">
        <f t="shared" si="35"/>
        <v>13.899999999999952</v>
      </c>
      <c r="AE69" s="69">
        <f t="shared" si="47"/>
        <v>0.70000000000000007</v>
      </c>
      <c r="AF69" s="69">
        <f t="shared" si="47"/>
        <v>5.6000000000000005</v>
      </c>
      <c r="AG69" s="78">
        <f t="shared" si="47"/>
        <v>200</v>
      </c>
      <c r="AH69" s="60">
        <f t="shared" si="47"/>
        <v>50</v>
      </c>
      <c r="AI69" s="60">
        <f t="shared" si="47"/>
        <v>280</v>
      </c>
      <c r="AJ69" s="60">
        <f t="shared" si="47"/>
        <v>10280</v>
      </c>
      <c r="AK69" s="60">
        <f t="shared" si="47"/>
        <v>423.30792328498489</v>
      </c>
      <c r="AL69" s="60">
        <f t="shared" si="47"/>
        <v>8.4661584656996975</v>
      </c>
      <c r="AM69" s="60">
        <f t="shared" ca="1" si="47"/>
        <v>-239.56173479223713</v>
      </c>
      <c r="AN69" s="60">
        <f t="shared" ca="1" si="47"/>
        <v>-239.56173479223713</v>
      </c>
      <c r="AO69" s="60">
        <f t="shared" ca="1" si="47"/>
        <v>239.56173479223713</v>
      </c>
      <c r="AP69" s="63">
        <f t="shared" si="3"/>
        <v>35</v>
      </c>
      <c r="AQ69" s="62">
        <f t="shared" si="4"/>
        <v>1.659435860841707</v>
      </c>
      <c r="AR69" s="62">
        <f t="shared" si="5"/>
        <v>82.971793042085352</v>
      </c>
      <c r="AS69" s="62">
        <f t="shared" si="6"/>
        <v>165.9435860841707</v>
      </c>
      <c r="AT69" s="62">
        <f t="shared" si="7"/>
        <v>-82.971793042085352</v>
      </c>
      <c r="AU69" s="62">
        <f t="shared" si="8"/>
        <v>414.85896521042673</v>
      </c>
      <c r="AV69" s="62">
        <f t="shared" si="9"/>
        <v>-165.9435860841707</v>
      </c>
      <c r="AW69" s="63">
        <f t="shared" si="30"/>
        <v>248.91537912625603</v>
      </c>
      <c r="AX69" s="61" t="str">
        <f t="shared" ca="1" si="11"/>
        <v>VINTO</v>
      </c>
      <c r="AY69" s="69">
        <f t="shared" ca="1" si="31"/>
        <v>10040.438265207762</v>
      </c>
      <c r="AZ69" s="51">
        <f t="shared" si="12"/>
        <v>580.80255129459749</v>
      </c>
      <c r="BA69" s="55">
        <f t="shared" ca="1" si="13"/>
        <v>5.9134673206824258E-2</v>
      </c>
      <c r="BB69" s="55">
        <f t="shared" ca="1" si="32"/>
        <v>1.3959860814957781</v>
      </c>
      <c r="BC69" s="64">
        <f t="shared" ca="1" si="14"/>
        <v>70.607455841271019</v>
      </c>
      <c r="BE69" s="52" t="str">
        <f t="shared" ca="1" si="15"/>
        <v/>
      </c>
      <c r="BF69" s="52">
        <f t="shared" ca="1" si="16"/>
        <v>13.899999999999952</v>
      </c>
      <c r="BG69" s="52">
        <f t="shared" ca="1" si="17"/>
        <v>13.899999999999952</v>
      </c>
      <c r="BH69" s="52">
        <f t="shared" ca="1" si="18"/>
        <v>13.899999999999952</v>
      </c>
    </row>
    <row r="70" spans="19:60">
      <c r="S70" s="68">
        <f t="shared" si="46"/>
        <v>7</v>
      </c>
      <c r="T70" s="69">
        <f t="shared" si="46"/>
        <v>2</v>
      </c>
      <c r="U70" s="70">
        <f t="shared" si="40"/>
        <v>5</v>
      </c>
      <c r="V70" s="68">
        <f t="shared" si="45"/>
        <v>2</v>
      </c>
      <c r="W70" s="70">
        <f t="shared" si="45"/>
        <v>7</v>
      </c>
      <c r="X70" s="71">
        <f t="shared" si="45"/>
        <v>0.7142857142857143</v>
      </c>
      <c r="Y70" s="71">
        <f t="shared" si="45"/>
        <v>0.5</v>
      </c>
      <c r="Z70" s="69">
        <f t="shared" si="45"/>
        <v>10000</v>
      </c>
      <c r="AA70" s="69">
        <f t="shared" ca="1" si="45"/>
        <v>9821.692076715015</v>
      </c>
      <c r="AB70" s="69">
        <f t="shared" ca="1" si="27"/>
        <v>-178.30792328498501</v>
      </c>
      <c r="AC70" s="69">
        <f t="shared" ca="1" si="42"/>
        <v>179.70767495135402</v>
      </c>
      <c r="AD70" s="73">
        <f t="shared" si="35"/>
        <v>13.799999999999953</v>
      </c>
      <c r="AE70" s="69">
        <f t="shared" si="47"/>
        <v>0.70000000000000007</v>
      </c>
      <c r="AF70" s="69">
        <f t="shared" si="47"/>
        <v>5.6000000000000005</v>
      </c>
      <c r="AG70" s="78">
        <f t="shared" si="47"/>
        <v>200</v>
      </c>
      <c r="AH70" s="60">
        <f t="shared" si="47"/>
        <v>50</v>
      </c>
      <c r="AI70" s="60">
        <f t="shared" si="47"/>
        <v>280</v>
      </c>
      <c r="AJ70" s="60">
        <f t="shared" si="47"/>
        <v>10280</v>
      </c>
      <c r="AK70" s="60">
        <f t="shared" si="47"/>
        <v>423.30792328498489</v>
      </c>
      <c r="AL70" s="60">
        <f t="shared" si="47"/>
        <v>8.4661584656996975</v>
      </c>
      <c r="AM70" s="60">
        <f t="shared" ca="1" si="47"/>
        <v>-239.56173479223713</v>
      </c>
      <c r="AN70" s="60">
        <f t="shared" ca="1" si="47"/>
        <v>-239.56173479223713</v>
      </c>
      <c r="AO70" s="60">
        <f t="shared" ca="1" si="47"/>
        <v>239.56173479223713</v>
      </c>
      <c r="AP70" s="63">
        <f t="shared" si="3"/>
        <v>35</v>
      </c>
      <c r="AQ70" s="62">
        <f t="shared" si="4"/>
        <v>1.6642143815724442</v>
      </c>
      <c r="AR70" s="62">
        <f t="shared" si="5"/>
        <v>83.210719078622205</v>
      </c>
      <c r="AS70" s="62">
        <f t="shared" si="6"/>
        <v>166.42143815724441</v>
      </c>
      <c r="AT70" s="62">
        <f t="shared" si="7"/>
        <v>-83.210719078622205</v>
      </c>
      <c r="AU70" s="62">
        <f t="shared" si="8"/>
        <v>416.05359539311104</v>
      </c>
      <c r="AV70" s="62">
        <f t="shared" si="9"/>
        <v>-166.42143815724441</v>
      </c>
      <c r="AW70" s="63">
        <f t="shared" si="30"/>
        <v>249.63215723586663</v>
      </c>
      <c r="AX70" s="61" t="str">
        <f t="shared" ca="1" si="11"/>
        <v>VINTO</v>
      </c>
      <c r="AY70" s="69">
        <f t="shared" ca="1" si="31"/>
        <v>10040.438265207762</v>
      </c>
      <c r="AZ70" s="51">
        <f t="shared" si="12"/>
        <v>582.47503355035542</v>
      </c>
      <c r="BA70" s="55">
        <f t="shared" ca="1" si="13"/>
        <v>5.9304957740557808E-2</v>
      </c>
      <c r="BB70" s="55">
        <f t="shared" ca="1" si="32"/>
        <v>1.4000059707772263</v>
      </c>
      <c r="BC70" s="64">
        <f t="shared" ca="1" si="14"/>
        <v>71.32423395088162</v>
      </c>
      <c r="BE70" s="52" t="str">
        <f t="shared" ca="1" si="15"/>
        <v/>
      </c>
      <c r="BF70" s="52">
        <f t="shared" ca="1" si="16"/>
        <v>13.799999999999953</v>
      </c>
      <c r="BG70" s="52">
        <f t="shared" ca="1" si="17"/>
        <v>13.799999999999953</v>
      </c>
      <c r="BH70" s="52">
        <f t="shared" ca="1" si="18"/>
        <v>13.799999999999953</v>
      </c>
    </row>
    <row r="71" spans="19:60">
      <c r="S71" s="68">
        <f t="shared" si="46"/>
        <v>7</v>
      </c>
      <c r="T71" s="69">
        <f t="shared" si="46"/>
        <v>2</v>
      </c>
      <c r="U71" s="70">
        <f t="shared" si="40"/>
        <v>5</v>
      </c>
      <c r="V71" s="68">
        <f t="shared" si="45"/>
        <v>2</v>
      </c>
      <c r="W71" s="70">
        <f t="shared" si="45"/>
        <v>7</v>
      </c>
      <c r="X71" s="71">
        <f t="shared" si="45"/>
        <v>0.7142857142857143</v>
      </c>
      <c r="Y71" s="71">
        <f t="shared" si="45"/>
        <v>0.5</v>
      </c>
      <c r="Z71" s="69">
        <f t="shared" si="45"/>
        <v>10000</v>
      </c>
      <c r="AA71" s="69">
        <f t="shared" ca="1" si="45"/>
        <v>9821.692076715015</v>
      </c>
      <c r="AB71" s="69">
        <f t="shared" ca="1" si="27"/>
        <v>-178.30792328498501</v>
      </c>
      <c r="AC71" s="69">
        <f t="shared" ca="1" si="42"/>
        <v>179.70767495135402</v>
      </c>
      <c r="AD71" s="73">
        <f t="shared" si="35"/>
        <v>13.699999999999953</v>
      </c>
      <c r="AE71" s="69">
        <f t="shared" si="47"/>
        <v>0.70000000000000007</v>
      </c>
      <c r="AF71" s="69">
        <f t="shared" si="47"/>
        <v>5.6000000000000005</v>
      </c>
      <c r="AG71" s="78">
        <f t="shared" si="47"/>
        <v>200</v>
      </c>
      <c r="AH71" s="60">
        <f t="shared" si="47"/>
        <v>50</v>
      </c>
      <c r="AI71" s="60">
        <f t="shared" si="47"/>
        <v>280</v>
      </c>
      <c r="AJ71" s="60">
        <f t="shared" si="47"/>
        <v>10280</v>
      </c>
      <c r="AK71" s="60">
        <f t="shared" si="47"/>
        <v>423.30792328498489</v>
      </c>
      <c r="AL71" s="60">
        <f t="shared" si="47"/>
        <v>8.4661584656996975</v>
      </c>
      <c r="AM71" s="60">
        <f t="shared" ca="1" si="47"/>
        <v>-239.56173479223713</v>
      </c>
      <c r="AN71" s="60">
        <f t="shared" ca="1" si="47"/>
        <v>-239.56173479223713</v>
      </c>
      <c r="AO71" s="60">
        <f t="shared" ca="1" si="47"/>
        <v>239.56173479223713</v>
      </c>
      <c r="AP71" s="63">
        <f t="shared" si="3"/>
        <v>35</v>
      </c>
      <c r="AQ71" s="62">
        <f t="shared" si="4"/>
        <v>1.6690626617299071</v>
      </c>
      <c r="AR71" s="62">
        <f t="shared" si="5"/>
        <v>83.453133086495356</v>
      </c>
      <c r="AS71" s="62">
        <f t="shared" si="6"/>
        <v>166.90626617299071</v>
      </c>
      <c r="AT71" s="62">
        <f t="shared" si="7"/>
        <v>-83.453133086495356</v>
      </c>
      <c r="AU71" s="62">
        <f t="shared" si="8"/>
        <v>417.26566543247679</v>
      </c>
      <c r="AV71" s="62">
        <f t="shared" si="9"/>
        <v>-166.90626617299071</v>
      </c>
      <c r="AW71" s="63">
        <f t="shared" si="30"/>
        <v>250.35939925948608</v>
      </c>
      <c r="AX71" s="61" t="str">
        <f t="shared" ca="1" si="11"/>
        <v>VINTO</v>
      </c>
      <c r="AY71" s="69">
        <f t="shared" ca="1" si="31"/>
        <v>10040.438265207762</v>
      </c>
      <c r="AZ71" s="51">
        <f t="shared" si="12"/>
        <v>584.17193160546753</v>
      </c>
      <c r="BA71" s="55">
        <f t="shared" ca="1" si="13"/>
        <v>5.9477728179893316E-2</v>
      </c>
      <c r="BB71" s="55">
        <f t="shared" ca="1" si="32"/>
        <v>1.4040845445737318</v>
      </c>
      <c r="BC71" s="64">
        <f t="shared" ca="1" si="14"/>
        <v>72.051475974501074</v>
      </c>
      <c r="BE71" s="52" t="str">
        <f t="shared" ca="1" si="15"/>
        <v/>
      </c>
      <c r="BF71" s="52">
        <f t="shared" ca="1" si="16"/>
        <v>13.699999999999953</v>
      </c>
      <c r="BG71" s="52">
        <f t="shared" ca="1" si="17"/>
        <v>13.699999999999953</v>
      </c>
      <c r="BH71" s="52">
        <f t="shared" ca="1" si="18"/>
        <v>13.699999999999953</v>
      </c>
    </row>
    <row r="72" spans="19:60">
      <c r="S72" s="68">
        <f t="shared" si="46"/>
        <v>7</v>
      </c>
      <c r="T72" s="69">
        <f t="shared" si="46"/>
        <v>2</v>
      </c>
      <c r="U72" s="70">
        <f t="shared" ref="U72:U103" si="48">ROUND((1/T72)*S72,0)+1</f>
        <v>5</v>
      </c>
      <c r="V72" s="68">
        <f t="shared" si="45"/>
        <v>2</v>
      </c>
      <c r="W72" s="70">
        <f t="shared" si="45"/>
        <v>7</v>
      </c>
      <c r="X72" s="71">
        <f t="shared" si="45"/>
        <v>0.7142857142857143</v>
      </c>
      <c r="Y72" s="71">
        <f t="shared" si="45"/>
        <v>0.5</v>
      </c>
      <c r="Z72" s="69">
        <f t="shared" si="45"/>
        <v>10000</v>
      </c>
      <c r="AA72" s="69">
        <f t="shared" ca="1" si="45"/>
        <v>9821.692076715015</v>
      </c>
      <c r="AB72" s="69">
        <f t="shared" ca="1" si="27"/>
        <v>-178.30792328498501</v>
      </c>
      <c r="AC72" s="69">
        <f t="shared" ca="1" si="42"/>
        <v>179.70767495135402</v>
      </c>
      <c r="AD72" s="73">
        <f t="shared" si="35"/>
        <v>13.599999999999953</v>
      </c>
      <c r="AE72" s="69">
        <f t="shared" si="47"/>
        <v>0.70000000000000007</v>
      </c>
      <c r="AF72" s="69">
        <f t="shared" si="47"/>
        <v>5.6000000000000005</v>
      </c>
      <c r="AG72" s="78">
        <f t="shared" si="47"/>
        <v>200</v>
      </c>
      <c r="AH72" s="60">
        <f t="shared" si="47"/>
        <v>50</v>
      </c>
      <c r="AI72" s="60">
        <f t="shared" si="47"/>
        <v>280</v>
      </c>
      <c r="AJ72" s="60">
        <f t="shared" si="47"/>
        <v>10280</v>
      </c>
      <c r="AK72" s="60">
        <f t="shared" si="47"/>
        <v>423.30792328498489</v>
      </c>
      <c r="AL72" s="60">
        <f t="shared" si="47"/>
        <v>8.4661584656996975</v>
      </c>
      <c r="AM72" s="60">
        <f t="shared" ca="1" si="47"/>
        <v>-239.56173479223713</v>
      </c>
      <c r="AN72" s="60">
        <f t="shared" ca="1" si="47"/>
        <v>-239.56173479223713</v>
      </c>
      <c r="AO72" s="60">
        <f t="shared" ca="1" si="47"/>
        <v>239.56173479223713</v>
      </c>
      <c r="AP72" s="63">
        <f t="shared" ref="AP72:AP135" si="49">AE72*AH72</f>
        <v>35</v>
      </c>
      <c r="AQ72" s="62">
        <f t="shared" ref="AQ72:AQ135" si="50">IF(AL72=0,1,(1+(AL72+AE72)/(AD72*(T72-1))))</f>
        <v>1.67398224012498</v>
      </c>
      <c r="AR72" s="62">
        <f t="shared" ref="AR72:AR135" si="51">IF(AQ72&lt;=0,AH72,AQ72*AH72)</f>
        <v>83.699112006248995</v>
      </c>
      <c r="AS72" s="62">
        <f t="shared" ref="AS72:AS135" si="52">(T72*AR72)</f>
        <v>167.39822401249799</v>
      </c>
      <c r="AT72" s="62">
        <f t="shared" ref="AT72:AT135" si="53">-AR72</f>
        <v>-83.699112006248995</v>
      </c>
      <c r="AU72" s="62">
        <f t="shared" ref="AU72:AU135" si="54">(AS72+AT72)*U72</f>
        <v>418.49556003124496</v>
      </c>
      <c r="AV72" s="62">
        <f t="shared" ref="AV72:AV135" si="55">AT72*V72</f>
        <v>-167.39822401249799</v>
      </c>
      <c r="AW72" s="63">
        <f t="shared" si="30"/>
        <v>251.09733601874697</v>
      </c>
      <c r="AX72" s="61" t="str">
        <f t="shared" ref="AX72:AX135" ca="1" si="56">IF(AY72+AW72&gt;AJ72,"VINTO","")</f>
        <v>VINTO</v>
      </c>
      <c r="AY72" s="69">
        <f t="shared" ca="1" si="31"/>
        <v>10040.438265207762</v>
      </c>
      <c r="AZ72" s="51">
        <f t="shared" ref="AZ72:AZ135" si="57">AR72*W72</f>
        <v>585.89378404374293</v>
      </c>
      <c r="BA72" s="55">
        <f t="shared" ref="BA72:BA135" ca="1" si="58">IFERROR(AZ72/AA72,0)</f>
        <v>5.9653039360983741E-2</v>
      </c>
      <c r="BB72" s="55">
        <f t="shared" ca="1" si="32"/>
        <v>1.4082230973966563</v>
      </c>
      <c r="BC72" s="64">
        <f t="shared" ref="BC72:BC135" ca="1" si="59">AW72+AB72</f>
        <v>72.789412733761964</v>
      </c>
      <c r="BE72" s="52" t="str">
        <f t="shared" ref="BE72:BE135" ca="1" si="60">IF(((AR72-AC72)/AC72)&gt;=BE$4,AD72,"")</f>
        <v/>
      </c>
      <c r="BF72" s="52">
        <f t="shared" ref="BF72:BF135" ca="1" si="61">IF(AX72="","",AD72)</f>
        <v>13.599999999999953</v>
      </c>
      <c r="BG72" s="52">
        <f t="shared" ref="BG72:BG135" ca="1" si="62">IF(BA72&lt;=BG$4,AD72,"")</f>
        <v>13.599999999999953</v>
      </c>
      <c r="BH72" s="52">
        <f t="shared" ref="BH72:BH135" ca="1" si="63">IF(BB72&gt;=BH$4,AD72,"")</f>
        <v>13.599999999999953</v>
      </c>
    </row>
    <row r="73" spans="19:60">
      <c r="S73" s="68">
        <f t="shared" si="46"/>
        <v>7</v>
      </c>
      <c r="T73" s="69">
        <f t="shared" si="46"/>
        <v>2</v>
      </c>
      <c r="U73" s="70">
        <f t="shared" si="48"/>
        <v>5</v>
      </c>
      <c r="V73" s="68">
        <f t="shared" ref="V73:AA88" si="64">V72</f>
        <v>2</v>
      </c>
      <c r="W73" s="70">
        <f t="shared" si="64"/>
        <v>7</v>
      </c>
      <c r="X73" s="71">
        <f t="shared" si="64"/>
        <v>0.7142857142857143</v>
      </c>
      <c r="Y73" s="71">
        <f t="shared" si="64"/>
        <v>0.5</v>
      </c>
      <c r="Z73" s="69">
        <f t="shared" si="64"/>
        <v>10000</v>
      </c>
      <c r="AA73" s="69">
        <f t="shared" ca="1" si="64"/>
        <v>9821.692076715015</v>
      </c>
      <c r="AB73" s="69">
        <f t="shared" ref="AB73:AB136" ca="1" si="65">AA73-Z73</f>
        <v>-178.30792328498501</v>
      </c>
      <c r="AC73" s="69">
        <f t="shared" ref="AC73:AC104" ca="1" si="66">AC72</f>
        <v>179.70767495135402</v>
      </c>
      <c r="AD73" s="73">
        <f t="shared" si="35"/>
        <v>13.499999999999954</v>
      </c>
      <c r="AE73" s="69">
        <f t="shared" si="47"/>
        <v>0.70000000000000007</v>
      </c>
      <c r="AF73" s="69">
        <f t="shared" si="47"/>
        <v>5.6000000000000005</v>
      </c>
      <c r="AG73" s="78">
        <f t="shared" si="47"/>
        <v>200</v>
      </c>
      <c r="AH73" s="60">
        <f t="shared" si="47"/>
        <v>50</v>
      </c>
      <c r="AI73" s="60">
        <f t="shared" si="47"/>
        <v>280</v>
      </c>
      <c r="AJ73" s="60">
        <f t="shared" si="47"/>
        <v>10280</v>
      </c>
      <c r="AK73" s="60">
        <f t="shared" si="47"/>
        <v>423.30792328498489</v>
      </c>
      <c r="AL73" s="60">
        <f t="shared" si="47"/>
        <v>8.4661584656996975</v>
      </c>
      <c r="AM73" s="60">
        <f t="shared" ca="1" si="47"/>
        <v>-239.56173479223713</v>
      </c>
      <c r="AN73" s="60">
        <f t="shared" ca="1" si="47"/>
        <v>-239.56173479223713</v>
      </c>
      <c r="AO73" s="60">
        <f t="shared" ca="1" si="47"/>
        <v>239.56173479223713</v>
      </c>
      <c r="AP73" s="63">
        <f t="shared" si="49"/>
        <v>35</v>
      </c>
      <c r="AQ73" s="62">
        <f t="shared" si="50"/>
        <v>1.6789747011629428</v>
      </c>
      <c r="AR73" s="62">
        <f t="shared" si="51"/>
        <v>83.948735058147136</v>
      </c>
      <c r="AS73" s="62">
        <f t="shared" si="52"/>
        <v>167.89747011629427</v>
      </c>
      <c r="AT73" s="62">
        <f t="shared" si="53"/>
        <v>-83.948735058147136</v>
      </c>
      <c r="AU73" s="62">
        <f t="shared" si="54"/>
        <v>419.74367529073567</v>
      </c>
      <c r="AV73" s="62">
        <f t="shared" si="55"/>
        <v>-167.89747011629427</v>
      </c>
      <c r="AW73" s="63">
        <f t="shared" ref="AW73:AW136" si="67">SUM(AU73:AV73)</f>
        <v>251.84620517444139</v>
      </c>
      <c r="AX73" s="61" t="str">
        <f t="shared" ca="1" si="56"/>
        <v>VINTO</v>
      </c>
      <c r="AY73" s="69">
        <f t="shared" ref="AY73:AY136" ca="1" si="68">AY72</f>
        <v>10040.438265207762</v>
      </c>
      <c r="AZ73" s="51">
        <f t="shared" si="57"/>
        <v>587.64114540702997</v>
      </c>
      <c r="BA73" s="55">
        <f t="shared" ca="1" si="58"/>
        <v>5.9830947744757002E-2</v>
      </c>
      <c r="BB73" s="55">
        <f t="shared" ref="BB73:BB136" ca="1" si="69">IFERROR(AW73/ABS(AB73),0)</f>
        <v>1.412422962113254</v>
      </c>
      <c r="BC73" s="64">
        <f t="shared" ca="1" si="59"/>
        <v>73.538281889456385</v>
      </c>
      <c r="BE73" s="52" t="str">
        <f t="shared" ca="1" si="60"/>
        <v/>
      </c>
      <c r="BF73" s="52">
        <f t="shared" ca="1" si="61"/>
        <v>13.499999999999954</v>
      </c>
      <c r="BG73" s="52">
        <f t="shared" ca="1" si="62"/>
        <v>13.499999999999954</v>
      </c>
      <c r="BH73" s="52">
        <f t="shared" ca="1" si="63"/>
        <v>13.499999999999954</v>
      </c>
    </row>
    <row r="74" spans="19:60">
      <c r="S74" s="68">
        <f t="shared" ref="S74:T89" si="70">S73</f>
        <v>7</v>
      </c>
      <c r="T74" s="69">
        <f t="shared" si="70"/>
        <v>2</v>
      </c>
      <c r="U74" s="70">
        <f t="shared" si="48"/>
        <v>5</v>
      </c>
      <c r="V74" s="68">
        <f t="shared" si="64"/>
        <v>2</v>
      </c>
      <c r="W74" s="70">
        <f t="shared" si="64"/>
        <v>7</v>
      </c>
      <c r="X74" s="71">
        <f t="shared" si="64"/>
        <v>0.7142857142857143</v>
      </c>
      <c r="Y74" s="71">
        <f t="shared" si="64"/>
        <v>0.5</v>
      </c>
      <c r="Z74" s="69">
        <f t="shared" si="64"/>
        <v>10000</v>
      </c>
      <c r="AA74" s="69">
        <f t="shared" ca="1" si="64"/>
        <v>9821.692076715015</v>
      </c>
      <c r="AB74" s="69">
        <f t="shared" ca="1" si="65"/>
        <v>-178.30792328498501</v>
      </c>
      <c r="AC74" s="69">
        <f t="shared" ca="1" si="66"/>
        <v>179.70767495135402</v>
      </c>
      <c r="AD74" s="73">
        <f t="shared" ref="AD74:AD137" si="71">AD73-0.1</f>
        <v>13.399999999999954</v>
      </c>
      <c r="AE74" s="69">
        <f t="shared" ref="AE74:AO89" si="72">AE73</f>
        <v>0.70000000000000007</v>
      </c>
      <c r="AF74" s="69">
        <f t="shared" si="72"/>
        <v>5.6000000000000005</v>
      </c>
      <c r="AG74" s="78">
        <f t="shared" si="72"/>
        <v>200</v>
      </c>
      <c r="AH74" s="60">
        <f t="shared" si="72"/>
        <v>50</v>
      </c>
      <c r="AI74" s="60">
        <f t="shared" si="72"/>
        <v>280</v>
      </c>
      <c r="AJ74" s="60">
        <f t="shared" si="72"/>
        <v>10280</v>
      </c>
      <c r="AK74" s="60">
        <f t="shared" si="72"/>
        <v>423.30792328498489</v>
      </c>
      <c r="AL74" s="60">
        <f t="shared" si="72"/>
        <v>8.4661584656996975</v>
      </c>
      <c r="AM74" s="60">
        <f t="shared" ca="1" si="72"/>
        <v>-239.56173479223713</v>
      </c>
      <c r="AN74" s="60">
        <f t="shared" ca="1" si="72"/>
        <v>-239.56173479223713</v>
      </c>
      <c r="AO74" s="60">
        <f t="shared" ca="1" si="72"/>
        <v>239.56173479223713</v>
      </c>
      <c r="AP74" s="63">
        <f t="shared" si="49"/>
        <v>35</v>
      </c>
      <c r="AQ74" s="62">
        <f t="shared" si="50"/>
        <v>1.6840416765447559</v>
      </c>
      <c r="AR74" s="62">
        <f t="shared" si="51"/>
        <v>84.2020838272378</v>
      </c>
      <c r="AS74" s="62">
        <f t="shared" si="52"/>
        <v>168.4041676544756</v>
      </c>
      <c r="AT74" s="62">
        <f t="shared" si="53"/>
        <v>-84.2020838272378</v>
      </c>
      <c r="AU74" s="62">
        <f t="shared" si="54"/>
        <v>421.010419136189</v>
      </c>
      <c r="AV74" s="62">
        <f t="shared" si="55"/>
        <v>-168.4041676544756</v>
      </c>
      <c r="AW74" s="63">
        <f t="shared" si="67"/>
        <v>252.6062514817134</v>
      </c>
      <c r="AX74" s="61" t="str">
        <f t="shared" ca="1" si="56"/>
        <v>VINTO</v>
      </c>
      <c r="AY74" s="69">
        <f t="shared" ca="1" si="68"/>
        <v>10040.438265207762</v>
      </c>
      <c r="AZ74" s="51">
        <f t="shared" si="57"/>
        <v>589.41458679066454</v>
      </c>
      <c r="BA74" s="55">
        <f t="shared" ca="1" si="58"/>
        <v>6.0011511477541808E-2</v>
      </c>
      <c r="BB74" s="55">
        <f t="shared" ca="1" si="69"/>
        <v>1.4166855113778609</v>
      </c>
      <c r="BC74" s="64">
        <f t="shared" ca="1" si="59"/>
        <v>74.298328196728392</v>
      </c>
      <c r="BE74" s="52" t="str">
        <f t="shared" ca="1" si="60"/>
        <v/>
      </c>
      <c r="BF74" s="52">
        <f t="shared" ca="1" si="61"/>
        <v>13.399999999999954</v>
      </c>
      <c r="BG74" s="52">
        <f t="shared" ca="1" si="62"/>
        <v>13.399999999999954</v>
      </c>
      <c r="BH74" s="52">
        <f t="shared" ca="1" si="63"/>
        <v>13.399999999999954</v>
      </c>
    </row>
    <row r="75" spans="19:60">
      <c r="S75" s="68">
        <f t="shared" si="70"/>
        <v>7</v>
      </c>
      <c r="T75" s="69">
        <f t="shared" si="70"/>
        <v>2</v>
      </c>
      <c r="U75" s="70">
        <f t="shared" si="48"/>
        <v>5</v>
      </c>
      <c r="V75" s="68">
        <f t="shared" si="64"/>
        <v>2</v>
      </c>
      <c r="W75" s="70">
        <f t="shared" si="64"/>
        <v>7</v>
      </c>
      <c r="X75" s="71">
        <f t="shared" si="64"/>
        <v>0.7142857142857143</v>
      </c>
      <c r="Y75" s="71">
        <f t="shared" si="64"/>
        <v>0.5</v>
      </c>
      <c r="Z75" s="69">
        <f t="shared" si="64"/>
        <v>10000</v>
      </c>
      <c r="AA75" s="69">
        <f t="shared" ca="1" si="64"/>
        <v>9821.692076715015</v>
      </c>
      <c r="AB75" s="69">
        <f t="shared" ca="1" si="65"/>
        <v>-178.30792328498501</v>
      </c>
      <c r="AC75" s="69">
        <f t="shared" ca="1" si="66"/>
        <v>179.70767495135402</v>
      </c>
      <c r="AD75" s="73">
        <f t="shared" si="71"/>
        <v>13.299999999999955</v>
      </c>
      <c r="AE75" s="69">
        <f t="shared" si="72"/>
        <v>0.70000000000000007</v>
      </c>
      <c r="AF75" s="69">
        <f t="shared" si="72"/>
        <v>5.6000000000000005</v>
      </c>
      <c r="AG75" s="78">
        <f t="shared" si="72"/>
        <v>200</v>
      </c>
      <c r="AH75" s="60">
        <f t="shared" si="72"/>
        <v>50</v>
      </c>
      <c r="AI75" s="60">
        <f t="shared" si="72"/>
        <v>280</v>
      </c>
      <c r="AJ75" s="60">
        <f t="shared" si="72"/>
        <v>10280</v>
      </c>
      <c r="AK75" s="60">
        <f t="shared" si="72"/>
        <v>423.30792328498489</v>
      </c>
      <c r="AL75" s="60">
        <f t="shared" si="72"/>
        <v>8.4661584656996975</v>
      </c>
      <c r="AM75" s="60">
        <f t="shared" ca="1" si="72"/>
        <v>-239.56173479223713</v>
      </c>
      <c r="AN75" s="60">
        <f t="shared" ca="1" si="72"/>
        <v>-239.56173479223713</v>
      </c>
      <c r="AO75" s="60">
        <f t="shared" ca="1" si="72"/>
        <v>239.56173479223713</v>
      </c>
      <c r="AP75" s="63">
        <f t="shared" si="49"/>
        <v>35</v>
      </c>
      <c r="AQ75" s="62">
        <f t="shared" si="50"/>
        <v>1.6891848470450923</v>
      </c>
      <c r="AR75" s="62">
        <f t="shared" si="51"/>
        <v>84.45924235225462</v>
      </c>
      <c r="AS75" s="62">
        <f t="shared" si="52"/>
        <v>168.91848470450924</v>
      </c>
      <c r="AT75" s="62">
        <f t="shared" si="53"/>
        <v>-84.45924235225462</v>
      </c>
      <c r="AU75" s="62">
        <f t="shared" si="54"/>
        <v>422.29621176127307</v>
      </c>
      <c r="AV75" s="62">
        <f t="shared" si="55"/>
        <v>-168.91848470450924</v>
      </c>
      <c r="AW75" s="63">
        <f t="shared" si="67"/>
        <v>253.37772705676383</v>
      </c>
      <c r="AX75" s="61" t="str">
        <f t="shared" ca="1" si="56"/>
        <v>VINTO</v>
      </c>
      <c r="AY75" s="69">
        <f t="shared" ca="1" si="68"/>
        <v>10040.438265207762</v>
      </c>
      <c r="AZ75" s="51">
        <f t="shared" si="57"/>
        <v>591.21469646578237</v>
      </c>
      <c r="BA75" s="55">
        <f t="shared" ca="1" si="58"/>
        <v>6.0194790454428639E-2</v>
      </c>
      <c r="BB75" s="55">
        <f t="shared" ca="1" si="69"/>
        <v>1.4210121591276494</v>
      </c>
      <c r="BC75" s="64">
        <f t="shared" ca="1" si="59"/>
        <v>75.069803771778822</v>
      </c>
      <c r="BE75" s="52" t="str">
        <f t="shared" ca="1" si="60"/>
        <v/>
      </c>
      <c r="BF75" s="52">
        <f t="shared" ca="1" si="61"/>
        <v>13.299999999999955</v>
      </c>
      <c r="BG75" s="52">
        <f t="shared" ca="1" si="62"/>
        <v>13.299999999999955</v>
      </c>
      <c r="BH75" s="52">
        <f t="shared" ca="1" si="63"/>
        <v>13.299999999999955</v>
      </c>
    </row>
    <row r="76" spans="19:60">
      <c r="S76" s="68">
        <f t="shared" si="70"/>
        <v>7</v>
      </c>
      <c r="T76" s="69">
        <f t="shared" si="70"/>
        <v>2</v>
      </c>
      <c r="U76" s="70">
        <f t="shared" si="48"/>
        <v>5</v>
      </c>
      <c r="V76" s="68">
        <f t="shared" si="64"/>
        <v>2</v>
      </c>
      <c r="W76" s="70">
        <f t="shared" si="64"/>
        <v>7</v>
      </c>
      <c r="X76" s="71">
        <f t="shared" si="64"/>
        <v>0.7142857142857143</v>
      </c>
      <c r="Y76" s="71">
        <f t="shared" si="64"/>
        <v>0.5</v>
      </c>
      <c r="Z76" s="69">
        <f t="shared" si="64"/>
        <v>10000</v>
      </c>
      <c r="AA76" s="69">
        <f t="shared" ca="1" si="64"/>
        <v>9821.692076715015</v>
      </c>
      <c r="AB76" s="69">
        <f t="shared" ca="1" si="65"/>
        <v>-178.30792328498501</v>
      </c>
      <c r="AC76" s="69">
        <f t="shared" ca="1" si="66"/>
        <v>179.70767495135402</v>
      </c>
      <c r="AD76" s="73">
        <f t="shared" si="71"/>
        <v>13.199999999999955</v>
      </c>
      <c r="AE76" s="69">
        <f t="shared" si="72"/>
        <v>0.70000000000000007</v>
      </c>
      <c r="AF76" s="69">
        <f t="shared" si="72"/>
        <v>5.6000000000000005</v>
      </c>
      <c r="AG76" s="78">
        <f t="shared" si="72"/>
        <v>200</v>
      </c>
      <c r="AH76" s="60">
        <f t="shared" si="72"/>
        <v>50</v>
      </c>
      <c r="AI76" s="60">
        <f t="shared" si="72"/>
        <v>280</v>
      </c>
      <c r="AJ76" s="60">
        <f t="shared" si="72"/>
        <v>10280</v>
      </c>
      <c r="AK76" s="60">
        <f t="shared" si="72"/>
        <v>423.30792328498489</v>
      </c>
      <c r="AL76" s="60">
        <f t="shared" si="72"/>
        <v>8.4661584656996975</v>
      </c>
      <c r="AM76" s="60">
        <f t="shared" ca="1" si="72"/>
        <v>-239.56173479223713</v>
      </c>
      <c r="AN76" s="60">
        <f t="shared" ca="1" si="72"/>
        <v>-239.56173479223713</v>
      </c>
      <c r="AO76" s="60">
        <f t="shared" ca="1" si="72"/>
        <v>239.56173479223713</v>
      </c>
      <c r="AP76" s="63">
        <f t="shared" si="49"/>
        <v>35</v>
      </c>
      <c r="AQ76" s="62">
        <f t="shared" si="50"/>
        <v>1.6944059443711916</v>
      </c>
      <c r="AR76" s="62">
        <f t="shared" si="51"/>
        <v>84.72029721855958</v>
      </c>
      <c r="AS76" s="62">
        <f t="shared" si="52"/>
        <v>169.44059443711916</v>
      </c>
      <c r="AT76" s="62">
        <f t="shared" si="53"/>
        <v>-84.72029721855958</v>
      </c>
      <c r="AU76" s="62">
        <f t="shared" si="54"/>
        <v>423.60148609279793</v>
      </c>
      <c r="AV76" s="62">
        <f t="shared" si="55"/>
        <v>-169.44059443711916</v>
      </c>
      <c r="AW76" s="63">
        <f t="shared" si="67"/>
        <v>254.16089165567877</v>
      </c>
      <c r="AX76" s="61" t="str">
        <f t="shared" ca="1" si="56"/>
        <v>VINTO</v>
      </c>
      <c r="AY76" s="69">
        <f t="shared" ca="1" si="68"/>
        <v>10040.438265207762</v>
      </c>
      <c r="AZ76" s="51">
        <f t="shared" si="57"/>
        <v>593.04208052991703</v>
      </c>
      <c r="BA76" s="55">
        <f t="shared" ca="1" si="58"/>
        <v>6.0380846385510716E-2</v>
      </c>
      <c r="BB76" s="55">
        <f t="shared" ca="1" si="69"/>
        <v>1.4254043621463748</v>
      </c>
      <c r="BC76" s="64">
        <f t="shared" ca="1" si="59"/>
        <v>75.852968370693759</v>
      </c>
      <c r="BE76" s="52" t="str">
        <f t="shared" ca="1" si="60"/>
        <v/>
      </c>
      <c r="BF76" s="52">
        <f t="shared" ca="1" si="61"/>
        <v>13.199999999999955</v>
      </c>
      <c r="BG76" s="52">
        <f t="shared" ca="1" si="62"/>
        <v>13.199999999999955</v>
      </c>
      <c r="BH76" s="52">
        <f t="shared" ca="1" si="63"/>
        <v>13.199999999999955</v>
      </c>
    </row>
    <row r="77" spans="19:60">
      <c r="S77" s="68">
        <f t="shared" si="70"/>
        <v>7</v>
      </c>
      <c r="T77" s="69">
        <f t="shared" si="70"/>
        <v>2</v>
      </c>
      <c r="U77" s="70">
        <f t="shared" si="48"/>
        <v>5</v>
      </c>
      <c r="V77" s="68">
        <f t="shared" si="64"/>
        <v>2</v>
      </c>
      <c r="W77" s="70">
        <f t="shared" si="64"/>
        <v>7</v>
      </c>
      <c r="X77" s="71">
        <f t="shared" si="64"/>
        <v>0.7142857142857143</v>
      </c>
      <c r="Y77" s="71">
        <f t="shared" si="64"/>
        <v>0.5</v>
      </c>
      <c r="Z77" s="69">
        <f t="shared" si="64"/>
        <v>10000</v>
      </c>
      <c r="AA77" s="69">
        <f t="shared" ca="1" si="64"/>
        <v>9821.692076715015</v>
      </c>
      <c r="AB77" s="69">
        <f t="shared" ca="1" si="65"/>
        <v>-178.30792328498501</v>
      </c>
      <c r="AC77" s="69">
        <f t="shared" ca="1" si="66"/>
        <v>179.70767495135402</v>
      </c>
      <c r="AD77" s="73">
        <f t="shared" si="71"/>
        <v>13.099999999999955</v>
      </c>
      <c r="AE77" s="69">
        <f t="shared" si="72"/>
        <v>0.70000000000000007</v>
      </c>
      <c r="AF77" s="69">
        <f t="shared" si="72"/>
        <v>5.6000000000000005</v>
      </c>
      <c r="AG77" s="78">
        <f t="shared" si="72"/>
        <v>200</v>
      </c>
      <c r="AH77" s="60">
        <f t="shared" si="72"/>
        <v>50</v>
      </c>
      <c r="AI77" s="60">
        <f t="shared" si="72"/>
        <v>280</v>
      </c>
      <c r="AJ77" s="60">
        <f t="shared" si="72"/>
        <v>10280</v>
      </c>
      <c r="AK77" s="60">
        <f t="shared" si="72"/>
        <v>423.30792328498489</v>
      </c>
      <c r="AL77" s="60">
        <f t="shared" si="72"/>
        <v>8.4661584656996975</v>
      </c>
      <c r="AM77" s="60">
        <f t="shared" ca="1" si="72"/>
        <v>-239.56173479223713</v>
      </c>
      <c r="AN77" s="60">
        <f t="shared" ca="1" si="72"/>
        <v>-239.56173479223713</v>
      </c>
      <c r="AO77" s="60">
        <f t="shared" ca="1" si="72"/>
        <v>239.56173479223713</v>
      </c>
      <c r="AP77" s="63">
        <f t="shared" si="49"/>
        <v>35</v>
      </c>
      <c r="AQ77" s="62">
        <f t="shared" si="50"/>
        <v>1.6997067531068495</v>
      </c>
      <c r="AR77" s="62">
        <f t="shared" si="51"/>
        <v>84.985337655342477</v>
      </c>
      <c r="AS77" s="62">
        <f t="shared" si="52"/>
        <v>169.97067531068495</v>
      </c>
      <c r="AT77" s="62">
        <f t="shared" si="53"/>
        <v>-84.985337655342477</v>
      </c>
      <c r="AU77" s="62">
        <f t="shared" si="54"/>
        <v>424.92668827671241</v>
      </c>
      <c r="AV77" s="62">
        <f t="shared" si="55"/>
        <v>-169.97067531068495</v>
      </c>
      <c r="AW77" s="63">
        <f t="shared" si="67"/>
        <v>254.95601296602746</v>
      </c>
      <c r="AX77" s="61" t="str">
        <f t="shared" ca="1" si="56"/>
        <v>VINTO</v>
      </c>
      <c r="AY77" s="69">
        <f t="shared" ca="1" si="68"/>
        <v>10040.438265207762</v>
      </c>
      <c r="AZ77" s="51">
        <f t="shared" si="57"/>
        <v>594.89736358739731</v>
      </c>
      <c r="BA77" s="55">
        <f t="shared" ca="1" si="58"/>
        <v>6.0569742865158933E-2</v>
      </c>
      <c r="BB77" s="55">
        <f t="shared" ca="1" si="69"/>
        <v>1.4298636216997367</v>
      </c>
      <c r="BC77" s="64">
        <f t="shared" ca="1" si="59"/>
        <v>76.64808968104245</v>
      </c>
      <c r="BE77" s="52" t="str">
        <f t="shared" ca="1" si="60"/>
        <v/>
      </c>
      <c r="BF77" s="52">
        <f t="shared" ca="1" si="61"/>
        <v>13.099999999999955</v>
      </c>
      <c r="BG77" s="52">
        <f t="shared" ca="1" si="62"/>
        <v>13.099999999999955</v>
      </c>
      <c r="BH77" s="52">
        <f t="shared" ca="1" si="63"/>
        <v>13.099999999999955</v>
      </c>
    </row>
    <row r="78" spans="19:60">
      <c r="S78" s="68">
        <f t="shared" si="70"/>
        <v>7</v>
      </c>
      <c r="T78" s="69">
        <f t="shared" si="70"/>
        <v>2</v>
      </c>
      <c r="U78" s="70">
        <f t="shared" si="48"/>
        <v>5</v>
      </c>
      <c r="V78" s="68">
        <f t="shared" si="64"/>
        <v>2</v>
      </c>
      <c r="W78" s="70">
        <f t="shared" si="64"/>
        <v>7</v>
      </c>
      <c r="X78" s="71">
        <f t="shared" si="64"/>
        <v>0.7142857142857143</v>
      </c>
      <c r="Y78" s="71">
        <f t="shared" si="64"/>
        <v>0.5</v>
      </c>
      <c r="Z78" s="69">
        <f t="shared" si="64"/>
        <v>10000</v>
      </c>
      <c r="AA78" s="69">
        <f t="shared" ca="1" si="64"/>
        <v>9821.692076715015</v>
      </c>
      <c r="AB78" s="69">
        <f t="shared" ca="1" si="65"/>
        <v>-178.30792328498501</v>
      </c>
      <c r="AC78" s="69">
        <f t="shared" ca="1" si="66"/>
        <v>179.70767495135402</v>
      </c>
      <c r="AD78" s="73">
        <f t="shared" si="71"/>
        <v>12.999999999999956</v>
      </c>
      <c r="AE78" s="69">
        <f t="shared" si="72"/>
        <v>0.70000000000000007</v>
      </c>
      <c r="AF78" s="69">
        <f t="shared" si="72"/>
        <v>5.6000000000000005</v>
      </c>
      <c r="AG78" s="78">
        <f t="shared" si="72"/>
        <v>200</v>
      </c>
      <c r="AH78" s="60">
        <f t="shared" si="72"/>
        <v>50</v>
      </c>
      <c r="AI78" s="60">
        <f t="shared" si="72"/>
        <v>280</v>
      </c>
      <c r="AJ78" s="60">
        <f t="shared" si="72"/>
        <v>10280</v>
      </c>
      <c r="AK78" s="60">
        <f t="shared" si="72"/>
        <v>423.30792328498489</v>
      </c>
      <c r="AL78" s="60">
        <f t="shared" si="72"/>
        <v>8.4661584656996975</v>
      </c>
      <c r="AM78" s="60">
        <f t="shared" ca="1" si="72"/>
        <v>-239.56173479223713</v>
      </c>
      <c r="AN78" s="60">
        <f t="shared" ca="1" si="72"/>
        <v>-239.56173479223713</v>
      </c>
      <c r="AO78" s="60">
        <f t="shared" ca="1" si="72"/>
        <v>239.56173479223713</v>
      </c>
      <c r="AP78" s="63">
        <f t="shared" si="49"/>
        <v>35</v>
      </c>
      <c r="AQ78" s="62">
        <f t="shared" si="50"/>
        <v>1.705089112746133</v>
      </c>
      <c r="AR78" s="62">
        <f t="shared" si="51"/>
        <v>85.254455637306648</v>
      </c>
      <c r="AS78" s="62">
        <f t="shared" si="52"/>
        <v>170.5089112746133</v>
      </c>
      <c r="AT78" s="62">
        <f t="shared" si="53"/>
        <v>-85.254455637306648</v>
      </c>
      <c r="AU78" s="62">
        <f t="shared" si="54"/>
        <v>426.27227818653324</v>
      </c>
      <c r="AV78" s="62">
        <f t="shared" si="55"/>
        <v>-170.5089112746133</v>
      </c>
      <c r="AW78" s="63">
        <f t="shared" si="67"/>
        <v>255.76336691191995</v>
      </c>
      <c r="AX78" s="61" t="str">
        <f t="shared" ca="1" si="56"/>
        <v>VINTO</v>
      </c>
      <c r="AY78" s="69">
        <f t="shared" ca="1" si="68"/>
        <v>10040.438265207762</v>
      </c>
      <c r="AZ78" s="51">
        <f t="shared" si="57"/>
        <v>596.7811894611466</v>
      </c>
      <c r="BA78" s="55">
        <f t="shared" ca="1" si="58"/>
        <v>6.076154544449406E-2</v>
      </c>
      <c r="BB78" s="55">
        <f t="shared" ca="1" si="69"/>
        <v>1.4343914852462269</v>
      </c>
      <c r="BC78" s="64">
        <f t="shared" ca="1" si="59"/>
        <v>77.455443626934937</v>
      </c>
      <c r="BE78" s="52" t="str">
        <f t="shared" ca="1" si="60"/>
        <v/>
      </c>
      <c r="BF78" s="52">
        <f t="shared" ca="1" si="61"/>
        <v>12.999999999999956</v>
      </c>
      <c r="BG78" s="52">
        <f t="shared" ca="1" si="62"/>
        <v>12.999999999999956</v>
      </c>
      <c r="BH78" s="52">
        <f t="shared" ca="1" si="63"/>
        <v>12.999999999999956</v>
      </c>
    </row>
    <row r="79" spans="19:60">
      <c r="S79" s="68">
        <f t="shared" si="70"/>
        <v>7</v>
      </c>
      <c r="T79" s="69">
        <f t="shared" si="70"/>
        <v>2</v>
      </c>
      <c r="U79" s="70">
        <f t="shared" si="48"/>
        <v>5</v>
      </c>
      <c r="V79" s="68">
        <f t="shared" si="64"/>
        <v>2</v>
      </c>
      <c r="W79" s="70">
        <f t="shared" si="64"/>
        <v>7</v>
      </c>
      <c r="X79" s="71">
        <f t="shared" si="64"/>
        <v>0.7142857142857143</v>
      </c>
      <c r="Y79" s="71">
        <f t="shared" si="64"/>
        <v>0.5</v>
      </c>
      <c r="Z79" s="69">
        <f t="shared" si="64"/>
        <v>10000</v>
      </c>
      <c r="AA79" s="69">
        <f t="shared" ca="1" si="64"/>
        <v>9821.692076715015</v>
      </c>
      <c r="AB79" s="69">
        <f t="shared" ca="1" si="65"/>
        <v>-178.30792328498501</v>
      </c>
      <c r="AC79" s="69">
        <f t="shared" ca="1" si="66"/>
        <v>179.70767495135402</v>
      </c>
      <c r="AD79" s="73">
        <f t="shared" si="71"/>
        <v>12.899999999999956</v>
      </c>
      <c r="AE79" s="69">
        <f t="shared" si="72"/>
        <v>0.70000000000000007</v>
      </c>
      <c r="AF79" s="69">
        <f t="shared" si="72"/>
        <v>5.6000000000000005</v>
      </c>
      <c r="AG79" s="78">
        <f t="shared" si="72"/>
        <v>200</v>
      </c>
      <c r="AH79" s="60">
        <f t="shared" si="72"/>
        <v>50</v>
      </c>
      <c r="AI79" s="60">
        <f t="shared" si="72"/>
        <v>280</v>
      </c>
      <c r="AJ79" s="60">
        <f t="shared" si="72"/>
        <v>10280</v>
      </c>
      <c r="AK79" s="60">
        <f t="shared" si="72"/>
        <v>423.30792328498489</v>
      </c>
      <c r="AL79" s="60">
        <f t="shared" si="72"/>
        <v>8.4661584656996975</v>
      </c>
      <c r="AM79" s="60">
        <f t="shared" ca="1" si="72"/>
        <v>-239.56173479223713</v>
      </c>
      <c r="AN79" s="60">
        <f t="shared" ca="1" si="72"/>
        <v>-239.56173479223713</v>
      </c>
      <c r="AO79" s="60">
        <f t="shared" ca="1" si="72"/>
        <v>239.56173479223713</v>
      </c>
      <c r="AP79" s="63">
        <f t="shared" si="49"/>
        <v>35</v>
      </c>
      <c r="AQ79" s="62">
        <f t="shared" si="50"/>
        <v>1.7105549198216843</v>
      </c>
      <c r="AR79" s="62">
        <f t="shared" si="51"/>
        <v>85.527745991084217</v>
      </c>
      <c r="AS79" s="62">
        <f t="shared" si="52"/>
        <v>171.05549198216843</v>
      </c>
      <c r="AT79" s="62">
        <f t="shared" si="53"/>
        <v>-85.527745991084217</v>
      </c>
      <c r="AU79" s="62">
        <f t="shared" si="54"/>
        <v>427.63872995542107</v>
      </c>
      <c r="AV79" s="62">
        <f t="shared" si="55"/>
        <v>-171.05549198216843</v>
      </c>
      <c r="AW79" s="63">
        <f t="shared" si="67"/>
        <v>256.58323797325261</v>
      </c>
      <c r="AX79" s="61" t="str">
        <f t="shared" ca="1" si="56"/>
        <v>VINTO</v>
      </c>
      <c r="AY79" s="69">
        <f t="shared" ca="1" si="68"/>
        <v>10040.438265207762</v>
      </c>
      <c r="AZ79" s="51">
        <f t="shared" si="57"/>
        <v>598.69422193758953</v>
      </c>
      <c r="BA79" s="55">
        <f t="shared" ca="1" si="58"/>
        <v>6.0956321707229713E-2</v>
      </c>
      <c r="BB79" s="55">
        <f t="shared" ca="1" si="69"/>
        <v>1.4389895482275465</v>
      </c>
      <c r="BC79" s="64">
        <f t="shared" ca="1" si="59"/>
        <v>78.275314688267599</v>
      </c>
      <c r="BE79" s="52" t="str">
        <f t="shared" ca="1" si="60"/>
        <v/>
      </c>
      <c r="BF79" s="52">
        <f t="shared" ca="1" si="61"/>
        <v>12.899999999999956</v>
      </c>
      <c r="BG79" s="52">
        <f t="shared" ca="1" si="62"/>
        <v>12.899999999999956</v>
      </c>
      <c r="BH79" s="52">
        <f t="shared" ca="1" si="63"/>
        <v>12.899999999999956</v>
      </c>
    </row>
    <row r="80" spans="19:60">
      <c r="S80" s="68">
        <f t="shared" si="70"/>
        <v>7</v>
      </c>
      <c r="T80" s="69">
        <f t="shared" si="70"/>
        <v>2</v>
      </c>
      <c r="U80" s="70">
        <f t="shared" si="48"/>
        <v>5</v>
      </c>
      <c r="V80" s="68">
        <f t="shared" si="64"/>
        <v>2</v>
      </c>
      <c r="W80" s="70">
        <f t="shared" si="64"/>
        <v>7</v>
      </c>
      <c r="X80" s="71">
        <f t="shared" si="64"/>
        <v>0.7142857142857143</v>
      </c>
      <c r="Y80" s="71">
        <f t="shared" si="64"/>
        <v>0.5</v>
      </c>
      <c r="Z80" s="69">
        <f t="shared" si="64"/>
        <v>10000</v>
      </c>
      <c r="AA80" s="69">
        <f t="shared" ca="1" si="64"/>
        <v>9821.692076715015</v>
      </c>
      <c r="AB80" s="69">
        <f t="shared" ca="1" si="65"/>
        <v>-178.30792328498501</v>
      </c>
      <c r="AC80" s="69">
        <f t="shared" ca="1" si="66"/>
        <v>179.70767495135402</v>
      </c>
      <c r="AD80" s="73">
        <f t="shared" si="71"/>
        <v>12.799999999999956</v>
      </c>
      <c r="AE80" s="69">
        <f t="shared" si="72"/>
        <v>0.70000000000000007</v>
      </c>
      <c r="AF80" s="69">
        <f t="shared" si="72"/>
        <v>5.6000000000000005</v>
      </c>
      <c r="AG80" s="78">
        <f t="shared" si="72"/>
        <v>200</v>
      </c>
      <c r="AH80" s="60">
        <f t="shared" si="72"/>
        <v>50</v>
      </c>
      <c r="AI80" s="60">
        <f t="shared" si="72"/>
        <v>280</v>
      </c>
      <c r="AJ80" s="60">
        <f t="shared" si="72"/>
        <v>10280</v>
      </c>
      <c r="AK80" s="60">
        <f t="shared" si="72"/>
        <v>423.30792328498489</v>
      </c>
      <c r="AL80" s="60">
        <f t="shared" si="72"/>
        <v>8.4661584656996975</v>
      </c>
      <c r="AM80" s="60">
        <f t="shared" ca="1" si="72"/>
        <v>-239.56173479223713</v>
      </c>
      <c r="AN80" s="60">
        <f t="shared" ca="1" si="72"/>
        <v>-239.56173479223713</v>
      </c>
      <c r="AO80" s="60">
        <f t="shared" ca="1" si="72"/>
        <v>239.56173479223713</v>
      </c>
      <c r="AP80" s="63">
        <f t="shared" si="49"/>
        <v>35</v>
      </c>
      <c r="AQ80" s="62">
        <f t="shared" si="50"/>
        <v>1.7161061301327911</v>
      </c>
      <c r="AR80" s="62">
        <f t="shared" si="51"/>
        <v>85.805306506639553</v>
      </c>
      <c r="AS80" s="62">
        <f t="shared" si="52"/>
        <v>171.61061301327911</v>
      </c>
      <c r="AT80" s="62">
        <f t="shared" si="53"/>
        <v>-85.805306506639553</v>
      </c>
      <c r="AU80" s="62">
        <f t="shared" si="54"/>
        <v>429.02653253319778</v>
      </c>
      <c r="AV80" s="62">
        <f t="shared" si="55"/>
        <v>-171.61061301327911</v>
      </c>
      <c r="AW80" s="63">
        <f t="shared" si="67"/>
        <v>257.4159195199187</v>
      </c>
      <c r="AX80" s="61" t="str">
        <f t="shared" ca="1" si="56"/>
        <v>VINTO</v>
      </c>
      <c r="AY80" s="69">
        <f t="shared" ca="1" si="68"/>
        <v>10040.438265207762</v>
      </c>
      <c r="AZ80" s="51">
        <f t="shared" si="57"/>
        <v>600.63714554647686</v>
      </c>
      <c r="BA80" s="55">
        <f t="shared" ca="1" si="58"/>
        <v>6.1154141349070608E-2</v>
      </c>
      <c r="BB80" s="55">
        <f t="shared" ca="1" si="69"/>
        <v>1.4436594559429499</v>
      </c>
      <c r="BC80" s="64">
        <f t="shared" ca="1" si="59"/>
        <v>79.107996234933694</v>
      </c>
      <c r="BE80" s="52" t="str">
        <f t="shared" ca="1" si="60"/>
        <v/>
      </c>
      <c r="BF80" s="52">
        <f t="shared" ca="1" si="61"/>
        <v>12.799999999999956</v>
      </c>
      <c r="BG80" s="52">
        <f t="shared" ca="1" si="62"/>
        <v>12.799999999999956</v>
      </c>
      <c r="BH80" s="52">
        <f t="shared" ca="1" si="63"/>
        <v>12.799999999999956</v>
      </c>
    </row>
    <row r="81" spans="19:60">
      <c r="S81" s="68">
        <f t="shared" si="70"/>
        <v>7</v>
      </c>
      <c r="T81" s="69">
        <f t="shared" si="70"/>
        <v>2</v>
      </c>
      <c r="U81" s="70">
        <f t="shared" si="48"/>
        <v>5</v>
      </c>
      <c r="V81" s="68">
        <f t="shared" si="64"/>
        <v>2</v>
      </c>
      <c r="W81" s="70">
        <f t="shared" si="64"/>
        <v>7</v>
      </c>
      <c r="X81" s="71">
        <f t="shared" si="64"/>
        <v>0.7142857142857143</v>
      </c>
      <c r="Y81" s="71">
        <f t="shared" si="64"/>
        <v>0.5</v>
      </c>
      <c r="Z81" s="69">
        <f t="shared" si="64"/>
        <v>10000</v>
      </c>
      <c r="AA81" s="69">
        <f t="shared" ca="1" si="64"/>
        <v>9821.692076715015</v>
      </c>
      <c r="AB81" s="69">
        <f t="shared" ca="1" si="65"/>
        <v>-178.30792328498501</v>
      </c>
      <c r="AC81" s="69">
        <f t="shared" ca="1" si="66"/>
        <v>179.70767495135402</v>
      </c>
      <c r="AD81" s="73">
        <f t="shared" si="71"/>
        <v>12.699999999999957</v>
      </c>
      <c r="AE81" s="69">
        <f t="shared" si="72"/>
        <v>0.70000000000000007</v>
      </c>
      <c r="AF81" s="69">
        <f t="shared" si="72"/>
        <v>5.6000000000000005</v>
      </c>
      <c r="AG81" s="78">
        <f t="shared" si="72"/>
        <v>200</v>
      </c>
      <c r="AH81" s="60">
        <f t="shared" si="72"/>
        <v>50</v>
      </c>
      <c r="AI81" s="60">
        <f t="shared" si="72"/>
        <v>280</v>
      </c>
      <c r="AJ81" s="60">
        <f t="shared" si="72"/>
        <v>10280</v>
      </c>
      <c r="AK81" s="60">
        <f t="shared" si="72"/>
        <v>423.30792328498489</v>
      </c>
      <c r="AL81" s="60">
        <f t="shared" si="72"/>
        <v>8.4661584656996975</v>
      </c>
      <c r="AM81" s="60">
        <f t="shared" ca="1" si="72"/>
        <v>-239.56173479223713</v>
      </c>
      <c r="AN81" s="60">
        <f t="shared" ca="1" si="72"/>
        <v>-239.56173479223713</v>
      </c>
      <c r="AO81" s="60">
        <f t="shared" ca="1" si="72"/>
        <v>239.56173479223713</v>
      </c>
      <c r="AP81" s="63">
        <f t="shared" si="49"/>
        <v>35</v>
      </c>
      <c r="AQ81" s="62">
        <f t="shared" si="50"/>
        <v>1.7217447610787189</v>
      </c>
      <c r="AR81" s="62">
        <f t="shared" si="51"/>
        <v>86.087238053935948</v>
      </c>
      <c r="AS81" s="62">
        <f t="shared" si="52"/>
        <v>172.1744761078719</v>
      </c>
      <c r="AT81" s="62">
        <f t="shared" si="53"/>
        <v>-86.087238053935948</v>
      </c>
      <c r="AU81" s="62">
        <f t="shared" si="54"/>
        <v>430.43619026967974</v>
      </c>
      <c r="AV81" s="62">
        <f t="shared" si="55"/>
        <v>-172.1744761078719</v>
      </c>
      <c r="AW81" s="63">
        <f t="shared" si="67"/>
        <v>258.26171416180784</v>
      </c>
      <c r="AX81" s="61" t="str">
        <f t="shared" ca="1" si="56"/>
        <v>VINTO</v>
      </c>
      <c r="AY81" s="69">
        <f t="shared" ca="1" si="68"/>
        <v>10040.438265207762</v>
      </c>
      <c r="AZ81" s="51">
        <f t="shared" si="57"/>
        <v>602.61066637755164</v>
      </c>
      <c r="BA81" s="55">
        <f t="shared" ca="1" si="58"/>
        <v>6.1355076260861778E-2</v>
      </c>
      <c r="BB81" s="55">
        <f t="shared" ca="1" si="69"/>
        <v>1.4484029055121388</v>
      </c>
      <c r="BC81" s="64">
        <f t="shared" ca="1" si="59"/>
        <v>79.953790876822836</v>
      </c>
      <c r="BE81" s="52" t="str">
        <f t="shared" ca="1" si="60"/>
        <v/>
      </c>
      <c r="BF81" s="52">
        <f t="shared" ca="1" si="61"/>
        <v>12.699999999999957</v>
      </c>
      <c r="BG81" s="52">
        <f t="shared" ca="1" si="62"/>
        <v>12.699999999999957</v>
      </c>
      <c r="BH81" s="52">
        <f t="shared" ca="1" si="63"/>
        <v>12.699999999999957</v>
      </c>
    </row>
    <row r="82" spans="19:60">
      <c r="S82" s="68">
        <f t="shared" si="70"/>
        <v>7</v>
      </c>
      <c r="T82" s="69">
        <f t="shared" si="70"/>
        <v>2</v>
      </c>
      <c r="U82" s="70">
        <f t="shared" si="48"/>
        <v>5</v>
      </c>
      <c r="V82" s="68">
        <f t="shared" si="64"/>
        <v>2</v>
      </c>
      <c r="W82" s="70">
        <f t="shared" si="64"/>
        <v>7</v>
      </c>
      <c r="X82" s="71">
        <f t="shared" si="64"/>
        <v>0.7142857142857143</v>
      </c>
      <c r="Y82" s="71">
        <f t="shared" si="64"/>
        <v>0.5</v>
      </c>
      <c r="Z82" s="69">
        <f t="shared" si="64"/>
        <v>10000</v>
      </c>
      <c r="AA82" s="69">
        <f t="shared" ca="1" si="64"/>
        <v>9821.692076715015</v>
      </c>
      <c r="AB82" s="69">
        <f t="shared" ca="1" si="65"/>
        <v>-178.30792328498501</v>
      </c>
      <c r="AC82" s="69">
        <f t="shared" ca="1" si="66"/>
        <v>179.70767495135402</v>
      </c>
      <c r="AD82" s="73">
        <f t="shared" si="71"/>
        <v>12.599999999999957</v>
      </c>
      <c r="AE82" s="69">
        <f t="shared" si="72"/>
        <v>0.70000000000000007</v>
      </c>
      <c r="AF82" s="69">
        <f t="shared" si="72"/>
        <v>5.6000000000000005</v>
      </c>
      <c r="AG82" s="78">
        <f t="shared" si="72"/>
        <v>200</v>
      </c>
      <c r="AH82" s="60">
        <f t="shared" si="72"/>
        <v>50</v>
      </c>
      <c r="AI82" s="60">
        <f t="shared" si="72"/>
        <v>280</v>
      </c>
      <c r="AJ82" s="60">
        <f t="shared" si="72"/>
        <v>10280</v>
      </c>
      <c r="AK82" s="60">
        <f t="shared" si="72"/>
        <v>423.30792328498489</v>
      </c>
      <c r="AL82" s="60">
        <f t="shared" si="72"/>
        <v>8.4661584656996975</v>
      </c>
      <c r="AM82" s="60">
        <f t="shared" ca="1" si="72"/>
        <v>-239.56173479223713</v>
      </c>
      <c r="AN82" s="60">
        <f t="shared" ca="1" si="72"/>
        <v>-239.56173479223713</v>
      </c>
      <c r="AO82" s="60">
        <f t="shared" ca="1" si="72"/>
        <v>239.56173479223713</v>
      </c>
      <c r="AP82" s="63">
        <f t="shared" si="49"/>
        <v>35</v>
      </c>
      <c r="AQ82" s="62">
        <f t="shared" si="50"/>
        <v>1.727472894103153</v>
      </c>
      <c r="AR82" s="62">
        <f t="shared" si="51"/>
        <v>86.373644705157645</v>
      </c>
      <c r="AS82" s="62">
        <f t="shared" si="52"/>
        <v>172.74728941031529</v>
      </c>
      <c r="AT82" s="62">
        <f t="shared" si="53"/>
        <v>-86.373644705157645</v>
      </c>
      <c r="AU82" s="62">
        <f t="shared" si="54"/>
        <v>431.86822352578821</v>
      </c>
      <c r="AV82" s="62">
        <f t="shared" si="55"/>
        <v>-172.74728941031529</v>
      </c>
      <c r="AW82" s="63">
        <f t="shared" si="67"/>
        <v>259.12093411547289</v>
      </c>
      <c r="AX82" s="61" t="str">
        <f t="shared" ca="1" si="56"/>
        <v>VINTO</v>
      </c>
      <c r="AY82" s="69">
        <f t="shared" ca="1" si="68"/>
        <v>10040.438265207762</v>
      </c>
      <c r="AZ82" s="51">
        <f t="shared" si="57"/>
        <v>604.61551293610353</v>
      </c>
      <c r="BA82" s="55">
        <f t="shared" ca="1" si="58"/>
        <v>6.1559200615697224E-2</v>
      </c>
      <c r="BB82" s="55">
        <f t="shared" ca="1" si="69"/>
        <v>1.4532216479316318</v>
      </c>
      <c r="BC82" s="64">
        <f t="shared" ca="1" si="59"/>
        <v>80.813010830487883</v>
      </c>
      <c r="BE82" s="52" t="str">
        <f t="shared" ca="1" si="60"/>
        <v/>
      </c>
      <c r="BF82" s="52">
        <f t="shared" ca="1" si="61"/>
        <v>12.599999999999957</v>
      </c>
      <c r="BG82" s="52">
        <f t="shared" ca="1" si="62"/>
        <v>12.599999999999957</v>
      </c>
      <c r="BH82" s="52">
        <f t="shared" ca="1" si="63"/>
        <v>12.599999999999957</v>
      </c>
    </row>
    <row r="83" spans="19:60">
      <c r="S83" s="68">
        <f t="shared" si="70"/>
        <v>7</v>
      </c>
      <c r="T83" s="69">
        <f t="shared" si="70"/>
        <v>2</v>
      </c>
      <c r="U83" s="70">
        <f t="shared" si="48"/>
        <v>5</v>
      </c>
      <c r="V83" s="68">
        <f t="shared" si="64"/>
        <v>2</v>
      </c>
      <c r="W83" s="70">
        <f t="shared" si="64"/>
        <v>7</v>
      </c>
      <c r="X83" s="71">
        <f t="shared" si="64"/>
        <v>0.7142857142857143</v>
      </c>
      <c r="Y83" s="71">
        <f t="shared" si="64"/>
        <v>0.5</v>
      </c>
      <c r="Z83" s="69">
        <f t="shared" si="64"/>
        <v>10000</v>
      </c>
      <c r="AA83" s="69">
        <f t="shared" ca="1" si="64"/>
        <v>9821.692076715015</v>
      </c>
      <c r="AB83" s="69">
        <f t="shared" ca="1" si="65"/>
        <v>-178.30792328498501</v>
      </c>
      <c r="AC83" s="69">
        <f t="shared" ca="1" si="66"/>
        <v>179.70767495135402</v>
      </c>
      <c r="AD83" s="73">
        <f t="shared" si="71"/>
        <v>12.499999999999957</v>
      </c>
      <c r="AE83" s="69">
        <f t="shared" si="72"/>
        <v>0.70000000000000007</v>
      </c>
      <c r="AF83" s="69">
        <f t="shared" si="72"/>
        <v>5.6000000000000005</v>
      </c>
      <c r="AG83" s="78">
        <f t="shared" si="72"/>
        <v>200</v>
      </c>
      <c r="AH83" s="60">
        <f t="shared" si="72"/>
        <v>50</v>
      </c>
      <c r="AI83" s="60">
        <f t="shared" si="72"/>
        <v>280</v>
      </c>
      <c r="AJ83" s="60">
        <f t="shared" si="72"/>
        <v>10280</v>
      </c>
      <c r="AK83" s="60">
        <f t="shared" si="72"/>
        <v>423.30792328498489</v>
      </c>
      <c r="AL83" s="60">
        <f t="shared" si="72"/>
        <v>8.4661584656996975</v>
      </c>
      <c r="AM83" s="60">
        <f t="shared" ca="1" si="72"/>
        <v>-239.56173479223713</v>
      </c>
      <c r="AN83" s="60">
        <f t="shared" ca="1" si="72"/>
        <v>-239.56173479223713</v>
      </c>
      <c r="AO83" s="60">
        <f t="shared" ca="1" si="72"/>
        <v>239.56173479223713</v>
      </c>
      <c r="AP83" s="63">
        <f t="shared" si="49"/>
        <v>35</v>
      </c>
      <c r="AQ83" s="62">
        <f t="shared" si="50"/>
        <v>1.7332926772559782</v>
      </c>
      <c r="AR83" s="62">
        <f t="shared" si="51"/>
        <v>86.664633862798908</v>
      </c>
      <c r="AS83" s="62">
        <f t="shared" si="52"/>
        <v>173.32926772559782</v>
      </c>
      <c r="AT83" s="62">
        <f t="shared" si="53"/>
        <v>-86.664633862798908</v>
      </c>
      <c r="AU83" s="62">
        <f t="shared" si="54"/>
        <v>433.32316931399453</v>
      </c>
      <c r="AV83" s="62">
        <f t="shared" si="55"/>
        <v>-173.32926772559782</v>
      </c>
      <c r="AW83" s="63">
        <f t="shared" si="67"/>
        <v>259.99390158839674</v>
      </c>
      <c r="AX83" s="61" t="str">
        <f t="shared" ca="1" si="56"/>
        <v>VINTO</v>
      </c>
      <c r="AY83" s="69">
        <f t="shared" ca="1" si="68"/>
        <v>10040.438265207762</v>
      </c>
      <c r="AZ83" s="51">
        <f t="shared" si="57"/>
        <v>606.65243703959231</v>
      </c>
      <c r="BA83" s="55">
        <f t="shared" ca="1" si="58"/>
        <v>6.1766590960210047E-2</v>
      </c>
      <c r="BB83" s="55">
        <f t="shared" ca="1" si="69"/>
        <v>1.4581174902298375</v>
      </c>
      <c r="BC83" s="64">
        <f t="shared" ca="1" si="59"/>
        <v>81.68597830341173</v>
      </c>
      <c r="BE83" s="52" t="str">
        <f t="shared" ca="1" si="60"/>
        <v/>
      </c>
      <c r="BF83" s="52">
        <f t="shared" ca="1" si="61"/>
        <v>12.499999999999957</v>
      </c>
      <c r="BG83" s="52">
        <f t="shared" ca="1" si="62"/>
        <v>12.499999999999957</v>
      </c>
      <c r="BH83" s="52">
        <f t="shared" ca="1" si="63"/>
        <v>12.499999999999957</v>
      </c>
    </row>
    <row r="84" spans="19:60">
      <c r="S84" s="68">
        <f t="shared" si="70"/>
        <v>7</v>
      </c>
      <c r="T84" s="69">
        <f t="shared" si="70"/>
        <v>2</v>
      </c>
      <c r="U84" s="70">
        <f t="shared" si="48"/>
        <v>5</v>
      </c>
      <c r="V84" s="68">
        <f t="shared" si="64"/>
        <v>2</v>
      </c>
      <c r="W84" s="70">
        <f t="shared" si="64"/>
        <v>7</v>
      </c>
      <c r="X84" s="71">
        <f t="shared" si="64"/>
        <v>0.7142857142857143</v>
      </c>
      <c r="Y84" s="71">
        <f t="shared" si="64"/>
        <v>0.5</v>
      </c>
      <c r="Z84" s="69">
        <f t="shared" si="64"/>
        <v>10000</v>
      </c>
      <c r="AA84" s="69">
        <f t="shared" ca="1" si="64"/>
        <v>9821.692076715015</v>
      </c>
      <c r="AB84" s="69">
        <f t="shared" ca="1" si="65"/>
        <v>-178.30792328498501</v>
      </c>
      <c r="AC84" s="69">
        <f t="shared" ca="1" si="66"/>
        <v>179.70767495135402</v>
      </c>
      <c r="AD84" s="73">
        <f t="shared" si="71"/>
        <v>12.399999999999958</v>
      </c>
      <c r="AE84" s="69">
        <f t="shared" si="72"/>
        <v>0.70000000000000007</v>
      </c>
      <c r="AF84" s="69">
        <f t="shared" si="72"/>
        <v>5.6000000000000005</v>
      </c>
      <c r="AG84" s="78">
        <f t="shared" si="72"/>
        <v>200</v>
      </c>
      <c r="AH84" s="60">
        <f t="shared" si="72"/>
        <v>50</v>
      </c>
      <c r="AI84" s="60">
        <f t="shared" si="72"/>
        <v>280</v>
      </c>
      <c r="AJ84" s="60">
        <f t="shared" si="72"/>
        <v>10280</v>
      </c>
      <c r="AK84" s="60">
        <f t="shared" si="72"/>
        <v>423.30792328498489</v>
      </c>
      <c r="AL84" s="60">
        <f t="shared" si="72"/>
        <v>8.4661584656996975</v>
      </c>
      <c r="AM84" s="60">
        <f t="shared" ca="1" si="72"/>
        <v>-239.56173479223713</v>
      </c>
      <c r="AN84" s="60">
        <f t="shared" ca="1" si="72"/>
        <v>-239.56173479223713</v>
      </c>
      <c r="AO84" s="60">
        <f t="shared" ca="1" si="72"/>
        <v>239.56173479223713</v>
      </c>
      <c r="AP84" s="63">
        <f t="shared" si="49"/>
        <v>35</v>
      </c>
      <c r="AQ84" s="62">
        <f t="shared" si="50"/>
        <v>1.7392063278790104</v>
      </c>
      <c r="AR84" s="62">
        <f t="shared" si="51"/>
        <v>86.960316393950521</v>
      </c>
      <c r="AS84" s="62">
        <f t="shared" si="52"/>
        <v>173.92063278790104</v>
      </c>
      <c r="AT84" s="62">
        <f t="shared" si="53"/>
        <v>-86.960316393950521</v>
      </c>
      <c r="AU84" s="62">
        <f t="shared" si="54"/>
        <v>434.80158196975259</v>
      </c>
      <c r="AV84" s="62">
        <f t="shared" si="55"/>
        <v>-173.92063278790104</v>
      </c>
      <c r="AW84" s="63">
        <f t="shared" si="67"/>
        <v>260.88094918185152</v>
      </c>
      <c r="AX84" s="61" t="str">
        <f t="shared" ca="1" si="56"/>
        <v>VINTO</v>
      </c>
      <c r="AY84" s="69">
        <f t="shared" ca="1" si="68"/>
        <v>10040.438265207762</v>
      </c>
      <c r="AZ84" s="51">
        <f t="shared" si="57"/>
        <v>608.72221475765366</v>
      </c>
      <c r="BA84" s="55">
        <f t="shared" ca="1" si="58"/>
        <v>6.1977326310279544E-2</v>
      </c>
      <c r="BB84" s="55">
        <f t="shared" ca="1" si="69"/>
        <v>1.4630922977264007</v>
      </c>
      <c r="BC84" s="64">
        <f t="shared" ca="1" si="59"/>
        <v>82.573025896866511</v>
      </c>
      <c r="BE84" s="52" t="str">
        <f t="shared" ca="1" si="60"/>
        <v/>
      </c>
      <c r="BF84" s="52">
        <f t="shared" ca="1" si="61"/>
        <v>12.399999999999958</v>
      </c>
      <c r="BG84" s="52">
        <f t="shared" ca="1" si="62"/>
        <v>12.399999999999958</v>
      </c>
      <c r="BH84" s="52">
        <f t="shared" ca="1" si="63"/>
        <v>12.399999999999958</v>
      </c>
    </row>
    <row r="85" spans="19:60">
      <c r="S85" s="68">
        <f t="shared" si="70"/>
        <v>7</v>
      </c>
      <c r="T85" s="69">
        <f t="shared" si="70"/>
        <v>2</v>
      </c>
      <c r="U85" s="70">
        <f t="shared" si="48"/>
        <v>5</v>
      </c>
      <c r="V85" s="68">
        <f t="shared" si="64"/>
        <v>2</v>
      </c>
      <c r="W85" s="70">
        <f t="shared" si="64"/>
        <v>7</v>
      </c>
      <c r="X85" s="71">
        <f t="shared" si="64"/>
        <v>0.7142857142857143</v>
      </c>
      <c r="Y85" s="71">
        <f t="shared" si="64"/>
        <v>0.5</v>
      </c>
      <c r="Z85" s="69">
        <f t="shared" si="64"/>
        <v>10000</v>
      </c>
      <c r="AA85" s="69">
        <f t="shared" ca="1" si="64"/>
        <v>9821.692076715015</v>
      </c>
      <c r="AB85" s="69">
        <f t="shared" ca="1" si="65"/>
        <v>-178.30792328498501</v>
      </c>
      <c r="AC85" s="69">
        <f t="shared" ca="1" si="66"/>
        <v>179.70767495135402</v>
      </c>
      <c r="AD85" s="73">
        <f t="shared" si="71"/>
        <v>12.299999999999958</v>
      </c>
      <c r="AE85" s="69">
        <f t="shared" si="72"/>
        <v>0.70000000000000007</v>
      </c>
      <c r="AF85" s="69">
        <f t="shared" si="72"/>
        <v>5.6000000000000005</v>
      </c>
      <c r="AG85" s="78">
        <f t="shared" si="72"/>
        <v>200</v>
      </c>
      <c r="AH85" s="60">
        <f t="shared" si="72"/>
        <v>50</v>
      </c>
      <c r="AI85" s="60">
        <f t="shared" si="72"/>
        <v>280</v>
      </c>
      <c r="AJ85" s="60">
        <f t="shared" si="72"/>
        <v>10280</v>
      </c>
      <c r="AK85" s="60">
        <f t="shared" si="72"/>
        <v>423.30792328498489</v>
      </c>
      <c r="AL85" s="60">
        <f t="shared" si="72"/>
        <v>8.4661584656996975</v>
      </c>
      <c r="AM85" s="60">
        <f t="shared" ca="1" si="72"/>
        <v>-239.56173479223713</v>
      </c>
      <c r="AN85" s="60">
        <f t="shared" ca="1" si="72"/>
        <v>-239.56173479223713</v>
      </c>
      <c r="AO85" s="60">
        <f t="shared" ca="1" si="72"/>
        <v>239.56173479223713</v>
      </c>
      <c r="AP85" s="63">
        <f t="shared" si="49"/>
        <v>35</v>
      </c>
      <c r="AQ85" s="62">
        <f t="shared" si="50"/>
        <v>1.745216135422742</v>
      </c>
      <c r="AR85" s="62">
        <f t="shared" si="51"/>
        <v>87.260806771137098</v>
      </c>
      <c r="AS85" s="62">
        <f t="shared" si="52"/>
        <v>174.5216135422742</v>
      </c>
      <c r="AT85" s="62">
        <f t="shared" si="53"/>
        <v>-87.260806771137098</v>
      </c>
      <c r="AU85" s="62">
        <f t="shared" si="54"/>
        <v>436.30403385568547</v>
      </c>
      <c r="AV85" s="62">
        <f t="shared" si="55"/>
        <v>-174.5216135422742</v>
      </c>
      <c r="AW85" s="63">
        <f t="shared" si="67"/>
        <v>261.78242031341131</v>
      </c>
      <c r="AX85" s="61" t="str">
        <f t="shared" ca="1" si="56"/>
        <v>VINTO</v>
      </c>
      <c r="AY85" s="69">
        <f t="shared" ca="1" si="68"/>
        <v>10040.438265207762</v>
      </c>
      <c r="AZ85" s="51">
        <f t="shared" si="57"/>
        <v>610.82564739795964</v>
      </c>
      <c r="BA85" s="55">
        <f t="shared" ca="1" si="58"/>
        <v>6.2191488251407058E-2</v>
      </c>
      <c r="BB85" s="55">
        <f t="shared" ca="1" si="69"/>
        <v>1.4681479964017703</v>
      </c>
      <c r="BC85" s="64">
        <f t="shared" ca="1" si="59"/>
        <v>83.474497028426299</v>
      </c>
      <c r="BE85" s="52" t="str">
        <f t="shared" ca="1" si="60"/>
        <v/>
      </c>
      <c r="BF85" s="52">
        <f t="shared" ca="1" si="61"/>
        <v>12.299999999999958</v>
      </c>
      <c r="BG85" s="52">
        <f t="shared" ca="1" si="62"/>
        <v>12.299999999999958</v>
      </c>
      <c r="BH85" s="52">
        <f t="shared" ca="1" si="63"/>
        <v>12.299999999999958</v>
      </c>
    </row>
    <row r="86" spans="19:60">
      <c r="S86" s="68">
        <f t="shared" si="70"/>
        <v>7</v>
      </c>
      <c r="T86" s="69">
        <f t="shared" si="70"/>
        <v>2</v>
      </c>
      <c r="U86" s="70">
        <f t="shared" si="48"/>
        <v>5</v>
      </c>
      <c r="V86" s="68">
        <f t="shared" si="64"/>
        <v>2</v>
      </c>
      <c r="W86" s="70">
        <f t="shared" si="64"/>
        <v>7</v>
      </c>
      <c r="X86" s="71">
        <f t="shared" si="64"/>
        <v>0.7142857142857143</v>
      </c>
      <c r="Y86" s="71">
        <f t="shared" si="64"/>
        <v>0.5</v>
      </c>
      <c r="Z86" s="69">
        <f t="shared" si="64"/>
        <v>10000</v>
      </c>
      <c r="AA86" s="69">
        <f t="shared" ca="1" si="64"/>
        <v>9821.692076715015</v>
      </c>
      <c r="AB86" s="69">
        <f t="shared" ca="1" si="65"/>
        <v>-178.30792328498501</v>
      </c>
      <c r="AC86" s="69">
        <f t="shared" ca="1" si="66"/>
        <v>179.70767495135402</v>
      </c>
      <c r="AD86" s="73">
        <f t="shared" si="71"/>
        <v>12.199999999999958</v>
      </c>
      <c r="AE86" s="69">
        <f t="shared" si="72"/>
        <v>0.70000000000000007</v>
      </c>
      <c r="AF86" s="69">
        <f t="shared" si="72"/>
        <v>5.6000000000000005</v>
      </c>
      <c r="AG86" s="78">
        <f t="shared" si="72"/>
        <v>200</v>
      </c>
      <c r="AH86" s="60">
        <f t="shared" si="72"/>
        <v>50</v>
      </c>
      <c r="AI86" s="60">
        <f t="shared" si="72"/>
        <v>280</v>
      </c>
      <c r="AJ86" s="60">
        <f t="shared" si="72"/>
        <v>10280</v>
      </c>
      <c r="AK86" s="60">
        <f t="shared" si="72"/>
        <v>423.30792328498489</v>
      </c>
      <c r="AL86" s="60">
        <f t="shared" si="72"/>
        <v>8.4661584656996975</v>
      </c>
      <c r="AM86" s="60">
        <f t="shared" ca="1" si="72"/>
        <v>-239.56173479223713</v>
      </c>
      <c r="AN86" s="60">
        <f t="shared" ca="1" si="72"/>
        <v>-239.56173479223713</v>
      </c>
      <c r="AO86" s="60">
        <f t="shared" ca="1" si="72"/>
        <v>239.56173479223713</v>
      </c>
      <c r="AP86" s="63">
        <f t="shared" si="49"/>
        <v>35</v>
      </c>
      <c r="AQ86" s="62">
        <f t="shared" si="50"/>
        <v>1.751324464401617</v>
      </c>
      <c r="AR86" s="62">
        <f t="shared" si="51"/>
        <v>87.566223220080857</v>
      </c>
      <c r="AS86" s="62">
        <f t="shared" si="52"/>
        <v>175.13244644016171</v>
      </c>
      <c r="AT86" s="62">
        <f t="shared" si="53"/>
        <v>-87.566223220080857</v>
      </c>
      <c r="AU86" s="62">
        <f t="shared" si="54"/>
        <v>437.8311161004043</v>
      </c>
      <c r="AV86" s="62">
        <f t="shared" si="55"/>
        <v>-175.13244644016171</v>
      </c>
      <c r="AW86" s="63">
        <f t="shared" si="67"/>
        <v>262.69866966024256</v>
      </c>
      <c r="AX86" s="61" t="str">
        <f t="shared" ca="1" si="56"/>
        <v>VINTO</v>
      </c>
      <c r="AY86" s="69">
        <f t="shared" ca="1" si="68"/>
        <v>10040.438265207762</v>
      </c>
      <c r="AZ86" s="51">
        <f t="shared" si="57"/>
        <v>612.96356254056604</v>
      </c>
      <c r="BA86" s="55">
        <f t="shared" ca="1" si="58"/>
        <v>6.2409161044028494E-2</v>
      </c>
      <c r="BB86" s="55">
        <f t="shared" ca="1" si="69"/>
        <v>1.4732865753832933</v>
      </c>
      <c r="BC86" s="64">
        <f t="shared" ca="1" si="59"/>
        <v>84.39074637525755</v>
      </c>
      <c r="BE86" s="52" t="str">
        <f t="shared" ca="1" si="60"/>
        <v/>
      </c>
      <c r="BF86" s="52">
        <f t="shared" ca="1" si="61"/>
        <v>12.199999999999958</v>
      </c>
      <c r="BG86" s="52">
        <f t="shared" ca="1" si="62"/>
        <v>12.199999999999958</v>
      </c>
      <c r="BH86" s="52">
        <f t="shared" ca="1" si="63"/>
        <v>12.199999999999958</v>
      </c>
    </row>
    <row r="87" spans="19:60">
      <c r="S87" s="68">
        <f t="shared" si="70"/>
        <v>7</v>
      </c>
      <c r="T87" s="69">
        <f t="shared" si="70"/>
        <v>2</v>
      </c>
      <c r="U87" s="70">
        <f t="shared" si="48"/>
        <v>5</v>
      </c>
      <c r="V87" s="68">
        <f t="shared" si="64"/>
        <v>2</v>
      </c>
      <c r="W87" s="70">
        <f t="shared" si="64"/>
        <v>7</v>
      </c>
      <c r="X87" s="71">
        <f t="shared" si="64"/>
        <v>0.7142857142857143</v>
      </c>
      <c r="Y87" s="71">
        <f t="shared" si="64"/>
        <v>0.5</v>
      </c>
      <c r="Z87" s="69">
        <f t="shared" si="64"/>
        <v>10000</v>
      </c>
      <c r="AA87" s="69">
        <f t="shared" ca="1" si="64"/>
        <v>9821.692076715015</v>
      </c>
      <c r="AB87" s="69">
        <f t="shared" ca="1" si="65"/>
        <v>-178.30792328498501</v>
      </c>
      <c r="AC87" s="69">
        <f t="shared" ca="1" si="66"/>
        <v>179.70767495135402</v>
      </c>
      <c r="AD87" s="73">
        <f t="shared" si="71"/>
        <v>12.099999999999959</v>
      </c>
      <c r="AE87" s="69">
        <f t="shared" si="72"/>
        <v>0.70000000000000007</v>
      </c>
      <c r="AF87" s="69">
        <f t="shared" si="72"/>
        <v>5.6000000000000005</v>
      </c>
      <c r="AG87" s="78">
        <f t="shared" si="72"/>
        <v>200</v>
      </c>
      <c r="AH87" s="60">
        <f t="shared" si="72"/>
        <v>50</v>
      </c>
      <c r="AI87" s="60">
        <f t="shared" si="72"/>
        <v>280</v>
      </c>
      <c r="AJ87" s="60">
        <f t="shared" si="72"/>
        <v>10280</v>
      </c>
      <c r="AK87" s="60">
        <f t="shared" si="72"/>
        <v>423.30792328498489</v>
      </c>
      <c r="AL87" s="60">
        <f t="shared" si="72"/>
        <v>8.4661584656996975</v>
      </c>
      <c r="AM87" s="60">
        <f t="shared" ca="1" si="72"/>
        <v>-239.56173479223713</v>
      </c>
      <c r="AN87" s="60">
        <f t="shared" ca="1" si="72"/>
        <v>-239.56173479223713</v>
      </c>
      <c r="AO87" s="60">
        <f t="shared" ca="1" si="72"/>
        <v>239.56173479223713</v>
      </c>
      <c r="AP87" s="63">
        <f t="shared" si="49"/>
        <v>35</v>
      </c>
      <c r="AQ87" s="62">
        <f t="shared" si="50"/>
        <v>1.7575337574958452</v>
      </c>
      <c r="AR87" s="62">
        <f t="shared" si="51"/>
        <v>87.876687874792253</v>
      </c>
      <c r="AS87" s="62">
        <f t="shared" si="52"/>
        <v>175.75337574958451</v>
      </c>
      <c r="AT87" s="62">
        <f t="shared" si="53"/>
        <v>-87.876687874792253</v>
      </c>
      <c r="AU87" s="62">
        <f t="shared" si="54"/>
        <v>439.38343937396127</v>
      </c>
      <c r="AV87" s="62">
        <f t="shared" si="55"/>
        <v>-175.75337574958451</v>
      </c>
      <c r="AW87" s="63">
        <f t="shared" si="67"/>
        <v>263.63006362437676</v>
      </c>
      <c r="AX87" s="61" t="str">
        <f t="shared" ca="1" si="56"/>
        <v>VINTO</v>
      </c>
      <c r="AY87" s="69">
        <f t="shared" ca="1" si="68"/>
        <v>10040.438265207762</v>
      </c>
      <c r="AZ87" s="51">
        <f t="shared" si="57"/>
        <v>615.13681512354583</v>
      </c>
      <c r="BA87" s="55">
        <f t="shared" ca="1" si="58"/>
        <v>6.26304317340486E-2</v>
      </c>
      <c r="BB87" s="55">
        <f t="shared" ca="1" si="69"/>
        <v>1.4785100895545935</v>
      </c>
      <c r="BC87" s="64">
        <f t="shared" ca="1" si="59"/>
        <v>85.322140339391751</v>
      </c>
      <c r="BE87" s="52" t="str">
        <f t="shared" ca="1" si="60"/>
        <v/>
      </c>
      <c r="BF87" s="52">
        <f t="shared" ca="1" si="61"/>
        <v>12.099999999999959</v>
      </c>
      <c r="BG87" s="52">
        <f t="shared" ca="1" si="62"/>
        <v>12.099999999999959</v>
      </c>
      <c r="BH87" s="52">
        <f t="shared" ca="1" si="63"/>
        <v>12.099999999999959</v>
      </c>
    </row>
    <row r="88" spans="19:60">
      <c r="S88" s="68">
        <f t="shared" si="70"/>
        <v>7</v>
      </c>
      <c r="T88" s="69">
        <f t="shared" si="70"/>
        <v>2</v>
      </c>
      <c r="U88" s="70">
        <f t="shared" si="48"/>
        <v>5</v>
      </c>
      <c r="V88" s="68">
        <f t="shared" si="64"/>
        <v>2</v>
      </c>
      <c r="W88" s="70">
        <f t="shared" si="64"/>
        <v>7</v>
      </c>
      <c r="X88" s="71">
        <f t="shared" si="64"/>
        <v>0.7142857142857143</v>
      </c>
      <c r="Y88" s="71">
        <f t="shared" si="64"/>
        <v>0.5</v>
      </c>
      <c r="Z88" s="69">
        <f t="shared" si="64"/>
        <v>10000</v>
      </c>
      <c r="AA88" s="69">
        <f t="shared" ca="1" si="64"/>
        <v>9821.692076715015</v>
      </c>
      <c r="AB88" s="69">
        <f t="shared" ca="1" si="65"/>
        <v>-178.30792328498501</v>
      </c>
      <c r="AC88" s="69">
        <f t="shared" ca="1" si="66"/>
        <v>179.70767495135402</v>
      </c>
      <c r="AD88" s="73">
        <f t="shared" si="71"/>
        <v>11.999999999999959</v>
      </c>
      <c r="AE88" s="69">
        <f t="shared" si="72"/>
        <v>0.70000000000000007</v>
      </c>
      <c r="AF88" s="69">
        <f t="shared" si="72"/>
        <v>5.6000000000000005</v>
      </c>
      <c r="AG88" s="78">
        <f t="shared" si="72"/>
        <v>200</v>
      </c>
      <c r="AH88" s="60">
        <f t="shared" si="72"/>
        <v>50</v>
      </c>
      <c r="AI88" s="60">
        <f t="shared" si="72"/>
        <v>280</v>
      </c>
      <c r="AJ88" s="60">
        <f t="shared" si="72"/>
        <v>10280</v>
      </c>
      <c r="AK88" s="60">
        <f t="shared" si="72"/>
        <v>423.30792328498489</v>
      </c>
      <c r="AL88" s="60">
        <f t="shared" si="72"/>
        <v>8.4661584656996975</v>
      </c>
      <c r="AM88" s="60">
        <f t="shared" ca="1" si="72"/>
        <v>-239.56173479223713</v>
      </c>
      <c r="AN88" s="60">
        <f t="shared" ca="1" si="72"/>
        <v>-239.56173479223713</v>
      </c>
      <c r="AO88" s="60">
        <f t="shared" ca="1" si="72"/>
        <v>239.56173479223713</v>
      </c>
      <c r="AP88" s="63">
        <f t="shared" si="49"/>
        <v>35</v>
      </c>
      <c r="AQ88" s="62">
        <f t="shared" si="50"/>
        <v>1.7638465388083107</v>
      </c>
      <c r="AR88" s="62">
        <f t="shared" si="51"/>
        <v>88.192326940415526</v>
      </c>
      <c r="AS88" s="62">
        <f t="shared" si="52"/>
        <v>176.38465388083105</v>
      </c>
      <c r="AT88" s="62">
        <f t="shared" si="53"/>
        <v>-88.192326940415526</v>
      </c>
      <c r="AU88" s="62">
        <f t="shared" si="54"/>
        <v>440.96163470207762</v>
      </c>
      <c r="AV88" s="62">
        <f t="shared" si="55"/>
        <v>-176.38465388083105</v>
      </c>
      <c r="AW88" s="63">
        <f t="shared" si="67"/>
        <v>264.57698082124659</v>
      </c>
      <c r="AX88" s="61" t="str">
        <f t="shared" ca="1" si="56"/>
        <v>VINTO</v>
      </c>
      <c r="AY88" s="69">
        <f t="shared" ca="1" si="68"/>
        <v>10040.438265207762</v>
      </c>
      <c r="AZ88" s="51">
        <f t="shared" si="57"/>
        <v>617.34628858290864</v>
      </c>
      <c r="BA88" s="55">
        <f t="shared" ca="1" si="58"/>
        <v>6.2855390268902384E-2</v>
      </c>
      <c r="BB88" s="55">
        <f t="shared" ca="1" si="69"/>
        <v>1.4838206622954155</v>
      </c>
      <c r="BC88" s="64">
        <f t="shared" ca="1" si="59"/>
        <v>86.269057536261585</v>
      </c>
      <c r="BE88" s="52" t="str">
        <f t="shared" ca="1" si="60"/>
        <v/>
      </c>
      <c r="BF88" s="52">
        <f t="shared" ca="1" si="61"/>
        <v>11.999999999999959</v>
      </c>
      <c r="BG88" s="52">
        <f t="shared" ca="1" si="62"/>
        <v>11.999999999999959</v>
      </c>
      <c r="BH88" s="52">
        <f t="shared" ca="1" si="63"/>
        <v>11.999999999999959</v>
      </c>
    </row>
    <row r="89" spans="19:60">
      <c r="S89" s="68">
        <f t="shared" si="70"/>
        <v>7</v>
      </c>
      <c r="T89" s="69">
        <f t="shared" si="70"/>
        <v>2</v>
      </c>
      <c r="U89" s="70">
        <f t="shared" si="48"/>
        <v>5</v>
      </c>
      <c r="V89" s="68">
        <f t="shared" ref="V89:AA104" si="73">V88</f>
        <v>2</v>
      </c>
      <c r="W89" s="70">
        <f t="shared" si="73"/>
        <v>7</v>
      </c>
      <c r="X89" s="71">
        <f t="shared" si="73"/>
        <v>0.7142857142857143</v>
      </c>
      <c r="Y89" s="71">
        <f t="shared" si="73"/>
        <v>0.5</v>
      </c>
      <c r="Z89" s="69">
        <f t="shared" si="73"/>
        <v>10000</v>
      </c>
      <c r="AA89" s="69">
        <f t="shared" ca="1" si="73"/>
        <v>9821.692076715015</v>
      </c>
      <c r="AB89" s="69">
        <f t="shared" ca="1" si="65"/>
        <v>-178.30792328498501</v>
      </c>
      <c r="AC89" s="69">
        <f t="shared" ca="1" si="66"/>
        <v>179.70767495135402</v>
      </c>
      <c r="AD89" s="73">
        <f t="shared" si="71"/>
        <v>11.899999999999959</v>
      </c>
      <c r="AE89" s="69">
        <f t="shared" si="72"/>
        <v>0.70000000000000007</v>
      </c>
      <c r="AF89" s="69">
        <f t="shared" si="72"/>
        <v>5.6000000000000005</v>
      </c>
      <c r="AG89" s="78">
        <f t="shared" si="72"/>
        <v>200</v>
      </c>
      <c r="AH89" s="60">
        <f t="shared" si="72"/>
        <v>50</v>
      </c>
      <c r="AI89" s="60">
        <f t="shared" si="72"/>
        <v>280</v>
      </c>
      <c r="AJ89" s="60">
        <f t="shared" si="72"/>
        <v>10280</v>
      </c>
      <c r="AK89" s="60">
        <f t="shared" si="72"/>
        <v>423.30792328498489</v>
      </c>
      <c r="AL89" s="60">
        <f t="shared" si="72"/>
        <v>8.4661584656996975</v>
      </c>
      <c r="AM89" s="60">
        <f t="shared" ca="1" si="72"/>
        <v>-239.56173479223713</v>
      </c>
      <c r="AN89" s="60">
        <f t="shared" ca="1" si="72"/>
        <v>-239.56173479223713</v>
      </c>
      <c r="AO89" s="60">
        <f t="shared" ca="1" si="72"/>
        <v>239.56173479223713</v>
      </c>
      <c r="AP89" s="63">
        <f t="shared" si="49"/>
        <v>35</v>
      </c>
      <c r="AQ89" s="62">
        <f t="shared" si="50"/>
        <v>1.7702654172856915</v>
      </c>
      <c r="AR89" s="62">
        <f t="shared" si="51"/>
        <v>88.513270864284578</v>
      </c>
      <c r="AS89" s="62">
        <f t="shared" si="52"/>
        <v>177.02654172856916</v>
      </c>
      <c r="AT89" s="62">
        <f t="shared" si="53"/>
        <v>-88.513270864284578</v>
      </c>
      <c r="AU89" s="62">
        <f t="shared" si="54"/>
        <v>442.56635432142286</v>
      </c>
      <c r="AV89" s="62">
        <f t="shared" si="55"/>
        <v>-177.02654172856916</v>
      </c>
      <c r="AW89" s="63">
        <f t="shared" si="67"/>
        <v>265.53981259285371</v>
      </c>
      <c r="AX89" s="61" t="str">
        <f t="shared" ca="1" si="56"/>
        <v>VINTO</v>
      </c>
      <c r="AY89" s="69">
        <f t="shared" ca="1" si="68"/>
        <v>10040.438265207762</v>
      </c>
      <c r="AZ89" s="51">
        <f t="shared" si="57"/>
        <v>619.59289604999208</v>
      </c>
      <c r="BA89" s="55">
        <f t="shared" ca="1" si="58"/>
        <v>6.3084129619468021E-2</v>
      </c>
      <c r="BB89" s="55">
        <f t="shared" ca="1" si="69"/>
        <v>1.4892204883596125</v>
      </c>
      <c r="BC89" s="64">
        <f t="shared" ca="1" si="59"/>
        <v>87.231889307868698</v>
      </c>
      <c r="BE89" s="52" t="str">
        <f t="shared" ca="1" si="60"/>
        <v/>
      </c>
      <c r="BF89" s="52">
        <f t="shared" ca="1" si="61"/>
        <v>11.899999999999959</v>
      </c>
      <c r="BG89" s="52">
        <f t="shared" ca="1" si="62"/>
        <v>11.899999999999959</v>
      </c>
      <c r="BH89" s="52">
        <f t="shared" ca="1" si="63"/>
        <v>11.899999999999959</v>
      </c>
    </row>
    <row r="90" spans="19:60">
      <c r="S90" s="68">
        <f t="shared" ref="S90:T105" si="74">S89</f>
        <v>7</v>
      </c>
      <c r="T90" s="69">
        <f t="shared" si="74"/>
        <v>2</v>
      </c>
      <c r="U90" s="70">
        <f t="shared" si="48"/>
        <v>5</v>
      </c>
      <c r="V90" s="68">
        <f t="shared" si="73"/>
        <v>2</v>
      </c>
      <c r="W90" s="70">
        <f t="shared" si="73"/>
        <v>7</v>
      </c>
      <c r="X90" s="71">
        <f t="shared" si="73"/>
        <v>0.7142857142857143</v>
      </c>
      <c r="Y90" s="71">
        <f t="shared" si="73"/>
        <v>0.5</v>
      </c>
      <c r="Z90" s="69">
        <f t="shared" si="73"/>
        <v>10000</v>
      </c>
      <c r="AA90" s="69">
        <f t="shared" ca="1" si="73"/>
        <v>9821.692076715015</v>
      </c>
      <c r="AB90" s="69">
        <f t="shared" ca="1" si="65"/>
        <v>-178.30792328498501</v>
      </c>
      <c r="AC90" s="69">
        <f t="shared" ca="1" si="66"/>
        <v>179.70767495135402</v>
      </c>
      <c r="AD90" s="73">
        <f t="shared" si="71"/>
        <v>11.79999999999996</v>
      </c>
      <c r="AE90" s="69">
        <f t="shared" ref="AE90:AO105" si="75">AE89</f>
        <v>0.70000000000000007</v>
      </c>
      <c r="AF90" s="69">
        <f t="shared" si="75"/>
        <v>5.6000000000000005</v>
      </c>
      <c r="AG90" s="78">
        <f t="shared" si="75"/>
        <v>200</v>
      </c>
      <c r="AH90" s="60">
        <f t="shared" si="75"/>
        <v>50</v>
      </c>
      <c r="AI90" s="60">
        <f t="shared" si="75"/>
        <v>280</v>
      </c>
      <c r="AJ90" s="60">
        <f t="shared" si="75"/>
        <v>10280</v>
      </c>
      <c r="AK90" s="60">
        <f t="shared" si="75"/>
        <v>423.30792328498489</v>
      </c>
      <c r="AL90" s="60">
        <f t="shared" si="75"/>
        <v>8.4661584656996975</v>
      </c>
      <c r="AM90" s="60">
        <f t="shared" ca="1" si="75"/>
        <v>-239.56173479223713</v>
      </c>
      <c r="AN90" s="60">
        <f t="shared" ca="1" si="75"/>
        <v>-239.56173479223713</v>
      </c>
      <c r="AO90" s="60">
        <f t="shared" ca="1" si="75"/>
        <v>239.56173479223713</v>
      </c>
      <c r="AP90" s="63">
        <f t="shared" si="49"/>
        <v>35</v>
      </c>
      <c r="AQ90" s="62">
        <f t="shared" si="50"/>
        <v>1.7767930903135363</v>
      </c>
      <c r="AR90" s="62">
        <f t="shared" si="51"/>
        <v>88.839654515676813</v>
      </c>
      <c r="AS90" s="62">
        <f t="shared" si="52"/>
        <v>177.67930903135363</v>
      </c>
      <c r="AT90" s="62">
        <f t="shared" si="53"/>
        <v>-88.839654515676813</v>
      </c>
      <c r="AU90" s="62">
        <f t="shared" si="54"/>
        <v>444.19827257838404</v>
      </c>
      <c r="AV90" s="62">
        <f t="shared" si="55"/>
        <v>-177.67930903135363</v>
      </c>
      <c r="AW90" s="63">
        <f t="shared" si="67"/>
        <v>266.51896354703041</v>
      </c>
      <c r="AX90" s="61" t="str">
        <f t="shared" ca="1" si="56"/>
        <v>VINTO</v>
      </c>
      <c r="AY90" s="69">
        <f t="shared" ca="1" si="68"/>
        <v>10040.438265207762</v>
      </c>
      <c r="AZ90" s="51">
        <f t="shared" si="57"/>
        <v>621.87758160973772</v>
      </c>
      <c r="BA90" s="55">
        <f t="shared" ca="1" si="58"/>
        <v>6.3316745908178818E-2</v>
      </c>
      <c r="BB90" s="55">
        <f t="shared" ca="1" si="69"/>
        <v>1.4947118368994738</v>
      </c>
      <c r="BC90" s="64">
        <f t="shared" ca="1" si="59"/>
        <v>88.211040262045401</v>
      </c>
      <c r="BE90" s="52" t="str">
        <f t="shared" ca="1" si="60"/>
        <v/>
      </c>
      <c r="BF90" s="52">
        <f t="shared" ca="1" si="61"/>
        <v>11.79999999999996</v>
      </c>
      <c r="BG90" s="52">
        <f t="shared" ca="1" si="62"/>
        <v>11.79999999999996</v>
      </c>
      <c r="BH90" s="52">
        <f t="shared" ca="1" si="63"/>
        <v>11.79999999999996</v>
      </c>
    </row>
    <row r="91" spans="19:60">
      <c r="S91" s="68">
        <f t="shared" si="74"/>
        <v>7</v>
      </c>
      <c r="T91" s="69">
        <f t="shared" si="74"/>
        <v>2</v>
      </c>
      <c r="U91" s="70">
        <f t="shared" si="48"/>
        <v>5</v>
      </c>
      <c r="V91" s="68">
        <f t="shared" si="73"/>
        <v>2</v>
      </c>
      <c r="W91" s="70">
        <f t="shared" si="73"/>
        <v>7</v>
      </c>
      <c r="X91" s="71">
        <f t="shared" si="73"/>
        <v>0.7142857142857143</v>
      </c>
      <c r="Y91" s="71">
        <f t="shared" si="73"/>
        <v>0.5</v>
      </c>
      <c r="Z91" s="69">
        <f t="shared" si="73"/>
        <v>10000</v>
      </c>
      <c r="AA91" s="69">
        <f t="shared" ca="1" si="73"/>
        <v>9821.692076715015</v>
      </c>
      <c r="AB91" s="69">
        <f t="shared" ca="1" si="65"/>
        <v>-178.30792328498501</v>
      </c>
      <c r="AC91" s="69">
        <f t="shared" ca="1" si="66"/>
        <v>179.70767495135402</v>
      </c>
      <c r="AD91" s="73">
        <f t="shared" si="71"/>
        <v>11.69999999999996</v>
      </c>
      <c r="AE91" s="69">
        <f t="shared" si="75"/>
        <v>0.70000000000000007</v>
      </c>
      <c r="AF91" s="69">
        <f t="shared" si="75"/>
        <v>5.6000000000000005</v>
      </c>
      <c r="AG91" s="78">
        <f t="shared" si="75"/>
        <v>200</v>
      </c>
      <c r="AH91" s="60">
        <f t="shared" si="75"/>
        <v>50</v>
      </c>
      <c r="AI91" s="60">
        <f t="shared" si="75"/>
        <v>280</v>
      </c>
      <c r="AJ91" s="60">
        <f t="shared" si="75"/>
        <v>10280</v>
      </c>
      <c r="AK91" s="60">
        <f t="shared" si="75"/>
        <v>423.30792328498489</v>
      </c>
      <c r="AL91" s="60">
        <f t="shared" si="75"/>
        <v>8.4661584656996975</v>
      </c>
      <c r="AM91" s="60">
        <f t="shared" ca="1" si="75"/>
        <v>-239.56173479223713</v>
      </c>
      <c r="AN91" s="60">
        <f t="shared" ca="1" si="75"/>
        <v>-239.56173479223713</v>
      </c>
      <c r="AO91" s="60">
        <f t="shared" ca="1" si="75"/>
        <v>239.56173479223713</v>
      </c>
      <c r="AP91" s="63">
        <f t="shared" si="49"/>
        <v>35</v>
      </c>
      <c r="AQ91" s="62">
        <f t="shared" si="50"/>
        <v>1.7834323474957032</v>
      </c>
      <c r="AR91" s="62">
        <f t="shared" si="51"/>
        <v>89.171617374785157</v>
      </c>
      <c r="AS91" s="62">
        <f t="shared" si="52"/>
        <v>178.34323474957031</v>
      </c>
      <c r="AT91" s="62">
        <f t="shared" si="53"/>
        <v>-89.171617374785157</v>
      </c>
      <c r="AU91" s="62">
        <f t="shared" si="54"/>
        <v>445.8580868739258</v>
      </c>
      <c r="AV91" s="62">
        <f t="shared" si="55"/>
        <v>-178.34323474957031</v>
      </c>
      <c r="AW91" s="63">
        <f t="shared" si="67"/>
        <v>267.51485212435546</v>
      </c>
      <c r="AX91" s="61" t="str">
        <f t="shared" ca="1" si="56"/>
        <v>VINTO</v>
      </c>
      <c r="AY91" s="69">
        <f t="shared" ca="1" si="68"/>
        <v>10040.438265207762</v>
      </c>
      <c r="AZ91" s="51">
        <f t="shared" si="57"/>
        <v>624.20132162349614</v>
      </c>
      <c r="BA91" s="55">
        <f t="shared" ca="1" si="58"/>
        <v>6.3553338543705179E-2</v>
      </c>
      <c r="BB91" s="55">
        <f t="shared" ca="1" si="69"/>
        <v>1.5002970546451448</v>
      </c>
      <c r="BC91" s="64">
        <f t="shared" ca="1" si="59"/>
        <v>89.206928839370448</v>
      </c>
      <c r="BE91" s="52" t="str">
        <f t="shared" ca="1" si="60"/>
        <v/>
      </c>
      <c r="BF91" s="52">
        <f t="shared" ca="1" si="61"/>
        <v>11.69999999999996</v>
      </c>
      <c r="BG91" s="52">
        <f t="shared" ca="1" si="62"/>
        <v>11.69999999999996</v>
      </c>
      <c r="BH91" s="52">
        <f t="shared" ca="1" si="63"/>
        <v>11.69999999999996</v>
      </c>
    </row>
    <row r="92" spans="19:60">
      <c r="S92" s="68">
        <f t="shared" si="74"/>
        <v>7</v>
      </c>
      <c r="T92" s="69">
        <f t="shared" si="74"/>
        <v>2</v>
      </c>
      <c r="U92" s="70">
        <f t="shared" si="48"/>
        <v>5</v>
      </c>
      <c r="V92" s="68">
        <f t="shared" si="73"/>
        <v>2</v>
      </c>
      <c r="W92" s="70">
        <f t="shared" si="73"/>
        <v>7</v>
      </c>
      <c r="X92" s="71">
        <f t="shared" si="73"/>
        <v>0.7142857142857143</v>
      </c>
      <c r="Y92" s="71">
        <f t="shared" si="73"/>
        <v>0.5</v>
      </c>
      <c r="Z92" s="69">
        <f t="shared" si="73"/>
        <v>10000</v>
      </c>
      <c r="AA92" s="69">
        <f t="shared" ca="1" si="73"/>
        <v>9821.692076715015</v>
      </c>
      <c r="AB92" s="69">
        <f t="shared" ca="1" si="65"/>
        <v>-178.30792328498501</v>
      </c>
      <c r="AC92" s="69">
        <f t="shared" ca="1" si="66"/>
        <v>179.70767495135402</v>
      </c>
      <c r="AD92" s="73">
        <f t="shared" si="71"/>
        <v>11.599999999999961</v>
      </c>
      <c r="AE92" s="69">
        <f t="shared" si="75"/>
        <v>0.70000000000000007</v>
      </c>
      <c r="AF92" s="69">
        <f t="shared" si="75"/>
        <v>5.6000000000000005</v>
      </c>
      <c r="AG92" s="78">
        <f t="shared" si="75"/>
        <v>200</v>
      </c>
      <c r="AH92" s="60">
        <f t="shared" si="75"/>
        <v>50</v>
      </c>
      <c r="AI92" s="60">
        <f t="shared" si="75"/>
        <v>280</v>
      </c>
      <c r="AJ92" s="60">
        <f t="shared" si="75"/>
        <v>10280</v>
      </c>
      <c r="AK92" s="60">
        <f t="shared" si="75"/>
        <v>423.30792328498489</v>
      </c>
      <c r="AL92" s="60">
        <f t="shared" si="75"/>
        <v>8.4661584656996975</v>
      </c>
      <c r="AM92" s="60">
        <f t="shared" ca="1" si="75"/>
        <v>-239.56173479223713</v>
      </c>
      <c r="AN92" s="60">
        <f t="shared" ca="1" si="75"/>
        <v>-239.56173479223713</v>
      </c>
      <c r="AO92" s="60">
        <f t="shared" ca="1" si="75"/>
        <v>239.56173479223713</v>
      </c>
      <c r="AP92" s="63">
        <f t="shared" si="49"/>
        <v>35</v>
      </c>
      <c r="AQ92" s="62">
        <f t="shared" si="50"/>
        <v>1.790186074629287</v>
      </c>
      <c r="AR92" s="62">
        <f t="shared" si="51"/>
        <v>89.509303731464357</v>
      </c>
      <c r="AS92" s="62">
        <f t="shared" si="52"/>
        <v>179.01860746292871</v>
      </c>
      <c r="AT92" s="62">
        <f t="shared" si="53"/>
        <v>-89.509303731464357</v>
      </c>
      <c r="AU92" s="62">
        <f t="shared" si="54"/>
        <v>447.54651865732177</v>
      </c>
      <c r="AV92" s="62">
        <f t="shared" si="55"/>
        <v>-179.01860746292871</v>
      </c>
      <c r="AW92" s="63">
        <f t="shared" si="67"/>
        <v>268.52791119439303</v>
      </c>
      <c r="AX92" s="61" t="str">
        <f t="shared" ca="1" si="56"/>
        <v>VINTO</v>
      </c>
      <c r="AY92" s="69">
        <f t="shared" ca="1" si="68"/>
        <v>10040.438265207762</v>
      </c>
      <c r="AZ92" s="51">
        <f t="shared" si="57"/>
        <v>626.56512612025051</v>
      </c>
      <c r="BA92" s="55">
        <f t="shared" ca="1" si="58"/>
        <v>6.3794010362602696E-2</v>
      </c>
      <c r="BB92" s="55">
        <f t="shared" ca="1" si="69"/>
        <v>1.5059785692484999</v>
      </c>
      <c r="BC92" s="64">
        <f t="shared" ca="1" si="59"/>
        <v>90.219987909408019</v>
      </c>
      <c r="BE92" s="52" t="str">
        <f t="shared" ca="1" si="60"/>
        <v/>
      </c>
      <c r="BF92" s="52">
        <f t="shared" ca="1" si="61"/>
        <v>11.599999999999961</v>
      </c>
      <c r="BG92" s="52">
        <f t="shared" ca="1" si="62"/>
        <v>11.599999999999961</v>
      </c>
      <c r="BH92" s="52">
        <f t="shared" ca="1" si="63"/>
        <v>11.599999999999961</v>
      </c>
    </row>
    <row r="93" spans="19:60">
      <c r="S93" s="68">
        <f t="shared" si="74"/>
        <v>7</v>
      </c>
      <c r="T93" s="69">
        <f t="shared" si="74"/>
        <v>2</v>
      </c>
      <c r="U93" s="70">
        <f t="shared" si="48"/>
        <v>5</v>
      </c>
      <c r="V93" s="68">
        <f t="shared" si="73"/>
        <v>2</v>
      </c>
      <c r="W93" s="70">
        <f t="shared" si="73"/>
        <v>7</v>
      </c>
      <c r="X93" s="71">
        <f t="shared" si="73"/>
        <v>0.7142857142857143</v>
      </c>
      <c r="Y93" s="71">
        <f t="shared" si="73"/>
        <v>0.5</v>
      </c>
      <c r="Z93" s="69">
        <f t="shared" si="73"/>
        <v>10000</v>
      </c>
      <c r="AA93" s="69">
        <f t="shared" ca="1" si="73"/>
        <v>9821.692076715015</v>
      </c>
      <c r="AB93" s="69">
        <f t="shared" ca="1" si="65"/>
        <v>-178.30792328498501</v>
      </c>
      <c r="AC93" s="69">
        <f t="shared" ca="1" si="66"/>
        <v>179.70767495135402</v>
      </c>
      <c r="AD93" s="73">
        <f t="shared" si="71"/>
        <v>11.499999999999961</v>
      </c>
      <c r="AE93" s="69">
        <f t="shared" si="75"/>
        <v>0.70000000000000007</v>
      </c>
      <c r="AF93" s="69">
        <f t="shared" si="75"/>
        <v>5.6000000000000005</v>
      </c>
      <c r="AG93" s="78">
        <f t="shared" si="75"/>
        <v>200</v>
      </c>
      <c r="AH93" s="60">
        <f t="shared" si="75"/>
        <v>50</v>
      </c>
      <c r="AI93" s="60">
        <f t="shared" si="75"/>
        <v>280</v>
      </c>
      <c r="AJ93" s="60">
        <f t="shared" si="75"/>
        <v>10280</v>
      </c>
      <c r="AK93" s="60">
        <f t="shared" si="75"/>
        <v>423.30792328498489</v>
      </c>
      <c r="AL93" s="60">
        <f t="shared" si="75"/>
        <v>8.4661584656996975</v>
      </c>
      <c r="AM93" s="60">
        <f t="shared" ca="1" si="75"/>
        <v>-239.56173479223713</v>
      </c>
      <c r="AN93" s="60">
        <f t="shared" ca="1" si="75"/>
        <v>-239.56173479223713</v>
      </c>
      <c r="AO93" s="60">
        <f t="shared" ca="1" si="75"/>
        <v>239.56173479223713</v>
      </c>
      <c r="AP93" s="63">
        <f t="shared" si="49"/>
        <v>35</v>
      </c>
      <c r="AQ93" s="62">
        <f t="shared" si="50"/>
        <v>1.7970572578869328</v>
      </c>
      <c r="AR93" s="62">
        <f t="shared" si="51"/>
        <v>89.852862894346643</v>
      </c>
      <c r="AS93" s="62">
        <f t="shared" si="52"/>
        <v>179.70572578869329</v>
      </c>
      <c r="AT93" s="62">
        <f t="shared" si="53"/>
        <v>-89.852862894346643</v>
      </c>
      <c r="AU93" s="62">
        <f t="shared" si="54"/>
        <v>449.2643144717332</v>
      </c>
      <c r="AV93" s="62">
        <f t="shared" si="55"/>
        <v>-179.70572578869329</v>
      </c>
      <c r="AW93" s="63">
        <f t="shared" si="67"/>
        <v>269.55858868303994</v>
      </c>
      <c r="AX93" s="61" t="str">
        <f t="shared" ca="1" si="56"/>
        <v>VINTO</v>
      </c>
      <c r="AY93" s="69">
        <f t="shared" ca="1" si="68"/>
        <v>10040.438265207762</v>
      </c>
      <c r="AZ93" s="51">
        <f t="shared" si="57"/>
        <v>628.97004026042646</v>
      </c>
      <c r="BA93" s="55">
        <f t="shared" ca="1" si="58"/>
        <v>6.4038867778350592E-2</v>
      </c>
      <c r="BB93" s="55">
        <f t="shared" ca="1" si="69"/>
        <v>1.5117588928014787</v>
      </c>
      <c r="BC93" s="64">
        <f t="shared" ca="1" si="59"/>
        <v>91.250665398054934</v>
      </c>
      <c r="BE93" s="52" t="str">
        <f t="shared" ca="1" si="60"/>
        <v/>
      </c>
      <c r="BF93" s="52">
        <f t="shared" ca="1" si="61"/>
        <v>11.499999999999961</v>
      </c>
      <c r="BG93" s="52">
        <f t="shared" ca="1" si="62"/>
        <v>11.499999999999961</v>
      </c>
      <c r="BH93" s="52">
        <f t="shared" ca="1" si="63"/>
        <v>11.499999999999961</v>
      </c>
    </row>
    <row r="94" spans="19:60">
      <c r="S94" s="68">
        <f t="shared" si="74"/>
        <v>7</v>
      </c>
      <c r="T94" s="69">
        <f t="shared" si="74"/>
        <v>2</v>
      </c>
      <c r="U94" s="70">
        <f t="shared" si="48"/>
        <v>5</v>
      </c>
      <c r="V94" s="68">
        <f t="shared" si="73"/>
        <v>2</v>
      </c>
      <c r="W94" s="70">
        <f t="shared" si="73"/>
        <v>7</v>
      </c>
      <c r="X94" s="71">
        <f t="shared" si="73"/>
        <v>0.7142857142857143</v>
      </c>
      <c r="Y94" s="71">
        <f t="shared" si="73"/>
        <v>0.5</v>
      </c>
      <c r="Z94" s="69">
        <f t="shared" si="73"/>
        <v>10000</v>
      </c>
      <c r="AA94" s="69">
        <f t="shared" ca="1" si="73"/>
        <v>9821.692076715015</v>
      </c>
      <c r="AB94" s="69">
        <f t="shared" ca="1" si="65"/>
        <v>-178.30792328498501</v>
      </c>
      <c r="AC94" s="69">
        <f t="shared" ca="1" si="66"/>
        <v>179.70767495135402</v>
      </c>
      <c r="AD94" s="73">
        <f t="shared" si="71"/>
        <v>11.399999999999961</v>
      </c>
      <c r="AE94" s="69">
        <f t="shared" si="75"/>
        <v>0.70000000000000007</v>
      </c>
      <c r="AF94" s="69">
        <f t="shared" si="75"/>
        <v>5.6000000000000005</v>
      </c>
      <c r="AG94" s="78">
        <f t="shared" si="75"/>
        <v>200</v>
      </c>
      <c r="AH94" s="60">
        <f t="shared" si="75"/>
        <v>50</v>
      </c>
      <c r="AI94" s="60">
        <f t="shared" si="75"/>
        <v>280</v>
      </c>
      <c r="AJ94" s="60">
        <f t="shared" si="75"/>
        <v>10280</v>
      </c>
      <c r="AK94" s="60">
        <f t="shared" si="75"/>
        <v>423.30792328498489</v>
      </c>
      <c r="AL94" s="60">
        <f t="shared" si="75"/>
        <v>8.4661584656996975</v>
      </c>
      <c r="AM94" s="60">
        <f t="shared" ca="1" si="75"/>
        <v>-239.56173479223713</v>
      </c>
      <c r="AN94" s="60">
        <f t="shared" ca="1" si="75"/>
        <v>-239.56173479223713</v>
      </c>
      <c r="AO94" s="60">
        <f t="shared" ca="1" si="75"/>
        <v>239.56173479223713</v>
      </c>
      <c r="AP94" s="63">
        <f t="shared" si="49"/>
        <v>35</v>
      </c>
      <c r="AQ94" s="62">
        <f t="shared" si="50"/>
        <v>1.8040489882192743</v>
      </c>
      <c r="AR94" s="62">
        <f t="shared" si="51"/>
        <v>90.202449410963709</v>
      </c>
      <c r="AS94" s="62">
        <f t="shared" si="52"/>
        <v>180.40489882192742</v>
      </c>
      <c r="AT94" s="62">
        <f t="shared" si="53"/>
        <v>-90.202449410963709</v>
      </c>
      <c r="AU94" s="62">
        <f t="shared" si="54"/>
        <v>451.01224705481854</v>
      </c>
      <c r="AV94" s="62">
        <f t="shared" si="55"/>
        <v>-180.40489882192742</v>
      </c>
      <c r="AW94" s="63">
        <f t="shared" si="67"/>
        <v>270.60734823289113</v>
      </c>
      <c r="AX94" s="61" t="str">
        <f t="shared" ca="1" si="56"/>
        <v>VINTO</v>
      </c>
      <c r="AY94" s="69">
        <f t="shared" ca="1" si="68"/>
        <v>10040.438265207762</v>
      </c>
      <c r="AZ94" s="51">
        <f t="shared" si="57"/>
        <v>631.41714587674596</v>
      </c>
      <c r="BA94" s="55">
        <f t="shared" ca="1" si="58"/>
        <v>6.4288020938234422E-2</v>
      </c>
      <c r="BB94" s="55">
        <f t="shared" ca="1" si="69"/>
        <v>1.5176406255395971</v>
      </c>
      <c r="BC94" s="64">
        <f t="shared" ca="1" si="59"/>
        <v>92.299424947906118</v>
      </c>
      <c r="BE94" s="52" t="str">
        <f t="shared" ca="1" si="60"/>
        <v/>
      </c>
      <c r="BF94" s="52">
        <f t="shared" ca="1" si="61"/>
        <v>11.399999999999961</v>
      </c>
      <c r="BG94" s="52">
        <f t="shared" ca="1" si="62"/>
        <v>11.399999999999961</v>
      </c>
      <c r="BH94" s="52">
        <f t="shared" ca="1" si="63"/>
        <v>11.399999999999961</v>
      </c>
    </row>
    <row r="95" spans="19:60">
      <c r="S95" s="68">
        <f t="shared" si="74"/>
        <v>7</v>
      </c>
      <c r="T95" s="69">
        <f t="shared" si="74"/>
        <v>2</v>
      </c>
      <c r="U95" s="70">
        <f t="shared" si="48"/>
        <v>5</v>
      </c>
      <c r="V95" s="68">
        <f t="shared" si="73"/>
        <v>2</v>
      </c>
      <c r="W95" s="70">
        <f t="shared" si="73"/>
        <v>7</v>
      </c>
      <c r="X95" s="71">
        <f t="shared" si="73"/>
        <v>0.7142857142857143</v>
      </c>
      <c r="Y95" s="71">
        <f t="shared" si="73"/>
        <v>0.5</v>
      </c>
      <c r="Z95" s="69">
        <f t="shared" si="73"/>
        <v>10000</v>
      </c>
      <c r="AA95" s="69">
        <f t="shared" ca="1" si="73"/>
        <v>9821.692076715015</v>
      </c>
      <c r="AB95" s="69">
        <f t="shared" ca="1" si="65"/>
        <v>-178.30792328498501</v>
      </c>
      <c r="AC95" s="69">
        <f t="shared" ca="1" si="66"/>
        <v>179.70767495135402</v>
      </c>
      <c r="AD95" s="73">
        <f t="shared" si="71"/>
        <v>11.299999999999962</v>
      </c>
      <c r="AE95" s="69">
        <f t="shared" si="75"/>
        <v>0.70000000000000007</v>
      </c>
      <c r="AF95" s="69">
        <f t="shared" si="75"/>
        <v>5.6000000000000005</v>
      </c>
      <c r="AG95" s="78">
        <f t="shared" si="75"/>
        <v>200</v>
      </c>
      <c r="AH95" s="60">
        <f t="shared" si="75"/>
        <v>50</v>
      </c>
      <c r="AI95" s="60">
        <f t="shared" si="75"/>
        <v>280</v>
      </c>
      <c r="AJ95" s="60">
        <f t="shared" si="75"/>
        <v>10280</v>
      </c>
      <c r="AK95" s="60">
        <f t="shared" si="75"/>
        <v>423.30792328498489</v>
      </c>
      <c r="AL95" s="60">
        <f t="shared" si="75"/>
        <v>8.4661584656996975</v>
      </c>
      <c r="AM95" s="60">
        <f t="shared" ca="1" si="75"/>
        <v>-239.56173479223713</v>
      </c>
      <c r="AN95" s="60">
        <f t="shared" ca="1" si="75"/>
        <v>-239.56173479223713</v>
      </c>
      <c r="AO95" s="60">
        <f t="shared" ca="1" si="75"/>
        <v>239.56173479223713</v>
      </c>
      <c r="AP95" s="63">
        <f t="shared" si="49"/>
        <v>35</v>
      </c>
      <c r="AQ95" s="62">
        <f t="shared" si="50"/>
        <v>1.8111644659911263</v>
      </c>
      <c r="AR95" s="62">
        <f t="shared" si="51"/>
        <v>90.558223299556317</v>
      </c>
      <c r="AS95" s="62">
        <f t="shared" si="52"/>
        <v>181.11644659911263</v>
      </c>
      <c r="AT95" s="62">
        <f t="shared" si="53"/>
        <v>-90.558223299556317</v>
      </c>
      <c r="AU95" s="62">
        <f t="shared" si="54"/>
        <v>452.79111649778156</v>
      </c>
      <c r="AV95" s="62">
        <f t="shared" si="55"/>
        <v>-181.11644659911263</v>
      </c>
      <c r="AW95" s="63">
        <f t="shared" si="67"/>
        <v>271.67466989866892</v>
      </c>
      <c r="AX95" s="61" t="str">
        <f t="shared" ca="1" si="56"/>
        <v>VINTO</v>
      </c>
      <c r="AY95" s="69">
        <f t="shared" ca="1" si="68"/>
        <v>10040.438265207762</v>
      </c>
      <c r="AZ95" s="51">
        <f t="shared" si="57"/>
        <v>633.90756309689425</v>
      </c>
      <c r="BA95" s="55">
        <f t="shared" ca="1" si="58"/>
        <v>6.4541583888558685E-2</v>
      </c>
      <c r="BB95" s="55">
        <f t="shared" ca="1" si="69"/>
        <v>1.523626459742107</v>
      </c>
      <c r="BC95" s="64">
        <f t="shared" ca="1" si="59"/>
        <v>93.366746613683915</v>
      </c>
      <c r="BE95" s="52" t="str">
        <f t="shared" ca="1" si="60"/>
        <v/>
      </c>
      <c r="BF95" s="52">
        <f t="shared" ca="1" si="61"/>
        <v>11.299999999999962</v>
      </c>
      <c r="BG95" s="52">
        <f t="shared" ca="1" si="62"/>
        <v>11.299999999999962</v>
      </c>
      <c r="BH95" s="52">
        <f t="shared" ca="1" si="63"/>
        <v>11.299999999999962</v>
      </c>
    </row>
    <row r="96" spans="19:60">
      <c r="S96" s="68">
        <f t="shared" si="74"/>
        <v>7</v>
      </c>
      <c r="T96" s="69">
        <f t="shared" si="74"/>
        <v>2</v>
      </c>
      <c r="U96" s="70">
        <f t="shared" si="48"/>
        <v>5</v>
      </c>
      <c r="V96" s="68">
        <f t="shared" si="73"/>
        <v>2</v>
      </c>
      <c r="W96" s="70">
        <f t="shared" si="73"/>
        <v>7</v>
      </c>
      <c r="X96" s="71">
        <f t="shared" si="73"/>
        <v>0.7142857142857143</v>
      </c>
      <c r="Y96" s="71">
        <f t="shared" si="73"/>
        <v>0.5</v>
      </c>
      <c r="Z96" s="69">
        <f t="shared" si="73"/>
        <v>10000</v>
      </c>
      <c r="AA96" s="69">
        <f t="shared" ca="1" si="73"/>
        <v>9821.692076715015</v>
      </c>
      <c r="AB96" s="69">
        <f t="shared" ca="1" si="65"/>
        <v>-178.30792328498501</v>
      </c>
      <c r="AC96" s="69">
        <f t="shared" ca="1" si="66"/>
        <v>179.70767495135402</v>
      </c>
      <c r="AD96" s="73">
        <f t="shared" si="71"/>
        <v>11.199999999999962</v>
      </c>
      <c r="AE96" s="69">
        <f t="shared" si="75"/>
        <v>0.70000000000000007</v>
      </c>
      <c r="AF96" s="69">
        <f t="shared" si="75"/>
        <v>5.6000000000000005</v>
      </c>
      <c r="AG96" s="78">
        <f t="shared" si="75"/>
        <v>200</v>
      </c>
      <c r="AH96" s="60">
        <f t="shared" si="75"/>
        <v>50</v>
      </c>
      <c r="AI96" s="60">
        <f t="shared" si="75"/>
        <v>280</v>
      </c>
      <c r="AJ96" s="60">
        <f t="shared" si="75"/>
        <v>10280</v>
      </c>
      <c r="AK96" s="60">
        <f t="shared" si="75"/>
        <v>423.30792328498489</v>
      </c>
      <c r="AL96" s="60">
        <f t="shared" si="75"/>
        <v>8.4661584656996975</v>
      </c>
      <c r="AM96" s="60">
        <f t="shared" ca="1" si="75"/>
        <v>-239.56173479223713</v>
      </c>
      <c r="AN96" s="60">
        <f t="shared" ca="1" si="75"/>
        <v>-239.56173479223713</v>
      </c>
      <c r="AO96" s="60">
        <f t="shared" ca="1" si="75"/>
        <v>239.56173479223713</v>
      </c>
      <c r="AP96" s="63">
        <f t="shared" si="49"/>
        <v>35</v>
      </c>
      <c r="AQ96" s="62">
        <f t="shared" si="50"/>
        <v>1.8184070058660471</v>
      </c>
      <c r="AR96" s="62">
        <f t="shared" si="51"/>
        <v>90.920350293302349</v>
      </c>
      <c r="AS96" s="62">
        <f t="shared" si="52"/>
        <v>181.8407005866047</v>
      </c>
      <c r="AT96" s="62">
        <f t="shared" si="53"/>
        <v>-90.920350293302349</v>
      </c>
      <c r="AU96" s="62">
        <f t="shared" si="54"/>
        <v>454.60175146651176</v>
      </c>
      <c r="AV96" s="62">
        <f t="shared" si="55"/>
        <v>-181.8407005866047</v>
      </c>
      <c r="AW96" s="63">
        <f t="shared" si="67"/>
        <v>272.76105087990709</v>
      </c>
      <c r="AX96" s="61" t="str">
        <f t="shared" ca="1" si="56"/>
        <v>VINTO</v>
      </c>
      <c r="AY96" s="69">
        <f t="shared" ca="1" si="68"/>
        <v>10040.438265207762</v>
      </c>
      <c r="AZ96" s="51">
        <f t="shared" si="57"/>
        <v>636.44245205311643</v>
      </c>
      <c r="BA96" s="55">
        <f t="shared" ca="1" si="58"/>
        <v>6.4799674748710137E-2</v>
      </c>
      <c r="BB96" s="55">
        <f t="shared" ca="1" si="69"/>
        <v>1.5297191838410908</v>
      </c>
      <c r="BC96" s="64">
        <f t="shared" ca="1" si="59"/>
        <v>94.45312759492208</v>
      </c>
      <c r="BE96" s="52" t="str">
        <f t="shared" ca="1" si="60"/>
        <v/>
      </c>
      <c r="BF96" s="52">
        <f t="shared" ca="1" si="61"/>
        <v>11.199999999999962</v>
      </c>
      <c r="BG96" s="52">
        <f t="shared" ca="1" si="62"/>
        <v>11.199999999999962</v>
      </c>
      <c r="BH96" s="52">
        <f t="shared" ca="1" si="63"/>
        <v>11.199999999999962</v>
      </c>
    </row>
    <row r="97" spans="19:60">
      <c r="S97" s="68">
        <f t="shared" si="74"/>
        <v>7</v>
      </c>
      <c r="T97" s="69">
        <f t="shared" si="74"/>
        <v>2</v>
      </c>
      <c r="U97" s="70">
        <f t="shared" si="48"/>
        <v>5</v>
      </c>
      <c r="V97" s="68">
        <f t="shared" si="73"/>
        <v>2</v>
      </c>
      <c r="W97" s="70">
        <f t="shared" si="73"/>
        <v>7</v>
      </c>
      <c r="X97" s="71">
        <f t="shared" si="73"/>
        <v>0.7142857142857143</v>
      </c>
      <c r="Y97" s="71">
        <f t="shared" si="73"/>
        <v>0.5</v>
      </c>
      <c r="Z97" s="69">
        <f t="shared" si="73"/>
        <v>10000</v>
      </c>
      <c r="AA97" s="69">
        <f t="shared" ca="1" si="73"/>
        <v>9821.692076715015</v>
      </c>
      <c r="AB97" s="69">
        <f t="shared" ca="1" si="65"/>
        <v>-178.30792328498501</v>
      </c>
      <c r="AC97" s="69">
        <f t="shared" ca="1" si="66"/>
        <v>179.70767495135402</v>
      </c>
      <c r="AD97" s="73">
        <f t="shared" si="71"/>
        <v>11.099999999999962</v>
      </c>
      <c r="AE97" s="69">
        <f t="shared" si="75"/>
        <v>0.70000000000000007</v>
      </c>
      <c r="AF97" s="69">
        <f t="shared" si="75"/>
        <v>5.6000000000000005</v>
      </c>
      <c r="AG97" s="78">
        <f t="shared" si="75"/>
        <v>200</v>
      </c>
      <c r="AH97" s="60">
        <f t="shared" si="75"/>
        <v>50</v>
      </c>
      <c r="AI97" s="60">
        <f t="shared" si="75"/>
        <v>280</v>
      </c>
      <c r="AJ97" s="60">
        <f t="shared" si="75"/>
        <v>10280</v>
      </c>
      <c r="AK97" s="60">
        <f t="shared" si="75"/>
        <v>423.30792328498489</v>
      </c>
      <c r="AL97" s="60">
        <f t="shared" si="75"/>
        <v>8.4661584656996975</v>
      </c>
      <c r="AM97" s="60">
        <f t="shared" ca="1" si="75"/>
        <v>-239.56173479223713</v>
      </c>
      <c r="AN97" s="60">
        <f t="shared" ca="1" si="75"/>
        <v>-239.56173479223713</v>
      </c>
      <c r="AO97" s="60">
        <f t="shared" ca="1" si="75"/>
        <v>239.56173479223713</v>
      </c>
      <c r="AP97" s="63">
        <f t="shared" si="49"/>
        <v>35</v>
      </c>
      <c r="AQ97" s="62">
        <f t="shared" si="50"/>
        <v>1.8257800419549306</v>
      </c>
      <c r="AR97" s="62">
        <f t="shared" si="51"/>
        <v>91.289002097746533</v>
      </c>
      <c r="AS97" s="62">
        <f t="shared" si="52"/>
        <v>182.57800419549307</v>
      </c>
      <c r="AT97" s="62">
        <f t="shared" si="53"/>
        <v>-91.289002097746533</v>
      </c>
      <c r="AU97" s="62">
        <f t="shared" si="54"/>
        <v>456.44501048873269</v>
      </c>
      <c r="AV97" s="62">
        <f t="shared" si="55"/>
        <v>-182.57800419549307</v>
      </c>
      <c r="AW97" s="63">
        <f t="shared" si="67"/>
        <v>273.86700629323963</v>
      </c>
      <c r="AX97" s="61" t="str">
        <f t="shared" ca="1" si="56"/>
        <v>VINTO</v>
      </c>
      <c r="AY97" s="69">
        <f t="shared" ca="1" si="68"/>
        <v>10040.438265207762</v>
      </c>
      <c r="AZ97" s="51">
        <f t="shared" si="57"/>
        <v>639.0230146842257</v>
      </c>
      <c r="BA97" s="55">
        <f t="shared" ca="1" si="58"/>
        <v>6.5062415894630118E-2</v>
      </c>
      <c r="BB97" s="55">
        <f t="shared" ca="1" si="69"/>
        <v>1.5359216867526686</v>
      </c>
      <c r="BC97" s="64">
        <f t="shared" ca="1" si="59"/>
        <v>95.559083008254618</v>
      </c>
      <c r="BE97" s="52" t="str">
        <f t="shared" ca="1" si="60"/>
        <v/>
      </c>
      <c r="BF97" s="52">
        <f t="shared" ca="1" si="61"/>
        <v>11.099999999999962</v>
      </c>
      <c r="BG97" s="52">
        <f t="shared" ca="1" si="62"/>
        <v>11.099999999999962</v>
      </c>
      <c r="BH97" s="52">
        <f t="shared" ca="1" si="63"/>
        <v>11.099999999999962</v>
      </c>
    </row>
    <row r="98" spans="19:60">
      <c r="S98" s="68">
        <f t="shared" si="74"/>
        <v>7</v>
      </c>
      <c r="T98" s="69">
        <f t="shared" si="74"/>
        <v>2</v>
      </c>
      <c r="U98" s="70">
        <f t="shared" si="48"/>
        <v>5</v>
      </c>
      <c r="V98" s="68">
        <f t="shared" si="73"/>
        <v>2</v>
      </c>
      <c r="W98" s="70">
        <f t="shared" si="73"/>
        <v>7</v>
      </c>
      <c r="X98" s="71">
        <f t="shared" si="73"/>
        <v>0.7142857142857143</v>
      </c>
      <c r="Y98" s="71">
        <f t="shared" si="73"/>
        <v>0.5</v>
      </c>
      <c r="Z98" s="69">
        <f t="shared" si="73"/>
        <v>10000</v>
      </c>
      <c r="AA98" s="69">
        <f t="shared" ca="1" si="73"/>
        <v>9821.692076715015</v>
      </c>
      <c r="AB98" s="69">
        <f t="shared" ca="1" si="65"/>
        <v>-178.30792328498501</v>
      </c>
      <c r="AC98" s="69">
        <f t="shared" ca="1" si="66"/>
        <v>179.70767495135402</v>
      </c>
      <c r="AD98" s="73">
        <f t="shared" si="71"/>
        <v>10.999999999999963</v>
      </c>
      <c r="AE98" s="69">
        <f t="shared" si="75"/>
        <v>0.70000000000000007</v>
      </c>
      <c r="AF98" s="69">
        <f t="shared" si="75"/>
        <v>5.6000000000000005</v>
      </c>
      <c r="AG98" s="78">
        <f t="shared" si="75"/>
        <v>200</v>
      </c>
      <c r="AH98" s="60">
        <f t="shared" si="75"/>
        <v>50</v>
      </c>
      <c r="AI98" s="60">
        <f t="shared" si="75"/>
        <v>280</v>
      </c>
      <c r="AJ98" s="60">
        <f t="shared" si="75"/>
        <v>10280</v>
      </c>
      <c r="AK98" s="60">
        <f t="shared" si="75"/>
        <v>423.30792328498489</v>
      </c>
      <c r="AL98" s="60">
        <f t="shared" si="75"/>
        <v>8.4661584656996975</v>
      </c>
      <c r="AM98" s="60">
        <f t="shared" ca="1" si="75"/>
        <v>-239.56173479223713</v>
      </c>
      <c r="AN98" s="60">
        <f t="shared" ca="1" si="75"/>
        <v>-239.56173479223713</v>
      </c>
      <c r="AO98" s="60">
        <f t="shared" ca="1" si="75"/>
        <v>239.56173479223713</v>
      </c>
      <c r="AP98" s="63">
        <f t="shared" si="49"/>
        <v>35</v>
      </c>
      <c r="AQ98" s="62">
        <f t="shared" si="50"/>
        <v>1.8332871332454297</v>
      </c>
      <c r="AR98" s="62">
        <f t="shared" si="51"/>
        <v>91.664356662271487</v>
      </c>
      <c r="AS98" s="62">
        <f t="shared" si="52"/>
        <v>183.32871332454297</v>
      </c>
      <c r="AT98" s="62">
        <f t="shared" si="53"/>
        <v>-91.664356662271487</v>
      </c>
      <c r="AU98" s="62">
        <f t="shared" si="54"/>
        <v>458.32178331135742</v>
      </c>
      <c r="AV98" s="62">
        <f t="shared" si="55"/>
        <v>-183.32871332454297</v>
      </c>
      <c r="AW98" s="63">
        <f t="shared" si="67"/>
        <v>274.99306998681448</v>
      </c>
      <c r="AX98" s="61" t="str">
        <f t="shared" ca="1" si="56"/>
        <v>VINTO</v>
      </c>
      <c r="AY98" s="69">
        <f t="shared" ca="1" si="68"/>
        <v>10040.438265207762</v>
      </c>
      <c r="AZ98" s="51">
        <f t="shared" si="57"/>
        <v>641.65049663590037</v>
      </c>
      <c r="BA98" s="55">
        <f t="shared" ca="1" si="58"/>
        <v>6.5329934152294072E-2</v>
      </c>
      <c r="BB98" s="55">
        <f t="shared" ca="1" si="69"/>
        <v>1.5422369624444565</v>
      </c>
      <c r="BC98" s="64">
        <f t="shared" ca="1" si="59"/>
        <v>96.685146701829467</v>
      </c>
      <c r="BE98" s="52" t="str">
        <f t="shared" ca="1" si="60"/>
        <v/>
      </c>
      <c r="BF98" s="52">
        <f t="shared" ca="1" si="61"/>
        <v>10.999999999999963</v>
      </c>
      <c r="BG98" s="52">
        <f t="shared" ca="1" si="62"/>
        <v>10.999999999999963</v>
      </c>
      <c r="BH98" s="52">
        <f t="shared" ca="1" si="63"/>
        <v>10.999999999999963</v>
      </c>
    </row>
    <row r="99" spans="19:60">
      <c r="S99" s="68">
        <f t="shared" si="74"/>
        <v>7</v>
      </c>
      <c r="T99" s="69">
        <f t="shared" si="74"/>
        <v>2</v>
      </c>
      <c r="U99" s="70">
        <f t="shared" si="48"/>
        <v>5</v>
      </c>
      <c r="V99" s="68">
        <f t="shared" si="73"/>
        <v>2</v>
      </c>
      <c r="W99" s="70">
        <f t="shared" si="73"/>
        <v>7</v>
      </c>
      <c r="X99" s="71">
        <f t="shared" si="73"/>
        <v>0.7142857142857143</v>
      </c>
      <c r="Y99" s="71">
        <f t="shared" si="73"/>
        <v>0.5</v>
      </c>
      <c r="Z99" s="69">
        <f t="shared" si="73"/>
        <v>10000</v>
      </c>
      <c r="AA99" s="69">
        <f t="shared" ca="1" si="73"/>
        <v>9821.692076715015</v>
      </c>
      <c r="AB99" s="69">
        <f t="shared" ca="1" si="65"/>
        <v>-178.30792328498501</v>
      </c>
      <c r="AC99" s="69">
        <f t="shared" ca="1" si="66"/>
        <v>179.70767495135402</v>
      </c>
      <c r="AD99" s="73">
        <f t="shared" si="71"/>
        <v>10.899999999999963</v>
      </c>
      <c r="AE99" s="69">
        <f t="shared" si="75"/>
        <v>0.70000000000000007</v>
      </c>
      <c r="AF99" s="69">
        <f t="shared" si="75"/>
        <v>5.6000000000000005</v>
      </c>
      <c r="AG99" s="78">
        <f t="shared" si="75"/>
        <v>200</v>
      </c>
      <c r="AH99" s="60">
        <f t="shared" si="75"/>
        <v>50</v>
      </c>
      <c r="AI99" s="60">
        <f t="shared" si="75"/>
        <v>280</v>
      </c>
      <c r="AJ99" s="60">
        <f t="shared" si="75"/>
        <v>10280</v>
      </c>
      <c r="AK99" s="60">
        <f t="shared" si="75"/>
        <v>423.30792328498489</v>
      </c>
      <c r="AL99" s="60">
        <f t="shared" si="75"/>
        <v>8.4661584656996975</v>
      </c>
      <c r="AM99" s="60">
        <f t="shared" ca="1" si="75"/>
        <v>-239.56173479223713</v>
      </c>
      <c r="AN99" s="60">
        <f t="shared" ca="1" si="75"/>
        <v>-239.56173479223713</v>
      </c>
      <c r="AO99" s="60">
        <f t="shared" ca="1" si="75"/>
        <v>239.56173479223713</v>
      </c>
      <c r="AP99" s="63">
        <f t="shared" si="49"/>
        <v>35</v>
      </c>
      <c r="AQ99" s="62">
        <f t="shared" si="50"/>
        <v>1.8409319693302502</v>
      </c>
      <c r="AR99" s="62">
        <f t="shared" si="51"/>
        <v>92.046598466512506</v>
      </c>
      <c r="AS99" s="62">
        <f t="shared" si="52"/>
        <v>184.09319693302501</v>
      </c>
      <c r="AT99" s="62">
        <f t="shared" si="53"/>
        <v>-92.046598466512506</v>
      </c>
      <c r="AU99" s="62">
        <f t="shared" si="54"/>
        <v>460.2329923325625</v>
      </c>
      <c r="AV99" s="62">
        <f t="shared" si="55"/>
        <v>-184.09319693302501</v>
      </c>
      <c r="AW99" s="63">
        <f t="shared" si="67"/>
        <v>276.13979539953749</v>
      </c>
      <c r="AX99" s="61" t="str">
        <f t="shared" ca="1" si="56"/>
        <v>VINTO</v>
      </c>
      <c r="AY99" s="69">
        <f t="shared" ca="1" si="68"/>
        <v>10040.438265207762</v>
      </c>
      <c r="AZ99" s="51">
        <f t="shared" si="57"/>
        <v>644.32618926558757</v>
      </c>
      <c r="BA99" s="55">
        <f t="shared" ca="1" si="58"/>
        <v>6.5602361001841789E-2</v>
      </c>
      <c r="BB99" s="55">
        <f t="shared" ca="1" si="69"/>
        <v>1.5486681147544425</v>
      </c>
      <c r="BC99" s="64">
        <f t="shared" ca="1" si="59"/>
        <v>97.831872114552482</v>
      </c>
      <c r="BE99" s="52" t="str">
        <f t="shared" ca="1" si="60"/>
        <v/>
      </c>
      <c r="BF99" s="52">
        <f t="shared" ca="1" si="61"/>
        <v>10.899999999999963</v>
      </c>
      <c r="BG99" s="52">
        <f t="shared" ca="1" si="62"/>
        <v>10.899999999999963</v>
      </c>
      <c r="BH99" s="52">
        <f t="shared" ca="1" si="63"/>
        <v>10.899999999999963</v>
      </c>
    </row>
    <row r="100" spans="19:60">
      <c r="S100" s="68">
        <f t="shared" si="74"/>
        <v>7</v>
      </c>
      <c r="T100" s="69">
        <f t="shared" si="74"/>
        <v>2</v>
      </c>
      <c r="U100" s="70">
        <f t="shared" si="48"/>
        <v>5</v>
      </c>
      <c r="V100" s="68">
        <f t="shared" si="73"/>
        <v>2</v>
      </c>
      <c r="W100" s="70">
        <f t="shared" si="73"/>
        <v>7</v>
      </c>
      <c r="X100" s="71">
        <f t="shared" si="73"/>
        <v>0.7142857142857143</v>
      </c>
      <c r="Y100" s="71">
        <f t="shared" si="73"/>
        <v>0.5</v>
      </c>
      <c r="Z100" s="69">
        <f t="shared" si="73"/>
        <v>10000</v>
      </c>
      <c r="AA100" s="69">
        <f t="shared" ca="1" si="73"/>
        <v>9821.692076715015</v>
      </c>
      <c r="AB100" s="69">
        <f t="shared" ca="1" si="65"/>
        <v>-178.30792328498501</v>
      </c>
      <c r="AC100" s="69">
        <f t="shared" ca="1" si="66"/>
        <v>179.70767495135402</v>
      </c>
      <c r="AD100" s="73">
        <f t="shared" si="71"/>
        <v>10.799999999999963</v>
      </c>
      <c r="AE100" s="69">
        <f t="shared" si="75"/>
        <v>0.70000000000000007</v>
      </c>
      <c r="AF100" s="69">
        <f t="shared" si="75"/>
        <v>5.6000000000000005</v>
      </c>
      <c r="AG100" s="78">
        <f t="shared" si="75"/>
        <v>200</v>
      </c>
      <c r="AH100" s="60">
        <f t="shared" si="75"/>
        <v>50</v>
      </c>
      <c r="AI100" s="60">
        <f t="shared" si="75"/>
        <v>280</v>
      </c>
      <c r="AJ100" s="60">
        <f t="shared" si="75"/>
        <v>10280</v>
      </c>
      <c r="AK100" s="60">
        <f t="shared" si="75"/>
        <v>423.30792328498489</v>
      </c>
      <c r="AL100" s="60">
        <f t="shared" si="75"/>
        <v>8.4661584656996975</v>
      </c>
      <c r="AM100" s="60">
        <f t="shared" ca="1" si="75"/>
        <v>-239.56173479223713</v>
      </c>
      <c r="AN100" s="60">
        <f t="shared" ca="1" si="75"/>
        <v>-239.56173479223713</v>
      </c>
      <c r="AO100" s="60">
        <f t="shared" ca="1" si="75"/>
        <v>239.56173479223713</v>
      </c>
      <c r="AP100" s="63">
        <f t="shared" si="49"/>
        <v>35</v>
      </c>
      <c r="AQ100" s="62">
        <f t="shared" si="50"/>
        <v>1.8487183764536785</v>
      </c>
      <c r="AR100" s="62">
        <f t="shared" si="51"/>
        <v>92.435918822683931</v>
      </c>
      <c r="AS100" s="62">
        <f t="shared" si="52"/>
        <v>184.87183764536786</v>
      </c>
      <c r="AT100" s="62">
        <f t="shared" si="53"/>
        <v>-92.435918822683931</v>
      </c>
      <c r="AU100" s="62">
        <f t="shared" si="54"/>
        <v>462.17959411341963</v>
      </c>
      <c r="AV100" s="62">
        <f t="shared" si="55"/>
        <v>-184.87183764536786</v>
      </c>
      <c r="AW100" s="63">
        <f t="shared" si="67"/>
        <v>277.30775646805176</v>
      </c>
      <c r="AX100" s="61" t="str">
        <f t="shared" ca="1" si="56"/>
        <v>VINTO</v>
      </c>
      <c r="AY100" s="69">
        <f t="shared" ca="1" si="68"/>
        <v>10040.438265207762</v>
      </c>
      <c r="AZ100" s="51">
        <f t="shared" si="57"/>
        <v>647.05143175878754</v>
      </c>
      <c r="BA100" s="55">
        <f t="shared" ca="1" si="58"/>
        <v>6.5879832793047793E-2</v>
      </c>
      <c r="BB100" s="55">
        <f t="shared" ca="1" si="69"/>
        <v>1.5552183624775768</v>
      </c>
      <c r="BC100" s="64">
        <f t="shared" ca="1" si="59"/>
        <v>98.999833183066755</v>
      </c>
      <c r="BE100" s="52" t="str">
        <f t="shared" ca="1" si="60"/>
        <v/>
      </c>
      <c r="BF100" s="52">
        <f t="shared" ca="1" si="61"/>
        <v>10.799999999999963</v>
      </c>
      <c r="BG100" s="52">
        <f t="shared" ca="1" si="62"/>
        <v>10.799999999999963</v>
      </c>
      <c r="BH100" s="52">
        <f t="shared" ca="1" si="63"/>
        <v>10.799999999999963</v>
      </c>
    </row>
    <row r="101" spans="19:60">
      <c r="S101" s="68">
        <f t="shared" si="74"/>
        <v>7</v>
      </c>
      <c r="T101" s="69">
        <f t="shared" si="74"/>
        <v>2</v>
      </c>
      <c r="U101" s="70">
        <f t="shared" si="48"/>
        <v>5</v>
      </c>
      <c r="V101" s="68">
        <f t="shared" si="73"/>
        <v>2</v>
      </c>
      <c r="W101" s="70">
        <f t="shared" si="73"/>
        <v>7</v>
      </c>
      <c r="X101" s="71">
        <f t="shared" si="73"/>
        <v>0.7142857142857143</v>
      </c>
      <c r="Y101" s="71">
        <f t="shared" si="73"/>
        <v>0.5</v>
      </c>
      <c r="Z101" s="69">
        <f t="shared" si="73"/>
        <v>10000</v>
      </c>
      <c r="AA101" s="69">
        <f t="shared" ca="1" si="73"/>
        <v>9821.692076715015</v>
      </c>
      <c r="AB101" s="69">
        <f t="shared" ca="1" si="65"/>
        <v>-178.30792328498501</v>
      </c>
      <c r="AC101" s="69">
        <f t="shared" ca="1" si="66"/>
        <v>179.70767495135402</v>
      </c>
      <c r="AD101" s="73">
        <f t="shared" si="71"/>
        <v>10.699999999999964</v>
      </c>
      <c r="AE101" s="69">
        <f t="shared" si="75"/>
        <v>0.70000000000000007</v>
      </c>
      <c r="AF101" s="69">
        <f t="shared" si="75"/>
        <v>5.6000000000000005</v>
      </c>
      <c r="AG101" s="78">
        <f t="shared" si="75"/>
        <v>200</v>
      </c>
      <c r="AH101" s="60">
        <f t="shared" si="75"/>
        <v>50</v>
      </c>
      <c r="AI101" s="60">
        <f t="shared" si="75"/>
        <v>280</v>
      </c>
      <c r="AJ101" s="60">
        <f t="shared" si="75"/>
        <v>10280</v>
      </c>
      <c r="AK101" s="60">
        <f t="shared" si="75"/>
        <v>423.30792328498489</v>
      </c>
      <c r="AL101" s="60">
        <f t="shared" si="75"/>
        <v>8.4661584656996975</v>
      </c>
      <c r="AM101" s="60">
        <f t="shared" ca="1" si="75"/>
        <v>-239.56173479223713</v>
      </c>
      <c r="AN101" s="60">
        <f t="shared" ca="1" si="75"/>
        <v>-239.56173479223713</v>
      </c>
      <c r="AO101" s="60">
        <f t="shared" ca="1" si="75"/>
        <v>239.56173479223713</v>
      </c>
      <c r="AP101" s="63">
        <f t="shared" si="49"/>
        <v>35</v>
      </c>
      <c r="AQ101" s="62">
        <f t="shared" si="50"/>
        <v>1.856650323897171</v>
      </c>
      <c r="AR101" s="62">
        <f t="shared" si="51"/>
        <v>92.832516194858556</v>
      </c>
      <c r="AS101" s="62">
        <f t="shared" si="52"/>
        <v>185.66503238971711</v>
      </c>
      <c r="AT101" s="62">
        <f t="shared" si="53"/>
        <v>-92.832516194858556</v>
      </c>
      <c r="AU101" s="62">
        <f t="shared" si="54"/>
        <v>464.16258097429278</v>
      </c>
      <c r="AV101" s="62">
        <f t="shared" si="55"/>
        <v>-185.66503238971711</v>
      </c>
      <c r="AW101" s="63">
        <f t="shared" si="67"/>
        <v>278.49754858457567</v>
      </c>
      <c r="AX101" s="61" t="str">
        <f t="shared" ca="1" si="56"/>
        <v>VINTO</v>
      </c>
      <c r="AY101" s="69">
        <f t="shared" ca="1" si="68"/>
        <v>10040.438265207762</v>
      </c>
      <c r="AZ101" s="51">
        <f t="shared" si="57"/>
        <v>649.82761336400995</v>
      </c>
      <c r="BA101" s="55">
        <f t="shared" ca="1" si="58"/>
        <v>6.616249097287448E-2</v>
      </c>
      <c r="BB101" s="55">
        <f t="shared" ca="1" si="69"/>
        <v>1.5618910447375922</v>
      </c>
      <c r="BC101" s="64">
        <f t="shared" ca="1" si="59"/>
        <v>100.18962529959066</v>
      </c>
      <c r="BE101" s="52" t="str">
        <f t="shared" ca="1" si="60"/>
        <v/>
      </c>
      <c r="BF101" s="52">
        <f t="shared" ca="1" si="61"/>
        <v>10.699999999999964</v>
      </c>
      <c r="BG101" s="52">
        <f t="shared" ca="1" si="62"/>
        <v>10.699999999999964</v>
      </c>
      <c r="BH101" s="52">
        <f t="shared" ca="1" si="63"/>
        <v>10.699999999999964</v>
      </c>
    </row>
    <row r="102" spans="19:60">
      <c r="S102" s="68">
        <f t="shared" si="74"/>
        <v>7</v>
      </c>
      <c r="T102" s="69">
        <f t="shared" si="74"/>
        <v>2</v>
      </c>
      <c r="U102" s="70">
        <f t="shared" si="48"/>
        <v>5</v>
      </c>
      <c r="V102" s="68">
        <f t="shared" si="73"/>
        <v>2</v>
      </c>
      <c r="W102" s="70">
        <f t="shared" si="73"/>
        <v>7</v>
      </c>
      <c r="X102" s="71">
        <f t="shared" si="73"/>
        <v>0.7142857142857143</v>
      </c>
      <c r="Y102" s="71">
        <f t="shared" si="73"/>
        <v>0.5</v>
      </c>
      <c r="Z102" s="69">
        <f t="shared" si="73"/>
        <v>10000</v>
      </c>
      <c r="AA102" s="69">
        <f t="shared" ca="1" si="73"/>
        <v>9821.692076715015</v>
      </c>
      <c r="AB102" s="69">
        <f t="shared" ca="1" si="65"/>
        <v>-178.30792328498501</v>
      </c>
      <c r="AC102" s="69">
        <f t="shared" ca="1" si="66"/>
        <v>179.70767495135402</v>
      </c>
      <c r="AD102" s="73">
        <f t="shared" si="71"/>
        <v>10.599999999999964</v>
      </c>
      <c r="AE102" s="69">
        <f t="shared" si="75"/>
        <v>0.70000000000000007</v>
      </c>
      <c r="AF102" s="69">
        <f t="shared" si="75"/>
        <v>5.6000000000000005</v>
      </c>
      <c r="AG102" s="78">
        <f t="shared" si="75"/>
        <v>200</v>
      </c>
      <c r="AH102" s="60">
        <f t="shared" si="75"/>
        <v>50</v>
      </c>
      <c r="AI102" s="60">
        <f t="shared" si="75"/>
        <v>280</v>
      </c>
      <c r="AJ102" s="60">
        <f t="shared" si="75"/>
        <v>10280</v>
      </c>
      <c r="AK102" s="60">
        <f t="shared" si="75"/>
        <v>423.30792328498489</v>
      </c>
      <c r="AL102" s="60">
        <f t="shared" si="75"/>
        <v>8.4661584656996975</v>
      </c>
      <c r="AM102" s="60">
        <f t="shared" ca="1" si="75"/>
        <v>-239.56173479223713</v>
      </c>
      <c r="AN102" s="60">
        <f t="shared" ca="1" si="75"/>
        <v>-239.56173479223713</v>
      </c>
      <c r="AO102" s="60">
        <f t="shared" ca="1" si="75"/>
        <v>239.56173479223713</v>
      </c>
      <c r="AP102" s="63">
        <f t="shared" si="49"/>
        <v>35</v>
      </c>
      <c r="AQ102" s="62">
        <f t="shared" si="50"/>
        <v>1.8647319307263894</v>
      </c>
      <c r="AR102" s="62">
        <f t="shared" si="51"/>
        <v>93.236596536319468</v>
      </c>
      <c r="AS102" s="62">
        <f t="shared" si="52"/>
        <v>186.47319307263894</v>
      </c>
      <c r="AT102" s="62">
        <f t="shared" si="53"/>
        <v>-93.236596536319468</v>
      </c>
      <c r="AU102" s="62">
        <f t="shared" si="54"/>
        <v>466.18298268159731</v>
      </c>
      <c r="AV102" s="62">
        <f t="shared" si="55"/>
        <v>-186.47319307263894</v>
      </c>
      <c r="AW102" s="63">
        <f t="shared" si="67"/>
        <v>279.70978960895837</v>
      </c>
      <c r="AX102" s="61" t="str">
        <f t="shared" ca="1" si="56"/>
        <v>VINTO</v>
      </c>
      <c r="AY102" s="69">
        <f t="shared" ca="1" si="68"/>
        <v>10040.438265207762</v>
      </c>
      <c r="AZ102" s="51">
        <f t="shared" si="57"/>
        <v>652.6561757542363</v>
      </c>
      <c r="BA102" s="55">
        <f t="shared" ca="1" si="58"/>
        <v>6.6450482325905405E-2</v>
      </c>
      <c r="BB102" s="55">
        <f t="shared" ca="1" si="69"/>
        <v>1.56868962666289</v>
      </c>
      <c r="BC102" s="64">
        <f t="shared" ca="1" si="59"/>
        <v>101.40186632397337</v>
      </c>
      <c r="BE102" s="52" t="str">
        <f t="shared" ca="1" si="60"/>
        <v/>
      </c>
      <c r="BF102" s="52">
        <f t="shared" ca="1" si="61"/>
        <v>10.599999999999964</v>
      </c>
      <c r="BG102" s="52">
        <f t="shared" ca="1" si="62"/>
        <v>10.599999999999964</v>
      </c>
      <c r="BH102" s="52">
        <f t="shared" ca="1" si="63"/>
        <v>10.599999999999964</v>
      </c>
    </row>
    <row r="103" spans="19:60">
      <c r="S103" s="68">
        <f t="shared" si="74"/>
        <v>7</v>
      </c>
      <c r="T103" s="69">
        <f t="shared" si="74"/>
        <v>2</v>
      </c>
      <c r="U103" s="70">
        <f t="shared" si="48"/>
        <v>5</v>
      </c>
      <c r="V103" s="68">
        <f t="shared" si="73"/>
        <v>2</v>
      </c>
      <c r="W103" s="70">
        <f t="shared" si="73"/>
        <v>7</v>
      </c>
      <c r="X103" s="71">
        <f t="shared" si="73"/>
        <v>0.7142857142857143</v>
      </c>
      <c r="Y103" s="71">
        <f t="shared" si="73"/>
        <v>0.5</v>
      </c>
      <c r="Z103" s="69">
        <f t="shared" si="73"/>
        <v>10000</v>
      </c>
      <c r="AA103" s="69">
        <f t="shared" ca="1" si="73"/>
        <v>9821.692076715015</v>
      </c>
      <c r="AB103" s="69">
        <f t="shared" ca="1" si="65"/>
        <v>-178.30792328498501</v>
      </c>
      <c r="AC103" s="69">
        <f t="shared" ca="1" si="66"/>
        <v>179.70767495135402</v>
      </c>
      <c r="AD103" s="73">
        <f t="shared" si="71"/>
        <v>10.499999999999964</v>
      </c>
      <c r="AE103" s="69">
        <f t="shared" si="75"/>
        <v>0.70000000000000007</v>
      </c>
      <c r="AF103" s="69">
        <f t="shared" si="75"/>
        <v>5.6000000000000005</v>
      </c>
      <c r="AG103" s="78">
        <f t="shared" si="75"/>
        <v>200</v>
      </c>
      <c r="AH103" s="60">
        <f t="shared" si="75"/>
        <v>50</v>
      </c>
      <c r="AI103" s="60">
        <f t="shared" si="75"/>
        <v>280</v>
      </c>
      <c r="AJ103" s="60">
        <f t="shared" si="75"/>
        <v>10280</v>
      </c>
      <c r="AK103" s="60">
        <f t="shared" si="75"/>
        <v>423.30792328498489</v>
      </c>
      <c r="AL103" s="60">
        <f t="shared" si="75"/>
        <v>8.4661584656996975</v>
      </c>
      <c r="AM103" s="60">
        <f t="shared" ca="1" si="75"/>
        <v>-239.56173479223713</v>
      </c>
      <c r="AN103" s="60">
        <f t="shared" ca="1" si="75"/>
        <v>-239.56173479223713</v>
      </c>
      <c r="AO103" s="60">
        <f t="shared" ca="1" si="75"/>
        <v>239.56173479223713</v>
      </c>
      <c r="AP103" s="63">
        <f t="shared" si="49"/>
        <v>35</v>
      </c>
      <c r="AQ103" s="62">
        <f t="shared" si="50"/>
        <v>1.8729674729237837</v>
      </c>
      <c r="AR103" s="62">
        <f t="shared" si="51"/>
        <v>93.648373646189185</v>
      </c>
      <c r="AS103" s="62">
        <f t="shared" si="52"/>
        <v>187.29674729237837</v>
      </c>
      <c r="AT103" s="62">
        <f t="shared" si="53"/>
        <v>-93.648373646189185</v>
      </c>
      <c r="AU103" s="62">
        <f t="shared" si="54"/>
        <v>468.2418682309459</v>
      </c>
      <c r="AV103" s="62">
        <f t="shared" si="55"/>
        <v>-187.29674729237837</v>
      </c>
      <c r="AW103" s="63">
        <f t="shared" si="67"/>
        <v>280.94512093856753</v>
      </c>
      <c r="AX103" s="61" t="str">
        <f t="shared" ca="1" si="56"/>
        <v>VINTO</v>
      </c>
      <c r="AY103" s="69">
        <f t="shared" ca="1" si="68"/>
        <v>10040.438265207762</v>
      </c>
      <c r="AZ103" s="51">
        <f t="shared" si="57"/>
        <v>655.53861552332432</v>
      </c>
      <c r="BA103" s="55">
        <f t="shared" ca="1" si="58"/>
        <v>6.6743959228517905E-2</v>
      </c>
      <c r="BB103" s="55">
        <f t="shared" ca="1" si="69"/>
        <v>1.5756177053867657</v>
      </c>
      <c r="BC103" s="64">
        <f t="shared" ca="1" si="59"/>
        <v>102.63719765358252</v>
      </c>
      <c r="BE103" s="52" t="str">
        <f t="shared" ca="1" si="60"/>
        <v/>
      </c>
      <c r="BF103" s="52">
        <f t="shared" ca="1" si="61"/>
        <v>10.499999999999964</v>
      </c>
      <c r="BG103" s="52">
        <f t="shared" ca="1" si="62"/>
        <v>10.499999999999964</v>
      </c>
      <c r="BH103" s="52">
        <f t="shared" ca="1" si="63"/>
        <v>10.499999999999964</v>
      </c>
    </row>
    <row r="104" spans="19:60">
      <c r="S104" s="68">
        <f t="shared" si="74"/>
        <v>7</v>
      </c>
      <c r="T104" s="69">
        <f t="shared" si="74"/>
        <v>2</v>
      </c>
      <c r="U104" s="70">
        <f t="shared" ref="U104:U135" si="76">ROUND((1/T104)*S104,0)+1</f>
        <v>5</v>
      </c>
      <c r="V104" s="68">
        <f t="shared" si="73"/>
        <v>2</v>
      </c>
      <c r="W104" s="70">
        <f t="shared" si="73"/>
        <v>7</v>
      </c>
      <c r="X104" s="71">
        <f t="shared" si="73"/>
        <v>0.7142857142857143</v>
      </c>
      <c r="Y104" s="71">
        <f t="shared" si="73"/>
        <v>0.5</v>
      </c>
      <c r="Z104" s="69">
        <f t="shared" si="73"/>
        <v>10000</v>
      </c>
      <c r="AA104" s="69">
        <f t="shared" ca="1" si="73"/>
        <v>9821.692076715015</v>
      </c>
      <c r="AB104" s="69">
        <f t="shared" ca="1" si="65"/>
        <v>-178.30792328498501</v>
      </c>
      <c r="AC104" s="69">
        <f t="shared" ca="1" si="66"/>
        <v>179.70767495135402</v>
      </c>
      <c r="AD104" s="73">
        <f t="shared" si="71"/>
        <v>10.399999999999965</v>
      </c>
      <c r="AE104" s="69">
        <f t="shared" si="75"/>
        <v>0.70000000000000007</v>
      </c>
      <c r="AF104" s="69">
        <f t="shared" si="75"/>
        <v>5.6000000000000005</v>
      </c>
      <c r="AG104" s="78">
        <f t="shared" si="75"/>
        <v>200</v>
      </c>
      <c r="AH104" s="60">
        <f t="shared" si="75"/>
        <v>50</v>
      </c>
      <c r="AI104" s="60">
        <f t="shared" si="75"/>
        <v>280</v>
      </c>
      <c r="AJ104" s="60">
        <f t="shared" si="75"/>
        <v>10280</v>
      </c>
      <c r="AK104" s="60">
        <f t="shared" si="75"/>
        <v>423.30792328498489</v>
      </c>
      <c r="AL104" s="60">
        <f t="shared" si="75"/>
        <v>8.4661584656996975</v>
      </c>
      <c r="AM104" s="60">
        <f t="shared" ca="1" si="75"/>
        <v>-239.56173479223713</v>
      </c>
      <c r="AN104" s="60">
        <f t="shared" ca="1" si="75"/>
        <v>-239.56173479223713</v>
      </c>
      <c r="AO104" s="60">
        <f t="shared" ca="1" si="75"/>
        <v>239.56173479223713</v>
      </c>
      <c r="AP104" s="63">
        <f t="shared" si="49"/>
        <v>35</v>
      </c>
      <c r="AQ104" s="62">
        <f t="shared" si="50"/>
        <v>1.8813613909326663</v>
      </c>
      <c r="AR104" s="62">
        <f t="shared" si="51"/>
        <v>94.068069546633311</v>
      </c>
      <c r="AS104" s="62">
        <f t="shared" si="52"/>
        <v>188.13613909326662</v>
      </c>
      <c r="AT104" s="62">
        <f t="shared" si="53"/>
        <v>-94.068069546633311</v>
      </c>
      <c r="AU104" s="62">
        <f t="shared" si="54"/>
        <v>470.34034773316654</v>
      </c>
      <c r="AV104" s="62">
        <f t="shared" si="55"/>
        <v>-188.13613909326662</v>
      </c>
      <c r="AW104" s="63">
        <f t="shared" si="67"/>
        <v>282.20420863989989</v>
      </c>
      <c r="AX104" s="61" t="str">
        <f t="shared" ca="1" si="56"/>
        <v>VINTO</v>
      </c>
      <c r="AY104" s="69">
        <f t="shared" ca="1" si="68"/>
        <v>10040.438265207762</v>
      </c>
      <c r="AZ104" s="51">
        <f t="shared" si="57"/>
        <v>658.47648682643319</v>
      </c>
      <c r="BA104" s="55">
        <f t="shared" ca="1" si="58"/>
        <v>6.7043079917719101E-2</v>
      </c>
      <c r="BB104" s="55">
        <f t="shared" ca="1" si="69"/>
        <v>1.5826790163937925</v>
      </c>
      <c r="BC104" s="64">
        <f t="shared" ca="1" si="59"/>
        <v>103.89628535491488</v>
      </c>
      <c r="BE104" s="52" t="str">
        <f t="shared" ca="1" si="60"/>
        <v/>
      </c>
      <c r="BF104" s="52">
        <f t="shared" ca="1" si="61"/>
        <v>10.399999999999965</v>
      </c>
      <c r="BG104" s="52">
        <f t="shared" ca="1" si="62"/>
        <v>10.399999999999965</v>
      </c>
      <c r="BH104" s="52">
        <f t="shared" ca="1" si="63"/>
        <v>10.399999999999965</v>
      </c>
    </row>
    <row r="105" spans="19:60">
      <c r="S105" s="68">
        <f t="shared" si="74"/>
        <v>7</v>
      </c>
      <c r="T105" s="69">
        <f t="shared" si="74"/>
        <v>2</v>
      </c>
      <c r="U105" s="70">
        <f t="shared" si="76"/>
        <v>5</v>
      </c>
      <c r="V105" s="68">
        <f t="shared" ref="V105:AA120" si="77">V104</f>
        <v>2</v>
      </c>
      <c r="W105" s="70">
        <f t="shared" si="77"/>
        <v>7</v>
      </c>
      <c r="X105" s="71">
        <f t="shared" si="77"/>
        <v>0.7142857142857143</v>
      </c>
      <c r="Y105" s="71">
        <f t="shared" si="77"/>
        <v>0.5</v>
      </c>
      <c r="Z105" s="69">
        <f t="shared" si="77"/>
        <v>10000</v>
      </c>
      <c r="AA105" s="69">
        <f t="shared" ca="1" si="77"/>
        <v>9821.692076715015</v>
      </c>
      <c r="AB105" s="69">
        <f t="shared" ca="1" si="65"/>
        <v>-178.30792328498501</v>
      </c>
      <c r="AC105" s="69">
        <f t="shared" ref="AC105:AC136" ca="1" si="78">AC104</f>
        <v>179.70767495135402</v>
      </c>
      <c r="AD105" s="73">
        <f t="shared" si="71"/>
        <v>10.299999999999965</v>
      </c>
      <c r="AE105" s="69">
        <f t="shared" si="75"/>
        <v>0.70000000000000007</v>
      </c>
      <c r="AF105" s="69">
        <f t="shared" si="75"/>
        <v>5.6000000000000005</v>
      </c>
      <c r="AG105" s="78">
        <f t="shared" si="75"/>
        <v>200</v>
      </c>
      <c r="AH105" s="60">
        <f t="shared" si="75"/>
        <v>50</v>
      </c>
      <c r="AI105" s="60">
        <f t="shared" si="75"/>
        <v>280</v>
      </c>
      <c r="AJ105" s="60">
        <f t="shared" si="75"/>
        <v>10280</v>
      </c>
      <c r="AK105" s="60">
        <f t="shared" si="75"/>
        <v>423.30792328498489</v>
      </c>
      <c r="AL105" s="60">
        <f t="shared" si="75"/>
        <v>8.4661584656996975</v>
      </c>
      <c r="AM105" s="60">
        <f t="shared" ca="1" si="75"/>
        <v>-239.56173479223713</v>
      </c>
      <c r="AN105" s="60">
        <f t="shared" ca="1" si="75"/>
        <v>-239.56173479223713</v>
      </c>
      <c r="AO105" s="60">
        <f t="shared" ca="1" si="75"/>
        <v>239.56173479223713</v>
      </c>
      <c r="AP105" s="63">
        <f t="shared" si="49"/>
        <v>35</v>
      </c>
      <c r="AQ105" s="62">
        <f t="shared" si="50"/>
        <v>1.8899182976407503</v>
      </c>
      <c r="AR105" s="62">
        <f t="shared" si="51"/>
        <v>94.495914882037511</v>
      </c>
      <c r="AS105" s="62">
        <f t="shared" si="52"/>
        <v>188.99182976407502</v>
      </c>
      <c r="AT105" s="62">
        <f t="shared" si="53"/>
        <v>-94.495914882037511</v>
      </c>
      <c r="AU105" s="62">
        <f t="shared" si="54"/>
        <v>472.47957441018752</v>
      </c>
      <c r="AV105" s="62">
        <f t="shared" si="55"/>
        <v>-188.99182976407502</v>
      </c>
      <c r="AW105" s="63">
        <f t="shared" si="67"/>
        <v>283.4877446461125</v>
      </c>
      <c r="AX105" s="61" t="str">
        <f t="shared" ca="1" si="56"/>
        <v>VINTO</v>
      </c>
      <c r="AY105" s="69">
        <f t="shared" ca="1" si="68"/>
        <v>10040.438265207762</v>
      </c>
      <c r="AZ105" s="51">
        <f t="shared" si="57"/>
        <v>661.4714041742626</v>
      </c>
      <c r="BA105" s="55">
        <f t="shared" ca="1" si="58"/>
        <v>6.7348008775642634E-2</v>
      </c>
      <c r="BB105" s="55">
        <f t="shared" ca="1" si="69"/>
        <v>1.5898774402359073</v>
      </c>
      <c r="BC105" s="64">
        <f t="shared" ca="1" si="59"/>
        <v>105.17982136112749</v>
      </c>
      <c r="BE105" s="52" t="str">
        <f t="shared" ca="1" si="60"/>
        <v/>
      </c>
      <c r="BF105" s="52">
        <f t="shared" ca="1" si="61"/>
        <v>10.299999999999965</v>
      </c>
      <c r="BG105" s="52">
        <f t="shared" ca="1" si="62"/>
        <v>10.299999999999965</v>
      </c>
      <c r="BH105" s="52">
        <f t="shared" ca="1" si="63"/>
        <v>10.299999999999965</v>
      </c>
    </row>
    <row r="106" spans="19:60">
      <c r="S106" s="68">
        <f t="shared" ref="S106:T121" si="79">S105</f>
        <v>7</v>
      </c>
      <c r="T106" s="69">
        <f t="shared" si="79"/>
        <v>2</v>
      </c>
      <c r="U106" s="70">
        <f t="shared" si="76"/>
        <v>5</v>
      </c>
      <c r="V106" s="68">
        <f t="shared" si="77"/>
        <v>2</v>
      </c>
      <c r="W106" s="70">
        <f t="shared" si="77"/>
        <v>7</v>
      </c>
      <c r="X106" s="71">
        <f t="shared" si="77"/>
        <v>0.7142857142857143</v>
      </c>
      <c r="Y106" s="71">
        <f t="shared" si="77"/>
        <v>0.5</v>
      </c>
      <c r="Z106" s="69">
        <f t="shared" si="77"/>
        <v>10000</v>
      </c>
      <c r="AA106" s="69">
        <f t="shared" ca="1" si="77"/>
        <v>9821.692076715015</v>
      </c>
      <c r="AB106" s="69">
        <f t="shared" ca="1" si="65"/>
        <v>-178.30792328498501</v>
      </c>
      <c r="AC106" s="69">
        <f t="shared" ca="1" si="78"/>
        <v>179.70767495135402</v>
      </c>
      <c r="AD106" s="73">
        <f t="shared" si="71"/>
        <v>10.199999999999966</v>
      </c>
      <c r="AE106" s="69">
        <f t="shared" ref="AE106:AO121" si="80">AE105</f>
        <v>0.70000000000000007</v>
      </c>
      <c r="AF106" s="69">
        <f t="shared" si="80"/>
        <v>5.6000000000000005</v>
      </c>
      <c r="AG106" s="78">
        <f t="shared" si="80"/>
        <v>200</v>
      </c>
      <c r="AH106" s="60">
        <f t="shared" si="80"/>
        <v>50</v>
      </c>
      <c r="AI106" s="60">
        <f t="shared" si="80"/>
        <v>280</v>
      </c>
      <c r="AJ106" s="60">
        <f t="shared" si="80"/>
        <v>10280</v>
      </c>
      <c r="AK106" s="60">
        <f t="shared" si="80"/>
        <v>423.30792328498489</v>
      </c>
      <c r="AL106" s="60">
        <f t="shared" si="80"/>
        <v>8.4661584656996975</v>
      </c>
      <c r="AM106" s="60">
        <f t="shared" ca="1" si="80"/>
        <v>-239.56173479223713</v>
      </c>
      <c r="AN106" s="60">
        <f t="shared" ca="1" si="80"/>
        <v>-239.56173479223713</v>
      </c>
      <c r="AO106" s="60">
        <f t="shared" ca="1" si="80"/>
        <v>239.56173479223713</v>
      </c>
      <c r="AP106" s="63">
        <f t="shared" si="49"/>
        <v>35</v>
      </c>
      <c r="AQ106" s="62">
        <f t="shared" si="50"/>
        <v>1.8986429868333068</v>
      </c>
      <c r="AR106" s="62">
        <f t="shared" si="51"/>
        <v>94.932149341665337</v>
      </c>
      <c r="AS106" s="62">
        <f t="shared" si="52"/>
        <v>189.86429868333067</v>
      </c>
      <c r="AT106" s="62">
        <f t="shared" si="53"/>
        <v>-94.932149341665337</v>
      </c>
      <c r="AU106" s="62">
        <f t="shared" si="54"/>
        <v>474.66074670832666</v>
      </c>
      <c r="AV106" s="62">
        <f t="shared" si="55"/>
        <v>-189.86429868333067</v>
      </c>
      <c r="AW106" s="63">
        <f t="shared" si="67"/>
        <v>284.79644802499598</v>
      </c>
      <c r="AX106" s="61" t="str">
        <f t="shared" ca="1" si="56"/>
        <v>VINTO</v>
      </c>
      <c r="AY106" s="69">
        <f t="shared" ca="1" si="68"/>
        <v>10040.438265207762</v>
      </c>
      <c r="AZ106" s="51">
        <f t="shared" si="57"/>
        <v>664.52504539165739</v>
      </c>
      <c r="BA106" s="55">
        <f t="shared" ca="1" si="58"/>
        <v>6.7658916630780372E-2</v>
      </c>
      <c r="BB106" s="55">
        <f t="shared" ca="1" si="69"/>
        <v>1.5972170096435541</v>
      </c>
      <c r="BC106" s="64">
        <f t="shared" ca="1" si="59"/>
        <v>106.48852474001097</v>
      </c>
      <c r="BE106" s="52" t="str">
        <f t="shared" ca="1" si="60"/>
        <v/>
      </c>
      <c r="BF106" s="52">
        <f t="shared" ca="1" si="61"/>
        <v>10.199999999999966</v>
      </c>
      <c r="BG106" s="52">
        <f t="shared" ca="1" si="62"/>
        <v>10.199999999999966</v>
      </c>
      <c r="BH106" s="52">
        <f t="shared" ca="1" si="63"/>
        <v>10.199999999999966</v>
      </c>
    </row>
    <row r="107" spans="19:60">
      <c r="S107" s="68">
        <f t="shared" si="79"/>
        <v>7</v>
      </c>
      <c r="T107" s="69">
        <f t="shared" si="79"/>
        <v>2</v>
      </c>
      <c r="U107" s="70">
        <f t="shared" si="76"/>
        <v>5</v>
      </c>
      <c r="V107" s="68">
        <f t="shared" si="77"/>
        <v>2</v>
      </c>
      <c r="W107" s="70">
        <f t="shared" si="77"/>
        <v>7</v>
      </c>
      <c r="X107" s="71">
        <f t="shared" si="77"/>
        <v>0.7142857142857143</v>
      </c>
      <c r="Y107" s="71">
        <f t="shared" si="77"/>
        <v>0.5</v>
      </c>
      <c r="Z107" s="69">
        <f t="shared" si="77"/>
        <v>10000</v>
      </c>
      <c r="AA107" s="69">
        <f t="shared" ca="1" si="77"/>
        <v>9821.692076715015</v>
      </c>
      <c r="AB107" s="69">
        <f t="shared" ca="1" si="65"/>
        <v>-178.30792328498501</v>
      </c>
      <c r="AC107" s="69">
        <f t="shared" ca="1" si="78"/>
        <v>179.70767495135402</v>
      </c>
      <c r="AD107" s="73">
        <f t="shared" si="71"/>
        <v>10.099999999999966</v>
      </c>
      <c r="AE107" s="69">
        <f t="shared" si="80"/>
        <v>0.70000000000000007</v>
      </c>
      <c r="AF107" s="69">
        <f t="shared" si="80"/>
        <v>5.6000000000000005</v>
      </c>
      <c r="AG107" s="78">
        <f t="shared" si="80"/>
        <v>200</v>
      </c>
      <c r="AH107" s="60">
        <f t="shared" si="80"/>
        <v>50</v>
      </c>
      <c r="AI107" s="60">
        <f t="shared" si="80"/>
        <v>280</v>
      </c>
      <c r="AJ107" s="60">
        <f t="shared" si="80"/>
        <v>10280</v>
      </c>
      <c r="AK107" s="60">
        <f t="shared" si="80"/>
        <v>423.30792328498489</v>
      </c>
      <c r="AL107" s="60">
        <f t="shared" si="80"/>
        <v>8.4661584656996975</v>
      </c>
      <c r="AM107" s="60">
        <f t="shared" ca="1" si="80"/>
        <v>-239.56173479223713</v>
      </c>
      <c r="AN107" s="60">
        <f t="shared" ca="1" si="80"/>
        <v>-239.56173479223713</v>
      </c>
      <c r="AO107" s="60">
        <f t="shared" ca="1" si="80"/>
        <v>239.56173479223713</v>
      </c>
      <c r="AP107" s="63">
        <f t="shared" si="49"/>
        <v>35</v>
      </c>
      <c r="AQ107" s="62">
        <f t="shared" si="50"/>
        <v>1.9075404421484881</v>
      </c>
      <c r="AR107" s="62">
        <f t="shared" si="51"/>
        <v>95.377022107424409</v>
      </c>
      <c r="AS107" s="62">
        <f t="shared" si="52"/>
        <v>190.75404421484882</v>
      </c>
      <c r="AT107" s="62">
        <f t="shared" si="53"/>
        <v>-95.377022107424409</v>
      </c>
      <c r="AU107" s="62">
        <f t="shared" si="54"/>
        <v>476.88511053712205</v>
      </c>
      <c r="AV107" s="62">
        <f t="shared" si="55"/>
        <v>-190.75404421484882</v>
      </c>
      <c r="AW107" s="63">
        <f t="shared" si="67"/>
        <v>286.13106632227323</v>
      </c>
      <c r="AX107" s="61" t="str">
        <f t="shared" ca="1" si="56"/>
        <v>VINTO</v>
      </c>
      <c r="AY107" s="69">
        <f t="shared" ca="1" si="68"/>
        <v>10040.438265207762</v>
      </c>
      <c r="AZ107" s="51">
        <f t="shared" si="57"/>
        <v>667.63915475197086</v>
      </c>
      <c r="BA107" s="55">
        <f t="shared" ca="1" si="58"/>
        <v>6.7975981077108963E-2</v>
      </c>
      <c r="BB107" s="55">
        <f t="shared" ca="1" si="69"/>
        <v>1.6047019170592729</v>
      </c>
      <c r="BC107" s="64">
        <f t="shared" ca="1" si="59"/>
        <v>107.82314303728822</v>
      </c>
      <c r="BE107" s="52" t="str">
        <f t="shared" ca="1" si="60"/>
        <v/>
      </c>
      <c r="BF107" s="52">
        <f t="shared" ca="1" si="61"/>
        <v>10.099999999999966</v>
      </c>
      <c r="BG107" s="52">
        <f t="shared" ca="1" si="62"/>
        <v>10.099999999999966</v>
      </c>
      <c r="BH107" s="52">
        <f t="shared" ca="1" si="63"/>
        <v>10.099999999999966</v>
      </c>
    </row>
    <row r="108" spans="19:60">
      <c r="S108" s="68">
        <f t="shared" si="79"/>
        <v>7</v>
      </c>
      <c r="T108" s="69">
        <f t="shared" si="79"/>
        <v>2</v>
      </c>
      <c r="U108" s="70">
        <f t="shared" si="76"/>
        <v>5</v>
      </c>
      <c r="V108" s="68">
        <f t="shared" si="77"/>
        <v>2</v>
      </c>
      <c r="W108" s="70">
        <f t="shared" si="77"/>
        <v>7</v>
      </c>
      <c r="X108" s="71">
        <f t="shared" si="77"/>
        <v>0.7142857142857143</v>
      </c>
      <c r="Y108" s="71">
        <f t="shared" si="77"/>
        <v>0.5</v>
      </c>
      <c r="Z108" s="69">
        <f t="shared" si="77"/>
        <v>10000</v>
      </c>
      <c r="AA108" s="69">
        <f t="shared" ca="1" si="77"/>
        <v>9821.692076715015</v>
      </c>
      <c r="AB108" s="69">
        <f t="shared" ca="1" si="65"/>
        <v>-178.30792328498501</v>
      </c>
      <c r="AC108" s="69">
        <f t="shared" ca="1" si="78"/>
        <v>179.70767495135402</v>
      </c>
      <c r="AD108" s="73">
        <f t="shared" si="71"/>
        <v>9.9999999999999662</v>
      </c>
      <c r="AE108" s="69">
        <f t="shared" si="80"/>
        <v>0.70000000000000007</v>
      </c>
      <c r="AF108" s="69">
        <f t="shared" si="80"/>
        <v>5.6000000000000005</v>
      </c>
      <c r="AG108" s="78">
        <f t="shared" si="80"/>
        <v>200</v>
      </c>
      <c r="AH108" s="60">
        <f t="shared" si="80"/>
        <v>50</v>
      </c>
      <c r="AI108" s="60">
        <f t="shared" si="80"/>
        <v>280</v>
      </c>
      <c r="AJ108" s="60">
        <f t="shared" si="80"/>
        <v>10280</v>
      </c>
      <c r="AK108" s="60">
        <f t="shared" si="80"/>
        <v>423.30792328498489</v>
      </c>
      <c r="AL108" s="60">
        <f t="shared" si="80"/>
        <v>8.4661584656996975</v>
      </c>
      <c r="AM108" s="60">
        <f t="shared" ca="1" si="80"/>
        <v>-239.56173479223713</v>
      </c>
      <c r="AN108" s="60">
        <f t="shared" ca="1" si="80"/>
        <v>-239.56173479223713</v>
      </c>
      <c r="AO108" s="60">
        <f t="shared" ca="1" si="80"/>
        <v>239.56173479223713</v>
      </c>
      <c r="AP108" s="63">
        <f t="shared" si="49"/>
        <v>35</v>
      </c>
      <c r="AQ108" s="62">
        <f t="shared" si="50"/>
        <v>1.9166158465699727</v>
      </c>
      <c r="AR108" s="62">
        <f t="shared" si="51"/>
        <v>95.830792328498632</v>
      </c>
      <c r="AS108" s="62">
        <f t="shared" si="52"/>
        <v>191.66158465699726</v>
      </c>
      <c r="AT108" s="62">
        <f t="shared" si="53"/>
        <v>-95.830792328498632</v>
      </c>
      <c r="AU108" s="62">
        <f t="shared" si="54"/>
        <v>479.15396164249319</v>
      </c>
      <c r="AV108" s="62">
        <f t="shared" si="55"/>
        <v>-191.66158465699726</v>
      </c>
      <c r="AW108" s="63">
        <f t="shared" si="67"/>
        <v>287.49237698549592</v>
      </c>
      <c r="AX108" s="61" t="str">
        <f t="shared" ca="1" si="56"/>
        <v>VINTO</v>
      </c>
      <c r="AY108" s="69">
        <f t="shared" ca="1" si="68"/>
        <v>10040.438265207762</v>
      </c>
      <c r="AZ108" s="51">
        <f t="shared" si="57"/>
        <v>670.81554629949039</v>
      </c>
      <c r="BA108" s="55">
        <f t="shared" ca="1" si="58"/>
        <v>6.8299386812364096E-2</v>
      </c>
      <c r="BB108" s="55">
        <f t="shared" ca="1" si="69"/>
        <v>1.612336522623306</v>
      </c>
      <c r="BC108" s="64">
        <f t="shared" ca="1" si="59"/>
        <v>109.18445370051091</v>
      </c>
      <c r="BE108" s="52" t="str">
        <f t="shared" ca="1" si="60"/>
        <v/>
      </c>
      <c r="BF108" s="52">
        <f t="shared" ca="1" si="61"/>
        <v>9.9999999999999662</v>
      </c>
      <c r="BG108" s="52">
        <f t="shared" ca="1" si="62"/>
        <v>9.9999999999999662</v>
      </c>
      <c r="BH108" s="52">
        <f t="shared" ca="1" si="63"/>
        <v>9.9999999999999662</v>
      </c>
    </row>
    <row r="109" spans="19:60">
      <c r="S109" s="68">
        <f t="shared" si="79"/>
        <v>7</v>
      </c>
      <c r="T109" s="69">
        <f t="shared" si="79"/>
        <v>2</v>
      </c>
      <c r="U109" s="70">
        <f t="shared" si="76"/>
        <v>5</v>
      </c>
      <c r="V109" s="68">
        <f t="shared" si="77"/>
        <v>2</v>
      </c>
      <c r="W109" s="70">
        <f t="shared" si="77"/>
        <v>7</v>
      </c>
      <c r="X109" s="71">
        <f t="shared" si="77"/>
        <v>0.7142857142857143</v>
      </c>
      <c r="Y109" s="71">
        <f t="shared" si="77"/>
        <v>0.5</v>
      </c>
      <c r="Z109" s="69">
        <f t="shared" si="77"/>
        <v>10000</v>
      </c>
      <c r="AA109" s="69">
        <f t="shared" ca="1" si="77"/>
        <v>9821.692076715015</v>
      </c>
      <c r="AB109" s="69">
        <f t="shared" ca="1" si="65"/>
        <v>-178.30792328498501</v>
      </c>
      <c r="AC109" s="69">
        <f t="shared" ca="1" si="78"/>
        <v>179.70767495135402</v>
      </c>
      <c r="AD109" s="73">
        <f t="shared" si="71"/>
        <v>9.8999999999999666</v>
      </c>
      <c r="AE109" s="69">
        <f t="shared" si="80"/>
        <v>0.70000000000000007</v>
      </c>
      <c r="AF109" s="69">
        <f t="shared" si="80"/>
        <v>5.6000000000000005</v>
      </c>
      <c r="AG109" s="78">
        <f t="shared" si="80"/>
        <v>200</v>
      </c>
      <c r="AH109" s="60">
        <f t="shared" si="80"/>
        <v>50</v>
      </c>
      <c r="AI109" s="60">
        <f t="shared" si="80"/>
        <v>280</v>
      </c>
      <c r="AJ109" s="60">
        <f t="shared" si="80"/>
        <v>10280</v>
      </c>
      <c r="AK109" s="60">
        <f t="shared" si="80"/>
        <v>423.30792328498489</v>
      </c>
      <c r="AL109" s="60">
        <f t="shared" si="80"/>
        <v>8.4661584656996975</v>
      </c>
      <c r="AM109" s="60">
        <f t="shared" ca="1" si="80"/>
        <v>-239.56173479223713</v>
      </c>
      <c r="AN109" s="60">
        <f t="shared" ca="1" si="80"/>
        <v>-239.56173479223713</v>
      </c>
      <c r="AO109" s="60">
        <f t="shared" ca="1" si="80"/>
        <v>239.56173479223713</v>
      </c>
      <c r="AP109" s="63">
        <f t="shared" si="49"/>
        <v>35</v>
      </c>
      <c r="AQ109" s="62">
        <f t="shared" si="50"/>
        <v>1.9258745924949219</v>
      </c>
      <c r="AR109" s="62">
        <f t="shared" si="51"/>
        <v>96.293729624746092</v>
      </c>
      <c r="AS109" s="62">
        <f t="shared" si="52"/>
        <v>192.58745924949218</v>
      </c>
      <c r="AT109" s="62">
        <f t="shared" si="53"/>
        <v>-96.293729624746092</v>
      </c>
      <c r="AU109" s="62">
        <f t="shared" si="54"/>
        <v>481.46864812373047</v>
      </c>
      <c r="AV109" s="62">
        <f t="shared" si="55"/>
        <v>-192.58745924949218</v>
      </c>
      <c r="AW109" s="63">
        <f t="shared" si="67"/>
        <v>288.88118887423832</v>
      </c>
      <c r="AX109" s="61" t="str">
        <f t="shared" ca="1" si="56"/>
        <v>VINTO</v>
      </c>
      <c r="AY109" s="69">
        <f t="shared" ca="1" si="68"/>
        <v>10040.438265207762</v>
      </c>
      <c r="AZ109" s="51">
        <f t="shared" si="57"/>
        <v>674.05610737322263</v>
      </c>
      <c r="BA109" s="55">
        <f t="shared" ca="1" si="58"/>
        <v>6.8629325996816315E-2</v>
      </c>
      <c r="BB109" s="55">
        <f t="shared" ca="1" si="69"/>
        <v>1.6201253626431782</v>
      </c>
      <c r="BC109" s="64">
        <f t="shared" ca="1" si="59"/>
        <v>110.57326558925331</v>
      </c>
      <c r="BE109" s="52" t="str">
        <f t="shared" ca="1" si="60"/>
        <v/>
      </c>
      <c r="BF109" s="52">
        <f t="shared" ca="1" si="61"/>
        <v>9.8999999999999666</v>
      </c>
      <c r="BG109" s="52">
        <f t="shared" ca="1" si="62"/>
        <v>9.8999999999999666</v>
      </c>
      <c r="BH109" s="52">
        <f t="shared" ca="1" si="63"/>
        <v>9.8999999999999666</v>
      </c>
    </row>
    <row r="110" spans="19:60">
      <c r="S110" s="68">
        <f t="shared" si="79"/>
        <v>7</v>
      </c>
      <c r="T110" s="69">
        <f t="shared" si="79"/>
        <v>2</v>
      </c>
      <c r="U110" s="70">
        <f t="shared" si="76"/>
        <v>5</v>
      </c>
      <c r="V110" s="68">
        <f t="shared" si="77"/>
        <v>2</v>
      </c>
      <c r="W110" s="70">
        <f t="shared" si="77"/>
        <v>7</v>
      </c>
      <c r="X110" s="71">
        <f t="shared" si="77"/>
        <v>0.7142857142857143</v>
      </c>
      <c r="Y110" s="71">
        <f t="shared" si="77"/>
        <v>0.5</v>
      </c>
      <c r="Z110" s="69">
        <f t="shared" si="77"/>
        <v>10000</v>
      </c>
      <c r="AA110" s="69">
        <f t="shared" ca="1" si="77"/>
        <v>9821.692076715015</v>
      </c>
      <c r="AB110" s="69">
        <f t="shared" ca="1" si="65"/>
        <v>-178.30792328498501</v>
      </c>
      <c r="AC110" s="69">
        <f t="shared" ca="1" si="78"/>
        <v>179.70767495135402</v>
      </c>
      <c r="AD110" s="73">
        <f t="shared" si="71"/>
        <v>9.799999999999967</v>
      </c>
      <c r="AE110" s="69">
        <f t="shared" si="80"/>
        <v>0.70000000000000007</v>
      </c>
      <c r="AF110" s="69">
        <f t="shared" si="80"/>
        <v>5.6000000000000005</v>
      </c>
      <c r="AG110" s="78">
        <f t="shared" si="80"/>
        <v>200</v>
      </c>
      <c r="AH110" s="60">
        <f t="shared" si="80"/>
        <v>50</v>
      </c>
      <c r="AI110" s="60">
        <f t="shared" si="80"/>
        <v>280</v>
      </c>
      <c r="AJ110" s="60">
        <f t="shared" si="80"/>
        <v>10280</v>
      </c>
      <c r="AK110" s="60">
        <f t="shared" si="80"/>
        <v>423.30792328498489</v>
      </c>
      <c r="AL110" s="60">
        <f t="shared" si="80"/>
        <v>8.4661584656996975</v>
      </c>
      <c r="AM110" s="60">
        <f t="shared" ca="1" si="80"/>
        <v>-239.56173479223713</v>
      </c>
      <c r="AN110" s="60">
        <f t="shared" ca="1" si="80"/>
        <v>-239.56173479223713</v>
      </c>
      <c r="AO110" s="60">
        <f t="shared" ca="1" si="80"/>
        <v>239.56173479223713</v>
      </c>
      <c r="AP110" s="63">
        <f t="shared" si="49"/>
        <v>35</v>
      </c>
      <c r="AQ110" s="62">
        <f t="shared" si="50"/>
        <v>1.9353222924183395</v>
      </c>
      <c r="AR110" s="62">
        <f t="shared" si="51"/>
        <v>96.76611462091698</v>
      </c>
      <c r="AS110" s="62">
        <f t="shared" si="52"/>
        <v>193.53222924183396</v>
      </c>
      <c r="AT110" s="62">
        <f t="shared" si="53"/>
        <v>-96.76611462091698</v>
      </c>
      <c r="AU110" s="62">
        <f t="shared" si="54"/>
        <v>483.83057310458491</v>
      </c>
      <c r="AV110" s="62">
        <f t="shared" si="55"/>
        <v>-193.53222924183396</v>
      </c>
      <c r="AW110" s="63">
        <f t="shared" si="67"/>
        <v>290.29834386275093</v>
      </c>
      <c r="AX110" s="61" t="str">
        <f t="shared" ca="1" si="56"/>
        <v>VINTO</v>
      </c>
      <c r="AY110" s="69">
        <f t="shared" ca="1" si="68"/>
        <v>10040.438265207762</v>
      </c>
      <c r="AZ110" s="51">
        <f t="shared" si="57"/>
        <v>677.3628023464189</v>
      </c>
      <c r="BA110" s="55">
        <f t="shared" ca="1" si="58"/>
        <v>6.8965998634012482E-2</v>
      </c>
      <c r="BB110" s="55">
        <f t="shared" ca="1" si="69"/>
        <v>1.6280731585818229</v>
      </c>
      <c r="BC110" s="64">
        <f t="shared" ca="1" si="59"/>
        <v>111.99042057776592</v>
      </c>
      <c r="BE110" s="52" t="str">
        <f t="shared" ca="1" si="60"/>
        <v/>
      </c>
      <c r="BF110" s="52">
        <f t="shared" ca="1" si="61"/>
        <v>9.799999999999967</v>
      </c>
      <c r="BG110" s="52">
        <f t="shared" ca="1" si="62"/>
        <v>9.799999999999967</v>
      </c>
      <c r="BH110" s="52">
        <f t="shared" ca="1" si="63"/>
        <v>9.799999999999967</v>
      </c>
    </row>
    <row r="111" spans="19:60">
      <c r="S111" s="68">
        <f t="shared" si="79"/>
        <v>7</v>
      </c>
      <c r="T111" s="69">
        <f t="shared" si="79"/>
        <v>2</v>
      </c>
      <c r="U111" s="70">
        <f t="shared" si="76"/>
        <v>5</v>
      </c>
      <c r="V111" s="68">
        <f t="shared" si="77"/>
        <v>2</v>
      </c>
      <c r="W111" s="70">
        <f t="shared" si="77"/>
        <v>7</v>
      </c>
      <c r="X111" s="71">
        <f t="shared" si="77"/>
        <v>0.7142857142857143</v>
      </c>
      <c r="Y111" s="71">
        <f t="shared" si="77"/>
        <v>0.5</v>
      </c>
      <c r="Z111" s="69">
        <f t="shared" si="77"/>
        <v>10000</v>
      </c>
      <c r="AA111" s="69">
        <f t="shared" ca="1" si="77"/>
        <v>9821.692076715015</v>
      </c>
      <c r="AB111" s="69">
        <f t="shared" ca="1" si="65"/>
        <v>-178.30792328498501</v>
      </c>
      <c r="AC111" s="69">
        <f t="shared" ca="1" si="78"/>
        <v>179.70767495135402</v>
      </c>
      <c r="AD111" s="73">
        <f t="shared" si="71"/>
        <v>9.6999999999999673</v>
      </c>
      <c r="AE111" s="69">
        <f t="shared" si="80"/>
        <v>0.70000000000000007</v>
      </c>
      <c r="AF111" s="69">
        <f t="shared" si="80"/>
        <v>5.6000000000000005</v>
      </c>
      <c r="AG111" s="78">
        <f t="shared" si="80"/>
        <v>200</v>
      </c>
      <c r="AH111" s="60">
        <f t="shared" si="80"/>
        <v>50</v>
      </c>
      <c r="AI111" s="60">
        <f t="shared" si="80"/>
        <v>280</v>
      </c>
      <c r="AJ111" s="60">
        <f t="shared" si="80"/>
        <v>10280</v>
      </c>
      <c r="AK111" s="60">
        <f t="shared" si="80"/>
        <v>423.30792328498489</v>
      </c>
      <c r="AL111" s="60">
        <f t="shared" si="80"/>
        <v>8.4661584656996975</v>
      </c>
      <c r="AM111" s="60">
        <f t="shared" ca="1" si="80"/>
        <v>-239.56173479223713</v>
      </c>
      <c r="AN111" s="60">
        <f t="shared" ca="1" si="80"/>
        <v>-239.56173479223713</v>
      </c>
      <c r="AO111" s="60">
        <f t="shared" ca="1" si="80"/>
        <v>239.56173479223713</v>
      </c>
      <c r="AP111" s="63">
        <f t="shared" si="49"/>
        <v>35</v>
      </c>
      <c r="AQ111" s="62">
        <f t="shared" si="50"/>
        <v>1.9449647902783225</v>
      </c>
      <c r="AR111" s="62">
        <f t="shared" si="51"/>
        <v>97.248239513916118</v>
      </c>
      <c r="AS111" s="62">
        <f t="shared" si="52"/>
        <v>194.49647902783224</v>
      </c>
      <c r="AT111" s="62">
        <f t="shared" si="53"/>
        <v>-97.248239513916118</v>
      </c>
      <c r="AU111" s="62">
        <f t="shared" si="54"/>
        <v>486.24119756958061</v>
      </c>
      <c r="AV111" s="62">
        <f t="shared" si="55"/>
        <v>-194.49647902783224</v>
      </c>
      <c r="AW111" s="63">
        <f t="shared" si="67"/>
        <v>291.7447185417484</v>
      </c>
      <c r="AX111" s="61" t="str">
        <f t="shared" ca="1" si="56"/>
        <v>VINTO</v>
      </c>
      <c r="AY111" s="69">
        <f t="shared" ca="1" si="68"/>
        <v>10040.438265207762</v>
      </c>
      <c r="AZ111" s="51">
        <f t="shared" si="57"/>
        <v>680.73767659741281</v>
      </c>
      <c r="BA111" s="55">
        <f t="shared" ca="1" si="58"/>
        <v>6.9309612975068324E-2</v>
      </c>
      <c r="BB111" s="55">
        <f t="shared" ca="1" si="69"/>
        <v>1.6361848266016774</v>
      </c>
      <c r="BC111" s="64">
        <f t="shared" ca="1" si="59"/>
        <v>113.43679525676339</v>
      </c>
      <c r="BE111" s="52" t="str">
        <f t="shared" ca="1" si="60"/>
        <v/>
      </c>
      <c r="BF111" s="52">
        <f t="shared" ca="1" si="61"/>
        <v>9.6999999999999673</v>
      </c>
      <c r="BG111" s="52">
        <f t="shared" ca="1" si="62"/>
        <v>9.6999999999999673</v>
      </c>
      <c r="BH111" s="52">
        <f t="shared" ca="1" si="63"/>
        <v>9.6999999999999673</v>
      </c>
    </row>
    <row r="112" spans="19:60">
      <c r="S112" s="68">
        <f t="shared" si="79"/>
        <v>7</v>
      </c>
      <c r="T112" s="69">
        <f t="shared" si="79"/>
        <v>2</v>
      </c>
      <c r="U112" s="70">
        <f t="shared" si="76"/>
        <v>5</v>
      </c>
      <c r="V112" s="68">
        <f t="shared" si="77"/>
        <v>2</v>
      </c>
      <c r="W112" s="70">
        <f t="shared" si="77"/>
        <v>7</v>
      </c>
      <c r="X112" s="71">
        <f t="shared" si="77"/>
        <v>0.7142857142857143</v>
      </c>
      <c r="Y112" s="71">
        <f t="shared" si="77"/>
        <v>0.5</v>
      </c>
      <c r="Z112" s="69">
        <f t="shared" si="77"/>
        <v>10000</v>
      </c>
      <c r="AA112" s="69">
        <f t="shared" ca="1" si="77"/>
        <v>9821.692076715015</v>
      </c>
      <c r="AB112" s="69">
        <f t="shared" ca="1" si="65"/>
        <v>-178.30792328498501</v>
      </c>
      <c r="AC112" s="69">
        <f t="shared" ca="1" si="78"/>
        <v>179.70767495135402</v>
      </c>
      <c r="AD112" s="73">
        <f t="shared" si="71"/>
        <v>9.5999999999999677</v>
      </c>
      <c r="AE112" s="69">
        <f t="shared" si="80"/>
        <v>0.70000000000000007</v>
      </c>
      <c r="AF112" s="69">
        <f t="shared" si="80"/>
        <v>5.6000000000000005</v>
      </c>
      <c r="AG112" s="78">
        <f t="shared" si="80"/>
        <v>200</v>
      </c>
      <c r="AH112" s="60">
        <f t="shared" si="80"/>
        <v>50</v>
      </c>
      <c r="AI112" s="60">
        <f t="shared" si="80"/>
        <v>280</v>
      </c>
      <c r="AJ112" s="60">
        <f t="shared" si="80"/>
        <v>10280</v>
      </c>
      <c r="AK112" s="60">
        <f t="shared" si="80"/>
        <v>423.30792328498489</v>
      </c>
      <c r="AL112" s="60">
        <f t="shared" si="80"/>
        <v>8.4661584656996975</v>
      </c>
      <c r="AM112" s="60">
        <f t="shared" ca="1" si="80"/>
        <v>-239.56173479223713</v>
      </c>
      <c r="AN112" s="60">
        <f t="shared" ca="1" si="80"/>
        <v>-239.56173479223713</v>
      </c>
      <c r="AO112" s="60">
        <f t="shared" ca="1" si="80"/>
        <v>239.56173479223713</v>
      </c>
      <c r="AP112" s="63">
        <f t="shared" si="49"/>
        <v>35</v>
      </c>
      <c r="AQ112" s="62">
        <f t="shared" si="50"/>
        <v>1.9548081735103882</v>
      </c>
      <c r="AR112" s="62">
        <f t="shared" si="51"/>
        <v>97.740408675519404</v>
      </c>
      <c r="AS112" s="62">
        <f t="shared" si="52"/>
        <v>195.48081735103881</v>
      </c>
      <c r="AT112" s="62">
        <f t="shared" si="53"/>
        <v>-97.740408675519404</v>
      </c>
      <c r="AU112" s="62">
        <f t="shared" si="54"/>
        <v>488.70204337759702</v>
      </c>
      <c r="AV112" s="62">
        <f t="shared" si="55"/>
        <v>-195.48081735103881</v>
      </c>
      <c r="AW112" s="63">
        <f t="shared" si="67"/>
        <v>293.22122602655821</v>
      </c>
      <c r="AX112" s="61" t="str">
        <f t="shared" ca="1" si="56"/>
        <v>VINTO</v>
      </c>
      <c r="AY112" s="69">
        <f t="shared" ca="1" si="68"/>
        <v>10040.438265207762</v>
      </c>
      <c r="AZ112" s="51">
        <f t="shared" si="57"/>
        <v>684.18286072863589</v>
      </c>
      <c r="BA112" s="55">
        <f t="shared" ca="1" si="58"/>
        <v>6.9660385948229528E-2</v>
      </c>
      <c r="BB112" s="55">
        <f t="shared" ca="1" si="69"/>
        <v>1.6444654877052782</v>
      </c>
      <c r="BC112" s="64">
        <f t="shared" ca="1" si="59"/>
        <v>114.9133027415732</v>
      </c>
      <c r="BE112" s="52" t="str">
        <f t="shared" ca="1" si="60"/>
        <v/>
      </c>
      <c r="BF112" s="52">
        <f t="shared" ca="1" si="61"/>
        <v>9.5999999999999677</v>
      </c>
      <c r="BG112" s="52">
        <f t="shared" ca="1" si="62"/>
        <v>9.5999999999999677</v>
      </c>
      <c r="BH112" s="52">
        <f t="shared" ca="1" si="63"/>
        <v>9.5999999999999677</v>
      </c>
    </row>
    <row r="113" spans="19:60">
      <c r="S113" s="68">
        <f t="shared" si="79"/>
        <v>7</v>
      </c>
      <c r="T113" s="69">
        <f t="shared" si="79"/>
        <v>2</v>
      </c>
      <c r="U113" s="70">
        <f t="shared" si="76"/>
        <v>5</v>
      </c>
      <c r="V113" s="68">
        <f t="shared" si="77"/>
        <v>2</v>
      </c>
      <c r="W113" s="70">
        <f t="shared" si="77"/>
        <v>7</v>
      </c>
      <c r="X113" s="71">
        <f t="shared" si="77"/>
        <v>0.7142857142857143</v>
      </c>
      <c r="Y113" s="71">
        <f t="shared" si="77"/>
        <v>0.5</v>
      </c>
      <c r="Z113" s="69">
        <f t="shared" si="77"/>
        <v>10000</v>
      </c>
      <c r="AA113" s="69">
        <f t="shared" ca="1" si="77"/>
        <v>9821.692076715015</v>
      </c>
      <c r="AB113" s="69">
        <f t="shared" ca="1" si="65"/>
        <v>-178.30792328498501</v>
      </c>
      <c r="AC113" s="69">
        <f t="shared" ca="1" si="78"/>
        <v>179.70767495135402</v>
      </c>
      <c r="AD113" s="73">
        <f t="shared" si="71"/>
        <v>9.499999999999968</v>
      </c>
      <c r="AE113" s="69">
        <f t="shared" si="80"/>
        <v>0.70000000000000007</v>
      </c>
      <c r="AF113" s="69">
        <f t="shared" si="80"/>
        <v>5.6000000000000005</v>
      </c>
      <c r="AG113" s="78">
        <f t="shared" si="80"/>
        <v>200</v>
      </c>
      <c r="AH113" s="60">
        <f t="shared" si="80"/>
        <v>50</v>
      </c>
      <c r="AI113" s="60">
        <f t="shared" si="80"/>
        <v>280</v>
      </c>
      <c r="AJ113" s="60">
        <f t="shared" si="80"/>
        <v>10280</v>
      </c>
      <c r="AK113" s="60">
        <f t="shared" si="80"/>
        <v>423.30792328498489</v>
      </c>
      <c r="AL113" s="60">
        <f t="shared" si="80"/>
        <v>8.4661584656996975</v>
      </c>
      <c r="AM113" s="60">
        <f t="shared" ca="1" si="80"/>
        <v>-239.56173479223713</v>
      </c>
      <c r="AN113" s="60">
        <f t="shared" ca="1" si="80"/>
        <v>-239.56173479223713</v>
      </c>
      <c r="AO113" s="60">
        <f t="shared" ca="1" si="80"/>
        <v>239.56173479223713</v>
      </c>
      <c r="AP113" s="63">
        <f t="shared" si="49"/>
        <v>35</v>
      </c>
      <c r="AQ113" s="62">
        <f t="shared" si="50"/>
        <v>1.9648587858631292</v>
      </c>
      <c r="AR113" s="62">
        <f t="shared" si="51"/>
        <v>98.242939293156468</v>
      </c>
      <c r="AS113" s="62">
        <f t="shared" si="52"/>
        <v>196.48587858631294</v>
      </c>
      <c r="AT113" s="62">
        <f t="shared" si="53"/>
        <v>-98.242939293156468</v>
      </c>
      <c r="AU113" s="62">
        <f t="shared" si="54"/>
        <v>491.21469646578237</v>
      </c>
      <c r="AV113" s="62">
        <f t="shared" si="55"/>
        <v>-196.48587858631294</v>
      </c>
      <c r="AW113" s="63">
        <f t="shared" si="67"/>
        <v>294.72881787946943</v>
      </c>
      <c r="AX113" s="61" t="str">
        <f t="shared" ca="1" si="56"/>
        <v>VINTO</v>
      </c>
      <c r="AY113" s="69">
        <f t="shared" ca="1" si="68"/>
        <v>10040.438265207762</v>
      </c>
      <c r="AZ113" s="51">
        <f t="shared" si="57"/>
        <v>687.70057505209525</v>
      </c>
      <c r="BA113" s="55">
        <f t="shared" ca="1" si="58"/>
        <v>7.0018543615562534E-2</v>
      </c>
      <c r="BB113" s="55">
        <f t="shared" ca="1" si="69"/>
        <v>1.6529204785163241</v>
      </c>
      <c r="BC113" s="64">
        <f t="shared" ca="1" si="59"/>
        <v>116.42089459448442</v>
      </c>
      <c r="BE113" s="52" t="str">
        <f t="shared" ca="1" si="60"/>
        <v/>
      </c>
      <c r="BF113" s="52">
        <f t="shared" ca="1" si="61"/>
        <v>9.499999999999968</v>
      </c>
      <c r="BG113" s="52">
        <f t="shared" ca="1" si="62"/>
        <v>9.499999999999968</v>
      </c>
      <c r="BH113" s="52">
        <f t="shared" ca="1" si="63"/>
        <v>9.499999999999968</v>
      </c>
    </row>
    <row r="114" spans="19:60">
      <c r="S114" s="68">
        <f t="shared" si="79"/>
        <v>7</v>
      </c>
      <c r="T114" s="69">
        <f t="shared" si="79"/>
        <v>2</v>
      </c>
      <c r="U114" s="70">
        <f t="shared" si="76"/>
        <v>5</v>
      </c>
      <c r="V114" s="68">
        <f t="shared" si="77"/>
        <v>2</v>
      </c>
      <c r="W114" s="70">
        <f t="shared" si="77"/>
        <v>7</v>
      </c>
      <c r="X114" s="71">
        <f t="shared" si="77"/>
        <v>0.7142857142857143</v>
      </c>
      <c r="Y114" s="71">
        <f t="shared" si="77"/>
        <v>0.5</v>
      </c>
      <c r="Z114" s="69">
        <f t="shared" si="77"/>
        <v>10000</v>
      </c>
      <c r="AA114" s="69">
        <f t="shared" ca="1" si="77"/>
        <v>9821.692076715015</v>
      </c>
      <c r="AB114" s="69">
        <f t="shared" ca="1" si="65"/>
        <v>-178.30792328498501</v>
      </c>
      <c r="AC114" s="69">
        <f t="shared" ca="1" si="78"/>
        <v>179.70767495135402</v>
      </c>
      <c r="AD114" s="73">
        <f t="shared" si="71"/>
        <v>9.3999999999999684</v>
      </c>
      <c r="AE114" s="69">
        <f t="shared" si="80"/>
        <v>0.70000000000000007</v>
      </c>
      <c r="AF114" s="69">
        <f t="shared" si="80"/>
        <v>5.6000000000000005</v>
      </c>
      <c r="AG114" s="78">
        <f t="shared" si="80"/>
        <v>200</v>
      </c>
      <c r="AH114" s="60">
        <f t="shared" si="80"/>
        <v>50</v>
      </c>
      <c r="AI114" s="60">
        <f t="shared" si="80"/>
        <v>280</v>
      </c>
      <c r="AJ114" s="60">
        <f t="shared" si="80"/>
        <v>10280</v>
      </c>
      <c r="AK114" s="60">
        <f t="shared" si="80"/>
        <v>423.30792328498489</v>
      </c>
      <c r="AL114" s="60">
        <f t="shared" si="80"/>
        <v>8.4661584656996975</v>
      </c>
      <c r="AM114" s="60">
        <f t="shared" ca="1" si="80"/>
        <v>-239.56173479223713</v>
      </c>
      <c r="AN114" s="60">
        <f t="shared" ca="1" si="80"/>
        <v>-239.56173479223713</v>
      </c>
      <c r="AO114" s="60">
        <f t="shared" ca="1" si="80"/>
        <v>239.56173479223713</v>
      </c>
      <c r="AP114" s="63">
        <f t="shared" si="49"/>
        <v>35</v>
      </c>
      <c r="AQ114" s="62">
        <f t="shared" si="50"/>
        <v>1.975123241031886</v>
      </c>
      <c r="AR114" s="62">
        <f t="shared" si="51"/>
        <v>98.756162051594302</v>
      </c>
      <c r="AS114" s="62">
        <f t="shared" si="52"/>
        <v>197.5123241031886</v>
      </c>
      <c r="AT114" s="62">
        <f t="shared" si="53"/>
        <v>-98.756162051594302</v>
      </c>
      <c r="AU114" s="62">
        <f t="shared" si="54"/>
        <v>493.7808102579715</v>
      </c>
      <c r="AV114" s="62">
        <f t="shared" si="55"/>
        <v>-197.5123241031886</v>
      </c>
      <c r="AW114" s="63">
        <f t="shared" si="67"/>
        <v>296.26848615478286</v>
      </c>
      <c r="AX114" s="61" t="str">
        <f t="shared" ca="1" si="56"/>
        <v>VINTO</v>
      </c>
      <c r="AY114" s="69">
        <f t="shared" ca="1" si="68"/>
        <v>10040.438265207762</v>
      </c>
      <c r="AZ114" s="51">
        <f t="shared" si="57"/>
        <v>691.29313436116013</v>
      </c>
      <c r="BA114" s="55">
        <f t="shared" ca="1" si="58"/>
        <v>7.0384321658796253E-2</v>
      </c>
      <c r="BB114" s="55">
        <f t="shared" ca="1" si="69"/>
        <v>1.6615553627488808</v>
      </c>
      <c r="BC114" s="64">
        <f t="shared" ca="1" si="59"/>
        <v>117.96056286979785</v>
      </c>
      <c r="BE114" s="52" t="str">
        <f t="shared" ca="1" si="60"/>
        <v/>
      </c>
      <c r="BF114" s="52">
        <f t="shared" ca="1" si="61"/>
        <v>9.3999999999999684</v>
      </c>
      <c r="BG114" s="52">
        <f t="shared" ca="1" si="62"/>
        <v>9.3999999999999684</v>
      </c>
      <c r="BH114" s="52">
        <f t="shared" ca="1" si="63"/>
        <v>9.3999999999999684</v>
      </c>
    </row>
    <row r="115" spans="19:60">
      <c r="S115" s="68">
        <f t="shared" si="79"/>
        <v>7</v>
      </c>
      <c r="T115" s="69">
        <f t="shared" si="79"/>
        <v>2</v>
      </c>
      <c r="U115" s="70">
        <f t="shared" si="76"/>
        <v>5</v>
      </c>
      <c r="V115" s="68">
        <f t="shared" si="77"/>
        <v>2</v>
      </c>
      <c r="W115" s="70">
        <f t="shared" si="77"/>
        <v>7</v>
      </c>
      <c r="X115" s="71">
        <f t="shared" si="77"/>
        <v>0.7142857142857143</v>
      </c>
      <c r="Y115" s="71">
        <f t="shared" si="77"/>
        <v>0.5</v>
      </c>
      <c r="Z115" s="69">
        <f t="shared" si="77"/>
        <v>10000</v>
      </c>
      <c r="AA115" s="69">
        <f t="shared" ca="1" si="77"/>
        <v>9821.692076715015</v>
      </c>
      <c r="AB115" s="69">
        <f t="shared" ca="1" si="65"/>
        <v>-178.30792328498501</v>
      </c>
      <c r="AC115" s="69">
        <f t="shared" ca="1" si="78"/>
        <v>179.70767495135402</v>
      </c>
      <c r="AD115" s="73">
        <f t="shared" si="71"/>
        <v>9.2999999999999687</v>
      </c>
      <c r="AE115" s="69">
        <f t="shared" si="80"/>
        <v>0.70000000000000007</v>
      </c>
      <c r="AF115" s="69">
        <f t="shared" si="80"/>
        <v>5.6000000000000005</v>
      </c>
      <c r="AG115" s="78">
        <f t="shared" si="80"/>
        <v>200</v>
      </c>
      <c r="AH115" s="60">
        <f t="shared" si="80"/>
        <v>50</v>
      </c>
      <c r="AI115" s="60">
        <f t="shared" si="80"/>
        <v>280</v>
      </c>
      <c r="AJ115" s="60">
        <f t="shared" si="80"/>
        <v>10280</v>
      </c>
      <c r="AK115" s="60">
        <f t="shared" si="80"/>
        <v>423.30792328498489</v>
      </c>
      <c r="AL115" s="60">
        <f t="shared" si="80"/>
        <v>8.4661584656996975</v>
      </c>
      <c r="AM115" s="60">
        <f t="shared" ca="1" si="80"/>
        <v>-239.56173479223713</v>
      </c>
      <c r="AN115" s="60">
        <f t="shared" ca="1" si="80"/>
        <v>-239.56173479223713</v>
      </c>
      <c r="AO115" s="60">
        <f t="shared" ca="1" si="80"/>
        <v>239.56173479223713</v>
      </c>
      <c r="AP115" s="63">
        <f t="shared" si="49"/>
        <v>35</v>
      </c>
      <c r="AQ115" s="62">
        <f t="shared" si="50"/>
        <v>1.9856084371720137</v>
      </c>
      <c r="AR115" s="62">
        <f t="shared" si="51"/>
        <v>99.28042185860069</v>
      </c>
      <c r="AS115" s="62">
        <f t="shared" si="52"/>
        <v>198.56084371720138</v>
      </c>
      <c r="AT115" s="62">
        <f t="shared" si="53"/>
        <v>-99.28042185860069</v>
      </c>
      <c r="AU115" s="62">
        <f t="shared" si="54"/>
        <v>496.40210929300343</v>
      </c>
      <c r="AV115" s="62">
        <f t="shared" si="55"/>
        <v>-198.56084371720138</v>
      </c>
      <c r="AW115" s="63">
        <f t="shared" si="67"/>
        <v>297.84126557580203</v>
      </c>
      <c r="AX115" s="61" t="str">
        <f t="shared" ca="1" si="56"/>
        <v>VINTO</v>
      </c>
      <c r="AY115" s="69">
        <f t="shared" ca="1" si="68"/>
        <v>10040.438265207762</v>
      </c>
      <c r="AZ115" s="51">
        <f t="shared" si="57"/>
        <v>694.96295301020484</v>
      </c>
      <c r="BA115" s="55">
        <f t="shared" ca="1" si="58"/>
        <v>7.0757965896508096E-2</v>
      </c>
      <c r="BB115" s="55">
        <f t="shared" ca="1" si="69"/>
        <v>1.6703759434165464</v>
      </c>
      <c r="BC115" s="64">
        <f t="shared" ca="1" si="59"/>
        <v>119.53334229081702</v>
      </c>
      <c r="BE115" s="52" t="str">
        <f t="shared" ca="1" si="60"/>
        <v/>
      </c>
      <c r="BF115" s="52">
        <f t="shared" ca="1" si="61"/>
        <v>9.2999999999999687</v>
      </c>
      <c r="BG115" s="52">
        <f t="shared" ca="1" si="62"/>
        <v>9.2999999999999687</v>
      </c>
      <c r="BH115" s="52">
        <f t="shared" ca="1" si="63"/>
        <v>9.2999999999999687</v>
      </c>
    </row>
    <row r="116" spans="19:60">
      <c r="S116" s="68">
        <f t="shared" si="79"/>
        <v>7</v>
      </c>
      <c r="T116" s="69">
        <f t="shared" si="79"/>
        <v>2</v>
      </c>
      <c r="U116" s="70">
        <f t="shared" si="76"/>
        <v>5</v>
      </c>
      <c r="V116" s="68">
        <f t="shared" si="77"/>
        <v>2</v>
      </c>
      <c r="W116" s="70">
        <f t="shared" si="77"/>
        <v>7</v>
      </c>
      <c r="X116" s="71">
        <f t="shared" si="77"/>
        <v>0.7142857142857143</v>
      </c>
      <c r="Y116" s="71">
        <f t="shared" si="77"/>
        <v>0.5</v>
      </c>
      <c r="Z116" s="69">
        <f t="shared" si="77"/>
        <v>10000</v>
      </c>
      <c r="AA116" s="69">
        <f t="shared" ca="1" si="77"/>
        <v>9821.692076715015</v>
      </c>
      <c r="AB116" s="69">
        <f t="shared" ca="1" si="65"/>
        <v>-178.30792328498501</v>
      </c>
      <c r="AC116" s="69">
        <f t="shared" ca="1" si="78"/>
        <v>179.70767495135402</v>
      </c>
      <c r="AD116" s="73">
        <f t="shared" si="71"/>
        <v>9.1999999999999691</v>
      </c>
      <c r="AE116" s="69">
        <f t="shared" si="80"/>
        <v>0.70000000000000007</v>
      </c>
      <c r="AF116" s="69">
        <f t="shared" si="80"/>
        <v>5.6000000000000005</v>
      </c>
      <c r="AG116" s="78">
        <f t="shared" si="80"/>
        <v>200</v>
      </c>
      <c r="AH116" s="60">
        <f t="shared" si="80"/>
        <v>50</v>
      </c>
      <c r="AI116" s="60">
        <f t="shared" si="80"/>
        <v>280</v>
      </c>
      <c r="AJ116" s="60">
        <f t="shared" si="80"/>
        <v>10280</v>
      </c>
      <c r="AK116" s="60">
        <f t="shared" si="80"/>
        <v>423.30792328498489</v>
      </c>
      <c r="AL116" s="60">
        <f t="shared" si="80"/>
        <v>8.4661584656996975</v>
      </c>
      <c r="AM116" s="60">
        <f t="shared" ca="1" si="80"/>
        <v>-239.56173479223713</v>
      </c>
      <c r="AN116" s="60">
        <f t="shared" ca="1" si="80"/>
        <v>-239.56173479223713</v>
      </c>
      <c r="AO116" s="60">
        <f t="shared" ca="1" si="80"/>
        <v>239.56173479223713</v>
      </c>
      <c r="AP116" s="63">
        <f t="shared" si="49"/>
        <v>35</v>
      </c>
      <c r="AQ116" s="62">
        <f t="shared" si="50"/>
        <v>1.996321572358666</v>
      </c>
      <c r="AR116" s="62">
        <f t="shared" si="51"/>
        <v>99.8160786179333</v>
      </c>
      <c r="AS116" s="62">
        <f t="shared" si="52"/>
        <v>199.6321572358666</v>
      </c>
      <c r="AT116" s="62">
        <f t="shared" si="53"/>
        <v>-99.8160786179333</v>
      </c>
      <c r="AU116" s="62">
        <f t="shared" si="54"/>
        <v>499.08039308966647</v>
      </c>
      <c r="AV116" s="62">
        <f t="shared" si="55"/>
        <v>-199.6321572358666</v>
      </c>
      <c r="AW116" s="63">
        <f t="shared" si="67"/>
        <v>299.44823585379987</v>
      </c>
      <c r="AX116" s="61" t="str">
        <f t="shared" ca="1" si="56"/>
        <v>VINTO</v>
      </c>
      <c r="AY116" s="69">
        <f t="shared" ca="1" si="68"/>
        <v>10040.438265207762</v>
      </c>
      <c r="AZ116" s="51">
        <f t="shared" si="57"/>
        <v>698.71255032553313</v>
      </c>
      <c r="BA116" s="55">
        <f t="shared" ca="1" si="58"/>
        <v>7.1139732835039771E-2</v>
      </c>
      <c r="BB116" s="55">
        <f t="shared" ca="1" si="69"/>
        <v>1.6793882758378571</v>
      </c>
      <c r="BC116" s="64">
        <f t="shared" ca="1" si="59"/>
        <v>121.14031256881486</v>
      </c>
      <c r="BE116" s="52" t="str">
        <f t="shared" ca="1" si="60"/>
        <v/>
      </c>
      <c r="BF116" s="52">
        <f t="shared" ca="1" si="61"/>
        <v>9.1999999999999691</v>
      </c>
      <c r="BG116" s="52">
        <f t="shared" ca="1" si="62"/>
        <v>9.1999999999999691</v>
      </c>
      <c r="BH116" s="52">
        <f t="shared" ca="1" si="63"/>
        <v>9.1999999999999691</v>
      </c>
    </row>
    <row r="117" spans="19:60">
      <c r="S117" s="68">
        <f t="shared" si="79"/>
        <v>7</v>
      </c>
      <c r="T117" s="69">
        <f t="shared" si="79"/>
        <v>2</v>
      </c>
      <c r="U117" s="70">
        <f t="shared" si="76"/>
        <v>5</v>
      </c>
      <c r="V117" s="68">
        <f t="shared" si="77"/>
        <v>2</v>
      </c>
      <c r="W117" s="70">
        <f t="shared" si="77"/>
        <v>7</v>
      </c>
      <c r="X117" s="71">
        <f t="shared" si="77"/>
        <v>0.7142857142857143</v>
      </c>
      <c r="Y117" s="71">
        <f t="shared" si="77"/>
        <v>0.5</v>
      </c>
      <c r="Z117" s="69">
        <f t="shared" si="77"/>
        <v>10000</v>
      </c>
      <c r="AA117" s="69">
        <f t="shared" ca="1" si="77"/>
        <v>9821.692076715015</v>
      </c>
      <c r="AB117" s="69">
        <f t="shared" ca="1" si="65"/>
        <v>-178.30792328498501</v>
      </c>
      <c r="AC117" s="69">
        <f t="shared" ca="1" si="78"/>
        <v>179.70767495135402</v>
      </c>
      <c r="AD117" s="73">
        <f t="shared" si="71"/>
        <v>9.0999999999999694</v>
      </c>
      <c r="AE117" s="69">
        <f t="shared" si="80"/>
        <v>0.70000000000000007</v>
      </c>
      <c r="AF117" s="69">
        <f t="shared" si="80"/>
        <v>5.6000000000000005</v>
      </c>
      <c r="AG117" s="78">
        <f t="shared" si="80"/>
        <v>200</v>
      </c>
      <c r="AH117" s="60">
        <f t="shared" si="80"/>
        <v>50</v>
      </c>
      <c r="AI117" s="60">
        <f t="shared" si="80"/>
        <v>280</v>
      </c>
      <c r="AJ117" s="60">
        <f t="shared" si="80"/>
        <v>10280</v>
      </c>
      <c r="AK117" s="60">
        <f t="shared" si="80"/>
        <v>423.30792328498489</v>
      </c>
      <c r="AL117" s="60">
        <f t="shared" si="80"/>
        <v>8.4661584656996975</v>
      </c>
      <c r="AM117" s="60">
        <f t="shared" ca="1" si="80"/>
        <v>-239.56173479223713</v>
      </c>
      <c r="AN117" s="60">
        <f t="shared" ca="1" si="80"/>
        <v>-239.56173479223713</v>
      </c>
      <c r="AO117" s="60">
        <f t="shared" ca="1" si="80"/>
        <v>239.56173479223713</v>
      </c>
      <c r="AP117" s="63">
        <f t="shared" si="49"/>
        <v>35</v>
      </c>
      <c r="AQ117" s="62">
        <f t="shared" si="50"/>
        <v>2.0072701610659038</v>
      </c>
      <c r="AR117" s="62">
        <f t="shared" si="51"/>
        <v>100.36350805329519</v>
      </c>
      <c r="AS117" s="62">
        <f t="shared" si="52"/>
        <v>200.72701610659038</v>
      </c>
      <c r="AT117" s="62">
        <f t="shared" si="53"/>
        <v>-100.36350805329519</v>
      </c>
      <c r="AU117" s="62">
        <f t="shared" si="54"/>
        <v>501.81754026647593</v>
      </c>
      <c r="AV117" s="62">
        <f t="shared" si="55"/>
        <v>-200.72701610659038</v>
      </c>
      <c r="AW117" s="63">
        <f t="shared" si="67"/>
        <v>301.09052415988555</v>
      </c>
      <c r="AX117" s="61" t="str">
        <f t="shared" ca="1" si="56"/>
        <v>VINTO</v>
      </c>
      <c r="AY117" s="69">
        <f t="shared" ca="1" si="68"/>
        <v>10040.438265207762</v>
      </c>
      <c r="AZ117" s="51">
        <f t="shared" si="57"/>
        <v>702.54455637306637</v>
      </c>
      <c r="BA117" s="55">
        <f t="shared" ca="1" si="58"/>
        <v>7.1529890255736972E-2</v>
      </c>
      <c r="BB117" s="55">
        <f t="shared" ca="1" si="69"/>
        <v>1.6885986814991965</v>
      </c>
      <c r="BC117" s="64">
        <f t="shared" ca="1" si="59"/>
        <v>122.78260087490054</v>
      </c>
      <c r="BE117" s="52" t="str">
        <f t="shared" ca="1" si="60"/>
        <v/>
      </c>
      <c r="BF117" s="52">
        <f t="shared" ca="1" si="61"/>
        <v>9.0999999999999694</v>
      </c>
      <c r="BG117" s="52">
        <f t="shared" ca="1" si="62"/>
        <v>9.0999999999999694</v>
      </c>
      <c r="BH117" s="52">
        <f t="shared" ca="1" si="63"/>
        <v>9.0999999999999694</v>
      </c>
    </row>
    <row r="118" spans="19:60">
      <c r="S118" s="68">
        <f t="shared" si="79"/>
        <v>7</v>
      </c>
      <c r="T118" s="69">
        <f t="shared" si="79"/>
        <v>2</v>
      </c>
      <c r="U118" s="70">
        <f t="shared" si="76"/>
        <v>5</v>
      </c>
      <c r="V118" s="68">
        <f t="shared" si="77"/>
        <v>2</v>
      </c>
      <c r="W118" s="70">
        <f t="shared" si="77"/>
        <v>7</v>
      </c>
      <c r="X118" s="71">
        <f t="shared" si="77"/>
        <v>0.7142857142857143</v>
      </c>
      <c r="Y118" s="71">
        <f t="shared" si="77"/>
        <v>0.5</v>
      </c>
      <c r="Z118" s="69">
        <f t="shared" si="77"/>
        <v>10000</v>
      </c>
      <c r="AA118" s="69">
        <f t="shared" ca="1" si="77"/>
        <v>9821.692076715015</v>
      </c>
      <c r="AB118" s="69">
        <f t="shared" ca="1" si="65"/>
        <v>-178.30792328498501</v>
      </c>
      <c r="AC118" s="69">
        <f t="shared" ca="1" si="78"/>
        <v>179.70767495135402</v>
      </c>
      <c r="AD118" s="73">
        <f t="shared" si="71"/>
        <v>8.9999999999999698</v>
      </c>
      <c r="AE118" s="69">
        <f t="shared" si="80"/>
        <v>0.70000000000000007</v>
      </c>
      <c r="AF118" s="69">
        <f t="shared" si="80"/>
        <v>5.6000000000000005</v>
      </c>
      <c r="AG118" s="78">
        <f t="shared" si="80"/>
        <v>200</v>
      </c>
      <c r="AH118" s="60">
        <f t="shared" si="80"/>
        <v>50</v>
      </c>
      <c r="AI118" s="60">
        <f t="shared" si="80"/>
        <v>280</v>
      </c>
      <c r="AJ118" s="60">
        <f t="shared" si="80"/>
        <v>10280</v>
      </c>
      <c r="AK118" s="60">
        <f t="shared" si="80"/>
        <v>423.30792328498489</v>
      </c>
      <c r="AL118" s="60">
        <f t="shared" si="80"/>
        <v>8.4661584656996975</v>
      </c>
      <c r="AM118" s="60">
        <f t="shared" ca="1" si="80"/>
        <v>-239.56173479223713</v>
      </c>
      <c r="AN118" s="60">
        <f t="shared" ca="1" si="80"/>
        <v>-239.56173479223713</v>
      </c>
      <c r="AO118" s="60">
        <f t="shared" ca="1" si="80"/>
        <v>239.56173479223713</v>
      </c>
      <c r="AP118" s="63">
        <f t="shared" si="49"/>
        <v>35</v>
      </c>
      <c r="AQ118" s="62">
        <f t="shared" si="50"/>
        <v>2.0184620517444145</v>
      </c>
      <c r="AR118" s="62">
        <f t="shared" si="51"/>
        <v>100.92310258722073</v>
      </c>
      <c r="AS118" s="62">
        <f t="shared" si="52"/>
        <v>201.84620517444145</v>
      </c>
      <c r="AT118" s="62">
        <f t="shared" si="53"/>
        <v>-100.92310258722073</v>
      </c>
      <c r="AU118" s="62">
        <f t="shared" si="54"/>
        <v>504.61551293610364</v>
      </c>
      <c r="AV118" s="62">
        <f t="shared" si="55"/>
        <v>-201.84620517444145</v>
      </c>
      <c r="AW118" s="63">
        <f t="shared" si="67"/>
        <v>302.76930776166216</v>
      </c>
      <c r="AX118" s="61" t="str">
        <f t="shared" ca="1" si="56"/>
        <v>VINTO</v>
      </c>
      <c r="AY118" s="69">
        <f t="shared" ca="1" si="68"/>
        <v>10040.438265207762</v>
      </c>
      <c r="AZ118" s="51">
        <f t="shared" si="57"/>
        <v>706.46171811054512</v>
      </c>
      <c r="BA118" s="55">
        <f t="shared" ca="1" si="58"/>
        <v>7.1928717841338585E-2</v>
      </c>
      <c r="BB118" s="55">
        <f t="shared" ca="1" si="69"/>
        <v>1.6980137628418996</v>
      </c>
      <c r="BC118" s="64">
        <f t="shared" ca="1" si="59"/>
        <v>124.46138447667715</v>
      </c>
      <c r="BE118" s="52" t="str">
        <f t="shared" ca="1" si="60"/>
        <v/>
      </c>
      <c r="BF118" s="52">
        <f t="shared" ca="1" si="61"/>
        <v>8.9999999999999698</v>
      </c>
      <c r="BG118" s="52">
        <f t="shared" ca="1" si="62"/>
        <v>8.9999999999999698</v>
      </c>
      <c r="BH118" s="52">
        <f t="shared" ca="1" si="63"/>
        <v>8.9999999999999698</v>
      </c>
    </row>
    <row r="119" spans="19:60">
      <c r="S119" s="68">
        <f t="shared" si="79"/>
        <v>7</v>
      </c>
      <c r="T119" s="69">
        <f t="shared" si="79"/>
        <v>2</v>
      </c>
      <c r="U119" s="70">
        <f t="shared" si="76"/>
        <v>5</v>
      </c>
      <c r="V119" s="68">
        <f t="shared" si="77"/>
        <v>2</v>
      </c>
      <c r="W119" s="70">
        <f t="shared" si="77"/>
        <v>7</v>
      </c>
      <c r="X119" s="71">
        <f t="shared" si="77"/>
        <v>0.7142857142857143</v>
      </c>
      <c r="Y119" s="71">
        <f t="shared" si="77"/>
        <v>0.5</v>
      </c>
      <c r="Z119" s="69">
        <f t="shared" si="77"/>
        <v>10000</v>
      </c>
      <c r="AA119" s="69">
        <f t="shared" ca="1" si="77"/>
        <v>9821.692076715015</v>
      </c>
      <c r="AB119" s="69">
        <f t="shared" ca="1" si="65"/>
        <v>-178.30792328498501</v>
      </c>
      <c r="AC119" s="69">
        <f t="shared" ca="1" si="78"/>
        <v>179.70767495135402</v>
      </c>
      <c r="AD119" s="73">
        <f t="shared" si="71"/>
        <v>8.8999999999999702</v>
      </c>
      <c r="AE119" s="69">
        <f t="shared" si="80"/>
        <v>0.70000000000000007</v>
      </c>
      <c r="AF119" s="69">
        <f t="shared" si="80"/>
        <v>5.6000000000000005</v>
      </c>
      <c r="AG119" s="78">
        <f t="shared" si="80"/>
        <v>200</v>
      </c>
      <c r="AH119" s="60">
        <f t="shared" si="80"/>
        <v>50</v>
      </c>
      <c r="AI119" s="60">
        <f t="shared" si="80"/>
        <v>280</v>
      </c>
      <c r="AJ119" s="60">
        <f t="shared" si="80"/>
        <v>10280</v>
      </c>
      <c r="AK119" s="60">
        <f t="shared" si="80"/>
        <v>423.30792328498489</v>
      </c>
      <c r="AL119" s="60">
        <f t="shared" si="80"/>
        <v>8.4661584656996975</v>
      </c>
      <c r="AM119" s="60">
        <f t="shared" ca="1" si="80"/>
        <v>-239.56173479223713</v>
      </c>
      <c r="AN119" s="60">
        <f t="shared" ca="1" si="80"/>
        <v>-239.56173479223713</v>
      </c>
      <c r="AO119" s="60">
        <f t="shared" ca="1" si="80"/>
        <v>239.56173479223713</v>
      </c>
      <c r="AP119" s="63">
        <f t="shared" si="49"/>
        <v>35</v>
      </c>
      <c r="AQ119" s="62">
        <f t="shared" si="50"/>
        <v>2.0299054455842391</v>
      </c>
      <c r="AR119" s="62">
        <f t="shared" si="51"/>
        <v>101.49527227921196</v>
      </c>
      <c r="AS119" s="62">
        <f t="shared" si="52"/>
        <v>202.99054455842392</v>
      </c>
      <c r="AT119" s="62">
        <f t="shared" si="53"/>
        <v>-101.49527227921196</v>
      </c>
      <c r="AU119" s="62">
        <f t="shared" si="54"/>
        <v>507.47636139605981</v>
      </c>
      <c r="AV119" s="62">
        <f t="shared" si="55"/>
        <v>-202.99054455842392</v>
      </c>
      <c r="AW119" s="63">
        <f t="shared" si="67"/>
        <v>304.48581683763587</v>
      </c>
      <c r="AX119" s="61" t="str">
        <f t="shared" ca="1" si="56"/>
        <v>VINTO</v>
      </c>
      <c r="AY119" s="69">
        <f t="shared" ca="1" si="68"/>
        <v>10040.438265207762</v>
      </c>
      <c r="AZ119" s="51">
        <f t="shared" si="57"/>
        <v>710.46690595448376</v>
      </c>
      <c r="BA119" s="55">
        <f t="shared" ca="1" si="58"/>
        <v>7.2336507844594139E-2</v>
      </c>
      <c r="BB119" s="55">
        <f t="shared" ca="1" si="69"/>
        <v>1.7076404190462358</v>
      </c>
      <c r="BC119" s="64">
        <f t="shared" ca="1" si="59"/>
        <v>126.17789355265086</v>
      </c>
      <c r="BE119" s="52" t="str">
        <f t="shared" ca="1" si="60"/>
        <v/>
      </c>
      <c r="BF119" s="52">
        <f t="shared" ca="1" si="61"/>
        <v>8.8999999999999702</v>
      </c>
      <c r="BG119" s="52">
        <f t="shared" ca="1" si="62"/>
        <v>8.8999999999999702</v>
      </c>
      <c r="BH119" s="52">
        <f t="shared" ca="1" si="63"/>
        <v>8.8999999999999702</v>
      </c>
    </row>
    <row r="120" spans="19:60">
      <c r="S120" s="68">
        <f t="shared" si="79"/>
        <v>7</v>
      </c>
      <c r="T120" s="69">
        <f t="shared" si="79"/>
        <v>2</v>
      </c>
      <c r="U120" s="70">
        <f t="shared" si="76"/>
        <v>5</v>
      </c>
      <c r="V120" s="68">
        <f t="shared" si="77"/>
        <v>2</v>
      </c>
      <c r="W120" s="70">
        <f t="shared" si="77"/>
        <v>7</v>
      </c>
      <c r="X120" s="71">
        <f t="shared" si="77"/>
        <v>0.7142857142857143</v>
      </c>
      <c r="Y120" s="71">
        <f t="shared" si="77"/>
        <v>0.5</v>
      </c>
      <c r="Z120" s="69">
        <f t="shared" si="77"/>
        <v>10000</v>
      </c>
      <c r="AA120" s="69">
        <f t="shared" ca="1" si="77"/>
        <v>9821.692076715015</v>
      </c>
      <c r="AB120" s="69">
        <f t="shared" ca="1" si="65"/>
        <v>-178.30792328498501</v>
      </c>
      <c r="AC120" s="69">
        <f t="shared" ca="1" si="78"/>
        <v>179.70767495135402</v>
      </c>
      <c r="AD120" s="73">
        <f t="shared" si="71"/>
        <v>8.7999999999999705</v>
      </c>
      <c r="AE120" s="69">
        <f t="shared" si="80"/>
        <v>0.70000000000000007</v>
      </c>
      <c r="AF120" s="69">
        <f t="shared" si="80"/>
        <v>5.6000000000000005</v>
      </c>
      <c r="AG120" s="78">
        <f t="shared" si="80"/>
        <v>200</v>
      </c>
      <c r="AH120" s="60">
        <f t="shared" si="80"/>
        <v>50</v>
      </c>
      <c r="AI120" s="60">
        <f t="shared" si="80"/>
        <v>280</v>
      </c>
      <c r="AJ120" s="60">
        <f t="shared" si="80"/>
        <v>10280</v>
      </c>
      <c r="AK120" s="60">
        <f t="shared" si="80"/>
        <v>423.30792328498489</v>
      </c>
      <c r="AL120" s="60">
        <f t="shared" si="80"/>
        <v>8.4661584656996975</v>
      </c>
      <c r="AM120" s="60">
        <f t="shared" ca="1" si="80"/>
        <v>-239.56173479223713</v>
      </c>
      <c r="AN120" s="60">
        <f t="shared" ca="1" si="80"/>
        <v>-239.56173479223713</v>
      </c>
      <c r="AO120" s="60">
        <f t="shared" ca="1" si="80"/>
        <v>239.56173479223713</v>
      </c>
      <c r="AP120" s="63">
        <f t="shared" si="49"/>
        <v>35</v>
      </c>
      <c r="AQ120" s="62">
        <f t="shared" si="50"/>
        <v>2.041608916556787</v>
      </c>
      <c r="AR120" s="62">
        <f t="shared" si="51"/>
        <v>102.08044582783936</v>
      </c>
      <c r="AS120" s="62">
        <f t="shared" si="52"/>
        <v>204.16089165567871</v>
      </c>
      <c r="AT120" s="62">
        <f t="shared" si="53"/>
        <v>-102.08044582783936</v>
      </c>
      <c r="AU120" s="62">
        <f t="shared" si="54"/>
        <v>510.40222913919678</v>
      </c>
      <c r="AV120" s="62">
        <f t="shared" si="55"/>
        <v>-204.16089165567871</v>
      </c>
      <c r="AW120" s="63">
        <f t="shared" si="67"/>
        <v>306.24133748351807</v>
      </c>
      <c r="AX120" s="61" t="str">
        <f t="shared" ca="1" si="56"/>
        <v>VINTO</v>
      </c>
      <c r="AY120" s="69">
        <f t="shared" ca="1" si="68"/>
        <v>10040.438265207762</v>
      </c>
      <c r="AZ120" s="51">
        <f t="shared" si="57"/>
        <v>714.56312079487543</v>
      </c>
      <c r="BA120" s="55">
        <f t="shared" ca="1" si="58"/>
        <v>7.2753565802469125E-2</v>
      </c>
      <c r="BB120" s="55">
        <f t="shared" ca="1" si="69"/>
        <v>1.7174858628915797</v>
      </c>
      <c r="BC120" s="64">
        <f t="shared" ca="1" si="59"/>
        <v>127.93341419853306</v>
      </c>
      <c r="BE120" s="52" t="str">
        <f t="shared" ca="1" si="60"/>
        <v/>
      </c>
      <c r="BF120" s="52">
        <f t="shared" ca="1" si="61"/>
        <v>8.7999999999999705</v>
      </c>
      <c r="BG120" s="52">
        <f t="shared" ca="1" si="62"/>
        <v>8.7999999999999705</v>
      </c>
      <c r="BH120" s="52">
        <f t="shared" ca="1" si="63"/>
        <v>8.7999999999999705</v>
      </c>
    </row>
    <row r="121" spans="19:60">
      <c r="S121" s="68">
        <f t="shared" si="79"/>
        <v>7</v>
      </c>
      <c r="T121" s="69">
        <f t="shared" si="79"/>
        <v>2</v>
      </c>
      <c r="U121" s="70">
        <f t="shared" si="76"/>
        <v>5</v>
      </c>
      <c r="V121" s="68">
        <f t="shared" ref="V121:AA136" si="81">V120</f>
        <v>2</v>
      </c>
      <c r="W121" s="70">
        <f t="shared" si="81"/>
        <v>7</v>
      </c>
      <c r="X121" s="71">
        <f t="shared" si="81"/>
        <v>0.7142857142857143</v>
      </c>
      <c r="Y121" s="71">
        <f t="shared" si="81"/>
        <v>0.5</v>
      </c>
      <c r="Z121" s="69">
        <f t="shared" si="81"/>
        <v>10000</v>
      </c>
      <c r="AA121" s="69">
        <f t="shared" ca="1" si="81"/>
        <v>9821.692076715015</v>
      </c>
      <c r="AB121" s="69">
        <f t="shared" ca="1" si="65"/>
        <v>-178.30792328498501</v>
      </c>
      <c r="AC121" s="69">
        <f t="shared" ca="1" si="78"/>
        <v>179.70767495135402</v>
      </c>
      <c r="AD121" s="73">
        <f t="shared" si="71"/>
        <v>8.6999999999999709</v>
      </c>
      <c r="AE121" s="69">
        <f t="shared" si="80"/>
        <v>0.70000000000000007</v>
      </c>
      <c r="AF121" s="69">
        <f t="shared" si="80"/>
        <v>5.6000000000000005</v>
      </c>
      <c r="AG121" s="78">
        <f t="shared" si="80"/>
        <v>200</v>
      </c>
      <c r="AH121" s="60">
        <f t="shared" si="80"/>
        <v>50</v>
      </c>
      <c r="AI121" s="60">
        <f t="shared" si="80"/>
        <v>280</v>
      </c>
      <c r="AJ121" s="60">
        <f t="shared" si="80"/>
        <v>10280</v>
      </c>
      <c r="AK121" s="60">
        <f t="shared" si="80"/>
        <v>423.30792328498489</v>
      </c>
      <c r="AL121" s="60">
        <f t="shared" si="80"/>
        <v>8.4661584656996975</v>
      </c>
      <c r="AM121" s="60">
        <f t="shared" ca="1" si="80"/>
        <v>-239.56173479223713</v>
      </c>
      <c r="AN121" s="60">
        <f t="shared" ca="1" si="80"/>
        <v>-239.56173479223713</v>
      </c>
      <c r="AO121" s="60">
        <f t="shared" ca="1" si="80"/>
        <v>239.56173479223713</v>
      </c>
      <c r="AP121" s="63">
        <f t="shared" si="49"/>
        <v>35</v>
      </c>
      <c r="AQ121" s="62">
        <f t="shared" si="50"/>
        <v>2.0535814328390494</v>
      </c>
      <c r="AR121" s="62">
        <f t="shared" si="51"/>
        <v>102.67907164195248</v>
      </c>
      <c r="AS121" s="62">
        <f t="shared" si="52"/>
        <v>205.35814328390495</v>
      </c>
      <c r="AT121" s="62">
        <f t="shared" si="53"/>
        <v>-102.67907164195248</v>
      </c>
      <c r="AU121" s="62">
        <f t="shared" si="54"/>
        <v>513.39535820976243</v>
      </c>
      <c r="AV121" s="62">
        <f t="shared" si="55"/>
        <v>-205.35814328390495</v>
      </c>
      <c r="AW121" s="63">
        <f t="shared" si="67"/>
        <v>308.03721492585748</v>
      </c>
      <c r="AX121" s="61" t="str">
        <f t="shared" ca="1" si="56"/>
        <v>VINTO</v>
      </c>
      <c r="AY121" s="69">
        <f t="shared" ca="1" si="68"/>
        <v>10040.438265207762</v>
      </c>
      <c r="AZ121" s="51">
        <f t="shared" si="57"/>
        <v>718.75350149366727</v>
      </c>
      <c r="BA121" s="55">
        <f t="shared" ca="1" si="58"/>
        <v>7.3180211299605641E-2</v>
      </c>
      <c r="BB121" s="55">
        <f t="shared" ca="1" si="69"/>
        <v>1.7275576387793461</v>
      </c>
      <c r="BC121" s="64">
        <f t="shared" ca="1" si="59"/>
        <v>129.72929164087247</v>
      </c>
      <c r="BE121" s="52" t="str">
        <f t="shared" ca="1" si="60"/>
        <v/>
      </c>
      <c r="BF121" s="52">
        <f t="shared" ca="1" si="61"/>
        <v>8.6999999999999709</v>
      </c>
      <c r="BG121" s="52">
        <f t="shared" ca="1" si="62"/>
        <v>8.6999999999999709</v>
      </c>
      <c r="BH121" s="52">
        <f t="shared" ca="1" si="63"/>
        <v>8.6999999999999709</v>
      </c>
    </row>
    <row r="122" spans="19:60">
      <c r="S122" s="68">
        <f t="shared" ref="S122:T137" si="82">S121</f>
        <v>7</v>
      </c>
      <c r="T122" s="69">
        <f t="shared" si="82"/>
        <v>2</v>
      </c>
      <c r="U122" s="70">
        <f t="shared" si="76"/>
        <v>5</v>
      </c>
      <c r="V122" s="68">
        <f t="shared" si="81"/>
        <v>2</v>
      </c>
      <c r="W122" s="70">
        <f t="shared" si="81"/>
        <v>7</v>
      </c>
      <c r="X122" s="71">
        <f t="shared" si="81"/>
        <v>0.7142857142857143</v>
      </c>
      <c r="Y122" s="71">
        <f t="shared" si="81"/>
        <v>0.5</v>
      </c>
      <c r="Z122" s="69">
        <f t="shared" si="81"/>
        <v>10000</v>
      </c>
      <c r="AA122" s="69">
        <f t="shared" ca="1" si="81"/>
        <v>9821.692076715015</v>
      </c>
      <c r="AB122" s="69">
        <f t="shared" ca="1" si="65"/>
        <v>-178.30792328498501</v>
      </c>
      <c r="AC122" s="69">
        <f t="shared" ca="1" si="78"/>
        <v>179.70767495135402</v>
      </c>
      <c r="AD122" s="73">
        <f t="shared" si="71"/>
        <v>8.5999999999999712</v>
      </c>
      <c r="AE122" s="69">
        <f t="shared" ref="AE122:AO137" si="83">AE121</f>
        <v>0.70000000000000007</v>
      </c>
      <c r="AF122" s="69">
        <f t="shared" si="83"/>
        <v>5.6000000000000005</v>
      </c>
      <c r="AG122" s="78">
        <f t="shared" si="83"/>
        <v>200</v>
      </c>
      <c r="AH122" s="60">
        <f t="shared" si="83"/>
        <v>50</v>
      </c>
      <c r="AI122" s="60">
        <f t="shared" si="83"/>
        <v>280</v>
      </c>
      <c r="AJ122" s="60">
        <f t="shared" si="83"/>
        <v>10280</v>
      </c>
      <c r="AK122" s="60">
        <f t="shared" si="83"/>
        <v>423.30792328498489</v>
      </c>
      <c r="AL122" s="60">
        <f t="shared" si="83"/>
        <v>8.4661584656996975</v>
      </c>
      <c r="AM122" s="60">
        <f t="shared" ca="1" si="83"/>
        <v>-239.56173479223713</v>
      </c>
      <c r="AN122" s="60">
        <f t="shared" ca="1" si="83"/>
        <v>-239.56173479223713</v>
      </c>
      <c r="AO122" s="60">
        <f t="shared" ca="1" si="83"/>
        <v>239.56173479223713</v>
      </c>
      <c r="AP122" s="63">
        <f t="shared" si="49"/>
        <v>35</v>
      </c>
      <c r="AQ122" s="62">
        <f t="shared" si="50"/>
        <v>2.0658323797325266</v>
      </c>
      <c r="AR122" s="62">
        <f t="shared" si="51"/>
        <v>103.29161898662633</v>
      </c>
      <c r="AS122" s="62">
        <f t="shared" si="52"/>
        <v>206.58323797325266</v>
      </c>
      <c r="AT122" s="62">
        <f t="shared" si="53"/>
        <v>-103.29161898662633</v>
      </c>
      <c r="AU122" s="62">
        <f t="shared" si="54"/>
        <v>516.45809493313163</v>
      </c>
      <c r="AV122" s="62">
        <f t="shared" si="55"/>
        <v>-206.58323797325266</v>
      </c>
      <c r="AW122" s="63">
        <f t="shared" si="67"/>
        <v>309.87485695987897</v>
      </c>
      <c r="AX122" s="61" t="str">
        <f t="shared" ca="1" si="56"/>
        <v>VINTO</v>
      </c>
      <c r="AY122" s="69">
        <f t="shared" ca="1" si="68"/>
        <v>10040.438265207762</v>
      </c>
      <c r="AZ122" s="51">
        <f t="shared" si="57"/>
        <v>723.04133290638435</v>
      </c>
      <c r="BA122" s="55">
        <f t="shared" ca="1" si="58"/>
        <v>7.3616778785047632E-2</v>
      </c>
      <c r="BB122" s="55">
        <f t="shared" ca="1" si="69"/>
        <v>1.7378636420133382</v>
      </c>
      <c r="BC122" s="64">
        <f t="shared" ca="1" si="59"/>
        <v>131.56693367489396</v>
      </c>
      <c r="BE122" s="52" t="str">
        <f t="shared" ca="1" si="60"/>
        <v/>
      </c>
      <c r="BF122" s="52">
        <f t="shared" ca="1" si="61"/>
        <v>8.5999999999999712</v>
      </c>
      <c r="BG122" s="52">
        <f t="shared" ca="1" si="62"/>
        <v>8.5999999999999712</v>
      </c>
      <c r="BH122" s="52">
        <f t="shared" ca="1" si="63"/>
        <v>8.5999999999999712</v>
      </c>
    </row>
    <row r="123" spans="19:60">
      <c r="S123" s="68">
        <f t="shared" si="82"/>
        <v>7</v>
      </c>
      <c r="T123" s="69">
        <f t="shared" si="82"/>
        <v>2</v>
      </c>
      <c r="U123" s="70">
        <f t="shared" si="76"/>
        <v>5</v>
      </c>
      <c r="V123" s="68">
        <f t="shared" si="81"/>
        <v>2</v>
      </c>
      <c r="W123" s="70">
        <f t="shared" si="81"/>
        <v>7</v>
      </c>
      <c r="X123" s="71">
        <f t="shared" si="81"/>
        <v>0.7142857142857143</v>
      </c>
      <c r="Y123" s="71">
        <f t="shared" si="81"/>
        <v>0.5</v>
      </c>
      <c r="Z123" s="69">
        <f t="shared" si="81"/>
        <v>10000</v>
      </c>
      <c r="AA123" s="69">
        <f t="shared" ca="1" si="81"/>
        <v>9821.692076715015</v>
      </c>
      <c r="AB123" s="69">
        <f t="shared" ca="1" si="65"/>
        <v>-178.30792328498501</v>
      </c>
      <c r="AC123" s="69">
        <f t="shared" ca="1" si="78"/>
        <v>179.70767495135402</v>
      </c>
      <c r="AD123" s="73">
        <f t="shared" si="71"/>
        <v>8.4999999999999716</v>
      </c>
      <c r="AE123" s="69">
        <f t="shared" si="83"/>
        <v>0.70000000000000007</v>
      </c>
      <c r="AF123" s="69">
        <f t="shared" si="83"/>
        <v>5.6000000000000005</v>
      </c>
      <c r="AG123" s="78">
        <f t="shared" si="83"/>
        <v>200</v>
      </c>
      <c r="AH123" s="60">
        <f t="shared" si="83"/>
        <v>50</v>
      </c>
      <c r="AI123" s="60">
        <f t="shared" si="83"/>
        <v>280</v>
      </c>
      <c r="AJ123" s="60">
        <f t="shared" si="83"/>
        <v>10280</v>
      </c>
      <c r="AK123" s="60">
        <f t="shared" si="83"/>
        <v>423.30792328498489</v>
      </c>
      <c r="AL123" s="60">
        <f t="shared" si="83"/>
        <v>8.4661584656996975</v>
      </c>
      <c r="AM123" s="60">
        <f t="shared" ca="1" si="83"/>
        <v>-239.56173479223713</v>
      </c>
      <c r="AN123" s="60">
        <f t="shared" ca="1" si="83"/>
        <v>-239.56173479223713</v>
      </c>
      <c r="AO123" s="60">
        <f t="shared" ca="1" si="83"/>
        <v>239.56173479223713</v>
      </c>
      <c r="AP123" s="63">
        <f t="shared" si="49"/>
        <v>35</v>
      </c>
      <c r="AQ123" s="62">
        <f t="shared" si="50"/>
        <v>2.0783715841999681</v>
      </c>
      <c r="AR123" s="62">
        <f t="shared" si="51"/>
        <v>103.91857920999841</v>
      </c>
      <c r="AS123" s="62">
        <f t="shared" si="52"/>
        <v>207.83715841999683</v>
      </c>
      <c r="AT123" s="62">
        <f t="shared" si="53"/>
        <v>-103.91857920999841</v>
      </c>
      <c r="AU123" s="62">
        <f t="shared" si="54"/>
        <v>519.59289604999208</v>
      </c>
      <c r="AV123" s="62">
        <f t="shared" si="55"/>
        <v>-207.83715841999683</v>
      </c>
      <c r="AW123" s="63">
        <f t="shared" si="67"/>
        <v>311.75573762999522</v>
      </c>
      <c r="AX123" s="61" t="str">
        <f t="shared" ca="1" si="56"/>
        <v>VINTO</v>
      </c>
      <c r="AY123" s="69">
        <f t="shared" ca="1" si="68"/>
        <v>10040.438265207762</v>
      </c>
      <c r="AZ123" s="51">
        <f t="shared" si="57"/>
        <v>727.43005446998893</v>
      </c>
      <c r="BA123" s="55">
        <f t="shared" ca="1" si="58"/>
        <v>7.4063618446617685E-2</v>
      </c>
      <c r="BB123" s="55">
        <f t="shared" ca="1" si="69"/>
        <v>1.7484121394410723</v>
      </c>
      <c r="BC123" s="64">
        <f t="shared" ca="1" si="59"/>
        <v>133.44781434501022</v>
      </c>
      <c r="BE123" s="52" t="str">
        <f t="shared" ca="1" si="60"/>
        <v/>
      </c>
      <c r="BF123" s="52">
        <f t="shared" ca="1" si="61"/>
        <v>8.4999999999999716</v>
      </c>
      <c r="BG123" s="52">
        <f t="shared" ca="1" si="62"/>
        <v>8.4999999999999716</v>
      </c>
      <c r="BH123" s="52">
        <f t="shared" ca="1" si="63"/>
        <v>8.4999999999999716</v>
      </c>
    </row>
    <row r="124" spans="19:60">
      <c r="S124" s="68">
        <f t="shared" si="82"/>
        <v>7</v>
      </c>
      <c r="T124" s="69">
        <f t="shared" si="82"/>
        <v>2</v>
      </c>
      <c r="U124" s="70">
        <f t="shared" si="76"/>
        <v>5</v>
      </c>
      <c r="V124" s="68">
        <f t="shared" si="81"/>
        <v>2</v>
      </c>
      <c r="W124" s="70">
        <f t="shared" si="81"/>
        <v>7</v>
      </c>
      <c r="X124" s="71">
        <f t="shared" si="81"/>
        <v>0.7142857142857143</v>
      </c>
      <c r="Y124" s="71">
        <f t="shared" si="81"/>
        <v>0.5</v>
      </c>
      <c r="Z124" s="69">
        <f t="shared" si="81"/>
        <v>10000</v>
      </c>
      <c r="AA124" s="69">
        <f t="shared" ca="1" si="81"/>
        <v>9821.692076715015</v>
      </c>
      <c r="AB124" s="69">
        <f t="shared" ca="1" si="65"/>
        <v>-178.30792328498501</v>
      </c>
      <c r="AC124" s="69">
        <f t="shared" ca="1" si="78"/>
        <v>179.70767495135402</v>
      </c>
      <c r="AD124" s="73">
        <f t="shared" si="71"/>
        <v>8.3999999999999719</v>
      </c>
      <c r="AE124" s="69">
        <f t="shared" si="83"/>
        <v>0.70000000000000007</v>
      </c>
      <c r="AF124" s="69">
        <f t="shared" si="83"/>
        <v>5.6000000000000005</v>
      </c>
      <c r="AG124" s="78">
        <f t="shared" si="83"/>
        <v>200</v>
      </c>
      <c r="AH124" s="60">
        <f t="shared" si="83"/>
        <v>50</v>
      </c>
      <c r="AI124" s="60">
        <f t="shared" si="83"/>
        <v>280</v>
      </c>
      <c r="AJ124" s="60">
        <f t="shared" si="83"/>
        <v>10280</v>
      </c>
      <c r="AK124" s="60">
        <f t="shared" si="83"/>
        <v>423.30792328498489</v>
      </c>
      <c r="AL124" s="60">
        <f t="shared" si="83"/>
        <v>8.4661584656996975</v>
      </c>
      <c r="AM124" s="60">
        <f t="shared" ca="1" si="83"/>
        <v>-239.56173479223713</v>
      </c>
      <c r="AN124" s="60">
        <f t="shared" ca="1" si="83"/>
        <v>-239.56173479223713</v>
      </c>
      <c r="AO124" s="60">
        <f t="shared" ca="1" si="83"/>
        <v>239.56173479223713</v>
      </c>
      <c r="AP124" s="63">
        <f t="shared" si="49"/>
        <v>35</v>
      </c>
      <c r="AQ124" s="62">
        <f t="shared" si="50"/>
        <v>2.0912093411547295</v>
      </c>
      <c r="AR124" s="62">
        <f t="shared" si="51"/>
        <v>104.56046705773647</v>
      </c>
      <c r="AS124" s="62">
        <f t="shared" si="52"/>
        <v>209.12093411547295</v>
      </c>
      <c r="AT124" s="62">
        <f t="shared" si="53"/>
        <v>-104.56046705773647</v>
      </c>
      <c r="AU124" s="62">
        <f t="shared" si="54"/>
        <v>522.80233528868234</v>
      </c>
      <c r="AV124" s="62">
        <f t="shared" si="55"/>
        <v>-209.12093411547295</v>
      </c>
      <c r="AW124" s="63">
        <f t="shared" si="67"/>
        <v>313.68140117320939</v>
      </c>
      <c r="AX124" s="61" t="str">
        <f t="shared" ca="1" si="56"/>
        <v>VINTO</v>
      </c>
      <c r="AY124" s="69">
        <f t="shared" ca="1" si="68"/>
        <v>10040.438265207762</v>
      </c>
      <c r="AZ124" s="51">
        <f t="shared" si="57"/>
        <v>731.92326940415535</v>
      </c>
      <c r="BA124" s="55">
        <f t="shared" ca="1" si="58"/>
        <v>7.4521097147748905E-2</v>
      </c>
      <c r="BB124" s="55">
        <f t="shared" ca="1" si="69"/>
        <v>1.7592117915694661</v>
      </c>
      <c r="BC124" s="64">
        <f t="shared" ca="1" si="59"/>
        <v>135.37347788822439</v>
      </c>
      <c r="BE124" s="52" t="str">
        <f t="shared" ca="1" si="60"/>
        <v/>
      </c>
      <c r="BF124" s="52">
        <f t="shared" ca="1" si="61"/>
        <v>8.3999999999999719</v>
      </c>
      <c r="BG124" s="52">
        <f t="shared" ca="1" si="62"/>
        <v>8.3999999999999719</v>
      </c>
      <c r="BH124" s="52">
        <f t="shared" ca="1" si="63"/>
        <v>8.3999999999999719</v>
      </c>
    </row>
    <row r="125" spans="19:60">
      <c r="S125" s="68">
        <f t="shared" si="82"/>
        <v>7</v>
      </c>
      <c r="T125" s="69">
        <f t="shared" si="82"/>
        <v>2</v>
      </c>
      <c r="U125" s="70">
        <f t="shared" si="76"/>
        <v>5</v>
      </c>
      <c r="V125" s="68">
        <f t="shared" si="81"/>
        <v>2</v>
      </c>
      <c r="W125" s="70">
        <f t="shared" si="81"/>
        <v>7</v>
      </c>
      <c r="X125" s="71">
        <f t="shared" si="81"/>
        <v>0.7142857142857143</v>
      </c>
      <c r="Y125" s="71">
        <f t="shared" si="81"/>
        <v>0.5</v>
      </c>
      <c r="Z125" s="69">
        <f t="shared" si="81"/>
        <v>10000</v>
      </c>
      <c r="AA125" s="69">
        <f t="shared" ca="1" si="81"/>
        <v>9821.692076715015</v>
      </c>
      <c r="AB125" s="69">
        <f t="shared" ca="1" si="65"/>
        <v>-178.30792328498501</v>
      </c>
      <c r="AC125" s="69">
        <f t="shared" ca="1" si="78"/>
        <v>179.70767495135402</v>
      </c>
      <c r="AD125" s="73">
        <f t="shared" si="71"/>
        <v>8.2999999999999723</v>
      </c>
      <c r="AE125" s="69">
        <f t="shared" si="83"/>
        <v>0.70000000000000007</v>
      </c>
      <c r="AF125" s="69">
        <f t="shared" si="83"/>
        <v>5.6000000000000005</v>
      </c>
      <c r="AG125" s="78">
        <f t="shared" si="83"/>
        <v>200</v>
      </c>
      <c r="AH125" s="60">
        <f t="shared" si="83"/>
        <v>50</v>
      </c>
      <c r="AI125" s="60">
        <f t="shared" si="83"/>
        <v>280</v>
      </c>
      <c r="AJ125" s="60">
        <f t="shared" si="83"/>
        <v>10280</v>
      </c>
      <c r="AK125" s="60">
        <f t="shared" si="83"/>
        <v>423.30792328498489</v>
      </c>
      <c r="AL125" s="60">
        <f t="shared" si="83"/>
        <v>8.4661584656996975</v>
      </c>
      <c r="AM125" s="60">
        <f t="shared" ca="1" si="83"/>
        <v>-239.56173479223713</v>
      </c>
      <c r="AN125" s="60">
        <f t="shared" ca="1" si="83"/>
        <v>-239.56173479223713</v>
      </c>
      <c r="AO125" s="60">
        <f t="shared" ca="1" si="83"/>
        <v>239.56173479223713</v>
      </c>
      <c r="AP125" s="63">
        <f t="shared" si="49"/>
        <v>35</v>
      </c>
      <c r="AQ125" s="62">
        <f t="shared" si="50"/>
        <v>2.1043564416505696</v>
      </c>
      <c r="AR125" s="62">
        <f t="shared" si="51"/>
        <v>105.21782208252847</v>
      </c>
      <c r="AS125" s="62">
        <f t="shared" si="52"/>
        <v>210.43564416505694</v>
      </c>
      <c r="AT125" s="62">
        <f t="shared" si="53"/>
        <v>-105.21782208252847</v>
      </c>
      <c r="AU125" s="62">
        <f t="shared" si="54"/>
        <v>526.08911041264241</v>
      </c>
      <c r="AV125" s="62">
        <f t="shared" si="55"/>
        <v>-210.43564416505694</v>
      </c>
      <c r="AW125" s="63">
        <f t="shared" si="67"/>
        <v>315.65346624758547</v>
      </c>
      <c r="AX125" s="61" t="str">
        <f t="shared" ca="1" si="56"/>
        <v>VINTO</v>
      </c>
      <c r="AY125" s="69">
        <f t="shared" ca="1" si="68"/>
        <v>10040.438265207762</v>
      </c>
      <c r="AZ125" s="51">
        <f t="shared" si="57"/>
        <v>736.52475457769924</v>
      </c>
      <c r="BA125" s="55">
        <f t="shared" ca="1" si="58"/>
        <v>7.4989599432039922E-2</v>
      </c>
      <c r="BB125" s="55">
        <f t="shared" ca="1" si="69"/>
        <v>1.7702716762792676</v>
      </c>
      <c r="BC125" s="64">
        <f t="shared" ca="1" si="59"/>
        <v>137.34554296260046</v>
      </c>
      <c r="BE125" s="52" t="str">
        <f t="shared" ca="1" si="60"/>
        <v/>
      </c>
      <c r="BF125" s="52">
        <f t="shared" ca="1" si="61"/>
        <v>8.2999999999999723</v>
      </c>
      <c r="BG125" s="52">
        <f t="shared" ca="1" si="62"/>
        <v>8.2999999999999723</v>
      </c>
      <c r="BH125" s="52">
        <f t="shared" ca="1" si="63"/>
        <v>8.2999999999999723</v>
      </c>
    </row>
    <row r="126" spans="19:60">
      <c r="S126" s="68">
        <f t="shared" si="82"/>
        <v>7</v>
      </c>
      <c r="T126" s="69">
        <f t="shared" si="82"/>
        <v>2</v>
      </c>
      <c r="U126" s="70">
        <f t="shared" si="76"/>
        <v>5</v>
      </c>
      <c r="V126" s="68">
        <f t="shared" si="81"/>
        <v>2</v>
      </c>
      <c r="W126" s="70">
        <f t="shared" si="81"/>
        <v>7</v>
      </c>
      <c r="X126" s="71">
        <f t="shared" si="81"/>
        <v>0.7142857142857143</v>
      </c>
      <c r="Y126" s="71">
        <f t="shared" si="81"/>
        <v>0.5</v>
      </c>
      <c r="Z126" s="69">
        <f t="shared" si="81"/>
        <v>10000</v>
      </c>
      <c r="AA126" s="69">
        <f t="shared" ca="1" si="81"/>
        <v>9821.692076715015</v>
      </c>
      <c r="AB126" s="69">
        <f t="shared" ca="1" si="65"/>
        <v>-178.30792328498501</v>
      </c>
      <c r="AC126" s="69">
        <f t="shared" ca="1" si="78"/>
        <v>179.70767495135402</v>
      </c>
      <c r="AD126" s="73">
        <f t="shared" si="71"/>
        <v>8.1999999999999726</v>
      </c>
      <c r="AE126" s="69">
        <f t="shared" si="83"/>
        <v>0.70000000000000007</v>
      </c>
      <c r="AF126" s="69">
        <f t="shared" si="83"/>
        <v>5.6000000000000005</v>
      </c>
      <c r="AG126" s="78">
        <f t="shared" si="83"/>
        <v>200</v>
      </c>
      <c r="AH126" s="60">
        <f t="shared" si="83"/>
        <v>50</v>
      </c>
      <c r="AI126" s="60">
        <f t="shared" si="83"/>
        <v>280</v>
      </c>
      <c r="AJ126" s="60">
        <f t="shared" si="83"/>
        <v>10280</v>
      </c>
      <c r="AK126" s="60">
        <f t="shared" si="83"/>
        <v>423.30792328498489</v>
      </c>
      <c r="AL126" s="60">
        <f t="shared" si="83"/>
        <v>8.4661584656996975</v>
      </c>
      <c r="AM126" s="60">
        <f t="shared" ca="1" si="83"/>
        <v>-239.56173479223713</v>
      </c>
      <c r="AN126" s="60">
        <f t="shared" ca="1" si="83"/>
        <v>-239.56173479223713</v>
      </c>
      <c r="AO126" s="60">
        <f t="shared" ca="1" si="83"/>
        <v>239.56173479223713</v>
      </c>
      <c r="AP126" s="63">
        <f t="shared" si="49"/>
        <v>35</v>
      </c>
      <c r="AQ126" s="62">
        <f t="shared" si="50"/>
        <v>2.1178242031341128</v>
      </c>
      <c r="AR126" s="62">
        <f t="shared" si="51"/>
        <v>105.89121015670564</v>
      </c>
      <c r="AS126" s="62">
        <f t="shared" si="52"/>
        <v>211.78242031341128</v>
      </c>
      <c r="AT126" s="62">
        <f t="shared" si="53"/>
        <v>-105.89121015670564</v>
      </c>
      <c r="AU126" s="62">
        <f t="shared" si="54"/>
        <v>529.45605078352821</v>
      </c>
      <c r="AV126" s="62">
        <f t="shared" si="55"/>
        <v>-211.78242031341128</v>
      </c>
      <c r="AW126" s="63">
        <f t="shared" si="67"/>
        <v>317.6736304701169</v>
      </c>
      <c r="AX126" s="61" t="str">
        <f t="shared" ca="1" si="56"/>
        <v>VINTO</v>
      </c>
      <c r="AY126" s="69">
        <f t="shared" ca="1" si="68"/>
        <v>10040.438265207762</v>
      </c>
      <c r="AZ126" s="51">
        <f t="shared" si="57"/>
        <v>741.23847109693952</v>
      </c>
      <c r="BA126" s="55">
        <f t="shared" ca="1" si="58"/>
        <v>7.546952860131366E-2</v>
      </c>
      <c r="BB126" s="55">
        <f t="shared" ca="1" si="69"/>
        <v>1.7816013142746732</v>
      </c>
      <c r="BC126" s="64">
        <f t="shared" ca="1" si="59"/>
        <v>139.3657071851319</v>
      </c>
      <c r="BE126" s="52" t="str">
        <f t="shared" ca="1" si="60"/>
        <v/>
      </c>
      <c r="BF126" s="52">
        <f t="shared" ca="1" si="61"/>
        <v>8.1999999999999726</v>
      </c>
      <c r="BG126" s="52">
        <f t="shared" ca="1" si="62"/>
        <v>8.1999999999999726</v>
      </c>
      <c r="BH126" s="52">
        <f t="shared" ca="1" si="63"/>
        <v>8.1999999999999726</v>
      </c>
    </row>
    <row r="127" spans="19:60">
      <c r="S127" s="68">
        <f t="shared" si="82"/>
        <v>7</v>
      </c>
      <c r="T127" s="69">
        <f t="shared" si="82"/>
        <v>2</v>
      </c>
      <c r="U127" s="70">
        <f t="shared" si="76"/>
        <v>5</v>
      </c>
      <c r="V127" s="68">
        <f t="shared" si="81"/>
        <v>2</v>
      </c>
      <c r="W127" s="70">
        <f t="shared" si="81"/>
        <v>7</v>
      </c>
      <c r="X127" s="71">
        <f t="shared" si="81"/>
        <v>0.7142857142857143</v>
      </c>
      <c r="Y127" s="71">
        <f t="shared" si="81"/>
        <v>0.5</v>
      </c>
      <c r="Z127" s="69">
        <f t="shared" si="81"/>
        <v>10000</v>
      </c>
      <c r="AA127" s="69">
        <f t="shared" ca="1" si="81"/>
        <v>9821.692076715015</v>
      </c>
      <c r="AB127" s="69">
        <f t="shared" ca="1" si="65"/>
        <v>-178.30792328498501</v>
      </c>
      <c r="AC127" s="69">
        <f t="shared" ca="1" si="78"/>
        <v>179.70767495135402</v>
      </c>
      <c r="AD127" s="73">
        <f t="shared" si="71"/>
        <v>8.099999999999973</v>
      </c>
      <c r="AE127" s="69">
        <f t="shared" si="83"/>
        <v>0.70000000000000007</v>
      </c>
      <c r="AF127" s="69">
        <f t="shared" si="83"/>
        <v>5.6000000000000005</v>
      </c>
      <c r="AG127" s="78">
        <f t="shared" si="83"/>
        <v>200</v>
      </c>
      <c r="AH127" s="60">
        <f t="shared" si="83"/>
        <v>50</v>
      </c>
      <c r="AI127" s="60">
        <f t="shared" si="83"/>
        <v>280</v>
      </c>
      <c r="AJ127" s="60">
        <f t="shared" si="83"/>
        <v>10280</v>
      </c>
      <c r="AK127" s="60">
        <f t="shared" si="83"/>
        <v>423.30792328498489</v>
      </c>
      <c r="AL127" s="60">
        <f t="shared" si="83"/>
        <v>8.4661584656996975</v>
      </c>
      <c r="AM127" s="60">
        <f t="shared" ca="1" si="83"/>
        <v>-239.56173479223713</v>
      </c>
      <c r="AN127" s="60">
        <f t="shared" ca="1" si="83"/>
        <v>-239.56173479223713</v>
      </c>
      <c r="AO127" s="60">
        <f t="shared" ca="1" si="83"/>
        <v>239.56173479223713</v>
      </c>
      <c r="AP127" s="63">
        <f t="shared" si="49"/>
        <v>35</v>
      </c>
      <c r="AQ127" s="62">
        <f t="shared" si="50"/>
        <v>2.131624501938238</v>
      </c>
      <c r="AR127" s="62">
        <f t="shared" si="51"/>
        <v>106.58122509691191</v>
      </c>
      <c r="AS127" s="62">
        <f t="shared" si="52"/>
        <v>213.16245019382382</v>
      </c>
      <c r="AT127" s="62">
        <f t="shared" si="53"/>
        <v>-106.58122509691191</v>
      </c>
      <c r="AU127" s="62">
        <f t="shared" si="54"/>
        <v>532.90612548455954</v>
      </c>
      <c r="AV127" s="62">
        <f t="shared" si="55"/>
        <v>-213.16245019382382</v>
      </c>
      <c r="AW127" s="63">
        <f t="shared" si="67"/>
        <v>319.74367529073572</v>
      </c>
      <c r="AX127" s="61" t="str">
        <f t="shared" ca="1" si="56"/>
        <v>VINTO</v>
      </c>
      <c r="AY127" s="69">
        <f t="shared" ca="1" si="68"/>
        <v>10040.438265207762</v>
      </c>
      <c r="AZ127" s="51">
        <f t="shared" si="57"/>
        <v>746.06857567838335</v>
      </c>
      <c r="BA127" s="55">
        <f t="shared" ca="1" si="58"/>
        <v>7.5961307873532433E-2</v>
      </c>
      <c r="BB127" s="55">
        <f t="shared" ca="1" si="69"/>
        <v>1.7932106964181147</v>
      </c>
      <c r="BC127" s="64">
        <f t="shared" ca="1" si="59"/>
        <v>141.43575200575071</v>
      </c>
      <c r="BE127" s="52" t="str">
        <f t="shared" ca="1" si="60"/>
        <v/>
      </c>
      <c r="BF127" s="52">
        <f t="shared" ca="1" si="61"/>
        <v>8.099999999999973</v>
      </c>
      <c r="BG127" s="52">
        <f t="shared" ca="1" si="62"/>
        <v>8.099999999999973</v>
      </c>
      <c r="BH127" s="52">
        <f t="shared" ca="1" si="63"/>
        <v>8.099999999999973</v>
      </c>
    </row>
    <row r="128" spans="19:60">
      <c r="S128" s="68">
        <f t="shared" si="82"/>
        <v>7</v>
      </c>
      <c r="T128" s="69">
        <f t="shared" si="82"/>
        <v>2</v>
      </c>
      <c r="U128" s="70">
        <f t="shared" si="76"/>
        <v>5</v>
      </c>
      <c r="V128" s="68">
        <f t="shared" si="81"/>
        <v>2</v>
      </c>
      <c r="W128" s="70">
        <f t="shared" si="81"/>
        <v>7</v>
      </c>
      <c r="X128" s="71">
        <f t="shared" si="81"/>
        <v>0.7142857142857143</v>
      </c>
      <c r="Y128" s="71">
        <f t="shared" si="81"/>
        <v>0.5</v>
      </c>
      <c r="Z128" s="69">
        <f t="shared" si="81"/>
        <v>10000</v>
      </c>
      <c r="AA128" s="69">
        <f t="shared" ca="1" si="81"/>
        <v>9821.692076715015</v>
      </c>
      <c r="AB128" s="69">
        <f t="shared" ca="1" si="65"/>
        <v>-178.30792328498501</v>
      </c>
      <c r="AC128" s="69">
        <f t="shared" ca="1" si="78"/>
        <v>179.70767495135402</v>
      </c>
      <c r="AD128" s="73">
        <f t="shared" si="71"/>
        <v>7.9999999999999734</v>
      </c>
      <c r="AE128" s="69">
        <f t="shared" si="83"/>
        <v>0.70000000000000007</v>
      </c>
      <c r="AF128" s="69">
        <f t="shared" si="83"/>
        <v>5.6000000000000005</v>
      </c>
      <c r="AG128" s="78">
        <f t="shared" si="83"/>
        <v>200</v>
      </c>
      <c r="AH128" s="60">
        <f t="shared" si="83"/>
        <v>50</v>
      </c>
      <c r="AI128" s="60">
        <f t="shared" si="83"/>
        <v>280</v>
      </c>
      <c r="AJ128" s="60">
        <f t="shared" si="83"/>
        <v>10280</v>
      </c>
      <c r="AK128" s="60">
        <f t="shared" si="83"/>
        <v>423.30792328498489</v>
      </c>
      <c r="AL128" s="60">
        <f t="shared" si="83"/>
        <v>8.4661584656996975</v>
      </c>
      <c r="AM128" s="60">
        <f t="shared" ca="1" si="83"/>
        <v>-239.56173479223713</v>
      </c>
      <c r="AN128" s="60">
        <f t="shared" ca="1" si="83"/>
        <v>-239.56173479223713</v>
      </c>
      <c r="AO128" s="60">
        <f t="shared" ca="1" si="83"/>
        <v>239.56173479223713</v>
      </c>
      <c r="AP128" s="63">
        <f t="shared" si="49"/>
        <v>35</v>
      </c>
      <c r="AQ128" s="62">
        <f t="shared" si="50"/>
        <v>2.1457698082124659</v>
      </c>
      <c r="AR128" s="62">
        <f t="shared" si="51"/>
        <v>107.2884904106233</v>
      </c>
      <c r="AS128" s="62">
        <f t="shared" si="52"/>
        <v>214.57698082124659</v>
      </c>
      <c r="AT128" s="62">
        <f t="shared" si="53"/>
        <v>-107.2884904106233</v>
      </c>
      <c r="AU128" s="62">
        <f t="shared" si="54"/>
        <v>536.44245205311654</v>
      </c>
      <c r="AV128" s="62">
        <f t="shared" si="55"/>
        <v>-214.57698082124659</v>
      </c>
      <c r="AW128" s="63">
        <f t="shared" si="67"/>
        <v>321.86547123186995</v>
      </c>
      <c r="AX128" s="61" t="str">
        <f t="shared" ca="1" si="56"/>
        <v>VINTO</v>
      </c>
      <c r="AY128" s="69">
        <f t="shared" ca="1" si="68"/>
        <v>10040.438265207762</v>
      </c>
      <c r="AZ128" s="51">
        <f t="shared" si="57"/>
        <v>751.01943287436302</v>
      </c>
      <c r="BA128" s="55">
        <f t="shared" ca="1" si="58"/>
        <v>7.6465381627556644E-2</v>
      </c>
      <c r="BB128" s="55">
        <f t="shared" ca="1" si="69"/>
        <v>1.8051103131151416</v>
      </c>
      <c r="BC128" s="64">
        <f t="shared" ca="1" si="59"/>
        <v>143.55754794688494</v>
      </c>
      <c r="BE128" s="52" t="str">
        <f t="shared" ca="1" si="60"/>
        <v/>
      </c>
      <c r="BF128" s="52">
        <f t="shared" ca="1" si="61"/>
        <v>7.9999999999999734</v>
      </c>
      <c r="BG128" s="52">
        <f t="shared" ca="1" si="62"/>
        <v>7.9999999999999734</v>
      </c>
      <c r="BH128" s="52">
        <f t="shared" ca="1" si="63"/>
        <v>7.9999999999999734</v>
      </c>
    </row>
    <row r="129" spans="19:60">
      <c r="S129" s="68">
        <f t="shared" si="82"/>
        <v>7</v>
      </c>
      <c r="T129" s="69">
        <f t="shared" si="82"/>
        <v>2</v>
      </c>
      <c r="U129" s="70">
        <f t="shared" si="76"/>
        <v>5</v>
      </c>
      <c r="V129" s="68">
        <f t="shared" si="81"/>
        <v>2</v>
      </c>
      <c r="W129" s="70">
        <f t="shared" si="81"/>
        <v>7</v>
      </c>
      <c r="X129" s="71">
        <f t="shared" si="81"/>
        <v>0.7142857142857143</v>
      </c>
      <c r="Y129" s="71">
        <f t="shared" si="81"/>
        <v>0.5</v>
      </c>
      <c r="Z129" s="69">
        <f t="shared" si="81"/>
        <v>10000</v>
      </c>
      <c r="AA129" s="69">
        <f t="shared" ca="1" si="81"/>
        <v>9821.692076715015</v>
      </c>
      <c r="AB129" s="69">
        <f t="shared" ca="1" si="65"/>
        <v>-178.30792328498501</v>
      </c>
      <c r="AC129" s="69">
        <f t="shared" ca="1" si="78"/>
        <v>179.70767495135402</v>
      </c>
      <c r="AD129" s="73">
        <f t="shared" si="71"/>
        <v>7.8999999999999737</v>
      </c>
      <c r="AE129" s="69">
        <f t="shared" si="83"/>
        <v>0.70000000000000007</v>
      </c>
      <c r="AF129" s="69">
        <f t="shared" si="83"/>
        <v>5.6000000000000005</v>
      </c>
      <c r="AG129" s="78">
        <f t="shared" si="83"/>
        <v>200</v>
      </c>
      <c r="AH129" s="60">
        <f t="shared" si="83"/>
        <v>50</v>
      </c>
      <c r="AI129" s="60">
        <f t="shared" si="83"/>
        <v>280</v>
      </c>
      <c r="AJ129" s="60">
        <f t="shared" si="83"/>
        <v>10280</v>
      </c>
      <c r="AK129" s="60">
        <f t="shared" si="83"/>
        <v>423.30792328498489</v>
      </c>
      <c r="AL129" s="60">
        <f t="shared" si="83"/>
        <v>8.4661584656996975</v>
      </c>
      <c r="AM129" s="60">
        <f t="shared" ca="1" si="83"/>
        <v>-239.56173479223713</v>
      </c>
      <c r="AN129" s="60">
        <f t="shared" ca="1" si="83"/>
        <v>-239.56173479223713</v>
      </c>
      <c r="AO129" s="60">
        <f t="shared" ca="1" si="83"/>
        <v>239.56173479223713</v>
      </c>
      <c r="AP129" s="63">
        <f t="shared" si="49"/>
        <v>35</v>
      </c>
      <c r="AQ129" s="62">
        <f t="shared" si="50"/>
        <v>2.1602732235062945</v>
      </c>
      <c r="AR129" s="62">
        <f t="shared" si="51"/>
        <v>108.01366117531472</v>
      </c>
      <c r="AS129" s="62">
        <f t="shared" si="52"/>
        <v>216.02732235062945</v>
      </c>
      <c r="AT129" s="62">
        <f t="shared" si="53"/>
        <v>-108.01366117531472</v>
      </c>
      <c r="AU129" s="62">
        <f t="shared" si="54"/>
        <v>540.06830587657362</v>
      </c>
      <c r="AV129" s="62">
        <f t="shared" si="55"/>
        <v>-216.02732235062945</v>
      </c>
      <c r="AW129" s="63">
        <f t="shared" si="67"/>
        <v>324.04098352594417</v>
      </c>
      <c r="AX129" s="61" t="str">
        <f t="shared" ca="1" si="56"/>
        <v>VINTO</v>
      </c>
      <c r="AY129" s="69">
        <f t="shared" ca="1" si="68"/>
        <v>10040.438265207762</v>
      </c>
      <c r="AZ129" s="51">
        <f t="shared" si="57"/>
        <v>756.09562822720306</v>
      </c>
      <c r="BA129" s="55">
        <f t="shared" ca="1" si="58"/>
        <v>7.6982216742442253E-2</v>
      </c>
      <c r="BB129" s="55">
        <f t="shared" ca="1" si="69"/>
        <v>1.8173111859310802</v>
      </c>
      <c r="BC129" s="64">
        <f t="shared" ca="1" si="59"/>
        <v>145.73306024095916</v>
      </c>
      <c r="BE129" s="52" t="str">
        <f t="shared" ca="1" si="60"/>
        <v/>
      </c>
      <c r="BF129" s="52">
        <f t="shared" ca="1" si="61"/>
        <v>7.8999999999999737</v>
      </c>
      <c r="BG129" s="52">
        <f t="shared" ca="1" si="62"/>
        <v>7.8999999999999737</v>
      </c>
      <c r="BH129" s="52">
        <f t="shared" ca="1" si="63"/>
        <v>7.8999999999999737</v>
      </c>
    </row>
    <row r="130" spans="19:60">
      <c r="S130" s="68">
        <f t="shared" si="82"/>
        <v>7</v>
      </c>
      <c r="T130" s="69">
        <f t="shared" si="82"/>
        <v>2</v>
      </c>
      <c r="U130" s="70">
        <f t="shared" si="76"/>
        <v>5</v>
      </c>
      <c r="V130" s="68">
        <f t="shared" si="81"/>
        <v>2</v>
      </c>
      <c r="W130" s="70">
        <f t="shared" si="81"/>
        <v>7</v>
      </c>
      <c r="X130" s="71">
        <f t="shared" si="81"/>
        <v>0.7142857142857143</v>
      </c>
      <c r="Y130" s="71">
        <f t="shared" si="81"/>
        <v>0.5</v>
      </c>
      <c r="Z130" s="69">
        <f t="shared" si="81"/>
        <v>10000</v>
      </c>
      <c r="AA130" s="69">
        <f t="shared" ca="1" si="81"/>
        <v>9821.692076715015</v>
      </c>
      <c r="AB130" s="69">
        <f t="shared" ca="1" si="65"/>
        <v>-178.30792328498501</v>
      </c>
      <c r="AC130" s="69">
        <f t="shared" ca="1" si="78"/>
        <v>179.70767495135402</v>
      </c>
      <c r="AD130" s="73">
        <f t="shared" si="71"/>
        <v>7.7999999999999741</v>
      </c>
      <c r="AE130" s="69">
        <f t="shared" si="83"/>
        <v>0.70000000000000007</v>
      </c>
      <c r="AF130" s="69">
        <f t="shared" si="83"/>
        <v>5.6000000000000005</v>
      </c>
      <c r="AG130" s="78">
        <f t="shared" si="83"/>
        <v>200</v>
      </c>
      <c r="AH130" s="60">
        <f t="shared" si="83"/>
        <v>50</v>
      </c>
      <c r="AI130" s="60">
        <f t="shared" si="83"/>
        <v>280</v>
      </c>
      <c r="AJ130" s="60">
        <f t="shared" si="83"/>
        <v>10280</v>
      </c>
      <c r="AK130" s="60">
        <f t="shared" si="83"/>
        <v>423.30792328498489</v>
      </c>
      <c r="AL130" s="60">
        <f t="shared" si="83"/>
        <v>8.4661584656996975</v>
      </c>
      <c r="AM130" s="60">
        <f t="shared" ca="1" si="83"/>
        <v>-239.56173479223713</v>
      </c>
      <c r="AN130" s="60">
        <f t="shared" ca="1" si="83"/>
        <v>-239.56173479223713</v>
      </c>
      <c r="AO130" s="60">
        <f t="shared" ca="1" si="83"/>
        <v>239.56173479223713</v>
      </c>
      <c r="AP130" s="63">
        <f t="shared" si="49"/>
        <v>35</v>
      </c>
      <c r="AQ130" s="62">
        <f t="shared" si="50"/>
        <v>2.1751485212435551</v>
      </c>
      <c r="AR130" s="62">
        <f t="shared" si="51"/>
        <v>108.75742606217776</v>
      </c>
      <c r="AS130" s="62">
        <f t="shared" si="52"/>
        <v>217.51485212435551</v>
      </c>
      <c r="AT130" s="62">
        <f t="shared" si="53"/>
        <v>-108.75742606217776</v>
      </c>
      <c r="AU130" s="62">
        <f t="shared" si="54"/>
        <v>543.78713031088876</v>
      </c>
      <c r="AV130" s="62">
        <f t="shared" si="55"/>
        <v>-217.51485212435551</v>
      </c>
      <c r="AW130" s="63">
        <f t="shared" si="67"/>
        <v>326.27227818653324</v>
      </c>
      <c r="AX130" s="61" t="str">
        <f t="shared" ca="1" si="56"/>
        <v>VINTO</v>
      </c>
      <c r="AY130" s="69">
        <f t="shared" ca="1" si="68"/>
        <v>10040.438265207762</v>
      </c>
      <c r="AZ130" s="51">
        <f t="shared" si="57"/>
        <v>761.30198243524433</v>
      </c>
      <c r="BA130" s="55">
        <f t="shared" ca="1" si="58"/>
        <v>7.7512304039760838E-2</v>
      </c>
      <c r="BB130" s="55">
        <f t="shared" ca="1" si="69"/>
        <v>1.8298249016397357</v>
      </c>
      <c r="BC130" s="64">
        <f t="shared" ca="1" si="59"/>
        <v>147.96435490154823</v>
      </c>
      <c r="BE130" s="52" t="str">
        <f t="shared" ca="1" si="60"/>
        <v/>
      </c>
      <c r="BF130" s="52">
        <f t="shared" ca="1" si="61"/>
        <v>7.7999999999999741</v>
      </c>
      <c r="BG130" s="52">
        <f t="shared" ca="1" si="62"/>
        <v>7.7999999999999741</v>
      </c>
      <c r="BH130" s="52">
        <f t="shared" ca="1" si="63"/>
        <v>7.7999999999999741</v>
      </c>
    </row>
    <row r="131" spans="19:60">
      <c r="S131" s="68">
        <f t="shared" si="82"/>
        <v>7</v>
      </c>
      <c r="T131" s="69">
        <f t="shared" si="82"/>
        <v>2</v>
      </c>
      <c r="U131" s="70">
        <f t="shared" si="76"/>
        <v>5</v>
      </c>
      <c r="V131" s="68">
        <f t="shared" si="81"/>
        <v>2</v>
      </c>
      <c r="W131" s="70">
        <f t="shared" si="81"/>
        <v>7</v>
      </c>
      <c r="X131" s="71">
        <f t="shared" si="81"/>
        <v>0.7142857142857143</v>
      </c>
      <c r="Y131" s="71">
        <f t="shared" si="81"/>
        <v>0.5</v>
      </c>
      <c r="Z131" s="69">
        <f t="shared" si="81"/>
        <v>10000</v>
      </c>
      <c r="AA131" s="69">
        <f t="shared" ca="1" si="81"/>
        <v>9821.692076715015</v>
      </c>
      <c r="AB131" s="69">
        <f t="shared" ca="1" si="65"/>
        <v>-178.30792328498501</v>
      </c>
      <c r="AC131" s="69">
        <f t="shared" ca="1" si="78"/>
        <v>179.70767495135402</v>
      </c>
      <c r="AD131" s="73">
        <f t="shared" si="71"/>
        <v>7.6999999999999744</v>
      </c>
      <c r="AE131" s="69">
        <f t="shared" si="83"/>
        <v>0.70000000000000007</v>
      </c>
      <c r="AF131" s="69">
        <f t="shared" si="83"/>
        <v>5.6000000000000005</v>
      </c>
      <c r="AG131" s="78">
        <f t="shared" si="83"/>
        <v>200</v>
      </c>
      <c r="AH131" s="60">
        <f t="shared" si="83"/>
        <v>50</v>
      </c>
      <c r="AI131" s="60">
        <f t="shared" si="83"/>
        <v>280</v>
      </c>
      <c r="AJ131" s="60">
        <f t="shared" si="83"/>
        <v>10280</v>
      </c>
      <c r="AK131" s="60">
        <f t="shared" si="83"/>
        <v>423.30792328498489</v>
      </c>
      <c r="AL131" s="60">
        <f t="shared" si="83"/>
        <v>8.4661584656996975</v>
      </c>
      <c r="AM131" s="60">
        <f t="shared" ca="1" si="83"/>
        <v>-239.56173479223713</v>
      </c>
      <c r="AN131" s="60">
        <f t="shared" ca="1" si="83"/>
        <v>-239.56173479223713</v>
      </c>
      <c r="AO131" s="60">
        <f t="shared" ca="1" si="83"/>
        <v>239.56173479223713</v>
      </c>
      <c r="AP131" s="63">
        <f t="shared" si="49"/>
        <v>35</v>
      </c>
      <c r="AQ131" s="62">
        <f t="shared" si="50"/>
        <v>2.1904101903506139</v>
      </c>
      <c r="AR131" s="62">
        <f t="shared" si="51"/>
        <v>109.5205095175307</v>
      </c>
      <c r="AS131" s="62">
        <f t="shared" si="52"/>
        <v>219.0410190350614</v>
      </c>
      <c r="AT131" s="62">
        <f t="shared" si="53"/>
        <v>-109.5205095175307</v>
      </c>
      <c r="AU131" s="62">
        <f t="shared" si="54"/>
        <v>547.60254758765348</v>
      </c>
      <c r="AV131" s="62">
        <f t="shared" si="55"/>
        <v>-219.0410190350614</v>
      </c>
      <c r="AW131" s="63">
        <f t="shared" si="67"/>
        <v>328.56152855259211</v>
      </c>
      <c r="AX131" s="61" t="str">
        <f t="shared" ca="1" si="56"/>
        <v>VINTO</v>
      </c>
      <c r="AY131" s="69">
        <f t="shared" ca="1" si="68"/>
        <v>10040.438265207762</v>
      </c>
      <c r="AZ131" s="51">
        <f t="shared" si="57"/>
        <v>766.64356662271484</v>
      </c>
      <c r="BA131" s="55">
        <f t="shared" ca="1" si="58"/>
        <v>7.805615983830845E-2</v>
      </c>
      <c r="BB131" s="55">
        <f t="shared" ca="1" si="69"/>
        <v>1.8426636489252393</v>
      </c>
      <c r="BC131" s="64">
        <f t="shared" ca="1" si="59"/>
        <v>150.2536052676071</v>
      </c>
      <c r="BE131" s="52" t="str">
        <f t="shared" ca="1" si="60"/>
        <v/>
      </c>
      <c r="BF131" s="52">
        <f t="shared" ca="1" si="61"/>
        <v>7.6999999999999744</v>
      </c>
      <c r="BG131" s="52">
        <f t="shared" ca="1" si="62"/>
        <v>7.6999999999999744</v>
      </c>
      <c r="BH131" s="52">
        <f t="shared" ca="1" si="63"/>
        <v>7.6999999999999744</v>
      </c>
    </row>
    <row r="132" spans="19:60">
      <c r="S132" s="68">
        <f t="shared" si="82"/>
        <v>7</v>
      </c>
      <c r="T132" s="69">
        <f t="shared" si="82"/>
        <v>2</v>
      </c>
      <c r="U132" s="70">
        <f t="shared" si="76"/>
        <v>5</v>
      </c>
      <c r="V132" s="68">
        <f t="shared" si="81"/>
        <v>2</v>
      </c>
      <c r="W132" s="70">
        <f t="shared" si="81"/>
        <v>7</v>
      </c>
      <c r="X132" s="71">
        <f t="shared" si="81"/>
        <v>0.7142857142857143</v>
      </c>
      <c r="Y132" s="71">
        <f t="shared" si="81"/>
        <v>0.5</v>
      </c>
      <c r="Z132" s="69">
        <f t="shared" si="81"/>
        <v>10000</v>
      </c>
      <c r="AA132" s="69">
        <f t="shared" ca="1" si="81"/>
        <v>9821.692076715015</v>
      </c>
      <c r="AB132" s="69">
        <f t="shared" ca="1" si="65"/>
        <v>-178.30792328498501</v>
      </c>
      <c r="AC132" s="69">
        <f t="shared" ca="1" si="78"/>
        <v>179.70767495135402</v>
      </c>
      <c r="AD132" s="73">
        <f t="shared" si="71"/>
        <v>7.5999999999999748</v>
      </c>
      <c r="AE132" s="69">
        <f t="shared" si="83"/>
        <v>0.70000000000000007</v>
      </c>
      <c r="AF132" s="69">
        <f t="shared" si="83"/>
        <v>5.6000000000000005</v>
      </c>
      <c r="AG132" s="78">
        <f t="shared" si="83"/>
        <v>200</v>
      </c>
      <c r="AH132" s="60">
        <f t="shared" si="83"/>
        <v>50</v>
      </c>
      <c r="AI132" s="60">
        <f t="shared" si="83"/>
        <v>280</v>
      </c>
      <c r="AJ132" s="60">
        <f t="shared" si="83"/>
        <v>10280</v>
      </c>
      <c r="AK132" s="60">
        <f t="shared" si="83"/>
        <v>423.30792328498489</v>
      </c>
      <c r="AL132" s="60">
        <f t="shared" si="83"/>
        <v>8.4661584656996975</v>
      </c>
      <c r="AM132" s="60">
        <f t="shared" ca="1" si="83"/>
        <v>-239.56173479223713</v>
      </c>
      <c r="AN132" s="60">
        <f t="shared" ca="1" si="83"/>
        <v>-239.56173479223713</v>
      </c>
      <c r="AO132" s="60">
        <f t="shared" ca="1" si="83"/>
        <v>239.56173479223713</v>
      </c>
      <c r="AP132" s="63">
        <f t="shared" si="49"/>
        <v>35</v>
      </c>
      <c r="AQ132" s="62">
        <f t="shared" si="50"/>
        <v>2.2060734823289114</v>
      </c>
      <c r="AR132" s="62">
        <f t="shared" si="51"/>
        <v>110.30367411644558</v>
      </c>
      <c r="AS132" s="62">
        <f t="shared" si="52"/>
        <v>220.60734823289116</v>
      </c>
      <c r="AT132" s="62">
        <f t="shared" si="53"/>
        <v>-110.30367411644558</v>
      </c>
      <c r="AU132" s="62">
        <f t="shared" si="54"/>
        <v>551.51837058222793</v>
      </c>
      <c r="AV132" s="62">
        <f t="shared" si="55"/>
        <v>-220.60734823289116</v>
      </c>
      <c r="AW132" s="63">
        <f t="shared" si="67"/>
        <v>330.9110223493368</v>
      </c>
      <c r="AX132" s="61" t="str">
        <f t="shared" ca="1" si="56"/>
        <v>VINTO</v>
      </c>
      <c r="AY132" s="69">
        <f t="shared" ca="1" si="68"/>
        <v>10040.438265207762</v>
      </c>
      <c r="AZ132" s="51">
        <f t="shared" si="57"/>
        <v>772.12571881511906</v>
      </c>
      <c r="BA132" s="55">
        <f t="shared" ca="1" si="58"/>
        <v>7.8614327631554695E-2</v>
      </c>
      <c r="BB132" s="55">
        <f t="shared" ca="1" si="69"/>
        <v>1.8558402579814142</v>
      </c>
      <c r="BC132" s="64">
        <f t="shared" ca="1" si="59"/>
        <v>152.6030990643518</v>
      </c>
      <c r="BE132" s="52" t="str">
        <f t="shared" ca="1" si="60"/>
        <v/>
      </c>
      <c r="BF132" s="52">
        <f t="shared" ca="1" si="61"/>
        <v>7.5999999999999748</v>
      </c>
      <c r="BG132" s="52">
        <f t="shared" ca="1" si="62"/>
        <v>7.5999999999999748</v>
      </c>
      <c r="BH132" s="52">
        <f t="shared" ca="1" si="63"/>
        <v>7.5999999999999748</v>
      </c>
    </row>
    <row r="133" spans="19:60">
      <c r="S133" s="68">
        <f t="shared" si="82"/>
        <v>7</v>
      </c>
      <c r="T133" s="69">
        <f t="shared" si="82"/>
        <v>2</v>
      </c>
      <c r="U133" s="70">
        <f t="shared" si="76"/>
        <v>5</v>
      </c>
      <c r="V133" s="68">
        <f t="shared" si="81"/>
        <v>2</v>
      </c>
      <c r="W133" s="70">
        <f t="shared" si="81"/>
        <v>7</v>
      </c>
      <c r="X133" s="71">
        <f t="shared" si="81"/>
        <v>0.7142857142857143</v>
      </c>
      <c r="Y133" s="71">
        <f t="shared" si="81"/>
        <v>0.5</v>
      </c>
      <c r="Z133" s="69">
        <f t="shared" si="81"/>
        <v>10000</v>
      </c>
      <c r="AA133" s="69">
        <f t="shared" ca="1" si="81"/>
        <v>9821.692076715015</v>
      </c>
      <c r="AB133" s="69">
        <f t="shared" ca="1" si="65"/>
        <v>-178.30792328498501</v>
      </c>
      <c r="AC133" s="69">
        <f t="shared" ca="1" si="78"/>
        <v>179.70767495135402</v>
      </c>
      <c r="AD133" s="73">
        <f t="shared" si="71"/>
        <v>7.4999999999999751</v>
      </c>
      <c r="AE133" s="69">
        <f t="shared" si="83"/>
        <v>0.70000000000000007</v>
      </c>
      <c r="AF133" s="69">
        <f t="shared" si="83"/>
        <v>5.6000000000000005</v>
      </c>
      <c r="AG133" s="78">
        <f t="shared" si="83"/>
        <v>200</v>
      </c>
      <c r="AH133" s="60">
        <f t="shared" si="83"/>
        <v>50</v>
      </c>
      <c r="AI133" s="60">
        <f t="shared" si="83"/>
        <v>280</v>
      </c>
      <c r="AJ133" s="60">
        <f t="shared" si="83"/>
        <v>10280</v>
      </c>
      <c r="AK133" s="60">
        <f t="shared" si="83"/>
        <v>423.30792328498489</v>
      </c>
      <c r="AL133" s="60">
        <f t="shared" si="83"/>
        <v>8.4661584656996975</v>
      </c>
      <c r="AM133" s="60">
        <f t="shared" ca="1" si="83"/>
        <v>-239.56173479223713</v>
      </c>
      <c r="AN133" s="60">
        <f t="shared" ca="1" si="83"/>
        <v>-239.56173479223713</v>
      </c>
      <c r="AO133" s="60">
        <f t="shared" ca="1" si="83"/>
        <v>239.56173479223713</v>
      </c>
      <c r="AP133" s="63">
        <f t="shared" si="49"/>
        <v>35</v>
      </c>
      <c r="AQ133" s="62">
        <f t="shared" si="50"/>
        <v>2.2221544620932967</v>
      </c>
      <c r="AR133" s="62">
        <f t="shared" si="51"/>
        <v>111.10772310466484</v>
      </c>
      <c r="AS133" s="62">
        <f t="shared" si="52"/>
        <v>222.21544620932968</v>
      </c>
      <c r="AT133" s="62">
        <f t="shared" si="53"/>
        <v>-111.10772310466484</v>
      </c>
      <c r="AU133" s="62">
        <f t="shared" si="54"/>
        <v>555.53861552332421</v>
      </c>
      <c r="AV133" s="62">
        <f t="shared" si="55"/>
        <v>-222.21544620932968</v>
      </c>
      <c r="AW133" s="63">
        <f t="shared" si="67"/>
        <v>333.32316931399453</v>
      </c>
      <c r="AX133" s="61" t="str">
        <f t="shared" ca="1" si="56"/>
        <v>VINTO</v>
      </c>
      <c r="AY133" s="69">
        <f t="shared" ca="1" si="68"/>
        <v>10040.438265207762</v>
      </c>
      <c r="AZ133" s="51">
        <f t="shared" si="57"/>
        <v>777.75406173265389</v>
      </c>
      <c r="BA133" s="55">
        <f t="shared" ca="1" si="58"/>
        <v>7.9187379899287508E-2</v>
      </c>
      <c r="BB133" s="55">
        <f t="shared" ca="1" si="69"/>
        <v>1.8693682432790864</v>
      </c>
      <c r="BC133" s="64">
        <f t="shared" ca="1" si="59"/>
        <v>155.01524602900952</v>
      </c>
      <c r="BE133" s="52" t="str">
        <f t="shared" ca="1" si="60"/>
        <v/>
      </c>
      <c r="BF133" s="52">
        <f t="shared" ca="1" si="61"/>
        <v>7.4999999999999751</v>
      </c>
      <c r="BG133" s="52">
        <f t="shared" ca="1" si="62"/>
        <v>7.4999999999999751</v>
      </c>
      <c r="BH133" s="52">
        <f t="shared" ca="1" si="63"/>
        <v>7.4999999999999751</v>
      </c>
    </row>
    <row r="134" spans="19:60">
      <c r="S134" s="68">
        <f t="shared" si="82"/>
        <v>7</v>
      </c>
      <c r="T134" s="69">
        <f t="shared" si="82"/>
        <v>2</v>
      </c>
      <c r="U134" s="70">
        <f t="shared" si="76"/>
        <v>5</v>
      </c>
      <c r="V134" s="68">
        <f t="shared" si="81"/>
        <v>2</v>
      </c>
      <c r="W134" s="70">
        <f t="shared" si="81"/>
        <v>7</v>
      </c>
      <c r="X134" s="71">
        <f t="shared" si="81"/>
        <v>0.7142857142857143</v>
      </c>
      <c r="Y134" s="71">
        <f t="shared" si="81"/>
        <v>0.5</v>
      </c>
      <c r="Z134" s="69">
        <f t="shared" si="81"/>
        <v>10000</v>
      </c>
      <c r="AA134" s="69">
        <f t="shared" ca="1" si="81"/>
        <v>9821.692076715015</v>
      </c>
      <c r="AB134" s="69">
        <f t="shared" ca="1" si="65"/>
        <v>-178.30792328498501</v>
      </c>
      <c r="AC134" s="69">
        <f t="shared" ca="1" si="78"/>
        <v>179.70767495135402</v>
      </c>
      <c r="AD134" s="73">
        <f t="shared" si="71"/>
        <v>7.3999999999999755</v>
      </c>
      <c r="AE134" s="69">
        <f t="shared" si="83"/>
        <v>0.70000000000000007</v>
      </c>
      <c r="AF134" s="69">
        <f t="shared" si="83"/>
        <v>5.6000000000000005</v>
      </c>
      <c r="AG134" s="78">
        <f t="shared" si="83"/>
        <v>200</v>
      </c>
      <c r="AH134" s="60">
        <f t="shared" si="83"/>
        <v>50</v>
      </c>
      <c r="AI134" s="60">
        <f t="shared" si="83"/>
        <v>280</v>
      </c>
      <c r="AJ134" s="60">
        <f t="shared" si="83"/>
        <v>10280</v>
      </c>
      <c r="AK134" s="60">
        <f t="shared" si="83"/>
        <v>423.30792328498489</v>
      </c>
      <c r="AL134" s="60">
        <f t="shared" si="83"/>
        <v>8.4661584656996975</v>
      </c>
      <c r="AM134" s="60">
        <f t="shared" ca="1" si="83"/>
        <v>-239.56173479223713</v>
      </c>
      <c r="AN134" s="60">
        <f t="shared" ca="1" si="83"/>
        <v>-239.56173479223713</v>
      </c>
      <c r="AO134" s="60">
        <f t="shared" ca="1" si="83"/>
        <v>239.56173479223713</v>
      </c>
      <c r="AP134" s="63">
        <f t="shared" si="49"/>
        <v>35</v>
      </c>
      <c r="AQ134" s="62">
        <f t="shared" si="50"/>
        <v>2.2386700629323957</v>
      </c>
      <c r="AR134" s="62">
        <f t="shared" si="51"/>
        <v>111.93350314661978</v>
      </c>
      <c r="AS134" s="62">
        <f t="shared" si="52"/>
        <v>223.86700629323957</v>
      </c>
      <c r="AT134" s="62">
        <f t="shared" si="53"/>
        <v>-111.93350314661978</v>
      </c>
      <c r="AU134" s="62">
        <f t="shared" si="54"/>
        <v>559.66751573309898</v>
      </c>
      <c r="AV134" s="62">
        <f t="shared" si="55"/>
        <v>-223.86700629323957</v>
      </c>
      <c r="AW134" s="63">
        <f t="shared" si="67"/>
        <v>335.80050943985941</v>
      </c>
      <c r="AX134" s="61" t="str">
        <f t="shared" ca="1" si="56"/>
        <v>VINTO</v>
      </c>
      <c r="AY134" s="69">
        <f t="shared" ca="1" si="68"/>
        <v>10040.438265207762</v>
      </c>
      <c r="AZ134" s="51">
        <f t="shared" si="57"/>
        <v>783.53452202633844</v>
      </c>
      <c r="BA134" s="55">
        <f t="shared" ca="1" si="58"/>
        <v>7.9775920066148226E-2</v>
      </c>
      <c r="BB134" s="55">
        <f t="shared" ca="1" si="69"/>
        <v>1.883261849801021</v>
      </c>
      <c r="BC134" s="64">
        <f t="shared" ca="1" si="59"/>
        <v>157.4925861548744</v>
      </c>
      <c r="BE134" s="52" t="str">
        <f t="shared" ca="1" si="60"/>
        <v/>
      </c>
      <c r="BF134" s="52">
        <f t="shared" ca="1" si="61"/>
        <v>7.3999999999999755</v>
      </c>
      <c r="BG134" s="52">
        <f t="shared" ca="1" si="62"/>
        <v>7.3999999999999755</v>
      </c>
      <c r="BH134" s="52">
        <f t="shared" ca="1" si="63"/>
        <v>7.3999999999999755</v>
      </c>
    </row>
    <row r="135" spans="19:60">
      <c r="S135" s="68">
        <f t="shared" si="82"/>
        <v>7</v>
      </c>
      <c r="T135" s="69">
        <f t="shared" si="82"/>
        <v>2</v>
      </c>
      <c r="U135" s="70">
        <f t="shared" si="76"/>
        <v>5</v>
      </c>
      <c r="V135" s="68">
        <f t="shared" si="81"/>
        <v>2</v>
      </c>
      <c r="W135" s="70">
        <f t="shared" si="81"/>
        <v>7</v>
      </c>
      <c r="X135" s="71">
        <f t="shared" si="81"/>
        <v>0.7142857142857143</v>
      </c>
      <c r="Y135" s="71">
        <f t="shared" si="81"/>
        <v>0.5</v>
      </c>
      <c r="Z135" s="69">
        <f t="shared" si="81"/>
        <v>10000</v>
      </c>
      <c r="AA135" s="69">
        <f t="shared" ca="1" si="81"/>
        <v>9821.692076715015</v>
      </c>
      <c r="AB135" s="69">
        <f t="shared" ca="1" si="65"/>
        <v>-178.30792328498501</v>
      </c>
      <c r="AC135" s="69">
        <f t="shared" ca="1" si="78"/>
        <v>179.70767495135402</v>
      </c>
      <c r="AD135" s="73">
        <f t="shared" si="71"/>
        <v>7.2999999999999758</v>
      </c>
      <c r="AE135" s="69">
        <f t="shared" si="83"/>
        <v>0.70000000000000007</v>
      </c>
      <c r="AF135" s="69">
        <f t="shared" si="83"/>
        <v>5.6000000000000005</v>
      </c>
      <c r="AG135" s="78">
        <f t="shared" si="83"/>
        <v>200</v>
      </c>
      <c r="AH135" s="60">
        <f t="shared" si="83"/>
        <v>50</v>
      </c>
      <c r="AI135" s="60">
        <f t="shared" si="83"/>
        <v>280</v>
      </c>
      <c r="AJ135" s="60">
        <f t="shared" si="83"/>
        <v>10280</v>
      </c>
      <c r="AK135" s="60">
        <f t="shared" si="83"/>
        <v>423.30792328498489</v>
      </c>
      <c r="AL135" s="60">
        <f t="shared" si="83"/>
        <v>8.4661584656996975</v>
      </c>
      <c r="AM135" s="60">
        <f t="shared" ca="1" si="83"/>
        <v>-239.56173479223713</v>
      </c>
      <c r="AN135" s="60">
        <f t="shared" ca="1" si="83"/>
        <v>-239.56173479223713</v>
      </c>
      <c r="AO135" s="60">
        <f t="shared" ca="1" si="83"/>
        <v>239.56173479223713</v>
      </c>
      <c r="AP135" s="63">
        <f t="shared" si="49"/>
        <v>35</v>
      </c>
      <c r="AQ135" s="62">
        <f t="shared" si="50"/>
        <v>2.2556381459862642</v>
      </c>
      <c r="AR135" s="62">
        <f t="shared" si="51"/>
        <v>112.78190729931322</v>
      </c>
      <c r="AS135" s="62">
        <f t="shared" si="52"/>
        <v>225.56381459862644</v>
      </c>
      <c r="AT135" s="62">
        <f t="shared" si="53"/>
        <v>-112.78190729931322</v>
      </c>
      <c r="AU135" s="62">
        <f t="shared" si="54"/>
        <v>563.90953649656603</v>
      </c>
      <c r="AV135" s="62">
        <f t="shared" si="55"/>
        <v>-225.56381459862644</v>
      </c>
      <c r="AW135" s="63">
        <f t="shared" si="67"/>
        <v>338.3457218979396</v>
      </c>
      <c r="AX135" s="61" t="str">
        <f t="shared" ca="1" si="56"/>
        <v>VINTO</v>
      </c>
      <c r="AY135" s="69">
        <f t="shared" ca="1" si="68"/>
        <v>10040.438265207762</v>
      </c>
      <c r="AZ135" s="51">
        <f t="shared" si="57"/>
        <v>789.47335109519258</v>
      </c>
      <c r="BA135" s="55">
        <f t="shared" ca="1" si="58"/>
        <v>8.0380584621142143E-2</v>
      </c>
      <c r="BB135" s="55">
        <f t="shared" ca="1" si="69"/>
        <v>1.8975361030769802</v>
      </c>
      <c r="BC135" s="64">
        <f t="shared" ca="1" si="59"/>
        <v>160.03779861295459</v>
      </c>
      <c r="BE135" s="52" t="str">
        <f t="shared" ca="1" si="60"/>
        <v/>
      </c>
      <c r="BF135" s="52">
        <f t="shared" ca="1" si="61"/>
        <v>7.2999999999999758</v>
      </c>
      <c r="BG135" s="52">
        <f t="shared" ca="1" si="62"/>
        <v>7.2999999999999758</v>
      </c>
      <c r="BH135" s="52">
        <f t="shared" ca="1" si="63"/>
        <v>7.2999999999999758</v>
      </c>
    </row>
    <row r="136" spans="19:60">
      <c r="S136" s="68">
        <f t="shared" si="82"/>
        <v>7</v>
      </c>
      <c r="T136" s="69">
        <f t="shared" si="82"/>
        <v>2</v>
      </c>
      <c r="U136" s="70">
        <f t="shared" ref="U136:U167" si="84">ROUND((1/T136)*S136,0)+1</f>
        <v>5</v>
      </c>
      <c r="V136" s="68">
        <f t="shared" si="81"/>
        <v>2</v>
      </c>
      <c r="W136" s="70">
        <f t="shared" si="81"/>
        <v>7</v>
      </c>
      <c r="X136" s="71">
        <f t="shared" si="81"/>
        <v>0.7142857142857143</v>
      </c>
      <c r="Y136" s="71">
        <f t="shared" si="81"/>
        <v>0.5</v>
      </c>
      <c r="Z136" s="69">
        <f t="shared" si="81"/>
        <v>10000</v>
      </c>
      <c r="AA136" s="69">
        <f t="shared" ca="1" si="81"/>
        <v>9821.692076715015</v>
      </c>
      <c r="AB136" s="69">
        <f t="shared" ca="1" si="65"/>
        <v>-178.30792328498501</v>
      </c>
      <c r="AC136" s="69">
        <f t="shared" ca="1" si="78"/>
        <v>179.70767495135402</v>
      </c>
      <c r="AD136" s="73">
        <f t="shared" si="71"/>
        <v>7.1999999999999762</v>
      </c>
      <c r="AE136" s="69">
        <f t="shared" si="83"/>
        <v>0.70000000000000007</v>
      </c>
      <c r="AF136" s="69">
        <f t="shared" si="83"/>
        <v>5.6000000000000005</v>
      </c>
      <c r="AG136" s="78">
        <f t="shared" si="83"/>
        <v>200</v>
      </c>
      <c r="AH136" s="60">
        <f t="shared" si="83"/>
        <v>50</v>
      </c>
      <c r="AI136" s="60">
        <f t="shared" si="83"/>
        <v>280</v>
      </c>
      <c r="AJ136" s="60">
        <f t="shared" si="83"/>
        <v>10280</v>
      </c>
      <c r="AK136" s="60">
        <f t="shared" si="83"/>
        <v>423.30792328498489</v>
      </c>
      <c r="AL136" s="60">
        <f t="shared" si="83"/>
        <v>8.4661584656996975</v>
      </c>
      <c r="AM136" s="60">
        <f t="shared" ca="1" si="83"/>
        <v>-239.56173479223713</v>
      </c>
      <c r="AN136" s="60">
        <f t="shared" ca="1" si="83"/>
        <v>-239.56173479223713</v>
      </c>
      <c r="AO136" s="60">
        <f t="shared" ca="1" si="83"/>
        <v>239.56173479223713</v>
      </c>
      <c r="AP136" s="63">
        <f t="shared" ref="AP136:AP199" si="85">AE136*AH136</f>
        <v>35</v>
      </c>
      <c r="AQ136" s="62">
        <f t="shared" ref="AQ136:AQ199" si="86">IF(AL136=0,1,(1+(AL136+AE136)/(AD136*(T136-1))))</f>
        <v>2.2730775646805177</v>
      </c>
      <c r="AR136" s="62">
        <f t="shared" ref="AR136:AR199" si="87">IF(AQ136&lt;=0,AH136,AQ136*AH136)</f>
        <v>113.65387823402588</v>
      </c>
      <c r="AS136" s="62">
        <f t="shared" ref="AS136:AS199" si="88">(T136*AR136)</f>
        <v>227.30775646805176</v>
      </c>
      <c r="AT136" s="62">
        <f t="shared" ref="AT136:AT199" si="89">-AR136</f>
        <v>-113.65387823402588</v>
      </c>
      <c r="AU136" s="62">
        <f t="shared" ref="AU136:AU199" si="90">(AS136+AT136)*U136</f>
        <v>568.26939117012944</v>
      </c>
      <c r="AV136" s="62">
        <f t="shared" ref="AV136:AV199" si="91">AT136*V136</f>
        <v>-227.30775646805176</v>
      </c>
      <c r="AW136" s="63">
        <f t="shared" si="67"/>
        <v>340.96163470207767</v>
      </c>
      <c r="AX136" s="61" t="str">
        <f t="shared" ref="AX136:AX199" ca="1" si="92">IF(AY136+AW136&gt;AJ136,"VINTO","")</f>
        <v>VINTO</v>
      </c>
      <c r="AY136" s="69">
        <f t="shared" ca="1" si="68"/>
        <v>10040.438265207762</v>
      </c>
      <c r="AZ136" s="51">
        <f t="shared" ref="AZ136:AZ199" si="93">AR136*W136</f>
        <v>795.57714763818115</v>
      </c>
      <c r="BA136" s="55">
        <f t="shared" ref="BA136:BA199" ca="1" si="94">IFERROR(AZ136/AA136,0)</f>
        <v>8.1002045413774731E-2</v>
      </c>
      <c r="BB136" s="55">
        <f t="shared" ca="1" si="69"/>
        <v>1.9122068633883833</v>
      </c>
      <c r="BC136" s="64">
        <f t="shared" ref="BC136:BC199" ca="1" si="95">AW136+AB136</f>
        <v>162.65371141709267</v>
      </c>
      <c r="BE136" s="52" t="str">
        <f t="shared" ref="BE136:BE199" ca="1" si="96">IF(((AR136-AC136)/AC136)&gt;=BE$4,AD136,"")</f>
        <v/>
      </c>
      <c r="BF136" s="52">
        <f t="shared" ref="BF136:BF199" ca="1" si="97">IF(AX136="","",AD136)</f>
        <v>7.1999999999999762</v>
      </c>
      <c r="BG136" s="52">
        <f t="shared" ref="BG136:BG199" ca="1" si="98">IF(BA136&lt;=BG$4,AD136,"")</f>
        <v>7.1999999999999762</v>
      </c>
      <c r="BH136" s="52">
        <f t="shared" ref="BH136:BH199" ca="1" si="99">IF(BB136&gt;=BH$4,AD136,"")</f>
        <v>7.1999999999999762</v>
      </c>
    </row>
    <row r="137" spans="19:60">
      <c r="S137" s="68">
        <f t="shared" si="82"/>
        <v>7</v>
      </c>
      <c r="T137" s="69">
        <f t="shared" si="82"/>
        <v>2</v>
      </c>
      <c r="U137" s="70">
        <f t="shared" si="84"/>
        <v>5</v>
      </c>
      <c r="V137" s="68">
        <f t="shared" ref="V137:AA152" si="100">V136</f>
        <v>2</v>
      </c>
      <c r="W137" s="70">
        <f t="shared" si="100"/>
        <v>7</v>
      </c>
      <c r="X137" s="71">
        <f t="shared" si="100"/>
        <v>0.7142857142857143</v>
      </c>
      <c r="Y137" s="71">
        <f t="shared" si="100"/>
        <v>0.5</v>
      </c>
      <c r="Z137" s="69">
        <f t="shared" si="100"/>
        <v>10000</v>
      </c>
      <c r="AA137" s="69">
        <f t="shared" ca="1" si="100"/>
        <v>9821.692076715015</v>
      </c>
      <c r="AB137" s="69">
        <f t="shared" ref="AB137:AB200" ca="1" si="101">AA137-Z137</f>
        <v>-178.30792328498501</v>
      </c>
      <c r="AC137" s="69">
        <f t="shared" ref="AC137:AC168" ca="1" si="102">AC136</f>
        <v>179.70767495135402</v>
      </c>
      <c r="AD137" s="73">
        <f t="shared" si="71"/>
        <v>7.0999999999999766</v>
      </c>
      <c r="AE137" s="69">
        <f t="shared" si="83"/>
        <v>0.70000000000000007</v>
      </c>
      <c r="AF137" s="69">
        <f t="shared" si="83"/>
        <v>5.6000000000000005</v>
      </c>
      <c r="AG137" s="78">
        <f t="shared" si="83"/>
        <v>200</v>
      </c>
      <c r="AH137" s="60">
        <f t="shared" si="83"/>
        <v>50</v>
      </c>
      <c r="AI137" s="60">
        <f t="shared" si="83"/>
        <v>280</v>
      </c>
      <c r="AJ137" s="60">
        <f t="shared" si="83"/>
        <v>10280</v>
      </c>
      <c r="AK137" s="60">
        <f t="shared" si="83"/>
        <v>423.30792328498489</v>
      </c>
      <c r="AL137" s="60">
        <f t="shared" si="83"/>
        <v>8.4661584656996975</v>
      </c>
      <c r="AM137" s="60">
        <f t="shared" ca="1" si="83"/>
        <v>-239.56173479223713</v>
      </c>
      <c r="AN137" s="60">
        <f t="shared" ca="1" si="83"/>
        <v>-239.56173479223713</v>
      </c>
      <c r="AO137" s="60">
        <f t="shared" ca="1" si="83"/>
        <v>239.56173479223713</v>
      </c>
      <c r="AP137" s="63">
        <f t="shared" si="85"/>
        <v>35</v>
      </c>
      <c r="AQ137" s="62">
        <f t="shared" si="86"/>
        <v>2.2910082346055951</v>
      </c>
      <c r="AR137" s="62">
        <f t="shared" si="87"/>
        <v>114.55041173027976</v>
      </c>
      <c r="AS137" s="62">
        <f t="shared" si="88"/>
        <v>229.10082346055952</v>
      </c>
      <c r="AT137" s="62">
        <f t="shared" si="89"/>
        <v>-114.55041173027976</v>
      </c>
      <c r="AU137" s="62">
        <f t="shared" si="90"/>
        <v>572.75205865139878</v>
      </c>
      <c r="AV137" s="62">
        <f t="shared" si="91"/>
        <v>-229.10082346055952</v>
      </c>
      <c r="AW137" s="63">
        <f t="shared" ref="AW137:AW200" si="103">SUM(AU137:AV137)</f>
        <v>343.65123519083926</v>
      </c>
      <c r="AX137" s="61" t="str">
        <f t="shared" ca="1" si="92"/>
        <v>VINTO</v>
      </c>
      <c r="AY137" s="69">
        <f t="shared" ref="AY137:AY200" ca="1" si="104">AY136</f>
        <v>10040.438265207762</v>
      </c>
      <c r="AZ137" s="51">
        <f t="shared" si="93"/>
        <v>801.85288211195837</v>
      </c>
      <c r="BA137" s="55">
        <f t="shared" ca="1" si="94"/>
        <v>8.164101214422799E-2</v>
      </c>
      <c r="BB137" s="55">
        <f t="shared" ref="BB137:BB200" ca="1" si="105">IFERROR(AW137/ABS(AB137),0)</f>
        <v>1.9272908845536283</v>
      </c>
      <c r="BC137" s="64">
        <f t="shared" ca="1" si="95"/>
        <v>165.34331190585425</v>
      </c>
      <c r="BE137" s="52" t="str">
        <f t="shared" ca="1" si="96"/>
        <v/>
      </c>
      <c r="BF137" s="52">
        <f t="shared" ca="1" si="97"/>
        <v>7.0999999999999766</v>
      </c>
      <c r="BG137" s="52">
        <f t="shared" ca="1" si="98"/>
        <v>7.0999999999999766</v>
      </c>
      <c r="BH137" s="52">
        <f t="shared" ca="1" si="99"/>
        <v>7.0999999999999766</v>
      </c>
    </row>
    <row r="138" spans="19:60">
      <c r="S138" s="68">
        <f t="shared" ref="S138:T153" si="106">S137</f>
        <v>7</v>
      </c>
      <c r="T138" s="69">
        <f t="shared" si="106"/>
        <v>2</v>
      </c>
      <c r="U138" s="70">
        <f t="shared" si="84"/>
        <v>5</v>
      </c>
      <c r="V138" s="68">
        <f t="shared" si="100"/>
        <v>2</v>
      </c>
      <c r="W138" s="70">
        <f t="shared" si="100"/>
        <v>7</v>
      </c>
      <c r="X138" s="71">
        <f t="shared" si="100"/>
        <v>0.7142857142857143</v>
      </c>
      <c r="Y138" s="71">
        <f t="shared" si="100"/>
        <v>0.5</v>
      </c>
      <c r="Z138" s="69">
        <f t="shared" si="100"/>
        <v>10000</v>
      </c>
      <c r="AA138" s="69">
        <f t="shared" ca="1" si="100"/>
        <v>9821.692076715015</v>
      </c>
      <c r="AB138" s="69">
        <f t="shared" ca="1" si="101"/>
        <v>-178.30792328498501</v>
      </c>
      <c r="AC138" s="69">
        <f t="shared" ca="1" si="102"/>
        <v>179.70767495135402</v>
      </c>
      <c r="AD138" s="73">
        <f t="shared" ref="AD138:AD201" si="107">AD137-0.1</f>
        <v>6.9999999999999769</v>
      </c>
      <c r="AE138" s="69">
        <f t="shared" ref="AE138:AO153" si="108">AE137</f>
        <v>0.70000000000000007</v>
      </c>
      <c r="AF138" s="69">
        <f t="shared" si="108"/>
        <v>5.6000000000000005</v>
      </c>
      <c r="AG138" s="78">
        <f t="shared" si="108"/>
        <v>200</v>
      </c>
      <c r="AH138" s="60">
        <f t="shared" si="108"/>
        <v>50</v>
      </c>
      <c r="AI138" s="60">
        <f t="shared" si="108"/>
        <v>280</v>
      </c>
      <c r="AJ138" s="60">
        <f t="shared" si="108"/>
        <v>10280</v>
      </c>
      <c r="AK138" s="60">
        <f t="shared" si="108"/>
        <v>423.30792328498489</v>
      </c>
      <c r="AL138" s="60">
        <f t="shared" si="108"/>
        <v>8.4661584656996975</v>
      </c>
      <c r="AM138" s="60">
        <f t="shared" ca="1" si="108"/>
        <v>-239.56173479223713</v>
      </c>
      <c r="AN138" s="60">
        <f t="shared" ca="1" si="108"/>
        <v>-239.56173479223713</v>
      </c>
      <c r="AO138" s="60">
        <f t="shared" ca="1" si="108"/>
        <v>239.56173479223713</v>
      </c>
      <c r="AP138" s="63">
        <f t="shared" si="85"/>
        <v>35</v>
      </c>
      <c r="AQ138" s="62">
        <f t="shared" si="86"/>
        <v>2.3094512093856752</v>
      </c>
      <c r="AR138" s="62">
        <f t="shared" si="87"/>
        <v>115.47256046928376</v>
      </c>
      <c r="AS138" s="62">
        <f t="shared" si="88"/>
        <v>230.94512093856753</v>
      </c>
      <c r="AT138" s="62">
        <f t="shared" si="89"/>
        <v>-115.47256046928376</v>
      </c>
      <c r="AU138" s="62">
        <f t="shared" si="90"/>
        <v>577.36280234641879</v>
      </c>
      <c r="AV138" s="62">
        <f t="shared" si="91"/>
        <v>-230.94512093856753</v>
      </c>
      <c r="AW138" s="63">
        <f t="shared" si="103"/>
        <v>346.41768140785126</v>
      </c>
      <c r="AX138" s="61" t="str">
        <f t="shared" ca="1" si="92"/>
        <v>VINTO</v>
      </c>
      <c r="AY138" s="69">
        <f t="shared" ca="1" si="104"/>
        <v>10040.438265207762</v>
      </c>
      <c r="AZ138" s="51">
        <f t="shared" si="93"/>
        <v>808.30792328498637</v>
      </c>
      <c r="BA138" s="55">
        <f t="shared" ca="1" si="94"/>
        <v>8.2298235066979905E-2</v>
      </c>
      <c r="BB138" s="55">
        <f t="shared" ca="1" si="105"/>
        <v>1.9428058777521664</v>
      </c>
      <c r="BC138" s="64">
        <f t="shared" ca="1" si="95"/>
        <v>168.10975812286625</v>
      </c>
      <c r="BE138" s="52" t="str">
        <f t="shared" ca="1" si="96"/>
        <v/>
      </c>
      <c r="BF138" s="52">
        <f t="shared" ca="1" si="97"/>
        <v>6.9999999999999769</v>
      </c>
      <c r="BG138" s="52">
        <f t="shared" ca="1" si="98"/>
        <v>6.9999999999999769</v>
      </c>
      <c r="BH138" s="52">
        <f t="shared" ca="1" si="99"/>
        <v>6.9999999999999769</v>
      </c>
    </row>
    <row r="139" spans="19:60">
      <c r="S139" s="68">
        <f t="shared" si="106"/>
        <v>7</v>
      </c>
      <c r="T139" s="69">
        <f t="shared" si="106"/>
        <v>2</v>
      </c>
      <c r="U139" s="70">
        <f t="shared" si="84"/>
        <v>5</v>
      </c>
      <c r="V139" s="68">
        <f t="shared" si="100"/>
        <v>2</v>
      </c>
      <c r="W139" s="70">
        <f t="shared" si="100"/>
        <v>7</v>
      </c>
      <c r="X139" s="71">
        <f t="shared" si="100"/>
        <v>0.7142857142857143</v>
      </c>
      <c r="Y139" s="71">
        <f t="shared" si="100"/>
        <v>0.5</v>
      </c>
      <c r="Z139" s="69">
        <f t="shared" si="100"/>
        <v>10000</v>
      </c>
      <c r="AA139" s="69">
        <f t="shared" ca="1" si="100"/>
        <v>9821.692076715015</v>
      </c>
      <c r="AB139" s="69">
        <f t="shared" ca="1" si="101"/>
        <v>-178.30792328498501</v>
      </c>
      <c r="AC139" s="69">
        <f t="shared" ca="1" si="102"/>
        <v>179.70767495135402</v>
      </c>
      <c r="AD139" s="73">
        <f t="shared" si="107"/>
        <v>6.8999999999999773</v>
      </c>
      <c r="AE139" s="69">
        <f t="shared" si="108"/>
        <v>0.70000000000000007</v>
      </c>
      <c r="AF139" s="69">
        <f t="shared" si="108"/>
        <v>5.6000000000000005</v>
      </c>
      <c r="AG139" s="78">
        <f t="shared" si="108"/>
        <v>200</v>
      </c>
      <c r="AH139" s="60">
        <f t="shared" si="108"/>
        <v>50</v>
      </c>
      <c r="AI139" s="60">
        <f t="shared" si="108"/>
        <v>280</v>
      </c>
      <c r="AJ139" s="60">
        <f t="shared" si="108"/>
        <v>10280</v>
      </c>
      <c r="AK139" s="60">
        <f t="shared" si="108"/>
        <v>423.30792328498489</v>
      </c>
      <c r="AL139" s="60">
        <f t="shared" si="108"/>
        <v>8.4661584656996975</v>
      </c>
      <c r="AM139" s="60">
        <f t="shared" ca="1" si="108"/>
        <v>-239.56173479223713</v>
      </c>
      <c r="AN139" s="60">
        <f t="shared" ca="1" si="108"/>
        <v>-239.56173479223713</v>
      </c>
      <c r="AO139" s="60">
        <f t="shared" ca="1" si="108"/>
        <v>239.56173479223713</v>
      </c>
      <c r="AP139" s="63">
        <f t="shared" si="85"/>
        <v>35</v>
      </c>
      <c r="AQ139" s="62">
        <f t="shared" si="86"/>
        <v>2.3284287631448879</v>
      </c>
      <c r="AR139" s="62">
        <f t="shared" si="87"/>
        <v>116.4214381572444</v>
      </c>
      <c r="AS139" s="62">
        <f t="shared" si="88"/>
        <v>232.84287631448879</v>
      </c>
      <c r="AT139" s="62">
        <f t="shared" si="89"/>
        <v>-116.4214381572444</v>
      </c>
      <c r="AU139" s="62">
        <f t="shared" si="90"/>
        <v>582.10719078622196</v>
      </c>
      <c r="AV139" s="62">
        <f t="shared" si="91"/>
        <v>-232.84287631448879</v>
      </c>
      <c r="AW139" s="63">
        <f t="shared" si="103"/>
        <v>349.2643144717332</v>
      </c>
      <c r="AX139" s="61" t="str">
        <f t="shared" ca="1" si="92"/>
        <v>VINTO</v>
      </c>
      <c r="AY139" s="69">
        <f t="shared" ca="1" si="104"/>
        <v>10040.438265207762</v>
      </c>
      <c r="AZ139" s="51">
        <f t="shared" si="93"/>
        <v>814.95006710071073</v>
      </c>
      <c r="BA139" s="55">
        <f t="shared" ca="1" si="94"/>
        <v>8.2974507929521726E-2</v>
      </c>
      <c r="BB139" s="55">
        <f t="shared" ca="1" si="105"/>
        <v>1.9587705808984885</v>
      </c>
      <c r="BC139" s="64">
        <f t="shared" ca="1" si="95"/>
        <v>170.95639118674819</v>
      </c>
      <c r="BE139" s="52" t="str">
        <f t="shared" ca="1" si="96"/>
        <v/>
      </c>
      <c r="BF139" s="52">
        <f t="shared" ca="1" si="97"/>
        <v>6.8999999999999773</v>
      </c>
      <c r="BG139" s="52">
        <f t="shared" ca="1" si="98"/>
        <v>6.8999999999999773</v>
      </c>
      <c r="BH139" s="52">
        <f t="shared" ca="1" si="99"/>
        <v>6.8999999999999773</v>
      </c>
    </row>
    <row r="140" spans="19:60">
      <c r="S140" s="68">
        <f t="shared" si="106"/>
        <v>7</v>
      </c>
      <c r="T140" s="69">
        <f t="shared" si="106"/>
        <v>2</v>
      </c>
      <c r="U140" s="70">
        <f t="shared" si="84"/>
        <v>5</v>
      </c>
      <c r="V140" s="68">
        <f t="shared" si="100"/>
        <v>2</v>
      </c>
      <c r="W140" s="70">
        <f t="shared" si="100"/>
        <v>7</v>
      </c>
      <c r="X140" s="71">
        <f t="shared" si="100"/>
        <v>0.7142857142857143</v>
      </c>
      <c r="Y140" s="71">
        <f t="shared" si="100"/>
        <v>0.5</v>
      </c>
      <c r="Z140" s="69">
        <f t="shared" si="100"/>
        <v>10000</v>
      </c>
      <c r="AA140" s="69">
        <f t="shared" ca="1" si="100"/>
        <v>9821.692076715015</v>
      </c>
      <c r="AB140" s="69">
        <f t="shared" ca="1" si="101"/>
        <v>-178.30792328498501</v>
      </c>
      <c r="AC140" s="69">
        <f t="shared" ca="1" si="102"/>
        <v>179.70767495135402</v>
      </c>
      <c r="AD140" s="73">
        <f t="shared" si="107"/>
        <v>6.7999999999999776</v>
      </c>
      <c r="AE140" s="69">
        <f t="shared" si="108"/>
        <v>0.70000000000000007</v>
      </c>
      <c r="AF140" s="69">
        <f t="shared" si="108"/>
        <v>5.6000000000000005</v>
      </c>
      <c r="AG140" s="78">
        <f t="shared" si="108"/>
        <v>200</v>
      </c>
      <c r="AH140" s="60">
        <f t="shared" si="108"/>
        <v>50</v>
      </c>
      <c r="AI140" s="60">
        <f t="shared" si="108"/>
        <v>280</v>
      </c>
      <c r="AJ140" s="60">
        <f t="shared" si="108"/>
        <v>10280</v>
      </c>
      <c r="AK140" s="60">
        <f t="shared" si="108"/>
        <v>423.30792328498489</v>
      </c>
      <c r="AL140" s="60">
        <f t="shared" si="108"/>
        <v>8.4661584656996975</v>
      </c>
      <c r="AM140" s="60">
        <f t="shared" ca="1" si="108"/>
        <v>-239.56173479223713</v>
      </c>
      <c r="AN140" s="60">
        <f t="shared" ca="1" si="108"/>
        <v>-239.56173479223713</v>
      </c>
      <c r="AO140" s="60">
        <f t="shared" ca="1" si="108"/>
        <v>239.56173479223713</v>
      </c>
      <c r="AP140" s="63">
        <f t="shared" si="85"/>
        <v>35</v>
      </c>
      <c r="AQ140" s="62">
        <f t="shared" si="86"/>
        <v>2.34796448024996</v>
      </c>
      <c r="AR140" s="62">
        <f t="shared" si="87"/>
        <v>117.39822401249799</v>
      </c>
      <c r="AS140" s="62">
        <f t="shared" si="88"/>
        <v>234.79644802499598</v>
      </c>
      <c r="AT140" s="62">
        <f t="shared" si="89"/>
        <v>-117.39822401249799</v>
      </c>
      <c r="AU140" s="62">
        <f t="shared" si="90"/>
        <v>586.99112006248993</v>
      </c>
      <c r="AV140" s="62">
        <f t="shared" si="91"/>
        <v>-234.79644802499598</v>
      </c>
      <c r="AW140" s="63">
        <f t="shared" si="103"/>
        <v>352.19467203749394</v>
      </c>
      <c r="AX140" s="61" t="str">
        <f t="shared" ca="1" si="92"/>
        <v>VINTO</v>
      </c>
      <c r="AY140" s="69">
        <f t="shared" ca="1" si="104"/>
        <v>10040.438265207762</v>
      </c>
      <c r="AZ140" s="51">
        <f t="shared" si="93"/>
        <v>821.78756808748597</v>
      </c>
      <c r="BA140" s="55">
        <f t="shared" ca="1" si="94"/>
        <v>8.367067117037362E-2</v>
      </c>
      <c r="BB140" s="55">
        <f t="shared" ca="1" si="105"/>
        <v>1.9752048341373489</v>
      </c>
      <c r="BC140" s="64">
        <f t="shared" ca="1" si="95"/>
        <v>173.88674875250894</v>
      </c>
      <c r="BE140" s="52" t="str">
        <f t="shared" ca="1" si="96"/>
        <v/>
      </c>
      <c r="BF140" s="52">
        <f t="shared" ca="1" si="97"/>
        <v>6.7999999999999776</v>
      </c>
      <c r="BG140" s="52">
        <f t="shared" ca="1" si="98"/>
        <v>6.7999999999999776</v>
      </c>
      <c r="BH140" s="52">
        <f t="shared" ca="1" si="99"/>
        <v>6.7999999999999776</v>
      </c>
    </row>
    <row r="141" spans="19:60">
      <c r="S141" s="68">
        <f t="shared" si="106"/>
        <v>7</v>
      </c>
      <c r="T141" s="69">
        <f t="shared" si="106"/>
        <v>2</v>
      </c>
      <c r="U141" s="70">
        <f t="shared" si="84"/>
        <v>5</v>
      </c>
      <c r="V141" s="68">
        <f t="shared" si="100"/>
        <v>2</v>
      </c>
      <c r="W141" s="70">
        <f t="shared" si="100"/>
        <v>7</v>
      </c>
      <c r="X141" s="71">
        <f t="shared" si="100"/>
        <v>0.7142857142857143</v>
      </c>
      <c r="Y141" s="71">
        <f t="shared" si="100"/>
        <v>0.5</v>
      </c>
      <c r="Z141" s="69">
        <f t="shared" si="100"/>
        <v>10000</v>
      </c>
      <c r="AA141" s="69">
        <f t="shared" ca="1" si="100"/>
        <v>9821.692076715015</v>
      </c>
      <c r="AB141" s="69">
        <f t="shared" ca="1" si="101"/>
        <v>-178.30792328498501</v>
      </c>
      <c r="AC141" s="69">
        <f t="shared" ca="1" si="102"/>
        <v>179.70767495135402</v>
      </c>
      <c r="AD141" s="73">
        <f t="shared" si="107"/>
        <v>6.699999999999978</v>
      </c>
      <c r="AE141" s="69">
        <f t="shared" si="108"/>
        <v>0.70000000000000007</v>
      </c>
      <c r="AF141" s="69">
        <f t="shared" si="108"/>
        <v>5.6000000000000005</v>
      </c>
      <c r="AG141" s="78">
        <f t="shared" si="108"/>
        <v>200</v>
      </c>
      <c r="AH141" s="60">
        <f t="shared" si="108"/>
        <v>50</v>
      </c>
      <c r="AI141" s="60">
        <f t="shared" si="108"/>
        <v>280</v>
      </c>
      <c r="AJ141" s="60">
        <f t="shared" si="108"/>
        <v>10280</v>
      </c>
      <c r="AK141" s="60">
        <f t="shared" si="108"/>
        <v>423.30792328498489</v>
      </c>
      <c r="AL141" s="60">
        <f t="shared" si="108"/>
        <v>8.4661584656996975</v>
      </c>
      <c r="AM141" s="60">
        <f t="shared" ca="1" si="108"/>
        <v>-239.56173479223713</v>
      </c>
      <c r="AN141" s="60">
        <f t="shared" ca="1" si="108"/>
        <v>-239.56173479223713</v>
      </c>
      <c r="AO141" s="60">
        <f t="shared" ca="1" si="108"/>
        <v>239.56173479223713</v>
      </c>
      <c r="AP141" s="63">
        <f t="shared" si="85"/>
        <v>35</v>
      </c>
      <c r="AQ141" s="62">
        <f t="shared" si="86"/>
        <v>2.3680833530895118</v>
      </c>
      <c r="AR141" s="62">
        <f t="shared" si="87"/>
        <v>118.40416765447559</v>
      </c>
      <c r="AS141" s="62">
        <f t="shared" si="88"/>
        <v>236.80833530895117</v>
      </c>
      <c r="AT141" s="62">
        <f t="shared" si="89"/>
        <v>-118.40416765447559</v>
      </c>
      <c r="AU141" s="62">
        <f t="shared" si="90"/>
        <v>592.02083827237789</v>
      </c>
      <c r="AV141" s="62">
        <f t="shared" si="91"/>
        <v>-236.80833530895117</v>
      </c>
      <c r="AW141" s="63">
        <f t="shared" si="103"/>
        <v>355.21250296342669</v>
      </c>
      <c r="AX141" s="61" t="str">
        <f t="shared" ca="1" si="92"/>
        <v>VINTO</v>
      </c>
      <c r="AY141" s="69">
        <f t="shared" ca="1" si="104"/>
        <v>10040.438265207762</v>
      </c>
      <c r="AZ141" s="51">
        <f t="shared" si="93"/>
        <v>828.82917358132909</v>
      </c>
      <c r="BA141" s="55">
        <f t="shared" ca="1" si="94"/>
        <v>8.4387615403489741E-2</v>
      </c>
      <c r="BB141" s="55">
        <f t="shared" ca="1" si="105"/>
        <v>1.9921296620997575</v>
      </c>
      <c r="BC141" s="64">
        <f t="shared" ca="1" si="95"/>
        <v>176.90457967844168</v>
      </c>
      <c r="BE141" s="52" t="str">
        <f t="shared" ca="1" si="96"/>
        <v/>
      </c>
      <c r="BF141" s="52">
        <f t="shared" ca="1" si="97"/>
        <v>6.699999999999978</v>
      </c>
      <c r="BG141" s="52">
        <f t="shared" ca="1" si="98"/>
        <v>6.699999999999978</v>
      </c>
      <c r="BH141" s="52">
        <f t="shared" ca="1" si="99"/>
        <v>6.699999999999978</v>
      </c>
    </row>
    <row r="142" spans="19:60">
      <c r="S142" s="68">
        <f t="shared" si="106"/>
        <v>7</v>
      </c>
      <c r="T142" s="69">
        <f t="shared" si="106"/>
        <v>2</v>
      </c>
      <c r="U142" s="70">
        <f t="shared" si="84"/>
        <v>5</v>
      </c>
      <c r="V142" s="68">
        <f t="shared" si="100"/>
        <v>2</v>
      </c>
      <c r="W142" s="70">
        <f t="shared" si="100"/>
        <v>7</v>
      </c>
      <c r="X142" s="71">
        <f t="shared" si="100"/>
        <v>0.7142857142857143</v>
      </c>
      <c r="Y142" s="71">
        <f t="shared" si="100"/>
        <v>0.5</v>
      </c>
      <c r="Z142" s="69">
        <f t="shared" si="100"/>
        <v>10000</v>
      </c>
      <c r="AA142" s="69">
        <f t="shared" ca="1" si="100"/>
        <v>9821.692076715015</v>
      </c>
      <c r="AB142" s="69">
        <f t="shared" ca="1" si="101"/>
        <v>-178.30792328498501</v>
      </c>
      <c r="AC142" s="69">
        <f t="shared" ca="1" si="102"/>
        <v>179.70767495135402</v>
      </c>
      <c r="AD142" s="73">
        <f t="shared" si="107"/>
        <v>6.5999999999999783</v>
      </c>
      <c r="AE142" s="69">
        <f t="shared" si="108"/>
        <v>0.70000000000000007</v>
      </c>
      <c r="AF142" s="69">
        <f t="shared" si="108"/>
        <v>5.6000000000000005</v>
      </c>
      <c r="AG142" s="78">
        <f t="shared" si="108"/>
        <v>200</v>
      </c>
      <c r="AH142" s="60">
        <f t="shared" si="108"/>
        <v>50</v>
      </c>
      <c r="AI142" s="60">
        <f t="shared" si="108"/>
        <v>280</v>
      </c>
      <c r="AJ142" s="60">
        <f t="shared" si="108"/>
        <v>10280</v>
      </c>
      <c r="AK142" s="60">
        <f t="shared" si="108"/>
        <v>423.30792328498489</v>
      </c>
      <c r="AL142" s="60">
        <f t="shared" si="108"/>
        <v>8.4661584656996975</v>
      </c>
      <c r="AM142" s="60">
        <f t="shared" ca="1" si="108"/>
        <v>-239.56173479223713</v>
      </c>
      <c r="AN142" s="60">
        <f t="shared" ca="1" si="108"/>
        <v>-239.56173479223713</v>
      </c>
      <c r="AO142" s="60">
        <f t="shared" ca="1" si="108"/>
        <v>239.56173479223713</v>
      </c>
      <c r="AP142" s="63">
        <f t="shared" si="85"/>
        <v>35</v>
      </c>
      <c r="AQ142" s="62">
        <f t="shared" si="86"/>
        <v>2.3888118887423828</v>
      </c>
      <c r="AR142" s="62">
        <f t="shared" si="87"/>
        <v>119.44059443711915</v>
      </c>
      <c r="AS142" s="62">
        <f t="shared" si="88"/>
        <v>238.88118887423829</v>
      </c>
      <c r="AT142" s="62">
        <f t="shared" si="89"/>
        <v>-119.44059443711915</v>
      </c>
      <c r="AU142" s="62">
        <f t="shared" si="90"/>
        <v>597.20297218559574</v>
      </c>
      <c r="AV142" s="62">
        <f t="shared" si="91"/>
        <v>-238.88118887423829</v>
      </c>
      <c r="AW142" s="63">
        <f t="shared" si="103"/>
        <v>358.32178331135742</v>
      </c>
      <c r="AX142" s="61" t="str">
        <f t="shared" ca="1" si="92"/>
        <v>VINTO</v>
      </c>
      <c r="AY142" s="69">
        <f t="shared" ca="1" si="104"/>
        <v>10040.438265207762</v>
      </c>
      <c r="AZ142" s="51">
        <f t="shared" si="93"/>
        <v>836.08416105983406</v>
      </c>
      <c r="BA142" s="55">
        <f t="shared" ca="1" si="94"/>
        <v>8.5126285219427555E-2</v>
      </c>
      <c r="BB142" s="55">
        <f t="shared" ca="1" si="105"/>
        <v>2.0095673636367848</v>
      </c>
      <c r="BC142" s="64">
        <f t="shared" ca="1" si="95"/>
        <v>180.01386002637241</v>
      </c>
      <c r="BE142" s="52" t="str">
        <f t="shared" ca="1" si="96"/>
        <v/>
      </c>
      <c r="BF142" s="52">
        <f t="shared" ca="1" si="97"/>
        <v>6.5999999999999783</v>
      </c>
      <c r="BG142" s="52">
        <f t="shared" ca="1" si="98"/>
        <v>6.5999999999999783</v>
      </c>
      <c r="BH142" s="52">
        <f t="shared" ca="1" si="99"/>
        <v>6.5999999999999783</v>
      </c>
    </row>
    <row r="143" spans="19:60">
      <c r="S143" s="68">
        <f t="shared" si="106"/>
        <v>7</v>
      </c>
      <c r="T143" s="69">
        <f t="shared" si="106"/>
        <v>2</v>
      </c>
      <c r="U143" s="70">
        <f t="shared" si="84"/>
        <v>5</v>
      </c>
      <c r="V143" s="68">
        <f t="shared" si="100"/>
        <v>2</v>
      </c>
      <c r="W143" s="70">
        <f t="shared" si="100"/>
        <v>7</v>
      </c>
      <c r="X143" s="71">
        <f t="shared" si="100"/>
        <v>0.7142857142857143</v>
      </c>
      <c r="Y143" s="71">
        <f t="shared" si="100"/>
        <v>0.5</v>
      </c>
      <c r="Z143" s="69">
        <f t="shared" si="100"/>
        <v>10000</v>
      </c>
      <c r="AA143" s="69">
        <f t="shared" ca="1" si="100"/>
        <v>9821.692076715015</v>
      </c>
      <c r="AB143" s="69">
        <f t="shared" ca="1" si="101"/>
        <v>-178.30792328498501</v>
      </c>
      <c r="AC143" s="69">
        <f t="shared" ca="1" si="102"/>
        <v>179.70767495135402</v>
      </c>
      <c r="AD143" s="73">
        <f t="shared" si="107"/>
        <v>6.4999999999999787</v>
      </c>
      <c r="AE143" s="69">
        <f t="shared" si="108"/>
        <v>0.70000000000000007</v>
      </c>
      <c r="AF143" s="69">
        <f t="shared" si="108"/>
        <v>5.6000000000000005</v>
      </c>
      <c r="AG143" s="78">
        <f t="shared" si="108"/>
        <v>200</v>
      </c>
      <c r="AH143" s="60">
        <f t="shared" si="108"/>
        <v>50</v>
      </c>
      <c r="AI143" s="60">
        <f t="shared" si="108"/>
        <v>280</v>
      </c>
      <c r="AJ143" s="60">
        <f t="shared" si="108"/>
        <v>10280</v>
      </c>
      <c r="AK143" s="60">
        <f t="shared" si="108"/>
        <v>423.30792328498489</v>
      </c>
      <c r="AL143" s="60">
        <f t="shared" si="108"/>
        <v>8.4661584656996975</v>
      </c>
      <c r="AM143" s="60">
        <f t="shared" ca="1" si="108"/>
        <v>-239.56173479223713</v>
      </c>
      <c r="AN143" s="60">
        <f t="shared" ca="1" si="108"/>
        <v>-239.56173479223713</v>
      </c>
      <c r="AO143" s="60">
        <f t="shared" ca="1" si="108"/>
        <v>239.56173479223713</v>
      </c>
      <c r="AP143" s="63">
        <f t="shared" si="85"/>
        <v>35</v>
      </c>
      <c r="AQ143" s="62">
        <f t="shared" si="86"/>
        <v>2.4101782254922659</v>
      </c>
      <c r="AR143" s="62">
        <f t="shared" si="87"/>
        <v>120.5089112746133</v>
      </c>
      <c r="AS143" s="62">
        <f t="shared" si="88"/>
        <v>241.01782254922659</v>
      </c>
      <c r="AT143" s="62">
        <f t="shared" si="89"/>
        <v>-120.5089112746133</v>
      </c>
      <c r="AU143" s="62">
        <f t="shared" si="90"/>
        <v>602.54455637306648</v>
      </c>
      <c r="AV143" s="62">
        <f t="shared" si="91"/>
        <v>-241.01782254922659</v>
      </c>
      <c r="AW143" s="63">
        <f t="shared" si="103"/>
        <v>361.52673382383989</v>
      </c>
      <c r="AX143" s="61" t="str">
        <f t="shared" ca="1" si="92"/>
        <v>VINTO</v>
      </c>
      <c r="AY143" s="69">
        <f t="shared" ca="1" si="104"/>
        <v>10040.438265207762</v>
      </c>
      <c r="AZ143" s="51">
        <f t="shared" si="93"/>
        <v>843.56237892229308</v>
      </c>
      <c r="BA143" s="55">
        <f t="shared" ca="1" si="94"/>
        <v>8.588768333739423E-2</v>
      </c>
      <c r="BB143" s="55">
        <f t="shared" ca="1" si="105"/>
        <v>2.02754160983649</v>
      </c>
      <c r="BC143" s="64">
        <f t="shared" ca="1" si="95"/>
        <v>183.21881053885488</v>
      </c>
      <c r="BE143" s="52" t="str">
        <f t="shared" ca="1" si="96"/>
        <v/>
      </c>
      <c r="BF143" s="52">
        <f t="shared" ca="1" si="97"/>
        <v>6.4999999999999787</v>
      </c>
      <c r="BG143" s="52">
        <f t="shared" ca="1" si="98"/>
        <v>6.4999999999999787</v>
      </c>
      <c r="BH143" s="52">
        <f t="shared" ca="1" si="99"/>
        <v>6.4999999999999787</v>
      </c>
    </row>
    <row r="144" spans="19:60">
      <c r="S144" s="68">
        <f t="shared" si="106"/>
        <v>7</v>
      </c>
      <c r="T144" s="69">
        <f t="shared" si="106"/>
        <v>2</v>
      </c>
      <c r="U144" s="70">
        <f t="shared" si="84"/>
        <v>5</v>
      </c>
      <c r="V144" s="68">
        <f t="shared" si="100"/>
        <v>2</v>
      </c>
      <c r="W144" s="70">
        <f t="shared" si="100"/>
        <v>7</v>
      </c>
      <c r="X144" s="71">
        <f t="shared" si="100"/>
        <v>0.7142857142857143</v>
      </c>
      <c r="Y144" s="71">
        <f t="shared" si="100"/>
        <v>0.5</v>
      </c>
      <c r="Z144" s="69">
        <f t="shared" si="100"/>
        <v>10000</v>
      </c>
      <c r="AA144" s="69">
        <f t="shared" ca="1" si="100"/>
        <v>9821.692076715015</v>
      </c>
      <c r="AB144" s="69">
        <f t="shared" ca="1" si="101"/>
        <v>-178.30792328498501</v>
      </c>
      <c r="AC144" s="69">
        <f t="shared" ca="1" si="102"/>
        <v>179.70767495135402</v>
      </c>
      <c r="AD144" s="73">
        <f t="shared" si="107"/>
        <v>6.399999999999979</v>
      </c>
      <c r="AE144" s="69">
        <f t="shared" si="108"/>
        <v>0.70000000000000007</v>
      </c>
      <c r="AF144" s="69">
        <f t="shared" si="108"/>
        <v>5.6000000000000005</v>
      </c>
      <c r="AG144" s="78">
        <f t="shared" si="108"/>
        <v>200</v>
      </c>
      <c r="AH144" s="60">
        <f t="shared" si="108"/>
        <v>50</v>
      </c>
      <c r="AI144" s="60">
        <f t="shared" si="108"/>
        <v>280</v>
      </c>
      <c r="AJ144" s="60">
        <f t="shared" si="108"/>
        <v>10280</v>
      </c>
      <c r="AK144" s="60">
        <f t="shared" si="108"/>
        <v>423.30792328498489</v>
      </c>
      <c r="AL144" s="60">
        <f t="shared" si="108"/>
        <v>8.4661584656996975</v>
      </c>
      <c r="AM144" s="60">
        <f t="shared" ca="1" si="108"/>
        <v>-239.56173479223713</v>
      </c>
      <c r="AN144" s="60">
        <f t="shared" ca="1" si="108"/>
        <v>-239.56173479223713</v>
      </c>
      <c r="AO144" s="60">
        <f t="shared" ca="1" si="108"/>
        <v>239.56173479223713</v>
      </c>
      <c r="AP144" s="63">
        <f t="shared" si="85"/>
        <v>35</v>
      </c>
      <c r="AQ144" s="62">
        <f t="shared" si="86"/>
        <v>2.4322122602655822</v>
      </c>
      <c r="AR144" s="62">
        <f t="shared" si="87"/>
        <v>121.61061301327911</v>
      </c>
      <c r="AS144" s="62">
        <f t="shared" si="88"/>
        <v>243.22122602655821</v>
      </c>
      <c r="AT144" s="62">
        <f t="shared" si="89"/>
        <v>-121.61061301327911</v>
      </c>
      <c r="AU144" s="62">
        <f t="shared" si="90"/>
        <v>608.05306506639556</v>
      </c>
      <c r="AV144" s="62">
        <f t="shared" si="91"/>
        <v>-243.22122602655821</v>
      </c>
      <c r="AW144" s="63">
        <f t="shared" si="103"/>
        <v>364.83183903983735</v>
      </c>
      <c r="AX144" s="61" t="str">
        <f t="shared" ca="1" si="92"/>
        <v>VINTO</v>
      </c>
      <c r="AY144" s="69">
        <f t="shared" ca="1" si="104"/>
        <v>10040.438265207762</v>
      </c>
      <c r="AZ144" s="51">
        <f t="shared" si="93"/>
        <v>851.27429109295372</v>
      </c>
      <c r="BA144" s="55">
        <f t="shared" ca="1" si="94"/>
        <v>8.667287514654734E-2</v>
      </c>
      <c r="BB144" s="55">
        <f t="shared" ca="1" si="105"/>
        <v>2.0460775512299358</v>
      </c>
      <c r="BC144" s="64">
        <f t="shared" ca="1" si="95"/>
        <v>186.52391575485234</v>
      </c>
      <c r="BE144" s="52" t="str">
        <f t="shared" ca="1" si="96"/>
        <v/>
      </c>
      <c r="BF144" s="52">
        <f t="shared" ca="1" si="97"/>
        <v>6.399999999999979</v>
      </c>
      <c r="BG144" s="52">
        <f t="shared" ca="1" si="98"/>
        <v>6.399999999999979</v>
      </c>
      <c r="BH144" s="52">
        <f t="shared" ca="1" si="99"/>
        <v>6.399999999999979</v>
      </c>
    </row>
    <row r="145" spans="19:60">
      <c r="S145" s="68">
        <f t="shared" si="106"/>
        <v>7</v>
      </c>
      <c r="T145" s="69">
        <f t="shared" si="106"/>
        <v>2</v>
      </c>
      <c r="U145" s="70">
        <f t="shared" si="84"/>
        <v>5</v>
      </c>
      <c r="V145" s="68">
        <f t="shared" si="100"/>
        <v>2</v>
      </c>
      <c r="W145" s="70">
        <f t="shared" si="100"/>
        <v>7</v>
      </c>
      <c r="X145" s="71">
        <f t="shared" si="100"/>
        <v>0.7142857142857143</v>
      </c>
      <c r="Y145" s="71">
        <f t="shared" si="100"/>
        <v>0.5</v>
      </c>
      <c r="Z145" s="69">
        <f t="shared" si="100"/>
        <v>10000</v>
      </c>
      <c r="AA145" s="69">
        <f t="shared" ca="1" si="100"/>
        <v>9821.692076715015</v>
      </c>
      <c r="AB145" s="69">
        <f t="shared" ca="1" si="101"/>
        <v>-178.30792328498501</v>
      </c>
      <c r="AC145" s="69">
        <f t="shared" ca="1" si="102"/>
        <v>179.70767495135402</v>
      </c>
      <c r="AD145" s="73">
        <f t="shared" si="107"/>
        <v>6.2999999999999794</v>
      </c>
      <c r="AE145" s="69">
        <f t="shared" si="108"/>
        <v>0.70000000000000007</v>
      </c>
      <c r="AF145" s="69">
        <f t="shared" si="108"/>
        <v>5.6000000000000005</v>
      </c>
      <c r="AG145" s="78">
        <f t="shared" si="108"/>
        <v>200</v>
      </c>
      <c r="AH145" s="60">
        <f t="shared" si="108"/>
        <v>50</v>
      </c>
      <c r="AI145" s="60">
        <f t="shared" si="108"/>
        <v>280</v>
      </c>
      <c r="AJ145" s="60">
        <f t="shared" si="108"/>
        <v>10280</v>
      </c>
      <c r="AK145" s="60">
        <f t="shared" si="108"/>
        <v>423.30792328498489</v>
      </c>
      <c r="AL145" s="60">
        <f t="shared" si="108"/>
        <v>8.4661584656996975</v>
      </c>
      <c r="AM145" s="60">
        <f t="shared" ca="1" si="108"/>
        <v>-239.56173479223713</v>
      </c>
      <c r="AN145" s="60">
        <f t="shared" ca="1" si="108"/>
        <v>-239.56173479223713</v>
      </c>
      <c r="AO145" s="60">
        <f t="shared" ca="1" si="108"/>
        <v>239.56173479223713</v>
      </c>
      <c r="AP145" s="63">
        <f t="shared" si="85"/>
        <v>35</v>
      </c>
      <c r="AQ145" s="62">
        <f t="shared" si="86"/>
        <v>2.4549457882063059</v>
      </c>
      <c r="AR145" s="62">
        <f t="shared" si="87"/>
        <v>122.74728941031529</v>
      </c>
      <c r="AS145" s="62">
        <f t="shared" si="88"/>
        <v>245.49457882063058</v>
      </c>
      <c r="AT145" s="62">
        <f t="shared" si="89"/>
        <v>-122.74728941031529</v>
      </c>
      <c r="AU145" s="62">
        <f t="shared" si="90"/>
        <v>613.73644705157642</v>
      </c>
      <c r="AV145" s="62">
        <f t="shared" si="91"/>
        <v>-245.49457882063058</v>
      </c>
      <c r="AW145" s="63">
        <f t="shared" si="103"/>
        <v>368.24186823094584</v>
      </c>
      <c r="AX145" s="61" t="str">
        <f t="shared" ca="1" si="92"/>
        <v>VINTO</v>
      </c>
      <c r="AY145" s="69">
        <f t="shared" ca="1" si="104"/>
        <v>10040.438265207762</v>
      </c>
      <c r="AZ145" s="51">
        <f t="shared" si="93"/>
        <v>859.23102587220706</v>
      </c>
      <c r="BA145" s="55">
        <f t="shared" ca="1" si="94"/>
        <v>8.7482993679800572E-2</v>
      </c>
      <c r="BB145" s="55">
        <f t="shared" ca="1" si="105"/>
        <v>2.0652019352073001</v>
      </c>
      <c r="BC145" s="64">
        <f t="shared" ca="1" si="95"/>
        <v>189.93394494596083</v>
      </c>
      <c r="BE145" s="52" t="str">
        <f t="shared" ca="1" si="96"/>
        <v/>
      </c>
      <c r="BF145" s="52">
        <f t="shared" ca="1" si="97"/>
        <v>6.2999999999999794</v>
      </c>
      <c r="BG145" s="52">
        <f t="shared" ca="1" si="98"/>
        <v>6.2999999999999794</v>
      </c>
      <c r="BH145" s="52">
        <f t="shared" ca="1" si="99"/>
        <v>6.2999999999999794</v>
      </c>
    </row>
    <row r="146" spans="19:60">
      <c r="S146" s="68">
        <f t="shared" si="106"/>
        <v>7</v>
      </c>
      <c r="T146" s="69">
        <f t="shared" si="106"/>
        <v>2</v>
      </c>
      <c r="U146" s="70">
        <f t="shared" si="84"/>
        <v>5</v>
      </c>
      <c r="V146" s="68">
        <f t="shared" si="100"/>
        <v>2</v>
      </c>
      <c r="W146" s="70">
        <f t="shared" si="100"/>
        <v>7</v>
      </c>
      <c r="X146" s="71">
        <f t="shared" si="100"/>
        <v>0.7142857142857143</v>
      </c>
      <c r="Y146" s="71">
        <f t="shared" si="100"/>
        <v>0.5</v>
      </c>
      <c r="Z146" s="69">
        <f t="shared" si="100"/>
        <v>10000</v>
      </c>
      <c r="AA146" s="69">
        <f t="shared" ca="1" si="100"/>
        <v>9821.692076715015</v>
      </c>
      <c r="AB146" s="69">
        <f t="shared" ca="1" si="101"/>
        <v>-178.30792328498501</v>
      </c>
      <c r="AC146" s="69">
        <f t="shared" ca="1" si="102"/>
        <v>179.70767495135402</v>
      </c>
      <c r="AD146" s="73">
        <f t="shared" si="107"/>
        <v>6.1999999999999797</v>
      </c>
      <c r="AE146" s="69">
        <f t="shared" si="108"/>
        <v>0.70000000000000007</v>
      </c>
      <c r="AF146" s="69">
        <f t="shared" si="108"/>
        <v>5.6000000000000005</v>
      </c>
      <c r="AG146" s="78">
        <f t="shared" si="108"/>
        <v>200</v>
      </c>
      <c r="AH146" s="60">
        <f t="shared" si="108"/>
        <v>50</v>
      </c>
      <c r="AI146" s="60">
        <f t="shared" si="108"/>
        <v>280</v>
      </c>
      <c r="AJ146" s="60">
        <f t="shared" si="108"/>
        <v>10280</v>
      </c>
      <c r="AK146" s="60">
        <f t="shared" si="108"/>
        <v>423.30792328498489</v>
      </c>
      <c r="AL146" s="60">
        <f t="shared" si="108"/>
        <v>8.4661584656996975</v>
      </c>
      <c r="AM146" s="60">
        <f t="shared" ca="1" si="108"/>
        <v>-239.56173479223713</v>
      </c>
      <c r="AN146" s="60">
        <f t="shared" ca="1" si="108"/>
        <v>-239.56173479223713</v>
      </c>
      <c r="AO146" s="60">
        <f t="shared" ca="1" si="108"/>
        <v>239.56173479223713</v>
      </c>
      <c r="AP146" s="63">
        <f t="shared" si="85"/>
        <v>35</v>
      </c>
      <c r="AQ146" s="62">
        <f t="shared" si="86"/>
        <v>2.4784126557580204</v>
      </c>
      <c r="AR146" s="62">
        <f t="shared" si="87"/>
        <v>123.92063278790101</v>
      </c>
      <c r="AS146" s="62">
        <f t="shared" si="88"/>
        <v>247.84126557580203</v>
      </c>
      <c r="AT146" s="62">
        <f t="shared" si="89"/>
        <v>-123.92063278790101</v>
      </c>
      <c r="AU146" s="62">
        <f t="shared" si="90"/>
        <v>619.60316393950507</v>
      </c>
      <c r="AV146" s="62">
        <f t="shared" si="91"/>
        <v>-247.84126557580203</v>
      </c>
      <c r="AW146" s="63">
        <f t="shared" si="103"/>
        <v>371.76189836370304</v>
      </c>
      <c r="AX146" s="61" t="str">
        <f t="shared" ca="1" si="92"/>
        <v>VINTO</v>
      </c>
      <c r="AY146" s="69">
        <f t="shared" ca="1" si="104"/>
        <v>10040.438265207762</v>
      </c>
      <c r="AZ146" s="51">
        <f t="shared" si="93"/>
        <v>867.44442951530709</v>
      </c>
      <c r="BA146" s="55">
        <f t="shared" ca="1" si="94"/>
        <v>8.8319245068965199E-2</v>
      </c>
      <c r="BB146" s="55">
        <f t="shared" ca="1" si="105"/>
        <v>2.084943234796838</v>
      </c>
      <c r="BC146" s="64">
        <f t="shared" ca="1" si="95"/>
        <v>193.45397507871803</v>
      </c>
      <c r="BE146" s="52" t="str">
        <f t="shared" ca="1" si="96"/>
        <v/>
      </c>
      <c r="BF146" s="52">
        <f t="shared" ca="1" si="97"/>
        <v>6.1999999999999797</v>
      </c>
      <c r="BG146" s="52">
        <f t="shared" ca="1" si="98"/>
        <v>6.1999999999999797</v>
      </c>
      <c r="BH146" s="52">
        <f t="shared" ca="1" si="99"/>
        <v>6.1999999999999797</v>
      </c>
    </row>
    <row r="147" spans="19:60">
      <c r="S147" s="68">
        <f t="shared" si="106"/>
        <v>7</v>
      </c>
      <c r="T147" s="69">
        <f t="shared" si="106"/>
        <v>2</v>
      </c>
      <c r="U147" s="70">
        <f t="shared" si="84"/>
        <v>5</v>
      </c>
      <c r="V147" s="68">
        <f t="shared" si="100"/>
        <v>2</v>
      </c>
      <c r="W147" s="70">
        <f t="shared" si="100"/>
        <v>7</v>
      </c>
      <c r="X147" s="71">
        <f t="shared" si="100"/>
        <v>0.7142857142857143</v>
      </c>
      <c r="Y147" s="71">
        <f t="shared" si="100"/>
        <v>0.5</v>
      </c>
      <c r="Z147" s="69">
        <f t="shared" si="100"/>
        <v>10000</v>
      </c>
      <c r="AA147" s="69">
        <f t="shared" ca="1" si="100"/>
        <v>9821.692076715015</v>
      </c>
      <c r="AB147" s="69">
        <f t="shared" ca="1" si="101"/>
        <v>-178.30792328498501</v>
      </c>
      <c r="AC147" s="69">
        <f t="shared" ca="1" si="102"/>
        <v>179.70767495135402</v>
      </c>
      <c r="AD147" s="73">
        <f t="shared" si="107"/>
        <v>6.0999999999999801</v>
      </c>
      <c r="AE147" s="69">
        <f t="shared" si="108"/>
        <v>0.70000000000000007</v>
      </c>
      <c r="AF147" s="69">
        <f t="shared" si="108"/>
        <v>5.6000000000000005</v>
      </c>
      <c r="AG147" s="78">
        <f t="shared" si="108"/>
        <v>200</v>
      </c>
      <c r="AH147" s="60">
        <f t="shared" si="108"/>
        <v>50</v>
      </c>
      <c r="AI147" s="60">
        <f t="shared" si="108"/>
        <v>280</v>
      </c>
      <c r="AJ147" s="60">
        <f t="shared" si="108"/>
        <v>10280</v>
      </c>
      <c r="AK147" s="60">
        <f t="shared" si="108"/>
        <v>423.30792328498489</v>
      </c>
      <c r="AL147" s="60">
        <f t="shared" si="108"/>
        <v>8.4661584656996975</v>
      </c>
      <c r="AM147" s="60">
        <f t="shared" ca="1" si="108"/>
        <v>-239.56173479223713</v>
      </c>
      <c r="AN147" s="60">
        <f t="shared" ca="1" si="108"/>
        <v>-239.56173479223713</v>
      </c>
      <c r="AO147" s="60">
        <f t="shared" ca="1" si="108"/>
        <v>239.56173479223713</v>
      </c>
      <c r="AP147" s="63">
        <f t="shared" si="85"/>
        <v>35</v>
      </c>
      <c r="AQ147" s="62">
        <f t="shared" si="86"/>
        <v>2.5026489288032341</v>
      </c>
      <c r="AR147" s="62">
        <f t="shared" si="87"/>
        <v>125.1324464401617</v>
      </c>
      <c r="AS147" s="62">
        <f t="shared" si="88"/>
        <v>250.2648928803234</v>
      </c>
      <c r="AT147" s="62">
        <f t="shared" si="89"/>
        <v>-125.1324464401617</v>
      </c>
      <c r="AU147" s="62">
        <f t="shared" si="90"/>
        <v>625.66223220080849</v>
      </c>
      <c r="AV147" s="62">
        <f t="shared" si="91"/>
        <v>-250.2648928803234</v>
      </c>
      <c r="AW147" s="63">
        <f t="shared" si="103"/>
        <v>375.39733932048512</v>
      </c>
      <c r="AX147" s="61" t="str">
        <f t="shared" ca="1" si="92"/>
        <v>VINTO</v>
      </c>
      <c r="AY147" s="69">
        <f t="shared" ca="1" si="104"/>
        <v>10040.438265207762</v>
      </c>
      <c r="AZ147" s="51">
        <f t="shared" si="93"/>
        <v>875.92712508113186</v>
      </c>
      <c r="BA147" s="55">
        <f t="shared" ca="1" si="94"/>
        <v>8.9182914536463084E-2</v>
      </c>
      <c r="BB147" s="55">
        <f t="shared" ca="1" si="105"/>
        <v>2.1053317901106228</v>
      </c>
      <c r="BC147" s="64">
        <f t="shared" ca="1" si="95"/>
        <v>197.08941603550011</v>
      </c>
      <c r="BE147" s="52" t="str">
        <f t="shared" ca="1" si="96"/>
        <v/>
      </c>
      <c r="BF147" s="52">
        <f t="shared" ca="1" si="97"/>
        <v>6.0999999999999801</v>
      </c>
      <c r="BG147" s="52">
        <f t="shared" ca="1" si="98"/>
        <v>6.0999999999999801</v>
      </c>
      <c r="BH147" s="52">
        <f t="shared" ca="1" si="99"/>
        <v>6.0999999999999801</v>
      </c>
    </row>
    <row r="148" spans="19:60">
      <c r="S148" s="68">
        <f t="shared" si="106"/>
        <v>7</v>
      </c>
      <c r="T148" s="69">
        <f t="shared" si="106"/>
        <v>2</v>
      </c>
      <c r="U148" s="70">
        <f t="shared" si="84"/>
        <v>5</v>
      </c>
      <c r="V148" s="68">
        <f t="shared" si="100"/>
        <v>2</v>
      </c>
      <c r="W148" s="70">
        <f t="shared" si="100"/>
        <v>7</v>
      </c>
      <c r="X148" s="71">
        <f t="shared" si="100"/>
        <v>0.7142857142857143</v>
      </c>
      <c r="Y148" s="71">
        <f t="shared" si="100"/>
        <v>0.5</v>
      </c>
      <c r="Z148" s="69">
        <f t="shared" si="100"/>
        <v>10000</v>
      </c>
      <c r="AA148" s="69">
        <f t="shared" ca="1" si="100"/>
        <v>9821.692076715015</v>
      </c>
      <c r="AB148" s="69">
        <f t="shared" ca="1" si="101"/>
        <v>-178.30792328498501</v>
      </c>
      <c r="AC148" s="69">
        <f t="shared" ca="1" si="102"/>
        <v>179.70767495135402</v>
      </c>
      <c r="AD148" s="73">
        <f t="shared" si="107"/>
        <v>5.9999999999999805</v>
      </c>
      <c r="AE148" s="69">
        <f t="shared" si="108"/>
        <v>0.70000000000000007</v>
      </c>
      <c r="AF148" s="69">
        <f t="shared" si="108"/>
        <v>5.6000000000000005</v>
      </c>
      <c r="AG148" s="78">
        <f t="shared" si="108"/>
        <v>200</v>
      </c>
      <c r="AH148" s="60">
        <f t="shared" si="108"/>
        <v>50</v>
      </c>
      <c r="AI148" s="60">
        <f t="shared" si="108"/>
        <v>280</v>
      </c>
      <c r="AJ148" s="60">
        <f t="shared" si="108"/>
        <v>10280</v>
      </c>
      <c r="AK148" s="60">
        <f t="shared" si="108"/>
        <v>423.30792328498489</v>
      </c>
      <c r="AL148" s="60">
        <f t="shared" si="108"/>
        <v>8.4661584656996975</v>
      </c>
      <c r="AM148" s="60">
        <f t="shared" ca="1" si="108"/>
        <v>-239.56173479223713</v>
      </c>
      <c r="AN148" s="60">
        <f t="shared" ca="1" si="108"/>
        <v>-239.56173479223713</v>
      </c>
      <c r="AO148" s="60">
        <f t="shared" ca="1" si="108"/>
        <v>239.56173479223713</v>
      </c>
      <c r="AP148" s="63">
        <f t="shared" si="85"/>
        <v>35</v>
      </c>
      <c r="AQ148" s="62">
        <f t="shared" si="86"/>
        <v>2.5276930776166209</v>
      </c>
      <c r="AR148" s="62">
        <f t="shared" si="87"/>
        <v>126.38465388083104</v>
      </c>
      <c r="AS148" s="62">
        <f t="shared" si="88"/>
        <v>252.76930776166208</v>
      </c>
      <c r="AT148" s="62">
        <f t="shared" si="89"/>
        <v>-126.38465388083104</v>
      </c>
      <c r="AU148" s="62">
        <f t="shared" si="90"/>
        <v>631.92326940415523</v>
      </c>
      <c r="AV148" s="62">
        <f t="shared" si="91"/>
        <v>-252.76930776166208</v>
      </c>
      <c r="AW148" s="63">
        <f t="shared" si="103"/>
        <v>379.15396164249319</v>
      </c>
      <c r="AX148" s="61" t="str">
        <f t="shared" ca="1" si="92"/>
        <v>VINTO</v>
      </c>
      <c r="AY148" s="69">
        <f t="shared" ca="1" si="104"/>
        <v>10040.438265207762</v>
      </c>
      <c r="AZ148" s="51">
        <f t="shared" si="93"/>
        <v>884.69257716581728</v>
      </c>
      <c r="BA148" s="55">
        <f t="shared" ca="1" si="94"/>
        <v>9.0075372986210905E-2</v>
      </c>
      <c r="BB148" s="55">
        <f t="shared" ca="1" si="105"/>
        <v>2.1263999639348672</v>
      </c>
      <c r="BC148" s="64">
        <f t="shared" ca="1" si="95"/>
        <v>200.84603835750818</v>
      </c>
      <c r="BE148" s="52" t="str">
        <f t="shared" ca="1" si="96"/>
        <v/>
      </c>
      <c r="BF148" s="52">
        <f t="shared" ca="1" si="97"/>
        <v>5.9999999999999805</v>
      </c>
      <c r="BG148" s="52">
        <f t="shared" ca="1" si="98"/>
        <v>5.9999999999999805</v>
      </c>
      <c r="BH148" s="52">
        <f t="shared" ca="1" si="99"/>
        <v>5.9999999999999805</v>
      </c>
    </row>
    <row r="149" spans="19:60">
      <c r="S149" s="68">
        <f t="shared" si="106"/>
        <v>7</v>
      </c>
      <c r="T149" s="69">
        <f t="shared" si="106"/>
        <v>2</v>
      </c>
      <c r="U149" s="70">
        <f t="shared" si="84"/>
        <v>5</v>
      </c>
      <c r="V149" s="68">
        <f t="shared" si="100"/>
        <v>2</v>
      </c>
      <c r="W149" s="70">
        <f t="shared" si="100"/>
        <v>7</v>
      </c>
      <c r="X149" s="71">
        <f t="shared" si="100"/>
        <v>0.7142857142857143</v>
      </c>
      <c r="Y149" s="71">
        <f t="shared" si="100"/>
        <v>0.5</v>
      </c>
      <c r="Z149" s="69">
        <f t="shared" si="100"/>
        <v>10000</v>
      </c>
      <c r="AA149" s="69">
        <f t="shared" ca="1" si="100"/>
        <v>9821.692076715015</v>
      </c>
      <c r="AB149" s="69">
        <f t="shared" ca="1" si="101"/>
        <v>-178.30792328498501</v>
      </c>
      <c r="AC149" s="69">
        <f t="shared" ca="1" si="102"/>
        <v>179.70767495135402</v>
      </c>
      <c r="AD149" s="73">
        <f t="shared" si="107"/>
        <v>5.8999999999999808</v>
      </c>
      <c r="AE149" s="69">
        <f t="shared" si="108"/>
        <v>0.70000000000000007</v>
      </c>
      <c r="AF149" s="69">
        <f t="shared" si="108"/>
        <v>5.6000000000000005</v>
      </c>
      <c r="AG149" s="78">
        <f t="shared" si="108"/>
        <v>200</v>
      </c>
      <c r="AH149" s="60">
        <f t="shared" si="108"/>
        <v>50</v>
      </c>
      <c r="AI149" s="60">
        <f t="shared" si="108"/>
        <v>280</v>
      </c>
      <c r="AJ149" s="60">
        <f t="shared" si="108"/>
        <v>10280</v>
      </c>
      <c r="AK149" s="60">
        <f t="shared" si="108"/>
        <v>423.30792328498489</v>
      </c>
      <c r="AL149" s="60">
        <f t="shared" si="108"/>
        <v>8.4661584656996975</v>
      </c>
      <c r="AM149" s="60">
        <f t="shared" ca="1" si="108"/>
        <v>-239.56173479223713</v>
      </c>
      <c r="AN149" s="60">
        <f t="shared" ca="1" si="108"/>
        <v>-239.56173479223713</v>
      </c>
      <c r="AO149" s="60">
        <f t="shared" ca="1" si="108"/>
        <v>239.56173479223713</v>
      </c>
      <c r="AP149" s="63">
        <f t="shared" si="85"/>
        <v>35</v>
      </c>
      <c r="AQ149" s="62">
        <f t="shared" si="86"/>
        <v>2.5535861806270725</v>
      </c>
      <c r="AR149" s="62">
        <f t="shared" si="87"/>
        <v>127.67930903135363</v>
      </c>
      <c r="AS149" s="62">
        <f t="shared" si="88"/>
        <v>255.35861806270725</v>
      </c>
      <c r="AT149" s="62">
        <f t="shared" si="89"/>
        <v>-127.67930903135363</v>
      </c>
      <c r="AU149" s="62">
        <f t="shared" si="90"/>
        <v>638.39654515676807</v>
      </c>
      <c r="AV149" s="62">
        <f t="shared" si="91"/>
        <v>-255.35861806270725</v>
      </c>
      <c r="AW149" s="63">
        <f t="shared" si="103"/>
        <v>383.03792709406082</v>
      </c>
      <c r="AX149" s="61" t="str">
        <f t="shared" ca="1" si="92"/>
        <v>VINTO</v>
      </c>
      <c r="AY149" s="69">
        <f t="shared" ca="1" si="104"/>
        <v>10040.438265207762</v>
      </c>
      <c r="AZ149" s="51">
        <f t="shared" si="93"/>
        <v>893.75516321947543</v>
      </c>
      <c r="BA149" s="55">
        <f t="shared" ca="1" si="94"/>
        <v>9.0998084264763759E-2</v>
      </c>
      <c r="BB149" s="55">
        <f t="shared" ca="1" si="105"/>
        <v>2.1481823131429838</v>
      </c>
      <c r="BC149" s="64">
        <f t="shared" ca="1" si="95"/>
        <v>204.73000380907581</v>
      </c>
      <c r="BE149" s="52" t="str">
        <f t="shared" ca="1" si="96"/>
        <v/>
      </c>
      <c r="BF149" s="52">
        <f t="shared" ca="1" si="97"/>
        <v>5.8999999999999808</v>
      </c>
      <c r="BG149" s="52">
        <f t="shared" ca="1" si="98"/>
        <v>5.8999999999999808</v>
      </c>
      <c r="BH149" s="52">
        <f t="shared" ca="1" si="99"/>
        <v>5.8999999999999808</v>
      </c>
    </row>
    <row r="150" spans="19:60">
      <c r="S150" s="68">
        <f t="shared" si="106"/>
        <v>7</v>
      </c>
      <c r="T150" s="69">
        <f t="shared" si="106"/>
        <v>2</v>
      </c>
      <c r="U150" s="70">
        <f t="shared" si="84"/>
        <v>5</v>
      </c>
      <c r="V150" s="68">
        <f t="shared" si="100"/>
        <v>2</v>
      </c>
      <c r="W150" s="70">
        <f t="shared" si="100"/>
        <v>7</v>
      </c>
      <c r="X150" s="71">
        <f t="shared" si="100"/>
        <v>0.7142857142857143</v>
      </c>
      <c r="Y150" s="71">
        <f t="shared" si="100"/>
        <v>0.5</v>
      </c>
      <c r="Z150" s="69">
        <f t="shared" si="100"/>
        <v>10000</v>
      </c>
      <c r="AA150" s="69">
        <f t="shared" ca="1" si="100"/>
        <v>9821.692076715015</v>
      </c>
      <c r="AB150" s="69">
        <f t="shared" ca="1" si="101"/>
        <v>-178.30792328498501</v>
      </c>
      <c r="AC150" s="69">
        <f t="shared" ca="1" si="102"/>
        <v>179.70767495135402</v>
      </c>
      <c r="AD150" s="73">
        <f t="shared" si="107"/>
        <v>5.7999999999999812</v>
      </c>
      <c r="AE150" s="69">
        <f t="shared" si="108"/>
        <v>0.70000000000000007</v>
      </c>
      <c r="AF150" s="69">
        <f t="shared" si="108"/>
        <v>5.6000000000000005</v>
      </c>
      <c r="AG150" s="78">
        <f t="shared" si="108"/>
        <v>200</v>
      </c>
      <c r="AH150" s="60">
        <f t="shared" si="108"/>
        <v>50</v>
      </c>
      <c r="AI150" s="60">
        <f t="shared" si="108"/>
        <v>280</v>
      </c>
      <c r="AJ150" s="60">
        <f t="shared" si="108"/>
        <v>10280</v>
      </c>
      <c r="AK150" s="60">
        <f t="shared" si="108"/>
        <v>423.30792328498489</v>
      </c>
      <c r="AL150" s="60">
        <f t="shared" si="108"/>
        <v>8.4661584656996975</v>
      </c>
      <c r="AM150" s="60">
        <f t="shared" ca="1" si="108"/>
        <v>-239.56173479223713</v>
      </c>
      <c r="AN150" s="60">
        <f t="shared" ca="1" si="108"/>
        <v>-239.56173479223713</v>
      </c>
      <c r="AO150" s="60">
        <f t="shared" ca="1" si="108"/>
        <v>239.56173479223713</v>
      </c>
      <c r="AP150" s="63">
        <f t="shared" si="85"/>
        <v>35</v>
      </c>
      <c r="AQ150" s="62">
        <f t="shared" si="86"/>
        <v>2.5803721492585736</v>
      </c>
      <c r="AR150" s="62">
        <f t="shared" si="87"/>
        <v>129.01860746292868</v>
      </c>
      <c r="AS150" s="62">
        <f t="shared" si="88"/>
        <v>258.03721492585737</v>
      </c>
      <c r="AT150" s="62">
        <f t="shared" si="89"/>
        <v>-129.01860746292868</v>
      </c>
      <c r="AU150" s="62">
        <f t="shared" si="90"/>
        <v>645.09303731464342</v>
      </c>
      <c r="AV150" s="62">
        <f t="shared" si="91"/>
        <v>-258.03721492585737</v>
      </c>
      <c r="AW150" s="63">
        <f t="shared" si="103"/>
        <v>387.05582238878605</v>
      </c>
      <c r="AX150" s="61" t="str">
        <f t="shared" ca="1" si="92"/>
        <v>VINTO</v>
      </c>
      <c r="AY150" s="69">
        <f t="shared" ca="1" si="104"/>
        <v>10040.438265207762</v>
      </c>
      <c r="AZ150" s="51">
        <f t="shared" si="93"/>
        <v>903.13025224050079</v>
      </c>
      <c r="BA150" s="55">
        <f t="shared" ca="1" si="94"/>
        <v>9.1952613173611503E-2</v>
      </c>
      <c r="BB150" s="55">
        <f t="shared" ca="1" si="105"/>
        <v>2.1707157778410364</v>
      </c>
      <c r="BC150" s="64">
        <f t="shared" ca="1" si="95"/>
        <v>208.74789910380105</v>
      </c>
      <c r="BE150" s="52" t="str">
        <f t="shared" ca="1" si="96"/>
        <v/>
      </c>
      <c r="BF150" s="52">
        <f t="shared" ca="1" si="97"/>
        <v>5.7999999999999812</v>
      </c>
      <c r="BG150" s="52">
        <f t="shared" ca="1" si="98"/>
        <v>5.7999999999999812</v>
      </c>
      <c r="BH150" s="52">
        <f t="shared" ca="1" si="99"/>
        <v>5.7999999999999812</v>
      </c>
    </row>
    <row r="151" spans="19:60">
      <c r="S151" s="68">
        <f t="shared" si="106"/>
        <v>7</v>
      </c>
      <c r="T151" s="69">
        <f t="shared" si="106"/>
        <v>2</v>
      </c>
      <c r="U151" s="70">
        <f t="shared" si="84"/>
        <v>5</v>
      </c>
      <c r="V151" s="68">
        <f t="shared" si="100"/>
        <v>2</v>
      </c>
      <c r="W151" s="70">
        <f t="shared" si="100"/>
        <v>7</v>
      </c>
      <c r="X151" s="71">
        <f t="shared" si="100"/>
        <v>0.7142857142857143</v>
      </c>
      <c r="Y151" s="71">
        <f t="shared" si="100"/>
        <v>0.5</v>
      </c>
      <c r="Z151" s="69">
        <f t="shared" si="100"/>
        <v>10000</v>
      </c>
      <c r="AA151" s="69">
        <f t="shared" ca="1" si="100"/>
        <v>9821.692076715015</v>
      </c>
      <c r="AB151" s="69">
        <f t="shared" ca="1" si="101"/>
        <v>-178.30792328498501</v>
      </c>
      <c r="AC151" s="69">
        <f t="shared" ca="1" si="102"/>
        <v>179.70767495135402</v>
      </c>
      <c r="AD151" s="73">
        <f t="shared" si="107"/>
        <v>5.6999999999999815</v>
      </c>
      <c r="AE151" s="69">
        <f t="shared" si="108"/>
        <v>0.70000000000000007</v>
      </c>
      <c r="AF151" s="69">
        <f t="shared" si="108"/>
        <v>5.6000000000000005</v>
      </c>
      <c r="AG151" s="78">
        <f t="shared" si="108"/>
        <v>200</v>
      </c>
      <c r="AH151" s="60">
        <f t="shared" si="108"/>
        <v>50</v>
      </c>
      <c r="AI151" s="60">
        <f t="shared" si="108"/>
        <v>280</v>
      </c>
      <c r="AJ151" s="60">
        <f t="shared" si="108"/>
        <v>10280</v>
      </c>
      <c r="AK151" s="60">
        <f t="shared" si="108"/>
        <v>423.30792328498489</v>
      </c>
      <c r="AL151" s="60">
        <f t="shared" si="108"/>
        <v>8.4661584656996975</v>
      </c>
      <c r="AM151" s="60">
        <f t="shared" ca="1" si="108"/>
        <v>-239.56173479223713</v>
      </c>
      <c r="AN151" s="60">
        <f t="shared" ca="1" si="108"/>
        <v>-239.56173479223713</v>
      </c>
      <c r="AO151" s="60">
        <f t="shared" ca="1" si="108"/>
        <v>239.56173479223713</v>
      </c>
      <c r="AP151" s="63">
        <f t="shared" si="85"/>
        <v>35</v>
      </c>
      <c r="AQ151" s="62">
        <f t="shared" si="86"/>
        <v>2.6080979764385486</v>
      </c>
      <c r="AR151" s="62">
        <f t="shared" si="87"/>
        <v>130.40489882192742</v>
      </c>
      <c r="AS151" s="62">
        <f t="shared" si="88"/>
        <v>260.80979764385484</v>
      </c>
      <c r="AT151" s="62">
        <f t="shared" si="89"/>
        <v>-130.40489882192742</v>
      </c>
      <c r="AU151" s="62">
        <f t="shared" si="90"/>
        <v>652.02449410963709</v>
      </c>
      <c r="AV151" s="62">
        <f t="shared" si="91"/>
        <v>-260.80979764385484</v>
      </c>
      <c r="AW151" s="63">
        <f t="shared" si="103"/>
        <v>391.21469646578225</v>
      </c>
      <c r="AX151" s="61" t="str">
        <f t="shared" ca="1" si="92"/>
        <v>VINTO</v>
      </c>
      <c r="AY151" s="69">
        <f t="shared" ca="1" si="104"/>
        <v>10040.438265207762</v>
      </c>
      <c r="AZ151" s="51">
        <f t="shared" si="93"/>
        <v>912.83429175349193</v>
      </c>
      <c r="BA151" s="55">
        <f t="shared" ca="1" si="94"/>
        <v>9.2940634324874954E-2</v>
      </c>
      <c r="BB151" s="55">
        <f t="shared" ca="1" si="105"/>
        <v>2.1940398904232303</v>
      </c>
      <c r="BC151" s="64">
        <f t="shared" ca="1" si="95"/>
        <v>212.90677318079725</v>
      </c>
      <c r="BE151" s="52" t="str">
        <f t="shared" ca="1" si="96"/>
        <v/>
      </c>
      <c r="BF151" s="52">
        <f t="shared" ca="1" si="97"/>
        <v>5.6999999999999815</v>
      </c>
      <c r="BG151" s="52">
        <f t="shared" ca="1" si="98"/>
        <v>5.6999999999999815</v>
      </c>
      <c r="BH151" s="52">
        <f t="shared" ca="1" si="99"/>
        <v>5.6999999999999815</v>
      </c>
    </row>
    <row r="152" spans="19:60">
      <c r="S152" s="68">
        <f t="shared" si="106"/>
        <v>7</v>
      </c>
      <c r="T152" s="69">
        <f t="shared" si="106"/>
        <v>2</v>
      </c>
      <c r="U152" s="70">
        <f t="shared" si="84"/>
        <v>5</v>
      </c>
      <c r="V152" s="68">
        <f t="shared" si="100"/>
        <v>2</v>
      </c>
      <c r="W152" s="70">
        <f t="shared" si="100"/>
        <v>7</v>
      </c>
      <c r="X152" s="71">
        <f t="shared" si="100"/>
        <v>0.7142857142857143</v>
      </c>
      <c r="Y152" s="71">
        <f t="shared" si="100"/>
        <v>0.5</v>
      </c>
      <c r="Z152" s="69">
        <f t="shared" si="100"/>
        <v>10000</v>
      </c>
      <c r="AA152" s="69">
        <f t="shared" ca="1" si="100"/>
        <v>9821.692076715015</v>
      </c>
      <c r="AB152" s="69">
        <f t="shared" ca="1" si="101"/>
        <v>-178.30792328498501</v>
      </c>
      <c r="AC152" s="69">
        <f t="shared" ca="1" si="102"/>
        <v>179.70767495135402</v>
      </c>
      <c r="AD152" s="73">
        <f t="shared" si="107"/>
        <v>5.5999999999999819</v>
      </c>
      <c r="AE152" s="69">
        <f t="shared" si="108"/>
        <v>0.70000000000000007</v>
      </c>
      <c r="AF152" s="69">
        <f t="shared" si="108"/>
        <v>5.6000000000000005</v>
      </c>
      <c r="AG152" s="78">
        <f t="shared" si="108"/>
        <v>200</v>
      </c>
      <c r="AH152" s="60">
        <f t="shared" si="108"/>
        <v>50</v>
      </c>
      <c r="AI152" s="60">
        <f t="shared" si="108"/>
        <v>280</v>
      </c>
      <c r="AJ152" s="60">
        <f t="shared" si="108"/>
        <v>10280</v>
      </c>
      <c r="AK152" s="60">
        <f t="shared" si="108"/>
        <v>423.30792328498489</v>
      </c>
      <c r="AL152" s="60">
        <f t="shared" si="108"/>
        <v>8.4661584656996975</v>
      </c>
      <c r="AM152" s="60">
        <f t="shared" ca="1" si="108"/>
        <v>-239.56173479223713</v>
      </c>
      <c r="AN152" s="60">
        <f t="shared" ca="1" si="108"/>
        <v>-239.56173479223713</v>
      </c>
      <c r="AO152" s="60">
        <f t="shared" ca="1" si="108"/>
        <v>239.56173479223713</v>
      </c>
      <c r="AP152" s="63">
        <f t="shared" si="85"/>
        <v>35</v>
      </c>
      <c r="AQ152" s="62">
        <f t="shared" si="86"/>
        <v>2.6368140117320937</v>
      </c>
      <c r="AR152" s="62">
        <f t="shared" si="87"/>
        <v>131.8407005866047</v>
      </c>
      <c r="AS152" s="62">
        <f t="shared" si="88"/>
        <v>263.68140117320939</v>
      </c>
      <c r="AT152" s="62">
        <f t="shared" si="89"/>
        <v>-131.8407005866047</v>
      </c>
      <c r="AU152" s="62">
        <f t="shared" si="90"/>
        <v>659.20350293302351</v>
      </c>
      <c r="AV152" s="62">
        <f t="shared" si="91"/>
        <v>-263.68140117320939</v>
      </c>
      <c r="AW152" s="63">
        <f t="shared" si="103"/>
        <v>395.52210175981412</v>
      </c>
      <c r="AX152" s="61" t="str">
        <f t="shared" ca="1" si="92"/>
        <v>VINTO</v>
      </c>
      <c r="AY152" s="69">
        <f t="shared" ca="1" si="104"/>
        <v>10040.438265207762</v>
      </c>
      <c r="AZ152" s="51">
        <f t="shared" si="93"/>
        <v>922.88490410623285</v>
      </c>
      <c r="BA152" s="55">
        <f t="shared" ca="1" si="94"/>
        <v>9.3963941945826399E-2</v>
      </c>
      <c r="BB152" s="55">
        <f t="shared" ca="1" si="105"/>
        <v>2.2181970070262174</v>
      </c>
      <c r="BC152" s="64">
        <f t="shared" ca="1" si="95"/>
        <v>217.21417847482911</v>
      </c>
      <c r="BE152" s="52" t="str">
        <f t="shared" ca="1" si="96"/>
        <v/>
      </c>
      <c r="BF152" s="52">
        <f t="shared" ca="1" si="97"/>
        <v>5.5999999999999819</v>
      </c>
      <c r="BG152" s="52">
        <f t="shared" ca="1" si="98"/>
        <v>5.5999999999999819</v>
      </c>
      <c r="BH152" s="52">
        <f t="shared" ca="1" si="99"/>
        <v>5.5999999999999819</v>
      </c>
    </row>
    <row r="153" spans="19:60">
      <c r="S153" s="68">
        <f t="shared" si="106"/>
        <v>7</v>
      </c>
      <c r="T153" s="69">
        <f t="shared" si="106"/>
        <v>2</v>
      </c>
      <c r="U153" s="70">
        <f t="shared" si="84"/>
        <v>5</v>
      </c>
      <c r="V153" s="68">
        <f t="shared" ref="V153:AA168" si="109">V152</f>
        <v>2</v>
      </c>
      <c r="W153" s="70">
        <f t="shared" si="109"/>
        <v>7</v>
      </c>
      <c r="X153" s="71">
        <f t="shared" si="109"/>
        <v>0.7142857142857143</v>
      </c>
      <c r="Y153" s="71">
        <f t="shared" si="109"/>
        <v>0.5</v>
      </c>
      <c r="Z153" s="69">
        <f t="shared" si="109"/>
        <v>10000</v>
      </c>
      <c r="AA153" s="69">
        <f t="shared" ca="1" si="109"/>
        <v>9821.692076715015</v>
      </c>
      <c r="AB153" s="69">
        <f t="shared" ca="1" si="101"/>
        <v>-178.30792328498501</v>
      </c>
      <c r="AC153" s="69">
        <f t="shared" ca="1" si="102"/>
        <v>179.70767495135402</v>
      </c>
      <c r="AD153" s="73">
        <f t="shared" si="107"/>
        <v>5.4999999999999822</v>
      </c>
      <c r="AE153" s="69">
        <f t="shared" si="108"/>
        <v>0.70000000000000007</v>
      </c>
      <c r="AF153" s="69">
        <f t="shared" si="108"/>
        <v>5.6000000000000005</v>
      </c>
      <c r="AG153" s="78">
        <f t="shared" si="108"/>
        <v>200</v>
      </c>
      <c r="AH153" s="60">
        <f t="shared" si="108"/>
        <v>50</v>
      </c>
      <c r="AI153" s="60">
        <f t="shared" si="108"/>
        <v>280</v>
      </c>
      <c r="AJ153" s="60">
        <f t="shared" si="108"/>
        <v>10280</v>
      </c>
      <c r="AK153" s="60">
        <f t="shared" si="108"/>
        <v>423.30792328498489</v>
      </c>
      <c r="AL153" s="60">
        <f t="shared" si="108"/>
        <v>8.4661584656996975</v>
      </c>
      <c r="AM153" s="60">
        <f t="shared" ca="1" si="108"/>
        <v>-239.56173479223713</v>
      </c>
      <c r="AN153" s="60">
        <f t="shared" ca="1" si="108"/>
        <v>-239.56173479223713</v>
      </c>
      <c r="AO153" s="60">
        <f t="shared" ca="1" si="108"/>
        <v>239.56173479223713</v>
      </c>
      <c r="AP153" s="63">
        <f t="shared" si="85"/>
        <v>35</v>
      </c>
      <c r="AQ153" s="62">
        <f t="shared" si="86"/>
        <v>2.6665742664908594</v>
      </c>
      <c r="AR153" s="62">
        <f t="shared" si="87"/>
        <v>133.32871332454297</v>
      </c>
      <c r="AS153" s="62">
        <f t="shared" si="88"/>
        <v>266.65742664908595</v>
      </c>
      <c r="AT153" s="62">
        <f t="shared" si="89"/>
        <v>-133.32871332454297</v>
      </c>
      <c r="AU153" s="62">
        <f t="shared" si="90"/>
        <v>666.64356662271484</v>
      </c>
      <c r="AV153" s="62">
        <f t="shared" si="91"/>
        <v>-266.65742664908595</v>
      </c>
      <c r="AW153" s="63">
        <f t="shared" si="103"/>
        <v>399.98613997362889</v>
      </c>
      <c r="AX153" s="61" t="str">
        <f t="shared" ca="1" si="92"/>
        <v>VINTO</v>
      </c>
      <c r="AY153" s="69">
        <f t="shared" ca="1" si="104"/>
        <v>10040.438265207762</v>
      </c>
      <c r="AZ153" s="51">
        <f t="shared" si="93"/>
        <v>933.30099327180085</v>
      </c>
      <c r="BA153" s="55">
        <f t="shared" ca="1" si="94"/>
        <v>9.5024460752994283E-2</v>
      </c>
      <c r="BB153" s="55">
        <f t="shared" ca="1" si="105"/>
        <v>2.2432325642329491</v>
      </c>
      <c r="BC153" s="64">
        <f t="shared" ca="1" si="95"/>
        <v>221.67821668864389</v>
      </c>
      <c r="BE153" s="52" t="str">
        <f t="shared" ca="1" si="96"/>
        <v/>
      </c>
      <c r="BF153" s="52">
        <f t="shared" ca="1" si="97"/>
        <v>5.4999999999999822</v>
      </c>
      <c r="BG153" s="52">
        <f t="shared" ca="1" si="98"/>
        <v>5.4999999999999822</v>
      </c>
      <c r="BH153" s="52">
        <f t="shared" ca="1" si="99"/>
        <v>5.4999999999999822</v>
      </c>
    </row>
    <row r="154" spans="19:60">
      <c r="S154" s="68">
        <f t="shared" ref="S154:T169" si="110">S153</f>
        <v>7</v>
      </c>
      <c r="T154" s="69">
        <f t="shared" si="110"/>
        <v>2</v>
      </c>
      <c r="U154" s="70">
        <f t="shared" si="84"/>
        <v>5</v>
      </c>
      <c r="V154" s="68">
        <f t="shared" si="109"/>
        <v>2</v>
      </c>
      <c r="W154" s="70">
        <f t="shared" si="109"/>
        <v>7</v>
      </c>
      <c r="X154" s="71">
        <f t="shared" si="109"/>
        <v>0.7142857142857143</v>
      </c>
      <c r="Y154" s="71">
        <f t="shared" si="109"/>
        <v>0.5</v>
      </c>
      <c r="Z154" s="69">
        <f t="shared" si="109"/>
        <v>10000</v>
      </c>
      <c r="AA154" s="69">
        <f t="shared" ca="1" si="109"/>
        <v>9821.692076715015</v>
      </c>
      <c r="AB154" s="69">
        <f t="shared" ca="1" si="101"/>
        <v>-178.30792328498501</v>
      </c>
      <c r="AC154" s="69">
        <f t="shared" ca="1" si="102"/>
        <v>179.70767495135402</v>
      </c>
      <c r="AD154" s="73">
        <f t="shared" si="107"/>
        <v>5.3999999999999826</v>
      </c>
      <c r="AE154" s="69">
        <f t="shared" ref="AE154:AO169" si="111">AE153</f>
        <v>0.70000000000000007</v>
      </c>
      <c r="AF154" s="69">
        <f t="shared" si="111"/>
        <v>5.6000000000000005</v>
      </c>
      <c r="AG154" s="78">
        <f t="shared" si="111"/>
        <v>200</v>
      </c>
      <c r="AH154" s="60">
        <f t="shared" si="111"/>
        <v>50</v>
      </c>
      <c r="AI154" s="60">
        <f t="shared" si="111"/>
        <v>280</v>
      </c>
      <c r="AJ154" s="60">
        <f t="shared" si="111"/>
        <v>10280</v>
      </c>
      <c r="AK154" s="60">
        <f t="shared" si="111"/>
        <v>423.30792328498489</v>
      </c>
      <c r="AL154" s="60">
        <f t="shared" si="111"/>
        <v>8.4661584656996975</v>
      </c>
      <c r="AM154" s="60">
        <f t="shared" ca="1" si="111"/>
        <v>-239.56173479223713</v>
      </c>
      <c r="AN154" s="60">
        <f t="shared" ca="1" si="111"/>
        <v>-239.56173479223713</v>
      </c>
      <c r="AO154" s="60">
        <f t="shared" ca="1" si="111"/>
        <v>239.56173479223713</v>
      </c>
      <c r="AP154" s="63">
        <f t="shared" si="85"/>
        <v>35</v>
      </c>
      <c r="AQ154" s="62">
        <f t="shared" si="86"/>
        <v>2.6974367529073566</v>
      </c>
      <c r="AR154" s="62">
        <f t="shared" si="87"/>
        <v>134.87183764536783</v>
      </c>
      <c r="AS154" s="62">
        <f t="shared" si="88"/>
        <v>269.74367529073567</v>
      </c>
      <c r="AT154" s="62">
        <f t="shared" si="89"/>
        <v>-134.87183764536783</v>
      </c>
      <c r="AU154" s="62">
        <f t="shared" si="90"/>
        <v>674.35918822683914</v>
      </c>
      <c r="AV154" s="62">
        <f t="shared" si="91"/>
        <v>-269.74367529073567</v>
      </c>
      <c r="AW154" s="63">
        <f t="shared" si="103"/>
        <v>404.61551293610347</v>
      </c>
      <c r="AX154" s="61" t="str">
        <f t="shared" ca="1" si="92"/>
        <v>VINTO</v>
      </c>
      <c r="AY154" s="69">
        <f t="shared" ca="1" si="104"/>
        <v>10040.438265207762</v>
      </c>
      <c r="AZ154" s="51">
        <f t="shared" si="93"/>
        <v>944.10286351757486</v>
      </c>
      <c r="BA154" s="55">
        <f t="shared" ca="1" si="94"/>
        <v>9.6124258034501683E-2</v>
      </c>
      <c r="BB154" s="55">
        <f t="shared" ca="1" si="105"/>
        <v>2.2691953642991893</v>
      </c>
      <c r="BC154" s="64">
        <f t="shared" ca="1" si="95"/>
        <v>226.30758965111846</v>
      </c>
      <c r="BE154" s="52" t="str">
        <f t="shared" ca="1" si="96"/>
        <v/>
      </c>
      <c r="BF154" s="52">
        <f t="shared" ca="1" si="97"/>
        <v>5.3999999999999826</v>
      </c>
      <c r="BG154" s="52">
        <f t="shared" ca="1" si="98"/>
        <v>5.3999999999999826</v>
      </c>
      <c r="BH154" s="52">
        <f t="shared" ca="1" si="99"/>
        <v>5.3999999999999826</v>
      </c>
    </row>
    <row r="155" spans="19:60">
      <c r="S155" s="68">
        <f t="shared" si="110"/>
        <v>7</v>
      </c>
      <c r="T155" s="69">
        <f t="shared" si="110"/>
        <v>2</v>
      </c>
      <c r="U155" s="70">
        <f t="shared" si="84"/>
        <v>5</v>
      </c>
      <c r="V155" s="68">
        <f t="shared" si="109"/>
        <v>2</v>
      </c>
      <c r="W155" s="70">
        <f t="shared" si="109"/>
        <v>7</v>
      </c>
      <c r="X155" s="71">
        <f t="shared" si="109"/>
        <v>0.7142857142857143</v>
      </c>
      <c r="Y155" s="71">
        <f t="shared" si="109"/>
        <v>0.5</v>
      </c>
      <c r="Z155" s="69">
        <f t="shared" si="109"/>
        <v>10000</v>
      </c>
      <c r="AA155" s="69">
        <f t="shared" ca="1" si="109"/>
        <v>9821.692076715015</v>
      </c>
      <c r="AB155" s="69">
        <f t="shared" ca="1" si="101"/>
        <v>-178.30792328498501</v>
      </c>
      <c r="AC155" s="69">
        <f t="shared" ca="1" si="102"/>
        <v>179.70767495135402</v>
      </c>
      <c r="AD155" s="73">
        <f t="shared" si="107"/>
        <v>5.2999999999999829</v>
      </c>
      <c r="AE155" s="69">
        <f t="shared" si="111"/>
        <v>0.70000000000000007</v>
      </c>
      <c r="AF155" s="69">
        <f t="shared" si="111"/>
        <v>5.6000000000000005</v>
      </c>
      <c r="AG155" s="78">
        <f t="shared" si="111"/>
        <v>200</v>
      </c>
      <c r="AH155" s="60">
        <f t="shared" si="111"/>
        <v>50</v>
      </c>
      <c r="AI155" s="60">
        <f t="shared" si="111"/>
        <v>280</v>
      </c>
      <c r="AJ155" s="60">
        <f t="shared" si="111"/>
        <v>10280</v>
      </c>
      <c r="AK155" s="60">
        <f t="shared" si="111"/>
        <v>423.30792328498489</v>
      </c>
      <c r="AL155" s="60">
        <f t="shared" si="111"/>
        <v>8.4661584656996975</v>
      </c>
      <c r="AM155" s="60">
        <f t="shared" ca="1" si="111"/>
        <v>-239.56173479223713</v>
      </c>
      <c r="AN155" s="60">
        <f t="shared" ca="1" si="111"/>
        <v>-239.56173479223713</v>
      </c>
      <c r="AO155" s="60">
        <f t="shared" ca="1" si="111"/>
        <v>239.56173479223713</v>
      </c>
      <c r="AP155" s="63">
        <f t="shared" si="85"/>
        <v>35</v>
      </c>
      <c r="AQ155" s="62">
        <f t="shared" si="86"/>
        <v>2.7294638614527784</v>
      </c>
      <c r="AR155" s="62">
        <f t="shared" si="87"/>
        <v>136.47319307263894</v>
      </c>
      <c r="AS155" s="62">
        <f t="shared" si="88"/>
        <v>272.94638614527787</v>
      </c>
      <c r="AT155" s="62">
        <f t="shared" si="89"/>
        <v>-136.47319307263894</v>
      </c>
      <c r="AU155" s="62">
        <f t="shared" si="90"/>
        <v>682.36596536319462</v>
      </c>
      <c r="AV155" s="62">
        <f t="shared" si="91"/>
        <v>-272.94638614527787</v>
      </c>
      <c r="AW155" s="63">
        <f t="shared" si="103"/>
        <v>409.41957921791675</v>
      </c>
      <c r="AX155" s="61" t="str">
        <f t="shared" ca="1" si="92"/>
        <v>VINTO</v>
      </c>
      <c r="AY155" s="69">
        <f t="shared" ca="1" si="104"/>
        <v>10040.438265207762</v>
      </c>
      <c r="AZ155" s="51">
        <f t="shared" si="93"/>
        <v>955.3123515084726</v>
      </c>
      <c r="BA155" s="55">
        <f t="shared" ca="1" si="94"/>
        <v>9.7265557100216934E-2</v>
      </c>
      <c r="BB155" s="55">
        <f t="shared" ca="1" si="105"/>
        <v>2.2961378926698162</v>
      </c>
      <c r="BC155" s="64">
        <f t="shared" ca="1" si="95"/>
        <v>231.11165593293174</v>
      </c>
      <c r="BE155" s="52" t="str">
        <f t="shared" ca="1" si="96"/>
        <v/>
      </c>
      <c r="BF155" s="52">
        <f t="shared" ca="1" si="97"/>
        <v>5.2999999999999829</v>
      </c>
      <c r="BG155" s="52">
        <f t="shared" ca="1" si="98"/>
        <v>5.2999999999999829</v>
      </c>
      <c r="BH155" s="52">
        <f t="shared" ca="1" si="99"/>
        <v>5.2999999999999829</v>
      </c>
    </row>
    <row r="156" spans="19:60">
      <c r="S156" s="68">
        <f t="shared" si="110"/>
        <v>7</v>
      </c>
      <c r="T156" s="69">
        <f t="shared" si="110"/>
        <v>2</v>
      </c>
      <c r="U156" s="70">
        <f t="shared" si="84"/>
        <v>5</v>
      </c>
      <c r="V156" s="68">
        <f t="shared" si="109"/>
        <v>2</v>
      </c>
      <c r="W156" s="70">
        <f t="shared" si="109"/>
        <v>7</v>
      </c>
      <c r="X156" s="71">
        <f t="shared" si="109"/>
        <v>0.7142857142857143</v>
      </c>
      <c r="Y156" s="71">
        <f t="shared" si="109"/>
        <v>0.5</v>
      </c>
      <c r="Z156" s="69">
        <f t="shared" si="109"/>
        <v>10000</v>
      </c>
      <c r="AA156" s="69">
        <f t="shared" ca="1" si="109"/>
        <v>9821.692076715015</v>
      </c>
      <c r="AB156" s="69">
        <f t="shared" ca="1" si="101"/>
        <v>-178.30792328498501</v>
      </c>
      <c r="AC156" s="69">
        <f t="shared" ca="1" si="102"/>
        <v>179.70767495135402</v>
      </c>
      <c r="AD156" s="73">
        <f t="shared" si="107"/>
        <v>5.1999999999999833</v>
      </c>
      <c r="AE156" s="69">
        <f t="shared" si="111"/>
        <v>0.70000000000000007</v>
      </c>
      <c r="AF156" s="69">
        <f t="shared" si="111"/>
        <v>5.6000000000000005</v>
      </c>
      <c r="AG156" s="78">
        <f t="shared" si="111"/>
        <v>200</v>
      </c>
      <c r="AH156" s="60">
        <f t="shared" si="111"/>
        <v>50</v>
      </c>
      <c r="AI156" s="60">
        <f t="shared" si="111"/>
        <v>280</v>
      </c>
      <c r="AJ156" s="60">
        <f t="shared" si="111"/>
        <v>10280</v>
      </c>
      <c r="AK156" s="60">
        <f t="shared" si="111"/>
        <v>423.30792328498489</v>
      </c>
      <c r="AL156" s="60">
        <f t="shared" si="111"/>
        <v>8.4661584656996975</v>
      </c>
      <c r="AM156" s="60">
        <f t="shared" ca="1" si="111"/>
        <v>-239.56173479223713</v>
      </c>
      <c r="AN156" s="60">
        <f t="shared" ca="1" si="111"/>
        <v>-239.56173479223713</v>
      </c>
      <c r="AO156" s="60">
        <f t="shared" ca="1" si="111"/>
        <v>239.56173479223713</v>
      </c>
      <c r="AP156" s="63">
        <f t="shared" si="85"/>
        <v>35</v>
      </c>
      <c r="AQ156" s="62">
        <f t="shared" si="86"/>
        <v>2.7627227818653317</v>
      </c>
      <c r="AR156" s="62">
        <f t="shared" si="87"/>
        <v>138.13613909326659</v>
      </c>
      <c r="AS156" s="62">
        <f t="shared" si="88"/>
        <v>276.27227818653319</v>
      </c>
      <c r="AT156" s="62">
        <f t="shared" si="89"/>
        <v>-138.13613909326659</v>
      </c>
      <c r="AU156" s="62">
        <f t="shared" si="90"/>
        <v>690.68069546633296</v>
      </c>
      <c r="AV156" s="62">
        <f t="shared" si="91"/>
        <v>-276.27227818653319</v>
      </c>
      <c r="AW156" s="63">
        <f t="shared" si="103"/>
        <v>414.40841727979978</v>
      </c>
      <c r="AX156" s="61" t="str">
        <f t="shared" ca="1" si="92"/>
        <v>VINTO</v>
      </c>
      <c r="AY156" s="69">
        <f t="shared" ca="1" si="104"/>
        <v>10040.438265207762</v>
      </c>
      <c r="AZ156" s="51">
        <f t="shared" si="93"/>
        <v>966.95297365286615</v>
      </c>
      <c r="BA156" s="55">
        <f t="shared" ca="1" si="94"/>
        <v>9.8450752283844298E-2</v>
      </c>
      <c r="BB156" s="55">
        <f t="shared" ca="1" si="105"/>
        <v>2.3241166721316211</v>
      </c>
      <c r="BC156" s="64">
        <f t="shared" ca="1" si="95"/>
        <v>236.10049399481477</v>
      </c>
      <c r="BE156" s="52" t="str">
        <f t="shared" ca="1" si="96"/>
        <v/>
      </c>
      <c r="BF156" s="52">
        <f t="shared" ca="1" si="97"/>
        <v>5.1999999999999833</v>
      </c>
      <c r="BG156" s="52">
        <f t="shared" ca="1" si="98"/>
        <v>5.1999999999999833</v>
      </c>
      <c r="BH156" s="52">
        <f t="shared" ca="1" si="99"/>
        <v>5.1999999999999833</v>
      </c>
    </row>
    <row r="157" spans="19:60">
      <c r="S157" s="68">
        <f t="shared" si="110"/>
        <v>7</v>
      </c>
      <c r="T157" s="69">
        <f t="shared" si="110"/>
        <v>2</v>
      </c>
      <c r="U157" s="70">
        <f t="shared" si="84"/>
        <v>5</v>
      </c>
      <c r="V157" s="68">
        <f t="shared" si="109"/>
        <v>2</v>
      </c>
      <c r="W157" s="70">
        <f t="shared" si="109"/>
        <v>7</v>
      </c>
      <c r="X157" s="71">
        <f t="shared" si="109"/>
        <v>0.7142857142857143</v>
      </c>
      <c r="Y157" s="71">
        <f t="shared" si="109"/>
        <v>0.5</v>
      </c>
      <c r="Z157" s="69">
        <f t="shared" si="109"/>
        <v>10000</v>
      </c>
      <c r="AA157" s="69">
        <f t="shared" ca="1" si="109"/>
        <v>9821.692076715015</v>
      </c>
      <c r="AB157" s="69">
        <f t="shared" ca="1" si="101"/>
        <v>-178.30792328498501</v>
      </c>
      <c r="AC157" s="69">
        <f t="shared" ca="1" si="102"/>
        <v>179.70767495135402</v>
      </c>
      <c r="AD157" s="73">
        <f t="shared" si="107"/>
        <v>5.0999999999999837</v>
      </c>
      <c r="AE157" s="69">
        <f t="shared" si="111"/>
        <v>0.70000000000000007</v>
      </c>
      <c r="AF157" s="69">
        <f t="shared" si="111"/>
        <v>5.6000000000000005</v>
      </c>
      <c r="AG157" s="78">
        <f t="shared" si="111"/>
        <v>200</v>
      </c>
      <c r="AH157" s="60">
        <f t="shared" si="111"/>
        <v>50</v>
      </c>
      <c r="AI157" s="60">
        <f t="shared" si="111"/>
        <v>280</v>
      </c>
      <c r="AJ157" s="60">
        <f t="shared" si="111"/>
        <v>10280</v>
      </c>
      <c r="AK157" s="60">
        <f t="shared" si="111"/>
        <v>423.30792328498489</v>
      </c>
      <c r="AL157" s="60">
        <f t="shared" si="111"/>
        <v>8.4661584656996975</v>
      </c>
      <c r="AM157" s="60">
        <f t="shared" ca="1" si="111"/>
        <v>-239.56173479223713</v>
      </c>
      <c r="AN157" s="60">
        <f t="shared" ca="1" si="111"/>
        <v>-239.56173479223713</v>
      </c>
      <c r="AO157" s="60">
        <f t="shared" ca="1" si="111"/>
        <v>239.56173479223713</v>
      </c>
      <c r="AP157" s="63">
        <f t="shared" si="85"/>
        <v>35</v>
      </c>
      <c r="AQ157" s="62">
        <f t="shared" si="86"/>
        <v>2.7972859736666127</v>
      </c>
      <c r="AR157" s="62">
        <f t="shared" si="87"/>
        <v>139.86429868333065</v>
      </c>
      <c r="AS157" s="62">
        <f t="shared" si="88"/>
        <v>279.72859736666129</v>
      </c>
      <c r="AT157" s="62">
        <f t="shared" si="89"/>
        <v>-139.86429868333065</v>
      </c>
      <c r="AU157" s="62">
        <f t="shared" si="90"/>
        <v>699.3214934166532</v>
      </c>
      <c r="AV157" s="62">
        <f t="shared" si="91"/>
        <v>-279.72859736666129</v>
      </c>
      <c r="AW157" s="63">
        <f t="shared" si="103"/>
        <v>419.59289604999191</v>
      </c>
      <c r="AX157" s="61" t="str">
        <f t="shared" ca="1" si="92"/>
        <v>VINTO</v>
      </c>
      <c r="AY157" s="69">
        <f t="shared" ca="1" si="104"/>
        <v>10040.438265207762</v>
      </c>
      <c r="AZ157" s="51">
        <f t="shared" si="93"/>
        <v>979.05009078331454</v>
      </c>
      <c r="BA157" s="55">
        <f t="shared" ca="1" si="94"/>
        <v>9.9682425709966854E-2</v>
      </c>
      <c r="BB157" s="55">
        <f t="shared" ca="1" si="105"/>
        <v>2.3531926586311438</v>
      </c>
      <c r="BC157" s="64">
        <f t="shared" ca="1" si="95"/>
        <v>241.2849727650069</v>
      </c>
      <c r="BE157" s="52" t="str">
        <f t="shared" ca="1" si="96"/>
        <v/>
      </c>
      <c r="BF157" s="52">
        <f t="shared" ca="1" si="97"/>
        <v>5.0999999999999837</v>
      </c>
      <c r="BG157" s="52">
        <f t="shared" ca="1" si="98"/>
        <v>5.0999999999999837</v>
      </c>
      <c r="BH157" s="52">
        <f t="shared" ca="1" si="99"/>
        <v>5.0999999999999837</v>
      </c>
    </row>
    <row r="158" spans="19:60">
      <c r="S158" s="68">
        <f t="shared" si="110"/>
        <v>7</v>
      </c>
      <c r="T158" s="69">
        <f t="shared" si="110"/>
        <v>2</v>
      </c>
      <c r="U158" s="70">
        <f t="shared" si="84"/>
        <v>5</v>
      </c>
      <c r="V158" s="68">
        <f t="shared" si="109"/>
        <v>2</v>
      </c>
      <c r="W158" s="70">
        <f t="shared" si="109"/>
        <v>7</v>
      </c>
      <c r="X158" s="71">
        <f t="shared" si="109"/>
        <v>0.7142857142857143</v>
      </c>
      <c r="Y158" s="71">
        <f t="shared" si="109"/>
        <v>0.5</v>
      </c>
      <c r="Z158" s="69">
        <f t="shared" si="109"/>
        <v>10000</v>
      </c>
      <c r="AA158" s="69">
        <f t="shared" ca="1" si="109"/>
        <v>9821.692076715015</v>
      </c>
      <c r="AB158" s="69">
        <f t="shared" ca="1" si="101"/>
        <v>-178.30792328498501</v>
      </c>
      <c r="AC158" s="69">
        <f t="shared" ca="1" si="102"/>
        <v>179.70767495135402</v>
      </c>
      <c r="AD158" s="73">
        <f t="shared" si="107"/>
        <v>4.999999999999984</v>
      </c>
      <c r="AE158" s="69">
        <f t="shared" si="111"/>
        <v>0.70000000000000007</v>
      </c>
      <c r="AF158" s="69">
        <f t="shared" si="111"/>
        <v>5.6000000000000005</v>
      </c>
      <c r="AG158" s="78">
        <f t="shared" si="111"/>
        <v>200</v>
      </c>
      <c r="AH158" s="60">
        <f t="shared" si="111"/>
        <v>50</v>
      </c>
      <c r="AI158" s="60">
        <f t="shared" si="111"/>
        <v>280</v>
      </c>
      <c r="AJ158" s="60">
        <f t="shared" si="111"/>
        <v>10280</v>
      </c>
      <c r="AK158" s="60">
        <f t="shared" si="111"/>
        <v>423.30792328498489</v>
      </c>
      <c r="AL158" s="60">
        <f t="shared" si="111"/>
        <v>8.4661584656996975</v>
      </c>
      <c r="AM158" s="60">
        <f t="shared" ca="1" si="111"/>
        <v>-239.56173479223713</v>
      </c>
      <c r="AN158" s="60">
        <f t="shared" ca="1" si="111"/>
        <v>-239.56173479223713</v>
      </c>
      <c r="AO158" s="60">
        <f t="shared" ca="1" si="111"/>
        <v>239.56173479223713</v>
      </c>
      <c r="AP158" s="63">
        <f t="shared" si="85"/>
        <v>35</v>
      </c>
      <c r="AQ158" s="62">
        <f t="shared" si="86"/>
        <v>2.8332316931399451</v>
      </c>
      <c r="AR158" s="62">
        <f t="shared" si="87"/>
        <v>141.66158465699726</v>
      </c>
      <c r="AS158" s="62">
        <f t="shared" si="88"/>
        <v>283.32316931399453</v>
      </c>
      <c r="AT158" s="62">
        <f t="shared" si="89"/>
        <v>-141.66158465699726</v>
      </c>
      <c r="AU158" s="62">
        <f t="shared" si="90"/>
        <v>708.30792328498637</v>
      </c>
      <c r="AV158" s="62">
        <f t="shared" si="91"/>
        <v>-283.32316931399453</v>
      </c>
      <c r="AW158" s="63">
        <f t="shared" si="103"/>
        <v>424.98475397099185</v>
      </c>
      <c r="AX158" s="61" t="str">
        <f t="shared" ca="1" si="92"/>
        <v>VINTO</v>
      </c>
      <c r="AY158" s="69">
        <f t="shared" ca="1" si="104"/>
        <v>10040.438265207762</v>
      </c>
      <c r="AZ158" s="51">
        <f t="shared" si="93"/>
        <v>991.63109259898079</v>
      </c>
      <c r="BA158" s="55">
        <f t="shared" ca="1" si="94"/>
        <v>0.1009633660731343</v>
      </c>
      <c r="BB158" s="55">
        <f t="shared" ca="1" si="105"/>
        <v>2.383431684590648</v>
      </c>
      <c r="BC158" s="64">
        <f t="shared" ca="1" si="95"/>
        <v>246.67683068600684</v>
      </c>
      <c r="BE158" s="52" t="str">
        <f t="shared" ca="1" si="96"/>
        <v/>
      </c>
      <c r="BF158" s="52">
        <f t="shared" ca="1" si="97"/>
        <v>4.999999999999984</v>
      </c>
      <c r="BG158" s="52">
        <f t="shared" ca="1" si="98"/>
        <v>4.999999999999984</v>
      </c>
      <c r="BH158" s="52">
        <f t="shared" ca="1" si="99"/>
        <v>4.999999999999984</v>
      </c>
    </row>
    <row r="159" spans="19:60">
      <c r="S159" s="68">
        <f t="shared" si="110"/>
        <v>7</v>
      </c>
      <c r="T159" s="69">
        <f t="shared" si="110"/>
        <v>2</v>
      </c>
      <c r="U159" s="70">
        <f t="shared" si="84"/>
        <v>5</v>
      </c>
      <c r="V159" s="68">
        <f t="shared" si="109"/>
        <v>2</v>
      </c>
      <c r="W159" s="70">
        <f t="shared" si="109"/>
        <v>7</v>
      </c>
      <c r="X159" s="71">
        <f t="shared" si="109"/>
        <v>0.7142857142857143</v>
      </c>
      <c r="Y159" s="71">
        <f t="shared" si="109"/>
        <v>0.5</v>
      </c>
      <c r="Z159" s="69">
        <f t="shared" si="109"/>
        <v>10000</v>
      </c>
      <c r="AA159" s="69">
        <f t="shared" ca="1" si="109"/>
        <v>9821.692076715015</v>
      </c>
      <c r="AB159" s="69">
        <f t="shared" ca="1" si="101"/>
        <v>-178.30792328498501</v>
      </c>
      <c r="AC159" s="69">
        <f t="shared" ca="1" si="102"/>
        <v>179.70767495135402</v>
      </c>
      <c r="AD159" s="73">
        <f t="shared" si="107"/>
        <v>4.8999999999999844</v>
      </c>
      <c r="AE159" s="69">
        <f t="shared" si="111"/>
        <v>0.70000000000000007</v>
      </c>
      <c r="AF159" s="69">
        <f t="shared" si="111"/>
        <v>5.6000000000000005</v>
      </c>
      <c r="AG159" s="78">
        <f t="shared" si="111"/>
        <v>200</v>
      </c>
      <c r="AH159" s="60">
        <f t="shared" si="111"/>
        <v>50</v>
      </c>
      <c r="AI159" s="60">
        <f t="shared" si="111"/>
        <v>280</v>
      </c>
      <c r="AJ159" s="60">
        <f t="shared" si="111"/>
        <v>10280</v>
      </c>
      <c r="AK159" s="60">
        <f t="shared" si="111"/>
        <v>423.30792328498489</v>
      </c>
      <c r="AL159" s="60">
        <f t="shared" si="111"/>
        <v>8.4661584656996975</v>
      </c>
      <c r="AM159" s="60">
        <f t="shared" ca="1" si="111"/>
        <v>-239.56173479223713</v>
      </c>
      <c r="AN159" s="60">
        <f t="shared" ca="1" si="111"/>
        <v>-239.56173479223713</v>
      </c>
      <c r="AO159" s="60">
        <f t="shared" ca="1" si="111"/>
        <v>239.56173479223713</v>
      </c>
      <c r="AP159" s="63">
        <f t="shared" si="85"/>
        <v>35</v>
      </c>
      <c r="AQ159" s="62">
        <f t="shared" si="86"/>
        <v>2.8706445848366791</v>
      </c>
      <c r="AR159" s="62">
        <f t="shared" si="87"/>
        <v>143.53222924183396</v>
      </c>
      <c r="AS159" s="62">
        <f t="shared" si="88"/>
        <v>287.06445848366792</v>
      </c>
      <c r="AT159" s="62">
        <f t="shared" si="89"/>
        <v>-143.53222924183396</v>
      </c>
      <c r="AU159" s="62">
        <f t="shared" si="90"/>
        <v>717.66114620916983</v>
      </c>
      <c r="AV159" s="62">
        <f t="shared" si="91"/>
        <v>-287.06445848366792</v>
      </c>
      <c r="AW159" s="63">
        <f t="shared" si="103"/>
        <v>430.59668772550191</v>
      </c>
      <c r="AX159" s="61" t="str">
        <f t="shared" ca="1" si="92"/>
        <v>VINTO</v>
      </c>
      <c r="AY159" s="69">
        <f t="shared" ca="1" si="104"/>
        <v>10040.438265207762</v>
      </c>
      <c r="AZ159" s="51">
        <f t="shared" si="93"/>
        <v>1004.7256046928377</v>
      </c>
      <c r="BA159" s="55">
        <f t="shared" ca="1" si="94"/>
        <v>0.10229658971643106</v>
      </c>
      <c r="BB159" s="55">
        <f t="shared" ca="1" si="105"/>
        <v>2.4149049565076823</v>
      </c>
      <c r="BC159" s="64">
        <f t="shared" ca="1" si="95"/>
        <v>252.2887644405169</v>
      </c>
      <c r="BE159" s="52" t="str">
        <f t="shared" ca="1" si="96"/>
        <v/>
      </c>
      <c r="BF159" s="52">
        <f t="shared" ca="1" si="97"/>
        <v>4.8999999999999844</v>
      </c>
      <c r="BG159" s="52">
        <f t="shared" ca="1" si="98"/>
        <v>4.8999999999999844</v>
      </c>
      <c r="BH159" s="52">
        <f t="shared" ca="1" si="99"/>
        <v>4.8999999999999844</v>
      </c>
    </row>
    <row r="160" spans="19:60">
      <c r="S160" s="68">
        <f t="shared" si="110"/>
        <v>7</v>
      </c>
      <c r="T160" s="69">
        <f t="shared" si="110"/>
        <v>2</v>
      </c>
      <c r="U160" s="70">
        <f t="shared" si="84"/>
        <v>5</v>
      </c>
      <c r="V160" s="68">
        <f t="shared" si="109"/>
        <v>2</v>
      </c>
      <c r="W160" s="70">
        <f t="shared" si="109"/>
        <v>7</v>
      </c>
      <c r="X160" s="71">
        <f t="shared" si="109"/>
        <v>0.7142857142857143</v>
      </c>
      <c r="Y160" s="71">
        <f t="shared" si="109"/>
        <v>0.5</v>
      </c>
      <c r="Z160" s="69">
        <f t="shared" si="109"/>
        <v>10000</v>
      </c>
      <c r="AA160" s="69">
        <f t="shared" ca="1" si="109"/>
        <v>9821.692076715015</v>
      </c>
      <c r="AB160" s="69">
        <f t="shared" ca="1" si="101"/>
        <v>-178.30792328498501</v>
      </c>
      <c r="AC160" s="69">
        <f t="shared" ca="1" si="102"/>
        <v>179.70767495135402</v>
      </c>
      <c r="AD160" s="73">
        <f t="shared" si="107"/>
        <v>4.7999999999999847</v>
      </c>
      <c r="AE160" s="69">
        <f t="shared" si="111"/>
        <v>0.70000000000000007</v>
      </c>
      <c r="AF160" s="69">
        <f t="shared" si="111"/>
        <v>5.6000000000000005</v>
      </c>
      <c r="AG160" s="78">
        <f t="shared" si="111"/>
        <v>200</v>
      </c>
      <c r="AH160" s="60">
        <f t="shared" si="111"/>
        <v>50</v>
      </c>
      <c r="AI160" s="60">
        <f t="shared" si="111"/>
        <v>280</v>
      </c>
      <c r="AJ160" s="60">
        <f t="shared" si="111"/>
        <v>10280</v>
      </c>
      <c r="AK160" s="60">
        <f t="shared" si="111"/>
        <v>423.30792328498489</v>
      </c>
      <c r="AL160" s="60">
        <f t="shared" si="111"/>
        <v>8.4661584656996975</v>
      </c>
      <c r="AM160" s="60">
        <f t="shared" ca="1" si="111"/>
        <v>-239.56173479223713</v>
      </c>
      <c r="AN160" s="60">
        <f t="shared" ca="1" si="111"/>
        <v>-239.56173479223713</v>
      </c>
      <c r="AO160" s="60">
        <f t="shared" ca="1" si="111"/>
        <v>239.56173479223713</v>
      </c>
      <c r="AP160" s="63">
        <f t="shared" si="85"/>
        <v>35</v>
      </c>
      <c r="AQ160" s="62">
        <f t="shared" si="86"/>
        <v>2.9096163470207763</v>
      </c>
      <c r="AR160" s="62">
        <f t="shared" si="87"/>
        <v>145.48081735103881</v>
      </c>
      <c r="AS160" s="62">
        <f t="shared" si="88"/>
        <v>290.96163470207762</v>
      </c>
      <c r="AT160" s="62">
        <f t="shared" si="89"/>
        <v>-145.48081735103881</v>
      </c>
      <c r="AU160" s="62">
        <f t="shared" si="90"/>
        <v>727.40408675519404</v>
      </c>
      <c r="AV160" s="62">
        <f t="shared" si="91"/>
        <v>-290.96163470207762</v>
      </c>
      <c r="AW160" s="63">
        <f t="shared" si="103"/>
        <v>436.44245205311643</v>
      </c>
      <c r="AX160" s="61" t="str">
        <f t="shared" ca="1" si="92"/>
        <v>VINTO</v>
      </c>
      <c r="AY160" s="69">
        <f t="shared" ca="1" si="104"/>
        <v>10040.438265207762</v>
      </c>
      <c r="AZ160" s="51">
        <f t="shared" si="93"/>
        <v>1018.3657214572717</v>
      </c>
      <c r="BA160" s="55">
        <f t="shared" ca="1" si="94"/>
        <v>0.10368536434486517</v>
      </c>
      <c r="BB160" s="55">
        <f t="shared" ca="1" si="105"/>
        <v>2.4476896147545926</v>
      </c>
      <c r="BC160" s="64">
        <f t="shared" ca="1" si="95"/>
        <v>258.13452876813142</v>
      </c>
      <c r="BE160" s="52" t="str">
        <f t="shared" ca="1" si="96"/>
        <v/>
      </c>
      <c r="BF160" s="52">
        <f t="shared" ca="1" si="97"/>
        <v>4.7999999999999847</v>
      </c>
      <c r="BG160" s="52">
        <f t="shared" ca="1" si="98"/>
        <v>4.7999999999999847</v>
      </c>
      <c r="BH160" s="52">
        <f t="shared" ca="1" si="99"/>
        <v>4.7999999999999847</v>
      </c>
    </row>
    <row r="161" spans="19:60">
      <c r="S161" s="68">
        <f t="shared" si="110"/>
        <v>7</v>
      </c>
      <c r="T161" s="69">
        <f t="shared" si="110"/>
        <v>2</v>
      </c>
      <c r="U161" s="70">
        <f t="shared" si="84"/>
        <v>5</v>
      </c>
      <c r="V161" s="68">
        <f t="shared" si="109"/>
        <v>2</v>
      </c>
      <c r="W161" s="70">
        <f t="shared" si="109"/>
        <v>7</v>
      </c>
      <c r="X161" s="71">
        <f t="shared" si="109"/>
        <v>0.7142857142857143</v>
      </c>
      <c r="Y161" s="71">
        <f t="shared" si="109"/>
        <v>0.5</v>
      </c>
      <c r="Z161" s="69">
        <f t="shared" si="109"/>
        <v>10000</v>
      </c>
      <c r="AA161" s="69">
        <f t="shared" ca="1" si="109"/>
        <v>9821.692076715015</v>
      </c>
      <c r="AB161" s="69">
        <f t="shared" ca="1" si="101"/>
        <v>-178.30792328498501</v>
      </c>
      <c r="AC161" s="69">
        <f t="shared" ca="1" si="102"/>
        <v>179.70767495135402</v>
      </c>
      <c r="AD161" s="73">
        <f t="shared" si="107"/>
        <v>4.6999999999999851</v>
      </c>
      <c r="AE161" s="69">
        <f t="shared" si="111"/>
        <v>0.70000000000000007</v>
      </c>
      <c r="AF161" s="69">
        <f t="shared" si="111"/>
        <v>5.6000000000000005</v>
      </c>
      <c r="AG161" s="78">
        <f t="shared" si="111"/>
        <v>200</v>
      </c>
      <c r="AH161" s="60">
        <f t="shared" si="111"/>
        <v>50</v>
      </c>
      <c r="AI161" s="60">
        <f t="shared" si="111"/>
        <v>280</v>
      </c>
      <c r="AJ161" s="60">
        <f t="shared" si="111"/>
        <v>10280</v>
      </c>
      <c r="AK161" s="60">
        <f t="shared" si="111"/>
        <v>423.30792328498489</v>
      </c>
      <c r="AL161" s="60">
        <f t="shared" si="111"/>
        <v>8.4661584656996975</v>
      </c>
      <c r="AM161" s="60">
        <f t="shared" ca="1" si="111"/>
        <v>-239.56173479223713</v>
      </c>
      <c r="AN161" s="60">
        <f t="shared" ca="1" si="111"/>
        <v>-239.56173479223713</v>
      </c>
      <c r="AO161" s="60">
        <f t="shared" ca="1" si="111"/>
        <v>239.56173479223713</v>
      </c>
      <c r="AP161" s="63">
        <f t="shared" si="85"/>
        <v>35</v>
      </c>
      <c r="AQ161" s="62">
        <f t="shared" si="86"/>
        <v>2.9502464820637715</v>
      </c>
      <c r="AR161" s="62">
        <f t="shared" si="87"/>
        <v>147.51232410318858</v>
      </c>
      <c r="AS161" s="62">
        <f t="shared" si="88"/>
        <v>295.02464820637715</v>
      </c>
      <c r="AT161" s="62">
        <f t="shared" si="89"/>
        <v>-147.51232410318858</v>
      </c>
      <c r="AU161" s="62">
        <f t="shared" si="90"/>
        <v>737.56162051594288</v>
      </c>
      <c r="AV161" s="62">
        <f t="shared" si="91"/>
        <v>-295.02464820637715</v>
      </c>
      <c r="AW161" s="63">
        <f t="shared" si="103"/>
        <v>442.53697230956573</v>
      </c>
      <c r="AX161" s="61" t="str">
        <f t="shared" ca="1" si="92"/>
        <v>VINTO</v>
      </c>
      <c r="AY161" s="69">
        <f t="shared" ca="1" si="104"/>
        <v>10040.438265207762</v>
      </c>
      <c r="AZ161" s="51">
        <f t="shared" si="93"/>
        <v>1032.58626872232</v>
      </c>
      <c r="BA161" s="55">
        <f t="shared" ca="1" si="94"/>
        <v>0.10513323576599859</v>
      </c>
      <c r="BB161" s="55">
        <f t="shared" ca="1" si="105"/>
        <v>2.4818693648417978</v>
      </c>
      <c r="BC161" s="64">
        <f t="shared" ca="1" si="95"/>
        <v>264.22904902458072</v>
      </c>
      <c r="BE161" s="52" t="str">
        <f t="shared" ca="1" si="96"/>
        <v/>
      </c>
      <c r="BF161" s="52">
        <f t="shared" ca="1" si="97"/>
        <v>4.6999999999999851</v>
      </c>
      <c r="BG161" s="52">
        <f t="shared" ca="1" si="98"/>
        <v>4.6999999999999851</v>
      </c>
      <c r="BH161" s="52">
        <f t="shared" ca="1" si="99"/>
        <v>4.6999999999999851</v>
      </c>
    </row>
    <row r="162" spans="19:60">
      <c r="S162" s="68">
        <f t="shared" si="110"/>
        <v>7</v>
      </c>
      <c r="T162" s="69">
        <f t="shared" si="110"/>
        <v>2</v>
      </c>
      <c r="U162" s="70">
        <f t="shared" si="84"/>
        <v>5</v>
      </c>
      <c r="V162" s="68">
        <f t="shared" si="109"/>
        <v>2</v>
      </c>
      <c r="W162" s="70">
        <f t="shared" si="109"/>
        <v>7</v>
      </c>
      <c r="X162" s="71">
        <f t="shared" si="109"/>
        <v>0.7142857142857143</v>
      </c>
      <c r="Y162" s="71">
        <f t="shared" si="109"/>
        <v>0.5</v>
      </c>
      <c r="Z162" s="69">
        <f t="shared" si="109"/>
        <v>10000</v>
      </c>
      <c r="AA162" s="69">
        <f t="shared" ca="1" si="109"/>
        <v>9821.692076715015</v>
      </c>
      <c r="AB162" s="69">
        <f t="shared" ca="1" si="101"/>
        <v>-178.30792328498501</v>
      </c>
      <c r="AC162" s="69">
        <f t="shared" ca="1" si="102"/>
        <v>179.70767495135402</v>
      </c>
      <c r="AD162" s="73">
        <f t="shared" si="107"/>
        <v>4.5999999999999854</v>
      </c>
      <c r="AE162" s="69">
        <f t="shared" si="111"/>
        <v>0.70000000000000007</v>
      </c>
      <c r="AF162" s="69">
        <f t="shared" si="111"/>
        <v>5.6000000000000005</v>
      </c>
      <c r="AG162" s="78">
        <f t="shared" si="111"/>
        <v>200</v>
      </c>
      <c r="AH162" s="60">
        <f t="shared" si="111"/>
        <v>50</v>
      </c>
      <c r="AI162" s="60">
        <f t="shared" si="111"/>
        <v>280</v>
      </c>
      <c r="AJ162" s="60">
        <f t="shared" si="111"/>
        <v>10280</v>
      </c>
      <c r="AK162" s="60">
        <f t="shared" si="111"/>
        <v>423.30792328498489</v>
      </c>
      <c r="AL162" s="60">
        <f t="shared" si="111"/>
        <v>8.4661584656996975</v>
      </c>
      <c r="AM162" s="60">
        <f t="shared" ca="1" si="111"/>
        <v>-239.56173479223713</v>
      </c>
      <c r="AN162" s="60">
        <f t="shared" ca="1" si="111"/>
        <v>-239.56173479223713</v>
      </c>
      <c r="AO162" s="60">
        <f t="shared" ca="1" si="111"/>
        <v>239.56173479223713</v>
      </c>
      <c r="AP162" s="63">
        <f t="shared" si="85"/>
        <v>35</v>
      </c>
      <c r="AQ162" s="62">
        <f t="shared" si="86"/>
        <v>2.9926431447173316</v>
      </c>
      <c r="AR162" s="62">
        <f t="shared" si="87"/>
        <v>149.63215723586657</v>
      </c>
      <c r="AS162" s="62">
        <f t="shared" si="88"/>
        <v>299.26431447173314</v>
      </c>
      <c r="AT162" s="62">
        <f t="shared" si="89"/>
        <v>-149.63215723586657</v>
      </c>
      <c r="AU162" s="62">
        <f t="shared" si="90"/>
        <v>748.16078617933283</v>
      </c>
      <c r="AV162" s="62">
        <f t="shared" si="91"/>
        <v>-299.26431447173314</v>
      </c>
      <c r="AW162" s="63">
        <f t="shared" si="103"/>
        <v>448.89647170759969</v>
      </c>
      <c r="AX162" s="61" t="str">
        <f t="shared" ca="1" si="92"/>
        <v>VINTO</v>
      </c>
      <c r="AY162" s="69">
        <f t="shared" ca="1" si="104"/>
        <v>10040.438265207762</v>
      </c>
      <c r="AZ162" s="51">
        <f t="shared" si="93"/>
        <v>1047.425100651066</v>
      </c>
      <c r="BA162" s="55">
        <f t="shared" ca="1" si="94"/>
        <v>0.10664405811848565</v>
      </c>
      <c r="BB162" s="55">
        <f t="shared" ca="1" si="105"/>
        <v>2.5175351910197503</v>
      </c>
      <c r="BC162" s="64">
        <f t="shared" ca="1" si="95"/>
        <v>270.58854842261468</v>
      </c>
      <c r="BE162" s="52" t="str">
        <f t="shared" ca="1" si="96"/>
        <v/>
      </c>
      <c r="BF162" s="52">
        <f t="shared" ca="1" si="97"/>
        <v>4.5999999999999854</v>
      </c>
      <c r="BG162" s="52">
        <f t="shared" ca="1" si="98"/>
        <v>4.5999999999999854</v>
      </c>
      <c r="BH162" s="52">
        <f t="shared" ca="1" si="99"/>
        <v>4.5999999999999854</v>
      </c>
    </row>
    <row r="163" spans="19:60">
      <c r="S163" s="68">
        <f t="shared" si="110"/>
        <v>7</v>
      </c>
      <c r="T163" s="69">
        <f t="shared" si="110"/>
        <v>2</v>
      </c>
      <c r="U163" s="70">
        <f t="shared" si="84"/>
        <v>5</v>
      </c>
      <c r="V163" s="68">
        <f t="shared" si="109"/>
        <v>2</v>
      </c>
      <c r="W163" s="70">
        <f t="shared" si="109"/>
        <v>7</v>
      </c>
      <c r="X163" s="71">
        <f t="shared" si="109"/>
        <v>0.7142857142857143</v>
      </c>
      <c r="Y163" s="71">
        <f t="shared" si="109"/>
        <v>0.5</v>
      </c>
      <c r="Z163" s="69">
        <f t="shared" si="109"/>
        <v>10000</v>
      </c>
      <c r="AA163" s="69">
        <f t="shared" ca="1" si="109"/>
        <v>9821.692076715015</v>
      </c>
      <c r="AB163" s="69">
        <f t="shared" ca="1" si="101"/>
        <v>-178.30792328498501</v>
      </c>
      <c r="AC163" s="69">
        <f t="shared" ca="1" si="102"/>
        <v>179.70767495135402</v>
      </c>
      <c r="AD163" s="73">
        <f t="shared" si="107"/>
        <v>4.4999999999999858</v>
      </c>
      <c r="AE163" s="69">
        <f t="shared" si="111"/>
        <v>0.70000000000000007</v>
      </c>
      <c r="AF163" s="69">
        <f t="shared" si="111"/>
        <v>5.6000000000000005</v>
      </c>
      <c r="AG163" s="78">
        <f t="shared" si="111"/>
        <v>200</v>
      </c>
      <c r="AH163" s="60">
        <f t="shared" si="111"/>
        <v>50</v>
      </c>
      <c r="AI163" s="60">
        <f t="shared" si="111"/>
        <v>280</v>
      </c>
      <c r="AJ163" s="60">
        <f t="shared" si="111"/>
        <v>10280</v>
      </c>
      <c r="AK163" s="60">
        <f t="shared" si="111"/>
        <v>423.30792328498489</v>
      </c>
      <c r="AL163" s="60">
        <f t="shared" si="111"/>
        <v>8.4661584656996975</v>
      </c>
      <c r="AM163" s="60">
        <f t="shared" ca="1" si="111"/>
        <v>-239.56173479223713</v>
      </c>
      <c r="AN163" s="60">
        <f t="shared" ca="1" si="111"/>
        <v>-239.56173479223713</v>
      </c>
      <c r="AO163" s="60">
        <f t="shared" ca="1" si="111"/>
        <v>239.56173479223713</v>
      </c>
      <c r="AP163" s="63">
        <f t="shared" si="85"/>
        <v>35</v>
      </c>
      <c r="AQ163" s="62">
        <f t="shared" si="86"/>
        <v>3.0369241034888281</v>
      </c>
      <c r="AR163" s="62">
        <f t="shared" si="87"/>
        <v>151.84620517444139</v>
      </c>
      <c r="AS163" s="62">
        <f t="shared" si="88"/>
        <v>303.69241034888279</v>
      </c>
      <c r="AT163" s="62">
        <f t="shared" si="89"/>
        <v>-151.84620517444139</v>
      </c>
      <c r="AU163" s="62">
        <f t="shared" si="90"/>
        <v>759.23102587220694</v>
      </c>
      <c r="AV163" s="62">
        <f t="shared" si="91"/>
        <v>-303.69241034888279</v>
      </c>
      <c r="AW163" s="63">
        <f t="shared" si="103"/>
        <v>455.53861552332415</v>
      </c>
      <c r="AX163" s="61" t="str">
        <f t="shared" ca="1" si="92"/>
        <v>VINTO</v>
      </c>
      <c r="AY163" s="69">
        <f t="shared" ca="1" si="104"/>
        <v>10040.438265207762</v>
      </c>
      <c r="AZ163" s="51">
        <f t="shared" si="93"/>
        <v>1062.9234362210898</v>
      </c>
      <c r="BA163" s="55">
        <f t="shared" ca="1" si="94"/>
        <v>0.10822202813108325</v>
      </c>
      <c r="BB163" s="55">
        <f t="shared" ca="1" si="105"/>
        <v>2.5547861650278345</v>
      </c>
      <c r="BC163" s="64">
        <f t="shared" ca="1" si="95"/>
        <v>277.23069223833915</v>
      </c>
      <c r="BE163" s="52" t="str">
        <f t="shared" ca="1" si="96"/>
        <v/>
      </c>
      <c r="BF163" s="52">
        <f t="shared" ca="1" si="97"/>
        <v>4.4999999999999858</v>
      </c>
      <c r="BG163" s="52">
        <f t="shared" ca="1" si="98"/>
        <v>4.4999999999999858</v>
      </c>
      <c r="BH163" s="52">
        <f t="shared" ca="1" si="99"/>
        <v>4.4999999999999858</v>
      </c>
    </row>
    <row r="164" spans="19:60">
      <c r="S164" s="68">
        <f t="shared" si="110"/>
        <v>7</v>
      </c>
      <c r="T164" s="69">
        <f t="shared" si="110"/>
        <v>2</v>
      </c>
      <c r="U164" s="70">
        <f t="shared" si="84"/>
        <v>5</v>
      </c>
      <c r="V164" s="68">
        <f t="shared" si="109"/>
        <v>2</v>
      </c>
      <c r="W164" s="70">
        <f t="shared" si="109"/>
        <v>7</v>
      </c>
      <c r="X164" s="71">
        <f t="shared" si="109"/>
        <v>0.7142857142857143</v>
      </c>
      <c r="Y164" s="71">
        <f t="shared" si="109"/>
        <v>0.5</v>
      </c>
      <c r="Z164" s="69">
        <f t="shared" si="109"/>
        <v>10000</v>
      </c>
      <c r="AA164" s="69">
        <f t="shared" ca="1" si="109"/>
        <v>9821.692076715015</v>
      </c>
      <c r="AB164" s="69">
        <f t="shared" ca="1" si="101"/>
        <v>-178.30792328498501</v>
      </c>
      <c r="AC164" s="69">
        <f t="shared" ca="1" si="102"/>
        <v>179.70767495135402</v>
      </c>
      <c r="AD164" s="73">
        <f t="shared" si="107"/>
        <v>4.3999999999999861</v>
      </c>
      <c r="AE164" s="69">
        <f t="shared" si="111"/>
        <v>0.70000000000000007</v>
      </c>
      <c r="AF164" s="69">
        <f t="shared" si="111"/>
        <v>5.6000000000000005</v>
      </c>
      <c r="AG164" s="78">
        <f t="shared" si="111"/>
        <v>200</v>
      </c>
      <c r="AH164" s="60">
        <f t="shared" si="111"/>
        <v>50</v>
      </c>
      <c r="AI164" s="60">
        <f t="shared" si="111"/>
        <v>280</v>
      </c>
      <c r="AJ164" s="60">
        <f t="shared" si="111"/>
        <v>10280</v>
      </c>
      <c r="AK164" s="60">
        <f t="shared" si="111"/>
        <v>423.30792328498489</v>
      </c>
      <c r="AL164" s="60">
        <f t="shared" si="111"/>
        <v>8.4661584656996975</v>
      </c>
      <c r="AM164" s="60">
        <f t="shared" ca="1" si="111"/>
        <v>-239.56173479223713</v>
      </c>
      <c r="AN164" s="60">
        <f t="shared" ca="1" si="111"/>
        <v>-239.56173479223713</v>
      </c>
      <c r="AO164" s="60">
        <f t="shared" ca="1" si="111"/>
        <v>239.56173479223713</v>
      </c>
      <c r="AP164" s="63">
        <f t="shared" si="85"/>
        <v>35</v>
      </c>
      <c r="AQ164" s="62">
        <f t="shared" si="86"/>
        <v>3.083217833113574</v>
      </c>
      <c r="AR164" s="62">
        <f t="shared" si="87"/>
        <v>154.16089165567871</v>
      </c>
      <c r="AS164" s="62">
        <f t="shared" si="88"/>
        <v>308.32178331135742</v>
      </c>
      <c r="AT164" s="62">
        <f t="shared" si="89"/>
        <v>-154.16089165567871</v>
      </c>
      <c r="AU164" s="62">
        <f t="shared" si="90"/>
        <v>770.80445827839355</v>
      </c>
      <c r="AV164" s="62">
        <f t="shared" si="91"/>
        <v>-308.32178331135742</v>
      </c>
      <c r="AW164" s="63">
        <f t="shared" si="103"/>
        <v>462.48267496703613</v>
      </c>
      <c r="AX164" s="61" t="str">
        <f t="shared" ca="1" si="92"/>
        <v>VINTO</v>
      </c>
      <c r="AY164" s="69">
        <f t="shared" ca="1" si="104"/>
        <v>10040.438265207762</v>
      </c>
      <c r="AZ164" s="51">
        <f t="shared" si="93"/>
        <v>1079.1262415897509</v>
      </c>
      <c r="BA164" s="55">
        <f t="shared" ca="1" si="94"/>
        <v>0.10987172405334436</v>
      </c>
      <c r="BB164" s="55">
        <f t="shared" ca="1" si="105"/>
        <v>2.5937303651271955</v>
      </c>
      <c r="BC164" s="64">
        <f t="shared" ca="1" si="95"/>
        <v>284.17475168205112</v>
      </c>
      <c r="BE164" s="52" t="str">
        <f t="shared" ca="1" si="96"/>
        <v/>
      </c>
      <c r="BF164" s="52">
        <f t="shared" ca="1" si="97"/>
        <v>4.3999999999999861</v>
      </c>
      <c r="BG164" s="52">
        <f t="shared" ca="1" si="98"/>
        <v>4.3999999999999861</v>
      </c>
      <c r="BH164" s="52">
        <f t="shared" ca="1" si="99"/>
        <v>4.3999999999999861</v>
      </c>
    </row>
    <row r="165" spans="19:60">
      <c r="S165" s="68">
        <f t="shared" si="110"/>
        <v>7</v>
      </c>
      <c r="T165" s="69">
        <f t="shared" si="110"/>
        <v>2</v>
      </c>
      <c r="U165" s="70">
        <f t="shared" si="84"/>
        <v>5</v>
      </c>
      <c r="V165" s="68">
        <f t="shared" si="109"/>
        <v>2</v>
      </c>
      <c r="W165" s="70">
        <f t="shared" si="109"/>
        <v>7</v>
      </c>
      <c r="X165" s="71">
        <f t="shared" si="109"/>
        <v>0.7142857142857143</v>
      </c>
      <c r="Y165" s="71">
        <f t="shared" si="109"/>
        <v>0.5</v>
      </c>
      <c r="Z165" s="69">
        <f t="shared" si="109"/>
        <v>10000</v>
      </c>
      <c r="AA165" s="69">
        <f t="shared" ca="1" si="109"/>
        <v>9821.692076715015</v>
      </c>
      <c r="AB165" s="69">
        <f t="shared" ca="1" si="101"/>
        <v>-178.30792328498501</v>
      </c>
      <c r="AC165" s="69">
        <f t="shared" ca="1" si="102"/>
        <v>179.70767495135402</v>
      </c>
      <c r="AD165" s="73">
        <f t="shared" si="107"/>
        <v>4.2999999999999865</v>
      </c>
      <c r="AE165" s="69">
        <f t="shared" si="111"/>
        <v>0.70000000000000007</v>
      </c>
      <c r="AF165" s="69">
        <f t="shared" si="111"/>
        <v>5.6000000000000005</v>
      </c>
      <c r="AG165" s="78">
        <f t="shared" si="111"/>
        <v>200</v>
      </c>
      <c r="AH165" s="60">
        <f t="shared" si="111"/>
        <v>50</v>
      </c>
      <c r="AI165" s="60">
        <f t="shared" si="111"/>
        <v>280</v>
      </c>
      <c r="AJ165" s="60">
        <f t="shared" si="111"/>
        <v>10280</v>
      </c>
      <c r="AK165" s="60">
        <f t="shared" si="111"/>
        <v>423.30792328498489</v>
      </c>
      <c r="AL165" s="60">
        <f t="shared" si="111"/>
        <v>8.4661584656996975</v>
      </c>
      <c r="AM165" s="60">
        <f t="shared" ca="1" si="111"/>
        <v>-239.56173479223713</v>
      </c>
      <c r="AN165" s="60">
        <f t="shared" ca="1" si="111"/>
        <v>-239.56173479223713</v>
      </c>
      <c r="AO165" s="60">
        <f t="shared" ca="1" si="111"/>
        <v>239.56173479223713</v>
      </c>
      <c r="AP165" s="63">
        <f t="shared" si="85"/>
        <v>35</v>
      </c>
      <c r="AQ165" s="62">
        <f t="shared" si="86"/>
        <v>3.1316647594650524</v>
      </c>
      <c r="AR165" s="62">
        <f t="shared" si="87"/>
        <v>156.58323797325261</v>
      </c>
      <c r="AS165" s="62">
        <f t="shared" si="88"/>
        <v>313.16647594650522</v>
      </c>
      <c r="AT165" s="62">
        <f t="shared" si="89"/>
        <v>-156.58323797325261</v>
      </c>
      <c r="AU165" s="62">
        <f t="shared" si="90"/>
        <v>782.91618986626304</v>
      </c>
      <c r="AV165" s="62">
        <f t="shared" si="91"/>
        <v>-313.16647594650522</v>
      </c>
      <c r="AW165" s="63">
        <f t="shared" si="103"/>
        <v>469.74971391975782</v>
      </c>
      <c r="AX165" s="61" t="str">
        <f t="shared" ca="1" si="92"/>
        <v>VINTO</v>
      </c>
      <c r="AY165" s="69">
        <f t="shared" ca="1" si="104"/>
        <v>10040.438265207762</v>
      </c>
      <c r="AZ165" s="51">
        <f t="shared" si="93"/>
        <v>1096.0826658127683</v>
      </c>
      <c r="BA165" s="55">
        <f t="shared" ca="1" si="94"/>
        <v>0.11159815001850135</v>
      </c>
      <c r="BB165" s="55">
        <f t="shared" ca="1" si="105"/>
        <v>2.6344859233707121</v>
      </c>
      <c r="BC165" s="64">
        <f t="shared" ca="1" si="95"/>
        <v>291.44179063477281</v>
      </c>
      <c r="BE165" s="52" t="str">
        <f t="shared" ca="1" si="96"/>
        <v/>
      </c>
      <c r="BF165" s="52">
        <f t="shared" ca="1" si="97"/>
        <v>4.2999999999999865</v>
      </c>
      <c r="BG165" s="52">
        <f t="shared" ca="1" si="98"/>
        <v>4.2999999999999865</v>
      </c>
      <c r="BH165" s="52">
        <f t="shared" ca="1" si="99"/>
        <v>4.2999999999999865</v>
      </c>
    </row>
    <row r="166" spans="19:60">
      <c r="S166" s="68">
        <f t="shared" si="110"/>
        <v>7</v>
      </c>
      <c r="T166" s="69">
        <f t="shared" si="110"/>
        <v>2</v>
      </c>
      <c r="U166" s="70">
        <f t="shared" si="84"/>
        <v>5</v>
      </c>
      <c r="V166" s="68">
        <f t="shared" si="109"/>
        <v>2</v>
      </c>
      <c r="W166" s="70">
        <f t="shared" si="109"/>
        <v>7</v>
      </c>
      <c r="X166" s="71">
        <f t="shared" si="109"/>
        <v>0.7142857142857143</v>
      </c>
      <c r="Y166" s="71">
        <f t="shared" si="109"/>
        <v>0.5</v>
      </c>
      <c r="Z166" s="69">
        <f t="shared" si="109"/>
        <v>10000</v>
      </c>
      <c r="AA166" s="69">
        <f t="shared" ca="1" si="109"/>
        <v>9821.692076715015</v>
      </c>
      <c r="AB166" s="69">
        <f t="shared" ca="1" si="101"/>
        <v>-178.30792328498501</v>
      </c>
      <c r="AC166" s="69">
        <f t="shared" ca="1" si="102"/>
        <v>179.70767495135402</v>
      </c>
      <c r="AD166" s="73">
        <f t="shared" si="107"/>
        <v>4.1999999999999869</v>
      </c>
      <c r="AE166" s="69">
        <f t="shared" si="111"/>
        <v>0.70000000000000007</v>
      </c>
      <c r="AF166" s="69">
        <f t="shared" si="111"/>
        <v>5.6000000000000005</v>
      </c>
      <c r="AG166" s="78">
        <f t="shared" si="111"/>
        <v>200</v>
      </c>
      <c r="AH166" s="60">
        <f t="shared" si="111"/>
        <v>50</v>
      </c>
      <c r="AI166" s="60">
        <f t="shared" si="111"/>
        <v>280</v>
      </c>
      <c r="AJ166" s="60">
        <f t="shared" si="111"/>
        <v>10280</v>
      </c>
      <c r="AK166" s="60">
        <f t="shared" si="111"/>
        <v>423.30792328498489</v>
      </c>
      <c r="AL166" s="60">
        <f t="shared" si="111"/>
        <v>8.4661584656996975</v>
      </c>
      <c r="AM166" s="60">
        <f t="shared" ca="1" si="111"/>
        <v>-239.56173479223713</v>
      </c>
      <c r="AN166" s="60">
        <f t="shared" ca="1" si="111"/>
        <v>-239.56173479223713</v>
      </c>
      <c r="AO166" s="60">
        <f t="shared" ca="1" si="111"/>
        <v>239.56173479223713</v>
      </c>
      <c r="AP166" s="63">
        <f t="shared" si="85"/>
        <v>35</v>
      </c>
      <c r="AQ166" s="62">
        <f t="shared" si="86"/>
        <v>3.1824186823094585</v>
      </c>
      <c r="AR166" s="62">
        <f t="shared" si="87"/>
        <v>159.12093411547292</v>
      </c>
      <c r="AS166" s="62">
        <f t="shared" si="88"/>
        <v>318.24186823094584</v>
      </c>
      <c r="AT166" s="62">
        <f t="shared" si="89"/>
        <v>-159.12093411547292</v>
      </c>
      <c r="AU166" s="62">
        <f t="shared" si="90"/>
        <v>795.60467057736457</v>
      </c>
      <c r="AV166" s="62">
        <f t="shared" si="91"/>
        <v>-318.24186823094584</v>
      </c>
      <c r="AW166" s="63">
        <f t="shared" si="103"/>
        <v>477.36280234641873</v>
      </c>
      <c r="AX166" s="61" t="str">
        <f t="shared" ca="1" si="92"/>
        <v>VINTO</v>
      </c>
      <c r="AY166" s="69">
        <f t="shared" ca="1" si="104"/>
        <v>10040.438265207762</v>
      </c>
      <c r="AZ166" s="51">
        <f t="shared" si="93"/>
        <v>1113.8465388083105</v>
      </c>
      <c r="BA166" s="55">
        <f t="shared" ca="1" si="94"/>
        <v>0.11340678674390392</v>
      </c>
      <c r="BB166" s="55">
        <f t="shared" ca="1" si="105"/>
        <v>2.6771822224829682</v>
      </c>
      <c r="BC166" s="64">
        <f t="shared" ca="1" si="95"/>
        <v>299.05487906143372</v>
      </c>
      <c r="BE166" s="52" t="str">
        <f t="shared" ca="1" si="96"/>
        <v/>
      </c>
      <c r="BF166" s="52">
        <f t="shared" ca="1" si="97"/>
        <v>4.1999999999999869</v>
      </c>
      <c r="BG166" s="52">
        <f t="shared" ca="1" si="98"/>
        <v>4.1999999999999869</v>
      </c>
      <c r="BH166" s="52">
        <f t="shared" ca="1" si="99"/>
        <v>4.1999999999999869</v>
      </c>
    </row>
    <row r="167" spans="19:60">
      <c r="S167" s="68">
        <f t="shared" si="110"/>
        <v>7</v>
      </c>
      <c r="T167" s="69">
        <f t="shared" si="110"/>
        <v>2</v>
      </c>
      <c r="U167" s="70">
        <f t="shared" si="84"/>
        <v>5</v>
      </c>
      <c r="V167" s="68">
        <f t="shared" si="109"/>
        <v>2</v>
      </c>
      <c r="W167" s="70">
        <f t="shared" si="109"/>
        <v>7</v>
      </c>
      <c r="X167" s="71">
        <f t="shared" si="109"/>
        <v>0.7142857142857143</v>
      </c>
      <c r="Y167" s="71">
        <f t="shared" si="109"/>
        <v>0.5</v>
      </c>
      <c r="Z167" s="69">
        <f t="shared" si="109"/>
        <v>10000</v>
      </c>
      <c r="AA167" s="69">
        <f t="shared" ca="1" si="109"/>
        <v>9821.692076715015</v>
      </c>
      <c r="AB167" s="69">
        <f t="shared" ca="1" si="101"/>
        <v>-178.30792328498501</v>
      </c>
      <c r="AC167" s="69">
        <f t="shared" ca="1" si="102"/>
        <v>179.70767495135402</v>
      </c>
      <c r="AD167" s="73">
        <f t="shared" si="107"/>
        <v>4.0999999999999872</v>
      </c>
      <c r="AE167" s="69">
        <f t="shared" si="111"/>
        <v>0.70000000000000007</v>
      </c>
      <c r="AF167" s="69">
        <f t="shared" si="111"/>
        <v>5.6000000000000005</v>
      </c>
      <c r="AG167" s="78">
        <f t="shared" si="111"/>
        <v>200</v>
      </c>
      <c r="AH167" s="60">
        <f t="shared" si="111"/>
        <v>50</v>
      </c>
      <c r="AI167" s="60">
        <f t="shared" si="111"/>
        <v>280</v>
      </c>
      <c r="AJ167" s="60">
        <f t="shared" si="111"/>
        <v>10280</v>
      </c>
      <c r="AK167" s="60">
        <f t="shared" si="111"/>
        <v>423.30792328498489</v>
      </c>
      <c r="AL167" s="60">
        <f t="shared" si="111"/>
        <v>8.4661584656996975</v>
      </c>
      <c r="AM167" s="60">
        <f t="shared" ca="1" si="111"/>
        <v>-239.56173479223713</v>
      </c>
      <c r="AN167" s="60">
        <f t="shared" ca="1" si="111"/>
        <v>-239.56173479223713</v>
      </c>
      <c r="AO167" s="60">
        <f t="shared" ca="1" si="111"/>
        <v>239.56173479223713</v>
      </c>
      <c r="AP167" s="63">
        <f t="shared" si="85"/>
        <v>35</v>
      </c>
      <c r="AQ167" s="62">
        <f t="shared" si="86"/>
        <v>3.2356484062682256</v>
      </c>
      <c r="AR167" s="62">
        <f t="shared" si="87"/>
        <v>161.78242031341128</v>
      </c>
      <c r="AS167" s="62">
        <f t="shared" si="88"/>
        <v>323.56484062682256</v>
      </c>
      <c r="AT167" s="62">
        <f t="shared" si="89"/>
        <v>-161.78242031341128</v>
      </c>
      <c r="AU167" s="62">
        <f t="shared" si="90"/>
        <v>808.91210156705642</v>
      </c>
      <c r="AV167" s="62">
        <f t="shared" si="91"/>
        <v>-323.56484062682256</v>
      </c>
      <c r="AW167" s="63">
        <f t="shared" si="103"/>
        <v>485.34726094023387</v>
      </c>
      <c r="AX167" s="61" t="str">
        <f t="shared" ca="1" si="92"/>
        <v>VINTO</v>
      </c>
      <c r="AY167" s="69">
        <f t="shared" ca="1" si="104"/>
        <v>10040.438265207762</v>
      </c>
      <c r="AZ167" s="51">
        <f t="shared" si="93"/>
        <v>1132.476942193879</v>
      </c>
      <c r="BA167" s="55">
        <f t="shared" ca="1" si="94"/>
        <v>0.11530364965103343</v>
      </c>
      <c r="BB167" s="55">
        <f t="shared" ca="1" si="105"/>
        <v>2.7219612678933829</v>
      </c>
      <c r="BC167" s="64">
        <f t="shared" ca="1" si="95"/>
        <v>307.03933765524886</v>
      </c>
      <c r="BE167" s="52" t="str">
        <f t="shared" ca="1" si="96"/>
        <v/>
      </c>
      <c r="BF167" s="52">
        <f t="shared" ca="1" si="97"/>
        <v>4.0999999999999872</v>
      </c>
      <c r="BG167" s="52">
        <f t="shared" ca="1" si="98"/>
        <v>4.0999999999999872</v>
      </c>
      <c r="BH167" s="52">
        <f t="shared" ca="1" si="99"/>
        <v>4.0999999999999872</v>
      </c>
    </row>
    <row r="168" spans="19:60">
      <c r="S168" s="68">
        <f t="shared" si="110"/>
        <v>7</v>
      </c>
      <c r="T168" s="69">
        <f t="shared" si="110"/>
        <v>2</v>
      </c>
      <c r="U168" s="70">
        <f t="shared" ref="U168:U199" si="112">ROUND((1/T168)*S168,0)+1</f>
        <v>5</v>
      </c>
      <c r="V168" s="68">
        <f t="shared" si="109"/>
        <v>2</v>
      </c>
      <c r="W168" s="70">
        <f t="shared" si="109"/>
        <v>7</v>
      </c>
      <c r="X168" s="71">
        <f t="shared" si="109"/>
        <v>0.7142857142857143</v>
      </c>
      <c r="Y168" s="71">
        <f t="shared" si="109"/>
        <v>0.5</v>
      </c>
      <c r="Z168" s="69">
        <f t="shared" si="109"/>
        <v>10000</v>
      </c>
      <c r="AA168" s="69">
        <f t="shared" ca="1" si="109"/>
        <v>9821.692076715015</v>
      </c>
      <c r="AB168" s="69">
        <f t="shared" ca="1" si="101"/>
        <v>-178.30792328498501</v>
      </c>
      <c r="AC168" s="69">
        <f t="shared" ca="1" si="102"/>
        <v>179.70767495135402</v>
      </c>
      <c r="AD168" s="73">
        <f t="shared" si="107"/>
        <v>3.9999999999999871</v>
      </c>
      <c r="AE168" s="69">
        <f t="shared" si="111"/>
        <v>0.70000000000000007</v>
      </c>
      <c r="AF168" s="69">
        <f t="shared" si="111"/>
        <v>5.6000000000000005</v>
      </c>
      <c r="AG168" s="78">
        <f t="shared" si="111"/>
        <v>200</v>
      </c>
      <c r="AH168" s="60">
        <f t="shared" si="111"/>
        <v>50</v>
      </c>
      <c r="AI168" s="60">
        <f t="shared" si="111"/>
        <v>280</v>
      </c>
      <c r="AJ168" s="60">
        <f t="shared" si="111"/>
        <v>10280</v>
      </c>
      <c r="AK168" s="60">
        <f t="shared" si="111"/>
        <v>423.30792328498489</v>
      </c>
      <c r="AL168" s="60">
        <f t="shared" si="111"/>
        <v>8.4661584656996975</v>
      </c>
      <c r="AM168" s="60">
        <f t="shared" ca="1" si="111"/>
        <v>-239.56173479223713</v>
      </c>
      <c r="AN168" s="60">
        <f t="shared" ca="1" si="111"/>
        <v>-239.56173479223713</v>
      </c>
      <c r="AO168" s="60">
        <f t="shared" ca="1" si="111"/>
        <v>239.56173479223713</v>
      </c>
      <c r="AP168" s="63">
        <f t="shared" si="85"/>
        <v>35</v>
      </c>
      <c r="AQ168" s="62">
        <f t="shared" si="86"/>
        <v>3.2915396164249318</v>
      </c>
      <c r="AR168" s="62">
        <f t="shared" si="87"/>
        <v>164.57698082124659</v>
      </c>
      <c r="AS168" s="62">
        <f t="shared" si="88"/>
        <v>329.15396164249319</v>
      </c>
      <c r="AT168" s="62">
        <f t="shared" si="89"/>
        <v>-164.57698082124659</v>
      </c>
      <c r="AU168" s="62">
        <f t="shared" si="90"/>
        <v>822.88490410623297</v>
      </c>
      <c r="AV168" s="62">
        <f t="shared" si="91"/>
        <v>-329.15396164249319</v>
      </c>
      <c r="AW168" s="63">
        <f t="shared" si="103"/>
        <v>493.73094246373978</v>
      </c>
      <c r="AX168" s="61" t="str">
        <f t="shared" ca="1" si="92"/>
        <v>VINTO</v>
      </c>
      <c r="AY168" s="69">
        <f t="shared" ca="1" si="104"/>
        <v>10040.438265207762</v>
      </c>
      <c r="AZ168" s="51">
        <f t="shared" si="93"/>
        <v>1152.038865748726</v>
      </c>
      <c r="BA168" s="55">
        <f t="shared" ca="1" si="94"/>
        <v>0.11729535570351943</v>
      </c>
      <c r="BB168" s="55">
        <f t="shared" ca="1" si="105"/>
        <v>2.7689792655743188</v>
      </c>
      <c r="BC168" s="64">
        <f t="shared" ca="1" si="95"/>
        <v>315.42301917875477</v>
      </c>
      <c r="BE168" s="52" t="str">
        <f t="shared" ca="1" si="96"/>
        <v/>
      </c>
      <c r="BF168" s="52">
        <f t="shared" ca="1" si="97"/>
        <v>3.9999999999999871</v>
      </c>
      <c r="BG168" s="52">
        <f t="shared" ca="1" si="98"/>
        <v>3.9999999999999871</v>
      </c>
      <c r="BH168" s="52">
        <f t="shared" ca="1" si="99"/>
        <v>3.9999999999999871</v>
      </c>
    </row>
    <row r="169" spans="19:60">
      <c r="S169" s="68">
        <f t="shared" si="110"/>
        <v>7</v>
      </c>
      <c r="T169" s="69">
        <f t="shared" si="110"/>
        <v>2</v>
      </c>
      <c r="U169" s="70">
        <f t="shared" si="112"/>
        <v>5</v>
      </c>
      <c r="V169" s="68">
        <f t="shared" ref="V169:AA184" si="113">V168</f>
        <v>2</v>
      </c>
      <c r="W169" s="70">
        <f t="shared" si="113"/>
        <v>7</v>
      </c>
      <c r="X169" s="71">
        <f t="shared" si="113"/>
        <v>0.7142857142857143</v>
      </c>
      <c r="Y169" s="71">
        <f t="shared" si="113"/>
        <v>0.5</v>
      </c>
      <c r="Z169" s="69">
        <f t="shared" si="113"/>
        <v>10000</v>
      </c>
      <c r="AA169" s="69">
        <f t="shared" ca="1" si="113"/>
        <v>9821.692076715015</v>
      </c>
      <c r="AB169" s="69">
        <f t="shared" ca="1" si="101"/>
        <v>-178.30792328498501</v>
      </c>
      <c r="AC169" s="69">
        <f t="shared" ref="AC169:AC200" ca="1" si="114">AC168</f>
        <v>179.70767495135402</v>
      </c>
      <c r="AD169" s="73">
        <f t="shared" si="107"/>
        <v>3.899999999999987</v>
      </c>
      <c r="AE169" s="69">
        <f t="shared" si="111"/>
        <v>0.70000000000000007</v>
      </c>
      <c r="AF169" s="69">
        <f t="shared" si="111"/>
        <v>5.6000000000000005</v>
      </c>
      <c r="AG169" s="78">
        <f t="shared" si="111"/>
        <v>200</v>
      </c>
      <c r="AH169" s="60">
        <f t="shared" si="111"/>
        <v>50</v>
      </c>
      <c r="AI169" s="60">
        <f t="shared" si="111"/>
        <v>280</v>
      </c>
      <c r="AJ169" s="60">
        <f t="shared" si="111"/>
        <v>10280</v>
      </c>
      <c r="AK169" s="60">
        <f t="shared" si="111"/>
        <v>423.30792328498489</v>
      </c>
      <c r="AL169" s="60">
        <f t="shared" si="111"/>
        <v>8.4661584656996975</v>
      </c>
      <c r="AM169" s="60">
        <f t="shared" ca="1" si="111"/>
        <v>-239.56173479223713</v>
      </c>
      <c r="AN169" s="60">
        <f t="shared" ca="1" si="111"/>
        <v>-239.56173479223713</v>
      </c>
      <c r="AO169" s="60">
        <f t="shared" ca="1" si="111"/>
        <v>239.56173479223713</v>
      </c>
      <c r="AP169" s="63">
        <f t="shared" si="85"/>
        <v>35</v>
      </c>
      <c r="AQ169" s="62">
        <f t="shared" si="86"/>
        <v>3.3502970424871097</v>
      </c>
      <c r="AR169" s="62">
        <f t="shared" si="87"/>
        <v>167.51485212435549</v>
      </c>
      <c r="AS169" s="62">
        <f t="shared" si="88"/>
        <v>335.02970424871097</v>
      </c>
      <c r="AT169" s="62">
        <f t="shared" si="89"/>
        <v>-167.51485212435549</v>
      </c>
      <c r="AU169" s="62">
        <f t="shared" si="90"/>
        <v>837.5742606217774</v>
      </c>
      <c r="AV169" s="62">
        <f t="shared" si="91"/>
        <v>-335.02970424871097</v>
      </c>
      <c r="AW169" s="63">
        <f t="shared" si="103"/>
        <v>502.54455637306643</v>
      </c>
      <c r="AX169" s="61" t="str">
        <f t="shared" ca="1" si="92"/>
        <v>VINTO</v>
      </c>
      <c r="AY169" s="69">
        <f t="shared" ca="1" si="104"/>
        <v>10040.438265207762</v>
      </c>
      <c r="AZ169" s="51">
        <f t="shared" si="93"/>
        <v>1172.6039648704884</v>
      </c>
      <c r="BA169" s="55">
        <f t="shared" ca="1" si="94"/>
        <v>0.11938920052792779</v>
      </c>
      <c r="BB169" s="55">
        <f t="shared" ca="1" si="105"/>
        <v>2.8184084426235074</v>
      </c>
      <c r="BC169" s="64">
        <f t="shared" ca="1" si="95"/>
        <v>324.23663308808142</v>
      </c>
      <c r="BE169" s="52" t="str">
        <f t="shared" ca="1" si="96"/>
        <v/>
      </c>
      <c r="BF169" s="52">
        <f t="shared" ca="1" si="97"/>
        <v>3.899999999999987</v>
      </c>
      <c r="BG169" s="52">
        <f t="shared" ca="1" si="98"/>
        <v>3.899999999999987</v>
      </c>
      <c r="BH169" s="52">
        <f t="shared" ca="1" si="99"/>
        <v>3.899999999999987</v>
      </c>
    </row>
    <row r="170" spans="19:60">
      <c r="S170" s="68">
        <f t="shared" ref="S170:T185" si="115">S169</f>
        <v>7</v>
      </c>
      <c r="T170" s="69">
        <f t="shared" si="115"/>
        <v>2</v>
      </c>
      <c r="U170" s="70">
        <f t="shared" si="112"/>
        <v>5</v>
      </c>
      <c r="V170" s="68">
        <f t="shared" si="113"/>
        <v>2</v>
      </c>
      <c r="W170" s="70">
        <f t="shared" si="113"/>
        <v>7</v>
      </c>
      <c r="X170" s="71">
        <f t="shared" si="113"/>
        <v>0.7142857142857143</v>
      </c>
      <c r="Y170" s="71">
        <f t="shared" si="113"/>
        <v>0.5</v>
      </c>
      <c r="Z170" s="69">
        <f t="shared" si="113"/>
        <v>10000</v>
      </c>
      <c r="AA170" s="69">
        <f t="shared" ca="1" si="113"/>
        <v>9821.692076715015</v>
      </c>
      <c r="AB170" s="69">
        <f t="shared" ca="1" si="101"/>
        <v>-178.30792328498501</v>
      </c>
      <c r="AC170" s="69">
        <f t="shared" ca="1" si="114"/>
        <v>179.70767495135402</v>
      </c>
      <c r="AD170" s="73">
        <f t="shared" si="107"/>
        <v>3.7999999999999869</v>
      </c>
      <c r="AE170" s="69">
        <f t="shared" ref="AE170:AO185" si="116">AE169</f>
        <v>0.70000000000000007</v>
      </c>
      <c r="AF170" s="69">
        <f t="shared" si="116"/>
        <v>5.6000000000000005</v>
      </c>
      <c r="AG170" s="78">
        <f t="shared" si="116"/>
        <v>200</v>
      </c>
      <c r="AH170" s="60">
        <f t="shared" si="116"/>
        <v>50</v>
      </c>
      <c r="AI170" s="60">
        <f t="shared" si="116"/>
        <v>280</v>
      </c>
      <c r="AJ170" s="60">
        <f t="shared" si="116"/>
        <v>10280</v>
      </c>
      <c r="AK170" s="60">
        <f t="shared" si="116"/>
        <v>423.30792328498489</v>
      </c>
      <c r="AL170" s="60">
        <f t="shared" si="116"/>
        <v>8.4661584656996975</v>
      </c>
      <c r="AM170" s="60">
        <f t="shared" ca="1" si="116"/>
        <v>-239.56173479223713</v>
      </c>
      <c r="AN170" s="60">
        <f t="shared" ca="1" si="116"/>
        <v>-239.56173479223713</v>
      </c>
      <c r="AO170" s="60">
        <f t="shared" ca="1" si="116"/>
        <v>239.56173479223713</v>
      </c>
      <c r="AP170" s="63">
        <f t="shared" si="85"/>
        <v>35</v>
      </c>
      <c r="AQ170" s="62">
        <f t="shared" si="86"/>
        <v>3.4121469646578233</v>
      </c>
      <c r="AR170" s="62">
        <f t="shared" si="87"/>
        <v>170.60734823289116</v>
      </c>
      <c r="AS170" s="62">
        <f t="shared" si="88"/>
        <v>341.21469646578231</v>
      </c>
      <c r="AT170" s="62">
        <f t="shared" si="89"/>
        <v>-170.60734823289116</v>
      </c>
      <c r="AU170" s="62">
        <f t="shared" si="90"/>
        <v>853.03674116445575</v>
      </c>
      <c r="AV170" s="62">
        <f t="shared" si="91"/>
        <v>-341.21469646578231</v>
      </c>
      <c r="AW170" s="63">
        <f t="shared" si="103"/>
        <v>511.82204469867344</v>
      </c>
      <c r="AX170" s="61" t="str">
        <f t="shared" ca="1" si="92"/>
        <v>VINTO</v>
      </c>
      <c r="AY170" s="69">
        <f t="shared" ca="1" si="104"/>
        <v>10040.438265207762</v>
      </c>
      <c r="AZ170" s="51">
        <f t="shared" si="93"/>
        <v>1194.2514376302381</v>
      </c>
      <c r="BA170" s="55">
        <f t="shared" ca="1" si="94"/>
        <v>0.12159324771151551</v>
      </c>
      <c r="BB170" s="55">
        <f t="shared" ca="1" si="105"/>
        <v>2.870439155306864</v>
      </c>
      <c r="BC170" s="64">
        <f t="shared" ca="1" si="95"/>
        <v>333.51412141368843</v>
      </c>
      <c r="BE170" s="52" t="str">
        <f t="shared" ca="1" si="96"/>
        <v/>
      </c>
      <c r="BF170" s="52">
        <f t="shared" ca="1" si="97"/>
        <v>3.7999999999999869</v>
      </c>
      <c r="BG170" s="52">
        <f t="shared" ca="1" si="98"/>
        <v>3.7999999999999869</v>
      </c>
      <c r="BH170" s="52">
        <f t="shared" ca="1" si="99"/>
        <v>3.7999999999999869</v>
      </c>
    </row>
    <row r="171" spans="19:60">
      <c r="S171" s="68">
        <f t="shared" si="115"/>
        <v>7</v>
      </c>
      <c r="T171" s="69">
        <f t="shared" si="115"/>
        <v>2</v>
      </c>
      <c r="U171" s="70">
        <f t="shared" si="112"/>
        <v>5</v>
      </c>
      <c r="V171" s="68">
        <f t="shared" si="113"/>
        <v>2</v>
      </c>
      <c r="W171" s="70">
        <f t="shared" si="113"/>
        <v>7</v>
      </c>
      <c r="X171" s="71">
        <f t="shared" si="113"/>
        <v>0.7142857142857143</v>
      </c>
      <c r="Y171" s="71">
        <f t="shared" si="113"/>
        <v>0.5</v>
      </c>
      <c r="Z171" s="69">
        <f t="shared" si="113"/>
        <v>10000</v>
      </c>
      <c r="AA171" s="69">
        <f t="shared" ca="1" si="113"/>
        <v>9821.692076715015</v>
      </c>
      <c r="AB171" s="69">
        <f t="shared" ca="1" si="101"/>
        <v>-178.30792328498501</v>
      </c>
      <c r="AC171" s="69">
        <f t="shared" ca="1" si="114"/>
        <v>179.70767495135402</v>
      </c>
      <c r="AD171" s="73">
        <f t="shared" si="107"/>
        <v>3.6999999999999869</v>
      </c>
      <c r="AE171" s="69">
        <f t="shared" si="116"/>
        <v>0.70000000000000007</v>
      </c>
      <c r="AF171" s="69">
        <f t="shared" si="116"/>
        <v>5.6000000000000005</v>
      </c>
      <c r="AG171" s="78">
        <f t="shared" si="116"/>
        <v>200</v>
      </c>
      <c r="AH171" s="60">
        <f t="shared" si="116"/>
        <v>50</v>
      </c>
      <c r="AI171" s="60">
        <f t="shared" si="116"/>
        <v>280</v>
      </c>
      <c r="AJ171" s="60">
        <f t="shared" si="116"/>
        <v>10280</v>
      </c>
      <c r="AK171" s="60">
        <f t="shared" si="116"/>
        <v>423.30792328498489</v>
      </c>
      <c r="AL171" s="60">
        <f t="shared" si="116"/>
        <v>8.4661584656996975</v>
      </c>
      <c r="AM171" s="60">
        <f t="shared" ca="1" si="116"/>
        <v>-239.56173479223713</v>
      </c>
      <c r="AN171" s="60">
        <f t="shared" ca="1" si="116"/>
        <v>-239.56173479223713</v>
      </c>
      <c r="AO171" s="60">
        <f t="shared" ca="1" si="116"/>
        <v>239.56173479223713</v>
      </c>
      <c r="AP171" s="63">
        <f t="shared" si="85"/>
        <v>35</v>
      </c>
      <c r="AQ171" s="62">
        <f t="shared" si="86"/>
        <v>3.4773401258647918</v>
      </c>
      <c r="AR171" s="62">
        <f t="shared" si="87"/>
        <v>173.8670062932396</v>
      </c>
      <c r="AS171" s="62">
        <f t="shared" si="88"/>
        <v>347.7340125864792</v>
      </c>
      <c r="AT171" s="62">
        <f t="shared" si="89"/>
        <v>-173.8670062932396</v>
      </c>
      <c r="AU171" s="62">
        <f t="shared" si="90"/>
        <v>869.33503146619796</v>
      </c>
      <c r="AV171" s="62">
        <f t="shared" si="91"/>
        <v>-347.7340125864792</v>
      </c>
      <c r="AW171" s="63">
        <f t="shared" si="103"/>
        <v>521.60101887971882</v>
      </c>
      <c r="AX171" s="61" t="str">
        <f t="shared" ca="1" si="92"/>
        <v>VINTO</v>
      </c>
      <c r="AY171" s="69">
        <f t="shared" ca="1" si="104"/>
        <v>10040.438265207762</v>
      </c>
      <c r="AZ171" s="51">
        <f t="shared" si="93"/>
        <v>1217.0690440526771</v>
      </c>
      <c r="BA171" s="55">
        <f t="shared" ca="1" si="94"/>
        <v>0.1239164325807026</v>
      </c>
      <c r="BB171" s="55">
        <f t="shared" ca="1" si="105"/>
        <v>2.925282338946078</v>
      </c>
      <c r="BC171" s="64">
        <f t="shared" ca="1" si="95"/>
        <v>343.29309559473381</v>
      </c>
      <c r="BE171" s="52" t="str">
        <f t="shared" ca="1" si="96"/>
        <v/>
      </c>
      <c r="BF171" s="52">
        <f t="shared" ca="1" si="97"/>
        <v>3.6999999999999869</v>
      </c>
      <c r="BG171" s="52">
        <f t="shared" ca="1" si="98"/>
        <v>3.6999999999999869</v>
      </c>
      <c r="BH171" s="52">
        <f t="shared" ca="1" si="99"/>
        <v>3.6999999999999869</v>
      </c>
    </row>
    <row r="172" spans="19:60">
      <c r="S172" s="68">
        <f t="shared" si="115"/>
        <v>7</v>
      </c>
      <c r="T172" s="69">
        <f t="shared" si="115"/>
        <v>2</v>
      </c>
      <c r="U172" s="70">
        <f t="shared" si="112"/>
        <v>5</v>
      </c>
      <c r="V172" s="68">
        <f t="shared" si="113"/>
        <v>2</v>
      </c>
      <c r="W172" s="70">
        <f t="shared" si="113"/>
        <v>7</v>
      </c>
      <c r="X172" s="71">
        <f t="shared" si="113"/>
        <v>0.7142857142857143</v>
      </c>
      <c r="Y172" s="71">
        <f t="shared" si="113"/>
        <v>0.5</v>
      </c>
      <c r="Z172" s="69">
        <f t="shared" si="113"/>
        <v>10000</v>
      </c>
      <c r="AA172" s="69">
        <f t="shared" ca="1" si="113"/>
        <v>9821.692076715015</v>
      </c>
      <c r="AB172" s="69">
        <f t="shared" ca="1" si="101"/>
        <v>-178.30792328498501</v>
      </c>
      <c r="AC172" s="69">
        <f t="shared" ca="1" si="114"/>
        <v>179.70767495135402</v>
      </c>
      <c r="AD172" s="73">
        <f t="shared" si="107"/>
        <v>3.5999999999999868</v>
      </c>
      <c r="AE172" s="69">
        <f t="shared" si="116"/>
        <v>0.70000000000000007</v>
      </c>
      <c r="AF172" s="69">
        <f t="shared" si="116"/>
        <v>5.6000000000000005</v>
      </c>
      <c r="AG172" s="78">
        <f t="shared" si="116"/>
        <v>200</v>
      </c>
      <c r="AH172" s="60">
        <f t="shared" si="116"/>
        <v>50</v>
      </c>
      <c r="AI172" s="60">
        <f t="shared" si="116"/>
        <v>280</v>
      </c>
      <c r="AJ172" s="60">
        <f t="shared" si="116"/>
        <v>10280</v>
      </c>
      <c r="AK172" s="60">
        <f t="shared" si="116"/>
        <v>423.30792328498489</v>
      </c>
      <c r="AL172" s="60">
        <f t="shared" si="116"/>
        <v>8.4661584656996975</v>
      </c>
      <c r="AM172" s="60">
        <f t="shared" ca="1" si="116"/>
        <v>-239.56173479223713</v>
      </c>
      <c r="AN172" s="60">
        <f t="shared" ca="1" si="116"/>
        <v>-239.56173479223713</v>
      </c>
      <c r="AO172" s="60">
        <f t="shared" ca="1" si="116"/>
        <v>239.56173479223713</v>
      </c>
      <c r="AP172" s="63">
        <f t="shared" si="85"/>
        <v>35</v>
      </c>
      <c r="AQ172" s="62">
        <f t="shared" si="86"/>
        <v>3.5461551293610363</v>
      </c>
      <c r="AR172" s="62">
        <f t="shared" si="87"/>
        <v>177.30775646805182</v>
      </c>
      <c r="AS172" s="62">
        <f t="shared" si="88"/>
        <v>354.61551293610364</v>
      </c>
      <c r="AT172" s="62">
        <f t="shared" si="89"/>
        <v>-177.30775646805182</v>
      </c>
      <c r="AU172" s="62">
        <f t="shared" si="90"/>
        <v>886.5387823402591</v>
      </c>
      <c r="AV172" s="62">
        <f t="shared" si="91"/>
        <v>-354.61551293610364</v>
      </c>
      <c r="AW172" s="63">
        <f t="shared" si="103"/>
        <v>531.92326940415546</v>
      </c>
      <c r="AX172" s="61" t="str">
        <f t="shared" ca="1" si="92"/>
        <v>VINTO</v>
      </c>
      <c r="AY172" s="69">
        <f t="shared" ca="1" si="104"/>
        <v>10040.438265207762</v>
      </c>
      <c r="AZ172" s="51">
        <f t="shared" si="93"/>
        <v>1241.1542952763627</v>
      </c>
      <c r="BA172" s="55">
        <f t="shared" ca="1" si="94"/>
        <v>0.12636868327595563</v>
      </c>
      <c r="BB172" s="55">
        <f t="shared" ca="1" si="105"/>
        <v>2.9831723661208036</v>
      </c>
      <c r="BC172" s="64">
        <f t="shared" ca="1" si="95"/>
        <v>353.61534611917045</v>
      </c>
      <c r="BE172" s="52" t="str">
        <f t="shared" ca="1" si="96"/>
        <v/>
      </c>
      <c r="BF172" s="52">
        <f t="shared" ca="1" si="97"/>
        <v>3.5999999999999868</v>
      </c>
      <c r="BG172" s="52">
        <f t="shared" ca="1" si="98"/>
        <v>3.5999999999999868</v>
      </c>
      <c r="BH172" s="52">
        <f t="shared" ca="1" si="99"/>
        <v>3.5999999999999868</v>
      </c>
    </row>
    <row r="173" spans="19:60">
      <c r="S173" s="68">
        <f t="shared" si="115"/>
        <v>7</v>
      </c>
      <c r="T173" s="69">
        <f t="shared" si="115"/>
        <v>2</v>
      </c>
      <c r="U173" s="70">
        <f t="shared" si="112"/>
        <v>5</v>
      </c>
      <c r="V173" s="68">
        <f t="shared" si="113"/>
        <v>2</v>
      </c>
      <c r="W173" s="70">
        <f t="shared" si="113"/>
        <v>7</v>
      </c>
      <c r="X173" s="71">
        <f t="shared" si="113"/>
        <v>0.7142857142857143</v>
      </c>
      <c r="Y173" s="71">
        <f t="shared" si="113"/>
        <v>0.5</v>
      </c>
      <c r="Z173" s="69">
        <f t="shared" si="113"/>
        <v>10000</v>
      </c>
      <c r="AA173" s="69">
        <f t="shared" ca="1" si="113"/>
        <v>9821.692076715015</v>
      </c>
      <c r="AB173" s="69">
        <f t="shared" ca="1" si="101"/>
        <v>-178.30792328498501</v>
      </c>
      <c r="AC173" s="69">
        <f t="shared" ca="1" si="114"/>
        <v>179.70767495135402</v>
      </c>
      <c r="AD173" s="73">
        <f t="shared" si="107"/>
        <v>3.4999999999999867</v>
      </c>
      <c r="AE173" s="69">
        <f t="shared" si="116"/>
        <v>0.70000000000000007</v>
      </c>
      <c r="AF173" s="69">
        <f t="shared" si="116"/>
        <v>5.6000000000000005</v>
      </c>
      <c r="AG173" s="78">
        <f t="shared" si="116"/>
        <v>200</v>
      </c>
      <c r="AH173" s="60">
        <f t="shared" si="116"/>
        <v>50</v>
      </c>
      <c r="AI173" s="60">
        <f t="shared" si="116"/>
        <v>280</v>
      </c>
      <c r="AJ173" s="60">
        <f t="shared" si="116"/>
        <v>10280</v>
      </c>
      <c r="AK173" s="60">
        <f t="shared" si="116"/>
        <v>423.30792328498489</v>
      </c>
      <c r="AL173" s="60">
        <f t="shared" si="116"/>
        <v>8.4661584656996975</v>
      </c>
      <c r="AM173" s="60">
        <f t="shared" ca="1" si="116"/>
        <v>-239.56173479223713</v>
      </c>
      <c r="AN173" s="60">
        <f t="shared" ca="1" si="116"/>
        <v>-239.56173479223713</v>
      </c>
      <c r="AO173" s="60">
        <f t="shared" ca="1" si="116"/>
        <v>239.56173479223713</v>
      </c>
      <c r="AP173" s="63">
        <f t="shared" si="85"/>
        <v>35</v>
      </c>
      <c r="AQ173" s="62">
        <f t="shared" si="86"/>
        <v>3.6189024187713521</v>
      </c>
      <c r="AR173" s="62">
        <f t="shared" si="87"/>
        <v>180.94512093856761</v>
      </c>
      <c r="AS173" s="62">
        <f t="shared" si="88"/>
        <v>361.89024187713522</v>
      </c>
      <c r="AT173" s="62">
        <f t="shared" si="89"/>
        <v>-180.94512093856761</v>
      </c>
      <c r="AU173" s="62">
        <f t="shared" si="90"/>
        <v>904.72560469283803</v>
      </c>
      <c r="AV173" s="62">
        <f t="shared" si="91"/>
        <v>-361.89024187713522</v>
      </c>
      <c r="AW173" s="63">
        <f t="shared" si="103"/>
        <v>542.83536281570287</v>
      </c>
      <c r="AX173" s="61" t="str">
        <f t="shared" ca="1" si="92"/>
        <v>VINTO</v>
      </c>
      <c r="AY173" s="69">
        <f t="shared" ca="1" si="104"/>
        <v>10040.438265207762</v>
      </c>
      <c r="AZ173" s="51">
        <f t="shared" si="93"/>
        <v>1266.6158465699732</v>
      </c>
      <c r="BA173" s="55">
        <f t="shared" ca="1" si="94"/>
        <v>0.12896106258236598</v>
      </c>
      <c r="BB173" s="55">
        <f t="shared" ca="1" si="105"/>
        <v>3.0443703948483711</v>
      </c>
      <c r="BC173" s="64">
        <f t="shared" ca="1" si="95"/>
        <v>364.52743953071786</v>
      </c>
      <c r="BE173" s="52" t="str">
        <f t="shared" ca="1" si="96"/>
        <v/>
      </c>
      <c r="BF173" s="52">
        <f t="shared" ca="1" si="97"/>
        <v>3.4999999999999867</v>
      </c>
      <c r="BG173" s="52">
        <f t="shared" ca="1" si="98"/>
        <v>3.4999999999999867</v>
      </c>
      <c r="BH173" s="52">
        <f t="shared" ca="1" si="99"/>
        <v>3.4999999999999867</v>
      </c>
    </row>
    <row r="174" spans="19:60">
      <c r="S174" s="68">
        <f t="shared" si="115"/>
        <v>7</v>
      </c>
      <c r="T174" s="69">
        <f t="shared" si="115"/>
        <v>2</v>
      </c>
      <c r="U174" s="70">
        <f t="shared" si="112"/>
        <v>5</v>
      </c>
      <c r="V174" s="68">
        <f t="shared" si="113"/>
        <v>2</v>
      </c>
      <c r="W174" s="70">
        <f t="shared" si="113"/>
        <v>7</v>
      </c>
      <c r="X174" s="71">
        <f t="shared" si="113"/>
        <v>0.7142857142857143</v>
      </c>
      <c r="Y174" s="71">
        <f t="shared" si="113"/>
        <v>0.5</v>
      </c>
      <c r="Z174" s="69">
        <f t="shared" si="113"/>
        <v>10000</v>
      </c>
      <c r="AA174" s="69">
        <f t="shared" ca="1" si="113"/>
        <v>9821.692076715015</v>
      </c>
      <c r="AB174" s="69">
        <f t="shared" ca="1" si="101"/>
        <v>-178.30792328498501</v>
      </c>
      <c r="AC174" s="69">
        <f t="shared" ca="1" si="114"/>
        <v>179.70767495135402</v>
      </c>
      <c r="AD174" s="73">
        <f t="shared" si="107"/>
        <v>3.3999999999999866</v>
      </c>
      <c r="AE174" s="69">
        <f t="shared" si="116"/>
        <v>0.70000000000000007</v>
      </c>
      <c r="AF174" s="69">
        <f t="shared" si="116"/>
        <v>5.6000000000000005</v>
      </c>
      <c r="AG174" s="78">
        <f t="shared" si="116"/>
        <v>200</v>
      </c>
      <c r="AH174" s="60">
        <f t="shared" si="116"/>
        <v>50</v>
      </c>
      <c r="AI174" s="60">
        <f t="shared" si="116"/>
        <v>280</v>
      </c>
      <c r="AJ174" s="60">
        <f t="shared" si="116"/>
        <v>10280</v>
      </c>
      <c r="AK174" s="60">
        <f t="shared" si="116"/>
        <v>423.30792328498489</v>
      </c>
      <c r="AL174" s="60">
        <f t="shared" si="116"/>
        <v>8.4661584656996975</v>
      </c>
      <c r="AM174" s="60">
        <f t="shared" ca="1" si="116"/>
        <v>-239.56173479223713</v>
      </c>
      <c r="AN174" s="60">
        <f t="shared" ca="1" si="116"/>
        <v>-239.56173479223713</v>
      </c>
      <c r="AO174" s="60">
        <f t="shared" ca="1" si="116"/>
        <v>239.56173479223713</v>
      </c>
      <c r="AP174" s="63">
        <f t="shared" si="85"/>
        <v>35</v>
      </c>
      <c r="AQ174" s="62">
        <f t="shared" si="86"/>
        <v>3.6959289604999213</v>
      </c>
      <c r="AR174" s="62">
        <f t="shared" si="87"/>
        <v>184.79644802499607</v>
      </c>
      <c r="AS174" s="62">
        <f t="shared" si="88"/>
        <v>369.59289604999213</v>
      </c>
      <c r="AT174" s="62">
        <f t="shared" si="89"/>
        <v>-184.79644802499607</v>
      </c>
      <c r="AU174" s="62">
        <f t="shared" si="90"/>
        <v>923.98224012498031</v>
      </c>
      <c r="AV174" s="62">
        <f t="shared" si="91"/>
        <v>-369.59289604999213</v>
      </c>
      <c r="AW174" s="63">
        <f t="shared" si="103"/>
        <v>554.38934407498823</v>
      </c>
      <c r="AX174" s="61" t="str">
        <f t="shared" ca="1" si="92"/>
        <v>VINTO</v>
      </c>
      <c r="AY174" s="69">
        <f t="shared" ca="1" si="104"/>
        <v>10040.438265207762</v>
      </c>
      <c r="AZ174" s="51">
        <f t="shared" si="93"/>
        <v>1293.5751361749724</v>
      </c>
      <c r="BA174" s="55">
        <f t="shared" ca="1" si="94"/>
        <v>0.13170593478915341</v>
      </c>
      <c r="BB174" s="55">
        <f t="shared" ca="1" si="105"/>
        <v>3.1091683076187357</v>
      </c>
      <c r="BC174" s="64">
        <f t="shared" ca="1" si="95"/>
        <v>376.08142079000322</v>
      </c>
      <c r="BE174" s="52" t="str">
        <f t="shared" ca="1" si="96"/>
        <v/>
      </c>
      <c r="BF174" s="52">
        <f t="shared" ca="1" si="97"/>
        <v>3.3999999999999866</v>
      </c>
      <c r="BG174" s="52">
        <f t="shared" ca="1" si="98"/>
        <v>3.3999999999999866</v>
      </c>
      <c r="BH174" s="52">
        <f t="shared" ca="1" si="99"/>
        <v>3.3999999999999866</v>
      </c>
    </row>
    <row r="175" spans="19:60">
      <c r="S175" s="68">
        <f t="shared" si="115"/>
        <v>7</v>
      </c>
      <c r="T175" s="69">
        <f t="shared" si="115"/>
        <v>2</v>
      </c>
      <c r="U175" s="70">
        <f t="shared" si="112"/>
        <v>5</v>
      </c>
      <c r="V175" s="68">
        <f t="shared" si="113"/>
        <v>2</v>
      </c>
      <c r="W175" s="70">
        <f t="shared" si="113"/>
        <v>7</v>
      </c>
      <c r="X175" s="71">
        <f t="shared" si="113"/>
        <v>0.7142857142857143</v>
      </c>
      <c r="Y175" s="71">
        <f t="shared" si="113"/>
        <v>0.5</v>
      </c>
      <c r="Z175" s="69">
        <f t="shared" si="113"/>
        <v>10000</v>
      </c>
      <c r="AA175" s="69">
        <f t="shared" ca="1" si="113"/>
        <v>9821.692076715015</v>
      </c>
      <c r="AB175" s="69">
        <f t="shared" ca="1" si="101"/>
        <v>-178.30792328498501</v>
      </c>
      <c r="AC175" s="69">
        <f t="shared" ca="1" si="114"/>
        <v>179.70767495135402</v>
      </c>
      <c r="AD175" s="73">
        <f t="shared" si="107"/>
        <v>3.2999999999999865</v>
      </c>
      <c r="AE175" s="69">
        <f t="shared" si="116"/>
        <v>0.70000000000000007</v>
      </c>
      <c r="AF175" s="69">
        <f t="shared" si="116"/>
        <v>5.6000000000000005</v>
      </c>
      <c r="AG175" s="78">
        <f t="shared" si="116"/>
        <v>200</v>
      </c>
      <c r="AH175" s="60">
        <f t="shared" si="116"/>
        <v>50</v>
      </c>
      <c r="AI175" s="60">
        <f t="shared" si="116"/>
        <v>280</v>
      </c>
      <c r="AJ175" s="60">
        <f t="shared" si="116"/>
        <v>10280</v>
      </c>
      <c r="AK175" s="60">
        <f t="shared" si="116"/>
        <v>423.30792328498489</v>
      </c>
      <c r="AL175" s="60">
        <f t="shared" si="116"/>
        <v>8.4661584656996975</v>
      </c>
      <c r="AM175" s="60">
        <f t="shared" ca="1" si="116"/>
        <v>-239.56173479223713</v>
      </c>
      <c r="AN175" s="60">
        <f t="shared" ca="1" si="116"/>
        <v>-239.56173479223713</v>
      </c>
      <c r="AO175" s="60">
        <f t="shared" ca="1" si="116"/>
        <v>239.56173479223713</v>
      </c>
      <c r="AP175" s="63">
        <f t="shared" si="85"/>
        <v>35</v>
      </c>
      <c r="AQ175" s="62">
        <f t="shared" si="86"/>
        <v>3.7776237774847679</v>
      </c>
      <c r="AR175" s="62">
        <f t="shared" si="87"/>
        <v>188.8811888742384</v>
      </c>
      <c r="AS175" s="62">
        <f t="shared" si="88"/>
        <v>377.76237774847681</v>
      </c>
      <c r="AT175" s="62">
        <f t="shared" si="89"/>
        <v>-188.8811888742384</v>
      </c>
      <c r="AU175" s="62">
        <f t="shared" si="90"/>
        <v>944.40594437119205</v>
      </c>
      <c r="AV175" s="62">
        <f t="shared" si="91"/>
        <v>-377.76237774847681</v>
      </c>
      <c r="AW175" s="63">
        <f t="shared" si="103"/>
        <v>566.6435666227153</v>
      </c>
      <c r="AX175" s="61" t="str">
        <f t="shared" ca="1" si="92"/>
        <v>VINTO</v>
      </c>
      <c r="AY175" s="69">
        <f t="shared" ca="1" si="104"/>
        <v>10040.438265207762</v>
      </c>
      <c r="AZ175" s="51">
        <f t="shared" si="93"/>
        <v>1322.1683221196688</v>
      </c>
      <c r="BA175" s="55">
        <f t="shared" ca="1" si="94"/>
        <v>0.1346171628872613</v>
      </c>
      <c r="BB175" s="55">
        <f t="shared" ca="1" si="105"/>
        <v>3.1778933666176088</v>
      </c>
      <c r="BC175" s="64">
        <f t="shared" ca="1" si="95"/>
        <v>388.33564333773029</v>
      </c>
      <c r="BE175" s="52" t="str">
        <f t="shared" ca="1" si="96"/>
        <v/>
      </c>
      <c r="BF175" s="52">
        <f t="shared" ca="1" si="97"/>
        <v>3.2999999999999865</v>
      </c>
      <c r="BG175" s="52">
        <f t="shared" ca="1" si="98"/>
        <v>3.2999999999999865</v>
      </c>
      <c r="BH175" s="52">
        <f t="shared" ca="1" si="99"/>
        <v>3.2999999999999865</v>
      </c>
    </row>
    <row r="176" spans="19:60">
      <c r="S176" s="68">
        <f t="shared" si="115"/>
        <v>7</v>
      </c>
      <c r="T176" s="69">
        <f t="shared" si="115"/>
        <v>2</v>
      </c>
      <c r="U176" s="70">
        <f t="shared" si="112"/>
        <v>5</v>
      </c>
      <c r="V176" s="68">
        <f t="shared" si="113"/>
        <v>2</v>
      </c>
      <c r="W176" s="70">
        <f t="shared" si="113"/>
        <v>7</v>
      </c>
      <c r="X176" s="71">
        <f t="shared" si="113"/>
        <v>0.7142857142857143</v>
      </c>
      <c r="Y176" s="71">
        <f t="shared" si="113"/>
        <v>0.5</v>
      </c>
      <c r="Z176" s="69">
        <f t="shared" si="113"/>
        <v>10000</v>
      </c>
      <c r="AA176" s="69">
        <f t="shared" ca="1" si="113"/>
        <v>9821.692076715015</v>
      </c>
      <c r="AB176" s="69">
        <f t="shared" ca="1" si="101"/>
        <v>-178.30792328498501</v>
      </c>
      <c r="AC176" s="69">
        <f t="shared" ca="1" si="114"/>
        <v>179.70767495135402</v>
      </c>
      <c r="AD176" s="73">
        <f t="shared" si="107"/>
        <v>3.1999999999999864</v>
      </c>
      <c r="AE176" s="69">
        <f t="shared" si="116"/>
        <v>0.70000000000000007</v>
      </c>
      <c r="AF176" s="69">
        <f t="shared" si="116"/>
        <v>5.6000000000000005</v>
      </c>
      <c r="AG176" s="78">
        <f t="shared" si="116"/>
        <v>200</v>
      </c>
      <c r="AH176" s="60">
        <f t="shared" si="116"/>
        <v>50</v>
      </c>
      <c r="AI176" s="60">
        <f t="shared" si="116"/>
        <v>280</v>
      </c>
      <c r="AJ176" s="60">
        <f t="shared" si="116"/>
        <v>10280</v>
      </c>
      <c r="AK176" s="60">
        <f t="shared" si="116"/>
        <v>423.30792328498489</v>
      </c>
      <c r="AL176" s="60">
        <f t="shared" si="116"/>
        <v>8.4661584656996975</v>
      </c>
      <c r="AM176" s="60">
        <f t="shared" ca="1" si="116"/>
        <v>-239.56173479223713</v>
      </c>
      <c r="AN176" s="60">
        <f t="shared" ca="1" si="116"/>
        <v>-239.56173479223713</v>
      </c>
      <c r="AO176" s="60">
        <f t="shared" ca="1" si="116"/>
        <v>239.56173479223713</v>
      </c>
      <c r="AP176" s="63">
        <f t="shared" si="85"/>
        <v>35</v>
      </c>
      <c r="AQ176" s="62">
        <f t="shared" si="86"/>
        <v>3.8644245205311676</v>
      </c>
      <c r="AR176" s="62">
        <f t="shared" si="87"/>
        <v>193.22122602655838</v>
      </c>
      <c r="AS176" s="62">
        <f t="shared" si="88"/>
        <v>386.44245205311677</v>
      </c>
      <c r="AT176" s="62">
        <f t="shared" si="89"/>
        <v>-193.22122602655838</v>
      </c>
      <c r="AU176" s="62">
        <f t="shared" si="90"/>
        <v>966.10613013279192</v>
      </c>
      <c r="AV176" s="62">
        <f t="shared" si="91"/>
        <v>-386.44245205311677</v>
      </c>
      <c r="AW176" s="63">
        <f t="shared" si="103"/>
        <v>579.66367807967515</v>
      </c>
      <c r="AX176" s="61" t="str">
        <f t="shared" ca="1" si="92"/>
        <v>VINTO</v>
      </c>
      <c r="AY176" s="69">
        <f t="shared" ca="1" si="104"/>
        <v>10040.438265207762</v>
      </c>
      <c r="AZ176" s="51">
        <f t="shared" si="93"/>
        <v>1352.5485821859088</v>
      </c>
      <c r="BA176" s="55">
        <f t="shared" ca="1" si="94"/>
        <v>0.13771034274150093</v>
      </c>
      <c r="BB176" s="55">
        <f t="shared" ca="1" si="105"/>
        <v>3.25091374180391</v>
      </c>
      <c r="BC176" s="64">
        <f t="shared" ca="1" si="95"/>
        <v>401.35575479469014</v>
      </c>
      <c r="BE176" s="52" t="str">
        <f t="shared" ca="1" si="96"/>
        <v/>
      </c>
      <c r="BF176" s="52">
        <f t="shared" ca="1" si="97"/>
        <v>3.1999999999999864</v>
      </c>
      <c r="BG176" s="52">
        <f t="shared" ca="1" si="98"/>
        <v>3.1999999999999864</v>
      </c>
      <c r="BH176" s="52">
        <f t="shared" ca="1" si="99"/>
        <v>3.1999999999999864</v>
      </c>
    </row>
    <row r="177" spans="19:60">
      <c r="S177" s="68">
        <f t="shared" si="115"/>
        <v>7</v>
      </c>
      <c r="T177" s="69">
        <f t="shared" si="115"/>
        <v>2</v>
      </c>
      <c r="U177" s="70">
        <f t="shared" si="112"/>
        <v>5</v>
      </c>
      <c r="V177" s="68">
        <f t="shared" si="113"/>
        <v>2</v>
      </c>
      <c r="W177" s="70">
        <f t="shared" si="113"/>
        <v>7</v>
      </c>
      <c r="X177" s="71">
        <f t="shared" si="113"/>
        <v>0.7142857142857143</v>
      </c>
      <c r="Y177" s="71">
        <f t="shared" si="113"/>
        <v>0.5</v>
      </c>
      <c r="Z177" s="69">
        <f t="shared" si="113"/>
        <v>10000</v>
      </c>
      <c r="AA177" s="69">
        <f t="shared" ca="1" si="113"/>
        <v>9821.692076715015</v>
      </c>
      <c r="AB177" s="69">
        <f t="shared" ca="1" si="101"/>
        <v>-178.30792328498501</v>
      </c>
      <c r="AC177" s="69">
        <f t="shared" ca="1" si="114"/>
        <v>179.70767495135402</v>
      </c>
      <c r="AD177" s="73">
        <f t="shared" si="107"/>
        <v>3.0999999999999863</v>
      </c>
      <c r="AE177" s="69">
        <f t="shared" si="116"/>
        <v>0.70000000000000007</v>
      </c>
      <c r="AF177" s="69">
        <f t="shared" si="116"/>
        <v>5.6000000000000005</v>
      </c>
      <c r="AG177" s="78">
        <f t="shared" si="116"/>
        <v>200</v>
      </c>
      <c r="AH177" s="60">
        <f t="shared" si="116"/>
        <v>50</v>
      </c>
      <c r="AI177" s="60">
        <f t="shared" si="116"/>
        <v>280</v>
      </c>
      <c r="AJ177" s="60">
        <f t="shared" si="116"/>
        <v>10280</v>
      </c>
      <c r="AK177" s="60">
        <f t="shared" si="116"/>
        <v>423.30792328498489</v>
      </c>
      <c r="AL177" s="60">
        <f t="shared" si="116"/>
        <v>8.4661584656996975</v>
      </c>
      <c r="AM177" s="60">
        <f t="shared" ca="1" si="116"/>
        <v>-239.56173479223713</v>
      </c>
      <c r="AN177" s="60">
        <f t="shared" ca="1" si="116"/>
        <v>-239.56173479223713</v>
      </c>
      <c r="AO177" s="60">
        <f t="shared" ca="1" si="116"/>
        <v>239.56173479223713</v>
      </c>
      <c r="AP177" s="63">
        <f t="shared" si="85"/>
        <v>35</v>
      </c>
      <c r="AQ177" s="62">
        <f t="shared" si="86"/>
        <v>3.9568253115160443</v>
      </c>
      <c r="AR177" s="62">
        <f t="shared" si="87"/>
        <v>197.84126557580223</v>
      </c>
      <c r="AS177" s="62">
        <f t="shared" si="88"/>
        <v>395.68253115160445</v>
      </c>
      <c r="AT177" s="62">
        <f t="shared" si="89"/>
        <v>-197.84126557580223</v>
      </c>
      <c r="AU177" s="62">
        <f t="shared" si="90"/>
        <v>989.20632787901116</v>
      </c>
      <c r="AV177" s="62">
        <f t="shared" si="91"/>
        <v>-395.68253115160445</v>
      </c>
      <c r="AW177" s="63">
        <f t="shared" si="103"/>
        <v>593.52379672740676</v>
      </c>
      <c r="AX177" s="61" t="str">
        <f t="shared" ca="1" si="92"/>
        <v>VINTO</v>
      </c>
      <c r="AY177" s="69">
        <f t="shared" ca="1" si="104"/>
        <v>10040.438265207762</v>
      </c>
      <c r="AZ177" s="51">
        <f t="shared" si="93"/>
        <v>1384.8888590306155</v>
      </c>
      <c r="BA177" s="55">
        <f t="shared" ca="1" si="94"/>
        <v>0.14100308258633665</v>
      </c>
      <c r="BB177" s="55">
        <f t="shared" ca="1" si="105"/>
        <v>3.3286451089377156</v>
      </c>
      <c r="BC177" s="64">
        <f t="shared" ca="1" si="95"/>
        <v>415.21587344242175</v>
      </c>
      <c r="BE177" s="52" t="str">
        <f t="shared" ca="1" si="96"/>
        <v/>
      </c>
      <c r="BF177" s="52">
        <f t="shared" ca="1" si="97"/>
        <v>3.0999999999999863</v>
      </c>
      <c r="BG177" s="52">
        <f t="shared" ca="1" si="98"/>
        <v>3.0999999999999863</v>
      </c>
      <c r="BH177" s="52">
        <f t="shared" ca="1" si="99"/>
        <v>3.0999999999999863</v>
      </c>
    </row>
    <row r="178" spans="19:60">
      <c r="S178" s="68">
        <f t="shared" si="115"/>
        <v>7</v>
      </c>
      <c r="T178" s="69">
        <f t="shared" si="115"/>
        <v>2</v>
      </c>
      <c r="U178" s="70">
        <f t="shared" si="112"/>
        <v>5</v>
      </c>
      <c r="V178" s="68">
        <f t="shared" si="113"/>
        <v>2</v>
      </c>
      <c r="W178" s="70">
        <f t="shared" si="113"/>
        <v>7</v>
      </c>
      <c r="X178" s="71">
        <f t="shared" si="113"/>
        <v>0.7142857142857143</v>
      </c>
      <c r="Y178" s="71">
        <f t="shared" si="113"/>
        <v>0.5</v>
      </c>
      <c r="Z178" s="69">
        <f t="shared" si="113"/>
        <v>10000</v>
      </c>
      <c r="AA178" s="69">
        <f t="shared" ca="1" si="113"/>
        <v>9821.692076715015</v>
      </c>
      <c r="AB178" s="69">
        <f t="shared" ca="1" si="101"/>
        <v>-178.30792328498501</v>
      </c>
      <c r="AC178" s="69">
        <f t="shared" ca="1" si="114"/>
        <v>179.70767495135402</v>
      </c>
      <c r="AD178" s="73">
        <f t="shared" si="107"/>
        <v>2.9999999999999862</v>
      </c>
      <c r="AE178" s="69">
        <f t="shared" si="116"/>
        <v>0.70000000000000007</v>
      </c>
      <c r="AF178" s="69">
        <f t="shared" si="116"/>
        <v>5.6000000000000005</v>
      </c>
      <c r="AG178" s="78">
        <f t="shared" si="116"/>
        <v>200</v>
      </c>
      <c r="AH178" s="60">
        <f t="shared" si="116"/>
        <v>50</v>
      </c>
      <c r="AI178" s="60">
        <f t="shared" si="116"/>
        <v>280</v>
      </c>
      <c r="AJ178" s="60">
        <f t="shared" si="116"/>
        <v>10280</v>
      </c>
      <c r="AK178" s="60">
        <f t="shared" si="116"/>
        <v>423.30792328498489</v>
      </c>
      <c r="AL178" s="60">
        <f t="shared" si="116"/>
        <v>8.4661584656996975</v>
      </c>
      <c r="AM178" s="60">
        <f t="shared" ca="1" si="116"/>
        <v>-239.56173479223713</v>
      </c>
      <c r="AN178" s="60">
        <f t="shared" ca="1" si="116"/>
        <v>-239.56173479223713</v>
      </c>
      <c r="AO178" s="60">
        <f t="shared" ca="1" si="116"/>
        <v>239.56173479223713</v>
      </c>
      <c r="AP178" s="63">
        <f t="shared" si="85"/>
        <v>35</v>
      </c>
      <c r="AQ178" s="62">
        <f t="shared" si="86"/>
        <v>4.0553861552332462</v>
      </c>
      <c r="AR178" s="62">
        <f t="shared" si="87"/>
        <v>202.7693077616623</v>
      </c>
      <c r="AS178" s="62">
        <f t="shared" si="88"/>
        <v>405.53861552332461</v>
      </c>
      <c r="AT178" s="62">
        <f t="shared" si="89"/>
        <v>-202.7693077616623</v>
      </c>
      <c r="AU178" s="62">
        <f t="shared" si="90"/>
        <v>1013.8465388083115</v>
      </c>
      <c r="AV178" s="62">
        <f t="shared" si="91"/>
        <v>-405.53861552332461</v>
      </c>
      <c r="AW178" s="63">
        <f t="shared" si="103"/>
        <v>608.30792328498683</v>
      </c>
      <c r="AX178" s="61" t="str">
        <f t="shared" ca="1" si="92"/>
        <v>VINTO</v>
      </c>
      <c r="AY178" s="69">
        <f t="shared" ca="1" si="104"/>
        <v>10040.438265207762</v>
      </c>
      <c r="AZ178" s="51">
        <f t="shared" si="93"/>
        <v>1419.3851543316362</v>
      </c>
      <c r="BA178" s="55">
        <f t="shared" ca="1" si="94"/>
        <v>0.14451533842082809</v>
      </c>
      <c r="BB178" s="55">
        <f t="shared" ca="1" si="105"/>
        <v>3.4115585672137732</v>
      </c>
      <c r="BC178" s="64">
        <f t="shared" ca="1" si="95"/>
        <v>430.00000000000182</v>
      </c>
      <c r="BE178" s="52" t="str">
        <f t="shared" ca="1" si="96"/>
        <v/>
      </c>
      <c r="BF178" s="52">
        <f t="shared" ca="1" si="97"/>
        <v>2.9999999999999862</v>
      </c>
      <c r="BG178" s="52">
        <f t="shared" ca="1" si="98"/>
        <v>2.9999999999999862</v>
      </c>
      <c r="BH178" s="52">
        <f t="shared" ca="1" si="99"/>
        <v>2.9999999999999862</v>
      </c>
    </row>
    <row r="179" spans="19:60">
      <c r="S179" s="68">
        <f t="shared" si="115"/>
        <v>7</v>
      </c>
      <c r="T179" s="69">
        <f t="shared" si="115"/>
        <v>2</v>
      </c>
      <c r="U179" s="70">
        <f t="shared" si="112"/>
        <v>5</v>
      </c>
      <c r="V179" s="68">
        <f t="shared" si="113"/>
        <v>2</v>
      </c>
      <c r="W179" s="70">
        <f t="shared" si="113"/>
        <v>7</v>
      </c>
      <c r="X179" s="71">
        <f t="shared" si="113"/>
        <v>0.7142857142857143</v>
      </c>
      <c r="Y179" s="71">
        <f t="shared" si="113"/>
        <v>0.5</v>
      </c>
      <c r="Z179" s="69">
        <f t="shared" si="113"/>
        <v>10000</v>
      </c>
      <c r="AA179" s="69">
        <f t="shared" ca="1" si="113"/>
        <v>9821.692076715015</v>
      </c>
      <c r="AB179" s="69">
        <f t="shared" ca="1" si="101"/>
        <v>-178.30792328498501</v>
      </c>
      <c r="AC179" s="69">
        <f t="shared" ca="1" si="114"/>
        <v>179.70767495135402</v>
      </c>
      <c r="AD179" s="73">
        <f t="shared" si="107"/>
        <v>2.8999999999999861</v>
      </c>
      <c r="AE179" s="69">
        <f t="shared" si="116"/>
        <v>0.70000000000000007</v>
      </c>
      <c r="AF179" s="69">
        <f t="shared" si="116"/>
        <v>5.6000000000000005</v>
      </c>
      <c r="AG179" s="78">
        <f t="shared" si="116"/>
        <v>200</v>
      </c>
      <c r="AH179" s="60">
        <f t="shared" si="116"/>
        <v>50</v>
      </c>
      <c r="AI179" s="60">
        <f t="shared" si="116"/>
        <v>280</v>
      </c>
      <c r="AJ179" s="60">
        <f t="shared" si="116"/>
        <v>10280</v>
      </c>
      <c r="AK179" s="60">
        <f t="shared" si="116"/>
        <v>423.30792328498489</v>
      </c>
      <c r="AL179" s="60">
        <f t="shared" si="116"/>
        <v>8.4661584656996975</v>
      </c>
      <c r="AM179" s="60">
        <f t="shared" ca="1" si="116"/>
        <v>-239.56173479223713</v>
      </c>
      <c r="AN179" s="60">
        <f t="shared" ca="1" si="116"/>
        <v>-239.56173479223713</v>
      </c>
      <c r="AO179" s="60">
        <f t="shared" ca="1" si="116"/>
        <v>239.56173479223713</v>
      </c>
      <c r="AP179" s="63">
        <f t="shared" si="85"/>
        <v>35</v>
      </c>
      <c r="AQ179" s="62">
        <f t="shared" si="86"/>
        <v>4.1607442985171517</v>
      </c>
      <c r="AR179" s="62">
        <f t="shared" si="87"/>
        <v>208.0372149258576</v>
      </c>
      <c r="AS179" s="62">
        <f t="shared" si="88"/>
        <v>416.07442985171519</v>
      </c>
      <c r="AT179" s="62">
        <f t="shared" si="89"/>
        <v>-208.0372149258576</v>
      </c>
      <c r="AU179" s="62">
        <f t="shared" si="90"/>
        <v>1040.186074629288</v>
      </c>
      <c r="AV179" s="62">
        <f t="shared" si="91"/>
        <v>-416.07442985171519</v>
      </c>
      <c r="AW179" s="63">
        <f t="shared" si="103"/>
        <v>624.11164477757279</v>
      </c>
      <c r="AX179" s="61" t="str">
        <f t="shared" ca="1" si="92"/>
        <v>VINTO</v>
      </c>
      <c r="AY179" s="69">
        <f t="shared" ca="1" si="104"/>
        <v>10040.438265207762</v>
      </c>
      <c r="AZ179" s="51">
        <f t="shared" si="93"/>
        <v>1456.2605044810032</v>
      </c>
      <c r="BA179" s="55">
        <f t="shared" ca="1" si="94"/>
        <v>0.14826981879562928</v>
      </c>
      <c r="BB179" s="55">
        <f t="shared" ca="1" si="105"/>
        <v>3.5001901950261125</v>
      </c>
      <c r="BC179" s="64">
        <f t="shared" ca="1" si="95"/>
        <v>445.80372149258778</v>
      </c>
      <c r="BE179" s="52" t="str">
        <f t="shared" ca="1" si="96"/>
        <v/>
      </c>
      <c r="BF179" s="52">
        <f t="shared" ca="1" si="97"/>
        <v>2.8999999999999861</v>
      </c>
      <c r="BG179" s="52">
        <f t="shared" ca="1" si="98"/>
        <v>2.8999999999999861</v>
      </c>
      <c r="BH179" s="52">
        <f t="shared" ca="1" si="99"/>
        <v>2.8999999999999861</v>
      </c>
    </row>
    <row r="180" spans="19:60">
      <c r="S180" s="68">
        <f t="shared" si="115"/>
        <v>7</v>
      </c>
      <c r="T180" s="69">
        <f t="shared" si="115"/>
        <v>2</v>
      </c>
      <c r="U180" s="70">
        <f t="shared" si="112"/>
        <v>5</v>
      </c>
      <c r="V180" s="68">
        <f t="shared" si="113"/>
        <v>2</v>
      </c>
      <c r="W180" s="70">
        <f t="shared" si="113"/>
        <v>7</v>
      </c>
      <c r="X180" s="71">
        <f t="shared" si="113"/>
        <v>0.7142857142857143</v>
      </c>
      <c r="Y180" s="71">
        <f t="shared" si="113"/>
        <v>0.5</v>
      </c>
      <c r="Z180" s="69">
        <f t="shared" si="113"/>
        <v>10000</v>
      </c>
      <c r="AA180" s="69">
        <f t="shared" ca="1" si="113"/>
        <v>9821.692076715015</v>
      </c>
      <c r="AB180" s="69">
        <f t="shared" ca="1" si="101"/>
        <v>-178.30792328498501</v>
      </c>
      <c r="AC180" s="69">
        <f t="shared" ca="1" si="114"/>
        <v>179.70767495135402</v>
      </c>
      <c r="AD180" s="73">
        <f t="shared" si="107"/>
        <v>2.7999999999999861</v>
      </c>
      <c r="AE180" s="69">
        <f t="shared" si="116"/>
        <v>0.70000000000000007</v>
      </c>
      <c r="AF180" s="69">
        <f t="shared" si="116"/>
        <v>5.6000000000000005</v>
      </c>
      <c r="AG180" s="78">
        <f t="shared" si="116"/>
        <v>200</v>
      </c>
      <c r="AH180" s="60">
        <f t="shared" si="116"/>
        <v>50</v>
      </c>
      <c r="AI180" s="60">
        <f t="shared" si="116"/>
        <v>280</v>
      </c>
      <c r="AJ180" s="60">
        <f t="shared" si="116"/>
        <v>10280</v>
      </c>
      <c r="AK180" s="60">
        <f t="shared" si="116"/>
        <v>423.30792328498489</v>
      </c>
      <c r="AL180" s="60">
        <f t="shared" si="116"/>
        <v>8.4661584656996975</v>
      </c>
      <c r="AM180" s="60">
        <f t="shared" ca="1" si="116"/>
        <v>-239.56173479223713</v>
      </c>
      <c r="AN180" s="60">
        <f t="shared" ca="1" si="116"/>
        <v>-239.56173479223713</v>
      </c>
      <c r="AO180" s="60">
        <f t="shared" ca="1" si="116"/>
        <v>239.56173479223713</v>
      </c>
      <c r="AP180" s="63">
        <f t="shared" si="85"/>
        <v>35</v>
      </c>
      <c r="AQ180" s="62">
        <f t="shared" si="86"/>
        <v>4.2736280234641937</v>
      </c>
      <c r="AR180" s="62">
        <f t="shared" si="87"/>
        <v>213.68140117320968</v>
      </c>
      <c r="AS180" s="62">
        <f t="shared" si="88"/>
        <v>427.36280234641936</v>
      </c>
      <c r="AT180" s="62">
        <f t="shared" si="89"/>
        <v>-213.68140117320968</v>
      </c>
      <c r="AU180" s="62">
        <f t="shared" si="90"/>
        <v>1068.4070058660484</v>
      </c>
      <c r="AV180" s="62">
        <f t="shared" si="91"/>
        <v>-427.36280234641936</v>
      </c>
      <c r="AW180" s="63">
        <f t="shared" si="103"/>
        <v>641.04420351962904</v>
      </c>
      <c r="AX180" s="61" t="str">
        <f t="shared" ca="1" si="92"/>
        <v>VINTO</v>
      </c>
      <c r="AY180" s="69">
        <f t="shared" ca="1" si="104"/>
        <v>10040.438265207762</v>
      </c>
      <c r="AZ180" s="51">
        <f t="shared" si="93"/>
        <v>1495.7698082124678</v>
      </c>
      <c r="BA180" s="55">
        <f t="shared" ca="1" si="94"/>
        <v>0.15229247634005913</v>
      </c>
      <c r="BB180" s="55">
        <f t="shared" ca="1" si="105"/>
        <v>3.5951526533964753</v>
      </c>
      <c r="BC180" s="64">
        <f t="shared" ca="1" si="95"/>
        <v>462.73628023464403</v>
      </c>
      <c r="BE180" s="52" t="str">
        <f t="shared" ca="1" si="96"/>
        <v/>
      </c>
      <c r="BF180" s="52">
        <f t="shared" ca="1" si="97"/>
        <v>2.7999999999999861</v>
      </c>
      <c r="BG180" s="52">
        <f t="shared" ca="1" si="98"/>
        <v>2.7999999999999861</v>
      </c>
      <c r="BH180" s="52">
        <f t="shared" ca="1" si="99"/>
        <v>2.7999999999999861</v>
      </c>
    </row>
    <row r="181" spans="19:60">
      <c r="S181" s="68">
        <f t="shared" si="115"/>
        <v>7</v>
      </c>
      <c r="T181" s="69">
        <f t="shared" si="115"/>
        <v>2</v>
      </c>
      <c r="U181" s="70">
        <f t="shared" si="112"/>
        <v>5</v>
      </c>
      <c r="V181" s="68">
        <f t="shared" si="113"/>
        <v>2</v>
      </c>
      <c r="W181" s="70">
        <f t="shared" si="113"/>
        <v>7</v>
      </c>
      <c r="X181" s="71">
        <f t="shared" si="113"/>
        <v>0.7142857142857143</v>
      </c>
      <c r="Y181" s="71">
        <f t="shared" si="113"/>
        <v>0.5</v>
      </c>
      <c r="Z181" s="69">
        <f t="shared" si="113"/>
        <v>10000</v>
      </c>
      <c r="AA181" s="69">
        <f t="shared" ca="1" si="113"/>
        <v>9821.692076715015</v>
      </c>
      <c r="AB181" s="69">
        <f t="shared" ca="1" si="101"/>
        <v>-178.30792328498501</v>
      </c>
      <c r="AC181" s="69">
        <f t="shared" ca="1" si="114"/>
        <v>179.70767495135402</v>
      </c>
      <c r="AD181" s="73">
        <f t="shared" si="107"/>
        <v>2.699999999999986</v>
      </c>
      <c r="AE181" s="69">
        <f t="shared" si="116"/>
        <v>0.70000000000000007</v>
      </c>
      <c r="AF181" s="69">
        <f t="shared" si="116"/>
        <v>5.6000000000000005</v>
      </c>
      <c r="AG181" s="78">
        <f t="shared" si="116"/>
        <v>200</v>
      </c>
      <c r="AH181" s="60">
        <f t="shared" si="116"/>
        <v>50</v>
      </c>
      <c r="AI181" s="60">
        <f t="shared" si="116"/>
        <v>280</v>
      </c>
      <c r="AJ181" s="60">
        <f t="shared" si="116"/>
        <v>10280</v>
      </c>
      <c r="AK181" s="60">
        <f t="shared" si="116"/>
        <v>423.30792328498489</v>
      </c>
      <c r="AL181" s="60">
        <f t="shared" si="116"/>
        <v>8.4661584656996975</v>
      </c>
      <c r="AM181" s="60">
        <f t="shared" ca="1" si="116"/>
        <v>-239.56173479223713</v>
      </c>
      <c r="AN181" s="60">
        <f t="shared" ca="1" si="116"/>
        <v>-239.56173479223713</v>
      </c>
      <c r="AO181" s="60">
        <f t="shared" ca="1" si="116"/>
        <v>239.56173479223713</v>
      </c>
      <c r="AP181" s="63">
        <f t="shared" si="85"/>
        <v>35</v>
      </c>
      <c r="AQ181" s="62">
        <f t="shared" si="86"/>
        <v>4.3948735058147204</v>
      </c>
      <c r="AR181" s="62">
        <f t="shared" si="87"/>
        <v>219.74367529073601</v>
      </c>
      <c r="AS181" s="62">
        <f t="shared" si="88"/>
        <v>439.48735058147201</v>
      </c>
      <c r="AT181" s="62">
        <f t="shared" si="89"/>
        <v>-219.74367529073601</v>
      </c>
      <c r="AU181" s="62">
        <f t="shared" si="90"/>
        <v>1098.7183764536801</v>
      </c>
      <c r="AV181" s="62">
        <f t="shared" si="91"/>
        <v>-439.48735058147201</v>
      </c>
      <c r="AW181" s="63">
        <f t="shared" si="103"/>
        <v>659.23102587220808</v>
      </c>
      <c r="AX181" s="61" t="str">
        <f t="shared" ca="1" si="92"/>
        <v>VINTO</v>
      </c>
      <c r="AY181" s="69">
        <f t="shared" ca="1" si="104"/>
        <v>10040.438265207762</v>
      </c>
      <c r="AZ181" s="51">
        <f t="shared" si="93"/>
        <v>1538.205727035152</v>
      </c>
      <c r="BA181" s="55">
        <f t="shared" ca="1" si="94"/>
        <v>0.15661310851740973</v>
      </c>
      <c r="BB181" s="55">
        <f t="shared" ca="1" si="105"/>
        <v>3.6971493679424214</v>
      </c>
      <c r="BC181" s="64">
        <f t="shared" ca="1" si="95"/>
        <v>480.92310258722307</v>
      </c>
      <c r="BE181" s="52" t="str">
        <f t="shared" ca="1" si="96"/>
        <v/>
      </c>
      <c r="BF181" s="52">
        <f t="shared" ca="1" si="97"/>
        <v>2.699999999999986</v>
      </c>
      <c r="BG181" s="52">
        <f t="shared" ca="1" si="98"/>
        <v>2.699999999999986</v>
      </c>
      <c r="BH181" s="52">
        <f t="shared" ca="1" si="99"/>
        <v>2.699999999999986</v>
      </c>
    </row>
    <row r="182" spans="19:60">
      <c r="S182" s="68">
        <f t="shared" si="115"/>
        <v>7</v>
      </c>
      <c r="T182" s="69">
        <f t="shared" si="115"/>
        <v>2</v>
      </c>
      <c r="U182" s="70">
        <f t="shared" si="112"/>
        <v>5</v>
      </c>
      <c r="V182" s="68">
        <f t="shared" si="113"/>
        <v>2</v>
      </c>
      <c r="W182" s="70">
        <f t="shared" si="113"/>
        <v>7</v>
      </c>
      <c r="X182" s="71">
        <f t="shared" si="113"/>
        <v>0.7142857142857143</v>
      </c>
      <c r="Y182" s="71">
        <f t="shared" si="113"/>
        <v>0.5</v>
      </c>
      <c r="Z182" s="69">
        <f t="shared" si="113"/>
        <v>10000</v>
      </c>
      <c r="AA182" s="69">
        <f t="shared" ca="1" si="113"/>
        <v>9821.692076715015</v>
      </c>
      <c r="AB182" s="69">
        <f t="shared" ca="1" si="101"/>
        <v>-178.30792328498501</v>
      </c>
      <c r="AC182" s="69">
        <f t="shared" ca="1" si="114"/>
        <v>179.70767495135402</v>
      </c>
      <c r="AD182" s="73">
        <f t="shared" si="107"/>
        <v>2.5999999999999859</v>
      </c>
      <c r="AE182" s="69">
        <f t="shared" si="116"/>
        <v>0.70000000000000007</v>
      </c>
      <c r="AF182" s="69">
        <f t="shared" si="116"/>
        <v>5.6000000000000005</v>
      </c>
      <c r="AG182" s="78">
        <f t="shared" si="116"/>
        <v>200</v>
      </c>
      <c r="AH182" s="60">
        <f t="shared" si="116"/>
        <v>50</v>
      </c>
      <c r="AI182" s="60">
        <f t="shared" si="116"/>
        <v>280</v>
      </c>
      <c r="AJ182" s="60">
        <f t="shared" si="116"/>
        <v>10280</v>
      </c>
      <c r="AK182" s="60">
        <f t="shared" si="116"/>
        <v>423.30792328498489</v>
      </c>
      <c r="AL182" s="60">
        <f t="shared" si="116"/>
        <v>8.4661584656996975</v>
      </c>
      <c r="AM182" s="60">
        <f t="shared" ca="1" si="116"/>
        <v>-239.56173479223713</v>
      </c>
      <c r="AN182" s="60">
        <f t="shared" ca="1" si="116"/>
        <v>-239.56173479223713</v>
      </c>
      <c r="AO182" s="60">
        <f t="shared" ca="1" si="116"/>
        <v>239.56173479223713</v>
      </c>
      <c r="AP182" s="63">
        <f t="shared" si="85"/>
        <v>35</v>
      </c>
      <c r="AQ182" s="62">
        <f t="shared" si="86"/>
        <v>4.5254455637306723</v>
      </c>
      <c r="AR182" s="62">
        <f t="shared" si="87"/>
        <v>226.27227818653361</v>
      </c>
      <c r="AS182" s="62">
        <f t="shared" si="88"/>
        <v>452.54455637306722</v>
      </c>
      <c r="AT182" s="62">
        <f t="shared" si="89"/>
        <v>-226.27227818653361</v>
      </c>
      <c r="AU182" s="62">
        <f t="shared" si="90"/>
        <v>1131.361390932668</v>
      </c>
      <c r="AV182" s="62">
        <f t="shared" si="91"/>
        <v>-452.54455637306722</v>
      </c>
      <c r="AW182" s="63">
        <f t="shared" si="103"/>
        <v>678.81683455960069</v>
      </c>
      <c r="AX182" s="61" t="str">
        <f t="shared" ca="1" si="92"/>
        <v>VINTO</v>
      </c>
      <c r="AY182" s="69">
        <f t="shared" ca="1" si="104"/>
        <v>10040.438265207762</v>
      </c>
      <c r="AZ182" s="51">
        <f t="shared" si="93"/>
        <v>1583.9059473057353</v>
      </c>
      <c r="BA182" s="55">
        <f t="shared" ca="1" si="94"/>
        <v>0.16126609701609501</v>
      </c>
      <c r="BB182" s="55">
        <f t="shared" ca="1" si="105"/>
        <v>3.806991983607285</v>
      </c>
      <c r="BC182" s="64">
        <f t="shared" ca="1" si="95"/>
        <v>500.50891127461568</v>
      </c>
      <c r="BE182" s="52" t="str">
        <f t="shared" ca="1" si="96"/>
        <v/>
      </c>
      <c r="BF182" s="52">
        <f t="shared" ca="1" si="97"/>
        <v>2.5999999999999859</v>
      </c>
      <c r="BG182" s="52">
        <f t="shared" ca="1" si="98"/>
        <v>2.5999999999999859</v>
      </c>
      <c r="BH182" s="52">
        <f t="shared" ca="1" si="99"/>
        <v>2.5999999999999859</v>
      </c>
    </row>
    <row r="183" spans="19:60">
      <c r="S183" s="68">
        <f t="shared" si="115"/>
        <v>7</v>
      </c>
      <c r="T183" s="69">
        <f t="shared" si="115"/>
        <v>2</v>
      </c>
      <c r="U183" s="70">
        <f t="shared" si="112"/>
        <v>5</v>
      </c>
      <c r="V183" s="68">
        <f t="shared" si="113"/>
        <v>2</v>
      </c>
      <c r="W183" s="70">
        <f t="shared" si="113"/>
        <v>7</v>
      </c>
      <c r="X183" s="71">
        <f t="shared" si="113"/>
        <v>0.7142857142857143</v>
      </c>
      <c r="Y183" s="71">
        <f t="shared" si="113"/>
        <v>0.5</v>
      </c>
      <c r="Z183" s="69">
        <f t="shared" si="113"/>
        <v>10000</v>
      </c>
      <c r="AA183" s="69">
        <f t="shared" ca="1" si="113"/>
        <v>9821.692076715015</v>
      </c>
      <c r="AB183" s="69">
        <f t="shared" ca="1" si="101"/>
        <v>-178.30792328498501</v>
      </c>
      <c r="AC183" s="69">
        <f t="shared" ca="1" si="114"/>
        <v>179.70767495135402</v>
      </c>
      <c r="AD183" s="73">
        <f t="shared" si="107"/>
        <v>2.4999999999999858</v>
      </c>
      <c r="AE183" s="69">
        <f t="shared" si="116"/>
        <v>0.70000000000000007</v>
      </c>
      <c r="AF183" s="69">
        <f t="shared" si="116"/>
        <v>5.6000000000000005</v>
      </c>
      <c r="AG183" s="78">
        <f t="shared" si="116"/>
        <v>200</v>
      </c>
      <c r="AH183" s="60">
        <f t="shared" si="116"/>
        <v>50</v>
      </c>
      <c r="AI183" s="60">
        <f t="shared" si="116"/>
        <v>280</v>
      </c>
      <c r="AJ183" s="60">
        <f t="shared" si="116"/>
        <v>10280</v>
      </c>
      <c r="AK183" s="60">
        <f t="shared" si="116"/>
        <v>423.30792328498489</v>
      </c>
      <c r="AL183" s="60">
        <f t="shared" si="116"/>
        <v>8.4661584656996975</v>
      </c>
      <c r="AM183" s="60">
        <f t="shared" ca="1" si="116"/>
        <v>-239.56173479223713</v>
      </c>
      <c r="AN183" s="60">
        <f t="shared" ca="1" si="116"/>
        <v>-239.56173479223713</v>
      </c>
      <c r="AO183" s="60">
        <f t="shared" ca="1" si="116"/>
        <v>239.56173479223713</v>
      </c>
      <c r="AP183" s="63">
        <f t="shared" si="85"/>
        <v>35</v>
      </c>
      <c r="AQ183" s="62">
        <f t="shared" si="86"/>
        <v>4.666463386279899</v>
      </c>
      <c r="AR183" s="62">
        <f t="shared" si="87"/>
        <v>233.32316931399495</v>
      </c>
      <c r="AS183" s="62">
        <f t="shared" si="88"/>
        <v>466.64633862798991</v>
      </c>
      <c r="AT183" s="62">
        <f t="shared" si="89"/>
        <v>-233.32316931399495</v>
      </c>
      <c r="AU183" s="62">
        <f t="shared" si="90"/>
        <v>1166.6158465699748</v>
      </c>
      <c r="AV183" s="62">
        <f t="shared" si="91"/>
        <v>-466.64633862798991</v>
      </c>
      <c r="AW183" s="63">
        <f t="shared" si="103"/>
        <v>699.96950794198483</v>
      </c>
      <c r="AX183" s="61" t="str">
        <f t="shared" ca="1" si="92"/>
        <v>VINTO</v>
      </c>
      <c r="AY183" s="69">
        <f t="shared" ca="1" si="104"/>
        <v>10040.438265207762</v>
      </c>
      <c r="AZ183" s="51">
        <f t="shared" si="93"/>
        <v>1633.2621851979648</v>
      </c>
      <c r="BA183" s="55">
        <f t="shared" ca="1" si="94"/>
        <v>0.16629132459467505</v>
      </c>
      <c r="BB183" s="55">
        <f t="shared" ca="1" si="105"/>
        <v>3.9256220085253384</v>
      </c>
      <c r="BC183" s="64">
        <f t="shared" ca="1" si="95"/>
        <v>521.66158465699982</v>
      </c>
      <c r="BE183" s="52" t="str">
        <f t="shared" ca="1" si="96"/>
        <v/>
      </c>
      <c r="BF183" s="52">
        <f t="shared" ca="1" si="97"/>
        <v>2.4999999999999858</v>
      </c>
      <c r="BG183" s="52">
        <f t="shared" ca="1" si="98"/>
        <v>2.4999999999999858</v>
      </c>
      <c r="BH183" s="52">
        <f t="shared" ca="1" si="99"/>
        <v>2.4999999999999858</v>
      </c>
    </row>
    <row r="184" spans="19:60">
      <c r="S184" s="68">
        <f t="shared" si="115"/>
        <v>7</v>
      </c>
      <c r="T184" s="69">
        <f t="shared" si="115"/>
        <v>2</v>
      </c>
      <c r="U184" s="70">
        <f t="shared" si="112"/>
        <v>5</v>
      </c>
      <c r="V184" s="68">
        <f t="shared" si="113"/>
        <v>2</v>
      </c>
      <c r="W184" s="70">
        <f t="shared" si="113"/>
        <v>7</v>
      </c>
      <c r="X184" s="71">
        <f t="shared" si="113"/>
        <v>0.7142857142857143</v>
      </c>
      <c r="Y184" s="71">
        <f t="shared" si="113"/>
        <v>0.5</v>
      </c>
      <c r="Z184" s="69">
        <f t="shared" si="113"/>
        <v>10000</v>
      </c>
      <c r="AA184" s="69">
        <f t="shared" ca="1" si="113"/>
        <v>9821.692076715015</v>
      </c>
      <c r="AB184" s="69">
        <f t="shared" ca="1" si="101"/>
        <v>-178.30792328498501</v>
      </c>
      <c r="AC184" s="69">
        <f t="shared" ca="1" si="114"/>
        <v>179.70767495135402</v>
      </c>
      <c r="AD184" s="73">
        <f t="shared" si="107"/>
        <v>2.3999999999999857</v>
      </c>
      <c r="AE184" s="69">
        <f t="shared" si="116"/>
        <v>0.70000000000000007</v>
      </c>
      <c r="AF184" s="69">
        <f t="shared" si="116"/>
        <v>5.6000000000000005</v>
      </c>
      <c r="AG184" s="78">
        <f t="shared" si="116"/>
        <v>200</v>
      </c>
      <c r="AH184" s="60">
        <f t="shared" si="116"/>
        <v>50</v>
      </c>
      <c r="AI184" s="60">
        <f t="shared" si="116"/>
        <v>280</v>
      </c>
      <c r="AJ184" s="60">
        <f t="shared" si="116"/>
        <v>10280</v>
      </c>
      <c r="AK184" s="60">
        <f t="shared" si="116"/>
        <v>423.30792328498489</v>
      </c>
      <c r="AL184" s="60">
        <f t="shared" si="116"/>
        <v>8.4661584656996975</v>
      </c>
      <c r="AM184" s="60">
        <f t="shared" ca="1" si="116"/>
        <v>-239.56173479223713</v>
      </c>
      <c r="AN184" s="60">
        <f t="shared" ca="1" si="116"/>
        <v>-239.56173479223713</v>
      </c>
      <c r="AO184" s="60">
        <f t="shared" ca="1" si="116"/>
        <v>239.56173479223713</v>
      </c>
      <c r="AP184" s="63">
        <f t="shared" si="85"/>
        <v>35</v>
      </c>
      <c r="AQ184" s="62">
        <f t="shared" si="86"/>
        <v>4.8192326940415633</v>
      </c>
      <c r="AR184" s="62">
        <f t="shared" si="87"/>
        <v>240.96163470207816</v>
      </c>
      <c r="AS184" s="62">
        <f t="shared" si="88"/>
        <v>481.92326940415631</v>
      </c>
      <c r="AT184" s="62">
        <f t="shared" si="89"/>
        <v>-240.96163470207816</v>
      </c>
      <c r="AU184" s="62">
        <f t="shared" si="90"/>
        <v>1204.8081735103908</v>
      </c>
      <c r="AV184" s="62">
        <f t="shared" si="91"/>
        <v>-481.92326940415631</v>
      </c>
      <c r="AW184" s="63">
        <f t="shared" si="103"/>
        <v>722.88490410623444</v>
      </c>
      <c r="AX184" s="61" t="str">
        <f t="shared" ca="1" si="92"/>
        <v>VINTO</v>
      </c>
      <c r="AY184" s="69">
        <f t="shared" ca="1" si="104"/>
        <v>10040.438265207762</v>
      </c>
      <c r="AZ184" s="51">
        <f t="shared" si="93"/>
        <v>1686.7314429145472</v>
      </c>
      <c r="BA184" s="55">
        <f t="shared" ca="1" si="94"/>
        <v>0.17173532113813683</v>
      </c>
      <c r="BB184" s="55">
        <f t="shared" ca="1" si="105"/>
        <v>4.0541378688532301</v>
      </c>
      <c r="BC184" s="64">
        <f t="shared" ca="1" si="95"/>
        <v>544.57698082124944</v>
      </c>
      <c r="BE184" s="52">
        <f t="shared" ca="1" si="96"/>
        <v>2.3999999999999857</v>
      </c>
      <c r="BF184" s="52">
        <f t="shared" ca="1" si="97"/>
        <v>2.3999999999999857</v>
      </c>
      <c r="BG184" s="52">
        <f t="shared" ca="1" si="98"/>
        <v>2.3999999999999857</v>
      </c>
      <c r="BH184" s="52">
        <f t="shared" ca="1" si="99"/>
        <v>2.3999999999999857</v>
      </c>
    </row>
    <row r="185" spans="19:60">
      <c r="S185" s="68">
        <f t="shared" si="115"/>
        <v>7</v>
      </c>
      <c r="T185" s="69">
        <f t="shared" si="115"/>
        <v>2</v>
      </c>
      <c r="U185" s="70">
        <f t="shared" si="112"/>
        <v>5</v>
      </c>
      <c r="V185" s="68">
        <f t="shared" ref="V185:AA200" si="117">V184</f>
        <v>2</v>
      </c>
      <c r="W185" s="70">
        <f t="shared" si="117"/>
        <v>7</v>
      </c>
      <c r="X185" s="71">
        <f t="shared" si="117"/>
        <v>0.7142857142857143</v>
      </c>
      <c r="Y185" s="71">
        <f t="shared" si="117"/>
        <v>0.5</v>
      </c>
      <c r="Z185" s="69">
        <f t="shared" si="117"/>
        <v>10000</v>
      </c>
      <c r="AA185" s="69">
        <f t="shared" ca="1" si="117"/>
        <v>9821.692076715015</v>
      </c>
      <c r="AB185" s="69">
        <f t="shared" ca="1" si="101"/>
        <v>-178.30792328498501</v>
      </c>
      <c r="AC185" s="69">
        <f t="shared" ca="1" si="114"/>
        <v>179.70767495135402</v>
      </c>
      <c r="AD185" s="73">
        <f t="shared" si="107"/>
        <v>2.2999999999999856</v>
      </c>
      <c r="AE185" s="69">
        <f t="shared" si="116"/>
        <v>0.70000000000000007</v>
      </c>
      <c r="AF185" s="69">
        <f t="shared" si="116"/>
        <v>5.6000000000000005</v>
      </c>
      <c r="AG185" s="78">
        <f t="shared" si="116"/>
        <v>200</v>
      </c>
      <c r="AH185" s="60">
        <f t="shared" si="116"/>
        <v>50</v>
      </c>
      <c r="AI185" s="60">
        <f t="shared" si="116"/>
        <v>280</v>
      </c>
      <c r="AJ185" s="60">
        <f t="shared" si="116"/>
        <v>10280</v>
      </c>
      <c r="AK185" s="60">
        <f t="shared" si="116"/>
        <v>423.30792328498489</v>
      </c>
      <c r="AL185" s="60">
        <f t="shared" si="116"/>
        <v>8.4661584656996975</v>
      </c>
      <c r="AM185" s="60">
        <f t="shared" ca="1" si="116"/>
        <v>-239.56173479223713</v>
      </c>
      <c r="AN185" s="60">
        <f t="shared" ca="1" si="116"/>
        <v>-239.56173479223713</v>
      </c>
      <c r="AO185" s="60">
        <f t="shared" ca="1" si="116"/>
        <v>239.56173479223713</v>
      </c>
      <c r="AP185" s="63">
        <f t="shared" si="85"/>
        <v>35</v>
      </c>
      <c r="AQ185" s="62">
        <f t="shared" si="86"/>
        <v>4.9852862894346757</v>
      </c>
      <c r="AR185" s="62">
        <f t="shared" si="87"/>
        <v>249.26431447173377</v>
      </c>
      <c r="AS185" s="62">
        <f t="shared" si="88"/>
        <v>498.52862894346754</v>
      </c>
      <c r="AT185" s="62">
        <f t="shared" si="89"/>
        <v>-249.26431447173377</v>
      </c>
      <c r="AU185" s="62">
        <f t="shared" si="90"/>
        <v>1246.3215723586688</v>
      </c>
      <c r="AV185" s="62">
        <f t="shared" si="91"/>
        <v>-498.52862894346754</v>
      </c>
      <c r="AW185" s="63">
        <f t="shared" si="103"/>
        <v>747.79294341520131</v>
      </c>
      <c r="AX185" s="61" t="str">
        <f t="shared" ca="1" si="92"/>
        <v>VINTO</v>
      </c>
      <c r="AY185" s="69">
        <f t="shared" ca="1" si="104"/>
        <v>10040.438265207762</v>
      </c>
      <c r="AZ185" s="51">
        <f t="shared" si="93"/>
        <v>1744.8502013021364</v>
      </c>
      <c r="BA185" s="55">
        <f t="shared" ca="1" si="94"/>
        <v>0.17765270868537786</v>
      </c>
      <c r="BB185" s="55">
        <f t="shared" ca="1" si="105"/>
        <v>4.1938290213835474</v>
      </c>
      <c r="BC185" s="64">
        <f t="shared" ca="1" si="95"/>
        <v>569.4850201302163</v>
      </c>
      <c r="BE185" s="52">
        <f t="shared" ca="1" si="96"/>
        <v>2.2999999999999856</v>
      </c>
      <c r="BF185" s="52">
        <f t="shared" ca="1" si="97"/>
        <v>2.2999999999999856</v>
      </c>
      <c r="BG185" s="52">
        <f t="shared" ca="1" si="98"/>
        <v>2.2999999999999856</v>
      </c>
      <c r="BH185" s="52">
        <f t="shared" ca="1" si="99"/>
        <v>2.2999999999999856</v>
      </c>
    </row>
    <row r="186" spans="19:60">
      <c r="S186" s="68">
        <f t="shared" ref="S186:T201" si="118">S185</f>
        <v>7</v>
      </c>
      <c r="T186" s="69">
        <f t="shared" si="118"/>
        <v>2</v>
      </c>
      <c r="U186" s="70">
        <f t="shared" si="112"/>
        <v>5</v>
      </c>
      <c r="V186" s="68">
        <f t="shared" si="117"/>
        <v>2</v>
      </c>
      <c r="W186" s="70">
        <f t="shared" si="117"/>
        <v>7</v>
      </c>
      <c r="X186" s="71">
        <f t="shared" si="117"/>
        <v>0.7142857142857143</v>
      </c>
      <c r="Y186" s="71">
        <f t="shared" si="117"/>
        <v>0.5</v>
      </c>
      <c r="Z186" s="69">
        <f t="shared" si="117"/>
        <v>10000</v>
      </c>
      <c r="AA186" s="69">
        <f t="shared" ca="1" si="117"/>
        <v>9821.692076715015</v>
      </c>
      <c r="AB186" s="69">
        <f t="shared" ca="1" si="101"/>
        <v>-178.30792328498501</v>
      </c>
      <c r="AC186" s="69">
        <f t="shared" ca="1" si="114"/>
        <v>179.70767495135402</v>
      </c>
      <c r="AD186" s="73">
        <f t="shared" si="107"/>
        <v>2.1999999999999855</v>
      </c>
      <c r="AE186" s="69">
        <f t="shared" ref="AE186:AO201" si="119">AE185</f>
        <v>0.70000000000000007</v>
      </c>
      <c r="AF186" s="69">
        <f t="shared" si="119"/>
        <v>5.6000000000000005</v>
      </c>
      <c r="AG186" s="78">
        <f t="shared" si="119"/>
        <v>200</v>
      </c>
      <c r="AH186" s="60">
        <f t="shared" si="119"/>
        <v>50</v>
      </c>
      <c r="AI186" s="60">
        <f t="shared" si="119"/>
        <v>280</v>
      </c>
      <c r="AJ186" s="60">
        <f t="shared" si="119"/>
        <v>10280</v>
      </c>
      <c r="AK186" s="60">
        <f t="shared" si="119"/>
        <v>423.30792328498489</v>
      </c>
      <c r="AL186" s="60">
        <f t="shared" si="119"/>
        <v>8.4661584656996975</v>
      </c>
      <c r="AM186" s="60">
        <f t="shared" ca="1" si="119"/>
        <v>-239.56173479223713</v>
      </c>
      <c r="AN186" s="60">
        <f t="shared" ca="1" si="119"/>
        <v>-239.56173479223713</v>
      </c>
      <c r="AO186" s="60">
        <f t="shared" ca="1" si="119"/>
        <v>239.56173479223713</v>
      </c>
      <c r="AP186" s="63">
        <f t="shared" si="85"/>
        <v>35</v>
      </c>
      <c r="AQ186" s="62">
        <f t="shared" si="86"/>
        <v>5.1664356662271622</v>
      </c>
      <c r="AR186" s="62">
        <f t="shared" si="87"/>
        <v>258.3217833113581</v>
      </c>
      <c r="AS186" s="62">
        <f t="shared" si="88"/>
        <v>516.64356662271621</v>
      </c>
      <c r="AT186" s="62">
        <f t="shared" si="89"/>
        <v>-258.3217833113581</v>
      </c>
      <c r="AU186" s="62">
        <f t="shared" si="90"/>
        <v>1291.6089165567905</v>
      </c>
      <c r="AV186" s="62">
        <f t="shared" si="91"/>
        <v>-516.64356662271621</v>
      </c>
      <c r="AW186" s="63">
        <f t="shared" si="103"/>
        <v>774.96534993407431</v>
      </c>
      <c r="AX186" s="61" t="str">
        <f t="shared" ca="1" si="92"/>
        <v>VINTO</v>
      </c>
      <c r="AY186" s="69">
        <f t="shared" ca="1" si="104"/>
        <v>10040.438265207762</v>
      </c>
      <c r="AZ186" s="51">
        <f t="shared" si="93"/>
        <v>1808.2524831795067</v>
      </c>
      <c r="BA186" s="55">
        <f t="shared" ca="1" si="94"/>
        <v>0.18410804055509536</v>
      </c>
      <c r="BB186" s="55">
        <f t="shared" ca="1" si="105"/>
        <v>4.3462193695984386</v>
      </c>
      <c r="BC186" s="64">
        <f t="shared" ca="1" si="95"/>
        <v>596.6574266490893</v>
      </c>
      <c r="BE186" s="52">
        <f t="shared" ca="1" si="96"/>
        <v>2.1999999999999855</v>
      </c>
      <c r="BF186" s="52">
        <f t="shared" ca="1" si="97"/>
        <v>2.1999999999999855</v>
      </c>
      <c r="BG186" s="52">
        <f t="shared" ca="1" si="98"/>
        <v>2.1999999999999855</v>
      </c>
      <c r="BH186" s="52">
        <f t="shared" ca="1" si="99"/>
        <v>2.1999999999999855</v>
      </c>
    </row>
    <row r="187" spans="19:60">
      <c r="S187" s="68">
        <f t="shared" si="118"/>
        <v>7</v>
      </c>
      <c r="T187" s="69">
        <f t="shared" si="118"/>
        <v>2</v>
      </c>
      <c r="U187" s="70">
        <f t="shared" si="112"/>
        <v>5</v>
      </c>
      <c r="V187" s="68">
        <f t="shared" si="117"/>
        <v>2</v>
      </c>
      <c r="W187" s="70">
        <f t="shared" si="117"/>
        <v>7</v>
      </c>
      <c r="X187" s="71">
        <f t="shared" si="117"/>
        <v>0.7142857142857143</v>
      </c>
      <c r="Y187" s="71">
        <f t="shared" si="117"/>
        <v>0.5</v>
      </c>
      <c r="Z187" s="69">
        <f t="shared" si="117"/>
        <v>10000</v>
      </c>
      <c r="AA187" s="69">
        <f t="shared" ca="1" si="117"/>
        <v>9821.692076715015</v>
      </c>
      <c r="AB187" s="69">
        <f t="shared" ca="1" si="101"/>
        <v>-178.30792328498501</v>
      </c>
      <c r="AC187" s="69">
        <f t="shared" ca="1" si="114"/>
        <v>179.70767495135402</v>
      </c>
      <c r="AD187" s="73">
        <f t="shared" si="107"/>
        <v>2.0999999999999854</v>
      </c>
      <c r="AE187" s="69">
        <f t="shared" si="119"/>
        <v>0.70000000000000007</v>
      </c>
      <c r="AF187" s="69">
        <f t="shared" si="119"/>
        <v>5.6000000000000005</v>
      </c>
      <c r="AG187" s="78">
        <f t="shared" si="119"/>
        <v>200</v>
      </c>
      <c r="AH187" s="60">
        <f t="shared" si="119"/>
        <v>50</v>
      </c>
      <c r="AI187" s="60">
        <f t="shared" si="119"/>
        <v>280</v>
      </c>
      <c r="AJ187" s="60">
        <f t="shared" si="119"/>
        <v>10280</v>
      </c>
      <c r="AK187" s="60">
        <f t="shared" si="119"/>
        <v>423.30792328498489</v>
      </c>
      <c r="AL187" s="60">
        <f t="shared" si="119"/>
        <v>8.4661584656996975</v>
      </c>
      <c r="AM187" s="60">
        <f t="shared" ca="1" si="119"/>
        <v>-239.56173479223713</v>
      </c>
      <c r="AN187" s="60">
        <f t="shared" ca="1" si="119"/>
        <v>-239.56173479223713</v>
      </c>
      <c r="AO187" s="60">
        <f t="shared" ca="1" si="119"/>
        <v>239.56173479223713</v>
      </c>
      <c r="AP187" s="63">
        <f t="shared" si="85"/>
        <v>35</v>
      </c>
      <c r="AQ187" s="62">
        <f t="shared" si="86"/>
        <v>5.3648373646189338</v>
      </c>
      <c r="AR187" s="62">
        <f t="shared" si="87"/>
        <v>268.24186823094669</v>
      </c>
      <c r="AS187" s="62">
        <f t="shared" si="88"/>
        <v>536.48373646189339</v>
      </c>
      <c r="AT187" s="62">
        <f t="shared" si="89"/>
        <v>-268.24186823094669</v>
      </c>
      <c r="AU187" s="62">
        <f t="shared" si="90"/>
        <v>1341.2093411547335</v>
      </c>
      <c r="AV187" s="62">
        <f t="shared" si="91"/>
        <v>-536.48373646189339</v>
      </c>
      <c r="AW187" s="63">
        <f t="shared" si="103"/>
        <v>804.72560469284008</v>
      </c>
      <c r="AX187" s="61" t="str">
        <f t="shared" ca="1" si="92"/>
        <v>VINTO</v>
      </c>
      <c r="AY187" s="69">
        <f t="shared" ca="1" si="104"/>
        <v>10040.438265207762</v>
      </c>
      <c r="AZ187" s="51">
        <f t="shared" si="93"/>
        <v>1877.6930776166269</v>
      </c>
      <c r="BA187" s="55">
        <f t="shared" ca="1" si="94"/>
        <v>0.19117816593621456</v>
      </c>
      <c r="BB187" s="55">
        <f t="shared" ca="1" si="105"/>
        <v>4.5131230843099868</v>
      </c>
      <c r="BC187" s="64">
        <f t="shared" ca="1" si="95"/>
        <v>626.41768140785507</v>
      </c>
      <c r="BE187" s="52">
        <f t="shared" ca="1" si="96"/>
        <v>2.0999999999999854</v>
      </c>
      <c r="BF187" s="52">
        <f t="shared" ca="1" si="97"/>
        <v>2.0999999999999854</v>
      </c>
      <c r="BG187" s="52">
        <f t="shared" ca="1" si="98"/>
        <v>2.0999999999999854</v>
      </c>
      <c r="BH187" s="52">
        <f t="shared" ca="1" si="99"/>
        <v>2.0999999999999854</v>
      </c>
    </row>
    <row r="188" spans="19:60">
      <c r="S188" s="68">
        <f t="shared" si="118"/>
        <v>7</v>
      </c>
      <c r="T188" s="69">
        <f t="shared" si="118"/>
        <v>2</v>
      </c>
      <c r="U188" s="70">
        <f t="shared" si="112"/>
        <v>5</v>
      </c>
      <c r="V188" s="68">
        <f t="shared" si="117"/>
        <v>2</v>
      </c>
      <c r="W188" s="70">
        <f t="shared" si="117"/>
        <v>7</v>
      </c>
      <c r="X188" s="71">
        <f t="shared" si="117"/>
        <v>0.7142857142857143</v>
      </c>
      <c r="Y188" s="71">
        <f t="shared" si="117"/>
        <v>0.5</v>
      </c>
      <c r="Z188" s="69">
        <f t="shared" si="117"/>
        <v>10000</v>
      </c>
      <c r="AA188" s="69">
        <f t="shared" ca="1" si="117"/>
        <v>9821.692076715015</v>
      </c>
      <c r="AB188" s="69">
        <f t="shared" ca="1" si="101"/>
        <v>-178.30792328498501</v>
      </c>
      <c r="AC188" s="69">
        <f t="shared" ca="1" si="114"/>
        <v>179.70767495135402</v>
      </c>
      <c r="AD188" s="73">
        <f t="shared" si="107"/>
        <v>1.9999999999999853</v>
      </c>
      <c r="AE188" s="69">
        <f t="shared" si="119"/>
        <v>0.70000000000000007</v>
      </c>
      <c r="AF188" s="69">
        <f t="shared" si="119"/>
        <v>5.6000000000000005</v>
      </c>
      <c r="AG188" s="78">
        <f t="shared" si="119"/>
        <v>200</v>
      </c>
      <c r="AH188" s="60">
        <f t="shared" si="119"/>
        <v>50</v>
      </c>
      <c r="AI188" s="60">
        <f t="shared" si="119"/>
        <v>280</v>
      </c>
      <c r="AJ188" s="60">
        <f t="shared" si="119"/>
        <v>10280</v>
      </c>
      <c r="AK188" s="60">
        <f t="shared" si="119"/>
        <v>423.30792328498489</v>
      </c>
      <c r="AL188" s="60">
        <f t="shared" si="119"/>
        <v>8.4661584656996975</v>
      </c>
      <c r="AM188" s="60">
        <f t="shared" ca="1" si="119"/>
        <v>-239.56173479223713</v>
      </c>
      <c r="AN188" s="60">
        <f t="shared" ca="1" si="119"/>
        <v>-239.56173479223713</v>
      </c>
      <c r="AO188" s="60">
        <f t="shared" ca="1" si="119"/>
        <v>239.56173479223713</v>
      </c>
      <c r="AP188" s="63">
        <f t="shared" si="85"/>
        <v>35</v>
      </c>
      <c r="AQ188" s="62">
        <f t="shared" si="86"/>
        <v>5.5830792328498822</v>
      </c>
      <c r="AR188" s="62">
        <f t="shared" si="87"/>
        <v>279.1539616424941</v>
      </c>
      <c r="AS188" s="62">
        <f t="shared" si="88"/>
        <v>558.30792328498819</v>
      </c>
      <c r="AT188" s="62">
        <f t="shared" si="89"/>
        <v>-279.1539616424941</v>
      </c>
      <c r="AU188" s="62">
        <f t="shared" si="90"/>
        <v>1395.7698082124705</v>
      </c>
      <c r="AV188" s="62">
        <f t="shared" si="91"/>
        <v>-558.30792328498819</v>
      </c>
      <c r="AW188" s="63">
        <f t="shared" si="103"/>
        <v>837.46188492748229</v>
      </c>
      <c r="AX188" s="61" t="str">
        <f t="shared" ca="1" si="92"/>
        <v>VINTO</v>
      </c>
      <c r="AY188" s="69">
        <f t="shared" ca="1" si="104"/>
        <v>10040.438265207762</v>
      </c>
      <c r="AZ188" s="51">
        <f t="shared" si="93"/>
        <v>1954.0777314974587</v>
      </c>
      <c r="BA188" s="55">
        <f t="shared" ca="1" si="94"/>
        <v>0.19895530385544563</v>
      </c>
      <c r="BB188" s="55">
        <f t="shared" ca="1" si="105"/>
        <v>4.6967171704926889</v>
      </c>
      <c r="BC188" s="64">
        <f t="shared" ca="1" si="95"/>
        <v>659.15396164249728</v>
      </c>
      <c r="BE188" s="52">
        <f t="shared" ca="1" si="96"/>
        <v>1.9999999999999853</v>
      </c>
      <c r="BF188" s="52">
        <f t="shared" ca="1" si="97"/>
        <v>1.9999999999999853</v>
      </c>
      <c r="BG188" s="52">
        <f t="shared" ca="1" si="98"/>
        <v>1.9999999999999853</v>
      </c>
      <c r="BH188" s="52">
        <f t="shared" ca="1" si="99"/>
        <v>1.9999999999999853</v>
      </c>
    </row>
    <row r="189" spans="19:60">
      <c r="S189" s="68">
        <f t="shared" si="118"/>
        <v>7</v>
      </c>
      <c r="T189" s="69">
        <f t="shared" si="118"/>
        <v>2</v>
      </c>
      <c r="U189" s="70">
        <f t="shared" si="112"/>
        <v>5</v>
      </c>
      <c r="V189" s="68">
        <f t="shared" si="117"/>
        <v>2</v>
      </c>
      <c r="W189" s="70">
        <f t="shared" si="117"/>
        <v>7</v>
      </c>
      <c r="X189" s="71">
        <f t="shared" si="117"/>
        <v>0.7142857142857143</v>
      </c>
      <c r="Y189" s="71">
        <f t="shared" si="117"/>
        <v>0.5</v>
      </c>
      <c r="Z189" s="69">
        <f t="shared" si="117"/>
        <v>10000</v>
      </c>
      <c r="AA189" s="69">
        <f t="shared" ca="1" si="117"/>
        <v>9821.692076715015</v>
      </c>
      <c r="AB189" s="69">
        <f t="shared" ca="1" si="101"/>
        <v>-178.30792328498501</v>
      </c>
      <c r="AC189" s="69">
        <f t="shared" ca="1" si="114"/>
        <v>179.70767495135402</v>
      </c>
      <c r="AD189" s="73">
        <f t="shared" si="107"/>
        <v>1.8999999999999853</v>
      </c>
      <c r="AE189" s="69">
        <f t="shared" si="119"/>
        <v>0.70000000000000007</v>
      </c>
      <c r="AF189" s="69">
        <f t="shared" si="119"/>
        <v>5.6000000000000005</v>
      </c>
      <c r="AG189" s="78">
        <f t="shared" si="119"/>
        <v>200</v>
      </c>
      <c r="AH189" s="60">
        <f t="shared" si="119"/>
        <v>50</v>
      </c>
      <c r="AI189" s="60">
        <f t="shared" si="119"/>
        <v>280</v>
      </c>
      <c r="AJ189" s="60">
        <f t="shared" si="119"/>
        <v>10280</v>
      </c>
      <c r="AK189" s="60">
        <f t="shared" si="119"/>
        <v>423.30792328498489</v>
      </c>
      <c r="AL189" s="60">
        <f t="shared" si="119"/>
        <v>8.4661584656996975</v>
      </c>
      <c r="AM189" s="60">
        <f t="shared" ca="1" si="119"/>
        <v>-239.56173479223713</v>
      </c>
      <c r="AN189" s="60">
        <f t="shared" ca="1" si="119"/>
        <v>-239.56173479223713</v>
      </c>
      <c r="AO189" s="60">
        <f t="shared" ca="1" si="119"/>
        <v>239.56173479223713</v>
      </c>
      <c r="AP189" s="63">
        <f t="shared" si="85"/>
        <v>35</v>
      </c>
      <c r="AQ189" s="62">
        <f t="shared" si="86"/>
        <v>5.824293929315667</v>
      </c>
      <c r="AR189" s="62">
        <f t="shared" si="87"/>
        <v>291.21469646578333</v>
      </c>
      <c r="AS189" s="62">
        <f t="shared" si="88"/>
        <v>582.42939293156667</v>
      </c>
      <c r="AT189" s="62">
        <f t="shared" si="89"/>
        <v>-291.21469646578333</v>
      </c>
      <c r="AU189" s="62">
        <f t="shared" si="90"/>
        <v>1456.0734823289167</v>
      </c>
      <c r="AV189" s="62">
        <f t="shared" si="91"/>
        <v>-582.42939293156667</v>
      </c>
      <c r="AW189" s="63">
        <f t="shared" si="103"/>
        <v>873.64408939735006</v>
      </c>
      <c r="AX189" s="61" t="str">
        <f t="shared" ca="1" si="92"/>
        <v>VINTO</v>
      </c>
      <c r="AY189" s="69">
        <f t="shared" ca="1" si="104"/>
        <v>10040.438265207762</v>
      </c>
      <c r="AZ189" s="51">
        <f t="shared" si="93"/>
        <v>2038.5028752604833</v>
      </c>
      <c r="BA189" s="55">
        <f t="shared" ca="1" si="94"/>
        <v>0.20755108787143789</v>
      </c>
      <c r="BB189" s="55">
        <f t="shared" ca="1" si="105"/>
        <v>4.8996369499577819</v>
      </c>
      <c r="BC189" s="64">
        <f t="shared" ca="1" si="95"/>
        <v>695.33616611236505</v>
      </c>
      <c r="BE189" s="52">
        <f t="shared" ca="1" si="96"/>
        <v>1.8999999999999853</v>
      </c>
      <c r="BF189" s="52">
        <f t="shared" ca="1" si="97"/>
        <v>1.8999999999999853</v>
      </c>
      <c r="BG189" s="52">
        <f t="shared" ca="1" si="98"/>
        <v>1.8999999999999853</v>
      </c>
      <c r="BH189" s="52">
        <f t="shared" ca="1" si="99"/>
        <v>1.8999999999999853</v>
      </c>
    </row>
    <row r="190" spans="19:60">
      <c r="S190" s="68">
        <f t="shared" si="118"/>
        <v>7</v>
      </c>
      <c r="T190" s="69">
        <f t="shared" si="118"/>
        <v>2</v>
      </c>
      <c r="U190" s="70">
        <f t="shared" si="112"/>
        <v>5</v>
      </c>
      <c r="V190" s="68">
        <f t="shared" si="117"/>
        <v>2</v>
      </c>
      <c r="W190" s="70">
        <f t="shared" si="117"/>
        <v>7</v>
      </c>
      <c r="X190" s="71">
        <f t="shared" si="117"/>
        <v>0.7142857142857143</v>
      </c>
      <c r="Y190" s="71">
        <f t="shared" si="117"/>
        <v>0.5</v>
      </c>
      <c r="Z190" s="69">
        <f t="shared" si="117"/>
        <v>10000</v>
      </c>
      <c r="AA190" s="69">
        <f t="shared" ca="1" si="117"/>
        <v>9821.692076715015</v>
      </c>
      <c r="AB190" s="69">
        <f t="shared" ca="1" si="101"/>
        <v>-178.30792328498501</v>
      </c>
      <c r="AC190" s="69">
        <f t="shared" ca="1" si="114"/>
        <v>179.70767495135402</v>
      </c>
      <c r="AD190" s="73">
        <f t="shared" si="107"/>
        <v>1.7999999999999852</v>
      </c>
      <c r="AE190" s="69">
        <f t="shared" si="119"/>
        <v>0.70000000000000007</v>
      </c>
      <c r="AF190" s="69">
        <f t="shared" si="119"/>
        <v>5.6000000000000005</v>
      </c>
      <c r="AG190" s="78">
        <f t="shared" si="119"/>
        <v>200</v>
      </c>
      <c r="AH190" s="60">
        <f t="shared" si="119"/>
        <v>50</v>
      </c>
      <c r="AI190" s="60">
        <f t="shared" si="119"/>
        <v>280</v>
      </c>
      <c r="AJ190" s="60">
        <f t="shared" si="119"/>
        <v>10280</v>
      </c>
      <c r="AK190" s="60">
        <f t="shared" si="119"/>
        <v>423.30792328498489</v>
      </c>
      <c r="AL190" s="60">
        <f t="shared" si="119"/>
        <v>8.4661584656996975</v>
      </c>
      <c r="AM190" s="60">
        <f t="shared" ca="1" si="119"/>
        <v>-239.56173479223713</v>
      </c>
      <c r="AN190" s="60">
        <f t="shared" ca="1" si="119"/>
        <v>-239.56173479223713</v>
      </c>
      <c r="AO190" s="60">
        <f t="shared" ca="1" si="119"/>
        <v>239.56173479223713</v>
      </c>
      <c r="AP190" s="63">
        <f t="shared" si="85"/>
        <v>35</v>
      </c>
      <c r="AQ190" s="62">
        <f t="shared" si="86"/>
        <v>6.0923102587220956</v>
      </c>
      <c r="AR190" s="62">
        <f t="shared" si="87"/>
        <v>304.61551293610478</v>
      </c>
      <c r="AS190" s="62">
        <f t="shared" si="88"/>
        <v>609.23102587220956</v>
      </c>
      <c r="AT190" s="62">
        <f t="shared" si="89"/>
        <v>-304.61551293610478</v>
      </c>
      <c r="AU190" s="62">
        <f t="shared" si="90"/>
        <v>1523.0775646805239</v>
      </c>
      <c r="AV190" s="62">
        <f t="shared" si="91"/>
        <v>-609.23102587220956</v>
      </c>
      <c r="AW190" s="63">
        <f t="shared" si="103"/>
        <v>913.84653880831434</v>
      </c>
      <c r="AX190" s="61" t="str">
        <f t="shared" ca="1" si="92"/>
        <v>VINTO</v>
      </c>
      <c r="AY190" s="69">
        <f t="shared" ca="1" si="104"/>
        <v>10040.438265207762</v>
      </c>
      <c r="AZ190" s="51">
        <f t="shared" si="93"/>
        <v>2132.3085905527332</v>
      </c>
      <c r="BA190" s="55">
        <f t="shared" ca="1" si="94"/>
        <v>0.2171019590003182</v>
      </c>
      <c r="BB190" s="55">
        <f t="shared" ca="1" si="105"/>
        <v>5.1251033715856629</v>
      </c>
      <c r="BC190" s="64">
        <f t="shared" ca="1" si="95"/>
        <v>735.53861552332933</v>
      </c>
      <c r="BE190" s="52">
        <f t="shared" ca="1" si="96"/>
        <v>1.7999999999999852</v>
      </c>
      <c r="BF190" s="52">
        <f t="shared" ca="1" si="97"/>
        <v>1.7999999999999852</v>
      </c>
      <c r="BG190" s="52">
        <f t="shared" ca="1" si="98"/>
        <v>1.7999999999999852</v>
      </c>
      <c r="BH190" s="52">
        <f t="shared" ca="1" si="99"/>
        <v>1.7999999999999852</v>
      </c>
    </row>
    <row r="191" spans="19:60">
      <c r="S191" s="68">
        <f t="shared" si="118"/>
        <v>7</v>
      </c>
      <c r="T191" s="69">
        <f t="shared" si="118"/>
        <v>2</v>
      </c>
      <c r="U191" s="70">
        <f t="shared" si="112"/>
        <v>5</v>
      </c>
      <c r="V191" s="68">
        <f t="shared" si="117"/>
        <v>2</v>
      </c>
      <c r="W191" s="70">
        <f t="shared" si="117"/>
        <v>7</v>
      </c>
      <c r="X191" s="71">
        <f t="shared" si="117"/>
        <v>0.7142857142857143</v>
      </c>
      <c r="Y191" s="71">
        <f t="shared" si="117"/>
        <v>0.5</v>
      </c>
      <c r="Z191" s="69">
        <f t="shared" si="117"/>
        <v>10000</v>
      </c>
      <c r="AA191" s="69">
        <f t="shared" ca="1" si="117"/>
        <v>9821.692076715015</v>
      </c>
      <c r="AB191" s="69">
        <f t="shared" ca="1" si="101"/>
        <v>-178.30792328498501</v>
      </c>
      <c r="AC191" s="69">
        <f t="shared" ca="1" si="114"/>
        <v>179.70767495135402</v>
      </c>
      <c r="AD191" s="73">
        <f t="shared" si="107"/>
        <v>1.6999999999999851</v>
      </c>
      <c r="AE191" s="69">
        <f t="shared" si="119"/>
        <v>0.70000000000000007</v>
      </c>
      <c r="AF191" s="69">
        <f t="shared" si="119"/>
        <v>5.6000000000000005</v>
      </c>
      <c r="AG191" s="78">
        <f t="shared" si="119"/>
        <v>200</v>
      </c>
      <c r="AH191" s="60">
        <f t="shared" si="119"/>
        <v>50</v>
      </c>
      <c r="AI191" s="60">
        <f t="shared" si="119"/>
        <v>280</v>
      </c>
      <c r="AJ191" s="60">
        <f t="shared" si="119"/>
        <v>10280</v>
      </c>
      <c r="AK191" s="60">
        <f t="shared" si="119"/>
        <v>423.30792328498489</v>
      </c>
      <c r="AL191" s="60">
        <f t="shared" si="119"/>
        <v>8.4661584656996975</v>
      </c>
      <c r="AM191" s="60">
        <f t="shared" ca="1" si="119"/>
        <v>-239.56173479223713</v>
      </c>
      <c r="AN191" s="60">
        <f t="shared" ca="1" si="119"/>
        <v>-239.56173479223713</v>
      </c>
      <c r="AO191" s="60">
        <f t="shared" ca="1" si="119"/>
        <v>239.56173479223713</v>
      </c>
      <c r="AP191" s="63">
        <f t="shared" si="85"/>
        <v>35</v>
      </c>
      <c r="AQ191" s="62">
        <f t="shared" si="86"/>
        <v>6.3918579209998692</v>
      </c>
      <c r="AR191" s="62">
        <f t="shared" si="87"/>
        <v>319.59289604999344</v>
      </c>
      <c r="AS191" s="62">
        <f t="shared" si="88"/>
        <v>639.18579209998688</v>
      </c>
      <c r="AT191" s="62">
        <f t="shared" si="89"/>
        <v>-319.59289604999344</v>
      </c>
      <c r="AU191" s="62">
        <f t="shared" si="90"/>
        <v>1597.9644802499672</v>
      </c>
      <c r="AV191" s="62">
        <f t="shared" si="91"/>
        <v>-639.18579209998688</v>
      </c>
      <c r="AW191" s="63">
        <f t="shared" si="103"/>
        <v>958.77868814998033</v>
      </c>
      <c r="AX191" s="61" t="str">
        <f t="shared" ca="1" si="92"/>
        <v>VINTO</v>
      </c>
      <c r="AY191" s="69">
        <f t="shared" ca="1" si="104"/>
        <v>10040.438265207762</v>
      </c>
      <c r="AZ191" s="51">
        <f t="shared" si="93"/>
        <v>2237.1502723499543</v>
      </c>
      <c r="BA191" s="55">
        <f t="shared" ca="1" si="94"/>
        <v>0.22777646202671389</v>
      </c>
      <c r="BB191" s="55">
        <f t="shared" ca="1" si="105"/>
        <v>5.3770952545815298</v>
      </c>
      <c r="BC191" s="64">
        <f t="shared" ca="1" si="95"/>
        <v>780.47076486499532</v>
      </c>
      <c r="BE191" s="52">
        <f t="shared" ca="1" si="96"/>
        <v>1.6999999999999851</v>
      </c>
      <c r="BF191" s="52">
        <f t="shared" ca="1" si="97"/>
        <v>1.6999999999999851</v>
      </c>
      <c r="BG191" s="52">
        <f t="shared" ca="1" si="98"/>
        <v>1.6999999999999851</v>
      </c>
      <c r="BH191" s="52">
        <f t="shared" ca="1" si="99"/>
        <v>1.6999999999999851</v>
      </c>
    </row>
    <row r="192" spans="19:60">
      <c r="S192" s="68">
        <f t="shared" si="118"/>
        <v>7</v>
      </c>
      <c r="T192" s="69">
        <f t="shared" si="118"/>
        <v>2</v>
      </c>
      <c r="U192" s="70">
        <f t="shared" si="112"/>
        <v>5</v>
      </c>
      <c r="V192" s="68">
        <f t="shared" si="117"/>
        <v>2</v>
      </c>
      <c r="W192" s="70">
        <f t="shared" si="117"/>
        <v>7</v>
      </c>
      <c r="X192" s="71">
        <f t="shared" si="117"/>
        <v>0.7142857142857143</v>
      </c>
      <c r="Y192" s="71">
        <f t="shared" si="117"/>
        <v>0.5</v>
      </c>
      <c r="Z192" s="69">
        <f t="shared" si="117"/>
        <v>10000</v>
      </c>
      <c r="AA192" s="69">
        <f t="shared" ca="1" si="117"/>
        <v>9821.692076715015</v>
      </c>
      <c r="AB192" s="69">
        <f t="shared" ca="1" si="101"/>
        <v>-178.30792328498501</v>
      </c>
      <c r="AC192" s="69">
        <f t="shared" ca="1" si="114"/>
        <v>179.70767495135402</v>
      </c>
      <c r="AD192" s="73">
        <f t="shared" si="107"/>
        <v>1.599999999999985</v>
      </c>
      <c r="AE192" s="69">
        <f t="shared" si="119"/>
        <v>0.70000000000000007</v>
      </c>
      <c r="AF192" s="69">
        <f t="shared" si="119"/>
        <v>5.6000000000000005</v>
      </c>
      <c r="AG192" s="78">
        <f t="shared" si="119"/>
        <v>200</v>
      </c>
      <c r="AH192" s="60">
        <f t="shared" si="119"/>
        <v>50</v>
      </c>
      <c r="AI192" s="60">
        <f t="shared" si="119"/>
        <v>280</v>
      </c>
      <c r="AJ192" s="60">
        <f t="shared" si="119"/>
        <v>10280</v>
      </c>
      <c r="AK192" s="60">
        <f t="shared" si="119"/>
        <v>423.30792328498489</v>
      </c>
      <c r="AL192" s="60">
        <f t="shared" si="119"/>
        <v>8.4661584656996975</v>
      </c>
      <c r="AM192" s="60">
        <f t="shared" ca="1" si="119"/>
        <v>-239.56173479223713</v>
      </c>
      <c r="AN192" s="60">
        <f t="shared" ca="1" si="119"/>
        <v>-239.56173479223713</v>
      </c>
      <c r="AO192" s="60">
        <f t="shared" ca="1" si="119"/>
        <v>239.56173479223713</v>
      </c>
      <c r="AP192" s="63">
        <f t="shared" si="85"/>
        <v>35</v>
      </c>
      <c r="AQ192" s="62">
        <f t="shared" si="86"/>
        <v>6.7288490410623645</v>
      </c>
      <c r="AR192" s="62">
        <f t="shared" si="87"/>
        <v>336.44245205311825</v>
      </c>
      <c r="AS192" s="62">
        <f t="shared" si="88"/>
        <v>672.88490410623649</v>
      </c>
      <c r="AT192" s="62">
        <f t="shared" si="89"/>
        <v>-336.44245205311825</v>
      </c>
      <c r="AU192" s="62">
        <f t="shared" si="90"/>
        <v>1682.2122602655913</v>
      </c>
      <c r="AV192" s="62">
        <f t="shared" si="91"/>
        <v>-672.88490410623649</v>
      </c>
      <c r="AW192" s="63">
        <f t="shared" si="103"/>
        <v>1009.3273561593548</v>
      </c>
      <c r="AX192" s="61" t="str">
        <f t="shared" ca="1" si="92"/>
        <v>VINTO</v>
      </c>
      <c r="AY192" s="69">
        <f t="shared" ca="1" si="104"/>
        <v>10040.438265207762</v>
      </c>
      <c r="AZ192" s="51">
        <f t="shared" si="93"/>
        <v>2355.0971643718276</v>
      </c>
      <c r="BA192" s="55">
        <f t="shared" ca="1" si="94"/>
        <v>0.239785277931409</v>
      </c>
      <c r="BB192" s="55">
        <f t="shared" ca="1" si="105"/>
        <v>5.6605861229518819</v>
      </c>
      <c r="BC192" s="64">
        <f t="shared" ca="1" si="95"/>
        <v>831.01943287436984</v>
      </c>
      <c r="BE192" s="52">
        <f t="shared" ca="1" si="96"/>
        <v>1.599999999999985</v>
      </c>
      <c r="BF192" s="52">
        <f t="shared" ca="1" si="97"/>
        <v>1.599999999999985</v>
      </c>
      <c r="BG192" s="52">
        <f t="shared" ca="1" si="98"/>
        <v>1.599999999999985</v>
      </c>
      <c r="BH192" s="52">
        <f t="shared" ca="1" si="99"/>
        <v>1.599999999999985</v>
      </c>
    </row>
    <row r="193" spans="19:60">
      <c r="S193" s="68">
        <f t="shared" si="118"/>
        <v>7</v>
      </c>
      <c r="T193" s="69">
        <f t="shared" si="118"/>
        <v>2</v>
      </c>
      <c r="U193" s="70">
        <f t="shared" si="112"/>
        <v>5</v>
      </c>
      <c r="V193" s="68">
        <f t="shared" si="117"/>
        <v>2</v>
      </c>
      <c r="W193" s="70">
        <f t="shared" si="117"/>
        <v>7</v>
      </c>
      <c r="X193" s="71">
        <f t="shared" si="117"/>
        <v>0.7142857142857143</v>
      </c>
      <c r="Y193" s="71">
        <f t="shared" si="117"/>
        <v>0.5</v>
      </c>
      <c r="Z193" s="69">
        <f t="shared" si="117"/>
        <v>10000</v>
      </c>
      <c r="AA193" s="69">
        <f t="shared" ca="1" si="117"/>
        <v>9821.692076715015</v>
      </c>
      <c r="AB193" s="69">
        <f t="shared" ca="1" si="101"/>
        <v>-178.30792328498501</v>
      </c>
      <c r="AC193" s="69">
        <f t="shared" ca="1" si="114"/>
        <v>179.70767495135402</v>
      </c>
      <c r="AD193" s="73">
        <f t="shared" si="107"/>
        <v>1.4999999999999849</v>
      </c>
      <c r="AE193" s="69">
        <f t="shared" si="119"/>
        <v>0.70000000000000007</v>
      </c>
      <c r="AF193" s="69">
        <f t="shared" si="119"/>
        <v>5.6000000000000005</v>
      </c>
      <c r="AG193" s="78">
        <f t="shared" si="119"/>
        <v>200</v>
      </c>
      <c r="AH193" s="60">
        <f t="shared" si="119"/>
        <v>50</v>
      </c>
      <c r="AI193" s="60">
        <f t="shared" si="119"/>
        <v>280</v>
      </c>
      <c r="AJ193" s="60">
        <f t="shared" si="119"/>
        <v>10280</v>
      </c>
      <c r="AK193" s="60">
        <f t="shared" si="119"/>
        <v>423.30792328498489</v>
      </c>
      <c r="AL193" s="60">
        <f t="shared" si="119"/>
        <v>8.4661584656996975</v>
      </c>
      <c r="AM193" s="60">
        <f t="shared" ca="1" si="119"/>
        <v>-239.56173479223713</v>
      </c>
      <c r="AN193" s="60">
        <f t="shared" ca="1" si="119"/>
        <v>-239.56173479223713</v>
      </c>
      <c r="AO193" s="60">
        <f t="shared" ca="1" si="119"/>
        <v>239.56173479223713</v>
      </c>
      <c r="AP193" s="63">
        <f t="shared" si="85"/>
        <v>35</v>
      </c>
      <c r="AQ193" s="62">
        <f t="shared" si="86"/>
        <v>7.1107723104665261</v>
      </c>
      <c r="AR193" s="62">
        <f t="shared" si="87"/>
        <v>355.53861552332631</v>
      </c>
      <c r="AS193" s="62">
        <f t="shared" si="88"/>
        <v>711.07723104665263</v>
      </c>
      <c r="AT193" s="62">
        <f t="shared" si="89"/>
        <v>-355.53861552332631</v>
      </c>
      <c r="AU193" s="62">
        <f t="shared" si="90"/>
        <v>1777.6930776166316</v>
      </c>
      <c r="AV193" s="62">
        <f t="shared" si="91"/>
        <v>-711.07723104665263</v>
      </c>
      <c r="AW193" s="63">
        <f t="shared" si="103"/>
        <v>1066.6158465699791</v>
      </c>
      <c r="AX193" s="61" t="str">
        <f t="shared" ca="1" si="92"/>
        <v>VINTO</v>
      </c>
      <c r="AY193" s="69">
        <f t="shared" ca="1" si="104"/>
        <v>10040.438265207762</v>
      </c>
      <c r="AZ193" s="51">
        <f t="shared" si="93"/>
        <v>2488.7703086632841</v>
      </c>
      <c r="BA193" s="55">
        <f t="shared" ca="1" si="94"/>
        <v>0.25339526929006351</v>
      </c>
      <c r="BB193" s="55">
        <f t="shared" ca="1" si="105"/>
        <v>5.9818757737716126</v>
      </c>
      <c r="BC193" s="64">
        <f t="shared" ca="1" si="95"/>
        <v>888.3079232849941</v>
      </c>
      <c r="BE193" s="52">
        <f t="shared" ca="1" si="96"/>
        <v>1.4999999999999849</v>
      </c>
      <c r="BF193" s="52">
        <f t="shared" ca="1" si="97"/>
        <v>1.4999999999999849</v>
      </c>
      <c r="BG193" s="52" t="str">
        <f t="shared" ca="1" si="98"/>
        <v/>
      </c>
      <c r="BH193" s="52">
        <f t="shared" ca="1" si="99"/>
        <v>1.4999999999999849</v>
      </c>
    </row>
    <row r="194" spans="19:60">
      <c r="S194" s="68">
        <f t="shared" si="118"/>
        <v>7</v>
      </c>
      <c r="T194" s="69">
        <f t="shared" si="118"/>
        <v>2</v>
      </c>
      <c r="U194" s="70">
        <f t="shared" si="112"/>
        <v>5</v>
      </c>
      <c r="V194" s="68">
        <f t="shared" si="117"/>
        <v>2</v>
      </c>
      <c r="W194" s="70">
        <f t="shared" si="117"/>
        <v>7</v>
      </c>
      <c r="X194" s="71">
        <f t="shared" si="117"/>
        <v>0.7142857142857143</v>
      </c>
      <c r="Y194" s="71">
        <f t="shared" si="117"/>
        <v>0.5</v>
      </c>
      <c r="Z194" s="69">
        <f t="shared" si="117"/>
        <v>10000</v>
      </c>
      <c r="AA194" s="69">
        <f t="shared" ca="1" si="117"/>
        <v>9821.692076715015</v>
      </c>
      <c r="AB194" s="69">
        <f t="shared" ca="1" si="101"/>
        <v>-178.30792328498501</v>
      </c>
      <c r="AC194" s="69">
        <f t="shared" ca="1" si="114"/>
        <v>179.70767495135402</v>
      </c>
      <c r="AD194" s="73">
        <f t="shared" si="107"/>
        <v>1.3999999999999848</v>
      </c>
      <c r="AE194" s="69">
        <f t="shared" si="119"/>
        <v>0.70000000000000007</v>
      </c>
      <c r="AF194" s="69">
        <f t="shared" si="119"/>
        <v>5.6000000000000005</v>
      </c>
      <c r="AG194" s="78">
        <f t="shared" si="119"/>
        <v>200</v>
      </c>
      <c r="AH194" s="60">
        <f t="shared" si="119"/>
        <v>50</v>
      </c>
      <c r="AI194" s="60">
        <f t="shared" si="119"/>
        <v>280</v>
      </c>
      <c r="AJ194" s="60">
        <f t="shared" si="119"/>
        <v>10280</v>
      </c>
      <c r="AK194" s="60">
        <f t="shared" si="119"/>
        <v>423.30792328498489</v>
      </c>
      <c r="AL194" s="60">
        <f t="shared" si="119"/>
        <v>8.4661584656996975</v>
      </c>
      <c r="AM194" s="60">
        <f t="shared" ca="1" si="119"/>
        <v>-239.56173479223713</v>
      </c>
      <c r="AN194" s="60">
        <f t="shared" ca="1" si="119"/>
        <v>-239.56173479223713</v>
      </c>
      <c r="AO194" s="60">
        <f t="shared" ca="1" si="119"/>
        <v>239.56173479223713</v>
      </c>
      <c r="AP194" s="63">
        <f t="shared" si="85"/>
        <v>35</v>
      </c>
      <c r="AQ194" s="62">
        <f t="shared" si="86"/>
        <v>7.5472560469284256</v>
      </c>
      <c r="AR194" s="62">
        <f t="shared" si="87"/>
        <v>377.36280234642129</v>
      </c>
      <c r="AS194" s="62">
        <f t="shared" si="88"/>
        <v>754.72560469284258</v>
      </c>
      <c r="AT194" s="62">
        <f t="shared" si="89"/>
        <v>-377.36280234642129</v>
      </c>
      <c r="AU194" s="62">
        <f t="shared" si="90"/>
        <v>1886.8140117321063</v>
      </c>
      <c r="AV194" s="62">
        <f t="shared" si="91"/>
        <v>-754.72560469284258</v>
      </c>
      <c r="AW194" s="63">
        <f t="shared" si="103"/>
        <v>1132.0884070392638</v>
      </c>
      <c r="AX194" s="61" t="str">
        <f t="shared" ca="1" si="92"/>
        <v>VINTO</v>
      </c>
      <c r="AY194" s="69">
        <f t="shared" ca="1" si="104"/>
        <v>10040.438265207762</v>
      </c>
      <c r="AZ194" s="51">
        <f t="shared" si="93"/>
        <v>2641.5396164249491</v>
      </c>
      <c r="BA194" s="55">
        <f t="shared" ca="1" si="94"/>
        <v>0.26894954512852581</v>
      </c>
      <c r="BB194" s="55">
        <f t="shared" ca="1" si="105"/>
        <v>6.3490639461370186</v>
      </c>
      <c r="BC194" s="64">
        <f t="shared" ca="1" si="95"/>
        <v>953.78048375427875</v>
      </c>
      <c r="BE194" s="52">
        <f t="shared" ca="1" si="96"/>
        <v>1.3999999999999848</v>
      </c>
      <c r="BF194" s="52">
        <f t="shared" ca="1" si="97"/>
        <v>1.3999999999999848</v>
      </c>
      <c r="BG194" s="52" t="str">
        <f t="shared" ca="1" si="98"/>
        <v/>
      </c>
      <c r="BH194" s="52">
        <f t="shared" ca="1" si="99"/>
        <v>1.3999999999999848</v>
      </c>
    </row>
    <row r="195" spans="19:60">
      <c r="S195" s="68">
        <f t="shared" si="118"/>
        <v>7</v>
      </c>
      <c r="T195" s="69">
        <f t="shared" si="118"/>
        <v>2</v>
      </c>
      <c r="U195" s="70">
        <f t="shared" si="112"/>
        <v>5</v>
      </c>
      <c r="V195" s="68">
        <f t="shared" si="117"/>
        <v>2</v>
      </c>
      <c r="W195" s="70">
        <f t="shared" si="117"/>
        <v>7</v>
      </c>
      <c r="X195" s="71">
        <f t="shared" si="117"/>
        <v>0.7142857142857143</v>
      </c>
      <c r="Y195" s="71">
        <f t="shared" si="117"/>
        <v>0.5</v>
      </c>
      <c r="Z195" s="69">
        <f t="shared" si="117"/>
        <v>10000</v>
      </c>
      <c r="AA195" s="69">
        <f t="shared" ca="1" si="117"/>
        <v>9821.692076715015</v>
      </c>
      <c r="AB195" s="69">
        <f t="shared" ca="1" si="101"/>
        <v>-178.30792328498501</v>
      </c>
      <c r="AC195" s="69">
        <f t="shared" ca="1" si="114"/>
        <v>179.70767495135402</v>
      </c>
      <c r="AD195" s="73">
        <f t="shared" si="107"/>
        <v>1.2999999999999847</v>
      </c>
      <c r="AE195" s="69">
        <f t="shared" si="119"/>
        <v>0.70000000000000007</v>
      </c>
      <c r="AF195" s="69">
        <f t="shared" si="119"/>
        <v>5.6000000000000005</v>
      </c>
      <c r="AG195" s="78">
        <f t="shared" si="119"/>
        <v>200</v>
      </c>
      <c r="AH195" s="60">
        <f t="shared" si="119"/>
        <v>50</v>
      </c>
      <c r="AI195" s="60">
        <f t="shared" si="119"/>
        <v>280</v>
      </c>
      <c r="AJ195" s="60">
        <f t="shared" si="119"/>
        <v>10280</v>
      </c>
      <c r="AK195" s="60">
        <f t="shared" si="119"/>
        <v>423.30792328498489</v>
      </c>
      <c r="AL195" s="60">
        <f t="shared" si="119"/>
        <v>8.4661584656996975</v>
      </c>
      <c r="AM195" s="60">
        <f t="shared" ca="1" si="119"/>
        <v>-239.56173479223713</v>
      </c>
      <c r="AN195" s="60">
        <f t="shared" ca="1" si="119"/>
        <v>-239.56173479223713</v>
      </c>
      <c r="AO195" s="60">
        <f t="shared" ca="1" si="119"/>
        <v>239.56173479223713</v>
      </c>
      <c r="AP195" s="63">
        <f t="shared" si="85"/>
        <v>35</v>
      </c>
      <c r="AQ195" s="62">
        <f t="shared" si="86"/>
        <v>8.0508911274613872</v>
      </c>
      <c r="AR195" s="62">
        <f t="shared" si="87"/>
        <v>402.54455637306938</v>
      </c>
      <c r="AS195" s="62">
        <f t="shared" si="88"/>
        <v>805.08911274613877</v>
      </c>
      <c r="AT195" s="62">
        <f t="shared" si="89"/>
        <v>-402.54455637306938</v>
      </c>
      <c r="AU195" s="62">
        <f t="shared" si="90"/>
        <v>2012.7227818653469</v>
      </c>
      <c r="AV195" s="62">
        <f t="shared" si="91"/>
        <v>-805.08911274613877</v>
      </c>
      <c r="AW195" s="63">
        <f t="shared" si="103"/>
        <v>1207.6336691192082</v>
      </c>
      <c r="AX195" s="61" t="str">
        <f t="shared" ca="1" si="92"/>
        <v>VINTO</v>
      </c>
      <c r="AY195" s="69">
        <f t="shared" ca="1" si="104"/>
        <v>10040.438265207762</v>
      </c>
      <c r="AZ195" s="51">
        <f t="shared" si="93"/>
        <v>2817.8118946114855</v>
      </c>
      <c r="BA195" s="55">
        <f t="shared" ca="1" si="94"/>
        <v>0.28689678648059769</v>
      </c>
      <c r="BB195" s="55">
        <f t="shared" ca="1" si="105"/>
        <v>6.7727426065586442</v>
      </c>
      <c r="BC195" s="64">
        <f t="shared" ca="1" si="95"/>
        <v>1029.3257458342232</v>
      </c>
      <c r="BE195" s="52">
        <f t="shared" ca="1" si="96"/>
        <v>1.2999999999999847</v>
      </c>
      <c r="BF195" s="52">
        <f t="shared" ca="1" si="97"/>
        <v>1.2999999999999847</v>
      </c>
      <c r="BG195" s="52" t="str">
        <f t="shared" ca="1" si="98"/>
        <v/>
      </c>
      <c r="BH195" s="52">
        <f t="shared" ca="1" si="99"/>
        <v>1.2999999999999847</v>
      </c>
    </row>
    <row r="196" spans="19:60">
      <c r="S196" s="68">
        <f t="shared" si="118"/>
        <v>7</v>
      </c>
      <c r="T196" s="69">
        <f t="shared" si="118"/>
        <v>2</v>
      </c>
      <c r="U196" s="70">
        <f t="shared" si="112"/>
        <v>5</v>
      </c>
      <c r="V196" s="68">
        <f t="shared" si="117"/>
        <v>2</v>
      </c>
      <c r="W196" s="70">
        <f t="shared" si="117"/>
        <v>7</v>
      </c>
      <c r="X196" s="71">
        <f t="shared" si="117"/>
        <v>0.7142857142857143</v>
      </c>
      <c r="Y196" s="71">
        <f t="shared" si="117"/>
        <v>0.5</v>
      </c>
      <c r="Z196" s="69">
        <f t="shared" si="117"/>
        <v>10000</v>
      </c>
      <c r="AA196" s="69">
        <f t="shared" ca="1" si="117"/>
        <v>9821.692076715015</v>
      </c>
      <c r="AB196" s="69">
        <f t="shared" ca="1" si="101"/>
        <v>-178.30792328498501</v>
      </c>
      <c r="AC196" s="69">
        <f t="shared" ca="1" si="114"/>
        <v>179.70767495135402</v>
      </c>
      <c r="AD196" s="73">
        <f t="shared" si="107"/>
        <v>1.1999999999999846</v>
      </c>
      <c r="AE196" s="69">
        <f t="shared" si="119"/>
        <v>0.70000000000000007</v>
      </c>
      <c r="AF196" s="69">
        <f t="shared" si="119"/>
        <v>5.6000000000000005</v>
      </c>
      <c r="AG196" s="78">
        <f t="shared" si="119"/>
        <v>200</v>
      </c>
      <c r="AH196" s="60">
        <f t="shared" si="119"/>
        <v>50</v>
      </c>
      <c r="AI196" s="60">
        <f t="shared" si="119"/>
        <v>280</v>
      </c>
      <c r="AJ196" s="60">
        <f t="shared" si="119"/>
        <v>10280</v>
      </c>
      <c r="AK196" s="60">
        <f t="shared" si="119"/>
        <v>423.30792328498489</v>
      </c>
      <c r="AL196" s="60">
        <f t="shared" si="119"/>
        <v>8.4661584656996975</v>
      </c>
      <c r="AM196" s="60">
        <f t="shared" ca="1" si="119"/>
        <v>-239.56173479223713</v>
      </c>
      <c r="AN196" s="60">
        <f t="shared" ca="1" si="119"/>
        <v>-239.56173479223713</v>
      </c>
      <c r="AO196" s="60">
        <f t="shared" ca="1" si="119"/>
        <v>239.56173479223713</v>
      </c>
      <c r="AP196" s="63">
        <f t="shared" si="85"/>
        <v>35</v>
      </c>
      <c r="AQ196" s="62">
        <f t="shared" si="86"/>
        <v>8.6384653880831781</v>
      </c>
      <c r="AR196" s="62">
        <f t="shared" si="87"/>
        <v>431.92326940415893</v>
      </c>
      <c r="AS196" s="62">
        <f t="shared" si="88"/>
        <v>863.84653880831786</v>
      </c>
      <c r="AT196" s="62">
        <f t="shared" si="89"/>
        <v>-431.92326940415893</v>
      </c>
      <c r="AU196" s="62">
        <f t="shared" si="90"/>
        <v>2159.6163470207948</v>
      </c>
      <c r="AV196" s="62">
        <f t="shared" si="91"/>
        <v>-863.84653880831786</v>
      </c>
      <c r="AW196" s="63">
        <f t="shared" si="103"/>
        <v>1295.7698082124771</v>
      </c>
      <c r="AX196" s="61" t="str">
        <f t="shared" ca="1" si="92"/>
        <v>VINTO</v>
      </c>
      <c r="AY196" s="69">
        <f t="shared" ca="1" si="104"/>
        <v>10040.438265207762</v>
      </c>
      <c r="AZ196" s="51">
        <f t="shared" si="93"/>
        <v>3023.4628858291126</v>
      </c>
      <c r="BA196" s="55">
        <f t="shared" ca="1" si="94"/>
        <v>0.30783523472468166</v>
      </c>
      <c r="BB196" s="55">
        <f t="shared" ca="1" si="105"/>
        <v>7.2670343770505434</v>
      </c>
      <c r="BC196" s="64">
        <f t="shared" ca="1" si="95"/>
        <v>1117.4618849274921</v>
      </c>
      <c r="BE196" s="52">
        <f t="shared" ca="1" si="96"/>
        <v>1.1999999999999846</v>
      </c>
      <c r="BF196" s="52">
        <f t="shared" ca="1" si="97"/>
        <v>1.1999999999999846</v>
      </c>
      <c r="BG196" s="52" t="str">
        <f t="shared" ca="1" si="98"/>
        <v/>
      </c>
      <c r="BH196" s="52">
        <f t="shared" ca="1" si="99"/>
        <v>1.1999999999999846</v>
      </c>
    </row>
    <row r="197" spans="19:60">
      <c r="S197" s="68">
        <f t="shared" si="118"/>
        <v>7</v>
      </c>
      <c r="T197" s="69">
        <f t="shared" si="118"/>
        <v>2</v>
      </c>
      <c r="U197" s="70">
        <f t="shared" si="112"/>
        <v>5</v>
      </c>
      <c r="V197" s="68">
        <f t="shared" si="117"/>
        <v>2</v>
      </c>
      <c r="W197" s="70">
        <f t="shared" si="117"/>
        <v>7</v>
      </c>
      <c r="X197" s="71">
        <f t="shared" si="117"/>
        <v>0.7142857142857143</v>
      </c>
      <c r="Y197" s="71">
        <f t="shared" si="117"/>
        <v>0.5</v>
      </c>
      <c r="Z197" s="69">
        <f t="shared" si="117"/>
        <v>10000</v>
      </c>
      <c r="AA197" s="69">
        <f t="shared" ca="1" si="117"/>
        <v>9821.692076715015</v>
      </c>
      <c r="AB197" s="69">
        <f t="shared" ca="1" si="101"/>
        <v>-178.30792328498501</v>
      </c>
      <c r="AC197" s="69">
        <f t="shared" ca="1" si="114"/>
        <v>179.70767495135402</v>
      </c>
      <c r="AD197" s="73">
        <f t="shared" si="107"/>
        <v>1.0999999999999845</v>
      </c>
      <c r="AE197" s="69">
        <f t="shared" si="119"/>
        <v>0.70000000000000007</v>
      </c>
      <c r="AF197" s="69">
        <f t="shared" si="119"/>
        <v>5.6000000000000005</v>
      </c>
      <c r="AG197" s="78">
        <f t="shared" si="119"/>
        <v>200</v>
      </c>
      <c r="AH197" s="60">
        <f t="shared" si="119"/>
        <v>50</v>
      </c>
      <c r="AI197" s="60">
        <f t="shared" si="119"/>
        <v>280</v>
      </c>
      <c r="AJ197" s="60">
        <f t="shared" si="119"/>
        <v>10280</v>
      </c>
      <c r="AK197" s="60">
        <f t="shared" si="119"/>
        <v>423.30792328498489</v>
      </c>
      <c r="AL197" s="60">
        <f t="shared" si="119"/>
        <v>8.4661584656996975</v>
      </c>
      <c r="AM197" s="60">
        <f t="shared" ca="1" si="119"/>
        <v>-239.56173479223713</v>
      </c>
      <c r="AN197" s="60">
        <f t="shared" ca="1" si="119"/>
        <v>-239.56173479223713</v>
      </c>
      <c r="AO197" s="60">
        <f t="shared" ca="1" si="119"/>
        <v>239.56173479223713</v>
      </c>
      <c r="AP197" s="63">
        <f t="shared" si="85"/>
        <v>35</v>
      </c>
      <c r="AQ197" s="62">
        <f t="shared" si="86"/>
        <v>9.3328713324543866</v>
      </c>
      <c r="AR197" s="62">
        <f t="shared" si="87"/>
        <v>466.64356662271933</v>
      </c>
      <c r="AS197" s="62">
        <f t="shared" si="88"/>
        <v>933.28713324543867</v>
      </c>
      <c r="AT197" s="62">
        <f t="shared" si="89"/>
        <v>-466.64356662271933</v>
      </c>
      <c r="AU197" s="62">
        <f t="shared" si="90"/>
        <v>2333.2178331135965</v>
      </c>
      <c r="AV197" s="62">
        <f t="shared" si="91"/>
        <v>-933.28713324543867</v>
      </c>
      <c r="AW197" s="63">
        <f t="shared" si="103"/>
        <v>1399.9306998681577</v>
      </c>
      <c r="AX197" s="61" t="str">
        <f t="shared" ca="1" si="92"/>
        <v>VINTO</v>
      </c>
      <c r="AY197" s="69">
        <f t="shared" ca="1" si="104"/>
        <v>10040.438265207762</v>
      </c>
      <c r="AZ197" s="51">
        <f t="shared" si="93"/>
        <v>3266.5049663590353</v>
      </c>
      <c r="BA197" s="55">
        <f t="shared" ca="1" si="94"/>
        <v>0.33258067355859905</v>
      </c>
      <c r="BB197" s="55">
        <f t="shared" ca="1" si="105"/>
        <v>7.8511973785409648</v>
      </c>
      <c r="BC197" s="64">
        <f t="shared" ca="1" si="95"/>
        <v>1221.6227765831727</v>
      </c>
      <c r="BE197" s="52">
        <f t="shared" ca="1" si="96"/>
        <v>1.0999999999999845</v>
      </c>
      <c r="BF197" s="52">
        <f t="shared" ca="1" si="97"/>
        <v>1.0999999999999845</v>
      </c>
      <c r="BG197" s="52" t="str">
        <f t="shared" ca="1" si="98"/>
        <v/>
      </c>
      <c r="BH197" s="52">
        <f t="shared" ca="1" si="99"/>
        <v>1.0999999999999845</v>
      </c>
    </row>
    <row r="198" spans="19:60">
      <c r="S198" s="68">
        <f t="shared" si="118"/>
        <v>7</v>
      </c>
      <c r="T198" s="69">
        <f t="shared" si="118"/>
        <v>2</v>
      </c>
      <c r="U198" s="70">
        <f t="shared" si="112"/>
        <v>5</v>
      </c>
      <c r="V198" s="68">
        <f t="shared" si="117"/>
        <v>2</v>
      </c>
      <c r="W198" s="70">
        <f t="shared" si="117"/>
        <v>7</v>
      </c>
      <c r="X198" s="71">
        <f t="shared" si="117"/>
        <v>0.7142857142857143</v>
      </c>
      <c r="Y198" s="71">
        <f t="shared" si="117"/>
        <v>0.5</v>
      </c>
      <c r="Z198" s="69">
        <f t="shared" si="117"/>
        <v>10000</v>
      </c>
      <c r="AA198" s="69">
        <f t="shared" ca="1" si="117"/>
        <v>9821.692076715015</v>
      </c>
      <c r="AB198" s="69">
        <f t="shared" ca="1" si="101"/>
        <v>-178.30792328498501</v>
      </c>
      <c r="AC198" s="69">
        <f t="shared" ca="1" si="114"/>
        <v>179.70767495135402</v>
      </c>
      <c r="AD198" s="73">
        <f t="shared" si="107"/>
        <v>0.99999999999998457</v>
      </c>
      <c r="AE198" s="69">
        <f t="shared" si="119"/>
        <v>0.70000000000000007</v>
      </c>
      <c r="AF198" s="69">
        <f t="shared" si="119"/>
        <v>5.6000000000000005</v>
      </c>
      <c r="AG198" s="78">
        <f t="shared" si="119"/>
        <v>200</v>
      </c>
      <c r="AH198" s="60">
        <f t="shared" si="119"/>
        <v>50</v>
      </c>
      <c r="AI198" s="60">
        <f t="shared" si="119"/>
        <v>280</v>
      </c>
      <c r="AJ198" s="60">
        <f t="shared" si="119"/>
        <v>10280</v>
      </c>
      <c r="AK198" s="60">
        <f t="shared" si="119"/>
        <v>423.30792328498489</v>
      </c>
      <c r="AL198" s="60">
        <f t="shared" si="119"/>
        <v>8.4661584656996975</v>
      </c>
      <c r="AM198" s="60">
        <f t="shared" ca="1" si="119"/>
        <v>-239.56173479223713</v>
      </c>
      <c r="AN198" s="60">
        <f t="shared" ca="1" si="119"/>
        <v>-239.56173479223713</v>
      </c>
      <c r="AO198" s="60">
        <f t="shared" ca="1" si="119"/>
        <v>239.56173479223713</v>
      </c>
      <c r="AP198" s="63">
        <f t="shared" si="85"/>
        <v>35</v>
      </c>
      <c r="AQ198" s="62">
        <f t="shared" si="86"/>
        <v>10.166158465699839</v>
      </c>
      <c r="AR198" s="62">
        <f t="shared" si="87"/>
        <v>508.30792328499194</v>
      </c>
      <c r="AS198" s="62">
        <f t="shared" si="88"/>
        <v>1016.6158465699839</v>
      </c>
      <c r="AT198" s="62">
        <f t="shared" si="89"/>
        <v>-508.30792328499194</v>
      </c>
      <c r="AU198" s="62">
        <f t="shared" si="90"/>
        <v>2541.5396164249596</v>
      </c>
      <c r="AV198" s="62">
        <f t="shared" si="91"/>
        <v>-1016.6158465699839</v>
      </c>
      <c r="AW198" s="63">
        <f t="shared" si="103"/>
        <v>1524.9237698549757</v>
      </c>
      <c r="AX198" s="61" t="str">
        <f t="shared" ca="1" si="92"/>
        <v>VINTO</v>
      </c>
      <c r="AY198" s="69">
        <f t="shared" ca="1" si="104"/>
        <v>10040.438265207762</v>
      </c>
      <c r="AZ198" s="51">
        <f t="shared" si="93"/>
        <v>3558.1554629949437</v>
      </c>
      <c r="BA198" s="55">
        <f t="shared" ca="1" si="94"/>
        <v>0.36227520015930009</v>
      </c>
      <c r="BB198" s="55">
        <f t="shared" ca="1" si="105"/>
        <v>8.5521929803294778</v>
      </c>
      <c r="BC198" s="64">
        <f t="shared" ca="1" si="95"/>
        <v>1346.6158465699907</v>
      </c>
      <c r="BE198" s="52">
        <f t="shared" ca="1" si="96"/>
        <v>0.99999999999998457</v>
      </c>
      <c r="BF198" s="52">
        <f t="shared" ca="1" si="97"/>
        <v>0.99999999999998457</v>
      </c>
      <c r="BG198" s="52" t="str">
        <f t="shared" ca="1" si="98"/>
        <v/>
      </c>
      <c r="BH198" s="52">
        <f t="shared" ca="1" si="99"/>
        <v>0.99999999999998457</v>
      </c>
    </row>
    <row r="199" spans="19:60">
      <c r="S199" s="68">
        <f t="shared" si="118"/>
        <v>7</v>
      </c>
      <c r="T199" s="69">
        <f t="shared" si="118"/>
        <v>2</v>
      </c>
      <c r="U199" s="70">
        <f t="shared" si="112"/>
        <v>5</v>
      </c>
      <c r="V199" s="68">
        <f t="shared" si="117"/>
        <v>2</v>
      </c>
      <c r="W199" s="70">
        <f t="shared" si="117"/>
        <v>7</v>
      </c>
      <c r="X199" s="71">
        <f t="shared" si="117"/>
        <v>0.7142857142857143</v>
      </c>
      <c r="Y199" s="71">
        <f t="shared" si="117"/>
        <v>0.5</v>
      </c>
      <c r="Z199" s="69">
        <f t="shared" si="117"/>
        <v>10000</v>
      </c>
      <c r="AA199" s="69">
        <f t="shared" ca="1" si="117"/>
        <v>9821.692076715015</v>
      </c>
      <c r="AB199" s="69">
        <f t="shared" ca="1" si="101"/>
        <v>-178.30792328498501</v>
      </c>
      <c r="AC199" s="69">
        <f t="shared" ca="1" si="114"/>
        <v>179.70767495135402</v>
      </c>
      <c r="AD199" s="73">
        <f t="shared" si="107"/>
        <v>0.89999999999998459</v>
      </c>
      <c r="AE199" s="69">
        <f t="shared" si="119"/>
        <v>0.70000000000000007</v>
      </c>
      <c r="AF199" s="69">
        <f t="shared" si="119"/>
        <v>5.6000000000000005</v>
      </c>
      <c r="AG199" s="78">
        <f t="shared" si="119"/>
        <v>200</v>
      </c>
      <c r="AH199" s="60">
        <f t="shared" si="119"/>
        <v>50</v>
      </c>
      <c r="AI199" s="60">
        <f t="shared" si="119"/>
        <v>280</v>
      </c>
      <c r="AJ199" s="60">
        <f t="shared" si="119"/>
        <v>10280</v>
      </c>
      <c r="AK199" s="60">
        <f t="shared" si="119"/>
        <v>423.30792328498489</v>
      </c>
      <c r="AL199" s="60">
        <f t="shared" si="119"/>
        <v>8.4661584656996975</v>
      </c>
      <c r="AM199" s="60">
        <f t="shared" ca="1" si="119"/>
        <v>-239.56173479223713</v>
      </c>
      <c r="AN199" s="60">
        <f t="shared" ca="1" si="119"/>
        <v>-239.56173479223713</v>
      </c>
      <c r="AO199" s="60">
        <f t="shared" ca="1" si="119"/>
        <v>239.56173479223713</v>
      </c>
      <c r="AP199" s="63">
        <f t="shared" si="85"/>
        <v>35</v>
      </c>
      <c r="AQ199" s="62">
        <f t="shared" si="86"/>
        <v>11.184620517444282</v>
      </c>
      <c r="AR199" s="62">
        <f t="shared" si="87"/>
        <v>559.2310258722141</v>
      </c>
      <c r="AS199" s="62">
        <f t="shared" si="88"/>
        <v>1118.4620517444282</v>
      </c>
      <c r="AT199" s="62">
        <f t="shared" si="89"/>
        <v>-559.2310258722141</v>
      </c>
      <c r="AU199" s="62">
        <f t="shared" si="90"/>
        <v>2796.1551293610705</v>
      </c>
      <c r="AV199" s="62">
        <f t="shared" si="91"/>
        <v>-1118.4620517444282</v>
      </c>
      <c r="AW199" s="63">
        <f t="shared" si="103"/>
        <v>1677.6930776166423</v>
      </c>
      <c r="AX199" s="61" t="str">
        <f t="shared" ca="1" si="92"/>
        <v>VINTO</v>
      </c>
      <c r="AY199" s="69">
        <f t="shared" ca="1" si="104"/>
        <v>10040.438265207762</v>
      </c>
      <c r="AZ199" s="51">
        <f t="shared" si="93"/>
        <v>3914.6171811054987</v>
      </c>
      <c r="BA199" s="55">
        <f t="shared" ca="1" si="94"/>
        <v>0.39856851044904579</v>
      </c>
      <c r="BB199" s="55">
        <f t="shared" ca="1" si="105"/>
        <v>9.4089653825154382</v>
      </c>
      <c r="BC199" s="64">
        <f t="shared" ca="1" si="95"/>
        <v>1499.3851543316573</v>
      </c>
      <c r="BE199" s="52">
        <f t="shared" ca="1" si="96"/>
        <v>0.89999999999998459</v>
      </c>
      <c r="BF199" s="52">
        <f t="shared" ca="1" si="97"/>
        <v>0.89999999999998459</v>
      </c>
      <c r="BG199" s="52" t="str">
        <f t="shared" ca="1" si="98"/>
        <v/>
      </c>
      <c r="BH199" s="52">
        <f t="shared" ca="1" si="99"/>
        <v>0.89999999999998459</v>
      </c>
    </row>
    <row r="200" spans="19:60">
      <c r="S200" s="68">
        <f t="shared" si="118"/>
        <v>7</v>
      </c>
      <c r="T200" s="69">
        <f t="shared" si="118"/>
        <v>2</v>
      </c>
      <c r="U200" s="70">
        <f t="shared" ref="U200:U207" si="120">ROUND((1/T200)*S200,0)+1</f>
        <v>5</v>
      </c>
      <c r="V200" s="68">
        <f t="shared" si="117"/>
        <v>2</v>
      </c>
      <c r="W200" s="70">
        <f t="shared" si="117"/>
        <v>7</v>
      </c>
      <c r="X200" s="71">
        <f t="shared" si="117"/>
        <v>0.7142857142857143</v>
      </c>
      <c r="Y200" s="71">
        <f t="shared" si="117"/>
        <v>0.5</v>
      </c>
      <c r="Z200" s="69">
        <f t="shared" si="117"/>
        <v>10000</v>
      </c>
      <c r="AA200" s="69">
        <f t="shared" ca="1" si="117"/>
        <v>9821.692076715015</v>
      </c>
      <c r="AB200" s="69">
        <f t="shared" ca="1" si="101"/>
        <v>-178.30792328498501</v>
      </c>
      <c r="AC200" s="69">
        <f t="shared" ca="1" si="114"/>
        <v>179.70767495135402</v>
      </c>
      <c r="AD200" s="73">
        <f t="shared" si="107"/>
        <v>0.79999999999998461</v>
      </c>
      <c r="AE200" s="69">
        <f t="shared" si="119"/>
        <v>0.70000000000000007</v>
      </c>
      <c r="AF200" s="69">
        <f t="shared" si="119"/>
        <v>5.6000000000000005</v>
      </c>
      <c r="AG200" s="78">
        <f t="shared" si="119"/>
        <v>200</v>
      </c>
      <c r="AH200" s="60">
        <f t="shared" si="119"/>
        <v>50</v>
      </c>
      <c r="AI200" s="60">
        <f t="shared" si="119"/>
        <v>280</v>
      </c>
      <c r="AJ200" s="60">
        <f t="shared" si="119"/>
        <v>10280</v>
      </c>
      <c r="AK200" s="60">
        <f t="shared" si="119"/>
        <v>423.30792328498489</v>
      </c>
      <c r="AL200" s="60">
        <f t="shared" si="119"/>
        <v>8.4661584656996975</v>
      </c>
      <c r="AM200" s="60">
        <f t="shared" ca="1" si="119"/>
        <v>-239.56173479223713</v>
      </c>
      <c r="AN200" s="60">
        <f t="shared" ca="1" si="119"/>
        <v>-239.56173479223713</v>
      </c>
      <c r="AO200" s="60">
        <f t="shared" ca="1" si="119"/>
        <v>239.56173479223713</v>
      </c>
      <c r="AP200" s="63">
        <f t="shared" ref="AP200:AP207" si="121">AE200*AH200</f>
        <v>35</v>
      </c>
      <c r="AQ200" s="62">
        <f t="shared" ref="AQ200:AQ207" si="122">IF(AL200=0,1,(1+(AL200+AE200)/(AD200*(T200-1))))</f>
        <v>12.457698082124841</v>
      </c>
      <c r="AR200" s="62">
        <f t="shared" ref="AR200:AR207" si="123">IF(AQ200&lt;=0,AH200,AQ200*AH200)</f>
        <v>622.88490410624206</v>
      </c>
      <c r="AS200" s="62">
        <f t="shared" ref="AS200:AS207" si="124">(T200*AR200)</f>
        <v>1245.7698082124841</v>
      </c>
      <c r="AT200" s="62">
        <f t="shared" ref="AT200:AT207" si="125">-AR200</f>
        <v>-622.88490410624206</v>
      </c>
      <c r="AU200" s="62">
        <f t="shared" ref="AU200:AU207" si="126">(AS200+AT200)*U200</f>
        <v>3114.4245205312104</v>
      </c>
      <c r="AV200" s="62">
        <f t="shared" ref="AV200:AV207" si="127">AT200*V200</f>
        <v>-1245.7698082124841</v>
      </c>
      <c r="AW200" s="63">
        <f t="shared" si="103"/>
        <v>1868.6547123187263</v>
      </c>
      <c r="AX200" s="61" t="str">
        <f t="shared" ref="AX200:AX207" ca="1" si="128">IF(AY200+AW200&gt;AJ200,"VINTO","")</f>
        <v>VINTO</v>
      </c>
      <c r="AY200" s="69">
        <f t="shared" ca="1" si="104"/>
        <v>10040.438265207762</v>
      </c>
      <c r="AZ200" s="51">
        <f t="shared" ref="AZ200:AZ207" si="129">AR200*W200</f>
        <v>4360.1943287436943</v>
      </c>
      <c r="BA200" s="55">
        <f t="shared" ref="BA200:BA207" ca="1" si="130">IFERROR(AZ200/AA200,0)</f>
        <v>0.4439351483112281</v>
      </c>
      <c r="BB200" s="55">
        <f t="shared" ca="1" si="105"/>
        <v>10.479930885247892</v>
      </c>
      <c r="BC200" s="64">
        <f t="shared" ref="BC200:BC207" ca="1" si="131">AW200+AB200</f>
        <v>1690.3467890337413</v>
      </c>
      <c r="BE200" s="52">
        <f t="shared" ref="BE200:BE207" ca="1" si="132">IF(((AR200-AC200)/AC200)&gt;=BE$4,AD200,"")</f>
        <v>0.79999999999998461</v>
      </c>
      <c r="BF200" s="52">
        <f t="shared" ref="BF200:BF207" ca="1" si="133">IF(AX200="","",AD200)</f>
        <v>0.79999999999998461</v>
      </c>
      <c r="BG200" s="52" t="str">
        <f t="shared" ref="BG200:BG207" ca="1" si="134">IF(BA200&lt;=BG$4,AD200,"")</f>
        <v/>
      </c>
      <c r="BH200" s="52">
        <f t="shared" ref="BH200:BH207" ca="1" si="135">IF(BB200&gt;=BH$4,AD200,"")</f>
        <v>0.79999999999998461</v>
      </c>
    </row>
    <row r="201" spans="19:60">
      <c r="S201" s="68">
        <f t="shared" si="118"/>
        <v>7</v>
      </c>
      <c r="T201" s="69">
        <f t="shared" si="118"/>
        <v>2</v>
      </c>
      <c r="U201" s="70">
        <f t="shared" si="120"/>
        <v>5</v>
      </c>
      <c r="V201" s="68">
        <f t="shared" ref="V201:AA207" si="136">V200</f>
        <v>2</v>
      </c>
      <c r="W201" s="70">
        <f t="shared" si="136"/>
        <v>7</v>
      </c>
      <c r="X201" s="71">
        <f t="shared" si="136"/>
        <v>0.7142857142857143</v>
      </c>
      <c r="Y201" s="71">
        <f t="shared" si="136"/>
        <v>0.5</v>
      </c>
      <c r="Z201" s="69">
        <f t="shared" si="136"/>
        <v>10000</v>
      </c>
      <c r="AA201" s="69">
        <f t="shared" ca="1" si="136"/>
        <v>9821.692076715015</v>
      </c>
      <c r="AB201" s="69">
        <f t="shared" ref="AB201:AB207" ca="1" si="137">AA201-Z201</f>
        <v>-178.30792328498501</v>
      </c>
      <c r="AC201" s="69">
        <f t="shared" ref="AC201:AC207" ca="1" si="138">AC200</f>
        <v>179.70767495135402</v>
      </c>
      <c r="AD201" s="73">
        <f t="shared" si="107"/>
        <v>0.69999999999998463</v>
      </c>
      <c r="AE201" s="69">
        <f t="shared" si="119"/>
        <v>0.70000000000000007</v>
      </c>
      <c r="AF201" s="69">
        <f t="shared" si="119"/>
        <v>5.6000000000000005</v>
      </c>
      <c r="AG201" s="78">
        <f t="shared" si="119"/>
        <v>200</v>
      </c>
      <c r="AH201" s="60">
        <f t="shared" si="119"/>
        <v>50</v>
      </c>
      <c r="AI201" s="60">
        <f t="shared" si="119"/>
        <v>280</v>
      </c>
      <c r="AJ201" s="60">
        <f t="shared" si="119"/>
        <v>10280</v>
      </c>
      <c r="AK201" s="60">
        <f t="shared" si="119"/>
        <v>423.30792328498489</v>
      </c>
      <c r="AL201" s="60">
        <f t="shared" si="119"/>
        <v>8.4661584656996975</v>
      </c>
      <c r="AM201" s="60">
        <f t="shared" ca="1" si="119"/>
        <v>-239.56173479223713</v>
      </c>
      <c r="AN201" s="60">
        <f t="shared" ca="1" si="119"/>
        <v>-239.56173479223713</v>
      </c>
      <c r="AO201" s="60">
        <f t="shared" ca="1" si="119"/>
        <v>239.56173479223713</v>
      </c>
      <c r="AP201" s="63">
        <f t="shared" si="121"/>
        <v>35</v>
      </c>
      <c r="AQ201" s="62">
        <f t="shared" si="122"/>
        <v>14.094512093856997</v>
      </c>
      <c r="AR201" s="62">
        <f t="shared" si="123"/>
        <v>704.72560469284986</v>
      </c>
      <c r="AS201" s="62">
        <f t="shared" si="124"/>
        <v>1409.4512093856997</v>
      </c>
      <c r="AT201" s="62">
        <f t="shared" si="125"/>
        <v>-704.72560469284986</v>
      </c>
      <c r="AU201" s="62">
        <f t="shared" si="126"/>
        <v>3523.6280234642491</v>
      </c>
      <c r="AV201" s="62">
        <f t="shared" si="127"/>
        <v>-1409.4512093856997</v>
      </c>
      <c r="AW201" s="63">
        <f t="shared" ref="AW201:AW207" si="139">SUM(AU201:AV201)</f>
        <v>2114.1768140785493</v>
      </c>
      <c r="AX201" s="61" t="str">
        <f t="shared" ca="1" si="128"/>
        <v>VINTO</v>
      </c>
      <c r="AY201" s="69">
        <f t="shared" ref="AY201:AY207" ca="1" si="140">AY200</f>
        <v>10040.438265207762</v>
      </c>
      <c r="AZ201" s="51">
        <f t="shared" si="129"/>
        <v>4933.0792328499492</v>
      </c>
      <c r="BA201" s="55">
        <f t="shared" ca="1" si="130"/>
        <v>0.50226368270546284</v>
      </c>
      <c r="BB201" s="55">
        <f t="shared" ref="BB201:BB207" ca="1" si="141">IFERROR(AW201/ABS(AB201),0)</f>
        <v>11.856886531618196</v>
      </c>
      <c r="BC201" s="64">
        <f t="shared" ca="1" si="131"/>
        <v>1935.8688907935643</v>
      </c>
      <c r="BE201" s="52">
        <f t="shared" ca="1" si="132"/>
        <v>0.69999999999998463</v>
      </c>
      <c r="BF201" s="52">
        <f t="shared" ca="1" si="133"/>
        <v>0.69999999999998463</v>
      </c>
      <c r="BG201" s="52" t="str">
        <f t="shared" ca="1" si="134"/>
        <v/>
      </c>
      <c r="BH201" s="52">
        <f t="shared" ca="1" si="135"/>
        <v>0.69999999999998463</v>
      </c>
    </row>
    <row r="202" spans="19:60">
      <c r="S202" s="68">
        <f t="shared" ref="S202:T207" si="142">S201</f>
        <v>7</v>
      </c>
      <c r="T202" s="69">
        <f t="shared" si="142"/>
        <v>2</v>
      </c>
      <c r="U202" s="70">
        <f t="shared" si="120"/>
        <v>5</v>
      </c>
      <c r="V202" s="68">
        <f t="shared" si="136"/>
        <v>2</v>
      </c>
      <c r="W202" s="70">
        <f t="shared" si="136"/>
        <v>7</v>
      </c>
      <c r="X202" s="71">
        <f t="shared" si="136"/>
        <v>0.7142857142857143</v>
      </c>
      <c r="Y202" s="71">
        <f t="shared" si="136"/>
        <v>0.5</v>
      </c>
      <c r="Z202" s="69">
        <f t="shared" si="136"/>
        <v>10000</v>
      </c>
      <c r="AA202" s="69">
        <f t="shared" ca="1" si="136"/>
        <v>9821.692076715015</v>
      </c>
      <c r="AB202" s="69">
        <f t="shared" ca="1" si="137"/>
        <v>-178.30792328498501</v>
      </c>
      <c r="AC202" s="69">
        <f t="shared" ca="1" si="138"/>
        <v>179.70767495135402</v>
      </c>
      <c r="AD202" s="73">
        <f t="shared" ref="AD202:AD207" si="143">AD201-0.1</f>
        <v>0.59999999999998466</v>
      </c>
      <c r="AE202" s="69">
        <f t="shared" ref="AE202:AO207" si="144">AE201</f>
        <v>0.70000000000000007</v>
      </c>
      <c r="AF202" s="69">
        <f t="shared" si="144"/>
        <v>5.6000000000000005</v>
      </c>
      <c r="AG202" s="78">
        <f t="shared" si="144"/>
        <v>200</v>
      </c>
      <c r="AH202" s="60">
        <f t="shared" si="144"/>
        <v>50</v>
      </c>
      <c r="AI202" s="60">
        <f t="shared" si="144"/>
        <v>280</v>
      </c>
      <c r="AJ202" s="60">
        <f t="shared" si="144"/>
        <v>10280</v>
      </c>
      <c r="AK202" s="60">
        <f t="shared" si="144"/>
        <v>423.30792328498489</v>
      </c>
      <c r="AL202" s="60">
        <f t="shared" si="144"/>
        <v>8.4661584656996975</v>
      </c>
      <c r="AM202" s="60">
        <f t="shared" ca="1" si="144"/>
        <v>-239.56173479223713</v>
      </c>
      <c r="AN202" s="60">
        <f t="shared" ca="1" si="144"/>
        <v>-239.56173479223713</v>
      </c>
      <c r="AO202" s="60">
        <f t="shared" ca="1" si="144"/>
        <v>239.56173479223713</v>
      </c>
      <c r="AP202" s="63">
        <f t="shared" si="121"/>
        <v>35</v>
      </c>
      <c r="AQ202" s="62">
        <f t="shared" si="122"/>
        <v>16.276930776166552</v>
      </c>
      <c r="AR202" s="62">
        <f t="shared" si="123"/>
        <v>813.84653880832752</v>
      </c>
      <c r="AS202" s="62">
        <f t="shared" si="124"/>
        <v>1627.693077616655</v>
      </c>
      <c r="AT202" s="62">
        <f t="shared" si="125"/>
        <v>-813.84653880832752</v>
      </c>
      <c r="AU202" s="62">
        <f t="shared" si="126"/>
        <v>4069.2326940416378</v>
      </c>
      <c r="AV202" s="62">
        <f t="shared" si="127"/>
        <v>-1627.693077616655</v>
      </c>
      <c r="AW202" s="63">
        <f t="shared" si="139"/>
        <v>2441.5396164249828</v>
      </c>
      <c r="AX202" s="61" t="str">
        <f t="shared" ca="1" si="128"/>
        <v>VINTO</v>
      </c>
      <c r="AY202" s="69">
        <f t="shared" ca="1" si="140"/>
        <v>10040.438265207762</v>
      </c>
      <c r="AZ202" s="51">
        <f t="shared" si="129"/>
        <v>5696.9257716582924</v>
      </c>
      <c r="BA202" s="55">
        <f t="shared" ca="1" si="130"/>
        <v>0.58003506189777632</v>
      </c>
      <c r="BB202" s="55">
        <f t="shared" ca="1" si="141"/>
        <v>13.692827393445283</v>
      </c>
      <c r="BC202" s="64">
        <f t="shared" ca="1" si="131"/>
        <v>2263.2316931399978</v>
      </c>
      <c r="BE202" s="52">
        <f t="shared" ca="1" si="132"/>
        <v>0.59999999999998466</v>
      </c>
      <c r="BF202" s="52">
        <f t="shared" ca="1" si="133"/>
        <v>0.59999999999998466</v>
      </c>
      <c r="BG202" s="52" t="str">
        <f t="shared" ca="1" si="134"/>
        <v/>
      </c>
      <c r="BH202" s="52">
        <f t="shared" ca="1" si="135"/>
        <v>0.59999999999998466</v>
      </c>
    </row>
    <row r="203" spans="19:60">
      <c r="S203" s="68">
        <f t="shared" si="142"/>
        <v>7</v>
      </c>
      <c r="T203" s="69">
        <f t="shared" si="142"/>
        <v>2</v>
      </c>
      <c r="U203" s="70">
        <f t="shared" si="120"/>
        <v>5</v>
      </c>
      <c r="V203" s="68">
        <f t="shared" si="136"/>
        <v>2</v>
      </c>
      <c r="W203" s="70">
        <f t="shared" si="136"/>
        <v>7</v>
      </c>
      <c r="X203" s="71">
        <f t="shared" si="136"/>
        <v>0.7142857142857143</v>
      </c>
      <c r="Y203" s="71">
        <f t="shared" si="136"/>
        <v>0.5</v>
      </c>
      <c r="Z203" s="69">
        <f t="shared" si="136"/>
        <v>10000</v>
      </c>
      <c r="AA203" s="69">
        <f t="shared" ca="1" si="136"/>
        <v>9821.692076715015</v>
      </c>
      <c r="AB203" s="69">
        <f t="shared" ca="1" si="137"/>
        <v>-178.30792328498501</v>
      </c>
      <c r="AC203" s="69">
        <f t="shared" ca="1" si="138"/>
        <v>179.70767495135402</v>
      </c>
      <c r="AD203" s="73">
        <f t="shared" si="143"/>
        <v>0.49999999999998468</v>
      </c>
      <c r="AE203" s="69">
        <f t="shared" si="144"/>
        <v>0.70000000000000007</v>
      </c>
      <c r="AF203" s="69">
        <f t="shared" si="144"/>
        <v>5.6000000000000005</v>
      </c>
      <c r="AG203" s="78">
        <f t="shared" si="144"/>
        <v>200</v>
      </c>
      <c r="AH203" s="60">
        <f t="shared" si="144"/>
        <v>50</v>
      </c>
      <c r="AI203" s="60">
        <f t="shared" si="144"/>
        <v>280</v>
      </c>
      <c r="AJ203" s="60">
        <f t="shared" si="144"/>
        <v>10280</v>
      </c>
      <c r="AK203" s="60">
        <f t="shared" si="144"/>
        <v>423.30792328498489</v>
      </c>
      <c r="AL203" s="60">
        <f t="shared" si="144"/>
        <v>8.4661584656996975</v>
      </c>
      <c r="AM203" s="60">
        <f t="shared" ca="1" si="144"/>
        <v>-239.56173479223713</v>
      </c>
      <c r="AN203" s="60">
        <f t="shared" ca="1" si="144"/>
        <v>-239.56173479223713</v>
      </c>
      <c r="AO203" s="60">
        <f t="shared" ca="1" si="144"/>
        <v>239.56173479223713</v>
      </c>
      <c r="AP203" s="63">
        <f t="shared" si="121"/>
        <v>35</v>
      </c>
      <c r="AQ203" s="62">
        <f t="shared" si="122"/>
        <v>19.332316931399955</v>
      </c>
      <c r="AR203" s="62">
        <f t="shared" si="123"/>
        <v>966.61584656999776</v>
      </c>
      <c r="AS203" s="62">
        <f t="shared" si="124"/>
        <v>1933.2316931399955</v>
      </c>
      <c r="AT203" s="62">
        <f t="shared" si="125"/>
        <v>-966.61584656999776</v>
      </c>
      <c r="AU203" s="62">
        <f t="shared" si="126"/>
        <v>4833.0792328499883</v>
      </c>
      <c r="AV203" s="62">
        <f t="shared" si="127"/>
        <v>-1933.2316931399955</v>
      </c>
      <c r="AW203" s="63">
        <f t="shared" si="139"/>
        <v>2899.8475397099928</v>
      </c>
      <c r="AX203" s="61" t="str">
        <f t="shared" ca="1" si="128"/>
        <v>VINTO</v>
      </c>
      <c r="AY203" s="69">
        <f t="shared" ca="1" si="140"/>
        <v>10040.438265207762</v>
      </c>
      <c r="AZ203" s="51">
        <f t="shared" si="129"/>
        <v>6766.3109259899848</v>
      </c>
      <c r="BA203" s="55">
        <f t="shared" ca="1" si="130"/>
        <v>0.68891499276701618</v>
      </c>
      <c r="BB203" s="55">
        <f t="shared" ca="1" si="141"/>
        <v>16.263144600003223</v>
      </c>
      <c r="BC203" s="64">
        <f t="shared" ca="1" si="131"/>
        <v>2721.5396164250078</v>
      </c>
      <c r="BE203" s="52">
        <f t="shared" ca="1" si="132"/>
        <v>0.49999999999998468</v>
      </c>
      <c r="BF203" s="52">
        <f t="shared" ca="1" si="133"/>
        <v>0.49999999999998468</v>
      </c>
      <c r="BG203" s="52" t="str">
        <f t="shared" ca="1" si="134"/>
        <v/>
      </c>
      <c r="BH203" s="52">
        <f t="shared" ca="1" si="135"/>
        <v>0.49999999999998468</v>
      </c>
    </row>
    <row r="204" spans="19:60">
      <c r="S204" s="68">
        <f t="shared" si="142"/>
        <v>7</v>
      </c>
      <c r="T204" s="69">
        <f t="shared" si="142"/>
        <v>2</v>
      </c>
      <c r="U204" s="70">
        <f t="shared" si="120"/>
        <v>5</v>
      </c>
      <c r="V204" s="68">
        <f t="shared" si="136"/>
        <v>2</v>
      </c>
      <c r="W204" s="70">
        <f t="shared" si="136"/>
        <v>7</v>
      </c>
      <c r="X204" s="71">
        <f t="shared" si="136"/>
        <v>0.7142857142857143</v>
      </c>
      <c r="Y204" s="71">
        <f t="shared" si="136"/>
        <v>0.5</v>
      </c>
      <c r="Z204" s="69">
        <f t="shared" si="136"/>
        <v>10000</v>
      </c>
      <c r="AA204" s="69">
        <f t="shared" ca="1" si="136"/>
        <v>9821.692076715015</v>
      </c>
      <c r="AB204" s="69">
        <f t="shared" ca="1" si="137"/>
        <v>-178.30792328498501</v>
      </c>
      <c r="AC204" s="69">
        <f t="shared" ca="1" si="138"/>
        <v>179.70767495135402</v>
      </c>
      <c r="AD204" s="73">
        <f t="shared" si="143"/>
        <v>0.3999999999999847</v>
      </c>
      <c r="AE204" s="69">
        <f t="shared" si="144"/>
        <v>0.70000000000000007</v>
      </c>
      <c r="AF204" s="69">
        <f t="shared" si="144"/>
        <v>5.6000000000000005</v>
      </c>
      <c r="AG204" s="78">
        <f t="shared" si="144"/>
        <v>200</v>
      </c>
      <c r="AH204" s="60">
        <f t="shared" si="144"/>
        <v>50</v>
      </c>
      <c r="AI204" s="60">
        <f t="shared" si="144"/>
        <v>280</v>
      </c>
      <c r="AJ204" s="60">
        <f t="shared" si="144"/>
        <v>10280</v>
      </c>
      <c r="AK204" s="60">
        <f t="shared" si="144"/>
        <v>423.30792328498489</v>
      </c>
      <c r="AL204" s="60">
        <f t="shared" si="144"/>
        <v>8.4661584656996975</v>
      </c>
      <c r="AM204" s="60">
        <f t="shared" ca="1" si="144"/>
        <v>-239.56173479223713</v>
      </c>
      <c r="AN204" s="60">
        <f t="shared" ca="1" si="144"/>
        <v>-239.56173479223713</v>
      </c>
      <c r="AO204" s="60">
        <f t="shared" ca="1" si="144"/>
        <v>239.56173479223713</v>
      </c>
      <c r="AP204" s="63">
        <f t="shared" si="121"/>
        <v>35</v>
      </c>
      <c r="AQ204" s="62">
        <f t="shared" si="122"/>
        <v>23.915396164250119</v>
      </c>
      <c r="AR204" s="62">
        <f t="shared" si="123"/>
        <v>1195.7698082125059</v>
      </c>
      <c r="AS204" s="62">
        <f t="shared" si="124"/>
        <v>2391.5396164250119</v>
      </c>
      <c r="AT204" s="62">
        <f t="shared" si="125"/>
        <v>-1195.7698082125059</v>
      </c>
      <c r="AU204" s="62">
        <f t="shared" si="126"/>
        <v>5978.84904106253</v>
      </c>
      <c r="AV204" s="62">
        <f t="shared" si="127"/>
        <v>-2391.5396164250119</v>
      </c>
      <c r="AW204" s="63">
        <f t="shared" si="139"/>
        <v>3587.3094246375181</v>
      </c>
      <c r="AX204" s="61" t="str">
        <f t="shared" ca="1" si="128"/>
        <v>VINTO</v>
      </c>
      <c r="AY204" s="69">
        <f t="shared" ca="1" si="140"/>
        <v>10040.438265207762</v>
      </c>
      <c r="AZ204" s="51">
        <f t="shared" si="129"/>
        <v>8370.3886574875414</v>
      </c>
      <c r="BA204" s="55">
        <f t="shared" ca="1" si="130"/>
        <v>0.85223488907087797</v>
      </c>
      <c r="BB204" s="55">
        <f t="shared" ca="1" si="141"/>
        <v>20.11862040984019</v>
      </c>
      <c r="BC204" s="64">
        <f t="shared" ca="1" si="131"/>
        <v>3409.0015013525331</v>
      </c>
      <c r="BE204" s="52">
        <f t="shared" ca="1" si="132"/>
        <v>0.3999999999999847</v>
      </c>
      <c r="BF204" s="52">
        <f t="shared" ca="1" si="133"/>
        <v>0.3999999999999847</v>
      </c>
      <c r="BG204" s="52" t="str">
        <f t="shared" ca="1" si="134"/>
        <v/>
      </c>
      <c r="BH204" s="52">
        <f t="shared" ca="1" si="135"/>
        <v>0.3999999999999847</v>
      </c>
    </row>
    <row r="205" spans="19:60">
      <c r="S205" s="68">
        <f t="shared" si="142"/>
        <v>7</v>
      </c>
      <c r="T205" s="69">
        <f t="shared" si="142"/>
        <v>2</v>
      </c>
      <c r="U205" s="70">
        <f t="shared" si="120"/>
        <v>5</v>
      </c>
      <c r="V205" s="68">
        <f t="shared" si="136"/>
        <v>2</v>
      </c>
      <c r="W205" s="70">
        <f t="shared" si="136"/>
        <v>7</v>
      </c>
      <c r="X205" s="71">
        <f t="shared" si="136"/>
        <v>0.7142857142857143</v>
      </c>
      <c r="Y205" s="71">
        <f t="shared" si="136"/>
        <v>0.5</v>
      </c>
      <c r="Z205" s="69">
        <f t="shared" si="136"/>
        <v>10000</v>
      </c>
      <c r="AA205" s="69">
        <f t="shared" ca="1" si="136"/>
        <v>9821.692076715015</v>
      </c>
      <c r="AB205" s="69">
        <f t="shared" ca="1" si="137"/>
        <v>-178.30792328498501</v>
      </c>
      <c r="AC205" s="69">
        <f t="shared" ca="1" si="138"/>
        <v>179.70767495135402</v>
      </c>
      <c r="AD205" s="73">
        <f t="shared" si="143"/>
        <v>0.29999999999998472</v>
      </c>
      <c r="AE205" s="69">
        <f t="shared" si="144"/>
        <v>0.70000000000000007</v>
      </c>
      <c r="AF205" s="69">
        <f t="shared" si="144"/>
        <v>5.6000000000000005</v>
      </c>
      <c r="AG205" s="78">
        <f t="shared" si="144"/>
        <v>200</v>
      </c>
      <c r="AH205" s="60">
        <f t="shared" si="144"/>
        <v>50</v>
      </c>
      <c r="AI205" s="60">
        <f t="shared" si="144"/>
        <v>280</v>
      </c>
      <c r="AJ205" s="60">
        <f t="shared" si="144"/>
        <v>10280</v>
      </c>
      <c r="AK205" s="60">
        <f t="shared" si="144"/>
        <v>423.30792328498489</v>
      </c>
      <c r="AL205" s="60">
        <f t="shared" si="144"/>
        <v>8.4661584656996975</v>
      </c>
      <c r="AM205" s="60">
        <f t="shared" ca="1" si="144"/>
        <v>-239.56173479223713</v>
      </c>
      <c r="AN205" s="60">
        <f t="shared" ca="1" si="144"/>
        <v>-239.56173479223713</v>
      </c>
      <c r="AO205" s="60">
        <f t="shared" ca="1" si="144"/>
        <v>239.56173479223713</v>
      </c>
      <c r="AP205" s="63">
        <f t="shared" si="121"/>
        <v>35</v>
      </c>
      <c r="AQ205" s="62">
        <f t="shared" si="122"/>
        <v>31.553861552333878</v>
      </c>
      <c r="AR205" s="62">
        <f t="shared" si="123"/>
        <v>1577.6930776166939</v>
      </c>
      <c r="AS205" s="62">
        <f t="shared" si="124"/>
        <v>3155.3861552333879</v>
      </c>
      <c r="AT205" s="62">
        <f t="shared" si="125"/>
        <v>-1577.6930776166939</v>
      </c>
      <c r="AU205" s="62">
        <f t="shared" si="126"/>
        <v>7888.4653880834694</v>
      </c>
      <c r="AV205" s="62">
        <f t="shared" si="127"/>
        <v>-3155.3861552333879</v>
      </c>
      <c r="AW205" s="63">
        <f t="shared" si="139"/>
        <v>4733.0792328500811</v>
      </c>
      <c r="AX205" s="61" t="str">
        <f t="shared" ca="1" si="128"/>
        <v>VINTO</v>
      </c>
      <c r="AY205" s="69">
        <f t="shared" ca="1" si="140"/>
        <v>10040.438265207762</v>
      </c>
      <c r="AZ205" s="51">
        <f t="shared" si="129"/>
        <v>11043.851543316858</v>
      </c>
      <c r="BA205" s="55">
        <f t="shared" ca="1" si="130"/>
        <v>1.1244347162439865</v>
      </c>
      <c r="BB205" s="55">
        <f t="shared" ca="1" si="141"/>
        <v>26.544413426235252</v>
      </c>
      <c r="BC205" s="64">
        <f t="shared" ca="1" si="131"/>
        <v>4554.7713095650961</v>
      </c>
      <c r="BE205" s="52">
        <f t="shared" ca="1" si="132"/>
        <v>0.29999999999998472</v>
      </c>
      <c r="BF205" s="52">
        <f t="shared" ca="1" si="133"/>
        <v>0.29999999999998472</v>
      </c>
      <c r="BG205" s="52" t="str">
        <f t="shared" ca="1" si="134"/>
        <v/>
      </c>
      <c r="BH205" s="52">
        <f t="shared" ca="1" si="135"/>
        <v>0.29999999999998472</v>
      </c>
    </row>
    <row r="206" spans="19:60">
      <c r="S206" s="68">
        <f t="shared" si="142"/>
        <v>7</v>
      </c>
      <c r="T206" s="69">
        <f t="shared" si="142"/>
        <v>2</v>
      </c>
      <c r="U206" s="70">
        <f t="shared" si="120"/>
        <v>5</v>
      </c>
      <c r="V206" s="68">
        <f t="shared" si="136"/>
        <v>2</v>
      </c>
      <c r="W206" s="70">
        <f t="shared" si="136"/>
        <v>7</v>
      </c>
      <c r="X206" s="71">
        <f t="shared" si="136"/>
        <v>0.7142857142857143</v>
      </c>
      <c r="Y206" s="71">
        <f t="shared" si="136"/>
        <v>0.5</v>
      </c>
      <c r="Z206" s="69">
        <f t="shared" si="136"/>
        <v>10000</v>
      </c>
      <c r="AA206" s="69">
        <f t="shared" ca="1" si="136"/>
        <v>9821.692076715015</v>
      </c>
      <c r="AB206" s="69">
        <f t="shared" ca="1" si="137"/>
        <v>-178.30792328498501</v>
      </c>
      <c r="AC206" s="69">
        <f t="shared" ca="1" si="138"/>
        <v>179.70767495135402</v>
      </c>
      <c r="AD206" s="73">
        <f t="shared" si="143"/>
        <v>0.19999999999998472</v>
      </c>
      <c r="AE206" s="69">
        <f t="shared" si="144"/>
        <v>0.70000000000000007</v>
      </c>
      <c r="AF206" s="69">
        <f t="shared" si="144"/>
        <v>5.6000000000000005</v>
      </c>
      <c r="AG206" s="78">
        <f t="shared" si="144"/>
        <v>200</v>
      </c>
      <c r="AH206" s="60">
        <f t="shared" si="144"/>
        <v>50</v>
      </c>
      <c r="AI206" s="60">
        <f t="shared" si="144"/>
        <v>280</v>
      </c>
      <c r="AJ206" s="60">
        <f t="shared" si="144"/>
        <v>10280</v>
      </c>
      <c r="AK206" s="60">
        <f t="shared" si="144"/>
        <v>423.30792328498489</v>
      </c>
      <c r="AL206" s="60">
        <f t="shared" si="144"/>
        <v>8.4661584656996975</v>
      </c>
      <c r="AM206" s="60">
        <f t="shared" ca="1" si="144"/>
        <v>-239.56173479223713</v>
      </c>
      <c r="AN206" s="60">
        <f t="shared" ca="1" si="144"/>
        <v>-239.56173479223713</v>
      </c>
      <c r="AO206" s="60">
        <f t="shared" ca="1" si="144"/>
        <v>239.56173479223713</v>
      </c>
      <c r="AP206" s="63">
        <f t="shared" si="121"/>
        <v>35</v>
      </c>
      <c r="AQ206" s="62">
        <f t="shared" si="122"/>
        <v>46.830792328501985</v>
      </c>
      <c r="AR206" s="62">
        <f t="shared" si="123"/>
        <v>2341.5396164250992</v>
      </c>
      <c r="AS206" s="62">
        <f t="shared" si="124"/>
        <v>4683.0792328501984</v>
      </c>
      <c r="AT206" s="62">
        <f t="shared" si="125"/>
        <v>-2341.5396164250992</v>
      </c>
      <c r="AU206" s="62">
        <f t="shared" si="126"/>
        <v>11707.698082125497</v>
      </c>
      <c r="AV206" s="62">
        <f t="shared" si="127"/>
        <v>-4683.0792328501984</v>
      </c>
      <c r="AW206" s="63">
        <f t="shared" si="139"/>
        <v>7024.6188492752981</v>
      </c>
      <c r="AX206" s="61" t="str">
        <f t="shared" ca="1" si="128"/>
        <v>VINTO</v>
      </c>
      <c r="AY206" s="69">
        <f t="shared" ca="1" si="140"/>
        <v>10040.438265207762</v>
      </c>
      <c r="AZ206" s="51">
        <f t="shared" si="129"/>
        <v>16390.777314975694</v>
      </c>
      <c r="BA206" s="55">
        <f t="shared" ca="1" si="130"/>
        <v>1.6688343705902242</v>
      </c>
      <c r="BB206" s="55">
        <f t="shared" ca="1" si="141"/>
        <v>39.39599945902588</v>
      </c>
      <c r="BC206" s="64">
        <f t="shared" ca="1" si="131"/>
        <v>6846.3109259903131</v>
      </c>
      <c r="BE206" s="52">
        <f t="shared" ca="1" si="132"/>
        <v>0.19999999999998472</v>
      </c>
      <c r="BF206" s="52">
        <f t="shared" ca="1" si="133"/>
        <v>0.19999999999998472</v>
      </c>
      <c r="BG206" s="52" t="str">
        <f t="shared" ca="1" si="134"/>
        <v/>
      </c>
      <c r="BH206" s="52">
        <f t="shared" ca="1" si="135"/>
        <v>0.19999999999998472</v>
      </c>
    </row>
    <row r="207" spans="19:60">
      <c r="S207" s="68">
        <f t="shared" si="142"/>
        <v>7</v>
      </c>
      <c r="T207" s="69">
        <f t="shared" si="142"/>
        <v>2</v>
      </c>
      <c r="U207" s="70">
        <f t="shared" si="120"/>
        <v>5</v>
      </c>
      <c r="V207" s="68">
        <f t="shared" si="136"/>
        <v>2</v>
      </c>
      <c r="W207" s="70">
        <f t="shared" si="136"/>
        <v>7</v>
      </c>
      <c r="X207" s="71">
        <f t="shared" si="136"/>
        <v>0.7142857142857143</v>
      </c>
      <c r="Y207" s="71">
        <f t="shared" si="136"/>
        <v>0.5</v>
      </c>
      <c r="Z207" s="69">
        <f t="shared" si="136"/>
        <v>10000</v>
      </c>
      <c r="AA207" s="69">
        <f t="shared" ca="1" si="136"/>
        <v>9821.692076715015</v>
      </c>
      <c r="AB207" s="69">
        <f t="shared" ca="1" si="137"/>
        <v>-178.30792328498501</v>
      </c>
      <c r="AC207" s="69">
        <f t="shared" ca="1" si="138"/>
        <v>179.70767495135402</v>
      </c>
      <c r="AD207" s="73">
        <f t="shared" si="143"/>
        <v>9.9999999999984712E-2</v>
      </c>
      <c r="AE207" s="69">
        <f t="shared" si="144"/>
        <v>0.70000000000000007</v>
      </c>
      <c r="AF207" s="69">
        <f t="shared" si="144"/>
        <v>5.6000000000000005</v>
      </c>
      <c r="AG207" s="78">
        <f t="shared" si="144"/>
        <v>200</v>
      </c>
      <c r="AH207" s="60">
        <f t="shared" si="144"/>
        <v>50</v>
      </c>
      <c r="AI207" s="60">
        <f t="shared" si="144"/>
        <v>280</v>
      </c>
      <c r="AJ207" s="60">
        <f t="shared" si="144"/>
        <v>10280</v>
      </c>
      <c r="AK207" s="60">
        <f t="shared" si="144"/>
        <v>423.30792328498489</v>
      </c>
      <c r="AL207" s="60">
        <f t="shared" si="144"/>
        <v>8.4661584656996975</v>
      </c>
      <c r="AM207" s="60">
        <f t="shared" ca="1" si="144"/>
        <v>-239.56173479223713</v>
      </c>
      <c r="AN207" s="60">
        <f t="shared" ca="1" si="144"/>
        <v>-239.56173479223713</v>
      </c>
      <c r="AO207" s="60">
        <f t="shared" ca="1" si="144"/>
        <v>239.56173479223713</v>
      </c>
      <c r="AP207" s="63">
        <f t="shared" si="121"/>
        <v>35</v>
      </c>
      <c r="AQ207" s="62">
        <f t="shared" si="122"/>
        <v>92.661584657010977</v>
      </c>
      <c r="AR207" s="62">
        <f t="shared" si="123"/>
        <v>4633.0792328505486</v>
      </c>
      <c r="AS207" s="62">
        <f t="shared" si="124"/>
        <v>9266.1584657010972</v>
      </c>
      <c r="AT207" s="62">
        <f t="shared" si="125"/>
        <v>-4633.0792328505486</v>
      </c>
      <c r="AU207" s="62">
        <f t="shared" si="126"/>
        <v>23165.396164252743</v>
      </c>
      <c r="AV207" s="62">
        <f t="shared" si="127"/>
        <v>-9266.1584657010972</v>
      </c>
      <c r="AW207" s="63">
        <f t="shared" si="139"/>
        <v>13899.237698551646</v>
      </c>
      <c r="AX207" s="61" t="str">
        <f t="shared" ca="1" si="128"/>
        <v>VINTO</v>
      </c>
      <c r="AY207" s="69">
        <f t="shared" ca="1" si="140"/>
        <v>10040.438265207762</v>
      </c>
      <c r="AZ207" s="51">
        <f t="shared" si="129"/>
        <v>32431.55462995384</v>
      </c>
      <c r="BA207" s="55">
        <f t="shared" ca="1" si="130"/>
        <v>3.3020333336291041</v>
      </c>
      <c r="BB207" s="55">
        <f t="shared" ca="1" si="141"/>
        <v>77.950757557401687</v>
      </c>
      <c r="BC207" s="64">
        <f t="shared" ca="1" si="131"/>
        <v>13720.929775266661</v>
      </c>
      <c r="BE207" s="52">
        <f t="shared" ca="1" si="132"/>
        <v>9.9999999999984712E-2</v>
      </c>
      <c r="BF207" s="52">
        <f t="shared" ca="1" si="133"/>
        <v>9.9999999999984712E-2</v>
      </c>
      <c r="BG207" s="52" t="str">
        <f t="shared" ca="1" si="134"/>
        <v/>
      </c>
      <c r="BH207" s="52">
        <f t="shared" ca="1" si="135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3.3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2.3999999999999857</v>
      </c>
      <c r="BF215" s="52">
        <f ca="1">MAX(BF217:BF416)</f>
        <v>0</v>
      </c>
      <c r="BG215" s="52">
        <f ca="1">AVERAGE(MAX(BG217:BG416),MIN(BG217:BG416))</f>
        <v>10.799999999999992</v>
      </c>
      <c r="BH215" s="52">
        <f ca="1">MIN(BH217:BH416)</f>
        <v>0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9821.692076715015</v>
      </c>
      <c r="AB217" s="69">
        <f ca="1">AA217-Z217</f>
        <v>-178.30792328498501</v>
      </c>
      <c r="AC217" s="69">
        <f ca="1">X$4</f>
        <v>179.70767495135402</v>
      </c>
      <c r="AD217" s="83">
        <f>AD8</f>
        <v>20</v>
      </c>
      <c r="AE217" s="69">
        <f>2/20*W217</f>
        <v>0.70000000000000007</v>
      </c>
      <c r="AF217" s="69">
        <f>J$3</f>
        <v>5.6000000000000005</v>
      </c>
      <c r="AG217" s="72">
        <f>X$3</f>
        <v>200</v>
      </c>
      <c r="AH217" s="60">
        <f>Z217/AG217</f>
        <v>50</v>
      </c>
      <c r="AI217" s="60">
        <f>AF217*AH217</f>
        <v>280</v>
      </c>
      <c r="AJ217" s="60">
        <f>Z217+AI217</f>
        <v>10280</v>
      </c>
      <c r="AK217" s="60">
        <f>K$3</f>
        <v>423.30792328498489</v>
      </c>
      <c r="AL217" s="60">
        <f>AK217/AH217</f>
        <v>8.4661584656996975</v>
      </c>
      <c r="AM217" s="60">
        <f ca="1">IF(AY217&gt;AJ217,"VINTO",AW217-AP217-AK217)</f>
        <v>-531.22331944923417</v>
      </c>
      <c r="AN217" s="60">
        <f t="shared" ref="AN217" ca="1" si="145">AM217</f>
        <v>-531.22331944923417</v>
      </c>
      <c r="AO217" s="60">
        <f t="shared" ref="AO217" ca="1" si="146">IFERROR(-AN217,"")</f>
        <v>531.22331944923417</v>
      </c>
      <c r="AP217" s="63">
        <f t="shared" ref="AP217:AP280" si="147">AE217*AH217</f>
        <v>35</v>
      </c>
      <c r="AQ217" s="62">
        <f t="shared" ref="AQ217:AQ280" si="148">IF(AL217=0,1,(1+(AL217+AE217)/(AD217*(T217-1))))</f>
        <v>1.4583079232849849</v>
      </c>
      <c r="AR217" s="62">
        <f t="shared" ref="AR217:AR280" si="149">IF(AQ217&lt;=0,AH217,AQ217*AH217)</f>
        <v>72.915396164249245</v>
      </c>
      <c r="AS217" s="62">
        <f t="shared" ref="AS217:AS280" si="150">(T217*AR217)</f>
        <v>145.83079232849849</v>
      </c>
      <c r="AT217" s="62">
        <f t="shared" ref="AT217:AT280" si="151">-AR217</f>
        <v>-72.915396164249245</v>
      </c>
      <c r="AU217" s="62">
        <f t="shared" ref="AU217:AU280" si="152">(AS217+AT217)*U217</f>
        <v>218.74618849274773</v>
      </c>
      <c r="AV217" s="62">
        <f t="shared" ref="AV217:AV280" si="153">AT217*V217</f>
        <v>-291.66158465699698</v>
      </c>
      <c r="AW217" s="63">
        <f t="shared" ref="AW217" si="154">SUM(AU217:AV217)</f>
        <v>-72.915396164249245</v>
      </c>
      <c r="AX217" s="61" t="str">
        <f t="shared" ref="AX217:AX280" ca="1" si="155">IF(AY217+AW217&gt;AJ217,"VINTO","")</f>
        <v/>
      </c>
      <c r="AY217" s="69">
        <f ca="1">AA217+AW217</f>
        <v>9748.7766805507654</v>
      </c>
      <c r="AZ217" s="51">
        <f t="shared" ref="AZ217:AZ280" si="156">AR217*W217</f>
        <v>510.40777314974468</v>
      </c>
      <c r="BA217" s="55">
        <f t="shared" ref="BA217:BA280" ca="1" si="157">IFERROR(AZ217/AA217,0)</f>
        <v>5.196739718197893E-2</v>
      </c>
      <c r="BB217" s="55">
        <f ca="1">IFERROR(AW217/ABS(AB217),0)</f>
        <v>-0.40892964721321118</v>
      </c>
      <c r="BC217" s="64">
        <f t="shared" ref="BC217:BC280" ca="1" si="158">AW217+AB217</f>
        <v>-251.22331944923425</v>
      </c>
      <c r="BE217" s="52" t="str">
        <f t="shared" ref="BE217:BE280" ca="1" si="159">IF(((AR217-AC217)/AC217)&gt;=BE$4,AD217,"")</f>
        <v/>
      </c>
      <c r="BF217" s="52" t="str">
        <f t="shared" ref="BF217:BF280" ca="1" si="160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161">ROUND((1/T218)*S218,0)-1</f>
        <v>3</v>
      </c>
      <c r="V218" s="68">
        <f t="shared" ref="V218:AA233" si="162">V217</f>
        <v>4</v>
      </c>
      <c r="W218" s="70">
        <f t="shared" si="162"/>
        <v>7</v>
      </c>
      <c r="X218" s="71">
        <f t="shared" si="162"/>
        <v>0.42857142857142855</v>
      </c>
      <c r="Y218" s="71">
        <f t="shared" si="162"/>
        <v>0.5</v>
      </c>
      <c r="Z218" s="69">
        <f t="shared" si="162"/>
        <v>10000</v>
      </c>
      <c r="AA218" s="69">
        <f t="shared" ca="1" si="162"/>
        <v>9821.692076715015</v>
      </c>
      <c r="AB218" s="69">
        <f t="shared" ref="AB218:AB281" ca="1" si="163">AA218-Z218</f>
        <v>-178.30792328498501</v>
      </c>
      <c r="AC218" s="69">
        <f t="shared" ref="AC218:AC249" ca="1" si="164">AC217</f>
        <v>179.70767495135402</v>
      </c>
      <c r="AD218" s="73">
        <f>AD217-0.1</f>
        <v>19.899999999999999</v>
      </c>
      <c r="AE218" s="69">
        <f>AE217</f>
        <v>0.70000000000000007</v>
      </c>
      <c r="AF218" s="69">
        <f>AF217</f>
        <v>5.6000000000000005</v>
      </c>
      <c r="AG218" s="78">
        <f>AG217</f>
        <v>200</v>
      </c>
      <c r="AH218" s="60">
        <f>AH217</f>
        <v>50</v>
      </c>
      <c r="AI218" s="60">
        <f>AI217</f>
        <v>280</v>
      </c>
      <c r="AJ218" s="60">
        <f t="shared" ref="AJ218:AK218" si="165">AJ217</f>
        <v>10280</v>
      </c>
      <c r="AK218" s="60">
        <f t="shared" si="165"/>
        <v>423.30792328498489</v>
      </c>
      <c r="AL218" s="60">
        <f>AL217</f>
        <v>8.4661584656996975</v>
      </c>
      <c r="AM218" s="60">
        <f t="shared" ref="AM218:AO218" ca="1" si="166">AM217</f>
        <v>-531.22331944923417</v>
      </c>
      <c r="AN218" s="60">
        <f t="shared" ca="1" si="166"/>
        <v>-531.22331944923417</v>
      </c>
      <c r="AO218" s="60">
        <f t="shared" ca="1" si="166"/>
        <v>531.22331944923417</v>
      </c>
      <c r="AP218" s="63">
        <f t="shared" si="147"/>
        <v>35</v>
      </c>
      <c r="AQ218" s="62">
        <f t="shared" si="148"/>
        <v>1.4606109781758643</v>
      </c>
      <c r="AR218" s="62">
        <f t="shared" si="149"/>
        <v>73.030548908793207</v>
      </c>
      <c r="AS218" s="62">
        <f t="shared" si="150"/>
        <v>146.06109781758641</v>
      </c>
      <c r="AT218" s="62">
        <f t="shared" si="151"/>
        <v>-73.030548908793207</v>
      </c>
      <c r="AU218" s="62">
        <f t="shared" si="152"/>
        <v>219.09164672637962</v>
      </c>
      <c r="AV218" s="62">
        <f t="shared" si="153"/>
        <v>-292.12219563517283</v>
      </c>
      <c r="AW218" s="63">
        <f t="shared" ref="AW218:AW281" si="167">SUM(AU218:AV218)</f>
        <v>-73.030548908793207</v>
      </c>
      <c r="AX218" s="61" t="str">
        <f t="shared" ca="1" si="155"/>
        <v/>
      </c>
      <c r="AY218" s="69">
        <f t="shared" ref="AY218:AY281" ca="1" si="168">AY217</f>
        <v>9748.7766805507654</v>
      </c>
      <c r="AZ218" s="51">
        <f t="shared" si="156"/>
        <v>511.21384236155245</v>
      </c>
      <c r="BA218" s="55">
        <f t="shared" ca="1" si="157"/>
        <v>5.2049467481629107E-2</v>
      </c>
      <c r="BB218" s="55">
        <f t="shared" ref="BB218:BB281" ca="1" si="169">IFERROR(AW218/ABS(AB218),0)</f>
        <v>-0.40957545555656738</v>
      </c>
      <c r="BC218" s="64">
        <f t="shared" ca="1" si="158"/>
        <v>-251.33847219377822</v>
      </c>
      <c r="BE218" s="52" t="str">
        <f t="shared" ca="1" si="159"/>
        <v/>
      </c>
      <c r="BF218" s="52" t="str">
        <f t="shared" ca="1" si="160"/>
        <v/>
      </c>
      <c r="BG218" s="52">
        <f t="shared" ref="BG218:BG281" ca="1" si="170">IF(BA218&lt;=BG$213,AD218,"")</f>
        <v>19.899999999999999</v>
      </c>
      <c r="BH218" s="52" t="str">
        <f t="shared" ref="BH218:BH281" ca="1" si="171">IF(BB218&gt;=BH$213,AD218,"")</f>
        <v/>
      </c>
    </row>
    <row r="219" spans="19:60">
      <c r="S219" s="68">
        <f t="shared" ref="S219:T234" si="172">S218</f>
        <v>7</v>
      </c>
      <c r="T219" s="69">
        <f t="shared" si="172"/>
        <v>2</v>
      </c>
      <c r="U219" s="70">
        <f t="shared" si="161"/>
        <v>3</v>
      </c>
      <c r="V219" s="68">
        <f t="shared" si="162"/>
        <v>4</v>
      </c>
      <c r="W219" s="70">
        <f t="shared" si="162"/>
        <v>7</v>
      </c>
      <c r="X219" s="71">
        <f t="shared" si="162"/>
        <v>0.42857142857142855</v>
      </c>
      <c r="Y219" s="71">
        <f t="shared" si="162"/>
        <v>0.5</v>
      </c>
      <c r="Z219" s="69">
        <f t="shared" si="162"/>
        <v>10000</v>
      </c>
      <c r="AA219" s="69">
        <f t="shared" ca="1" si="162"/>
        <v>9821.692076715015</v>
      </c>
      <c r="AB219" s="69">
        <f t="shared" ca="1" si="163"/>
        <v>-178.30792328498501</v>
      </c>
      <c r="AC219" s="69">
        <f t="shared" ca="1" si="164"/>
        <v>179.70767495135402</v>
      </c>
      <c r="AD219" s="73">
        <f t="shared" ref="AD219:AD282" si="173">AD218-0.1</f>
        <v>19.799999999999997</v>
      </c>
      <c r="AE219" s="69">
        <f t="shared" ref="AE219:AO234" si="174">AE218</f>
        <v>0.70000000000000007</v>
      </c>
      <c r="AF219" s="69">
        <f t="shared" si="174"/>
        <v>5.6000000000000005</v>
      </c>
      <c r="AG219" s="78">
        <f t="shared" si="174"/>
        <v>200</v>
      </c>
      <c r="AH219" s="60">
        <f t="shared" si="174"/>
        <v>50</v>
      </c>
      <c r="AI219" s="60">
        <f t="shared" si="174"/>
        <v>280</v>
      </c>
      <c r="AJ219" s="60">
        <f t="shared" si="174"/>
        <v>10280</v>
      </c>
      <c r="AK219" s="60">
        <f t="shared" si="174"/>
        <v>423.30792328498489</v>
      </c>
      <c r="AL219" s="60">
        <f t="shared" si="174"/>
        <v>8.4661584656996975</v>
      </c>
      <c r="AM219" s="60">
        <f t="shared" ca="1" si="174"/>
        <v>-531.22331944923417</v>
      </c>
      <c r="AN219" s="60">
        <f t="shared" ca="1" si="174"/>
        <v>-531.22331944923417</v>
      </c>
      <c r="AO219" s="60">
        <f t="shared" ca="1" si="174"/>
        <v>531.22331944923417</v>
      </c>
      <c r="AP219" s="63">
        <f t="shared" si="147"/>
        <v>35</v>
      </c>
      <c r="AQ219" s="62">
        <f t="shared" si="148"/>
        <v>1.4629372962474596</v>
      </c>
      <c r="AR219" s="62">
        <f t="shared" si="149"/>
        <v>73.146864812372982</v>
      </c>
      <c r="AS219" s="62">
        <f t="shared" si="150"/>
        <v>146.29372962474596</v>
      </c>
      <c r="AT219" s="62">
        <f t="shared" si="151"/>
        <v>-73.146864812372982</v>
      </c>
      <c r="AU219" s="62">
        <f t="shared" si="152"/>
        <v>219.44059443711893</v>
      </c>
      <c r="AV219" s="62">
        <f t="shared" si="153"/>
        <v>-292.58745924949193</v>
      </c>
      <c r="AW219" s="63">
        <f t="shared" si="167"/>
        <v>-73.146864812372996</v>
      </c>
      <c r="AX219" s="61" t="str">
        <f t="shared" ca="1" si="155"/>
        <v/>
      </c>
      <c r="AY219" s="69">
        <f t="shared" ca="1" si="168"/>
        <v>9748.7766805507654</v>
      </c>
      <c r="AZ219" s="51">
        <f t="shared" si="156"/>
        <v>512.02805368661086</v>
      </c>
      <c r="BA219" s="55">
        <f t="shared" ca="1" si="157"/>
        <v>5.2132366774205054E-2</v>
      </c>
      <c r="BB219" s="55">
        <f t="shared" ca="1" si="169"/>
        <v>-0.41022778721652331</v>
      </c>
      <c r="BC219" s="64">
        <f t="shared" ca="1" si="158"/>
        <v>-251.454788097358</v>
      </c>
      <c r="BE219" s="52" t="str">
        <f t="shared" ca="1" si="159"/>
        <v/>
      </c>
      <c r="BF219" s="52" t="str">
        <f t="shared" ca="1" si="160"/>
        <v/>
      </c>
      <c r="BG219" s="52">
        <f t="shared" ca="1" si="170"/>
        <v>19.799999999999997</v>
      </c>
      <c r="BH219" s="52" t="str">
        <f t="shared" ca="1" si="171"/>
        <v/>
      </c>
    </row>
    <row r="220" spans="19:60">
      <c r="S220" s="68">
        <f t="shared" si="172"/>
        <v>7</v>
      </c>
      <c r="T220" s="69">
        <f t="shared" si="172"/>
        <v>2</v>
      </c>
      <c r="U220" s="70">
        <f t="shared" si="161"/>
        <v>3</v>
      </c>
      <c r="V220" s="68">
        <f t="shared" si="162"/>
        <v>4</v>
      </c>
      <c r="W220" s="70">
        <f t="shared" si="162"/>
        <v>7</v>
      </c>
      <c r="X220" s="71">
        <f t="shared" si="162"/>
        <v>0.42857142857142855</v>
      </c>
      <c r="Y220" s="71">
        <f t="shared" si="162"/>
        <v>0.5</v>
      </c>
      <c r="Z220" s="69">
        <f t="shared" si="162"/>
        <v>10000</v>
      </c>
      <c r="AA220" s="69">
        <f t="shared" ca="1" si="162"/>
        <v>9821.692076715015</v>
      </c>
      <c r="AB220" s="69">
        <f t="shared" ca="1" si="163"/>
        <v>-178.30792328498501</v>
      </c>
      <c r="AC220" s="69">
        <f t="shared" ca="1" si="164"/>
        <v>179.70767495135402</v>
      </c>
      <c r="AD220" s="73">
        <f t="shared" si="173"/>
        <v>19.699999999999996</v>
      </c>
      <c r="AE220" s="69">
        <f t="shared" si="174"/>
        <v>0.70000000000000007</v>
      </c>
      <c r="AF220" s="69">
        <f t="shared" si="174"/>
        <v>5.6000000000000005</v>
      </c>
      <c r="AG220" s="78">
        <f t="shared" si="174"/>
        <v>200</v>
      </c>
      <c r="AH220" s="60">
        <f t="shared" si="174"/>
        <v>50</v>
      </c>
      <c r="AI220" s="60">
        <f t="shared" si="174"/>
        <v>280</v>
      </c>
      <c r="AJ220" s="60">
        <f t="shared" si="174"/>
        <v>10280</v>
      </c>
      <c r="AK220" s="60">
        <f t="shared" si="174"/>
        <v>423.30792328498489</v>
      </c>
      <c r="AL220" s="60">
        <f t="shared" si="174"/>
        <v>8.4661584656996975</v>
      </c>
      <c r="AM220" s="60">
        <f t="shared" ca="1" si="174"/>
        <v>-531.22331944923417</v>
      </c>
      <c r="AN220" s="60">
        <f t="shared" ca="1" si="174"/>
        <v>-531.22331944923417</v>
      </c>
      <c r="AO220" s="60">
        <f t="shared" ca="1" si="174"/>
        <v>531.22331944923417</v>
      </c>
      <c r="AP220" s="63">
        <f t="shared" si="147"/>
        <v>35</v>
      </c>
      <c r="AQ220" s="62">
        <f t="shared" si="148"/>
        <v>1.4652872317614061</v>
      </c>
      <c r="AR220" s="62">
        <f t="shared" si="149"/>
        <v>73.264361588070301</v>
      </c>
      <c r="AS220" s="62">
        <f t="shared" si="150"/>
        <v>146.5287231761406</v>
      </c>
      <c r="AT220" s="62">
        <f t="shared" si="151"/>
        <v>-73.264361588070301</v>
      </c>
      <c r="AU220" s="62">
        <f t="shared" si="152"/>
        <v>219.7930847642109</v>
      </c>
      <c r="AV220" s="62">
        <f t="shared" si="153"/>
        <v>-293.0574463522812</v>
      </c>
      <c r="AW220" s="63">
        <f t="shared" si="167"/>
        <v>-73.264361588070301</v>
      </c>
      <c r="AX220" s="61" t="str">
        <f t="shared" ca="1" si="155"/>
        <v/>
      </c>
      <c r="AY220" s="69">
        <f t="shared" ca="1" si="168"/>
        <v>9748.7766805507654</v>
      </c>
      <c r="AZ220" s="51">
        <f t="shared" si="156"/>
        <v>512.85053111649211</v>
      </c>
      <c r="BA220" s="55">
        <f t="shared" ca="1" si="157"/>
        <v>5.2216107683964494E-2</v>
      </c>
      <c r="BB220" s="55">
        <f t="shared" ca="1" si="169"/>
        <v>-0.41088674153292526</v>
      </c>
      <c r="BC220" s="64">
        <f t="shared" ca="1" si="158"/>
        <v>-251.57228487305531</v>
      </c>
      <c r="BE220" s="52" t="str">
        <f t="shared" ca="1" si="159"/>
        <v/>
      </c>
      <c r="BF220" s="52" t="str">
        <f t="shared" ca="1" si="160"/>
        <v/>
      </c>
      <c r="BG220" s="52">
        <f t="shared" ca="1" si="170"/>
        <v>19.699999999999996</v>
      </c>
      <c r="BH220" s="52" t="str">
        <f t="shared" ca="1" si="171"/>
        <v/>
      </c>
    </row>
    <row r="221" spans="19:60">
      <c r="S221" s="68">
        <f t="shared" si="172"/>
        <v>7</v>
      </c>
      <c r="T221" s="69">
        <f t="shared" si="172"/>
        <v>2</v>
      </c>
      <c r="U221" s="70">
        <f t="shared" si="161"/>
        <v>3</v>
      </c>
      <c r="V221" s="68">
        <f t="shared" si="162"/>
        <v>4</v>
      </c>
      <c r="W221" s="70">
        <f t="shared" si="162"/>
        <v>7</v>
      </c>
      <c r="X221" s="71">
        <f t="shared" si="162"/>
        <v>0.42857142857142855</v>
      </c>
      <c r="Y221" s="71">
        <f t="shared" si="162"/>
        <v>0.5</v>
      </c>
      <c r="Z221" s="69">
        <f t="shared" si="162"/>
        <v>10000</v>
      </c>
      <c r="AA221" s="69">
        <f t="shared" ca="1" si="162"/>
        <v>9821.692076715015</v>
      </c>
      <c r="AB221" s="69">
        <f t="shared" ca="1" si="163"/>
        <v>-178.30792328498501</v>
      </c>
      <c r="AC221" s="69">
        <f t="shared" ca="1" si="164"/>
        <v>179.70767495135402</v>
      </c>
      <c r="AD221" s="73">
        <f t="shared" si="173"/>
        <v>19.599999999999994</v>
      </c>
      <c r="AE221" s="69">
        <f t="shared" si="174"/>
        <v>0.70000000000000007</v>
      </c>
      <c r="AF221" s="69">
        <f t="shared" si="174"/>
        <v>5.6000000000000005</v>
      </c>
      <c r="AG221" s="78">
        <f t="shared" si="174"/>
        <v>200</v>
      </c>
      <c r="AH221" s="60">
        <f t="shared" si="174"/>
        <v>50</v>
      </c>
      <c r="AI221" s="60">
        <f t="shared" si="174"/>
        <v>280</v>
      </c>
      <c r="AJ221" s="60">
        <f t="shared" si="174"/>
        <v>10280</v>
      </c>
      <c r="AK221" s="60">
        <f t="shared" si="174"/>
        <v>423.30792328498489</v>
      </c>
      <c r="AL221" s="60">
        <f t="shared" si="174"/>
        <v>8.4661584656996975</v>
      </c>
      <c r="AM221" s="60">
        <f t="shared" ca="1" si="174"/>
        <v>-531.22331944923417</v>
      </c>
      <c r="AN221" s="60">
        <f t="shared" ca="1" si="174"/>
        <v>-531.22331944923417</v>
      </c>
      <c r="AO221" s="60">
        <f t="shared" ca="1" si="174"/>
        <v>531.22331944923417</v>
      </c>
      <c r="AP221" s="63">
        <f t="shared" si="147"/>
        <v>35</v>
      </c>
      <c r="AQ221" s="62">
        <f t="shared" si="148"/>
        <v>1.4676611462091684</v>
      </c>
      <c r="AR221" s="62">
        <f t="shared" si="149"/>
        <v>73.383057310458426</v>
      </c>
      <c r="AS221" s="62">
        <f t="shared" si="150"/>
        <v>146.76611462091685</v>
      </c>
      <c r="AT221" s="62">
        <f t="shared" si="151"/>
        <v>-73.383057310458426</v>
      </c>
      <c r="AU221" s="62">
        <f t="shared" si="152"/>
        <v>220.14917193137529</v>
      </c>
      <c r="AV221" s="62">
        <f t="shared" si="153"/>
        <v>-293.5322292418337</v>
      </c>
      <c r="AW221" s="63">
        <f t="shared" si="167"/>
        <v>-73.383057310458412</v>
      </c>
      <c r="AX221" s="61" t="str">
        <f t="shared" ca="1" si="155"/>
        <v/>
      </c>
      <c r="AY221" s="69">
        <f t="shared" ca="1" si="168"/>
        <v>9748.7766805507654</v>
      </c>
      <c r="AZ221" s="51">
        <f t="shared" si="156"/>
        <v>513.681401173209</v>
      </c>
      <c r="BA221" s="55">
        <f t="shared" ca="1" si="157"/>
        <v>5.230070309280313E-2</v>
      </c>
      <c r="BB221" s="55">
        <f t="shared" ca="1" si="169"/>
        <v>-0.41155241987296404</v>
      </c>
      <c r="BC221" s="64">
        <f t="shared" ca="1" si="158"/>
        <v>-251.69098059544342</v>
      </c>
      <c r="BE221" s="52" t="str">
        <f t="shared" ca="1" si="159"/>
        <v/>
      </c>
      <c r="BF221" s="52" t="str">
        <f t="shared" ca="1" si="160"/>
        <v/>
      </c>
      <c r="BG221" s="52">
        <f t="shared" ca="1" si="170"/>
        <v>19.599999999999994</v>
      </c>
      <c r="BH221" s="52" t="str">
        <f t="shared" ca="1" si="171"/>
        <v/>
      </c>
    </row>
    <row r="222" spans="19:60">
      <c r="S222" s="68">
        <f t="shared" si="172"/>
        <v>7</v>
      </c>
      <c r="T222" s="69">
        <f t="shared" si="172"/>
        <v>2</v>
      </c>
      <c r="U222" s="70">
        <f t="shared" si="161"/>
        <v>3</v>
      </c>
      <c r="V222" s="68">
        <f t="shared" si="162"/>
        <v>4</v>
      </c>
      <c r="W222" s="70">
        <f t="shared" si="162"/>
        <v>7</v>
      </c>
      <c r="X222" s="71">
        <f t="shared" si="162"/>
        <v>0.42857142857142855</v>
      </c>
      <c r="Y222" s="71">
        <f t="shared" si="162"/>
        <v>0.5</v>
      </c>
      <c r="Z222" s="69">
        <f t="shared" si="162"/>
        <v>10000</v>
      </c>
      <c r="AA222" s="69">
        <f t="shared" ca="1" si="162"/>
        <v>9821.692076715015</v>
      </c>
      <c r="AB222" s="69">
        <f t="shared" ca="1" si="163"/>
        <v>-178.30792328498501</v>
      </c>
      <c r="AC222" s="69">
        <f t="shared" ca="1" si="164"/>
        <v>179.70767495135402</v>
      </c>
      <c r="AD222" s="73">
        <f t="shared" si="173"/>
        <v>19.499999999999993</v>
      </c>
      <c r="AE222" s="69">
        <f t="shared" si="174"/>
        <v>0.70000000000000007</v>
      </c>
      <c r="AF222" s="69">
        <f t="shared" si="174"/>
        <v>5.6000000000000005</v>
      </c>
      <c r="AG222" s="78">
        <f t="shared" si="174"/>
        <v>200</v>
      </c>
      <c r="AH222" s="60">
        <f t="shared" si="174"/>
        <v>50</v>
      </c>
      <c r="AI222" s="60">
        <f t="shared" si="174"/>
        <v>280</v>
      </c>
      <c r="AJ222" s="60">
        <f t="shared" si="174"/>
        <v>10280</v>
      </c>
      <c r="AK222" s="60">
        <f t="shared" si="174"/>
        <v>423.30792328498489</v>
      </c>
      <c r="AL222" s="60">
        <f t="shared" si="174"/>
        <v>8.4661584656996975</v>
      </c>
      <c r="AM222" s="60">
        <f t="shared" ca="1" si="174"/>
        <v>-531.22331944923417</v>
      </c>
      <c r="AN222" s="60">
        <f t="shared" ca="1" si="174"/>
        <v>-531.22331944923417</v>
      </c>
      <c r="AO222" s="60">
        <f t="shared" ca="1" si="174"/>
        <v>531.22331944923417</v>
      </c>
      <c r="AP222" s="63">
        <f t="shared" si="147"/>
        <v>35</v>
      </c>
      <c r="AQ222" s="62">
        <f t="shared" si="148"/>
        <v>1.4700594084974206</v>
      </c>
      <c r="AR222" s="62">
        <f t="shared" si="149"/>
        <v>73.502970424871023</v>
      </c>
      <c r="AS222" s="62">
        <f t="shared" si="150"/>
        <v>147.00594084974205</v>
      </c>
      <c r="AT222" s="62">
        <f t="shared" si="151"/>
        <v>-73.502970424871023</v>
      </c>
      <c r="AU222" s="62">
        <f t="shared" si="152"/>
        <v>220.50891127461307</v>
      </c>
      <c r="AV222" s="62">
        <f t="shared" si="153"/>
        <v>-294.01188169948409</v>
      </c>
      <c r="AW222" s="63">
        <f t="shared" si="167"/>
        <v>-73.502970424871023</v>
      </c>
      <c r="AX222" s="61" t="str">
        <f t="shared" ca="1" si="155"/>
        <v/>
      </c>
      <c r="AY222" s="69">
        <f t="shared" ca="1" si="168"/>
        <v>9748.7766805507654</v>
      </c>
      <c r="AZ222" s="51">
        <f t="shared" si="156"/>
        <v>514.52079297409716</v>
      </c>
      <c r="BA222" s="55">
        <f t="shared" ca="1" si="157"/>
        <v>5.2386166146860605E-2</v>
      </c>
      <c r="BB222" s="55">
        <f t="shared" ca="1" si="169"/>
        <v>-0.41222492568315711</v>
      </c>
      <c r="BC222" s="64">
        <f t="shared" ca="1" si="158"/>
        <v>-251.81089370985603</v>
      </c>
      <c r="BE222" s="52" t="str">
        <f t="shared" ca="1" si="159"/>
        <v/>
      </c>
      <c r="BF222" s="52" t="str">
        <f t="shared" ca="1" si="160"/>
        <v/>
      </c>
      <c r="BG222" s="52">
        <f t="shared" ca="1" si="170"/>
        <v>19.499999999999993</v>
      </c>
      <c r="BH222" s="52" t="str">
        <f t="shared" ca="1" si="171"/>
        <v/>
      </c>
    </row>
    <row r="223" spans="19:60">
      <c r="S223" s="68">
        <f t="shared" si="172"/>
        <v>7</v>
      </c>
      <c r="T223" s="69">
        <f t="shared" si="172"/>
        <v>2</v>
      </c>
      <c r="U223" s="70">
        <f t="shared" si="161"/>
        <v>3</v>
      </c>
      <c r="V223" s="68">
        <f t="shared" si="162"/>
        <v>4</v>
      </c>
      <c r="W223" s="70">
        <f t="shared" si="162"/>
        <v>7</v>
      </c>
      <c r="X223" s="71">
        <f t="shared" si="162"/>
        <v>0.42857142857142855</v>
      </c>
      <c r="Y223" s="71">
        <f t="shared" si="162"/>
        <v>0.5</v>
      </c>
      <c r="Z223" s="69">
        <f t="shared" si="162"/>
        <v>10000</v>
      </c>
      <c r="AA223" s="69">
        <f t="shared" ca="1" si="162"/>
        <v>9821.692076715015</v>
      </c>
      <c r="AB223" s="69">
        <f t="shared" ca="1" si="163"/>
        <v>-178.30792328498501</v>
      </c>
      <c r="AC223" s="69">
        <f t="shared" ca="1" si="164"/>
        <v>179.70767495135402</v>
      </c>
      <c r="AD223" s="73">
        <f t="shared" si="173"/>
        <v>19.399999999999991</v>
      </c>
      <c r="AE223" s="69">
        <f t="shared" si="174"/>
        <v>0.70000000000000007</v>
      </c>
      <c r="AF223" s="69">
        <f t="shared" si="174"/>
        <v>5.6000000000000005</v>
      </c>
      <c r="AG223" s="78">
        <f t="shared" si="174"/>
        <v>200</v>
      </c>
      <c r="AH223" s="60">
        <f t="shared" si="174"/>
        <v>50</v>
      </c>
      <c r="AI223" s="60">
        <f t="shared" si="174"/>
        <v>280</v>
      </c>
      <c r="AJ223" s="60">
        <f t="shared" si="174"/>
        <v>10280</v>
      </c>
      <c r="AK223" s="60">
        <f t="shared" si="174"/>
        <v>423.30792328498489</v>
      </c>
      <c r="AL223" s="60">
        <f t="shared" si="174"/>
        <v>8.4661584656996975</v>
      </c>
      <c r="AM223" s="60">
        <f t="shared" ca="1" si="174"/>
        <v>-531.22331944923417</v>
      </c>
      <c r="AN223" s="60">
        <f t="shared" ca="1" si="174"/>
        <v>-531.22331944923417</v>
      </c>
      <c r="AO223" s="60">
        <f t="shared" ca="1" si="174"/>
        <v>531.22331944923417</v>
      </c>
      <c r="AP223" s="63">
        <f t="shared" si="147"/>
        <v>35</v>
      </c>
      <c r="AQ223" s="62">
        <f t="shared" si="148"/>
        <v>1.4724823951391599</v>
      </c>
      <c r="AR223" s="62">
        <f t="shared" si="149"/>
        <v>73.624119756957995</v>
      </c>
      <c r="AS223" s="62">
        <f t="shared" si="150"/>
        <v>147.24823951391599</v>
      </c>
      <c r="AT223" s="62">
        <f t="shared" si="151"/>
        <v>-73.624119756957995</v>
      </c>
      <c r="AU223" s="62">
        <f t="shared" si="152"/>
        <v>220.87235927087397</v>
      </c>
      <c r="AV223" s="62">
        <f t="shared" si="153"/>
        <v>-294.49647902783198</v>
      </c>
      <c r="AW223" s="63">
        <f t="shared" si="167"/>
        <v>-73.624119756958009</v>
      </c>
      <c r="AX223" s="61" t="str">
        <f t="shared" ca="1" si="155"/>
        <v/>
      </c>
      <c r="AY223" s="69">
        <f t="shared" ca="1" si="168"/>
        <v>9748.7766805507654</v>
      </c>
      <c r="AZ223" s="51">
        <f t="shared" si="156"/>
        <v>515.36883829870601</v>
      </c>
      <c r="BA223" s="55">
        <f t="shared" ca="1" si="157"/>
        <v>5.2472510263331065E-2</v>
      </c>
      <c r="BB223" s="55">
        <f t="shared" ca="1" si="169"/>
        <v>-0.41290436454293988</v>
      </c>
      <c r="BC223" s="64">
        <f t="shared" ca="1" si="158"/>
        <v>-251.93204304194302</v>
      </c>
      <c r="BE223" s="52" t="str">
        <f t="shared" ca="1" si="159"/>
        <v/>
      </c>
      <c r="BF223" s="52" t="str">
        <f t="shared" ca="1" si="160"/>
        <v/>
      </c>
      <c r="BG223" s="52">
        <f t="shared" ca="1" si="170"/>
        <v>19.399999999999991</v>
      </c>
      <c r="BH223" s="52" t="str">
        <f t="shared" ca="1" si="171"/>
        <v/>
      </c>
    </row>
    <row r="224" spans="19:60">
      <c r="S224" s="68">
        <f t="shared" si="172"/>
        <v>7</v>
      </c>
      <c r="T224" s="69">
        <f t="shared" si="172"/>
        <v>2</v>
      </c>
      <c r="U224" s="70">
        <f t="shared" si="161"/>
        <v>3</v>
      </c>
      <c r="V224" s="68">
        <f t="shared" si="162"/>
        <v>4</v>
      </c>
      <c r="W224" s="70">
        <f t="shared" si="162"/>
        <v>7</v>
      </c>
      <c r="X224" s="71">
        <f t="shared" si="162"/>
        <v>0.42857142857142855</v>
      </c>
      <c r="Y224" s="71">
        <f t="shared" si="162"/>
        <v>0.5</v>
      </c>
      <c r="Z224" s="69">
        <f t="shared" si="162"/>
        <v>10000</v>
      </c>
      <c r="AA224" s="69">
        <f t="shared" ca="1" si="162"/>
        <v>9821.692076715015</v>
      </c>
      <c r="AB224" s="69">
        <f t="shared" ca="1" si="163"/>
        <v>-178.30792328498501</v>
      </c>
      <c r="AC224" s="69">
        <f t="shared" ca="1" si="164"/>
        <v>179.70767495135402</v>
      </c>
      <c r="AD224" s="73">
        <f t="shared" si="173"/>
        <v>19.29999999999999</v>
      </c>
      <c r="AE224" s="69">
        <f t="shared" si="174"/>
        <v>0.70000000000000007</v>
      </c>
      <c r="AF224" s="69">
        <f t="shared" si="174"/>
        <v>5.6000000000000005</v>
      </c>
      <c r="AG224" s="78">
        <f t="shared" si="174"/>
        <v>200</v>
      </c>
      <c r="AH224" s="60">
        <f t="shared" si="174"/>
        <v>50</v>
      </c>
      <c r="AI224" s="60">
        <f t="shared" si="174"/>
        <v>280</v>
      </c>
      <c r="AJ224" s="60">
        <f t="shared" si="174"/>
        <v>10280</v>
      </c>
      <c r="AK224" s="60">
        <f t="shared" si="174"/>
        <v>423.30792328498489</v>
      </c>
      <c r="AL224" s="60">
        <f t="shared" si="174"/>
        <v>8.4661584656996975</v>
      </c>
      <c r="AM224" s="60">
        <f t="shared" ca="1" si="174"/>
        <v>-531.22331944923417</v>
      </c>
      <c r="AN224" s="60">
        <f t="shared" ca="1" si="174"/>
        <v>-531.22331944923417</v>
      </c>
      <c r="AO224" s="60">
        <f t="shared" ca="1" si="174"/>
        <v>531.22331944923417</v>
      </c>
      <c r="AP224" s="63">
        <f t="shared" si="147"/>
        <v>35</v>
      </c>
      <c r="AQ224" s="62">
        <f t="shared" si="148"/>
        <v>1.4749304904507619</v>
      </c>
      <c r="AR224" s="62">
        <f t="shared" si="149"/>
        <v>73.746524522538095</v>
      </c>
      <c r="AS224" s="62">
        <f t="shared" si="150"/>
        <v>147.49304904507619</v>
      </c>
      <c r="AT224" s="62">
        <f t="shared" si="151"/>
        <v>-73.746524522538095</v>
      </c>
      <c r="AU224" s="62">
        <f t="shared" si="152"/>
        <v>221.23957356761429</v>
      </c>
      <c r="AV224" s="62">
        <f t="shared" si="153"/>
        <v>-294.98609809015238</v>
      </c>
      <c r="AW224" s="63">
        <f t="shared" si="167"/>
        <v>-73.746524522538095</v>
      </c>
      <c r="AX224" s="61" t="str">
        <f t="shared" ca="1" si="155"/>
        <v/>
      </c>
      <c r="AY224" s="69">
        <f t="shared" ca="1" si="168"/>
        <v>9748.7766805507654</v>
      </c>
      <c r="AZ224" s="51">
        <f t="shared" si="156"/>
        <v>516.22567165776672</v>
      </c>
      <c r="BA224" s="55">
        <f t="shared" ca="1" si="157"/>
        <v>5.2559749137485151E-2</v>
      </c>
      <c r="BB224" s="55">
        <f t="shared" ca="1" si="169"/>
        <v>-0.41359084421992232</v>
      </c>
      <c r="BC224" s="64">
        <f t="shared" ca="1" si="158"/>
        <v>-252.0544478075231</v>
      </c>
      <c r="BE224" s="52" t="str">
        <f t="shared" ca="1" si="159"/>
        <v/>
      </c>
      <c r="BF224" s="52" t="str">
        <f t="shared" ca="1" si="160"/>
        <v/>
      </c>
      <c r="BG224" s="52">
        <f t="shared" ca="1" si="170"/>
        <v>19.29999999999999</v>
      </c>
      <c r="BH224" s="52" t="str">
        <f t="shared" ca="1" si="171"/>
        <v/>
      </c>
    </row>
    <row r="225" spans="19:60">
      <c r="S225" s="68">
        <f t="shared" si="172"/>
        <v>7</v>
      </c>
      <c r="T225" s="69">
        <f t="shared" si="172"/>
        <v>2</v>
      </c>
      <c r="U225" s="70">
        <f t="shared" si="161"/>
        <v>3</v>
      </c>
      <c r="V225" s="68">
        <f t="shared" si="162"/>
        <v>4</v>
      </c>
      <c r="W225" s="70">
        <f t="shared" si="162"/>
        <v>7</v>
      </c>
      <c r="X225" s="71">
        <f t="shared" si="162"/>
        <v>0.42857142857142855</v>
      </c>
      <c r="Y225" s="71">
        <f t="shared" si="162"/>
        <v>0.5</v>
      </c>
      <c r="Z225" s="69">
        <f t="shared" si="162"/>
        <v>10000</v>
      </c>
      <c r="AA225" s="69">
        <f t="shared" ca="1" si="162"/>
        <v>9821.692076715015</v>
      </c>
      <c r="AB225" s="69">
        <f t="shared" ca="1" si="163"/>
        <v>-178.30792328498501</v>
      </c>
      <c r="AC225" s="69">
        <f t="shared" ca="1" si="164"/>
        <v>179.70767495135402</v>
      </c>
      <c r="AD225" s="73">
        <f t="shared" si="173"/>
        <v>19.199999999999989</v>
      </c>
      <c r="AE225" s="69">
        <f t="shared" si="174"/>
        <v>0.70000000000000007</v>
      </c>
      <c r="AF225" s="69">
        <f t="shared" si="174"/>
        <v>5.6000000000000005</v>
      </c>
      <c r="AG225" s="78">
        <f t="shared" si="174"/>
        <v>200</v>
      </c>
      <c r="AH225" s="60">
        <f t="shared" si="174"/>
        <v>50</v>
      </c>
      <c r="AI225" s="60">
        <f t="shared" si="174"/>
        <v>280</v>
      </c>
      <c r="AJ225" s="60">
        <f t="shared" si="174"/>
        <v>10280</v>
      </c>
      <c r="AK225" s="60">
        <f t="shared" si="174"/>
        <v>423.30792328498489</v>
      </c>
      <c r="AL225" s="60">
        <f t="shared" si="174"/>
        <v>8.4661584656996975</v>
      </c>
      <c r="AM225" s="60">
        <f t="shared" ca="1" si="174"/>
        <v>-531.22331944923417</v>
      </c>
      <c r="AN225" s="60">
        <f t="shared" ca="1" si="174"/>
        <v>-531.22331944923417</v>
      </c>
      <c r="AO225" s="60">
        <f t="shared" ca="1" si="174"/>
        <v>531.22331944923417</v>
      </c>
      <c r="AP225" s="63">
        <f t="shared" si="147"/>
        <v>35</v>
      </c>
      <c r="AQ225" s="62">
        <f t="shared" si="148"/>
        <v>1.4774040867551927</v>
      </c>
      <c r="AR225" s="62">
        <f t="shared" si="149"/>
        <v>73.870204337759631</v>
      </c>
      <c r="AS225" s="62">
        <f t="shared" si="150"/>
        <v>147.74040867551926</v>
      </c>
      <c r="AT225" s="62">
        <f t="shared" si="151"/>
        <v>-73.870204337759631</v>
      </c>
      <c r="AU225" s="62">
        <f t="shared" si="152"/>
        <v>221.61061301327891</v>
      </c>
      <c r="AV225" s="62">
        <f t="shared" si="153"/>
        <v>-295.48081735103852</v>
      </c>
      <c r="AW225" s="63">
        <f t="shared" si="167"/>
        <v>-73.870204337759617</v>
      </c>
      <c r="AX225" s="61" t="str">
        <f t="shared" ca="1" si="155"/>
        <v/>
      </c>
      <c r="AY225" s="69">
        <f t="shared" ca="1" si="168"/>
        <v>9748.7766805507654</v>
      </c>
      <c r="AZ225" s="51">
        <f t="shared" si="156"/>
        <v>517.09143036431738</v>
      </c>
      <c r="BA225" s="55">
        <f t="shared" ca="1" si="157"/>
        <v>5.2647896749911646E-2</v>
      </c>
      <c r="BB225" s="55">
        <f t="shared" ca="1" si="169"/>
        <v>-0.41428447472687319</v>
      </c>
      <c r="BC225" s="64">
        <f t="shared" ca="1" si="158"/>
        <v>-252.17812762274463</v>
      </c>
      <c r="BE225" s="52" t="str">
        <f t="shared" ca="1" si="159"/>
        <v/>
      </c>
      <c r="BF225" s="52" t="str">
        <f t="shared" ca="1" si="160"/>
        <v/>
      </c>
      <c r="BG225" s="52">
        <f t="shared" ca="1" si="170"/>
        <v>19.199999999999989</v>
      </c>
      <c r="BH225" s="52" t="str">
        <f t="shared" ca="1" si="171"/>
        <v/>
      </c>
    </row>
    <row r="226" spans="19:60">
      <c r="S226" s="68">
        <f t="shared" si="172"/>
        <v>7</v>
      </c>
      <c r="T226" s="69">
        <f t="shared" si="172"/>
        <v>2</v>
      </c>
      <c r="U226" s="70">
        <f t="shared" si="161"/>
        <v>3</v>
      </c>
      <c r="V226" s="68">
        <f t="shared" si="162"/>
        <v>4</v>
      </c>
      <c r="W226" s="70">
        <f t="shared" si="162"/>
        <v>7</v>
      </c>
      <c r="X226" s="71">
        <f t="shared" si="162"/>
        <v>0.42857142857142855</v>
      </c>
      <c r="Y226" s="71">
        <f t="shared" si="162"/>
        <v>0.5</v>
      </c>
      <c r="Z226" s="69">
        <f t="shared" si="162"/>
        <v>10000</v>
      </c>
      <c r="AA226" s="69">
        <f t="shared" ca="1" si="162"/>
        <v>9821.692076715015</v>
      </c>
      <c r="AB226" s="69">
        <f t="shared" ca="1" si="163"/>
        <v>-178.30792328498501</v>
      </c>
      <c r="AC226" s="69">
        <f t="shared" ca="1" si="164"/>
        <v>179.70767495135402</v>
      </c>
      <c r="AD226" s="73">
        <f t="shared" si="173"/>
        <v>19.099999999999987</v>
      </c>
      <c r="AE226" s="69">
        <f t="shared" si="174"/>
        <v>0.70000000000000007</v>
      </c>
      <c r="AF226" s="69">
        <f t="shared" si="174"/>
        <v>5.6000000000000005</v>
      </c>
      <c r="AG226" s="78">
        <f t="shared" si="174"/>
        <v>200</v>
      </c>
      <c r="AH226" s="60">
        <f t="shared" si="174"/>
        <v>50</v>
      </c>
      <c r="AI226" s="60">
        <f t="shared" si="174"/>
        <v>280</v>
      </c>
      <c r="AJ226" s="60">
        <f t="shared" si="174"/>
        <v>10280</v>
      </c>
      <c r="AK226" s="60">
        <f t="shared" si="174"/>
        <v>423.30792328498489</v>
      </c>
      <c r="AL226" s="60">
        <f t="shared" si="174"/>
        <v>8.4661584656996975</v>
      </c>
      <c r="AM226" s="60">
        <f t="shared" ca="1" si="174"/>
        <v>-531.22331944923417</v>
      </c>
      <c r="AN226" s="60">
        <f t="shared" ca="1" si="174"/>
        <v>-531.22331944923417</v>
      </c>
      <c r="AO226" s="60">
        <f t="shared" ca="1" si="174"/>
        <v>531.22331944923417</v>
      </c>
      <c r="AP226" s="63">
        <f t="shared" si="147"/>
        <v>35</v>
      </c>
      <c r="AQ226" s="62">
        <f t="shared" si="148"/>
        <v>1.4799035845916075</v>
      </c>
      <c r="AR226" s="62">
        <f t="shared" si="149"/>
        <v>73.995179229580373</v>
      </c>
      <c r="AS226" s="62">
        <f t="shared" si="150"/>
        <v>147.99035845916075</v>
      </c>
      <c r="AT226" s="62">
        <f t="shared" si="151"/>
        <v>-73.995179229580373</v>
      </c>
      <c r="AU226" s="62">
        <f t="shared" si="152"/>
        <v>221.98553768874112</v>
      </c>
      <c r="AV226" s="62">
        <f t="shared" si="153"/>
        <v>-295.98071691832149</v>
      </c>
      <c r="AW226" s="63">
        <f t="shared" si="167"/>
        <v>-73.995179229580373</v>
      </c>
      <c r="AX226" s="61" t="str">
        <f t="shared" ca="1" si="155"/>
        <v/>
      </c>
      <c r="AY226" s="69">
        <f t="shared" ca="1" si="168"/>
        <v>9748.7766805507654</v>
      </c>
      <c r="AZ226" s="51">
        <f t="shared" si="156"/>
        <v>517.96625460706264</v>
      </c>
      <c r="BA226" s="55">
        <f t="shared" ca="1" si="157"/>
        <v>5.2736967373986622E-2</v>
      </c>
      <c r="BB226" s="55">
        <f t="shared" ca="1" si="169"/>
        <v>-0.41498536838049405</v>
      </c>
      <c r="BC226" s="64">
        <f t="shared" ca="1" si="158"/>
        <v>-252.30310251456538</v>
      </c>
      <c r="BE226" s="52" t="str">
        <f t="shared" ca="1" si="159"/>
        <v/>
      </c>
      <c r="BF226" s="52" t="str">
        <f t="shared" ca="1" si="160"/>
        <v/>
      </c>
      <c r="BG226" s="52">
        <f t="shared" ca="1" si="170"/>
        <v>19.099999999999987</v>
      </c>
      <c r="BH226" s="52" t="str">
        <f t="shared" ca="1" si="171"/>
        <v/>
      </c>
    </row>
    <row r="227" spans="19:60">
      <c r="S227" s="68">
        <f t="shared" si="172"/>
        <v>7</v>
      </c>
      <c r="T227" s="69">
        <f t="shared" si="172"/>
        <v>2</v>
      </c>
      <c r="U227" s="70">
        <f t="shared" si="161"/>
        <v>3</v>
      </c>
      <c r="V227" s="68">
        <f t="shared" si="162"/>
        <v>4</v>
      </c>
      <c r="W227" s="70">
        <f t="shared" si="162"/>
        <v>7</v>
      </c>
      <c r="X227" s="71">
        <f t="shared" si="162"/>
        <v>0.42857142857142855</v>
      </c>
      <c r="Y227" s="71">
        <f t="shared" si="162"/>
        <v>0.5</v>
      </c>
      <c r="Z227" s="69">
        <f t="shared" si="162"/>
        <v>10000</v>
      </c>
      <c r="AA227" s="69">
        <f t="shared" ca="1" si="162"/>
        <v>9821.692076715015</v>
      </c>
      <c r="AB227" s="69">
        <f t="shared" ca="1" si="163"/>
        <v>-178.30792328498501</v>
      </c>
      <c r="AC227" s="69">
        <f t="shared" ca="1" si="164"/>
        <v>179.70767495135402</v>
      </c>
      <c r="AD227" s="73">
        <f t="shared" si="173"/>
        <v>18.999999999999986</v>
      </c>
      <c r="AE227" s="69">
        <f t="shared" si="174"/>
        <v>0.70000000000000007</v>
      </c>
      <c r="AF227" s="69">
        <f t="shared" si="174"/>
        <v>5.6000000000000005</v>
      </c>
      <c r="AG227" s="78">
        <f t="shared" si="174"/>
        <v>200</v>
      </c>
      <c r="AH227" s="60">
        <f t="shared" si="174"/>
        <v>50</v>
      </c>
      <c r="AI227" s="60">
        <f t="shared" si="174"/>
        <v>280</v>
      </c>
      <c r="AJ227" s="60">
        <f t="shared" si="174"/>
        <v>10280</v>
      </c>
      <c r="AK227" s="60">
        <f t="shared" si="174"/>
        <v>423.30792328498489</v>
      </c>
      <c r="AL227" s="60">
        <f t="shared" si="174"/>
        <v>8.4661584656996975</v>
      </c>
      <c r="AM227" s="60">
        <f t="shared" ca="1" si="174"/>
        <v>-531.22331944923417</v>
      </c>
      <c r="AN227" s="60">
        <f t="shared" ca="1" si="174"/>
        <v>-531.22331944923417</v>
      </c>
      <c r="AO227" s="60">
        <f t="shared" ca="1" si="174"/>
        <v>531.22331944923417</v>
      </c>
      <c r="AP227" s="63">
        <f t="shared" si="147"/>
        <v>35</v>
      </c>
      <c r="AQ227" s="62">
        <f t="shared" si="148"/>
        <v>1.4824293929315633</v>
      </c>
      <c r="AR227" s="62">
        <f t="shared" si="149"/>
        <v>74.121469646578163</v>
      </c>
      <c r="AS227" s="62">
        <f t="shared" si="150"/>
        <v>148.24293929315633</v>
      </c>
      <c r="AT227" s="62">
        <f t="shared" si="151"/>
        <v>-74.121469646578163</v>
      </c>
      <c r="AU227" s="62">
        <f t="shared" si="152"/>
        <v>222.36440893973449</v>
      </c>
      <c r="AV227" s="62">
        <f t="shared" si="153"/>
        <v>-296.48587858631265</v>
      </c>
      <c r="AW227" s="63">
        <f t="shared" si="167"/>
        <v>-74.121469646578163</v>
      </c>
      <c r="AX227" s="61" t="str">
        <f t="shared" ca="1" si="155"/>
        <v/>
      </c>
      <c r="AY227" s="69">
        <f t="shared" ca="1" si="168"/>
        <v>9748.7766805507654</v>
      </c>
      <c r="AZ227" s="51">
        <f t="shared" si="156"/>
        <v>518.85028752604717</v>
      </c>
      <c r="BA227" s="55">
        <f t="shared" ca="1" si="157"/>
        <v>5.2826975583578163E-2</v>
      </c>
      <c r="BB227" s="55">
        <f t="shared" ca="1" si="169"/>
        <v>-0.41569363986204755</v>
      </c>
      <c r="BC227" s="64">
        <f t="shared" ca="1" si="158"/>
        <v>-252.42939293156317</v>
      </c>
      <c r="BE227" s="52" t="str">
        <f t="shared" ca="1" si="159"/>
        <v/>
      </c>
      <c r="BF227" s="52" t="str">
        <f t="shared" ca="1" si="160"/>
        <v/>
      </c>
      <c r="BG227" s="52">
        <f t="shared" ca="1" si="170"/>
        <v>18.999999999999986</v>
      </c>
      <c r="BH227" s="52" t="str">
        <f t="shared" ca="1" si="171"/>
        <v/>
      </c>
    </row>
    <row r="228" spans="19:60">
      <c r="S228" s="68">
        <f t="shared" si="172"/>
        <v>7</v>
      </c>
      <c r="T228" s="69">
        <f t="shared" si="172"/>
        <v>2</v>
      </c>
      <c r="U228" s="70">
        <f t="shared" si="161"/>
        <v>3</v>
      </c>
      <c r="V228" s="68">
        <f t="shared" si="162"/>
        <v>4</v>
      </c>
      <c r="W228" s="70">
        <f t="shared" si="162"/>
        <v>7</v>
      </c>
      <c r="X228" s="71">
        <f t="shared" si="162"/>
        <v>0.42857142857142855</v>
      </c>
      <c r="Y228" s="71">
        <f t="shared" si="162"/>
        <v>0.5</v>
      </c>
      <c r="Z228" s="69">
        <f t="shared" si="162"/>
        <v>10000</v>
      </c>
      <c r="AA228" s="69">
        <f t="shared" ca="1" si="162"/>
        <v>9821.692076715015</v>
      </c>
      <c r="AB228" s="69">
        <f t="shared" ca="1" si="163"/>
        <v>-178.30792328498501</v>
      </c>
      <c r="AC228" s="69">
        <f t="shared" ca="1" si="164"/>
        <v>179.70767495135402</v>
      </c>
      <c r="AD228" s="73">
        <f t="shared" si="173"/>
        <v>18.899999999999984</v>
      </c>
      <c r="AE228" s="69">
        <f t="shared" si="174"/>
        <v>0.70000000000000007</v>
      </c>
      <c r="AF228" s="69">
        <f t="shared" si="174"/>
        <v>5.6000000000000005</v>
      </c>
      <c r="AG228" s="78">
        <f t="shared" si="174"/>
        <v>200</v>
      </c>
      <c r="AH228" s="60">
        <f t="shared" si="174"/>
        <v>50</v>
      </c>
      <c r="AI228" s="60">
        <f t="shared" si="174"/>
        <v>280</v>
      </c>
      <c r="AJ228" s="60">
        <f t="shared" si="174"/>
        <v>10280</v>
      </c>
      <c r="AK228" s="60">
        <f t="shared" si="174"/>
        <v>423.30792328498489</v>
      </c>
      <c r="AL228" s="60">
        <f t="shared" si="174"/>
        <v>8.4661584656996975</v>
      </c>
      <c r="AM228" s="60">
        <f t="shared" ca="1" si="174"/>
        <v>-531.22331944923417</v>
      </c>
      <c r="AN228" s="60">
        <f t="shared" ca="1" si="174"/>
        <v>-531.22331944923417</v>
      </c>
      <c r="AO228" s="60">
        <f t="shared" ca="1" si="174"/>
        <v>531.22331944923417</v>
      </c>
      <c r="AP228" s="63">
        <f t="shared" si="147"/>
        <v>35</v>
      </c>
      <c r="AQ228" s="62">
        <f t="shared" si="148"/>
        <v>1.4849819294021007</v>
      </c>
      <c r="AR228" s="62">
        <f t="shared" si="149"/>
        <v>74.24909647010503</v>
      </c>
      <c r="AS228" s="62">
        <f t="shared" si="150"/>
        <v>148.49819294021006</v>
      </c>
      <c r="AT228" s="62">
        <f t="shared" si="151"/>
        <v>-74.24909647010503</v>
      </c>
      <c r="AU228" s="62">
        <f t="shared" si="152"/>
        <v>222.74728941031509</v>
      </c>
      <c r="AV228" s="62">
        <f t="shared" si="153"/>
        <v>-296.99638588042012</v>
      </c>
      <c r="AW228" s="63">
        <f t="shared" si="167"/>
        <v>-74.24909647010503</v>
      </c>
      <c r="AX228" s="61" t="str">
        <f t="shared" ca="1" si="155"/>
        <v/>
      </c>
      <c r="AY228" s="69">
        <f t="shared" ca="1" si="168"/>
        <v>9748.7766805507654</v>
      </c>
      <c r="AZ228" s="51">
        <f t="shared" si="156"/>
        <v>519.74367529073515</v>
      </c>
      <c r="BA228" s="55">
        <f t="shared" ca="1" si="157"/>
        <v>5.2917936260996057E-2</v>
      </c>
      <c r="BB228" s="55">
        <f t="shared" ca="1" si="169"/>
        <v>-0.41640940627991385</v>
      </c>
      <c r="BC228" s="64">
        <f t="shared" ca="1" si="158"/>
        <v>-252.55701975509004</v>
      </c>
      <c r="BE228" s="52" t="str">
        <f t="shared" ca="1" si="159"/>
        <v/>
      </c>
      <c r="BF228" s="52" t="str">
        <f t="shared" ca="1" si="160"/>
        <v/>
      </c>
      <c r="BG228" s="52">
        <f t="shared" ca="1" si="170"/>
        <v>18.899999999999984</v>
      </c>
      <c r="BH228" s="52" t="str">
        <f t="shared" ca="1" si="171"/>
        <v/>
      </c>
    </row>
    <row r="229" spans="19:60">
      <c r="S229" s="68">
        <f t="shared" si="172"/>
        <v>7</v>
      </c>
      <c r="T229" s="69">
        <f t="shared" si="172"/>
        <v>2</v>
      </c>
      <c r="U229" s="70">
        <f t="shared" si="161"/>
        <v>3</v>
      </c>
      <c r="V229" s="68">
        <f t="shared" si="162"/>
        <v>4</v>
      </c>
      <c r="W229" s="70">
        <f t="shared" si="162"/>
        <v>7</v>
      </c>
      <c r="X229" s="71">
        <f t="shared" si="162"/>
        <v>0.42857142857142855</v>
      </c>
      <c r="Y229" s="71">
        <f t="shared" si="162"/>
        <v>0.5</v>
      </c>
      <c r="Z229" s="69">
        <f t="shared" si="162"/>
        <v>10000</v>
      </c>
      <c r="AA229" s="69">
        <f t="shared" ca="1" si="162"/>
        <v>9821.692076715015</v>
      </c>
      <c r="AB229" s="69">
        <f t="shared" ca="1" si="163"/>
        <v>-178.30792328498501</v>
      </c>
      <c r="AC229" s="69">
        <f t="shared" ca="1" si="164"/>
        <v>179.70767495135402</v>
      </c>
      <c r="AD229" s="73">
        <f t="shared" si="173"/>
        <v>18.799999999999983</v>
      </c>
      <c r="AE229" s="69">
        <f t="shared" si="174"/>
        <v>0.70000000000000007</v>
      </c>
      <c r="AF229" s="69">
        <f t="shared" si="174"/>
        <v>5.6000000000000005</v>
      </c>
      <c r="AG229" s="78">
        <f t="shared" si="174"/>
        <v>200</v>
      </c>
      <c r="AH229" s="60">
        <f t="shared" si="174"/>
        <v>50</v>
      </c>
      <c r="AI229" s="60">
        <f t="shared" si="174"/>
        <v>280</v>
      </c>
      <c r="AJ229" s="60">
        <f t="shared" si="174"/>
        <v>10280</v>
      </c>
      <c r="AK229" s="60">
        <f t="shared" si="174"/>
        <v>423.30792328498489</v>
      </c>
      <c r="AL229" s="60">
        <f t="shared" si="174"/>
        <v>8.4661584656996975</v>
      </c>
      <c r="AM229" s="60">
        <f t="shared" ca="1" si="174"/>
        <v>-531.22331944923417</v>
      </c>
      <c r="AN229" s="60">
        <f t="shared" ca="1" si="174"/>
        <v>-531.22331944923417</v>
      </c>
      <c r="AO229" s="60">
        <f t="shared" ca="1" si="174"/>
        <v>531.22331944923417</v>
      </c>
      <c r="AP229" s="63">
        <f t="shared" si="147"/>
        <v>35</v>
      </c>
      <c r="AQ229" s="62">
        <f t="shared" si="148"/>
        <v>1.4875616205159417</v>
      </c>
      <c r="AR229" s="62">
        <f t="shared" si="149"/>
        <v>74.378081025797087</v>
      </c>
      <c r="AS229" s="62">
        <f t="shared" si="150"/>
        <v>148.75616205159417</v>
      </c>
      <c r="AT229" s="62">
        <f t="shared" si="151"/>
        <v>-74.378081025797087</v>
      </c>
      <c r="AU229" s="62">
        <f t="shared" si="152"/>
        <v>223.13424307739126</v>
      </c>
      <c r="AV229" s="62">
        <f t="shared" si="153"/>
        <v>-297.51232410318835</v>
      </c>
      <c r="AW229" s="63">
        <f t="shared" si="167"/>
        <v>-74.378081025797087</v>
      </c>
      <c r="AX229" s="61" t="str">
        <f t="shared" ca="1" si="155"/>
        <v/>
      </c>
      <c r="AY229" s="69">
        <f t="shared" ca="1" si="168"/>
        <v>9748.7766805507654</v>
      </c>
      <c r="AZ229" s="51">
        <f t="shared" si="156"/>
        <v>520.64656718057961</v>
      </c>
      <c r="BA229" s="55">
        <f t="shared" ca="1" si="157"/>
        <v>5.3009864605195016E-2</v>
      </c>
      <c r="BB229" s="55">
        <f t="shared" ca="1" si="169"/>
        <v>-0.41713278723414043</v>
      </c>
      <c r="BC229" s="64">
        <f t="shared" ca="1" si="158"/>
        <v>-252.6860043107821</v>
      </c>
      <c r="BE229" s="52" t="str">
        <f t="shared" ca="1" si="159"/>
        <v/>
      </c>
      <c r="BF229" s="52" t="str">
        <f t="shared" ca="1" si="160"/>
        <v/>
      </c>
      <c r="BG229" s="52">
        <f t="shared" ca="1" si="170"/>
        <v>18.799999999999983</v>
      </c>
      <c r="BH229" s="52" t="str">
        <f t="shared" ca="1" si="171"/>
        <v/>
      </c>
    </row>
    <row r="230" spans="19:60">
      <c r="S230" s="68">
        <f t="shared" si="172"/>
        <v>7</v>
      </c>
      <c r="T230" s="69">
        <f t="shared" si="172"/>
        <v>2</v>
      </c>
      <c r="U230" s="70">
        <f t="shared" si="161"/>
        <v>3</v>
      </c>
      <c r="V230" s="68">
        <f t="shared" si="162"/>
        <v>4</v>
      </c>
      <c r="W230" s="70">
        <f t="shared" si="162"/>
        <v>7</v>
      </c>
      <c r="X230" s="71">
        <f t="shared" si="162"/>
        <v>0.42857142857142855</v>
      </c>
      <c r="Y230" s="71">
        <f t="shared" si="162"/>
        <v>0.5</v>
      </c>
      <c r="Z230" s="69">
        <f t="shared" si="162"/>
        <v>10000</v>
      </c>
      <c r="AA230" s="69">
        <f t="shared" ca="1" si="162"/>
        <v>9821.692076715015</v>
      </c>
      <c r="AB230" s="69">
        <f t="shared" ca="1" si="163"/>
        <v>-178.30792328498501</v>
      </c>
      <c r="AC230" s="69">
        <f t="shared" ca="1" si="164"/>
        <v>179.70767495135402</v>
      </c>
      <c r="AD230" s="73">
        <f t="shared" si="173"/>
        <v>18.699999999999982</v>
      </c>
      <c r="AE230" s="69">
        <f t="shared" si="174"/>
        <v>0.70000000000000007</v>
      </c>
      <c r="AF230" s="69">
        <f t="shared" si="174"/>
        <v>5.6000000000000005</v>
      </c>
      <c r="AG230" s="78">
        <f t="shared" si="174"/>
        <v>200</v>
      </c>
      <c r="AH230" s="60">
        <f t="shared" si="174"/>
        <v>50</v>
      </c>
      <c r="AI230" s="60">
        <f t="shared" si="174"/>
        <v>280</v>
      </c>
      <c r="AJ230" s="60">
        <f t="shared" si="174"/>
        <v>10280</v>
      </c>
      <c r="AK230" s="60">
        <f t="shared" si="174"/>
        <v>423.30792328498489</v>
      </c>
      <c r="AL230" s="60">
        <f t="shared" si="174"/>
        <v>8.4661584656996975</v>
      </c>
      <c r="AM230" s="60">
        <f t="shared" ca="1" si="174"/>
        <v>-531.22331944923417</v>
      </c>
      <c r="AN230" s="60">
        <f t="shared" ca="1" si="174"/>
        <v>-531.22331944923417</v>
      </c>
      <c r="AO230" s="60">
        <f t="shared" ca="1" si="174"/>
        <v>531.22331944923417</v>
      </c>
      <c r="AP230" s="63">
        <f t="shared" si="147"/>
        <v>35</v>
      </c>
      <c r="AQ230" s="62">
        <f t="shared" si="148"/>
        <v>1.4901689019090751</v>
      </c>
      <c r="AR230" s="62">
        <f t="shared" si="149"/>
        <v>74.508445095453752</v>
      </c>
      <c r="AS230" s="62">
        <f t="shared" si="150"/>
        <v>149.0168901909075</v>
      </c>
      <c r="AT230" s="62">
        <f t="shared" si="151"/>
        <v>-74.508445095453752</v>
      </c>
      <c r="AU230" s="62">
        <f t="shared" si="152"/>
        <v>223.52533528636127</v>
      </c>
      <c r="AV230" s="62">
        <f t="shared" si="153"/>
        <v>-298.03378038181501</v>
      </c>
      <c r="AW230" s="63">
        <f t="shared" si="167"/>
        <v>-74.508445095453737</v>
      </c>
      <c r="AX230" s="61" t="str">
        <f t="shared" ca="1" si="155"/>
        <v/>
      </c>
      <c r="AY230" s="69">
        <f t="shared" ca="1" si="168"/>
        <v>9748.7766805507654</v>
      </c>
      <c r="AZ230" s="51">
        <f t="shared" si="156"/>
        <v>521.55911566817622</v>
      </c>
      <c r="BA230" s="55">
        <f t="shared" ca="1" si="157"/>
        <v>5.3102776140241004E-2</v>
      </c>
      <c r="BB230" s="55">
        <f t="shared" ca="1" si="169"/>
        <v>-0.41786390488306452</v>
      </c>
      <c r="BC230" s="64">
        <f t="shared" ca="1" si="158"/>
        <v>-252.81636838043875</v>
      </c>
      <c r="BE230" s="52" t="str">
        <f t="shared" ca="1" si="159"/>
        <v/>
      </c>
      <c r="BF230" s="52" t="str">
        <f t="shared" ca="1" si="160"/>
        <v/>
      </c>
      <c r="BG230" s="52">
        <f t="shared" ca="1" si="170"/>
        <v>18.699999999999982</v>
      </c>
      <c r="BH230" s="52" t="str">
        <f t="shared" ca="1" si="171"/>
        <v/>
      </c>
    </row>
    <row r="231" spans="19:60">
      <c r="S231" s="68">
        <f t="shared" si="172"/>
        <v>7</v>
      </c>
      <c r="T231" s="69">
        <f t="shared" si="172"/>
        <v>2</v>
      </c>
      <c r="U231" s="70">
        <f t="shared" si="161"/>
        <v>3</v>
      </c>
      <c r="V231" s="68">
        <f t="shared" si="162"/>
        <v>4</v>
      </c>
      <c r="W231" s="70">
        <f t="shared" si="162"/>
        <v>7</v>
      </c>
      <c r="X231" s="71">
        <f t="shared" si="162"/>
        <v>0.42857142857142855</v>
      </c>
      <c r="Y231" s="71">
        <f t="shared" si="162"/>
        <v>0.5</v>
      </c>
      <c r="Z231" s="69">
        <f t="shared" si="162"/>
        <v>10000</v>
      </c>
      <c r="AA231" s="69">
        <f t="shared" ca="1" si="162"/>
        <v>9821.692076715015</v>
      </c>
      <c r="AB231" s="69">
        <f t="shared" ca="1" si="163"/>
        <v>-178.30792328498501</v>
      </c>
      <c r="AC231" s="69">
        <f t="shared" ca="1" si="164"/>
        <v>179.70767495135402</v>
      </c>
      <c r="AD231" s="73">
        <f t="shared" si="173"/>
        <v>18.59999999999998</v>
      </c>
      <c r="AE231" s="69">
        <f t="shared" si="174"/>
        <v>0.70000000000000007</v>
      </c>
      <c r="AF231" s="69">
        <f t="shared" si="174"/>
        <v>5.6000000000000005</v>
      </c>
      <c r="AG231" s="78">
        <f t="shared" si="174"/>
        <v>200</v>
      </c>
      <c r="AH231" s="60">
        <f t="shared" si="174"/>
        <v>50</v>
      </c>
      <c r="AI231" s="60">
        <f t="shared" si="174"/>
        <v>280</v>
      </c>
      <c r="AJ231" s="60">
        <f t="shared" si="174"/>
        <v>10280</v>
      </c>
      <c r="AK231" s="60">
        <f t="shared" si="174"/>
        <v>423.30792328498489</v>
      </c>
      <c r="AL231" s="60">
        <f t="shared" si="174"/>
        <v>8.4661584656996975</v>
      </c>
      <c r="AM231" s="60">
        <f t="shared" ca="1" si="174"/>
        <v>-531.22331944923417</v>
      </c>
      <c r="AN231" s="60">
        <f t="shared" ca="1" si="174"/>
        <v>-531.22331944923417</v>
      </c>
      <c r="AO231" s="60">
        <f t="shared" ca="1" si="174"/>
        <v>531.22331944923417</v>
      </c>
      <c r="AP231" s="63">
        <f t="shared" si="147"/>
        <v>35</v>
      </c>
      <c r="AQ231" s="62">
        <f t="shared" si="148"/>
        <v>1.4928042185860058</v>
      </c>
      <c r="AR231" s="62">
        <f t="shared" si="149"/>
        <v>74.640210929300281</v>
      </c>
      <c r="AS231" s="62">
        <f t="shared" si="150"/>
        <v>149.28042185860056</v>
      </c>
      <c r="AT231" s="62">
        <f t="shared" si="151"/>
        <v>-74.640210929300281</v>
      </c>
      <c r="AU231" s="62">
        <f t="shared" si="152"/>
        <v>223.92063278790084</v>
      </c>
      <c r="AV231" s="62">
        <f t="shared" si="153"/>
        <v>-298.56084371720112</v>
      </c>
      <c r="AW231" s="63">
        <f t="shared" si="167"/>
        <v>-74.640210929300281</v>
      </c>
      <c r="AX231" s="61" t="str">
        <f t="shared" ca="1" si="155"/>
        <v/>
      </c>
      <c r="AY231" s="69">
        <f t="shared" ca="1" si="168"/>
        <v>9748.7766805507654</v>
      </c>
      <c r="AZ231" s="51">
        <f t="shared" si="156"/>
        <v>522.48147650510191</v>
      </c>
      <c r="BA231" s="55">
        <f t="shared" ca="1" si="157"/>
        <v>5.3196686724050937E-2</v>
      </c>
      <c r="BB231" s="55">
        <f t="shared" ca="1" si="169"/>
        <v>-0.41860288401208473</v>
      </c>
      <c r="BC231" s="64">
        <f t="shared" ca="1" si="158"/>
        <v>-252.94813421428529</v>
      </c>
      <c r="BE231" s="52" t="str">
        <f t="shared" ca="1" si="159"/>
        <v/>
      </c>
      <c r="BF231" s="52" t="str">
        <f t="shared" ca="1" si="160"/>
        <v/>
      </c>
      <c r="BG231" s="52">
        <f t="shared" ca="1" si="170"/>
        <v>18.59999999999998</v>
      </c>
      <c r="BH231" s="52" t="str">
        <f t="shared" ca="1" si="171"/>
        <v/>
      </c>
    </row>
    <row r="232" spans="19:60">
      <c r="S232" s="68">
        <f t="shared" si="172"/>
        <v>7</v>
      </c>
      <c r="T232" s="69">
        <f t="shared" si="172"/>
        <v>2</v>
      </c>
      <c r="U232" s="70">
        <f t="shared" si="161"/>
        <v>3</v>
      </c>
      <c r="V232" s="68">
        <f t="shared" si="162"/>
        <v>4</v>
      </c>
      <c r="W232" s="70">
        <f t="shared" si="162"/>
        <v>7</v>
      </c>
      <c r="X232" s="71">
        <f t="shared" si="162"/>
        <v>0.42857142857142855</v>
      </c>
      <c r="Y232" s="71">
        <f t="shared" si="162"/>
        <v>0.5</v>
      </c>
      <c r="Z232" s="69">
        <f t="shared" si="162"/>
        <v>10000</v>
      </c>
      <c r="AA232" s="69">
        <f t="shared" ca="1" si="162"/>
        <v>9821.692076715015</v>
      </c>
      <c r="AB232" s="69">
        <f t="shared" ca="1" si="163"/>
        <v>-178.30792328498501</v>
      </c>
      <c r="AC232" s="69">
        <f t="shared" ca="1" si="164"/>
        <v>179.70767495135402</v>
      </c>
      <c r="AD232" s="73">
        <f t="shared" si="173"/>
        <v>18.499999999999979</v>
      </c>
      <c r="AE232" s="69">
        <f t="shared" si="174"/>
        <v>0.70000000000000007</v>
      </c>
      <c r="AF232" s="69">
        <f t="shared" si="174"/>
        <v>5.6000000000000005</v>
      </c>
      <c r="AG232" s="78">
        <f t="shared" si="174"/>
        <v>200</v>
      </c>
      <c r="AH232" s="60">
        <f t="shared" si="174"/>
        <v>50</v>
      </c>
      <c r="AI232" s="60">
        <f t="shared" si="174"/>
        <v>280</v>
      </c>
      <c r="AJ232" s="60">
        <f t="shared" si="174"/>
        <v>10280</v>
      </c>
      <c r="AK232" s="60">
        <f t="shared" si="174"/>
        <v>423.30792328498489</v>
      </c>
      <c r="AL232" s="60">
        <f t="shared" si="174"/>
        <v>8.4661584656996975</v>
      </c>
      <c r="AM232" s="60">
        <f t="shared" ca="1" si="174"/>
        <v>-531.22331944923417</v>
      </c>
      <c r="AN232" s="60">
        <f t="shared" ca="1" si="174"/>
        <v>-531.22331944923417</v>
      </c>
      <c r="AO232" s="60">
        <f t="shared" ca="1" si="174"/>
        <v>531.22331944923417</v>
      </c>
      <c r="AP232" s="63">
        <f t="shared" si="147"/>
        <v>35</v>
      </c>
      <c r="AQ232" s="62">
        <f t="shared" si="148"/>
        <v>1.4954680251729573</v>
      </c>
      <c r="AR232" s="62">
        <f t="shared" si="149"/>
        <v>74.773401258647866</v>
      </c>
      <c r="AS232" s="62">
        <f t="shared" si="150"/>
        <v>149.54680251729573</v>
      </c>
      <c r="AT232" s="62">
        <f t="shared" si="151"/>
        <v>-74.773401258647866</v>
      </c>
      <c r="AU232" s="62">
        <f t="shared" si="152"/>
        <v>224.32020377594358</v>
      </c>
      <c r="AV232" s="62">
        <f t="shared" si="153"/>
        <v>-299.09360503459146</v>
      </c>
      <c r="AW232" s="63">
        <f t="shared" si="167"/>
        <v>-74.77340125864788</v>
      </c>
      <c r="AX232" s="61" t="str">
        <f t="shared" ca="1" si="155"/>
        <v/>
      </c>
      <c r="AY232" s="69">
        <f t="shared" ca="1" si="168"/>
        <v>9748.7766805507654</v>
      </c>
      <c r="AZ232" s="51">
        <f t="shared" si="156"/>
        <v>523.4138088105351</v>
      </c>
      <c r="BA232" s="55">
        <f t="shared" ca="1" si="157"/>
        <v>5.3291612557415588E-2</v>
      </c>
      <c r="BB232" s="55">
        <f t="shared" ca="1" si="169"/>
        <v>-0.41934985210466197</v>
      </c>
      <c r="BC232" s="64">
        <f t="shared" ca="1" si="158"/>
        <v>-253.08132454363289</v>
      </c>
      <c r="BE232" s="52" t="str">
        <f t="shared" ca="1" si="159"/>
        <v/>
      </c>
      <c r="BF232" s="52" t="str">
        <f t="shared" ca="1" si="160"/>
        <v/>
      </c>
      <c r="BG232" s="52">
        <f t="shared" ca="1" si="170"/>
        <v>18.499999999999979</v>
      </c>
      <c r="BH232" s="52" t="str">
        <f t="shared" ca="1" si="171"/>
        <v/>
      </c>
    </row>
    <row r="233" spans="19:60">
      <c r="S233" s="68">
        <f t="shared" si="172"/>
        <v>7</v>
      </c>
      <c r="T233" s="69">
        <f t="shared" si="172"/>
        <v>2</v>
      </c>
      <c r="U233" s="70">
        <f t="shared" si="161"/>
        <v>3</v>
      </c>
      <c r="V233" s="68">
        <f t="shared" si="162"/>
        <v>4</v>
      </c>
      <c r="W233" s="70">
        <f t="shared" si="162"/>
        <v>7</v>
      </c>
      <c r="X233" s="71">
        <f t="shared" si="162"/>
        <v>0.42857142857142855</v>
      </c>
      <c r="Y233" s="71">
        <f t="shared" si="162"/>
        <v>0.5</v>
      </c>
      <c r="Z233" s="69">
        <f t="shared" si="162"/>
        <v>10000</v>
      </c>
      <c r="AA233" s="69">
        <f t="shared" ca="1" si="162"/>
        <v>9821.692076715015</v>
      </c>
      <c r="AB233" s="69">
        <f t="shared" ca="1" si="163"/>
        <v>-178.30792328498501</v>
      </c>
      <c r="AC233" s="69">
        <f t="shared" ca="1" si="164"/>
        <v>179.70767495135402</v>
      </c>
      <c r="AD233" s="73">
        <f t="shared" si="173"/>
        <v>18.399999999999977</v>
      </c>
      <c r="AE233" s="69">
        <f t="shared" si="174"/>
        <v>0.70000000000000007</v>
      </c>
      <c r="AF233" s="69">
        <f t="shared" si="174"/>
        <v>5.6000000000000005</v>
      </c>
      <c r="AG233" s="78">
        <f t="shared" si="174"/>
        <v>200</v>
      </c>
      <c r="AH233" s="60">
        <f t="shared" si="174"/>
        <v>50</v>
      </c>
      <c r="AI233" s="60">
        <f t="shared" si="174"/>
        <v>280</v>
      </c>
      <c r="AJ233" s="60">
        <f t="shared" si="174"/>
        <v>10280</v>
      </c>
      <c r="AK233" s="60">
        <f t="shared" si="174"/>
        <v>423.30792328498489</v>
      </c>
      <c r="AL233" s="60">
        <f t="shared" si="174"/>
        <v>8.4661584656996975</v>
      </c>
      <c r="AM233" s="60">
        <f t="shared" ca="1" si="174"/>
        <v>-531.22331944923417</v>
      </c>
      <c r="AN233" s="60">
        <f t="shared" ca="1" si="174"/>
        <v>-531.22331944923417</v>
      </c>
      <c r="AO233" s="60">
        <f t="shared" ca="1" si="174"/>
        <v>531.22331944923417</v>
      </c>
      <c r="AP233" s="63">
        <f t="shared" si="147"/>
        <v>35</v>
      </c>
      <c r="AQ233" s="62">
        <f t="shared" si="148"/>
        <v>1.498160786179332</v>
      </c>
      <c r="AR233" s="62">
        <f t="shared" si="149"/>
        <v>74.908039308966607</v>
      </c>
      <c r="AS233" s="62">
        <f t="shared" si="150"/>
        <v>149.81607861793321</v>
      </c>
      <c r="AT233" s="62">
        <f t="shared" si="151"/>
        <v>-74.908039308966607</v>
      </c>
      <c r="AU233" s="62">
        <f t="shared" si="152"/>
        <v>224.72411792689982</v>
      </c>
      <c r="AV233" s="62">
        <f t="shared" si="153"/>
        <v>-299.63215723586643</v>
      </c>
      <c r="AW233" s="63">
        <f t="shared" si="167"/>
        <v>-74.908039308966607</v>
      </c>
      <c r="AX233" s="61" t="str">
        <f t="shared" ca="1" si="155"/>
        <v/>
      </c>
      <c r="AY233" s="69">
        <f t="shared" ca="1" si="168"/>
        <v>9748.7766805507654</v>
      </c>
      <c r="AZ233" s="51">
        <f t="shared" si="156"/>
        <v>524.35627516276622</v>
      </c>
      <c r="BA233" s="55">
        <f t="shared" ca="1" si="157"/>
        <v>5.3387570193316788E-2</v>
      </c>
      <c r="BB233" s="55">
        <f t="shared" ca="1" si="169"/>
        <v>-0.42010493941563659</v>
      </c>
      <c r="BC233" s="64">
        <f t="shared" ca="1" si="158"/>
        <v>-253.21596259395162</v>
      </c>
      <c r="BE233" s="52" t="str">
        <f t="shared" ca="1" si="159"/>
        <v/>
      </c>
      <c r="BF233" s="52" t="str">
        <f t="shared" ca="1" si="160"/>
        <v/>
      </c>
      <c r="BG233" s="52">
        <f t="shared" ca="1" si="170"/>
        <v>18.399999999999977</v>
      </c>
      <c r="BH233" s="52" t="str">
        <f t="shared" ca="1" si="171"/>
        <v/>
      </c>
    </row>
    <row r="234" spans="19:60">
      <c r="S234" s="68">
        <f t="shared" si="172"/>
        <v>7</v>
      </c>
      <c r="T234" s="69">
        <f t="shared" si="172"/>
        <v>2</v>
      </c>
      <c r="U234" s="70">
        <f t="shared" si="161"/>
        <v>3</v>
      </c>
      <c r="V234" s="68">
        <f t="shared" ref="V234:AA249" si="175">V233</f>
        <v>4</v>
      </c>
      <c r="W234" s="70">
        <f t="shared" si="175"/>
        <v>7</v>
      </c>
      <c r="X234" s="71">
        <f t="shared" si="175"/>
        <v>0.42857142857142855</v>
      </c>
      <c r="Y234" s="71">
        <f t="shared" si="175"/>
        <v>0.5</v>
      </c>
      <c r="Z234" s="69">
        <f t="shared" si="175"/>
        <v>10000</v>
      </c>
      <c r="AA234" s="69">
        <f t="shared" ca="1" si="175"/>
        <v>9821.692076715015</v>
      </c>
      <c r="AB234" s="69">
        <f t="shared" ca="1" si="163"/>
        <v>-178.30792328498501</v>
      </c>
      <c r="AC234" s="69">
        <f t="shared" ca="1" si="164"/>
        <v>179.70767495135402</v>
      </c>
      <c r="AD234" s="73">
        <f t="shared" si="173"/>
        <v>18.299999999999976</v>
      </c>
      <c r="AE234" s="69">
        <f t="shared" si="174"/>
        <v>0.70000000000000007</v>
      </c>
      <c r="AF234" s="69">
        <f t="shared" si="174"/>
        <v>5.6000000000000005</v>
      </c>
      <c r="AG234" s="78">
        <f t="shared" si="174"/>
        <v>200</v>
      </c>
      <c r="AH234" s="60">
        <f t="shared" si="174"/>
        <v>50</v>
      </c>
      <c r="AI234" s="60">
        <f t="shared" si="174"/>
        <v>280</v>
      </c>
      <c r="AJ234" s="60">
        <f t="shared" si="174"/>
        <v>10280</v>
      </c>
      <c r="AK234" s="60">
        <f t="shared" si="174"/>
        <v>423.30792328498489</v>
      </c>
      <c r="AL234" s="60">
        <f t="shared" si="174"/>
        <v>8.4661584656996975</v>
      </c>
      <c r="AM234" s="60">
        <f t="shared" ca="1" si="174"/>
        <v>-531.22331944923417</v>
      </c>
      <c r="AN234" s="60">
        <f t="shared" ca="1" si="174"/>
        <v>-531.22331944923417</v>
      </c>
      <c r="AO234" s="60">
        <f t="shared" ca="1" si="174"/>
        <v>531.22331944923417</v>
      </c>
      <c r="AP234" s="63">
        <f t="shared" si="147"/>
        <v>35</v>
      </c>
      <c r="AQ234" s="62">
        <f t="shared" si="148"/>
        <v>1.5008829762677438</v>
      </c>
      <c r="AR234" s="62">
        <f t="shared" si="149"/>
        <v>75.044148813387196</v>
      </c>
      <c r="AS234" s="62">
        <f t="shared" si="150"/>
        <v>150.08829762677439</v>
      </c>
      <c r="AT234" s="62">
        <f t="shared" si="151"/>
        <v>-75.044148813387196</v>
      </c>
      <c r="AU234" s="62">
        <f t="shared" si="152"/>
        <v>225.13244644016157</v>
      </c>
      <c r="AV234" s="62">
        <f t="shared" si="153"/>
        <v>-300.17659525354878</v>
      </c>
      <c r="AW234" s="63">
        <f t="shared" si="167"/>
        <v>-75.04414881338721</v>
      </c>
      <c r="AX234" s="61" t="str">
        <f t="shared" ca="1" si="155"/>
        <v/>
      </c>
      <c r="AY234" s="69">
        <f t="shared" ca="1" si="168"/>
        <v>9748.7766805507654</v>
      </c>
      <c r="AZ234" s="51">
        <f t="shared" si="156"/>
        <v>525.30904169371036</v>
      </c>
      <c r="BA234" s="55">
        <f t="shared" ca="1" si="157"/>
        <v>5.3484576546550255E-2</v>
      </c>
      <c r="BB234" s="55">
        <f t="shared" ca="1" si="169"/>
        <v>-0.4208682790469499</v>
      </c>
      <c r="BC234" s="64">
        <f t="shared" ca="1" si="158"/>
        <v>-253.35207209837222</v>
      </c>
      <c r="BE234" s="52" t="str">
        <f t="shared" ca="1" si="159"/>
        <v/>
      </c>
      <c r="BF234" s="52" t="str">
        <f t="shared" ca="1" si="160"/>
        <v/>
      </c>
      <c r="BG234" s="52">
        <f t="shared" ca="1" si="170"/>
        <v>18.299999999999976</v>
      </c>
      <c r="BH234" s="52" t="str">
        <f t="shared" ca="1" si="171"/>
        <v/>
      </c>
    </row>
    <row r="235" spans="19:60">
      <c r="S235" s="68">
        <f t="shared" ref="S235:T250" si="176">S234</f>
        <v>7</v>
      </c>
      <c r="T235" s="69">
        <f t="shared" si="176"/>
        <v>2</v>
      </c>
      <c r="U235" s="70">
        <f t="shared" si="161"/>
        <v>3</v>
      </c>
      <c r="V235" s="68">
        <f t="shared" si="175"/>
        <v>4</v>
      </c>
      <c r="W235" s="70">
        <f t="shared" si="175"/>
        <v>7</v>
      </c>
      <c r="X235" s="71">
        <f t="shared" si="175"/>
        <v>0.42857142857142855</v>
      </c>
      <c r="Y235" s="71">
        <f t="shared" si="175"/>
        <v>0.5</v>
      </c>
      <c r="Z235" s="69">
        <f t="shared" si="175"/>
        <v>10000</v>
      </c>
      <c r="AA235" s="69">
        <f t="shared" ca="1" si="175"/>
        <v>9821.692076715015</v>
      </c>
      <c r="AB235" s="69">
        <f t="shared" ca="1" si="163"/>
        <v>-178.30792328498501</v>
      </c>
      <c r="AC235" s="69">
        <f t="shared" ca="1" si="164"/>
        <v>179.70767495135402</v>
      </c>
      <c r="AD235" s="73">
        <f t="shared" si="173"/>
        <v>18.199999999999974</v>
      </c>
      <c r="AE235" s="69">
        <f t="shared" ref="AE235:AO250" si="177">AE234</f>
        <v>0.70000000000000007</v>
      </c>
      <c r="AF235" s="69">
        <f t="shared" si="177"/>
        <v>5.6000000000000005</v>
      </c>
      <c r="AG235" s="78">
        <f t="shared" si="177"/>
        <v>200</v>
      </c>
      <c r="AH235" s="60">
        <f t="shared" si="177"/>
        <v>50</v>
      </c>
      <c r="AI235" s="60">
        <f t="shared" si="177"/>
        <v>280</v>
      </c>
      <c r="AJ235" s="60">
        <f t="shared" si="177"/>
        <v>10280</v>
      </c>
      <c r="AK235" s="60">
        <f t="shared" si="177"/>
        <v>423.30792328498489</v>
      </c>
      <c r="AL235" s="60">
        <f t="shared" si="177"/>
        <v>8.4661584656996975</v>
      </c>
      <c r="AM235" s="60">
        <f t="shared" ca="1" si="177"/>
        <v>-531.22331944923417</v>
      </c>
      <c r="AN235" s="60">
        <f t="shared" ca="1" si="177"/>
        <v>-531.22331944923417</v>
      </c>
      <c r="AO235" s="60">
        <f t="shared" ca="1" si="177"/>
        <v>531.22331944923417</v>
      </c>
      <c r="AP235" s="63">
        <f t="shared" si="147"/>
        <v>35</v>
      </c>
      <c r="AQ235" s="62">
        <f t="shared" si="148"/>
        <v>1.503635080532951</v>
      </c>
      <c r="AR235" s="62">
        <f t="shared" si="149"/>
        <v>75.181754026647553</v>
      </c>
      <c r="AS235" s="62">
        <f t="shared" si="150"/>
        <v>150.36350805329511</v>
      </c>
      <c r="AT235" s="62">
        <f t="shared" si="151"/>
        <v>-75.181754026647553</v>
      </c>
      <c r="AU235" s="62">
        <f t="shared" si="152"/>
        <v>225.54526207994266</v>
      </c>
      <c r="AV235" s="62">
        <f t="shared" si="153"/>
        <v>-300.72701610659021</v>
      </c>
      <c r="AW235" s="63">
        <f t="shared" si="167"/>
        <v>-75.181754026647553</v>
      </c>
      <c r="AX235" s="61" t="str">
        <f t="shared" ca="1" si="155"/>
        <v/>
      </c>
      <c r="AY235" s="69">
        <f t="shared" ca="1" si="168"/>
        <v>9748.7766805507654</v>
      </c>
      <c r="AZ235" s="51">
        <f t="shared" si="156"/>
        <v>526.27227818653284</v>
      </c>
      <c r="BA235" s="55">
        <f t="shared" ca="1" si="157"/>
        <v>5.3582648903665389E-2</v>
      </c>
      <c r="BB235" s="55">
        <f t="shared" ca="1" si="169"/>
        <v>-0.4216400070258598</v>
      </c>
      <c r="BC235" s="64">
        <f t="shared" ca="1" si="158"/>
        <v>-253.48967731163256</v>
      </c>
      <c r="BE235" s="52" t="str">
        <f t="shared" ca="1" si="159"/>
        <v/>
      </c>
      <c r="BF235" s="52" t="str">
        <f t="shared" ca="1" si="160"/>
        <v/>
      </c>
      <c r="BG235" s="52">
        <f t="shared" ca="1" si="170"/>
        <v>18.199999999999974</v>
      </c>
      <c r="BH235" s="52" t="str">
        <f t="shared" ca="1" si="171"/>
        <v/>
      </c>
    </row>
    <row r="236" spans="19:60">
      <c r="S236" s="68">
        <f t="shared" si="176"/>
        <v>7</v>
      </c>
      <c r="T236" s="69">
        <f t="shared" si="176"/>
        <v>2</v>
      </c>
      <c r="U236" s="70">
        <f t="shared" si="161"/>
        <v>3</v>
      </c>
      <c r="V236" s="68">
        <f t="shared" si="175"/>
        <v>4</v>
      </c>
      <c r="W236" s="70">
        <f t="shared" si="175"/>
        <v>7</v>
      </c>
      <c r="X236" s="71">
        <f t="shared" si="175"/>
        <v>0.42857142857142855</v>
      </c>
      <c r="Y236" s="71">
        <f t="shared" si="175"/>
        <v>0.5</v>
      </c>
      <c r="Z236" s="69">
        <f t="shared" si="175"/>
        <v>10000</v>
      </c>
      <c r="AA236" s="69">
        <f t="shared" ca="1" si="175"/>
        <v>9821.692076715015</v>
      </c>
      <c r="AB236" s="69">
        <f t="shared" ca="1" si="163"/>
        <v>-178.30792328498501</v>
      </c>
      <c r="AC236" s="69">
        <f t="shared" ca="1" si="164"/>
        <v>179.70767495135402</v>
      </c>
      <c r="AD236" s="73">
        <f t="shared" si="173"/>
        <v>18.099999999999973</v>
      </c>
      <c r="AE236" s="69">
        <f t="shared" si="177"/>
        <v>0.70000000000000007</v>
      </c>
      <c r="AF236" s="69">
        <f t="shared" si="177"/>
        <v>5.6000000000000005</v>
      </c>
      <c r="AG236" s="78">
        <f t="shared" si="177"/>
        <v>200</v>
      </c>
      <c r="AH236" s="60">
        <f t="shared" si="177"/>
        <v>50</v>
      </c>
      <c r="AI236" s="60">
        <f t="shared" si="177"/>
        <v>280</v>
      </c>
      <c r="AJ236" s="60">
        <f t="shared" si="177"/>
        <v>10280</v>
      </c>
      <c r="AK236" s="60">
        <f t="shared" si="177"/>
        <v>423.30792328498489</v>
      </c>
      <c r="AL236" s="60">
        <f t="shared" si="177"/>
        <v>8.4661584656996975</v>
      </c>
      <c r="AM236" s="60">
        <f t="shared" ca="1" si="177"/>
        <v>-531.22331944923417</v>
      </c>
      <c r="AN236" s="60">
        <f t="shared" ca="1" si="177"/>
        <v>-531.22331944923417</v>
      </c>
      <c r="AO236" s="60">
        <f t="shared" ca="1" si="177"/>
        <v>531.22331944923417</v>
      </c>
      <c r="AP236" s="63">
        <f t="shared" si="147"/>
        <v>35</v>
      </c>
      <c r="AQ236" s="62">
        <f t="shared" si="148"/>
        <v>1.5064175947900393</v>
      </c>
      <c r="AR236" s="62">
        <f t="shared" si="149"/>
        <v>75.320879739501962</v>
      </c>
      <c r="AS236" s="62">
        <f t="shared" si="150"/>
        <v>150.64175947900392</v>
      </c>
      <c r="AT236" s="62">
        <f t="shared" si="151"/>
        <v>-75.320879739501962</v>
      </c>
      <c r="AU236" s="62">
        <f t="shared" si="152"/>
        <v>225.9626392185059</v>
      </c>
      <c r="AV236" s="62">
        <f t="shared" si="153"/>
        <v>-301.28351895800785</v>
      </c>
      <c r="AW236" s="63">
        <f t="shared" si="167"/>
        <v>-75.320879739501947</v>
      </c>
      <c r="AX236" s="61" t="str">
        <f t="shared" ca="1" si="155"/>
        <v/>
      </c>
      <c r="AY236" s="69">
        <f t="shared" ca="1" si="168"/>
        <v>9748.7766805507654</v>
      </c>
      <c r="AZ236" s="51">
        <f t="shared" si="156"/>
        <v>527.24615817651375</v>
      </c>
      <c r="BA236" s="55">
        <f t="shared" ca="1" si="157"/>
        <v>5.368180493323485E-2</v>
      </c>
      <c r="BB236" s="55">
        <f t="shared" ca="1" si="169"/>
        <v>-0.42242026238575225</v>
      </c>
      <c r="BC236" s="64">
        <f t="shared" ca="1" si="158"/>
        <v>-253.62880302448696</v>
      </c>
      <c r="BE236" s="52" t="str">
        <f t="shared" ca="1" si="159"/>
        <v/>
      </c>
      <c r="BF236" s="52" t="str">
        <f t="shared" ca="1" si="160"/>
        <v/>
      </c>
      <c r="BG236" s="52">
        <f t="shared" ca="1" si="170"/>
        <v>18.099999999999973</v>
      </c>
      <c r="BH236" s="52" t="str">
        <f t="shared" ca="1" si="171"/>
        <v/>
      </c>
    </row>
    <row r="237" spans="19:60">
      <c r="S237" s="68">
        <f t="shared" si="176"/>
        <v>7</v>
      </c>
      <c r="T237" s="69">
        <f t="shared" si="176"/>
        <v>2</v>
      </c>
      <c r="U237" s="70">
        <f t="shared" si="161"/>
        <v>3</v>
      </c>
      <c r="V237" s="68">
        <f t="shared" si="175"/>
        <v>4</v>
      </c>
      <c r="W237" s="70">
        <f t="shared" si="175"/>
        <v>7</v>
      </c>
      <c r="X237" s="71">
        <f t="shared" si="175"/>
        <v>0.42857142857142855</v>
      </c>
      <c r="Y237" s="71">
        <f t="shared" si="175"/>
        <v>0.5</v>
      </c>
      <c r="Z237" s="69">
        <f t="shared" si="175"/>
        <v>10000</v>
      </c>
      <c r="AA237" s="69">
        <f t="shared" ca="1" si="175"/>
        <v>9821.692076715015</v>
      </c>
      <c r="AB237" s="69">
        <f t="shared" ca="1" si="163"/>
        <v>-178.30792328498501</v>
      </c>
      <c r="AC237" s="69">
        <f t="shared" ca="1" si="164"/>
        <v>179.70767495135402</v>
      </c>
      <c r="AD237" s="73">
        <f t="shared" si="173"/>
        <v>17.999999999999972</v>
      </c>
      <c r="AE237" s="69">
        <f t="shared" si="177"/>
        <v>0.70000000000000007</v>
      </c>
      <c r="AF237" s="69">
        <f t="shared" si="177"/>
        <v>5.6000000000000005</v>
      </c>
      <c r="AG237" s="78">
        <f t="shared" si="177"/>
        <v>200</v>
      </c>
      <c r="AH237" s="60">
        <f t="shared" si="177"/>
        <v>50</v>
      </c>
      <c r="AI237" s="60">
        <f t="shared" si="177"/>
        <v>280</v>
      </c>
      <c r="AJ237" s="60">
        <f t="shared" si="177"/>
        <v>10280</v>
      </c>
      <c r="AK237" s="60">
        <f t="shared" si="177"/>
        <v>423.30792328498489</v>
      </c>
      <c r="AL237" s="60">
        <f t="shared" si="177"/>
        <v>8.4661584656996975</v>
      </c>
      <c r="AM237" s="60">
        <f t="shared" ca="1" si="177"/>
        <v>-531.22331944923417</v>
      </c>
      <c r="AN237" s="60">
        <f t="shared" ca="1" si="177"/>
        <v>-531.22331944923417</v>
      </c>
      <c r="AO237" s="60">
        <f t="shared" ca="1" si="177"/>
        <v>531.22331944923417</v>
      </c>
      <c r="AP237" s="63">
        <f t="shared" si="147"/>
        <v>35</v>
      </c>
      <c r="AQ237" s="62">
        <f t="shared" si="148"/>
        <v>1.5092310258722061</v>
      </c>
      <c r="AR237" s="62">
        <f t="shared" si="149"/>
        <v>75.461551293610313</v>
      </c>
      <c r="AS237" s="62">
        <f t="shared" si="150"/>
        <v>150.92310258722063</v>
      </c>
      <c r="AT237" s="62">
        <f t="shared" si="151"/>
        <v>-75.461551293610313</v>
      </c>
      <c r="AU237" s="62">
        <f t="shared" si="152"/>
        <v>226.38465388083094</v>
      </c>
      <c r="AV237" s="62">
        <f t="shared" si="153"/>
        <v>-301.84620517444125</v>
      </c>
      <c r="AW237" s="63">
        <f t="shared" si="167"/>
        <v>-75.461551293610313</v>
      </c>
      <c r="AX237" s="61" t="str">
        <f t="shared" ca="1" si="155"/>
        <v/>
      </c>
      <c r="AY237" s="69">
        <f t="shared" ca="1" si="168"/>
        <v>9748.7766805507654</v>
      </c>
      <c r="AZ237" s="51">
        <f t="shared" si="156"/>
        <v>528.23085905527216</v>
      </c>
      <c r="BA237" s="55">
        <f t="shared" ca="1" si="157"/>
        <v>5.3782062696466189E-2</v>
      </c>
      <c r="BB237" s="55">
        <f t="shared" ca="1" si="169"/>
        <v>-0.42320918724964363</v>
      </c>
      <c r="BC237" s="64">
        <f t="shared" ca="1" si="158"/>
        <v>-253.76947457859532</v>
      </c>
      <c r="BE237" s="52" t="str">
        <f t="shared" ca="1" si="159"/>
        <v/>
      </c>
      <c r="BF237" s="52" t="str">
        <f t="shared" ca="1" si="160"/>
        <v/>
      </c>
      <c r="BG237" s="52">
        <f t="shared" ca="1" si="170"/>
        <v>17.999999999999972</v>
      </c>
      <c r="BH237" s="52" t="str">
        <f t="shared" ca="1" si="171"/>
        <v/>
      </c>
    </row>
    <row r="238" spans="19:60">
      <c r="S238" s="68">
        <f t="shared" si="176"/>
        <v>7</v>
      </c>
      <c r="T238" s="69">
        <f t="shared" si="176"/>
        <v>2</v>
      </c>
      <c r="U238" s="70">
        <f t="shared" si="161"/>
        <v>3</v>
      </c>
      <c r="V238" s="68">
        <f t="shared" si="175"/>
        <v>4</v>
      </c>
      <c r="W238" s="70">
        <f t="shared" si="175"/>
        <v>7</v>
      </c>
      <c r="X238" s="71">
        <f t="shared" si="175"/>
        <v>0.42857142857142855</v>
      </c>
      <c r="Y238" s="71">
        <f t="shared" si="175"/>
        <v>0.5</v>
      </c>
      <c r="Z238" s="69">
        <f t="shared" si="175"/>
        <v>10000</v>
      </c>
      <c r="AA238" s="69">
        <f t="shared" ca="1" si="175"/>
        <v>9821.692076715015</v>
      </c>
      <c r="AB238" s="69">
        <f t="shared" ca="1" si="163"/>
        <v>-178.30792328498501</v>
      </c>
      <c r="AC238" s="69">
        <f t="shared" ca="1" si="164"/>
        <v>179.70767495135402</v>
      </c>
      <c r="AD238" s="73">
        <f t="shared" si="173"/>
        <v>17.89999999999997</v>
      </c>
      <c r="AE238" s="69">
        <f t="shared" si="177"/>
        <v>0.70000000000000007</v>
      </c>
      <c r="AF238" s="69">
        <f t="shared" si="177"/>
        <v>5.6000000000000005</v>
      </c>
      <c r="AG238" s="78">
        <f t="shared" si="177"/>
        <v>200</v>
      </c>
      <c r="AH238" s="60">
        <f t="shared" si="177"/>
        <v>50</v>
      </c>
      <c r="AI238" s="60">
        <f t="shared" si="177"/>
        <v>280</v>
      </c>
      <c r="AJ238" s="60">
        <f t="shared" si="177"/>
        <v>10280</v>
      </c>
      <c r="AK238" s="60">
        <f t="shared" si="177"/>
        <v>423.30792328498489</v>
      </c>
      <c r="AL238" s="60">
        <f t="shared" si="177"/>
        <v>8.4661584656996975</v>
      </c>
      <c r="AM238" s="60">
        <f t="shared" ca="1" si="177"/>
        <v>-531.22331944923417</v>
      </c>
      <c r="AN238" s="60">
        <f t="shared" ca="1" si="177"/>
        <v>-531.22331944923417</v>
      </c>
      <c r="AO238" s="60">
        <f t="shared" ca="1" si="177"/>
        <v>531.22331944923417</v>
      </c>
      <c r="AP238" s="63">
        <f t="shared" si="147"/>
        <v>35</v>
      </c>
      <c r="AQ238" s="62">
        <f t="shared" si="148"/>
        <v>1.5120758919385313</v>
      </c>
      <c r="AR238" s="62">
        <f t="shared" si="149"/>
        <v>75.603794596926562</v>
      </c>
      <c r="AS238" s="62">
        <f t="shared" si="150"/>
        <v>151.20758919385312</v>
      </c>
      <c r="AT238" s="62">
        <f t="shared" si="151"/>
        <v>-75.603794596926562</v>
      </c>
      <c r="AU238" s="62">
        <f t="shared" si="152"/>
        <v>226.8113837907797</v>
      </c>
      <c r="AV238" s="62">
        <f t="shared" si="153"/>
        <v>-302.41517838770625</v>
      </c>
      <c r="AW238" s="63">
        <f t="shared" si="167"/>
        <v>-75.603794596926548</v>
      </c>
      <c r="AX238" s="61" t="str">
        <f t="shared" ca="1" si="155"/>
        <v/>
      </c>
      <c r="AY238" s="69">
        <f t="shared" ca="1" si="168"/>
        <v>9748.7766805507654</v>
      </c>
      <c r="AZ238" s="51">
        <f t="shared" si="156"/>
        <v>529.22656217848589</v>
      </c>
      <c r="BA238" s="55">
        <f t="shared" ca="1" si="157"/>
        <v>5.3883440658169378E-2</v>
      </c>
      <c r="BB238" s="55">
        <f t="shared" ca="1" si="169"/>
        <v>-0.42400692691648328</v>
      </c>
      <c r="BC238" s="64">
        <f t="shared" ca="1" si="158"/>
        <v>-253.91171788191156</v>
      </c>
      <c r="BE238" s="52" t="str">
        <f t="shared" ca="1" si="159"/>
        <v/>
      </c>
      <c r="BF238" s="52" t="str">
        <f t="shared" ca="1" si="160"/>
        <v/>
      </c>
      <c r="BG238" s="52">
        <f t="shared" ca="1" si="170"/>
        <v>17.89999999999997</v>
      </c>
      <c r="BH238" s="52" t="str">
        <f t="shared" ca="1" si="171"/>
        <v/>
      </c>
    </row>
    <row r="239" spans="19:60">
      <c r="S239" s="68">
        <f t="shared" si="176"/>
        <v>7</v>
      </c>
      <c r="T239" s="69">
        <f t="shared" si="176"/>
        <v>2</v>
      </c>
      <c r="U239" s="70">
        <f t="shared" si="161"/>
        <v>3</v>
      </c>
      <c r="V239" s="68">
        <f t="shared" si="175"/>
        <v>4</v>
      </c>
      <c r="W239" s="70">
        <f t="shared" si="175"/>
        <v>7</v>
      </c>
      <c r="X239" s="71">
        <f t="shared" si="175"/>
        <v>0.42857142857142855</v>
      </c>
      <c r="Y239" s="71">
        <f t="shared" si="175"/>
        <v>0.5</v>
      </c>
      <c r="Z239" s="69">
        <f t="shared" si="175"/>
        <v>10000</v>
      </c>
      <c r="AA239" s="69">
        <f t="shared" ca="1" si="175"/>
        <v>9821.692076715015</v>
      </c>
      <c r="AB239" s="69">
        <f t="shared" ca="1" si="163"/>
        <v>-178.30792328498501</v>
      </c>
      <c r="AC239" s="69">
        <f t="shared" ca="1" si="164"/>
        <v>179.70767495135402</v>
      </c>
      <c r="AD239" s="73">
        <f t="shared" si="173"/>
        <v>17.799999999999969</v>
      </c>
      <c r="AE239" s="69">
        <f t="shared" si="177"/>
        <v>0.70000000000000007</v>
      </c>
      <c r="AF239" s="69">
        <f t="shared" si="177"/>
        <v>5.6000000000000005</v>
      </c>
      <c r="AG239" s="78">
        <f t="shared" si="177"/>
        <v>200</v>
      </c>
      <c r="AH239" s="60">
        <f t="shared" si="177"/>
        <v>50</v>
      </c>
      <c r="AI239" s="60">
        <f t="shared" si="177"/>
        <v>280</v>
      </c>
      <c r="AJ239" s="60">
        <f t="shared" si="177"/>
        <v>10280</v>
      </c>
      <c r="AK239" s="60">
        <f t="shared" si="177"/>
        <v>423.30792328498489</v>
      </c>
      <c r="AL239" s="60">
        <f t="shared" si="177"/>
        <v>8.4661584656996975</v>
      </c>
      <c r="AM239" s="60">
        <f t="shared" ca="1" si="177"/>
        <v>-531.22331944923417</v>
      </c>
      <c r="AN239" s="60">
        <f t="shared" ca="1" si="177"/>
        <v>-531.22331944923417</v>
      </c>
      <c r="AO239" s="60">
        <f t="shared" ca="1" si="177"/>
        <v>531.22331944923417</v>
      </c>
      <c r="AP239" s="63">
        <f t="shared" si="147"/>
        <v>35</v>
      </c>
      <c r="AQ239" s="62">
        <f t="shared" si="148"/>
        <v>1.5149527227921187</v>
      </c>
      <c r="AR239" s="62">
        <f t="shared" si="149"/>
        <v>75.74763613960593</v>
      </c>
      <c r="AS239" s="62">
        <f t="shared" si="150"/>
        <v>151.49527227921186</v>
      </c>
      <c r="AT239" s="62">
        <f t="shared" si="151"/>
        <v>-75.74763613960593</v>
      </c>
      <c r="AU239" s="62">
        <f t="shared" si="152"/>
        <v>227.24290841881779</v>
      </c>
      <c r="AV239" s="62">
        <f t="shared" si="153"/>
        <v>-302.99054455842372</v>
      </c>
      <c r="AW239" s="63">
        <f t="shared" si="167"/>
        <v>-75.74763613960593</v>
      </c>
      <c r="AX239" s="61" t="str">
        <f t="shared" ca="1" si="155"/>
        <v/>
      </c>
      <c r="AY239" s="69">
        <f t="shared" ca="1" si="168"/>
        <v>9748.7766805507654</v>
      </c>
      <c r="AZ239" s="51">
        <f t="shared" si="156"/>
        <v>530.23345297724154</v>
      </c>
      <c r="BA239" s="55">
        <f t="shared" ca="1" si="157"/>
        <v>5.3985957698093973E-2</v>
      </c>
      <c r="BB239" s="55">
        <f t="shared" ca="1" si="169"/>
        <v>-0.42481362995036631</v>
      </c>
      <c r="BC239" s="64">
        <f t="shared" ca="1" si="158"/>
        <v>-254.05555942459094</v>
      </c>
      <c r="BE239" s="52" t="str">
        <f t="shared" ca="1" si="159"/>
        <v/>
      </c>
      <c r="BF239" s="52" t="str">
        <f t="shared" ca="1" si="160"/>
        <v/>
      </c>
      <c r="BG239" s="52">
        <f t="shared" ca="1" si="170"/>
        <v>17.799999999999969</v>
      </c>
      <c r="BH239" s="52" t="str">
        <f t="shared" ca="1" si="171"/>
        <v/>
      </c>
    </row>
    <row r="240" spans="19:60">
      <c r="S240" s="68">
        <f t="shared" si="176"/>
        <v>7</v>
      </c>
      <c r="T240" s="69">
        <f t="shared" si="176"/>
        <v>2</v>
      </c>
      <c r="U240" s="70">
        <f t="shared" si="161"/>
        <v>3</v>
      </c>
      <c r="V240" s="68">
        <f t="shared" si="175"/>
        <v>4</v>
      </c>
      <c r="W240" s="70">
        <f t="shared" si="175"/>
        <v>7</v>
      </c>
      <c r="X240" s="71">
        <f t="shared" si="175"/>
        <v>0.42857142857142855</v>
      </c>
      <c r="Y240" s="71">
        <f t="shared" si="175"/>
        <v>0.5</v>
      </c>
      <c r="Z240" s="69">
        <f t="shared" si="175"/>
        <v>10000</v>
      </c>
      <c r="AA240" s="69">
        <f t="shared" ca="1" si="175"/>
        <v>9821.692076715015</v>
      </c>
      <c r="AB240" s="69">
        <f t="shared" ca="1" si="163"/>
        <v>-178.30792328498501</v>
      </c>
      <c r="AC240" s="69">
        <f t="shared" ca="1" si="164"/>
        <v>179.70767495135402</v>
      </c>
      <c r="AD240" s="73">
        <f t="shared" si="173"/>
        <v>17.699999999999967</v>
      </c>
      <c r="AE240" s="69">
        <f t="shared" si="177"/>
        <v>0.70000000000000007</v>
      </c>
      <c r="AF240" s="69">
        <f t="shared" si="177"/>
        <v>5.6000000000000005</v>
      </c>
      <c r="AG240" s="78">
        <f t="shared" si="177"/>
        <v>200</v>
      </c>
      <c r="AH240" s="60">
        <f t="shared" si="177"/>
        <v>50</v>
      </c>
      <c r="AI240" s="60">
        <f t="shared" si="177"/>
        <v>280</v>
      </c>
      <c r="AJ240" s="60">
        <f t="shared" si="177"/>
        <v>10280</v>
      </c>
      <c r="AK240" s="60">
        <f t="shared" si="177"/>
        <v>423.30792328498489</v>
      </c>
      <c r="AL240" s="60">
        <f t="shared" si="177"/>
        <v>8.4661584656996975</v>
      </c>
      <c r="AM240" s="60">
        <f t="shared" ca="1" si="177"/>
        <v>-531.22331944923417</v>
      </c>
      <c r="AN240" s="60">
        <f t="shared" ca="1" si="177"/>
        <v>-531.22331944923417</v>
      </c>
      <c r="AO240" s="60">
        <f t="shared" ca="1" si="177"/>
        <v>531.22331944923417</v>
      </c>
      <c r="AP240" s="63">
        <f t="shared" si="147"/>
        <v>35</v>
      </c>
      <c r="AQ240" s="62">
        <f t="shared" si="148"/>
        <v>1.5178620602090234</v>
      </c>
      <c r="AR240" s="62">
        <f t="shared" si="149"/>
        <v>75.893103010451171</v>
      </c>
      <c r="AS240" s="62">
        <f t="shared" si="150"/>
        <v>151.78620602090234</v>
      </c>
      <c r="AT240" s="62">
        <f t="shared" si="151"/>
        <v>-75.893103010451171</v>
      </c>
      <c r="AU240" s="62">
        <f t="shared" si="152"/>
        <v>227.67930903135351</v>
      </c>
      <c r="AV240" s="62">
        <f t="shared" si="153"/>
        <v>-303.57241204180468</v>
      </c>
      <c r="AW240" s="63">
        <f t="shared" si="167"/>
        <v>-75.893103010451171</v>
      </c>
      <c r="AX240" s="61" t="str">
        <f t="shared" ca="1" si="155"/>
        <v/>
      </c>
      <c r="AY240" s="69">
        <f t="shared" ca="1" si="168"/>
        <v>9748.7766805507654</v>
      </c>
      <c r="AZ240" s="51">
        <f t="shared" si="156"/>
        <v>531.25172107315825</v>
      </c>
      <c r="BA240" s="55">
        <f t="shared" ca="1" si="157"/>
        <v>5.4089633122650478E-2</v>
      </c>
      <c r="BB240" s="55">
        <f t="shared" ca="1" si="169"/>
        <v>-0.42562944827276777</v>
      </c>
      <c r="BC240" s="64">
        <f t="shared" ca="1" si="158"/>
        <v>-254.20102629543618</v>
      </c>
      <c r="BE240" s="52" t="str">
        <f t="shared" ca="1" si="159"/>
        <v/>
      </c>
      <c r="BF240" s="52" t="str">
        <f t="shared" ca="1" si="160"/>
        <v/>
      </c>
      <c r="BG240" s="52">
        <f t="shared" ca="1" si="170"/>
        <v>17.699999999999967</v>
      </c>
      <c r="BH240" s="52" t="str">
        <f t="shared" ca="1" si="171"/>
        <v/>
      </c>
    </row>
    <row r="241" spans="19:60">
      <c r="S241" s="68">
        <f t="shared" si="176"/>
        <v>7</v>
      </c>
      <c r="T241" s="69">
        <f t="shared" si="176"/>
        <v>2</v>
      </c>
      <c r="U241" s="70">
        <f t="shared" si="161"/>
        <v>3</v>
      </c>
      <c r="V241" s="68">
        <f t="shared" si="175"/>
        <v>4</v>
      </c>
      <c r="W241" s="70">
        <f t="shared" si="175"/>
        <v>7</v>
      </c>
      <c r="X241" s="71">
        <f t="shared" si="175"/>
        <v>0.42857142857142855</v>
      </c>
      <c r="Y241" s="71">
        <f t="shared" si="175"/>
        <v>0.5</v>
      </c>
      <c r="Z241" s="69">
        <f t="shared" si="175"/>
        <v>10000</v>
      </c>
      <c r="AA241" s="69">
        <f t="shared" ca="1" si="175"/>
        <v>9821.692076715015</v>
      </c>
      <c r="AB241" s="69">
        <f t="shared" ca="1" si="163"/>
        <v>-178.30792328498501</v>
      </c>
      <c r="AC241" s="69">
        <f t="shared" ca="1" si="164"/>
        <v>179.70767495135402</v>
      </c>
      <c r="AD241" s="73">
        <f t="shared" si="173"/>
        <v>17.599999999999966</v>
      </c>
      <c r="AE241" s="69">
        <f t="shared" si="177"/>
        <v>0.70000000000000007</v>
      </c>
      <c r="AF241" s="69">
        <f t="shared" si="177"/>
        <v>5.6000000000000005</v>
      </c>
      <c r="AG241" s="78">
        <f t="shared" si="177"/>
        <v>200</v>
      </c>
      <c r="AH241" s="60">
        <f t="shared" si="177"/>
        <v>50</v>
      </c>
      <c r="AI241" s="60">
        <f t="shared" si="177"/>
        <v>280</v>
      </c>
      <c r="AJ241" s="60">
        <f t="shared" si="177"/>
        <v>10280</v>
      </c>
      <c r="AK241" s="60">
        <f t="shared" si="177"/>
        <v>423.30792328498489</v>
      </c>
      <c r="AL241" s="60">
        <f t="shared" si="177"/>
        <v>8.4661584656996975</v>
      </c>
      <c r="AM241" s="60">
        <f t="shared" ca="1" si="177"/>
        <v>-531.22331944923417</v>
      </c>
      <c r="AN241" s="60">
        <f t="shared" ca="1" si="177"/>
        <v>-531.22331944923417</v>
      </c>
      <c r="AO241" s="60">
        <f t="shared" ca="1" si="177"/>
        <v>531.22331944923417</v>
      </c>
      <c r="AP241" s="63">
        <f t="shared" si="147"/>
        <v>35</v>
      </c>
      <c r="AQ241" s="62">
        <f t="shared" si="148"/>
        <v>1.5208044582783928</v>
      </c>
      <c r="AR241" s="62">
        <f t="shared" si="149"/>
        <v>76.040222913919635</v>
      </c>
      <c r="AS241" s="62">
        <f t="shared" si="150"/>
        <v>152.08044582783927</v>
      </c>
      <c r="AT241" s="62">
        <f t="shared" si="151"/>
        <v>-76.040222913919635</v>
      </c>
      <c r="AU241" s="62">
        <f t="shared" si="152"/>
        <v>228.12066874175889</v>
      </c>
      <c r="AV241" s="62">
        <f t="shared" si="153"/>
        <v>-304.16089165567854</v>
      </c>
      <c r="AW241" s="63">
        <f t="shared" si="167"/>
        <v>-76.040222913919649</v>
      </c>
      <c r="AX241" s="61" t="str">
        <f t="shared" ca="1" si="155"/>
        <v/>
      </c>
      <c r="AY241" s="69">
        <f t="shared" ca="1" si="168"/>
        <v>9748.7766805507654</v>
      </c>
      <c r="AZ241" s="51">
        <f t="shared" si="156"/>
        <v>532.28156039743749</v>
      </c>
      <c r="BA241" s="55">
        <f t="shared" ca="1" si="157"/>
        <v>5.4194486677031473E-2</v>
      </c>
      <c r="BB241" s="55">
        <f t="shared" ca="1" si="169"/>
        <v>-0.42645453725792376</v>
      </c>
      <c r="BC241" s="64">
        <f t="shared" ca="1" si="158"/>
        <v>-254.34814619890466</v>
      </c>
      <c r="BE241" s="52" t="str">
        <f t="shared" ca="1" si="159"/>
        <v/>
      </c>
      <c r="BF241" s="52" t="str">
        <f t="shared" ca="1" si="160"/>
        <v/>
      </c>
      <c r="BG241" s="52">
        <f t="shared" ca="1" si="170"/>
        <v>17.599999999999966</v>
      </c>
      <c r="BH241" s="52" t="str">
        <f t="shared" ca="1" si="171"/>
        <v/>
      </c>
    </row>
    <row r="242" spans="19:60">
      <c r="S242" s="68">
        <f t="shared" si="176"/>
        <v>7</v>
      </c>
      <c r="T242" s="69">
        <f t="shared" si="176"/>
        <v>2</v>
      </c>
      <c r="U242" s="70">
        <f t="shared" si="161"/>
        <v>3</v>
      </c>
      <c r="V242" s="68">
        <f t="shared" si="175"/>
        <v>4</v>
      </c>
      <c r="W242" s="70">
        <f t="shared" si="175"/>
        <v>7</v>
      </c>
      <c r="X242" s="71">
        <f t="shared" si="175"/>
        <v>0.42857142857142855</v>
      </c>
      <c r="Y242" s="71">
        <f t="shared" si="175"/>
        <v>0.5</v>
      </c>
      <c r="Z242" s="69">
        <f t="shared" si="175"/>
        <v>10000</v>
      </c>
      <c r="AA242" s="69">
        <f t="shared" ca="1" si="175"/>
        <v>9821.692076715015</v>
      </c>
      <c r="AB242" s="69">
        <f t="shared" ca="1" si="163"/>
        <v>-178.30792328498501</v>
      </c>
      <c r="AC242" s="69">
        <f t="shared" ca="1" si="164"/>
        <v>179.70767495135402</v>
      </c>
      <c r="AD242" s="73">
        <f t="shared" si="173"/>
        <v>17.499999999999964</v>
      </c>
      <c r="AE242" s="69">
        <f t="shared" si="177"/>
        <v>0.70000000000000007</v>
      </c>
      <c r="AF242" s="69">
        <f t="shared" si="177"/>
        <v>5.6000000000000005</v>
      </c>
      <c r="AG242" s="78">
        <f t="shared" si="177"/>
        <v>200</v>
      </c>
      <c r="AH242" s="60">
        <f t="shared" si="177"/>
        <v>50</v>
      </c>
      <c r="AI242" s="60">
        <f t="shared" si="177"/>
        <v>280</v>
      </c>
      <c r="AJ242" s="60">
        <f t="shared" si="177"/>
        <v>10280</v>
      </c>
      <c r="AK242" s="60">
        <f t="shared" si="177"/>
        <v>423.30792328498489</v>
      </c>
      <c r="AL242" s="60">
        <f t="shared" si="177"/>
        <v>8.4661584656996975</v>
      </c>
      <c r="AM242" s="60">
        <f t="shared" ca="1" si="177"/>
        <v>-531.22331944923417</v>
      </c>
      <c r="AN242" s="60">
        <f t="shared" ca="1" si="177"/>
        <v>-531.22331944923417</v>
      </c>
      <c r="AO242" s="60">
        <f t="shared" ca="1" si="177"/>
        <v>531.22331944923417</v>
      </c>
      <c r="AP242" s="63">
        <f t="shared" si="147"/>
        <v>35</v>
      </c>
      <c r="AQ242" s="62">
        <f t="shared" si="148"/>
        <v>1.5237804837542694</v>
      </c>
      <c r="AR242" s="62">
        <f t="shared" si="149"/>
        <v>76.189024187713471</v>
      </c>
      <c r="AS242" s="62">
        <f t="shared" si="150"/>
        <v>152.37804837542694</v>
      </c>
      <c r="AT242" s="62">
        <f t="shared" si="151"/>
        <v>-76.189024187713471</v>
      </c>
      <c r="AU242" s="62">
        <f t="shared" si="152"/>
        <v>228.56707256314041</v>
      </c>
      <c r="AV242" s="62">
        <f t="shared" si="153"/>
        <v>-304.75609675085389</v>
      </c>
      <c r="AW242" s="63">
        <f t="shared" si="167"/>
        <v>-76.189024187713471</v>
      </c>
      <c r="AX242" s="61" t="str">
        <f t="shared" ca="1" si="155"/>
        <v/>
      </c>
      <c r="AY242" s="69">
        <f t="shared" ca="1" si="168"/>
        <v>9748.7766805507654</v>
      </c>
      <c r="AZ242" s="51">
        <f t="shared" si="156"/>
        <v>533.3231693139943</v>
      </c>
      <c r="BA242" s="55">
        <f t="shared" ca="1" si="157"/>
        <v>5.4300538557748267E-2</v>
      </c>
      <c r="BB242" s="55">
        <f t="shared" ca="1" si="169"/>
        <v>-0.42728905583148147</v>
      </c>
      <c r="BC242" s="64">
        <f t="shared" ca="1" si="158"/>
        <v>-254.49694747269848</v>
      </c>
      <c r="BE242" s="52" t="str">
        <f t="shared" ca="1" si="159"/>
        <v/>
      </c>
      <c r="BF242" s="52" t="str">
        <f t="shared" ca="1" si="160"/>
        <v/>
      </c>
      <c r="BG242" s="52">
        <f t="shared" ca="1" si="170"/>
        <v>17.499999999999964</v>
      </c>
      <c r="BH242" s="52" t="str">
        <f t="shared" ca="1" si="171"/>
        <v/>
      </c>
    </row>
    <row r="243" spans="19:60">
      <c r="S243" s="68">
        <f t="shared" si="176"/>
        <v>7</v>
      </c>
      <c r="T243" s="69">
        <f t="shared" si="176"/>
        <v>2</v>
      </c>
      <c r="U243" s="70">
        <f t="shared" si="161"/>
        <v>3</v>
      </c>
      <c r="V243" s="68">
        <f t="shared" si="175"/>
        <v>4</v>
      </c>
      <c r="W243" s="70">
        <f t="shared" si="175"/>
        <v>7</v>
      </c>
      <c r="X243" s="71">
        <f t="shared" si="175"/>
        <v>0.42857142857142855</v>
      </c>
      <c r="Y243" s="71">
        <f t="shared" si="175"/>
        <v>0.5</v>
      </c>
      <c r="Z243" s="69">
        <f t="shared" si="175"/>
        <v>10000</v>
      </c>
      <c r="AA243" s="69">
        <f t="shared" ca="1" si="175"/>
        <v>9821.692076715015</v>
      </c>
      <c r="AB243" s="69">
        <f t="shared" ca="1" si="163"/>
        <v>-178.30792328498501</v>
      </c>
      <c r="AC243" s="69">
        <f t="shared" ca="1" si="164"/>
        <v>179.70767495135402</v>
      </c>
      <c r="AD243" s="73">
        <f t="shared" si="173"/>
        <v>17.399999999999963</v>
      </c>
      <c r="AE243" s="69">
        <f t="shared" si="177"/>
        <v>0.70000000000000007</v>
      </c>
      <c r="AF243" s="69">
        <f t="shared" si="177"/>
        <v>5.6000000000000005</v>
      </c>
      <c r="AG243" s="78">
        <f t="shared" si="177"/>
        <v>200</v>
      </c>
      <c r="AH243" s="60">
        <f t="shared" si="177"/>
        <v>50</v>
      </c>
      <c r="AI243" s="60">
        <f t="shared" si="177"/>
        <v>280</v>
      </c>
      <c r="AJ243" s="60">
        <f t="shared" si="177"/>
        <v>10280</v>
      </c>
      <c r="AK243" s="60">
        <f t="shared" si="177"/>
        <v>423.30792328498489</v>
      </c>
      <c r="AL243" s="60">
        <f t="shared" si="177"/>
        <v>8.4661584656996975</v>
      </c>
      <c r="AM243" s="60">
        <f t="shared" ca="1" si="177"/>
        <v>-531.22331944923417</v>
      </c>
      <c r="AN243" s="60">
        <f t="shared" ca="1" si="177"/>
        <v>-531.22331944923417</v>
      </c>
      <c r="AO243" s="60">
        <f t="shared" ca="1" si="177"/>
        <v>531.22331944923417</v>
      </c>
      <c r="AP243" s="63">
        <f t="shared" si="147"/>
        <v>35</v>
      </c>
      <c r="AQ243" s="62">
        <f t="shared" si="148"/>
        <v>1.5267907164195238</v>
      </c>
      <c r="AR243" s="62">
        <f t="shared" si="149"/>
        <v>76.339535820976195</v>
      </c>
      <c r="AS243" s="62">
        <f t="shared" si="150"/>
        <v>152.67907164195239</v>
      </c>
      <c r="AT243" s="62">
        <f t="shared" si="151"/>
        <v>-76.339535820976195</v>
      </c>
      <c r="AU243" s="62">
        <f t="shared" si="152"/>
        <v>229.01860746292857</v>
      </c>
      <c r="AV243" s="62">
        <f t="shared" si="153"/>
        <v>-305.35814328390478</v>
      </c>
      <c r="AW243" s="63">
        <f t="shared" si="167"/>
        <v>-76.339535820976209</v>
      </c>
      <c r="AX243" s="61" t="str">
        <f t="shared" ca="1" si="155"/>
        <v/>
      </c>
      <c r="AY243" s="69">
        <f t="shared" ca="1" si="168"/>
        <v>9748.7766805507654</v>
      </c>
      <c r="AZ243" s="51">
        <f t="shared" si="156"/>
        <v>534.37675074683341</v>
      </c>
      <c r="BA243" s="55">
        <f t="shared" ca="1" si="157"/>
        <v>5.440780942559973E-2</v>
      </c>
      <c r="BB243" s="55">
        <f t="shared" ca="1" si="169"/>
        <v>-0.42813316657255146</v>
      </c>
      <c r="BC243" s="64">
        <f t="shared" ca="1" si="158"/>
        <v>-254.64745910596122</v>
      </c>
      <c r="BE243" s="52" t="str">
        <f t="shared" ca="1" si="159"/>
        <v/>
      </c>
      <c r="BF243" s="52" t="str">
        <f t="shared" ca="1" si="160"/>
        <v/>
      </c>
      <c r="BG243" s="52">
        <f t="shared" ca="1" si="170"/>
        <v>17.399999999999963</v>
      </c>
      <c r="BH243" s="52" t="str">
        <f t="shared" ca="1" si="171"/>
        <v/>
      </c>
    </row>
    <row r="244" spans="19:60">
      <c r="S244" s="68">
        <f t="shared" si="176"/>
        <v>7</v>
      </c>
      <c r="T244" s="69">
        <f t="shared" si="176"/>
        <v>2</v>
      </c>
      <c r="U244" s="70">
        <f t="shared" si="161"/>
        <v>3</v>
      </c>
      <c r="V244" s="68">
        <f t="shared" si="175"/>
        <v>4</v>
      </c>
      <c r="W244" s="70">
        <f t="shared" si="175"/>
        <v>7</v>
      </c>
      <c r="X244" s="71">
        <f t="shared" si="175"/>
        <v>0.42857142857142855</v>
      </c>
      <c r="Y244" s="71">
        <f t="shared" si="175"/>
        <v>0.5</v>
      </c>
      <c r="Z244" s="69">
        <f t="shared" si="175"/>
        <v>10000</v>
      </c>
      <c r="AA244" s="69">
        <f t="shared" ca="1" si="175"/>
        <v>9821.692076715015</v>
      </c>
      <c r="AB244" s="69">
        <f t="shared" ca="1" si="163"/>
        <v>-178.30792328498501</v>
      </c>
      <c r="AC244" s="69">
        <f t="shared" ca="1" si="164"/>
        <v>179.70767495135402</v>
      </c>
      <c r="AD244" s="73">
        <f t="shared" si="173"/>
        <v>17.299999999999962</v>
      </c>
      <c r="AE244" s="69">
        <f t="shared" si="177"/>
        <v>0.70000000000000007</v>
      </c>
      <c r="AF244" s="69">
        <f t="shared" si="177"/>
        <v>5.6000000000000005</v>
      </c>
      <c r="AG244" s="78">
        <f t="shared" si="177"/>
        <v>200</v>
      </c>
      <c r="AH244" s="60">
        <f t="shared" si="177"/>
        <v>50</v>
      </c>
      <c r="AI244" s="60">
        <f t="shared" si="177"/>
        <v>280</v>
      </c>
      <c r="AJ244" s="60">
        <f t="shared" si="177"/>
        <v>10280</v>
      </c>
      <c r="AK244" s="60">
        <f t="shared" si="177"/>
        <v>423.30792328498489</v>
      </c>
      <c r="AL244" s="60">
        <f t="shared" si="177"/>
        <v>8.4661584656996975</v>
      </c>
      <c r="AM244" s="60">
        <f t="shared" ca="1" si="177"/>
        <v>-531.22331944923417</v>
      </c>
      <c r="AN244" s="60">
        <f t="shared" ca="1" si="177"/>
        <v>-531.22331944923417</v>
      </c>
      <c r="AO244" s="60">
        <f t="shared" ca="1" si="177"/>
        <v>531.22331944923417</v>
      </c>
      <c r="AP244" s="63">
        <f t="shared" si="147"/>
        <v>35</v>
      </c>
      <c r="AQ244" s="62">
        <f t="shared" si="148"/>
        <v>1.5298357494624115</v>
      </c>
      <c r="AR244" s="62">
        <f t="shared" si="149"/>
        <v>76.491787473120581</v>
      </c>
      <c r="AS244" s="62">
        <f t="shared" si="150"/>
        <v>152.98357494624116</v>
      </c>
      <c r="AT244" s="62">
        <f t="shared" si="151"/>
        <v>-76.491787473120581</v>
      </c>
      <c r="AU244" s="62">
        <f t="shared" si="152"/>
        <v>229.47536241936174</v>
      </c>
      <c r="AV244" s="62">
        <f t="shared" si="153"/>
        <v>-305.96714989248233</v>
      </c>
      <c r="AW244" s="63">
        <f t="shared" si="167"/>
        <v>-76.491787473120581</v>
      </c>
      <c r="AX244" s="61" t="str">
        <f t="shared" ca="1" si="155"/>
        <v/>
      </c>
      <c r="AY244" s="69">
        <f t="shared" ca="1" si="168"/>
        <v>9748.7766805507654</v>
      </c>
      <c r="AZ244" s="51">
        <f t="shared" si="156"/>
        <v>535.4425123118441</v>
      </c>
      <c r="BA244" s="55">
        <f t="shared" ca="1" si="157"/>
        <v>5.4516320419091109E-2</v>
      </c>
      <c r="BB244" s="55">
        <f t="shared" ca="1" si="169"/>
        <v>-0.42898703581929842</v>
      </c>
      <c r="BC244" s="64">
        <f t="shared" ca="1" si="158"/>
        <v>-254.79971075810559</v>
      </c>
      <c r="BE244" s="52" t="str">
        <f t="shared" ca="1" si="159"/>
        <v/>
      </c>
      <c r="BF244" s="52" t="str">
        <f t="shared" ca="1" si="160"/>
        <v/>
      </c>
      <c r="BG244" s="52">
        <f t="shared" ca="1" si="170"/>
        <v>17.299999999999962</v>
      </c>
      <c r="BH244" s="52" t="str">
        <f t="shared" ca="1" si="171"/>
        <v/>
      </c>
    </row>
    <row r="245" spans="19:60">
      <c r="S245" s="68">
        <f t="shared" si="176"/>
        <v>7</v>
      </c>
      <c r="T245" s="69">
        <f t="shared" si="176"/>
        <v>2</v>
      </c>
      <c r="U245" s="70">
        <f t="shared" si="161"/>
        <v>3</v>
      </c>
      <c r="V245" s="68">
        <f t="shared" si="175"/>
        <v>4</v>
      </c>
      <c r="W245" s="70">
        <f t="shared" si="175"/>
        <v>7</v>
      </c>
      <c r="X245" s="71">
        <f t="shared" si="175"/>
        <v>0.42857142857142855</v>
      </c>
      <c r="Y245" s="71">
        <f t="shared" si="175"/>
        <v>0.5</v>
      </c>
      <c r="Z245" s="69">
        <f t="shared" si="175"/>
        <v>10000</v>
      </c>
      <c r="AA245" s="69">
        <f t="shared" ca="1" si="175"/>
        <v>9821.692076715015</v>
      </c>
      <c r="AB245" s="69">
        <f t="shared" ca="1" si="163"/>
        <v>-178.30792328498501</v>
      </c>
      <c r="AC245" s="69">
        <f t="shared" ca="1" si="164"/>
        <v>179.70767495135402</v>
      </c>
      <c r="AD245" s="73">
        <f t="shared" si="173"/>
        <v>17.19999999999996</v>
      </c>
      <c r="AE245" s="69">
        <f t="shared" si="177"/>
        <v>0.70000000000000007</v>
      </c>
      <c r="AF245" s="69">
        <f t="shared" si="177"/>
        <v>5.6000000000000005</v>
      </c>
      <c r="AG245" s="78">
        <f t="shared" si="177"/>
        <v>200</v>
      </c>
      <c r="AH245" s="60">
        <f t="shared" si="177"/>
        <v>50</v>
      </c>
      <c r="AI245" s="60">
        <f t="shared" si="177"/>
        <v>280</v>
      </c>
      <c r="AJ245" s="60">
        <f t="shared" si="177"/>
        <v>10280</v>
      </c>
      <c r="AK245" s="60">
        <f t="shared" si="177"/>
        <v>423.30792328498489</v>
      </c>
      <c r="AL245" s="60">
        <f t="shared" si="177"/>
        <v>8.4661584656996975</v>
      </c>
      <c r="AM245" s="60">
        <f t="shared" ca="1" si="177"/>
        <v>-531.22331944923417</v>
      </c>
      <c r="AN245" s="60">
        <f t="shared" ca="1" si="177"/>
        <v>-531.22331944923417</v>
      </c>
      <c r="AO245" s="60">
        <f t="shared" ca="1" si="177"/>
        <v>531.22331944923417</v>
      </c>
      <c r="AP245" s="63">
        <f t="shared" si="147"/>
        <v>35</v>
      </c>
      <c r="AQ245" s="62">
        <f t="shared" si="148"/>
        <v>1.5329161898662627</v>
      </c>
      <c r="AR245" s="62">
        <f t="shared" si="149"/>
        <v>76.645809493313138</v>
      </c>
      <c r="AS245" s="62">
        <f t="shared" si="150"/>
        <v>153.29161898662628</v>
      </c>
      <c r="AT245" s="62">
        <f t="shared" si="151"/>
        <v>-76.645809493313138</v>
      </c>
      <c r="AU245" s="62">
        <f t="shared" si="152"/>
        <v>229.9374284799394</v>
      </c>
      <c r="AV245" s="62">
        <f t="shared" si="153"/>
        <v>-306.58323797325255</v>
      </c>
      <c r="AW245" s="63">
        <f t="shared" si="167"/>
        <v>-76.645809493313152</v>
      </c>
      <c r="AX245" s="61" t="str">
        <f t="shared" ca="1" si="155"/>
        <v/>
      </c>
      <c r="AY245" s="69">
        <f t="shared" ca="1" si="168"/>
        <v>9748.7766805507654</v>
      </c>
      <c r="AZ245" s="51">
        <f t="shared" si="156"/>
        <v>536.52066645319201</v>
      </c>
      <c r="BA245" s="55">
        <f t="shared" ca="1" si="157"/>
        <v>5.462609316832074E-2</v>
      </c>
      <c r="BB245" s="55">
        <f t="shared" ca="1" si="169"/>
        <v>-0.42985083377821698</v>
      </c>
      <c r="BC245" s="64">
        <f t="shared" ca="1" si="158"/>
        <v>-254.95373277829816</v>
      </c>
      <c r="BE245" s="52" t="str">
        <f t="shared" ca="1" si="159"/>
        <v/>
      </c>
      <c r="BF245" s="52" t="str">
        <f t="shared" ca="1" si="160"/>
        <v/>
      </c>
      <c r="BG245" s="52">
        <f t="shared" ca="1" si="170"/>
        <v>17.19999999999996</v>
      </c>
      <c r="BH245" s="52" t="str">
        <f t="shared" ca="1" si="171"/>
        <v/>
      </c>
    </row>
    <row r="246" spans="19:60">
      <c r="S246" s="68">
        <f t="shared" si="176"/>
        <v>7</v>
      </c>
      <c r="T246" s="69">
        <f t="shared" si="176"/>
        <v>2</v>
      </c>
      <c r="U246" s="70">
        <f t="shared" si="161"/>
        <v>3</v>
      </c>
      <c r="V246" s="68">
        <f t="shared" si="175"/>
        <v>4</v>
      </c>
      <c r="W246" s="70">
        <f t="shared" si="175"/>
        <v>7</v>
      </c>
      <c r="X246" s="71">
        <f t="shared" si="175"/>
        <v>0.42857142857142855</v>
      </c>
      <c r="Y246" s="71">
        <f t="shared" si="175"/>
        <v>0.5</v>
      </c>
      <c r="Z246" s="69">
        <f t="shared" si="175"/>
        <v>10000</v>
      </c>
      <c r="AA246" s="69">
        <f t="shared" ca="1" si="175"/>
        <v>9821.692076715015</v>
      </c>
      <c r="AB246" s="69">
        <f t="shared" ca="1" si="163"/>
        <v>-178.30792328498501</v>
      </c>
      <c r="AC246" s="69">
        <f t="shared" ca="1" si="164"/>
        <v>179.70767495135402</v>
      </c>
      <c r="AD246" s="73">
        <f t="shared" si="173"/>
        <v>17.099999999999959</v>
      </c>
      <c r="AE246" s="69">
        <f t="shared" si="177"/>
        <v>0.70000000000000007</v>
      </c>
      <c r="AF246" s="69">
        <f t="shared" si="177"/>
        <v>5.6000000000000005</v>
      </c>
      <c r="AG246" s="78">
        <f t="shared" si="177"/>
        <v>200</v>
      </c>
      <c r="AH246" s="60">
        <f t="shared" si="177"/>
        <v>50</v>
      </c>
      <c r="AI246" s="60">
        <f t="shared" si="177"/>
        <v>280</v>
      </c>
      <c r="AJ246" s="60">
        <f t="shared" si="177"/>
        <v>10280</v>
      </c>
      <c r="AK246" s="60">
        <f t="shared" si="177"/>
        <v>423.30792328498489</v>
      </c>
      <c r="AL246" s="60">
        <f t="shared" si="177"/>
        <v>8.4661584656996975</v>
      </c>
      <c r="AM246" s="60">
        <f t="shared" ca="1" si="177"/>
        <v>-531.22331944923417</v>
      </c>
      <c r="AN246" s="60">
        <f t="shared" ca="1" si="177"/>
        <v>-531.22331944923417</v>
      </c>
      <c r="AO246" s="60">
        <f t="shared" ca="1" si="177"/>
        <v>531.22331944923417</v>
      </c>
      <c r="AP246" s="63">
        <f t="shared" si="147"/>
        <v>35</v>
      </c>
      <c r="AQ246" s="62">
        <f t="shared" si="148"/>
        <v>1.536032658812849</v>
      </c>
      <c r="AR246" s="62">
        <f t="shared" si="149"/>
        <v>76.801632940642449</v>
      </c>
      <c r="AS246" s="62">
        <f t="shared" si="150"/>
        <v>153.6032658812849</v>
      </c>
      <c r="AT246" s="62">
        <f t="shared" si="151"/>
        <v>-76.801632940642449</v>
      </c>
      <c r="AU246" s="62">
        <f t="shared" si="152"/>
        <v>230.40489882192736</v>
      </c>
      <c r="AV246" s="62">
        <f t="shared" si="153"/>
        <v>-307.2065317625698</v>
      </c>
      <c r="AW246" s="63">
        <f t="shared" si="167"/>
        <v>-76.801632940642435</v>
      </c>
      <c r="AX246" s="61" t="str">
        <f t="shared" ca="1" si="155"/>
        <v/>
      </c>
      <c r="AY246" s="69">
        <f t="shared" ca="1" si="168"/>
        <v>9748.7766805507654</v>
      </c>
      <c r="AZ246" s="51">
        <f t="shared" si="156"/>
        <v>537.61143058449716</v>
      </c>
      <c r="BA246" s="55">
        <f t="shared" ca="1" si="157"/>
        <v>5.4737149809354221E-2</v>
      </c>
      <c r="BB246" s="55">
        <f t="shared" ca="1" si="169"/>
        <v>-0.43072473463723954</v>
      </c>
      <c r="BC246" s="64">
        <f t="shared" ca="1" si="158"/>
        <v>-255.10955622562744</v>
      </c>
      <c r="BE246" s="52" t="str">
        <f t="shared" ca="1" si="159"/>
        <v/>
      </c>
      <c r="BF246" s="52" t="str">
        <f t="shared" ca="1" si="160"/>
        <v/>
      </c>
      <c r="BG246" s="52">
        <f t="shared" ca="1" si="170"/>
        <v>17.099999999999959</v>
      </c>
      <c r="BH246" s="52" t="str">
        <f t="shared" ca="1" si="171"/>
        <v/>
      </c>
    </row>
    <row r="247" spans="19:60">
      <c r="S247" s="68">
        <f t="shared" si="176"/>
        <v>7</v>
      </c>
      <c r="T247" s="69">
        <f t="shared" si="176"/>
        <v>2</v>
      </c>
      <c r="U247" s="70">
        <f t="shared" si="161"/>
        <v>3</v>
      </c>
      <c r="V247" s="68">
        <f t="shared" si="175"/>
        <v>4</v>
      </c>
      <c r="W247" s="70">
        <f t="shared" si="175"/>
        <v>7</v>
      </c>
      <c r="X247" s="71">
        <f t="shared" si="175"/>
        <v>0.42857142857142855</v>
      </c>
      <c r="Y247" s="71">
        <f t="shared" si="175"/>
        <v>0.5</v>
      </c>
      <c r="Z247" s="69">
        <f t="shared" si="175"/>
        <v>10000</v>
      </c>
      <c r="AA247" s="69">
        <f t="shared" ca="1" si="175"/>
        <v>9821.692076715015</v>
      </c>
      <c r="AB247" s="69">
        <f t="shared" ca="1" si="163"/>
        <v>-178.30792328498501</v>
      </c>
      <c r="AC247" s="69">
        <f t="shared" ca="1" si="164"/>
        <v>179.70767495135402</v>
      </c>
      <c r="AD247" s="73">
        <f t="shared" si="173"/>
        <v>16.999999999999957</v>
      </c>
      <c r="AE247" s="69">
        <f t="shared" si="177"/>
        <v>0.70000000000000007</v>
      </c>
      <c r="AF247" s="69">
        <f t="shared" si="177"/>
        <v>5.6000000000000005</v>
      </c>
      <c r="AG247" s="78">
        <f t="shared" si="177"/>
        <v>200</v>
      </c>
      <c r="AH247" s="60">
        <f t="shared" si="177"/>
        <v>50</v>
      </c>
      <c r="AI247" s="60">
        <f t="shared" si="177"/>
        <v>280</v>
      </c>
      <c r="AJ247" s="60">
        <f t="shared" si="177"/>
        <v>10280</v>
      </c>
      <c r="AK247" s="60">
        <f t="shared" si="177"/>
        <v>423.30792328498489</v>
      </c>
      <c r="AL247" s="60">
        <f t="shared" si="177"/>
        <v>8.4661584656996975</v>
      </c>
      <c r="AM247" s="60">
        <f t="shared" ca="1" si="177"/>
        <v>-531.22331944923417</v>
      </c>
      <c r="AN247" s="60">
        <f t="shared" ca="1" si="177"/>
        <v>-531.22331944923417</v>
      </c>
      <c r="AO247" s="60">
        <f t="shared" ca="1" si="177"/>
        <v>531.22331944923417</v>
      </c>
      <c r="AP247" s="63">
        <f t="shared" si="147"/>
        <v>35</v>
      </c>
      <c r="AQ247" s="62">
        <f t="shared" si="148"/>
        <v>1.5391857920999836</v>
      </c>
      <c r="AR247" s="62">
        <f t="shared" si="149"/>
        <v>76.959289604999185</v>
      </c>
      <c r="AS247" s="62">
        <f t="shared" si="150"/>
        <v>153.91857920999837</v>
      </c>
      <c r="AT247" s="62">
        <f t="shared" si="151"/>
        <v>-76.959289604999185</v>
      </c>
      <c r="AU247" s="62">
        <f t="shared" si="152"/>
        <v>230.87786881499756</v>
      </c>
      <c r="AV247" s="62">
        <f t="shared" si="153"/>
        <v>-307.83715841999674</v>
      </c>
      <c r="AW247" s="63">
        <f t="shared" si="167"/>
        <v>-76.959289604999185</v>
      </c>
      <c r="AX247" s="61" t="str">
        <f t="shared" ca="1" si="155"/>
        <v/>
      </c>
      <c r="AY247" s="69">
        <f t="shared" ca="1" si="168"/>
        <v>9748.7766805507654</v>
      </c>
      <c r="AZ247" s="51">
        <f t="shared" si="156"/>
        <v>538.7150272349943</v>
      </c>
      <c r="BA247" s="55">
        <f t="shared" ca="1" si="157"/>
        <v>5.4849512999105766E-2</v>
      </c>
      <c r="BB247" s="55">
        <f t="shared" ca="1" si="169"/>
        <v>-0.43160891668283924</v>
      </c>
      <c r="BC247" s="64">
        <f t="shared" ca="1" si="158"/>
        <v>-255.26721288998419</v>
      </c>
      <c r="BE247" s="52" t="str">
        <f t="shared" ca="1" si="159"/>
        <v/>
      </c>
      <c r="BF247" s="52" t="str">
        <f t="shared" ca="1" si="160"/>
        <v/>
      </c>
      <c r="BG247" s="52">
        <f t="shared" ca="1" si="170"/>
        <v>16.999999999999957</v>
      </c>
      <c r="BH247" s="52" t="str">
        <f t="shared" ca="1" si="171"/>
        <v/>
      </c>
    </row>
    <row r="248" spans="19:60">
      <c r="S248" s="68">
        <f t="shared" si="176"/>
        <v>7</v>
      </c>
      <c r="T248" s="69">
        <f t="shared" si="176"/>
        <v>2</v>
      </c>
      <c r="U248" s="70">
        <f t="shared" si="161"/>
        <v>3</v>
      </c>
      <c r="V248" s="68">
        <f t="shared" si="175"/>
        <v>4</v>
      </c>
      <c r="W248" s="70">
        <f t="shared" si="175"/>
        <v>7</v>
      </c>
      <c r="X248" s="71">
        <f t="shared" si="175"/>
        <v>0.42857142857142855</v>
      </c>
      <c r="Y248" s="71">
        <f t="shared" si="175"/>
        <v>0.5</v>
      </c>
      <c r="Z248" s="69">
        <f t="shared" si="175"/>
        <v>10000</v>
      </c>
      <c r="AA248" s="69">
        <f t="shared" ca="1" si="175"/>
        <v>9821.692076715015</v>
      </c>
      <c r="AB248" s="69">
        <f t="shared" ca="1" si="163"/>
        <v>-178.30792328498501</v>
      </c>
      <c r="AC248" s="69">
        <f t="shared" ca="1" si="164"/>
        <v>179.70767495135402</v>
      </c>
      <c r="AD248" s="73">
        <f t="shared" si="173"/>
        <v>16.899999999999956</v>
      </c>
      <c r="AE248" s="69">
        <f t="shared" si="177"/>
        <v>0.70000000000000007</v>
      </c>
      <c r="AF248" s="69">
        <f t="shared" si="177"/>
        <v>5.6000000000000005</v>
      </c>
      <c r="AG248" s="78">
        <f t="shared" si="177"/>
        <v>200</v>
      </c>
      <c r="AH248" s="60">
        <f t="shared" si="177"/>
        <v>50</v>
      </c>
      <c r="AI248" s="60">
        <f t="shared" si="177"/>
        <v>280</v>
      </c>
      <c r="AJ248" s="60">
        <f t="shared" si="177"/>
        <v>10280</v>
      </c>
      <c r="AK248" s="60">
        <f t="shared" si="177"/>
        <v>423.30792328498489</v>
      </c>
      <c r="AL248" s="60">
        <f t="shared" si="177"/>
        <v>8.4661584656996975</v>
      </c>
      <c r="AM248" s="60">
        <f t="shared" ca="1" si="177"/>
        <v>-531.22331944923417</v>
      </c>
      <c r="AN248" s="60">
        <f t="shared" ca="1" si="177"/>
        <v>-531.22331944923417</v>
      </c>
      <c r="AO248" s="60">
        <f t="shared" ca="1" si="177"/>
        <v>531.22331944923417</v>
      </c>
      <c r="AP248" s="63">
        <f t="shared" si="147"/>
        <v>35</v>
      </c>
      <c r="AQ248" s="62">
        <f t="shared" si="148"/>
        <v>1.5423762405739478</v>
      </c>
      <c r="AR248" s="62">
        <f t="shared" si="149"/>
        <v>77.118812028697391</v>
      </c>
      <c r="AS248" s="62">
        <f t="shared" si="150"/>
        <v>154.23762405739478</v>
      </c>
      <c r="AT248" s="62">
        <f t="shared" si="151"/>
        <v>-77.118812028697391</v>
      </c>
      <c r="AU248" s="62">
        <f t="shared" si="152"/>
        <v>231.35643608609217</v>
      </c>
      <c r="AV248" s="62">
        <f t="shared" si="153"/>
        <v>-308.47524811478957</v>
      </c>
      <c r="AW248" s="63">
        <f t="shared" si="167"/>
        <v>-77.118812028697391</v>
      </c>
      <c r="AX248" s="61" t="str">
        <f t="shared" ca="1" si="155"/>
        <v/>
      </c>
      <c r="AY248" s="69">
        <f t="shared" ca="1" si="168"/>
        <v>9748.7766805507654</v>
      </c>
      <c r="AZ248" s="51">
        <f t="shared" si="156"/>
        <v>539.83168420088168</v>
      </c>
      <c r="BA248" s="55">
        <f t="shared" ca="1" si="157"/>
        <v>5.4963205930747827E-2</v>
      </c>
      <c r="BB248" s="55">
        <f t="shared" ca="1" si="169"/>
        <v>-0.43250356242128601</v>
      </c>
      <c r="BC248" s="64">
        <f t="shared" ca="1" si="158"/>
        <v>-255.4267353136824</v>
      </c>
      <c r="BE248" s="52" t="str">
        <f t="shared" ca="1" si="159"/>
        <v/>
      </c>
      <c r="BF248" s="52" t="str">
        <f t="shared" ca="1" si="160"/>
        <v/>
      </c>
      <c r="BG248" s="52">
        <f t="shared" ca="1" si="170"/>
        <v>16.899999999999956</v>
      </c>
      <c r="BH248" s="52" t="str">
        <f t="shared" ca="1" si="171"/>
        <v/>
      </c>
    </row>
    <row r="249" spans="19:60">
      <c r="S249" s="68">
        <f t="shared" si="176"/>
        <v>7</v>
      </c>
      <c r="T249" s="69">
        <f t="shared" si="176"/>
        <v>2</v>
      </c>
      <c r="U249" s="70">
        <f t="shared" si="161"/>
        <v>3</v>
      </c>
      <c r="V249" s="68">
        <f t="shared" si="175"/>
        <v>4</v>
      </c>
      <c r="W249" s="70">
        <f t="shared" si="175"/>
        <v>7</v>
      </c>
      <c r="X249" s="71">
        <f t="shared" si="175"/>
        <v>0.42857142857142855</v>
      </c>
      <c r="Y249" s="71">
        <f t="shared" si="175"/>
        <v>0.5</v>
      </c>
      <c r="Z249" s="69">
        <f t="shared" si="175"/>
        <v>10000</v>
      </c>
      <c r="AA249" s="69">
        <f t="shared" ca="1" si="175"/>
        <v>9821.692076715015</v>
      </c>
      <c r="AB249" s="69">
        <f t="shared" ca="1" si="163"/>
        <v>-178.30792328498501</v>
      </c>
      <c r="AC249" s="69">
        <f t="shared" ca="1" si="164"/>
        <v>179.70767495135402</v>
      </c>
      <c r="AD249" s="73">
        <f t="shared" si="173"/>
        <v>16.799999999999955</v>
      </c>
      <c r="AE249" s="69">
        <f t="shared" si="177"/>
        <v>0.70000000000000007</v>
      </c>
      <c r="AF249" s="69">
        <f t="shared" si="177"/>
        <v>5.6000000000000005</v>
      </c>
      <c r="AG249" s="78">
        <f t="shared" si="177"/>
        <v>200</v>
      </c>
      <c r="AH249" s="60">
        <f t="shared" si="177"/>
        <v>50</v>
      </c>
      <c r="AI249" s="60">
        <f t="shared" si="177"/>
        <v>280</v>
      </c>
      <c r="AJ249" s="60">
        <f t="shared" si="177"/>
        <v>10280</v>
      </c>
      <c r="AK249" s="60">
        <f t="shared" si="177"/>
        <v>423.30792328498489</v>
      </c>
      <c r="AL249" s="60">
        <f t="shared" si="177"/>
        <v>8.4661584656996975</v>
      </c>
      <c r="AM249" s="60">
        <f t="shared" ca="1" si="177"/>
        <v>-531.22331944923417</v>
      </c>
      <c r="AN249" s="60">
        <f t="shared" ca="1" si="177"/>
        <v>-531.22331944923417</v>
      </c>
      <c r="AO249" s="60">
        <f t="shared" ca="1" si="177"/>
        <v>531.22331944923417</v>
      </c>
      <c r="AP249" s="63">
        <f t="shared" si="147"/>
        <v>35</v>
      </c>
      <c r="AQ249" s="62">
        <f t="shared" si="148"/>
        <v>1.5456046705773643</v>
      </c>
      <c r="AR249" s="62">
        <f t="shared" si="149"/>
        <v>77.280233528868209</v>
      </c>
      <c r="AS249" s="62">
        <f t="shared" si="150"/>
        <v>154.56046705773642</v>
      </c>
      <c r="AT249" s="62">
        <f t="shared" si="151"/>
        <v>-77.280233528868209</v>
      </c>
      <c r="AU249" s="62">
        <f t="shared" si="152"/>
        <v>231.84070058660461</v>
      </c>
      <c r="AV249" s="62">
        <f t="shared" si="153"/>
        <v>-309.12093411547283</v>
      </c>
      <c r="AW249" s="63">
        <f t="shared" si="167"/>
        <v>-77.280233528868223</v>
      </c>
      <c r="AX249" s="61" t="str">
        <f t="shared" ca="1" si="155"/>
        <v/>
      </c>
      <c r="AY249" s="69">
        <f t="shared" ca="1" si="168"/>
        <v>9748.7766805507654</v>
      </c>
      <c r="AZ249" s="51">
        <f t="shared" si="156"/>
        <v>540.9616347020775</v>
      </c>
      <c r="BA249" s="55">
        <f t="shared" ca="1" si="157"/>
        <v>5.5078252349671376E-2</v>
      </c>
      <c r="BB249" s="55">
        <f t="shared" ca="1" si="169"/>
        <v>-0.43340885870423829</v>
      </c>
      <c r="BC249" s="64">
        <f t="shared" ca="1" si="158"/>
        <v>-255.58815681385323</v>
      </c>
      <c r="BE249" s="52" t="str">
        <f t="shared" ca="1" si="159"/>
        <v/>
      </c>
      <c r="BF249" s="52" t="str">
        <f t="shared" ca="1" si="160"/>
        <v/>
      </c>
      <c r="BG249" s="52">
        <f t="shared" ca="1" si="170"/>
        <v>16.799999999999955</v>
      </c>
      <c r="BH249" s="52" t="str">
        <f t="shared" ca="1" si="171"/>
        <v/>
      </c>
    </row>
    <row r="250" spans="19:60">
      <c r="S250" s="68">
        <f t="shared" si="176"/>
        <v>7</v>
      </c>
      <c r="T250" s="69">
        <f t="shared" si="176"/>
        <v>2</v>
      </c>
      <c r="U250" s="70">
        <f t="shared" si="161"/>
        <v>3</v>
      </c>
      <c r="V250" s="68">
        <f t="shared" ref="V250:AA265" si="178">V249</f>
        <v>4</v>
      </c>
      <c r="W250" s="70">
        <f t="shared" si="178"/>
        <v>7</v>
      </c>
      <c r="X250" s="71">
        <f t="shared" si="178"/>
        <v>0.42857142857142855</v>
      </c>
      <c r="Y250" s="71">
        <f t="shared" si="178"/>
        <v>0.5</v>
      </c>
      <c r="Z250" s="69">
        <f t="shared" si="178"/>
        <v>10000</v>
      </c>
      <c r="AA250" s="69">
        <f t="shared" ca="1" si="178"/>
        <v>9821.692076715015</v>
      </c>
      <c r="AB250" s="69">
        <f t="shared" ca="1" si="163"/>
        <v>-178.30792328498501</v>
      </c>
      <c r="AC250" s="69">
        <f t="shared" ref="AC250:AC281" ca="1" si="179">AC249</f>
        <v>179.70767495135402</v>
      </c>
      <c r="AD250" s="73">
        <f t="shared" si="173"/>
        <v>16.699999999999953</v>
      </c>
      <c r="AE250" s="69">
        <f t="shared" si="177"/>
        <v>0.70000000000000007</v>
      </c>
      <c r="AF250" s="69">
        <f t="shared" si="177"/>
        <v>5.6000000000000005</v>
      </c>
      <c r="AG250" s="78">
        <f t="shared" si="177"/>
        <v>200</v>
      </c>
      <c r="AH250" s="60">
        <f t="shared" si="177"/>
        <v>50</v>
      </c>
      <c r="AI250" s="60">
        <f t="shared" si="177"/>
        <v>280</v>
      </c>
      <c r="AJ250" s="60">
        <f t="shared" si="177"/>
        <v>10280</v>
      </c>
      <c r="AK250" s="60">
        <f t="shared" si="177"/>
        <v>423.30792328498489</v>
      </c>
      <c r="AL250" s="60">
        <f t="shared" si="177"/>
        <v>8.4661584656996975</v>
      </c>
      <c r="AM250" s="60">
        <f t="shared" ca="1" si="177"/>
        <v>-531.22331944923417</v>
      </c>
      <c r="AN250" s="60">
        <f t="shared" ca="1" si="177"/>
        <v>-531.22331944923417</v>
      </c>
      <c r="AO250" s="60">
        <f t="shared" ca="1" si="177"/>
        <v>531.22331944923417</v>
      </c>
      <c r="AP250" s="63">
        <f t="shared" si="147"/>
        <v>35</v>
      </c>
      <c r="AQ250" s="62">
        <f t="shared" si="148"/>
        <v>1.5488717644131569</v>
      </c>
      <c r="AR250" s="62">
        <f t="shared" si="149"/>
        <v>77.443588220657844</v>
      </c>
      <c r="AS250" s="62">
        <f t="shared" si="150"/>
        <v>154.88717644131569</v>
      </c>
      <c r="AT250" s="62">
        <f t="shared" si="151"/>
        <v>-77.443588220657844</v>
      </c>
      <c r="AU250" s="62">
        <f t="shared" si="152"/>
        <v>232.33076466197355</v>
      </c>
      <c r="AV250" s="62">
        <f t="shared" si="153"/>
        <v>-309.77435288263138</v>
      </c>
      <c r="AW250" s="63">
        <f t="shared" si="167"/>
        <v>-77.44358822065783</v>
      </c>
      <c r="AX250" s="61" t="str">
        <f t="shared" ca="1" si="155"/>
        <v/>
      </c>
      <c r="AY250" s="69">
        <f t="shared" ca="1" si="168"/>
        <v>9748.7766805507654</v>
      </c>
      <c r="AZ250" s="51">
        <f t="shared" si="156"/>
        <v>542.10511754460492</v>
      </c>
      <c r="BA250" s="55">
        <f t="shared" ca="1" si="157"/>
        <v>5.5194676570019148E-2</v>
      </c>
      <c r="BB250" s="55">
        <f t="shared" ca="1" si="169"/>
        <v>-0.4343249968588424</v>
      </c>
      <c r="BC250" s="64">
        <f t="shared" ca="1" si="158"/>
        <v>-255.75151150564284</v>
      </c>
      <c r="BE250" s="52" t="str">
        <f t="shared" ca="1" si="159"/>
        <v/>
      </c>
      <c r="BF250" s="52" t="str">
        <f t="shared" ca="1" si="160"/>
        <v/>
      </c>
      <c r="BG250" s="52">
        <f t="shared" ca="1" si="170"/>
        <v>16.699999999999953</v>
      </c>
      <c r="BH250" s="52" t="str">
        <f t="shared" ca="1" si="171"/>
        <v/>
      </c>
    </row>
    <row r="251" spans="19:60">
      <c r="S251" s="68">
        <f t="shared" ref="S251:T266" si="180">S250</f>
        <v>7</v>
      </c>
      <c r="T251" s="69">
        <f t="shared" si="180"/>
        <v>2</v>
      </c>
      <c r="U251" s="70">
        <f t="shared" si="161"/>
        <v>3</v>
      </c>
      <c r="V251" s="68">
        <f t="shared" si="178"/>
        <v>4</v>
      </c>
      <c r="W251" s="70">
        <f t="shared" si="178"/>
        <v>7</v>
      </c>
      <c r="X251" s="71">
        <f t="shared" si="178"/>
        <v>0.42857142857142855</v>
      </c>
      <c r="Y251" s="71">
        <f t="shared" si="178"/>
        <v>0.5</v>
      </c>
      <c r="Z251" s="69">
        <f t="shared" si="178"/>
        <v>10000</v>
      </c>
      <c r="AA251" s="69">
        <f t="shared" ca="1" si="178"/>
        <v>9821.692076715015</v>
      </c>
      <c r="AB251" s="69">
        <f t="shared" ca="1" si="163"/>
        <v>-178.30792328498501</v>
      </c>
      <c r="AC251" s="69">
        <f t="shared" ca="1" si="179"/>
        <v>179.70767495135402</v>
      </c>
      <c r="AD251" s="73">
        <f t="shared" si="173"/>
        <v>16.599999999999952</v>
      </c>
      <c r="AE251" s="69">
        <f t="shared" ref="AE251:AO266" si="181">AE250</f>
        <v>0.70000000000000007</v>
      </c>
      <c r="AF251" s="69">
        <f t="shared" si="181"/>
        <v>5.6000000000000005</v>
      </c>
      <c r="AG251" s="78">
        <f t="shared" si="181"/>
        <v>200</v>
      </c>
      <c r="AH251" s="60">
        <f t="shared" si="181"/>
        <v>50</v>
      </c>
      <c r="AI251" s="60">
        <f t="shared" si="181"/>
        <v>280</v>
      </c>
      <c r="AJ251" s="60">
        <f t="shared" si="181"/>
        <v>10280</v>
      </c>
      <c r="AK251" s="60">
        <f t="shared" si="181"/>
        <v>423.30792328498489</v>
      </c>
      <c r="AL251" s="60">
        <f t="shared" si="181"/>
        <v>8.4661584656996975</v>
      </c>
      <c r="AM251" s="60">
        <f t="shared" ca="1" si="181"/>
        <v>-531.22331944923417</v>
      </c>
      <c r="AN251" s="60">
        <f t="shared" ca="1" si="181"/>
        <v>-531.22331944923417</v>
      </c>
      <c r="AO251" s="60">
        <f t="shared" ca="1" si="181"/>
        <v>531.22331944923417</v>
      </c>
      <c r="AP251" s="63">
        <f t="shared" si="147"/>
        <v>35</v>
      </c>
      <c r="AQ251" s="62">
        <f t="shared" si="148"/>
        <v>1.5521782208252846</v>
      </c>
      <c r="AR251" s="62">
        <f t="shared" si="149"/>
        <v>77.608911041264221</v>
      </c>
      <c r="AS251" s="62">
        <f t="shared" si="150"/>
        <v>155.21782208252844</v>
      </c>
      <c r="AT251" s="62">
        <f t="shared" si="151"/>
        <v>-77.608911041264221</v>
      </c>
      <c r="AU251" s="62">
        <f t="shared" si="152"/>
        <v>232.82673312379268</v>
      </c>
      <c r="AV251" s="62">
        <f t="shared" si="153"/>
        <v>-310.43564416505689</v>
      </c>
      <c r="AW251" s="63">
        <f t="shared" si="167"/>
        <v>-77.608911041264207</v>
      </c>
      <c r="AX251" s="61" t="str">
        <f t="shared" ca="1" si="155"/>
        <v/>
      </c>
      <c r="AY251" s="69">
        <f t="shared" ca="1" si="168"/>
        <v>9748.7766805507654</v>
      </c>
      <c r="AZ251" s="51">
        <f t="shared" si="156"/>
        <v>543.26237728884951</v>
      </c>
      <c r="BA251" s="55">
        <f t="shared" ca="1" si="157"/>
        <v>5.5312503491816885E-2</v>
      </c>
      <c r="BB251" s="55">
        <f t="shared" ca="1" si="169"/>
        <v>-0.43525217282253836</v>
      </c>
      <c r="BC251" s="64">
        <f t="shared" ca="1" si="158"/>
        <v>-255.91683432624922</v>
      </c>
      <c r="BE251" s="52" t="str">
        <f t="shared" ca="1" si="159"/>
        <v/>
      </c>
      <c r="BF251" s="52" t="str">
        <f t="shared" ca="1" si="160"/>
        <v/>
      </c>
      <c r="BG251" s="52">
        <f t="shared" ca="1" si="170"/>
        <v>16.599999999999952</v>
      </c>
      <c r="BH251" s="52" t="str">
        <f t="shared" ca="1" si="171"/>
        <v/>
      </c>
    </row>
    <row r="252" spans="19:60">
      <c r="S252" s="68">
        <f t="shared" si="180"/>
        <v>7</v>
      </c>
      <c r="T252" s="69">
        <f t="shared" si="180"/>
        <v>2</v>
      </c>
      <c r="U252" s="70">
        <f t="shared" si="161"/>
        <v>3</v>
      </c>
      <c r="V252" s="68">
        <f t="shared" si="178"/>
        <v>4</v>
      </c>
      <c r="W252" s="70">
        <f t="shared" si="178"/>
        <v>7</v>
      </c>
      <c r="X252" s="71">
        <f t="shared" si="178"/>
        <v>0.42857142857142855</v>
      </c>
      <c r="Y252" s="71">
        <f t="shared" si="178"/>
        <v>0.5</v>
      </c>
      <c r="Z252" s="69">
        <f t="shared" si="178"/>
        <v>10000</v>
      </c>
      <c r="AA252" s="69">
        <f t="shared" ca="1" si="178"/>
        <v>9821.692076715015</v>
      </c>
      <c r="AB252" s="69">
        <f t="shared" ca="1" si="163"/>
        <v>-178.30792328498501</v>
      </c>
      <c r="AC252" s="69">
        <f t="shared" ca="1" si="179"/>
        <v>179.70767495135402</v>
      </c>
      <c r="AD252" s="73">
        <f t="shared" si="173"/>
        <v>16.49999999999995</v>
      </c>
      <c r="AE252" s="69">
        <f t="shared" si="181"/>
        <v>0.70000000000000007</v>
      </c>
      <c r="AF252" s="69">
        <f t="shared" si="181"/>
        <v>5.6000000000000005</v>
      </c>
      <c r="AG252" s="78">
        <f t="shared" si="181"/>
        <v>200</v>
      </c>
      <c r="AH252" s="60">
        <f t="shared" si="181"/>
        <v>50</v>
      </c>
      <c r="AI252" s="60">
        <f t="shared" si="181"/>
        <v>280</v>
      </c>
      <c r="AJ252" s="60">
        <f t="shared" si="181"/>
        <v>10280</v>
      </c>
      <c r="AK252" s="60">
        <f t="shared" si="181"/>
        <v>423.30792328498489</v>
      </c>
      <c r="AL252" s="60">
        <f t="shared" si="181"/>
        <v>8.4661584656996975</v>
      </c>
      <c r="AM252" s="60">
        <f t="shared" ca="1" si="181"/>
        <v>-531.22331944923417</v>
      </c>
      <c r="AN252" s="60">
        <f t="shared" ca="1" si="181"/>
        <v>-531.22331944923417</v>
      </c>
      <c r="AO252" s="60">
        <f t="shared" ca="1" si="181"/>
        <v>531.22331944923417</v>
      </c>
      <c r="AP252" s="63">
        <f t="shared" si="147"/>
        <v>35</v>
      </c>
      <c r="AQ252" s="62">
        <f t="shared" si="148"/>
        <v>1.5555247554969531</v>
      </c>
      <c r="AR252" s="62">
        <f t="shared" si="149"/>
        <v>77.776237774847658</v>
      </c>
      <c r="AS252" s="62">
        <f t="shared" si="150"/>
        <v>155.55247554969532</v>
      </c>
      <c r="AT252" s="62">
        <f t="shared" si="151"/>
        <v>-77.776237774847658</v>
      </c>
      <c r="AU252" s="62">
        <f t="shared" si="152"/>
        <v>233.32871332454297</v>
      </c>
      <c r="AV252" s="62">
        <f t="shared" si="153"/>
        <v>-311.10495109939063</v>
      </c>
      <c r="AW252" s="63">
        <f t="shared" si="167"/>
        <v>-77.776237774847658</v>
      </c>
      <c r="AX252" s="61" t="str">
        <f t="shared" ca="1" si="155"/>
        <v/>
      </c>
      <c r="AY252" s="69">
        <f t="shared" ca="1" si="168"/>
        <v>9748.7766805507654</v>
      </c>
      <c r="AZ252" s="51">
        <f t="shared" si="156"/>
        <v>544.43366442393358</v>
      </c>
      <c r="BA252" s="55">
        <f t="shared" ca="1" si="157"/>
        <v>5.5431758618727345E-2</v>
      </c>
      <c r="BB252" s="55">
        <f t="shared" ca="1" si="169"/>
        <v>-0.43619058728276411</v>
      </c>
      <c r="BC252" s="64">
        <f t="shared" ca="1" si="158"/>
        <v>-256.0841610598327</v>
      </c>
      <c r="BE252" s="52" t="str">
        <f t="shared" ca="1" si="159"/>
        <v/>
      </c>
      <c r="BF252" s="52" t="str">
        <f t="shared" ca="1" si="160"/>
        <v/>
      </c>
      <c r="BG252" s="52">
        <f t="shared" ca="1" si="170"/>
        <v>16.49999999999995</v>
      </c>
      <c r="BH252" s="52" t="str">
        <f t="shared" ca="1" si="171"/>
        <v/>
      </c>
    </row>
    <row r="253" spans="19:60">
      <c r="S253" s="68">
        <f t="shared" si="180"/>
        <v>7</v>
      </c>
      <c r="T253" s="69">
        <f t="shared" si="180"/>
        <v>2</v>
      </c>
      <c r="U253" s="70">
        <f t="shared" si="161"/>
        <v>3</v>
      </c>
      <c r="V253" s="68">
        <f t="shared" si="178"/>
        <v>4</v>
      </c>
      <c r="W253" s="70">
        <f t="shared" si="178"/>
        <v>7</v>
      </c>
      <c r="X253" s="71">
        <f t="shared" si="178"/>
        <v>0.42857142857142855</v>
      </c>
      <c r="Y253" s="71">
        <f t="shared" si="178"/>
        <v>0.5</v>
      </c>
      <c r="Z253" s="69">
        <f t="shared" si="178"/>
        <v>10000</v>
      </c>
      <c r="AA253" s="69">
        <f t="shared" ca="1" si="178"/>
        <v>9821.692076715015</v>
      </c>
      <c r="AB253" s="69">
        <f t="shared" ca="1" si="163"/>
        <v>-178.30792328498501</v>
      </c>
      <c r="AC253" s="69">
        <f t="shared" ca="1" si="179"/>
        <v>179.70767495135402</v>
      </c>
      <c r="AD253" s="73">
        <f t="shared" si="173"/>
        <v>16.399999999999949</v>
      </c>
      <c r="AE253" s="69">
        <f t="shared" si="181"/>
        <v>0.70000000000000007</v>
      </c>
      <c r="AF253" s="69">
        <f t="shared" si="181"/>
        <v>5.6000000000000005</v>
      </c>
      <c r="AG253" s="78">
        <f t="shared" si="181"/>
        <v>200</v>
      </c>
      <c r="AH253" s="60">
        <f t="shared" si="181"/>
        <v>50</v>
      </c>
      <c r="AI253" s="60">
        <f t="shared" si="181"/>
        <v>280</v>
      </c>
      <c r="AJ253" s="60">
        <f t="shared" si="181"/>
        <v>10280</v>
      </c>
      <c r="AK253" s="60">
        <f t="shared" si="181"/>
        <v>423.30792328498489</v>
      </c>
      <c r="AL253" s="60">
        <f t="shared" si="181"/>
        <v>8.4661584656996975</v>
      </c>
      <c r="AM253" s="60">
        <f t="shared" ca="1" si="181"/>
        <v>-531.22331944923417</v>
      </c>
      <c r="AN253" s="60">
        <f t="shared" ca="1" si="181"/>
        <v>-531.22331944923417</v>
      </c>
      <c r="AO253" s="60">
        <f t="shared" ca="1" si="181"/>
        <v>531.22331944923417</v>
      </c>
      <c r="AP253" s="63">
        <f t="shared" si="147"/>
        <v>35</v>
      </c>
      <c r="AQ253" s="62">
        <f t="shared" si="148"/>
        <v>1.5589121015670564</v>
      </c>
      <c r="AR253" s="62">
        <f t="shared" si="149"/>
        <v>77.945605078352827</v>
      </c>
      <c r="AS253" s="62">
        <f t="shared" si="150"/>
        <v>155.89121015670565</v>
      </c>
      <c r="AT253" s="62">
        <f t="shared" si="151"/>
        <v>-77.945605078352827</v>
      </c>
      <c r="AU253" s="62">
        <f t="shared" si="152"/>
        <v>233.83681523505848</v>
      </c>
      <c r="AV253" s="62">
        <f t="shared" si="153"/>
        <v>-311.78242031341131</v>
      </c>
      <c r="AW253" s="63">
        <f t="shared" si="167"/>
        <v>-77.945605078352827</v>
      </c>
      <c r="AX253" s="61" t="str">
        <f t="shared" ca="1" si="155"/>
        <v/>
      </c>
      <c r="AY253" s="69">
        <f t="shared" ca="1" si="168"/>
        <v>9748.7766805507654</v>
      </c>
      <c r="AZ253" s="51">
        <f t="shared" si="156"/>
        <v>545.61923554846976</v>
      </c>
      <c r="BA253" s="55">
        <f t="shared" ca="1" si="157"/>
        <v>5.5552468076453768E-2</v>
      </c>
      <c r="BB253" s="55">
        <f t="shared" ca="1" si="169"/>
        <v>-0.43714044582177292</v>
      </c>
      <c r="BC253" s="64">
        <f t="shared" ca="1" si="158"/>
        <v>-256.25352836333786</v>
      </c>
      <c r="BE253" s="52" t="str">
        <f t="shared" ca="1" si="159"/>
        <v/>
      </c>
      <c r="BF253" s="52" t="str">
        <f t="shared" ca="1" si="160"/>
        <v/>
      </c>
      <c r="BG253" s="52">
        <f t="shared" ca="1" si="170"/>
        <v>16.399999999999949</v>
      </c>
      <c r="BH253" s="52" t="str">
        <f t="shared" ca="1" si="171"/>
        <v/>
      </c>
    </row>
    <row r="254" spans="19:60">
      <c r="S254" s="68">
        <f t="shared" si="180"/>
        <v>7</v>
      </c>
      <c r="T254" s="69">
        <f t="shared" si="180"/>
        <v>2</v>
      </c>
      <c r="U254" s="70">
        <f t="shared" si="161"/>
        <v>3</v>
      </c>
      <c r="V254" s="68">
        <f t="shared" si="178"/>
        <v>4</v>
      </c>
      <c r="W254" s="70">
        <f t="shared" si="178"/>
        <v>7</v>
      </c>
      <c r="X254" s="71">
        <f t="shared" si="178"/>
        <v>0.42857142857142855</v>
      </c>
      <c r="Y254" s="71">
        <f t="shared" si="178"/>
        <v>0.5</v>
      </c>
      <c r="Z254" s="69">
        <f t="shared" si="178"/>
        <v>10000</v>
      </c>
      <c r="AA254" s="69">
        <f t="shared" ca="1" si="178"/>
        <v>9821.692076715015</v>
      </c>
      <c r="AB254" s="69">
        <f t="shared" ca="1" si="163"/>
        <v>-178.30792328498501</v>
      </c>
      <c r="AC254" s="69">
        <f t="shared" ca="1" si="179"/>
        <v>179.70767495135402</v>
      </c>
      <c r="AD254" s="73">
        <f t="shared" si="173"/>
        <v>16.299999999999947</v>
      </c>
      <c r="AE254" s="69">
        <f t="shared" si="181"/>
        <v>0.70000000000000007</v>
      </c>
      <c r="AF254" s="69">
        <f t="shared" si="181"/>
        <v>5.6000000000000005</v>
      </c>
      <c r="AG254" s="78">
        <f t="shared" si="181"/>
        <v>200</v>
      </c>
      <c r="AH254" s="60">
        <f t="shared" si="181"/>
        <v>50</v>
      </c>
      <c r="AI254" s="60">
        <f t="shared" si="181"/>
        <v>280</v>
      </c>
      <c r="AJ254" s="60">
        <f t="shared" si="181"/>
        <v>10280</v>
      </c>
      <c r="AK254" s="60">
        <f t="shared" si="181"/>
        <v>423.30792328498489</v>
      </c>
      <c r="AL254" s="60">
        <f t="shared" si="181"/>
        <v>8.4661584656996975</v>
      </c>
      <c r="AM254" s="60">
        <f t="shared" ca="1" si="181"/>
        <v>-531.22331944923417</v>
      </c>
      <c r="AN254" s="60">
        <f t="shared" ca="1" si="181"/>
        <v>-531.22331944923417</v>
      </c>
      <c r="AO254" s="60">
        <f t="shared" ca="1" si="181"/>
        <v>531.22331944923417</v>
      </c>
      <c r="AP254" s="63">
        <f t="shared" si="147"/>
        <v>35</v>
      </c>
      <c r="AQ254" s="62">
        <f t="shared" si="148"/>
        <v>1.5623410101656274</v>
      </c>
      <c r="AR254" s="62">
        <f t="shared" si="149"/>
        <v>78.117050508281366</v>
      </c>
      <c r="AS254" s="62">
        <f t="shared" si="150"/>
        <v>156.23410101656273</v>
      </c>
      <c r="AT254" s="62">
        <f t="shared" si="151"/>
        <v>-78.117050508281366</v>
      </c>
      <c r="AU254" s="62">
        <f t="shared" si="152"/>
        <v>234.35115152484411</v>
      </c>
      <c r="AV254" s="62">
        <f t="shared" si="153"/>
        <v>-312.46820203312546</v>
      </c>
      <c r="AW254" s="63">
        <f t="shared" si="167"/>
        <v>-78.117050508281352</v>
      </c>
      <c r="AX254" s="61" t="str">
        <f t="shared" ca="1" si="155"/>
        <v/>
      </c>
      <c r="AY254" s="69">
        <f t="shared" ca="1" si="168"/>
        <v>9748.7766805507654</v>
      </c>
      <c r="AZ254" s="51">
        <f t="shared" si="156"/>
        <v>546.81935355796952</v>
      </c>
      <c r="BA254" s="55">
        <f t="shared" ca="1" si="157"/>
        <v>5.5674658631821E-2</v>
      </c>
      <c r="BB254" s="55">
        <f t="shared" ca="1" si="169"/>
        <v>-0.43810195906678168</v>
      </c>
      <c r="BC254" s="64">
        <f t="shared" ca="1" si="158"/>
        <v>-256.42497379326636</v>
      </c>
      <c r="BE254" s="52" t="str">
        <f t="shared" ca="1" si="159"/>
        <v/>
      </c>
      <c r="BF254" s="52" t="str">
        <f t="shared" ca="1" si="160"/>
        <v/>
      </c>
      <c r="BG254" s="52">
        <f t="shared" ca="1" si="170"/>
        <v>16.299999999999947</v>
      </c>
      <c r="BH254" s="52" t="str">
        <f t="shared" ca="1" si="171"/>
        <v/>
      </c>
    </row>
    <row r="255" spans="19:60">
      <c r="S255" s="68">
        <f t="shared" si="180"/>
        <v>7</v>
      </c>
      <c r="T255" s="69">
        <f t="shared" si="180"/>
        <v>2</v>
      </c>
      <c r="U255" s="70">
        <f t="shared" si="161"/>
        <v>3</v>
      </c>
      <c r="V255" s="68">
        <f t="shared" si="178"/>
        <v>4</v>
      </c>
      <c r="W255" s="70">
        <f t="shared" si="178"/>
        <v>7</v>
      </c>
      <c r="X255" s="71">
        <f t="shared" si="178"/>
        <v>0.42857142857142855</v>
      </c>
      <c r="Y255" s="71">
        <f t="shared" si="178"/>
        <v>0.5</v>
      </c>
      <c r="Z255" s="69">
        <f t="shared" si="178"/>
        <v>10000</v>
      </c>
      <c r="AA255" s="69">
        <f t="shared" ca="1" si="178"/>
        <v>9821.692076715015</v>
      </c>
      <c r="AB255" s="69">
        <f t="shared" ca="1" si="163"/>
        <v>-178.30792328498501</v>
      </c>
      <c r="AC255" s="69">
        <f t="shared" ca="1" si="179"/>
        <v>179.70767495135402</v>
      </c>
      <c r="AD255" s="73">
        <f t="shared" si="173"/>
        <v>16.199999999999946</v>
      </c>
      <c r="AE255" s="69">
        <f t="shared" si="181"/>
        <v>0.70000000000000007</v>
      </c>
      <c r="AF255" s="69">
        <f t="shared" si="181"/>
        <v>5.6000000000000005</v>
      </c>
      <c r="AG255" s="78">
        <f t="shared" si="181"/>
        <v>200</v>
      </c>
      <c r="AH255" s="60">
        <f t="shared" si="181"/>
        <v>50</v>
      </c>
      <c r="AI255" s="60">
        <f t="shared" si="181"/>
        <v>280</v>
      </c>
      <c r="AJ255" s="60">
        <f t="shared" si="181"/>
        <v>10280</v>
      </c>
      <c r="AK255" s="60">
        <f t="shared" si="181"/>
        <v>423.30792328498489</v>
      </c>
      <c r="AL255" s="60">
        <f t="shared" si="181"/>
        <v>8.4661584656996975</v>
      </c>
      <c r="AM255" s="60">
        <f t="shared" ca="1" si="181"/>
        <v>-531.22331944923417</v>
      </c>
      <c r="AN255" s="60">
        <f t="shared" ca="1" si="181"/>
        <v>-531.22331944923417</v>
      </c>
      <c r="AO255" s="60">
        <f t="shared" ca="1" si="181"/>
        <v>531.22331944923417</v>
      </c>
      <c r="AP255" s="63">
        <f t="shared" si="147"/>
        <v>35</v>
      </c>
      <c r="AQ255" s="62">
        <f t="shared" si="148"/>
        <v>1.565812250969119</v>
      </c>
      <c r="AR255" s="62">
        <f t="shared" si="149"/>
        <v>78.290612548455954</v>
      </c>
      <c r="AS255" s="62">
        <f t="shared" si="150"/>
        <v>156.58122509691191</v>
      </c>
      <c r="AT255" s="62">
        <f t="shared" si="151"/>
        <v>-78.290612548455954</v>
      </c>
      <c r="AU255" s="62">
        <f t="shared" si="152"/>
        <v>234.87183764536786</v>
      </c>
      <c r="AV255" s="62">
        <f t="shared" si="153"/>
        <v>-313.16245019382382</v>
      </c>
      <c r="AW255" s="63">
        <f t="shared" si="167"/>
        <v>-78.290612548455954</v>
      </c>
      <c r="AX255" s="61" t="str">
        <f t="shared" ca="1" si="155"/>
        <v/>
      </c>
      <c r="AY255" s="69">
        <f t="shared" ca="1" si="168"/>
        <v>9748.7766805507654</v>
      </c>
      <c r="AZ255" s="51">
        <f t="shared" si="156"/>
        <v>548.03428783919162</v>
      </c>
      <c r="BA255" s="55">
        <f t="shared" ca="1" si="157"/>
        <v>5.5798357712563147E-2</v>
      </c>
      <c r="BB255" s="55">
        <f t="shared" ca="1" si="169"/>
        <v>-0.43907534284567973</v>
      </c>
      <c r="BC255" s="64">
        <f t="shared" ca="1" si="158"/>
        <v>-256.59853583344096</v>
      </c>
      <c r="BE255" s="52" t="str">
        <f t="shared" ca="1" si="159"/>
        <v/>
      </c>
      <c r="BF255" s="52" t="str">
        <f t="shared" ca="1" si="160"/>
        <v/>
      </c>
      <c r="BG255" s="52">
        <f t="shared" ca="1" si="170"/>
        <v>16.199999999999946</v>
      </c>
      <c r="BH255" s="52" t="str">
        <f t="shared" ca="1" si="171"/>
        <v/>
      </c>
    </row>
    <row r="256" spans="19:60">
      <c r="S256" s="68">
        <f t="shared" si="180"/>
        <v>7</v>
      </c>
      <c r="T256" s="69">
        <f t="shared" si="180"/>
        <v>2</v>
      </c>
      <c r="U256" s="70">
        <f t="shared" si="161"/>
        <v>3</v>
      </c>
      <c r="V256" s="68">
        <f t="shared" si="178"/>
        <v>4</v>
      </c>
      <c r="W256" s="70">
        <f t="shared" si="178"/>
        <v>7</v>
      </c>
      <c r="X256" s="71">
        <f t="shared" si="178"/>
        <v>0.42857142857142855</v>
      </c>
      <c r="Y256" s="71">
        <f t="shared" si="178"/>
        <v>0.5</v>
      </c>
      <c r="Z256" s="69">
        <f t="shared" si="178"/>
        <v>10000</v>
      </c>
      <c r="AA256" s="69">
        <f t="shared" ca="1" si="178"/>
        <v>9821.692076715015</v>
      </c>
      <c r="AB256" s="69">
        <f t="shared" ca="1" si="163"/>
        <v>-178.30792328498501</v>
      </c>
      <c r="AC256" s="69">
        <f t="shared" ca="1" si="179"/>
        <v>179.70767495135402</v>
      </c>
      <c r="AD256" s="73">
        <f t="shared" si="173"/>
        <v>16.099999999999945</v>
      </c>
      <c r="AE256" s="69">
        <f t="shared" si="181"/>
        <v>0.70000000000000007</v>
      </c>
      <c r="AF256" s="69">
        <f t="shared" si="181"/>
        <v>5.6000000000000005</v>
      </c>
      <c r="AG256" s="78">
        <f t="shared" si="181"/>
        <v>200</v>
      </c>
      <c r="AH256" s="60">
        <f t="shared" si="181"/>
        <v>50</v>
      </c>
      <c r="AI256" s="60">
        <f t="shared" si="181"/>
        <v>280</v>
      </c>
      <c r="AJ256" s="60">
        <f t="shared" si="181"/>
        <v>10280</v>
      </c>
      <c r="AK256" s="60">
        <f t="shared" si="181"/>
        <v>423.30792328498489</v>
      </c>
      <c r="AL256" s="60">
        <f t="shared" si="181"/>
        <v>8.4661584656996975</v>
      </c>
      <c r="AM256" s="60">
        <f t="shared" ca="1" si="181"/>
        <v>-531.22331944923417</v>
      </c>
      <c r="AN256" s="60">
        <f t="shared" ca="1" si="181"/>
        <v>-531.22331944923417</v>
      </c>
      <c r="AO256" s="60">
        <f t="shared" ca="1" si="181"/>
        <v>531.22331944923417</v>
      </c>
      <c r="AP256" s="63">
        <f t="shared" si="147"/>
        <v>35</v>
      </c>
      <c r="AQ256" s="62">
        <f t="shared" si="148"/>
        <v>1.5693266127763805</v>
      </c>
      <c r="AR256" s="62">
        <f t="shared" si="149"/>
        <v>78.466330638819031</v>
      </c>
      <c r="AS256" s="62">
        <f t="shared" si="150"/>
        <v>156.93266127763806</v>
      </c>
      <c r="AT256" s="62">
        <f t="shared" si="151"/>
        <v>-78.466330638819031</v>
      </c>
      <c r="AU256" s="62">
        <f t="shared" si="152"/>
        <v>235.39899191645708</v>
      </c>
      <c r="AV256" s="62">
        <f t="shared" si="153"/>
        <v>-313.86532255527612</v>
      </c>
      <c r="AW256" s="63">
        <f t="shared" si="167"/>
        <v>-78.466330638819045</v>
      </c>
      <c r="AX256" s="61" t="str">
        <f t="shared" ca="1" si="155"/>
        <v/>
      </c>
      <c r="AY256" s="69">
        <f t="shared" ca="1" si="168"/>
        <v>9748.7766805507654</v>
      </c>
      <c r="AZ256" s="51">
        <f t="shared" si="156"/>
        <v>549.2643144717332</v>
      </c>
      <c r="BA256" s="55">
        <f t="shared" ca="1" si="157"/>
        <v>5.5923593427848674E-2</v>
      </c>
      <c r="BB256" s="55">
        <f t="shared" ca="1" si="169"/>
        <v>-0.44006081834853916</v>
      </c>
      <c r="BC256" s="64">
        <f t="shared" ca="1" si="158"/>
        <v>-256.77425392380405</v>
      </c>
      <c r="BE256" s="52" t="str">
        <f t="shared" ca="1" si="159"/>
        <v/>
      </c>
      <c r="BF256" s="52" t="str">
        <f t="shared" ca="1" si="160"/>
        <v/>
      </c>
      <c r="BG256" s="52">
        <f t="shared" ca="1" si="170"/>
        <v>16.099999999999945</v>
      </c>
      <c r="BH256" s="52" t="str">
        <f t="shared" ca="1" si="171"/>
        <v/>
      </c>
    </row>
    <row r="257" spans="19:60">
      <c r="S257" s="68">
        <f t="shared" si="180"/>
        <v>7</v>
      </c>
      <c r="T257" s="69">
        <f t="shared" si="180"/>
        <v>2</v>
      </c>
      <c r="U257" s="70">
        <f t="shared" si="161"/>
        <v>3</v>
      </c>
      <c r="V257" s="68">
        <f t="shared" si="178"/>
        <v>4</v>
      </c>
      <c r="W257" s="70">
        <f t="shared" si="178"/>
        <v>7</v>
      </c>
      <c r="X257" s="71">
        <f t="shared" si="178"/>
        <v>0.42857142857142855</v>
      </c>
      <c r="Y257" s="71">
        <f t="shared" si="178"/>
        <v>0.5</v>
      </c>
      <c r="Z257" s="69">
        <f t="shared" si="178"/>
        <v>10000</v>
      </c>
      <c r="AA257" s="69">
        <f t="shared" ca="1" si="178"/>
        <v>9821.692076715015</v>
      </c>
      <c r="AB257" s="69">
        <f t="shared" ca="1" si="163"/>
        <v>-178.30792328498501</v>
      </c>
      <c r="AC257" s="69">
        <f t="shared" ca="1" si="179"/>
        <v>179.70767495135402</v>
      </c>
      <c r="AD257" s="73">
        <f t="shared" si="173"/>
        <v>15.999999999999945</v>
      </c>
      <c r="AE257" s="69">
        <f t="shared" si="181"/>
        <v>0.70000000000000007</v>
      </c>
      <c r="AF257" s="69">
        <f t="shared" si="181"/>
        <v>5.6000000000000005</v>
      </c>
      <c r="AG257" s="78">
        <f t="shared" si="181"/>
        <v>200</v>
      </c>
      <c r="AH257" s="60">
        <f t="shared" si="181"/>
        <v>50</v>
      </c>
      <c r="AI257" s="60">
        <f t="shared" si="181"/>
        <v>280</v>
      </c>
      <c r="AJ257" s="60">
        <f t="shared" si="181"/>
        <v>10280</v>
      </c>
      <c r="AK257" s="60">
        <f t="shared" si="181"/>
        <v>423.30792328498489</v>
      </c>
      <c r="AL257" s="60">
        <f t="shared" si="181"/>
        <v>8.4661584656996975</v>
      </c>
      <c r="AM257" s="60">
        <f t="shared" ca="1" si="181"/>
        <v>-531.22331944923417</v>
      </c>
      <c r="AN257" s="60">
        <f t="shared" ca="1" si="181"/>
        <v>-531.22331944923417</v>
      </c>
      <c r="AO257" s="60">
        <f t="shared" ca="1" si="181"/>
        <v>531.22331944923417</v>
      </c>
      <c r="AP257" s="63">
        <f t="shared" si="147"/>
        <v>35</v>
      </c>
      <c r="AQ257" s="62">
        <f t="shared" si="148"/>
        <v>1.5728849041062332</v>
      </c>
      <c r="AR257" s="62">
        <f t="shared" si="149"/>
        <v>78.644245205311663</v>
      </c>
      <c r="AS257" s="62">
        <f t="shared" si="150"/>
        <v>157.28849041062333</v>
      </c>
      <c r="AT257" s="62">
        <f t="shared" si="151"/>
        <v>-78.644245205311663</v>
      </c>
      <c r="AU257" s="62">
        <f t="shared" si="152"/>
        <v>235.93273561593497</v>
      </c>
      <c r="AV257" s="62">
        <f t="shared" si="153"/>
        <v>-314.57698082124665</v>
      </c>
      <c r="AW257" s="63">
        <f t="shared" si="167"/>
        <v>-78.644245205311677</v>
      </c>
      <c r="AX257" s="61" t="str">
        <f t="shared" ca="1" si="155"/>
        <v/>
      </c>
      <c r="AY257" s="69">
        <f t="shared" ca="1" si="168"/>
        <v>9748.7766805507654</v>
      </c>
      <c r="AZ257" s="51">
        <f t="shared" si="156"/>
        <v>550.50971643718162</v>
      </c>
      <c r="BA257" s="55">
        <f t="shared" ca="1" si="157"/>
        <v>5.6050394589575274E-2</v>
      </c>
      <c r="BB257" s="55">
        <f t="shared" ca="1" si="169"/>
        <v>-0.44105861229518434</v>
      </c>
      <c r="BC257" s="64">
        <f t="shared" ca="1" si="158"/>
        <v>-256.95216849029669</v>
      </c>
      <c r="BE257" s="52" t="str">
        <f t="shared" ca="1" si="159"/>
        <v/>
      </c>
      <c r="BF257" s="52" t="str">
        <f t="shared" ca="1" si="160"/>
        <v/>
      </c>
      <c r="BG257" s="52">
        <f t="shared" ca="1" si="170"/>
        <v>15.999999999999945</v>
      </c>
      <c r="BH257" s="52" t="str">
        <f t="shared" ca="1" si="171"/>
        <v/>
      </c>
    </row>
    <row r="258" spans="19:60">
      <c r="S258" s="68">
        <f t="shared" si="180"/>
        <v>7</v>
      </c>
      <c r="T258" s="69">
        <f t="shared" si="180"/>
        <v>2</v>
      </c>
      <c r="U258" s="70">
        <f t="shared" si="161"/>
        <v>3</v>
      </c>
      <c r="V258" s="68">
        <f t="shared" si="178"/>
        <v>4</v>
      </c>
      <c r="W258" s="70">
        <f t="shared" si="178"/>
        <v>7</v>
      </c>
      <c r="X258" s="71">
        <f t="shared" si="178"/>
        <v>0.42857142857142855</v>
      </c>
      <c r="Y258" s="71">
        <f t="shared" si="178"/>
        <v>0.5</v>
      </c>
      <c r="Z258" s="69">
        <f t="shared" si="178"/>
        <v>10000</v>
      </c>
      <c r="AA258" s="69">
        <f t="shared" ca="1" si="178"/>
        <v>9821.692076715015</v>
      </c>
      <c r="AB258" s="69">
        <f t="shared" ca="1" si="163"/>
        <v>-178.30792328498501</v>
      </c>
      <c r="AC258" s="69">
        <f t="shared" ca="1" si="179"/>
        <v>179.70767495135402</v>
      </c>
      <c r="AD258" s="73">
        <f t="shared" si="173"/>
        <v>15.899999999999945</v>
      </c>
      <c r="AE258" s="69">
        <f t="shared" si="181"/>
        <v>0.70000000000000007</v>
      </c>
      <c r="AF258" s="69">
        <f t="shared" si="181"/>
        <v>5.6000000000000005</v>
      </c>
      <c r="AG258" s="78">
        <f t="shared" si="181"/>
        <v>200</v>
      </c>
      <c r="AH258" s="60">
        <f t="shared" si="181"/>
        <v>50</v>
      </c>
      <c r="AI258" s="60">
        <f t="shared" si="181"/>
        <v>280</v>
      </c>
      <c r="AJ258" s="60">
        <f t="shared" si="181"/>
        <v>10280</v>
      </c>
      <c r="AK258" s="60">
        <f t="shared" si="181"/>
        <v>423.30792328498489</v>
      </c>
      <c r="AL258" s="60">
        <f t="shared" si="181"/>
        <v>8.4661584656996975</v>
      </c>
      <c r="AM258" s="60">
        <f t="shared" ca="1" si="181"/>
        <v>-531.22331944923417</v>
      </c>
      <c r="AN258" s="60">
        <f t="shared" ca="1" si="181"/>
        <v>-531.22331944923417</v>
      </c>
      <c r="AO258" s="60">
        <f t="shared" ca="1" si="181"/>
        <v>531.22331944923417</v>
      </c>
      <c r="AP258" s="63">
        <f t="shared" si="147"/>
        <v>35</v>
      </c>
      <c r="AQ258" s="62">
        <f t="shared" si="148"/>
        <v>1.5764879538175931</v>
      </c>
      <c r="AR258" s="62">
        <f t="shared" si="149"/>
        <v>78.82439769087965</v>
      </c>
      <c r="AS258" s="62">
        <f t="shared" si="150"/>
        <v>157.6487953817593</v>
      </c>
      <c r="AT258" s="62">
        <f t="shared" si="151"/>
        <v>-78.82439769087965</v>
      </c>
      <c r="AU258" s="62">
        <f t="shared" si="152"/>
        <v>236.47319307263894</v>
      </c>
      <c r="AV258" s="62">
        <f t="shared" si="153"/>
        <v>-315.2975907635186</v>
      </c>
      <c r="AW258" s="63">
        <f t="shared" si="167"/>
        <v>-78.824397690879664</v>
      </c>
      <c r="AX258" s="61" t="str">
        <f t="shared" ca="1" si="155"/>
        <v/>
      </c>
      <c r="AY258" s="69">
        <f t="shared" ca="1" si="168"/>
        <v>9748.7766805507654</v>
      </c>
      <c r="AZ258" s="51">
        <f t="shared" si="156"/>
        <v>551.77078383615753</v>
      </c>
      <c r="BA258" s="55">
        <f t="shared" ca="1" si="157"/>
        <v>5.6178790734468236E-2</v>
      </c>
      <c r="BB258" s="55">
        <f t="shared" ca="1" si="169"/>
        <v>-0.44206895710908278</v>
      </c>
      <c r="BC258" s="64">
        <f t="shared" ca="1" si="158"/>
        <v>-257.13232097586467</v>
      </c>
      <c r="BE258" s="52" t="str">
        <f t="shared" ca="1" si="159"/>
        <v/>
      </c>
      <c r="BF258" s="52" t="str">
        <f t="shared" ca="1" si="160"/>
        <v/>
      </c>
      <c r="BG258" s="52">
        <f t="shared" ca="1" si="170"/>
        <v>15.899999999999945</v>
      </c>
      <c r="BH258" s="52" t="str">
        <f t="shared" ca="1" si="171"/>
        <v/>
      </c>
    </row>
    <row r="259" spans="19:60">
      <c r="S259" s="68">
        <f t="shared" si="180"/>
        <v>7</v>
      </c>
      <c r="T259" s="69">
        <f t="shared" si="180"/>
        <v>2</v>
      </c>
      <c r="U259" s="70">
        <f t="shared" si="161"/>
        <v>3</v>
      </c>
      <c r="V259" s="68">
        <f t="shared" si="178"/>
        <v>4</v>
      </c>
      <c r="W259" s="70">
        <f t="shared" si="178"/>
        <v>7</v>
      </c>
      <c r="X259" s="71">
        <f t="shared" si="178"/>
        <v>0.42857142857142855</v>
      </c>
      <c r="Y259" s="71">
        <f t="shared" si="178"/>
        <v>0.5</v>
      </c>
      <c r="Z259" s="69">
        <f t="shared" si="178"/>
        <v>10000</v>
      </c>
      <c r="AA259" s="69">
        <f t="shared" ca="1" si="178"/>
        <v>9821.692076715015</v>
      </c>
      <c r="AB259" s="69">
        <f t="shared" ca="1" si="163"/>
        <v>-178.30792328498501</v>
      </c>
      <c r="AC259" s="69">
        <f t="shared" ca="1" si="179"/>
        <v>179.70767495135402</v>
      </c>
      <c r="AD259" s="73">
        <f t="shared" si="173"/>
        <v>15.799999999999946</v>
      </c>
      <c r="AE259" s="69">
        <f t="shared" si="181"/>
        <v>0.70000000000000007</v>
      </c>
      <c r="AF259" s="69">
        <f t="shared" si="181"/>
        <v>5.6000000000000005</v>
      </c>
      <c r="AG259" s="78">
        <f t="shared" si="181"/>
        <v>200</v>
      </c>
      <c r="AH259" s="60">
        <f t="shared" si="181"/>
        <v>50</v>
      </c>
      <c r="AI259" s="60">
        <f t="shared" si="181"/>
        <v>280</v>
      </c>
      <c r="AJ259" s="60">
        <f t="shared" si="181"/>
        <v>10280</v>
      </c>
      <c r="AK259" s="60">
        <f t="shared" si="181"/>
        <v>423.30792328498489</v>
      </c>
      <c r="AL259" s="60">
        <f t="shared" si="181"/>
        <v>8.4661584656996975</v>
      </c>
      <c r="AM259" s="60">
        <f t="shared" ca="1" si="181"/>
        <v>-531.22331944923417</v>
      </c>
      <c r="AN259" s="60">
        <f t="shared" ca="1" si="181"/>
        <v>-531.22331944923417</v>
      </c>
      <c r="AO259" s="60">
        <f t="shared" ca="1" si="181"/>
        <v>531.22331944923417</v>
      </c>
      <c r="AP259" s="63">
        <f t="shared" si="147"/>
        <v>35</v>
      </c>
      <c r="AQ259" s="62">
        <f t="shared" si="148"/>
        <v>1.5801366117531472</v>
      </c>
      <c r="AR259" s="62">
        <f t="shared" si="149"/>
        <v>79.006830587657362</v>
      </c>
      <c r="AS259" s="62">
        <f t="shared" si="150"/>
        <v>158.01366117531472</v>
      </c>
      <c r="AT259" s="62">
        <f t="shared" si="151"/>
        <v>-79.006830587657362</v>
      </c>
      <c r="AU259" s="62">
        <f t="shared" si="152"/>
        <v>237.02049176297209</v>
      </c>
      <c r="AV259" s="62">
        <f t="shared" si="153"/>
        <v>-316.02732235062945</v>
      </c>
      <c r="AW259" s="63">
        <f t="shared" si="167"/>
        <v>-79.006830587657362</v>
      </c>
      <c r="AX259" s="61" t="str">
        <f t="shared" ca="1" si="155"/>
        <v/>
      </c>
      <c r="AY259" s="69">
        <f t="shared" ca="1" si="168"/>
        <v>9748.7766805507654</v>
      </c>
      <c r="AZ259" s="51">
        <f t="shared" si="156"/>
        <v>553.04781411360159</v>
      </c>
      <c r="BA259" s="55">
        <f t="shared" ca="1" si="157"/>
        <v>5.6308812147018071E-2</v>
      </c>
      <c r="BB259" s="55">
        <f t="shared" ca="1" si="169"/>
        <v>-0.44309209109784065</v>
      </c>
      <c r="BC259" s="64">
        <f t="shared" ca="1" si="158"/>
        <v>-257.31475387264237</v>
      </c>
      <c r="BE259" s="52" t="str">
        <f t="shared" ca="1" si="159"/>
        <v/>
      </c>
      <c r="BF259" s="52" t="str">
        <f t="shared" ca="1" si="160"/>
        <v/>
      </c>
      <c r="BG259" s="52">
        <f t="shared" ca="1" si="170"/>
        <v>15.799999999999946</v>
      </c>
      <c r="BH259" s="52" t="str">
        <f t="shared" ca="1" si="171"/>
        <v/>
      </c>
    </row>
    <row r="260" spans="19:60">
      <c r="S260" s="68">
        <f t="shared" si="180"/>
        <v>7</v>
      </c>
      <c r="T260" s="69">
        <f t="shared" si="180"/>
        <v>2</v>
      </c>
      <c r="U260" s="70">
        <f t="shared" si="161"/>
        <v>3</v>
      </c>
      <c r="V260" s="68">
        <f t="shared" si="178"/>
        <v>4</v>
      </c>
      <c r="W260" s="70">
        <f t="shared" si="178"/>
        <v>7</v>
      </c>
      <c r="X260" s="71">
        <f t="shared" si="178"/>
        <v>0.42857142857142855</v>
      </c>
      <c r="Y260" s="71">
        <f t="shared" si="178"/>
        <v>0.5</v>
      </c>
      <c r="Z260" s="69">
        <f t="shared" si="178"/>
        <v>10000</v>
      </c>
      <c r="AA260" s="69">
        <f t="shared" ca="1" si="178"/>
        <v>9821.692076715015</v>
      </c>
      <c r="AB260" s="69">
        <f t="shared" ca="1" si="163"/>
        <v>-178.30792328498501</v>
      </c>
      <c r="AC260" s="69">
        <f t="shared" ca="1" si="179"/>
        <v>179.70767495135402</v>
      </c>
      <c r="AD260" s="73">
        <f t="shared" si="173"/>
        <v>15.699999999999946</v>
      </c>
      <c r="AE260" s="69">
        <f t="shared" si="181"/>
        <v>0.70000000000000007</v>
      </c>
      <c r="AF260" s="69">
        <f t="shared" si="181"/>
        <v>5.6000000000000005</v>
      </c>
      <c r="AG260" s="78">
        <f t="shared" si="181"/>
        <v>200</v>
      </c>
      <c r="AH260" s="60">
        <f t="shared" si="181"/>
        <v>50</v>
      </c>
      <c r="AI260" s="60">
        <f t="shared" si="181"/>
        <v>280</v>
      </c>
      <c r="AJ260" s="60">
        <f t="shared" si="181"/>
        <v>10280</v>
      </c>
      <c r="AK260" s="60">
        <f t="shared" si="181"/>
        <v>423.30792328498489</v>
      </c>
      <c r="AL260" s="60">
        <f t="shared" si="181"/>
        <v>8.4661584656996975</v>
      </c>
      <c r="AM260" s="60">
        <f t="shared" ca="1" si="181"/>
        <v>-531.22331944923417</v>
      </c>
      <c r="AN260" s="60">
        <f t="shared" ca="1" si="181"/>
        <v>-531.22331944923417</v>
      </c>
      <c r="AO260" s="60">
        <f t="shared" ca="1" si="181"/>
        <v>531.22331944923417</v>
      </c>
      <c r="AP260" s="63">
        <f t="shared" si="147"/>
        <v>35</v>
      </c>
      <c r="AQ260" s="62">
        <f t="shared" si="148"/>
        <v>1.5838317494076262</v>
      </c>
      <c r="AR260" s="62">
        <f t="shared" si="149"/>
        <v>79.191587470381307</v>
      </c>
      <c r="AS260" s="62">
        <f t="shared" si="150"/>
        <v>158.38317494076261</v>
      </c>
      <c r="AT260" s="62">
        <f t="shared" si="151"/>
        <v>-79.191587470381307</v>
      </c>
      <c r="AU260" s="62">
        <f t="shared" si="152"/>
        <v>237.57476241114392</v>
      </c>
      <c r="AV260" s="62">
        <f t="shared" si="153"/>
        <v>-316.76634988152523</v>
      </c>
      <c r="AW260" s="63">
        <f t="shared" si="167"/>
        <v>-79.191587470381307</v>
      </c>
      <c r="AX260" s="61" t="str">
        <f t="shared" ca="1" si="155"/>
        <v/>
      </c>
      <c r="AY260" s="69">
        <f t="shared" ca="1" si="168"/>
        <v>9748.7766805507654</v>
      </c>
      <c r="AZ260" s="51">
        <f t="shared" si="156"/>
        <v>554.3411122926691</v>
      </c>
      <c r="BA260" s="55">
        <f t="shared" ca="1" si="157"/>
        <v>5.6440489883294656E-2</v>
      </c>
      <c r="BB260" s="55">
        <f t="shared" ca="1" si="169"/>
        <v>-0.44412825864059563</v>
      </c>
      <c r="BC260" s="64">
        <f t="shared" ca="1" si="158"/>
        <v>-257.49951075536632</v>
      </c>
      <c r="BE260" s="52" t="str">
        <f t="shared" ca="1" si="159"/>
        <v/>
      </c>
      <c r="BF260" s="52" t="str">
        <f t="shared" ca="1" si="160"/>
        <v/>
      </c>
      <c r="BG260" s="52">
        <f t="shared" ca="1" si="170"/>
        <v>15.699999999999946</v>
      </c>
      <c r="BH260" s="52" t="str">
        <f t="shared" ca="1" si="171"/>
        <v/>
      </c>
    </row>
    <row r="261" spans="19:60">
      <c r="S261" s="68">
        <f t="shared" si="180"/>
        <v>7</v>
      </c>
      <c r="T261" s="69">
        <f t="shared" si="180"/>
        <v>2</v>
      </c>
      <c r="U261" s="70">
        <f t="shared" si="161"/>
        <v>3</v>
      </c>
      <c r="V261" s="68">
        <f t="shared" si="178"/>
        <v>4</v>
      </c>
      <c r="W261" s="70">
        <f t="shared" si="178"/>
        <v>7</v>
      </c>
      <c r="X261" s="71">
        <f t="shared" si="178"/>
        <v>0.42857142857142855</v>
      </c>
      <c r="Y261" s="71">
        <f t="shared" si="178"/>
        <v>0.5</v>
      </c>
      <c r="Z261" s="69">
        <f t="shared" si="178"/>
        <v>10000</v>
      </c>
      <c r="AA261" s="69">
        <f t="shared" ca="1" si="178"/>
        <v>9821.692076715015</v>
      </c>
      <c r="AB261" s="69">
        <f t="shared" ca="1" si="163"/>
        <v>-178.30792328498501</v>
      </c>
      <c r="AC261" s="69">
        <f t="shared" ca="1" si="179"/>
        <v>179.70767495135402</v>
      </c>
      <c r="AD261" s="73">
        <f t="shared" si="173"/>
        <v>15.599999999999946</v>
      </c>
      <c r="AE261" s="69">
        <f t="shared" si="181"/>
        <v>0.70000000000000007</v>
      </c>
      <c r="AF261" s="69">
        <f t="shared" si="181"/>
        <v>5.6000000000000005</v>
      </c>
      <c r="AG261" s="78">
        <f t="shared" si="181"/>
        <v>200</v>
      </c>
      <c r="AH261" s="60">
        <f t="shared" si="181"/>
        <v>50</v>
      </c>
      <c r="AI261" s="60">
        <f t="shared" si="181"/>
        <v>280</v>
      </c>
      <c r="AJ261" s="60">
        <f t="shared" si="181"/>
        <v>10280</v>
      </c>
      <c r="AK261" s="60">
        <f t="shared" si="181"/>
        <v>423.30792328498489</v>
      </c>
      <c r="AL261" s="60">
        <f t="shared" si="181"/>
        <v>8.4661584656996975</v>
      </c>
      <c r="AM261" s="60">
        <f t="shared" ca="1" si="181"/>
        <v>-531.22331944923417</v>
      </c>
      <c r="AN261" s="60">
        <f t="shared" ca="1" si="181"/>
        <v>-531.22331944923417</v>
      </c>
      <c r="AO261" s="60">
        <f t="shared" ca="1" si="181"/>
        <v>531.22331944923417</v>
      </c>
      <c r="AP261" s="63">
        <f t="shared" si="147"/>
        <v>35</v>
      </c>
      <c r="AQ261" s="62">
        <f t="shared" si="148"/>
        <v>1.5875742606217775</v>
      </c>
      <c r="AR261" s="62">
        <f t="shared" si="149"/>
        <v>79.378713031088878</v>
      </c>
      <c r="AS261" s="62">
        <f t="shared" si="150"/>
        <v>158.75742606217776</v>
      </c>
      <c r="AT261" s="62">
        <f t="shared" si="151"/>
        <v>-79.378713031088878</v>
      </c>
      <c r="AU261" s="62">
        <f t="shared" si="152"/>
        <v>238.13613909326665</v>
      </c>
      <c r="AV261" s="62">
        <f t="shared" si="153"/>
        <v>-317.51485212435551</v>
      </c>
      <c r="AW261" s="63">
        <f t="shared" si="167"/>
        <v>-79.378713031088864</v>
      </c>
      <c r="AX261" s="61" t="str">
        <f t="shared" ca="1" si="155"/>
        <v/>
      </c>
      <c r="AY261" s="69">
        <f t="shared" ca="1" si="168"/>
        <v>9748.7766805507654</v>
      </c>
      <c r="AZ261" s="51">
        <f t="shared" si="156"/>
        <v>555.65099121762216</v>
      </c>
      <c r="BA261" s="55">
        <f t="shared" ca="1" si="157"/>
        <v>5.6573855795677364E-2</v>
      </c>
      <c r="BB261" s="55">
        <f t="shared" ca="1" si="169"/>
        <v>-0.44517771038261655</v>
      </c>
      <c r="BC261" s="64">
        <f t="shared" ca="1" si="158"/>
        <v>-257.68663631607387</v>
      </c>
      <c r="BE261" s="52" t="str">
        <f t="shared" ca="1" si="159"/>
        <v/>
      </c>
      <c r="BF261" s="52" t="str">
        <f t="shared" ca="1" si="160"/>
        <v/>
      </c>
      <c r="BG261" s="52">
        <f t="shared" ca="1" si="170"/>
        <v>15.599999999999946</v>
      </c>
      <c r="BH261" s="52" t="str">
        <f t="shared" ca="1" si="171"/>
        <v/>
      </c>
    </row>
    <row r="262" spans="19:60">
      <c r="S262" s="68">
        <f t="shared" si="180"/>
        <v>7</v>
      </c>
      <c r="T262" s="69">
        <f t="shared" si="180"/>
        <v>2</v>
      </c>
      <c r="U262" s="70">
        <f t="shared" si="161"/>
        <v>3</v>
      </c>
      <c r="V262" s="68">
        <f t="shared" si="178"/>
        <v>4</v>
      </c>
      <c r="W262" s="70">
        <f t="shared" si="178"/>
        <v>7</v>
      </c>
      <c r="X262" s="71">
        <f t="shared" si="178"/>
        <v>0.42857142857142855</v>
      </c>
      <c r="Y262" s="71">
        <f t="shared" si="178"/>
        <v>0.5</v>
      </c>
      <c r="Z262" s="69">
        <f t="shared" si="178"/>
        <v>10000</v>
      </c>
      <c r="AA262" s="69">
        <f t="shared" ca="1" si="178"/>
        <v>9821.692076715015</v>
      </c>
      <c r="AB262" s="69">
        <f t="shared" ca="1" si="163"/>
        <v>-178.30792328498501</v>
      </c>
      <c r="AC262" s="69">
        <f t="shared" ca="1" si="179"/>
        <v>179.70767495135402</v>
      </c>
      <c r="AD262" s="73">
        <f t="shared" si="173"/>
        <v>15.499999999999947</v>
      </c>
      <c r="AE262" s="69">
        <f t="shared" si="181"/>
        <v>0.70000000000000007</v>
      </c>
      <c r="AF262" s="69">
        <f t="shared" si="181"/>
        <v>5.6000000000000005</v>
      </c>
      <c r="AG262" s="78">
        <f t="shared" si="181"/>
        <v>200</v>
      </c>
      <c r="AH262" s="60">
        <f t="shared" si="181"/>
        <v>50</v>
      </c>
      <c r="AI262" s="60">
        <f t="shared" si="181"/>
        <v>280</v>
      </c>
      <c r="AJ262" s="60">
        <f t="shared" si="181"/>
        <v>10280</v>
      </c>
      <c r="AK262" s="60">
        <f t="shared" si="181"/>
        <v>423.30792328498489</v>
      </c>
      <c r="AL262" s="60">
        <f t="shared" si="181"/>
        <v>8.4661584656996975</v>
      </c>
      <c r="AM262" s="60">
        <f t="shared" ca="1" si="181"/>
        <v>-531.22331944923417</v>
      </c>
      <c r="AN262" s="60">
        <f t="shared" ca="1" si="181"/>
        <v>-531.22331944923417</v>
      </c>
      <c r="AO262" s="60">
        <f t="shared" ca="1" si="181"/>
        <v>531.22331944923417</v>
      </c>
      <c r="AP262" s="63">
        <f t="shared" si="147"/>
        <v>35</v>
      </c>
      <c r="AQ262" s="62">
        <f t="shared" si="148"/>
        <v>1.5913650623032083</v>
      </c>
      <c r="AR262" s="62">
        <f t="shared" si="149"/>
        <v>79.568253115160417</v>
      </c>
      <c r="AS262" s="62">
        <f t="shared" si="150"/>
        <v>159.13650623032083</v>
      </c>
      <c r="AT262" s="62">
        <f t="shared" si="151"/>
        <v>-79.568253115160417</v>
      </c>
      <c r="AU262" s="62">
        <f t="shared" si="152"/>
        <v>238.70475934548125</v>
      </c>
      <c r="AV262" s="62">
        <f t="shared" si="153"/>
        <v>-318.27301246064167</v>
      </c>
      <c r="AW262" s="63">
        <f t="shared" si="167"/>
        <v>-79.568253115160417</v>
      </c>
      <c r="AX262" s="61" t="str">
        <f t="shared" ca="1" si="155"/>
        <v/>
      </c>
      <c r="AY262" s="69">
        <f t="shared" ca="1" si="168"/>
        <v>9748.7766805507654</v>
      </c>
      <c r="AZ262" s="51">
        <f t="shared" si="156"/>
        <v>556.97777180612297</v>
      </c>
      <c r="BA262" s="55">
        <f t="shared" ca="1" si="157"/>
        <v>5.6708942558542419E-2</v>
      </c>
      <c r="BB262" s="55">
        <f t="shared" ca="1" si="169"/>
        <v>-0.44624070343743788</v>
      </c>
      <c r="BC262" s="64">
        <f t="shared" ca="1" si="158"/>
        <v>-257.87617640014543</v>
      </c>
      <c r="BE262" s="52" t="str">
        <f t="shared" ca="1" si="159"/>
        <v/>
      </c>
      <c r="BF262" s="52" t="str">
        <f t="shared" ca="1" si="160"/>
        <v/>
      </c>
      <c r="BG262" s="52">
        <f t="shared" ca="1" si="170"/>
        <v>15.499999999999947</v>
      </c>
      <c r="BH262" s="52" t="str">
        <f t="shared" ca="1" si="171"/>
        <v/>
      </c>
    </row>
    <row r="263" spans="19:60">
      <c r="S263" s="68">
        <f t="shared" si="180"/>
        <v>7</v>
      </c>
      <c r="T263" s="69">
        <f t="shared" si="180"/>
        <v>2</v>
      </c>
      <c r="U263" s="70">
        <f t="shared" si="161"/>
        <v>3</v>
      </c>
      <c r="V263" s="68">
        <f t="shared" si="178"/>
        <v>4</v>
      </c>
      <c r="W263" s="70">
        <f t="shared" si="178"/>
        <v>7</v>
      </c>
      <c r="X263" s="71">
        <f t="shared" si="178"/>
        <v>0.42857142857142855</v>
      </c>
      <c r="Y263" s="71">
        <f t="shared" si="178"/>
        <v>0.5</v>
      </c>
      <c r="Z263" s="69">
        <f t="shared" si="178"/>
        <v>10000</v>
      </c>
      <c r="AA263" s="69">
        <f t="shared" ca="1" si="178"/>
        <v>9821.692076715015</v>
      </c>
      <c r="AB263" s="69">
        <f t="shared" ca="1" si="163"/>
        <v>-178.30792328498501</v>
      </c>
      <c r="AC263" s="69">
        <f t="shared" ca="1" si="179"/>
        <v>179.70767495135402</v>
      </c>
      <c r="AD263" s="73">
        <f t="shared" si="173"/>
        <v>15.399999999999947</v>
      </c>
      <c r="AE263" s="69">
        <f t="shared" si="181"/>
        <v>0.70000000000000007</v>
      </c>
      <c r="AF263" s="69">
        <f t="shared" si="181"/>
        <v>5.6000000000000005</v>
      </c>
      <c r="AG263" s="78">
        <f t="shared" si="181"/>
        <v>200</v>
      </c>
      <c r="AH263" s="60">
        <f t="shared" si="181"/>
        <v>50</v>
      </c>
      <c r="AI263" s="60">
        <f t="shared" si="181"/>
        <v>280</v>
      </c>
      <c r="AJ263" s="60">
        <f t="shared" si="181"/>
        <v>10280</v>
      </c>
      <c r="AK263" s="60">
        <f t="shared" si="181"/>
        <v>423.30792328498489</v>
      </c>
      <c r="AL263" s="60">
        <f t="shared" si="181"/>
        <v>8.4661584656996975</v>
      </c>
      <c r="AM263" s="60">
        <f t="shared" ca="1" si="181"/>
        <v>-531.22331944923417</v>
      </c>
      <c r="AN263" s="60">
        <f t="shared" ca="1" si="181"/>
        <v>-531.22331944923417</v>
      </c>
      <c r="AO263" s="60">
        <f t="shared" ca="1" si="181"/>
        <v>531.22331944923417</v>
      </c>
      <c r="AP263" s="63">
        <f t="shared" si="147"/>
        <v>35</v>
      </c>
      <c r="AQ263" s="62">
        <f t="shared" si="148"/>
        <v>1.5952050951753072</v>
      </c>
      <c r="AR263" s="62">
        <f t="shared" si="149"/>
        <v>79.760254758765356</v>
      </c>
      <c r="AS263" s="62">
        <f t="shared" si="150"/>
        <v>159.52050951753071</v>
      </c>
      <c r="AT263" s="62">
        <f t="shared" si="151"/>
        <v>-79.760254758765356</v>
      </c>
      <c r="AU263" s="62">
        <f t="shared" si="152"/>
        <v>239.28076427629605</v>
      </c>
      <c r="AV263" s="62">
        <f t="shared" si="153"/>
        <v>-319.04101903506142</v>
      </c>
      <c r="AW263" s="63">
        <f t="shared" si="167"/>
        <v>-79.76025475876537</v>
      </c>
      <c r="AX263" s="61" t="str">
        <f t="shared" ca="1" si="155"/>
        <v/>
      </c>
      <c r="AY263" s="69">
        <f t="shared" ca="1" si="168"/>
        <v>9748.7766805507654</v>
      </c>
      <c r="AZ263" s="51">
        <f t="shared" si="156"/>
        <v>558.32178331135754</v>
      </c>
      <c r="BA263" s="55">
        <f t="shared" ca="1" si="157"/>
        <v>5.6845783694951177E-2</v>
      </c>
      <c r="BB263" s="55">
        <f t="shared" ca="1" si="169"/>
        <v>-0.44731750159686728</v>
      </c>
      <c r="BC263" s="64">
        <f t="shared" ca="1" si="158"/>
        <v>-258.06817804375038</v>
      </c>
      <c r="BE263" s="52" t="str">
        <f t="shared" ca="1" si="159"/>
        <v/>
      </c>
      <c r="BF263" s="52" t="str">
        <f t="shared" ca="1" si="160"/>
        <v/>
      </c>
      <c r="BG263" s="52">
        <f t="shared" ca="1" si="170"/>
        <v>15.399999999999947</v>
      </c>
      <c r="BH263" s="52" t="str">
        <f t="shared" ca="1" si="171"/>
        <v/>
      </c>
    </row>
    <row r="264" spans="19:60">
      <c r="S264" s="68">
        <f t="shared" si="180"/>
        <v>7</v>
      </c>
      <c r="T264" s="69">
        <f t="shared" si="180"/>
        <v>2</v>
      </c>
      <c r="U264" s="70">
        <f t="shared" si="161"/>
        <v>3</v>
      </c>
      <c r="V264" s="68">
        <f t="shared" si="178"/>
        <v>4</v>
      </c>
      <c r="W264" s="70">
        <f t="shared" si="178"/>
        <v>7</v>
      </c>
      <c r="X264" s="71">
        <f t="shared" si="178"/>
        <v>0.42857142857142855</v>
      </c>
      <c r="Y264" s="71">
        <f t="shared" si="178"/>
        <v>0.5</v>
      </c>
      <c r="Z264" s="69">
        <f t="shared" si="178"/>
        <v>10000</v>
      </c>
      <c r="AA264" s="69">
        <f t="shared" ca="1" si="178"/>
        <v>9821.692076715015</v>
      </c>
      <c r="AB264" s="69">
        <f t="shared" ca="1" si="163"/>
        <v>-178.30792328498501</v>
      </c>
      <c r="AC264" s="69">
        <f t="shared" ca="1" si="179"/>
        <v>179.70767495135402</v>
      </c>
      <c r="AD264" s="73">
        <f t="shared" si="173"/>
        <v>15.299999999999947</v>
      </c>
      <c r="AE264" s="69">
        <f t="shared" si="181"/>
        <v>0.70000000000000007</v>
      </c>
      <c r="AF264" s="69">
        <f t="shared" si="181"/>
        <v>5.6000000000000005</v>
      </c>
      <c r="AG264" s="78">
        <f t="shared" si="181"/>
        <v>200</v>
      </c>
      <c r="AH264" s="60">
        <f t="shared" si="181"/>
        <v>50</v>
      </c>
      <c r="AI264" s="60">
        <f t="shared" si="181"/>
        <v>280</v>
      </c>
      <c r="AJ264" s="60">
        <f t="shared" si="181"/>
        <v>10280</v>
      </c>
      <c r="AK264" s="60">
        <f t="shared" si="181"/>
        <v>423.30792328498489</v>
      </c>
      <c r="AL264" s="60">
        <f t="shared" si="181"/>
        <v>8.4661584656996975</v>
      </c>
      <c r="AM264" s="60">
        <f t="shared" ca="1" si="181"/>
        <v>-531.22331944923417</v>
      </c>
      <c r="AN264" s="60">
        <f t="shared" ca="1" si="181"/>
        <v>-531.22331944923417</v>
      </c>
      <c r="AO264" s="60">
        <f t="shared" ca="1" si="181"/>
        <v>531.22331944923417</v>
      </c>
      <c r="AP264" s="63">
        <f t="shared" si="147"/>
        <v>35</v>
      </c>
      <c r="AQ264" s="62">
        <f t="shared" si="148"/>
        <v>1.5990953245555377</v>
      </c>
      <c r="AR264" s="62">
        <f t="shared" si="149"/>
        <v>79.954766227776886</v>
      </c>
      <c r="AS264" s="62">
        <f t="shared" si="150"/>
        <v>159.90953245555377</v>
      </c>
      <c r="AT264" s="62">
        <f t="shared" si="151"/>
        <v>-79.954766227776886</v>
      </c>
      <c r="AU264" s="62">
        <f t="shared" si="152"/>
        <v>239.86429868333067</v>
      </c>
      <c r="AV264" s="62">
        <f t="shared" si="153"/>
        <v>-319.81906491110755</v>
      </c>
      <c r="AW264" s="63">
        <f t="shared" si="167"/>
        <v>-79.954766227776872</v>
      </c>
      <c r="AX264" s="61" t="str">
        <f t="shared" ca="1" si="155"/>
        <v/>
      </c>
      <c r="AY264" s="69">
        <f t="shared" ca="1" si="168"/>
        <v>9748.7766805507654</v>
      </c>
      <c r="AZ264" s="51">
        <f t="shared" si="156"/>
        <v>559.68336359443822</v>
      </c>
      <c r="BA264" s="55">
        <f t="shared" ca="1" si="157"/>
        <v>5.6984413604384873E-2</v>
      </c>
      <c r="BB264" s="55">
        <f t="shared" ca="1" si="169"/>
        <v>-0.44840837554923013</v>
      </c>
      <c r="BC264" s="64">
        <f t="shared" ca="1" si="158"/>
        <v>-258.26268951276188</v>
      </c>
      <c r="BE264" s="52" t="str">
        <f t="shared" ca="1" si="159"/>
        <v/>
      </c>
      <c r="BF264" s="52" t="str">
        <f t="shared" ca="1" si="160"/>
        <v/>
      </c>
      <c r="BG264" s="52">
        <f t="shared" ca="1" si="170"/>
        <v>15.299999999999947</v>
      </c>
      <c r="BH264" s="52" t="str">
        <f t="shared" ca="1" si="171"/>
        <v/>
      </c>
    </row>
    <row r="265" spans="19:60">
      <c r="S265" s="68">
        <f t="shared" si="180"/>
        <v>7</v>
      </c>
      <c r="T265" s="69">
        <f t="shared" si="180"/>
        <v>2</v>
      </c>
      <c r="U265" s="70">
        <f t="shared" si="161"/>
        <v>3</v>
      </c>
      <c r="V265" s="68">
        <f t="shared" si="178"/>
        <v>4</v>
      </c>
      <c r="W265" s="70">
        <f t="shared" si="178"/>
        <v>7</v>
      </c>
      <c r="X265" s="71">
        <f t="shared" si="178"/>
        <v>0.42857142857142855</v>
      </c>
      <c r="Y265" s="71">
        <f t="shared" si="178"/>
        <v>0.5</v>
      </c>
      <c r="Z265" s="69">
        <f t="shared" si="178"/>
        <v>10000</v>
      </c>
      <c r="AA265" s="69">
        <f t="shared" ca="1" si="178"/>
        <v>9821.692076715015</v>
      </c>
      <c r="AB265" s="69">
        <f t="shared" ca="1" si="163"/>
        <v>-178.30792328498501</v>
      </c>
      <c r="AC265" s="69">
        <f t="shared" ca="1" si="179"/>
        <v>179.70767495135402</v>
      </c>
      <c r="AD265" s="73">
        <f t="shared" si="173"/>
        <v>15.199999999999948</v>
      </c>
      <c r="AE265" s="69">
        <f t="shared" si="181"/>
        <v>0.70000000000000007</v>
      </c>
      <c r="AF265" s="69">
        <f t="shared" si="181"/>
        <v>5.6000000000000005</v>
      </c>
      <c r="AG265" s="78">
        <f t="shared" si="181"/>
        <v>200</v>
      </c>
      <c r="AH265" s="60">
        <f t="shared" si="181"/>
        <v>50</v>
      </c>
      <c r="AI265" s="60">
        <f t="shared" si="181"/>
        <v>280</v>
      </c>
      <c r="AJ265" s="60">
        <f t="shared" si="181"/>
        <v>10280</v>
      </c>
      <c r="AK265" s="60">
        <f t="shared" si="181"/>
        <v>423.30792328498489</v>
      </c>
      <c r="AL265" s="60">
        <f t="shared" si="181"/>
        <v>8.4661584656996975</v>
      </c>
      <c r="AM265" s="60">
        <f t="shared" ca="1" si="181"/>
        <v>-531.22331944923417</v>
      </c>
      <c r="AN265" s="60">
        <f t="shared" ca="1" si="181"/>
        <v>-531.22331944923417</v>
      </c>
      <c r="AO265" s="60">
        <f t="shared" ca="1" si="181"/>
        <v>531.22331944923417</v>
      </c>
      <c r="AP265" s="63">
        <f t="shared" si="147"/>
        <v>35</v>
      </c>
      <c r="AQ265" s="62">
        <f t="shared" si="148"/>
        <v>1.6030367411644559</v>
      </c>
      <c r="AR265" s="62">
        <f t="shared" si="149"/>
        <v>80.151837058222796</v>
      </c>
      <c r="AS265" s="62">
        <f t="shared" si="150"/>
        <v>160.30367411644559</v>
      </c>
      <c r="AT265" s="62">
        <f t="shared" si="151"/>
        <v>-80.151837058222796</v>
      </c>
      <c r="AU265" s="62">
        <f t="shared" si="152"/>
        <v>240.4555111746684</v>
      </c>
      <c r="AV265" s="62">
        <f t="shared" si="153"/>
        <v>-320.60734823289118</v>
      </c>
      <c r="AW265" s="63">
        <f t="shared" si="167"/>
        <v>-80.151837058222782</v>
      </c>
      <c r="AX265" s="61" t="str">
        <f t="shared" ca="1" si="155"/>
        <v/>
      </c>
      <c r="AY265" s="69">
        <f t="shared" ca="1" si="168"/>
        <v>9748.7766805507654</v>
      </c>
      <c r="AZ265" s="51">
        <f t="shared" si="156"/>
        <v>561.06285940755959</v>
      </c>
      <c r="BA265" s="55">
        <f t="shared" ca="1" si="157"/>
        <v>5.7124867591574292E-2</v>
      </c>
      <c r="BB265" s="55">
        <f t="shared" ca="1" si="169"/>
        <v>-0.44951360310622956</v>
      </c>
      <c r="BC265" s="64">
        <f t="shared" ca="1" si="158"/>
        <v>-258.45976034320779</v>
      </c>
      <c r="BE265" s="52" t="str">
        <f t="shared" ca="1" si="159"/>
        <v/>
      </c>
      <c r="BF265" s="52" t="str">
        <f t="shared" ca="1" si="160"/>
        <v/>
      </c>
      <c r="BG265" s="52">
        <f t="shared" ca="1" si="170"/>
        <v>15.199999999999948</v>
      </c>
      <c r="BH265" s="52" t="str">
        <f t="shared" ca="1" si="171"/>
        <v/>
      </c>
    </row>
    <row r="266" spans="19:60">
      <c r="S266" s="68">
        <f t="shared" si="180"/>
        <v>7</v>
      </c>
      <c r="T266" s="69">
        <f t="shared" si="180"/>
        <v>2</v>
      </c>
      <c r="U266" s="70">
        <f t="shared" si="161"/>
        <v>3</v>
      </c>
      <c r="V266" s="68">
        <f t="shared" ref="V266:AA281" si="182">V265</f>
        <v>4</v>
      </c>
      <c r="W266" s="70">
        <f t="shared" si="182"/>
        <v>7</v>
      </c>
      <c r="X266" s="71">
        <f t="shared" si="182"/>
        <v>0.42857142857142855</v>
      </c>
      <c r="Y266" s="71">
        <f t="shared" si="182"/>
        <v>0.5</v>
      </c>
      <c r="Z266" s="69">
        <f t="shared" si="182"/>
        <v>10000</v>
      </c>
      <c r="AA266" s="69">
        <f t="shared" ca="1" si="182"/>
        <v>9821.692076715015</v>
      </c>
      <c r="AB266" s="69">
        <f t="shared" ca="1" si="163"/>
        <v>-178.30792328498501</v>
      </c>
      <c r="AC266" s="69">
        <f t="shared" ca="1" si="179"/>
        <v>179.70767495135402</v>
      </c>
      <c r="AD266" s="73">
        <f t="shared" si="173"/>
        <v>15.099999999999948</v>
      </c>
      <c r="AE266" s="69">
        <f t="shared" si="181"/>
        <v>0.70000000000000007</v>
      </c>
      <c r="AF266" s="69">
        <f t="shared" si="181"/>
        <v>5.6000000000000005</v>
      </c>
      <c r="AG266" s="78">
        <f t="shared" si="181"/>
        <v>200</v>
      </c>
      <c r="AH266" s="60">
        <f t="shared" si="181"/>
        <v>50</v>
      </c>
      <c r="AI266" s="60">
        <f t="shared" si="181"/>
        <v>280</v>
      </c>
      <c r="AJ266" s="60">
        <f t="shared" si="181"/>
        <v>10280</v>
      </c>
      <c r="AK266" s="60">
        <f t="shared" si="181"/>
        <v>423.30792328498489</v>
      </c>
      <c r="AL266" s="60">
        <f t="shared" si="181"/>
        <v>8.4661584656996975</v>
      </c>
      <c r="AM266" s="60">
        <f t="shared" ca="1" si="181"/>
        <v>-531.22331944923417</v>
      </c>
      <c r="AN266" s="60">
        <f t="shared" ca="1" si="181"/>
        <v>-531.22331944923417</v>
      </c>
      <c r="AO266" s="60">
        <f t="shared" ca="1" si="181"/>
        <v>531.22331944923417</v>
      </c>
      <c r="AP266" s="63">
        <f t="shared" si="147"/>
        <v>35</v>
      </c>
      <c r="AQ266" s="62">
        <f t="shared" si="148"/>
        <v>1.6070303619668693</v>
      </c>
      <c r="AR266" s="62">
        <f t="shared" si="149"/>
        <v>80.351518098343462</v>
      </c>
      <c r="AS266" s="62">
        <f t="shared" si="150"/>
        <v>160.70303619668692</v>
      </c>
      <c r="AT266" s="62">
        <f t="shared" si="151"/>
        <v>-80.351518098343462</v>
      </c>
      <c r="AU266" s="62">
        <f t="shared" si="152"/>
        <v>241.05455429503039</v>
      </c>
      <c r="AV266" s="62">
        <f t="shared" si="153"/>
        <v>-321.40607239337385</v>
      </c>
      <c r="AW266" s="63">
        <f t="shared" si="167"/>
        <v>-80.351518098343462</v>
      </c>
      <c r="AX266" s="61" t="str">
        <f t="shared" ca="1" si="155"/>
        <v/>
      </c>
      <c r="AY266" s="69">
        <f t="shared" ca="1" si="168"/>
        <v>9748.7766805507654</v>
      </c>
      <c r="AZ266" s="51">
        <f t="shared" si="156"/>
        <v>562.4606266884042</v>
      </c>
      <c r="BA266" s="55">
        <f t="shared" ca="1" si="157"/>
        <v>5.7267181896474811E-2</v>
      </c>
      <c r="BB266" s="55">
        <f t="shared" ca="1" si="169"/>
        <v>-0.45063346943881838</v>
      </c>
      <c r="BC266" s="64">
        <f t="shared" ca="1" si="158"/>
        <v>-258.6594413833285</v>
      </c>
      <c r="BE266" s="52" t="str">
        <f t="shared" ca="1" si="159"/>
        <v/>
      </c>
      <c r="BF266" s="52" t="str">
        <f t="shared" ca="1" si="160"/>
        <v/>
      </c>
      <c r="BG266" s="52">
        <f t="shared" ca="1" si="170"/>
        <v>15.099999999999948</v>
      </c>
      <c r="BH266" s="52" t="str">
        <f t="shared" ca="1" si="171"/>
        <v/>
      </c>
    </row>
    <row r="267" spans="19:60">
      <c r="S267" s="68">
        <f t="shared" ref="S267:T282" si="183">S266</f>
        <v>7</v>
      </c>
      <c r="T267" s="69">
        <f t="shared" si="183"/>
        <v>2</v>
      </c>
      <c r="U267" s="70">
        <f t="shared" si="161"/>
        <v>3</v>
      </c>
      <c r="V267" s="68">
        <f t="shared" si="182"/>
        <v>4</v>
      </c>
      <c r="W267" s="70">
        <f t="shared" si="182"/>
        <v>7</v>
      </c>
      <c r="X267" s="71">
        <f t="shared" si="182"/>
        <v>0.42857142857142855</v>
      </c>
      <c r="Y267" s="71">
        <f t="shared" si="182"/>
        <v>0.5</v>
      </c>
      <c r="Z267" s="69">
        <f t="shared" si="182"/>
        <v>10000</v>
      </c>
      <c r="AA267" s="69">
        <f t="shared" ca="1" si="182"/>
        <v>9821.692076715015</v>
      </c>
      <c r="AB267" s="69">
        <f t="shared" ca="1" si="163"/>
        <v>-178.30792328498501</v>
      </c>
      <c r="AC267" s="69">
        <f t="shared" ca="1" si="179"/>
        <v>179.70767495135402</v>
      </c>
      <c r="AD267" s="73">
        <f t="shared" si="173"/>
        <v>14.999999999999948</v>
      </c>
      <c r="AE267" s="69">
        <f t="shared" ref="AE267:AO282" si="184">AE266</f>
        <v>0.70000000000000007</v>
      </c>
      <c r="AF267" s="69">
        <f t="shared" si="184"/>
        <v>5.6000000000000005</v>
      </c>
      <c r="AG267" s="78">
        <f t="shared" si="184"/>
        <v>200</v>
      </c>
      <c r="AH267" s="60">
        <f t="shared" si="184"/>
        <v>50</v>
      </c>
      <c r="AI267" s="60">
        <f t="shared" si="184"/>
        <v>280</v>
      </c>
      <c r="AJ267" s="60">
        <f t="shared" si="184"/>
        <v>10280</v>
      </c>
      <c r="AK267" s="60">
        <f t="shared" si="184"/>
        <v>423.30792328498489</v>
      </c>
      <c r="AL267" s="60">
        <f t="shared" si="184"/>
        <v>8.4661584656996975</v>
      </c>
      <c r="AM267" s="60">
        <f t="shared" ca="1" si="184"/>
        <v>-531.22331944923417</v>
      </c>
      <c r="AN267" s="60">
        <f t="shared" ca="1" si="184"/>
        <v>-531.22331944923417</v>
      </c>
      <c r="AO267" s="60">
        <f t="shared" ca="1" si="184"/>
        <v>531.22331944923417</v>
      </c>
      <c r="AP267" s="63">
        <f t="shared" si="147"/>
        <v>35</v>
      </c>
      <c r="AQ267" s="62">
        <f t="shared" si="148"/>
        <v>1.6110772310466486</v>
      </c>
      <c r="AR267" s="62">
        <f t="shared" si="149"/>
        <v>80.553861552332435</v>
      </c>
      <c r="AS267" s="62">
        <f t="shared" si="150"/>
        <v>161.10772310466487</v>
      </c>
      <c r="AT267" s="62">
        <f t="shared" si="151"/>
        <v>-80.553861552332435</v>
      </c>
      <c r="AU267" s="62">
        <f t="shared" si="152"/>
        <v>241.66158465699732</v>
      </c>
      <c r="AV267" s="62">
        <f t="shared" si="153"/>
        <v>-322.21544620932974</v>
      </c>
      <c r="AW267" s="63">
        <f t="shared" si="167"/>
        <v>-80.553861552332421</v>
      </c>
      <c r="AX267" s="61" t="str">
        <f t="shared" ca="1" si="155"/>
        <v/>
      </c>
      <c r="AY267" s="69">
        <f t="shared" ca="1" si="168"/>
        <v>9748.7766805507654</v>
      </c>
      <c r="AZ267" s="51">
        <f t="shared" si="156"/>
        <v>563.877030866327</v>
      </c>
      <c r="BA267" s="55">
        <f t="shared" ca="1" si="157"/>
        <v>5.7411393725440699E-2</v>
      </c>
      <c r="BB267" s="55">
        <f t="shared" ca="1" si="169"/>
        <v>-0.45176826732250835</v>
      </c>
      <c r="BC267" s="64">
        <f t="shared" ca="1" si="158"/>
        <v>-258.86178483731743</v>
      </c>
      <c r="BE267" s="52" t="str">
        <f t="shared" ca="1" si="159"/>
        <v/>
      </c>
      <c r="BF267" s="52" t="str">
        <f t="shared" ca="1" si="160"/>
        <v/>
      </c>
      <c r="BG267" s="52">
        <f t="shared" ca="1" si="170"/>
        <v>14.999999999999948</v>
      </c>
      <c r="BH267" s="52" t="str">
        <f t="shared" ca="1" si="171"/>
        <v/>
      </c>
    </row>
    <row r="268" spans="19:60">
      <c r="S268" s="68">
        <f t="shared" si="183"/>
        <v>7</v>
      </c>
      <c r="T268" s="69">
        <f t="shared" si="183"/>
        <v>2</v>
      </c>
      <c r="U268" s="70">
        <f t="shared" si="161"/>
        <v>3</v>
      </c>
      <c r="V268" s="68">
        <f t="shared" si="182"/>
        <v>4</v>
      </c>
      <c r="W268" s="70">
        <f t="shared" si="182"/>
        <v>7</v>
      </c>
      <c r="X268" s="71">
        <f t="shared" si="182"/>
        <v>0.42857142857142855</v>
      </c>
      <c r="Y268" s="71">
        <f t="shared" si="182"/>
        <v>0.5</v>
      </c>
      <c r="Z268" s="69">
        <f t="shared" si="182"/>
        <v>10000</v>
      </c>
      <c r="AA268" s="69">
        <f t="shared" ca="1" si="182"/>
        <v>9821.692076715015</v>
      </c>
      <c r="AB268" s="69">
        <f t="shared" ca="1" si="163"/>
        <v>-178.30792328498501</v>
      </c>
      <c r="AC268" s="69">
        <f t="shared" ca="1" si="179"/>
        <v>179.70767495135402</v>
      </c>
      <c r="AD268" s="73">
        <f t="shared" si="173"/>
        <v>14.899999999999949</v>
      </c>
      <c r="AE268" s="69">
        <f t="shared" si="184"/>
        <v>0.70000000000000007</v>
      </c>
      <c r="AF268" s="69">
        <f t="shared" si="184"/>
        <v>5.6000000000000005</v>
      </c>
      <c r="AG268" s="78">
        <f t="shared" si="184"/>
        <v>200</v>
      </c>
      <c r="AH268" s="60">
        <f t="shared" si="184"/>
        <v>50</v>
      </c>
      <c r="AI268" s="60">
        <f t="shared" si="184"/>
        <v>280</v>
      </c>
      <c r="AJ268" s="60">
        <f t="shared" si="184"/>
        <v>10280</v>
      </c>
      <c r="AK268" s="60">
        <f t="shared" si="184"/>
        <v>423.30792328498489</v>
      </c>
      <c r="AL268" s="60">
        <f t="shared" si="184"/>
        <v>8.4661584656996975</v>
      </c>
      <c r="AM268" s="60">
        <f t="shared" ca="1" si="184"/>
        <v>-531.22331944923417</v>
      </c>
      <c r="AN268" s="60">
        <f t="shared" ca="1" si="184"/>
        <v>-531.22331944923417</v>
      </c>
      <c r="AO268" s="60">
        <f t="shared" ca="1" si="184"/>
        <v>531.22331944923417</v>
      </c>
      <c r="AP268" s="63">
        <f t="shared" si="147"/>
        <v>35</v>
      </c>
      <c r="AQ268" s="62">
        <f t="shared" si="148"/>
        <v>1.6151784205167603</v>
      </c>
      <c r="AR268" s="62">
        <f t="shared" si="149"/>
        <v>80.758921025838021</v>
      </c>
      <c r="AS268" s="62">
        <f t="shared" si="150"/>
        <v>161.51784205167604</v>
      </c>
      <c r="AT268" s="62">
        <f t="shared" si="151"/>
        <v>-80.758921025838021</v>
      </c>
      <c r="AU268" s="62">
        <f t="shared" si="152"/>
        <v>242.27676307751406</v>
      </c>
      <c r="AV268" s="62">
        <f t="shared" si="153"/>
        <v>-323.03568410335208</v>
      </c>
      <c r="AW268" s="63">
        <f t="shared" si="167"/>
        <v>-80.758921025838021</v>
      </c>
      <c r="AX268" s="61" t="str">
        <f t="shared" ca="1" si="155"/>
        <v/>
      </c>
      <c r="AY268" s="69">
        <f t="shared" ca="1" si="168"/>
        <v>9748.7766805507654</v>
      </c>
      <c r="AZ268" s="51">
        <f t="shared" si="156"/>
        <v>565.31244718086612</v>
      </c>
      <c r="BA268" s="55">
        <f t="shared" ca="1" si="157"/>
        <v>5.755754128365443E-2</v>
      </c>
      <c r="BB268" s="55">
        <f t="shared" ca="1" si="169"/>
        <v>-0.45291829739255668</v>
      </c>
      <c r="BC268" s="64">
        <f t="shared" ca="1" si="158"/>
        <v>-259.06684431082306</v>
      </c>
      <c r="BE268" s="52" t="str">
        <f t="shared" ca="1" si="159"/>
        <v/>
      </c>
      <c r="BF268" s="52" t="str">
        <f t="shared" ca="1" si="160"/>
        <v/>
      </c>
      <c r="BG268" s="52">
        <f t="shared" ca="1" si="170"/>
        <v>14.899999999999949</v>
      </c>
      <c r="BH268" s="52" t="str">
        <f t="shared" ca="1" si="171"/>
        <v/>
      </c>
    </row>
    <row r="269" spans="19:60">
      <c r="S269" s="68">
        <f t="shared" si="183"/>
        <v>7</v>
      </c>
      <c r="T269" s="69">
        <f t="shared" si="183"/>
        <v>2</v>
      </c>
      <c r="U269" s="70">
        <f t="shared" si="161"/>
        <v>3</v>
      </c>
      <c r="V269" s="68">
        <f t="shared" si="182"/>
        <v>4</v>
      </c>
      <c r="W269" s="70">
        <f t="shared" si="182"/>
        <v>7</v>
      </c>
      <c r="X269" s="71">
        <f t="shared" si="182"/>
        <v>0.42857142857142855</v>
      </c>
      <c r="Y269" s="71">
        <f t="shared" si="182"/>
        <v>0.5</v>
      </c>
      <c r="Z269" s="69">
        <f t="shared" si="182"/>
        <v>10000</v>
      </c>
      <c r="AA269" s="69">
        <f t="shared" ca="1" si="182"/>
        <v>9821.692076715015</v>
      </c>
      <c r="AB269" s="69">
        <f t="shared" ca="1" si="163"/>
        <v>-178.30792328498501</v>
      </c>
      <c r="AC269" s="69">
        <f t="shared" ca="1" si="179"/>
        <v>179.70767495135402</v>
      </c>
      <c r="AD269" s="73">
        <f t="shared" si="173"/>
        <v>14.799999999999949</v>
      </c>
      <c r="AE269" s="69">
        <f t="shared" si="184"/>
        <v>0.70000000000000007</v>
      </c>
      <c r="AF269" s="69">
        <f t="shared" si="184"/>
        <v>5.6000000000000005</v>
      </c>
      <c r="AG269" s="78">
        <f t="shared" si="184"/>
        <v>200</v>
      </c>
      <c r="AH269" s="60">
        <f t="shared" si="184"/>
        <v>50</v>
      </c>
      <c r="AI269" s="60">
        <f t="shared" si="184"/>
        <v>280</v>
      </c>
      <c r="AJ269" s="60">
        <f t="shared" si="184"/>
        <v>10280</v>
      </c>
      <c r="AK269" s="60">
        <f t="shared" si="184"/>
        <v>423.30792328498489</v>
      </c>
      <c r="AL269" s="60">
        <f t="shared" si="184"/>
        <v>8.4661584656996975</v>
      </c>
      <c r="AM269" s="60">
        <f t="shared" ca="1" si="184"/>
        <v>-531.22331944923417</v>
      </c>
      <c r="AN269" s="60">
        <f t="shared" ca="1" si="184"/>
        <v>-531.22331944923417</v>
      </c>
      <c r="AO269" s="60">
        <f t="shared" ca="1" si="184"/>
        <v>531.22331944923417</v>
      </c>
      <c r="AP269" s="63">
        <f t="shared" si="147"/>
        <v>35</v>
      </c>
      <c r="AQ269" s="62">
        <f t="shared" si="148"/>
        <v>1.6193350314661978</v>
      </c>
      <c r="AR269" s="62">
        <f t="shared" si="149"/>
        <v>80.966751573309892</v>
      </c>
      <c r="AS269" s="62">
        <f t="shared" si="150"/>
        <v>161.93350314661978</v>
      </c>
      <c r="AT269" s="62">
        <f t="shared" si="151"/>
        <v>-80.966751573309892</v>
      </c>
      <c r="AU269" s="62">
        <f t="shared" si="152"/>
        <v>242.90025471992968</v>
      </c>
      <c r="AV269" s="62">
        <f t="shared" si="153"/>
        <v>-323.86700629323957</v>
      </c>
      <c r="AW269" s="63">
        <f t="shared" si="167"/>
        <v>-80.966751573309892</v>
      </c>
      <c r="AX269" s="61" t="str">
        <f t="shared" ca="1" si="155"/>
        <v/>
      </c>
      <c r="AY269" s="69">
        <f t="shared" ca="1" si="168"/>
        <v>9748.7766805507654</v>
      </c>
      <c r="AZ269" s="51">
        <f t="shared" si="156"/>
        <v>566.76726101316922</v>
      </c>
      <c r="BA269" s="55">
        <f t="shared" ca="1" si="157"/>
        <v>5.7705663808871051E-2</v>
      </c>
      <c r="BB269" s="55">
        <f t="shared" ca="1" si="169"/>
        <v>-0.45408386840949744</v>
      </c>
      <c r="BC269" s="64">
        <f t="shared" ca="1" si="158"/>
        <v>-259.27467485829493</v>
      </c>
      <c r="BE269" s="52" t="str">
        <f t="shared" ca="1" si="159"/>
        <v/>
      </c>
      <c r="BF269" s="52" t="str">
        <f t="shared" ca="1" si="160"/>
        <v/>
      </c>
      <c r="BG269" s="52">
        <f t="shared" ca="1" si="170"/>
        <v>14.799999999999949</v>
      </c>
      <c r="BH269" s="52" t="str">
        <f t="shared" ca="1" si="171"/>
        <v/>
      </c>
    </row>
    <row r="270" spans="19:60">
      <c r="S270" s="68">
        <f t="shared" si="183"/>
        <v>7</v>
      </c>
      <c r="T270" s="69">
        <f t="shared" si="183"/>
        <v>2</v>
      </c>
      <c r="U270" s="70">
        <f t="shared" si="161"/>
        <v>3</v>
      </c>
      <c r="V270" s="68">
        <f t="shared" si="182"/>
        <v>4</v>
      </c>
      <c r="W270" s="70">
        <f t="shared" si="182"/>
        <v>7</v>
      </c>
      <c r="X270" s="71">
        <f t="shared" si="182"/>
        <v>0.42857142857142855</v>
      </c>
      <c r="Y270" s="71">
        <f t="shared" si="182"/>
        <v>0.5</v>
      </c>
      <c r="Z270" s="69">
        <f t="shared" si="182"/>
        <v>10000</v>
      </c>
      <c r="AA270" s="69">
        <f t="shared" ca="1" si="182"/>
        <v>9821.692076715015</v>
      </c>
      <c r="AB270" s="69">
        <f t="shared" ca="1" si="163"/>
        <v>-178.30792328498501</v>
      </c>
      <c r="AC270" s="69">
        <f t="shared" ca="1" si="179"/>
        <v>179.70767495135402</v>
      </c>
      <c r="AD270" s="73">
        <f t="shared" si="173"/>
        <v>14.69999999999995</v>
      </c>
      <c r="AE270" s="69">
        <f t="shared" si="184"/>
        <v>0.70000000000000007</v>
      </c>
      <c r="AF270" s="69">
        <f t="shared" si="184"/>
        <v>5.6000000000000005</v>
      </c>
      <c r="AG270" s="78">
        <f t="shared" si="184"/>
        <v>200</v>
      </c>
      <c r="AH270" s="60">
        <f t="shared" si="184"/>
        <v>50</v>
      </c>
      <c r="AI270" s="60">
        <f t="shared" si="184"/>
        <v>280</v>
      </c>
      <c r="AJ270" s="60">
        <f t="shared" si="184"/>
        <v>10280</v>
      </c>
      <c r="AK270" s="60">
        <f t="shared" si="184"/>
        <v>423.30792328498489</v>
      </c>
      <c r="AL270" s="60">
        <f t="shared" si="184"/>
        <v>8.4661584656996975</v>
      </c>
      <c r="AM270" s="60">
        <f t="shared" ca="1" si="184"/>
        <v>-531.22331944923417</v>
      </c>
      <c r="AN270" s="60">
        <f t="shared" ca="1" si="184"/>
        <v>-531.22331944923417</v>
      </c>
      <c r="AO270" s="60">
        <f t="shared" ca="1" si="184"/>
        <v>531.22331944923417</v>
      </c>
      <c r="AP270" s="63">
        <f t="shared" si="147"/>
        <v>35</v>
      </c>
      <c r="AQ270" s="62">
        <f t="shared" si="148"/>
        <v>1.6235481949455597</v>
      </c>
      <c r="AR270" s="62">
        <f t="shared" si="149"/>
        <v>81.177409747277977</v>
      </c>
      <c r="AS270" s="62">
        <f t="shared" si="150"/>
        <v>162.35481949455595</v>
      </c>
      <c r="AT270" s="62">
        <f t="shared" si="151"/>
        <v>-81.177409747277977</v>
      </c>
      <c r="AU270" s="62">
        <f t="shared" si="152"/>
        <v>243.53222924183393</v>
      </c>
      <c r="AV270" s="62">
        <f t="shared" si="153"/>
        <v>-324.70963898911191</v>
      </c>
      <c r="AW270" s="63">
        <f t="shared" si="167"/>
        <v>-81.177409747277977</v>
      </c>
      <c r="AX270" s="61" t="str">
        <f t="shared" ca="1" si="155"/>
        <v/>
      </c>
      <c r="AY270" s="69">
        <f t="shared" ca="1" si="168"/>
        <v>9748.7766805507654</v>
      </c>
      <c r="AZ270" s="51">
        <f t="shared" si="156"/>
        <v>568.24186823094578</v>
      </c>
      <c r="BA270" s="55">
        <f t="shared" ca="1" si="157"/>
        <v>5.7855801606539595E-2</v>
      </c>
      <c r="BB270" s="55">
        <f t="shared" ca="1" si="169"/>
        <v>-0.45526529753551215</v>
      </c>
      <c r="BC270" s="64">
        <f t="shared" ca="1" si="158"/>
        <v>-259.48533303226299</v>
      </c>
      <c r="BE270" s="52" t="str">
        <f t="shared" ca="1" si="159"/>
        <v/>
      </c>
      <c r="BF270" s="52" t="str">
        <f t="shared" ca="1" si="160"/>
        <v/>
      </c>
      <c r="BG270" s="52">
        <f t="shared" ca="1" si="170"/>
        <v>14.69999999999995</v>
      </c>
      <c r="BH270" s="52" t="str">
        <f t="shared" ca="1" si="171"/>
        <v/>
      </c>
    </row>
    <row r="271" spans="19:60">
      <c r="S271" s="68">
        <f t="shared" si="183"/>
        <v>7</v>
      </c>
      <c r="T271" s="69">
        <f t="shared" si="183"/>
        <v>2</v>
      </c>
      <c r="U271" s="70">
        <f t="shared" si="161"/>
        <v>3</v>
      </c>
      <c r="V271" s="68">
        <f t="shared" si="182"/>
        <v>4</v>
      </c>
      <c r="W271" s="70">
        <f t="shared" si="182"/>
        <v>7</v>
      </c>
      <c r="X271" s="71">
        <f t="shared" si="182"/>
        <v>0.42857142857142855</v>
      </c>
      <c r="Y271" s="71">
        <f t="shared" si="182"/>
        <v>0.5</v>
      </c>
      <c r="Z271" s="69">
        <f t="shared" si="182"/>
        <v>10000</v>
      </c>
      <c r="AA271" s="69">
        <f t="shared" ca="1" si="182"/>
        <v>9821.692076715015</v>
      </c>
      <c r="AB271" s="69">
        <f t="shared" ca="1" si="163"/>
        <v>-178.30792328498501</v>
      </c>
      <c r="AC271" s="69">
        <f t="shared" ca="1" si="179"/>
        <v>179.70767495135402</v>
      </c>
      <c r="AD271" s="73">
        <f t="shared" si="173"/>
        <v>14.59999999999995</v>
      </c>
      <c r="AE271" s="69">
        <f t="shared" si="184"/>
        <v>0.70000000000000007</v>
      </c>
      <c r="AF271" s="69">
        <f t="shared" si="184"/>
        <v>5.6000000000000005</v>
      </c>
      <c r="AG271" s="78">
        <f t="shared" si="184"/>
        <v>200</v>
      </c>
      <c r="AH271" s="60">
        <f t="shared" si="184"/>
        <v>50</v>
      </c>
      <c r="AI271" s="60">
        <f t="shared" si="184"/>
        <v>280</v>
      </c>
      <c r="AJ271" s="60">
        <f t="shared" si="184"/>
        <v>10280</v>
      </c>
      <c r="AK271" s="60">
        <f t="shared" si="184"/>
        <v>423.30792328498489</v>
      </c>
      <c r="AL271" s="60">
        <f t="shared" si="184"/>
        <v>8.4661584656996975</v>
      </c>
      <c r="AM271" s="60">
        <f t="shared" ca="1" si="184"/>
        <v>-531.22331944923417</v>
      </c>
      <c r="AN271" s="60">
        <f t="shared" ca="1" si="184"/>
        <v>-531.22331944923417</v>
      </c>
      <c r="AO271" s="60">
        <f t="shared" ca="1" si="184"/>
        <v>531.22331944923417</v>
      </c>
      <c r="AP271" s="63">
        <f t="shared" si="147"/>
        <v>35</v>
      </c>
      <c r="AQ271" s="62">
        <f t="shared" si="148"/>
        <v>1.6278190729931321</v>
      </c>
      <c r="AR271" s="62">
        <f t="shared" si="149"/>
        <v>81.390953649656609</v>
      </c>
      <c r="AS271" s="62">
        <f t="shared" si="150"/>
        <v>162.78190729931322</v>
      </c>
      <c r="AT271" s="62">
        <f t="shared" si="151"/>
        <v>-81.390953649656609</v>
      </c>
      <c r="AU271" s="62">
        <f t="shared" si="152"/>
        <v>244.17286094896983</v>
      </c>
      <c r="AV271" s="62">
        <f t="shared" si="153"/>
        <v>-325.56381459862644</v>
      </c>
      <c r="AW271" s="63">
        <f t="shared" si="167"/>
        <v>-81.390953649656609</v>
      </c>
      <c r="AX271" s="61" t="str">
        <f t="shared" ca="1" si="155"/>
        <v/>
      </c>
      <c r="AY271" s="69">
        <f t="shared" ca="1" si="168"/>
        <v>9748.7766805507654</v>
      </c>
      <c r="AZ271" s="51">
        <f t="shared" si="156"/>
        <v>569.73667554759629</v>
      </c>
      <c r="BA271" s="55">
        <f t="shared" ca="1" si="157"/>
        <v>5.8007996086368009E-2</v>
      </c>
      <c r="BB271" s="55">
        <f t="shared" ca="1" si="169"/>
        <v>-0.45646291062215738</v>
      </c>
      <c r="BC271" s="64">
        <f t="shared" ca="1" si="158"/>
        <v>-259.69887693464159</v>
      </c>
      <c r="BE271" s="52" t="str">
        <f t="shared" ca="1" si="159"/>
        <v/>
      </c>
      <c r="BF271" s="52" t="str">
        <f t="shared" ca="1" si="160"/>
        <v/>
      </c>
      <c r="BG271" s="52">
        <f t="shared" ca="1" si="170"/>
        <v>14.59999999999995</v>
      </c>
      <c r="BH271" s="52" t="str">
        <f t="shared" ca="1" si="171"/>
        <v/>
      </c>
    </row>
    <row r="272" spans="19:60">
      <c r="S272" s="68">
        <f t="shared" si="183"/>
        <v>7</v>
      </c>
      <c r="T272" s="69">
        <f t="shared" si="183"/>
        <v>2</v>
      </c>
      <c r="U272" s="70">
        <f t="shared" si="161"/>
        <v>3</v>
      </c>
      <c r="V272" s="68">
        <f t="shared" si="182"/>
        <v>4</v>
      </c>
      <c r="W272" s="70">
        <f t="shared" si="182"/>
        <v>7</v>
      </c>
      <c r="X272" s="71">
        <f t="shared" si="182"/>
        <v>0.42857142857142855</v>
      </c>
      <c r="Y272" s="71">
        <f t="shared" si="182"/>
        <v>0.5</v>
      </c>
      <c r="Z272" s="69">
        <f t="shared" si="182"/>
        <v>10000</v>
      </c>
      <c r="AA272" s="69">
        <f t="shared" ca="1" si="182"/>
        <v>9821.692076715015</v>
      </c>
      <c r="AB272" s="69">
        <f t="shared" ca="1" si="163"/>
        <v>-178.30792328498501</v>
      </c>
      <c r="AC272" s="69">
        <f t="shared" ca="1" si="179"/>
        <v>179.70767495135402</v>
      </c>
      <c r="AD272" s="73">
        <f t="shared" si="173"/>
        <v>14.49999999999995</v>
      </c>
      <c r="AE272" s="69">
        <f t="shared" si="184"/>
        <v>0.70000000000000007</v>
      </c>
      <c r="AF272" s="69">
        <f t="shared" si="184"/>
        <v>5.6000000000000005</v>
      </c>
      <c r="AG272" s="78">
        <f t="shared" si="184"/>
        <v>200</v>
      </c>
      <c r="AH272" s="60">
        <f t="shared" si="184"/>
        <v>50</v>
      </c>
      <c r="AI272" s="60">
        <f t="shared" si="184"/>
        <v>280</v>
      </c>
      <c r="AJ272" s="60">
        <f t="shared" si="184"/>
        <v>10280</v>
      </c>
      <c r="AK272" s="60">
        <f t="shared" si="184"/>
        <v>423.30792328498489</v>
      </c>
      <c r="AL272" s="60">
        <f t="shared" si="184"/>
        <v>8.4661584656996975</v>
      </c>
      <c r="AM272" s="60">
        <f t="shared" ca="1" si="184"/>
        <v>-531.22331944923417</v>
      </c>
      <c r="AN272" s="60">
        <f t="shared" ca="1" si="184"/>
        <v>-531.22331944923417</v>
      </c>
      <c r="AO272" s="60">
        <f t="shared" ca="1" si="184"/>
        <v>531.22331944923417</v>
      </c>
      <c r="AP272" s="63">
        <f t="shared" si="147"/>
        <v>35</v>
      </c>
      <c r="AQ272" s="62">
        <f t="shared" si="148"/>
        <v>1.6321488597034295</v>
      </c>
      <c r="AR272" s="62">
        <f t="shared" si="149"/>
        <v>81.607442985171474</v>
      </c>
      <c r="AS272" s="62">
        <f t="shared" si="150"/>
        <v>163.21488597034295</v>
      </c>
      <c r="AT272" s="62">
        <f t="shared" si="151"/>
        <v>-81.607442985171474</v>
      </c>
      <c r="AU272" s="62">
        <f t="shared" si="152"/>
        <v>244.82232895551442</v>
      </c>
      <c r="AV272" s="62">
        <f t="shared" si="153"/>
        <v>-326.4297719406859</v>
      </c>
      <c r="AW272" s="63">
        <f t="shared" si="167"/>
        <v>-81.607442985171474</v>
      </c>
      <c r="AX272" s="61" t="str">
        <f t="shared" ca="1" si="155"/>
        <v/>
      </c>
      <c r="AY272" s="69">
        <f t="shared" ca="1" si="168"/>
        <v>9748.7766805507654</v>
      </c>
      <c r="AZ272" s="51">
        <f t="shared" si="156"/>
        <v>571.25210089620032</v>
      </c>
      <c r="BA272" s="55">
        <f t="shared" ca="1" si="157"/>
        <v>5.8162289800400925E-2</v>
      </c>
      <c r="BB272" s="55">
        <f t="shared" ca="1" si="169"/>
        <v>-0.45767704250999758</v>
      </c>
      <c r="BC272" s="64">
        <f t="shared" ca="1" si="158"/>
        <v>-259.91536627015648</v>
      </c>
      <c r="BE272" s="52" t="str">
        <f t="shared" ca="1" si="159"/>
        <v/>
      </c>
      <c r="BF272" s="52" t="str">
        <f t="shared" ca="1" si="160"/>
        <v/>
      </c>
      <c r="BG272" s="52">
        <f t="shared" ca="1" si="170"/>
        <v>14.49999999999995</v>
      </c>
      <c r="BH272" s="52" t="str">
        <f t="shared" ca="1" si="171"/>
        <v/>
      </c>
    </row>
    <row r="273" spans="19:60">
      <c r="S273" s="68">
        <f t="shared" si="183"/>
        <v>7</v>
      </c>
      <c r="T273" s="69">
        <f t="shared" si="183"/>
        <v>2</v>
      </c>
      <c r="U273" s="70">
        <f t="shared" si="161"/>
        <v>3</v>
      </c>
      <c r="V273" s="68">
        <f t="shared" si="182"/>
        <v>4</v>
      </c>
      <c r="W273" s="70">
        <f t="shared" si="182"/>
        <v>7</v>
      </c>
      <c r="X273" s="71">
        <f t="shared" si="182"/>
        <v>0.42857142857142855</v>
      </c>
      <c r="Y273" s="71">
        <f t="shared" si="182"/>
        <v>0.5</v>
      </c>
      <c r="Z273" s="69">
        <f t="shared" si="182"/>
        <v>10000</v>
      </c>
      <c r="AA273" s="69">
        <f t="shared" ca="1" si="182"/>
        <v>9821.692076715015</v>
      </c>
      <c r="AB273" s="69">
        <f t="shared" ca="1" si="163"/>
        <v>-178.30792328498501</v>
      </c>
      <c r="AC273" s="69">
        <f t="shared" ca="1" si="179"/>
        <v>179.70767495135402</v>
      </c>
      <c r="AD273" s="73">
        <f t="shared" si="173"/>
        <v>14.399999999999951</v>
      </c>
      <c r="AE273" s="69">
        <f t="shared" si="184"/>
        <v>0.70000000000000007</v>
      </c>
      <c r="AF273" s="69">
        <f t="shared" si="184"/>
        <v>5.6000000000000005</v>
      </c>
      <c r="AG273" s="78">
        <f t="shared" si="184"/>
        <v>200</v>
      </c>
      <c r="AH273" s="60">
        <f t="shared" si="184"/>
        <v>50</v>
      </c>
      <c r="AI273" s="60">
        <f t="shared" si="184"/>
        <v>280</v>
      </c>
      <c r="AJ273" s="60">
        <f t="shared" si="184"/>
        <v>10280</v>
      </c>
      <c r="AK273" s="60">
        <f t="shared" si="184"/>
        <v>423.30792328498489</v>
      </c>
      <c r="AL273" s="60">
        <f t="shared" si="184"/>
        <v>8.4661584656996975</v>
      </c>
      <c r="AM273" s="60">
        <f t="shared" ca="1" si="184"/>
        <v>-531.22331944923417</v>
      </c>
      <c r="AN273" s="60">
        <f t="shared" ca="1" si="184"/>
        <v>-531.22331944923417</v>
      </c>
      <c r="AO273" s="60">
        <f t="shared" ca="1" si="184"/>
        <v>531.22331944923417</v>
      </c>
      <c r="AP273" s="63">
        <f t="shared" si="147"/>
        <v>35</v>
      </c>
      <c r="AQ273" s="62">
        <f t="shared" si="148"/>
        <v>1.6365387823402591</v>
      </c>
      <c r="AR273" s="62">
        <f t="shared" si="149"/>
        <v>81.826939117012955</v>
      </c>
      <c r="AS273" s="62">
        <f t="shared" si="150"/>
        <v>163.65387823402591</v>
      </c>
      <c r="AT273" s="62">
        <f t="shared" si="151"/>
        <v>-81.826939117012955</v>
      </c>
      <c r="AU273" s="62">
        <f t="shared" si="152"/>
        <v>245.48081735103887</v>
      </c>
      <c r="AV273" s="62">
        <f t="shared" si="153"/>
        <v>-327.30775646805182</v>
      </c>
      <c r="AW273" s="63">
        <f t="shared" si="167"/>
        <v>-81.826939117012955</v>
      </c>
      <c r="AX273" s="61" t="str">
        <f t="shared" ca="1" si="155"/>
        <v/>
      </c>
      <c r="AY273" s="69">
        <f t="shared" ca="1" si="168"/>
        <v>9748.7766805507654</v>
      </c>
      <c r="AZ273" s="51">
        <f t="shared" si="156"/>
        <v>572.78857381909074</v>
      </c>
      <c r="BA273" s="55">
        <f t="shared" ca="1" si="157"/>
        <v>5.8318726482684324E-2</v>
      </c>
      <c r="BB273" s="55">
        <f t="shared" ca="1" si="169"/>
        <v>-0.45890803734072461</v>
      </c>
      <c r="BC273" s="64">
        <f t="shared" ca="1" si="158"/>
        <v>-260.13486240199796</v>
      </c>
      <c r="BE273" s="52" t="str">
        <f t="shared" ca="1" si="159"/>
        <v/>
      </c>
      <c r="BF273" s="52" t="str">
        <f t="shared" ca="1" si="160"/>
        <v/>
      </c>
      <c r="BG273" s="52">
        <f t="shared" ca="1" si="170"/>
        <v>14.399999999999951</v>
      </c>
      <c r="BH273" s="52" t="str">
        <f t="shared" ca="1" si="171"/>
        <v/>
      </c>
    </row>
    <row r="274" spans="19:60">
      <c r="S274" s="68">
        <f t="shared" si="183"/>
        <v>7</v>
      </c>
      <c r="T274" s="69">
        <f t="shared" si="183"/>
        <v>2</v>
      </c>
      <c r="U274" s="70">
        <f t="shared" si="161"/>
        <v>3</v>
      </c>
      <c r="V274" s="68">
        <f t="shared" si="182"/>
        <v>4</v>
      </c>
      <c r="W274" s="70">
        <f t="shared" si="182"/>
        <v>7</v>
      </c>
      <c r="X274" s="71">
        <f t="shared" si="182"/>
        <v>0.42857142857142855</v>
      </c>
      <c r="Y274" s="71">
        <f t="shared" si="182"/>
        <v>0.5</v>
      </c>
      <c r="Z274" s="69">
        <f t="shared" si="182"/>
        <v>10000</v>
      </c>
      <c r="AA274" s="69">
        <f t="shared" ca="1" si="182"/>
        <v>9821.692076715015</v>
      </c>
      <c r="AB274" s="69">
        <f t="shared" ca="1" si="163"/>
        <v>-178.30792328498501</v>
      </c>
      <c r="AC274" s="69">
        <f t="shared" ca="1" si="179"/>
        <v>179.70767495135402</v>
      </c>
      <c r="AD274" s="73">
        <f t="shared" si="173"/>
        <v>14.299999999999951</v>
      </c>
      <c r="AE274" s="69">
        <f t="shared" si="184"/>
        <v>0.70000000000000007</v>
      </c>
      <c r="AF274" s="69">
        <f t="shared" si="184"/>
        <v>5.6000000000000005</v>
      </c>
      <c r="AG274" s="78">
        <f t="shared" si="184"/>
        <v>200</v>
      </c>
      <c r="AH274" s="60">
        <f t="shared" si="184"/>
        <v>50</v>
      </c>
      <c r="AI274" s="60">
        <f t="shared" si="184"/>
        <v>280</v>
      </c>
      <c r="AJ274" s="60">
        <f t="shared" si="184"/>
        <v>10280</v>
      </c>
      <c r="AK274" s="60">
        <f t="shared" si="184"/>
        <v>423.30792328498489</v>
      </c>
      <c r="AL274" s="60">
        <f t="shared" si="184"/>
        <v>8.4661584656996975</v>
      </c>
      <c r="AM274" s="60">
        <f t="shared" ca="1" si="184"/>
        <v>-531.22331944923417</v>
      </c>
      <c r="AN274" s="60">
        <f t="shared" ca="1" si="184"/>
        <v>-531.22331944923417</v>
      </c>
      <c r="AO274" s="60">
        <f t="shared" ca="1" si="184"/>
        <v>531.22331944923417</v>
      </c>
      <c r="AP274" s="63">
        <f t="shared" si="147"/>
        <v>35</v>
      </c>
      <c r="AQ274" s="62">
        <f t="shared" si="148"/>
        <v>1.6409901024964846</v>
      </c>
      <c r="AR274" s="62">
        <f t="shared" si="149"/>
        <v>82.049505124824236</v>
      </c>
      <c r="AS274" s="62">
        <f t="shared" si="150"/>
        <v>164.09901024964847</v>
      </c>
      <c r="AT274" s="62">
        <f t="shared" si="151"/>
        <v>-82.049505124824236</v>
      </c>
      <c r="AU274" s="62">
        <f t="shared" si="152"/>
        <v>246.14851537447271</v>
      </c>
      <c r="AV274" s="62">
        <f t="shared" si="153"/>
        <v>-328.19802049929694</v>
      </c>
      <c r="AW274" s="63">
        <f t="shared" si="167"/>
        <v>-82.049505124824236</v>
      </c>
      <c r="AX274" s="61" t="str">
        <f t="shared" ca="1" si="155"/>
        <v/>
      </c>
      <c r="AY274" s="69">
        <f t="shared" ca="1" si="168"/>
        <v>9748.7766805507654</v>
      </c>
      <c r="AZ274" s="51">
        <f t="shared" si="156"/>
        <v>574.34653587376965</v>
      </c>
      <c r="BA274" s="55">
        <f t="shared" ca="1" si="157"/>
        <v>5.8477351090594043E-2</v>
      </c>
      <c r="BB274" s="55">
        <f t="shared" ca="1" si="169"/>
        <v>-0.46015624888237078</v>
      </c>
      <c r="BC274" s="64">
        <f t="shared" ca="1" si="158"/>
        <v>-260.35742840980924</v>
      </c>
      <c r="BE274" s="52" t="str">
        <f t="shared" ca="1" si="159"/>
        <v/>
      </c>
      <c r="BF274" s="52" t="str">
        <f t="shared" ca="1" si="160"/>
        <v/>
      </c>
      <c r="BG274" s="52">
        <f t="shared" ca="1" si="170"/>
        <v>14.299999999999951</v>
      </c>
      <c r="BH274" s="52" t="str">
        <f t="shared" ca="1" si="171"/>
        <v/>
      </c>
    </row>
    <row r="275" spans="19:60">
      <c r="S275" s="68">
        <f t="shared" si="183"/>
        <v>7</v>
      </c>
      <c r="T275" s="69">
        <f t="shared" si="183"/>
        <v>2</v>
      </c>
      <c r="U275" s="70">
        <f t="shared" si="161"/>
        <v>3</v>
      </c>
      <c r="V275" s="68">
        <f t="shared" si="182"/>
        <v>4</v>
      </c>
      <c r="W275" s="70">
        <f t="shared" si="182"/>
        <v>7</v>
      </c>
      <c r="X275" s="71">
        <f t="shared" si="182"/>
        <v>0.42857142857142855</v>
      </c>
      <c r="Y275" s="71">
        <f t="shared" si="182"/>
        <v>0.5</v>
      </c>
      <c r="Z275" s="69">
        <f t="shared" si="182"/>
        <v>10000</v>
      </c>
      <c r="AA275" s="69">
        <f t="shared" ca="1" si="182"/>
        <v>9821.692076715015</v>
      </c>
      <c r="AB275" s="69">
        <f t="shared" ca="1" si="163"/>
        <v>-178.30792328498501</v>
      </c>
      <c r="AC275" s="69">
        <f t="shared" ca="1" si="179"/>
        <v>179.70767495135402</v>
      </c>
      <c r="AD275" s="73">
        <f t="shared" si="173"/>
        <v>14.199999999999951</v>
      </c>
      <c r="AE275" s="69">
        <f t="shared" si="184"/>
        <v>0.70000000000000007</v>
      </c>
      <c r="AF275" s="69">
        <f t="shared" si="184"/>
        <v>5.6000000000000005</v>
      </c>
      <c r="AG275" s="78">
        <f t="shared" si="184"/>
        <v>200</v>
      </c>
      <c r="AH275" s="60">
        <f t="shared" si="184"/>
        <v>50</v>
      </c>
      <c r="AI275" s="60">
        <f t="shared" si="184"/>
        <v>280</v>
      </c>
      <c r="AJ275" s="60">
        <f t="shared" si="184"/>
        <v>10280</v>
      </c>
      <c r="AK275" s="60">
        <f t="shared" si="184"/>
        <v>423.30792328498489</v>
      </c>
      <c r="AL275" s="60">
        <f t="shared" si="184"/>
        <v>8.4661584656996975</v>
      </c>
      <c r="AM275" s="60">
        <f t="shared" ca="1" si="184"/>
        <v>-531.22331944923417</v>
      </c>
      <c r="AN275" s="60">
        <f t="shared" ca="1" si="184"/>
        <v>-531.22331944923417</v>
      </c>
      <c r="AO275" s="60">
        <f t="shared" ca="1" si="184"/>
        <v>531.22331944923417</v>
      </c>
      <c r="AP275" s="63">
        <f t="shared" si="147"/>
        <v>35</v>
      </c>
      <c r="AQ275" s="62">
        <f t="shared" si="148"/>
        <v>1.6455041173027978</v>
      </c>
      <c r="AR275" s="62">
        <f t="shared" si="149"/>
        <v>82.275205865139895</v>
      </c>
      <c r="AS275" s="62">
        <f t="shared" si="150"/>
        <v>164.55041173027979</v>
      </c>
      <c r="AT275" s="62">
        <f t="shared" si="151"/>
        <v>-82.275205865139895</v>
      </c>
      <c r="AU275" s="62">
        <f t="shared" si="152"/>
        <v>246.82561759541969</v>
      </c>
      <c r="AV275" s="62">
        <f t="shared" si="153"/>
        <v>-329.10082346055958</v>
      </c>
      <c r="AW275" s="63">
        <f t="shared" si="167"/>
        <v>-82.275205865139895</v>
      </c>
      <c r="AX275" s="61" t="str">
        <f t="shared" ca="1" si="155"/>
        <v/>
      </c>
      <c r="AY275" s="69">
        <f t="shared" ca="1" si="168"/>
        <v>9748.7766805507654</v>
      </c>
      <c r="AZ275" s="51">
        <f t="shared" si="156"/>
        <v>575.92644105597924</v>
      </c>
      <c r="BA275" s="55">
        <f t="shared" ca="1" si="157"/>
        <v>5.863820984791094E-2</v>
      </c>
      <c r="BB275" s="55">
        <f t="shared" ca="1" si="169"/>
        <v>-0.46142204086826544</v>
      </c>
      <c r="BC275" s="64">
        <f t="shared" ca="1" si="158"/>
        <v>-260.58312915012493</v>
      </c>
      <c r="BE275" s="52" t="str">
        <f t="shared" ca="1" si="159"/>
        <v/>
      </c>
      <c r="BF275" s="52" t="str">
        <f t="shared" ca="1" si="160"/>
        <v/>
      </c>
      <c r="BG275" s="52">
        <f t="shared" ca="1" si="170"/>
        <v>14.199999999999951</v>
      </c>
      <c r="BH275" s="52" t="str">
        <f t="shared" ca="1" si="171"/>
        <v/>
      </c>
    </row>
    <row r="276" spans="19:60">
      <c r="S276" s="68">
        <f t="shared" si="183"/>
        <v>7</v>
      </c>
      <c r="T276" s="69">
        <f t="shared" si="183"/>
        <v>2</v>
      </c>
      <c r="U276" s="70">
        <f t="shared" si="161"/>
        <v>3</v>
      </c>
      <c r="V276" s="68">
        <f t="shared" si="182"/>
        <v>4</v>
      </c>
      <c r="W276" s="70">
        <f t="shared" si="182"/>
        <v>7</v>
      </c>
      <c r="X276" s="71">
        <f t="shared" si="182"/>
        <v>0.42857142857142855</v>
      </c>
      <c r="Y276" s="71">
        <f t="shared" si="182"/>
        <v>0.5</v>
      </c>
      <c r="Z276" s="69">
        <f t="shared" si="182"/>
        <v>10000</v>
      </c>
      <c r="AA276" s="69">
        <f t="shared" ca="1" si="182"/>
        <v>9821.692076715015</v>
      </c>
      <c r="AB276" s="69">
        <f t="shared" ca="1" si="163"/>
        <v>-178.30792328498501</v>
      </c>
      <c r="AC276" s="69">
        <f t="shared" ca="1" si="179"/>
        <v>179.70767495135402</v>
      </c>
      <c r="AD276" s="73">
        <f t="shared" si="173"/>
        <v>14.099999999999952</v>
      </c>
      <c r="AE276" s="69">
        <f t="shared" si="184"/>
        <v>0.70000000000000007</v>
      </c>
      <c r="AF276" s="69">
        <f t="shared" si="184"/>
        <v>5.6000000000000005</v>
      </c>
      <c r="AG276" s="78">
        <f t="shared" si="184"/>
        <v>200</v>
      </c>
      <c r="AH276" s="60">
        <f t="shared" si="184"/>
        <v>50</v>
      </c>
      <c r="AI276" s="60">
        <f t="shared" si="184"/>
        <v>280</v>
      </c>
      <c r="AJ276" s="60">
        <f t="shared" si="184"/>
        <v>10280</v>
      </c>
      <c r="AK276" s="60">
        <f t="shared" si="184"/>
        <v>423.30792328498489</v>
      </c>
      <c r="AL276" s="60">
        <f t="shared" si="184"/>
        <v>8.4661584656996975</v>
      </c>
      <c r="AM276" s="60">
        <f t="shared" ca="1" si="184"/>
        <v>-531.22331944923417</v>
      </c>
      <c r="AN276" s="60">
        <f t="shared" ca="1" si="184"/>
        <v>-531.22331944923417</v>
      </c>
      <c r="AO276" s="60">
        <f t="shared" ca="1" si="184"/>
        <v>531.22331944923417</v>
      </c>
      <c r="AP276" s="63">
        <f t="shared" si="147"/>
        <v>35</v>
      </c>
      <c r="AQ276" s="62">
        <f t="shared" si="148"/>
        <v>1.6500821606879241</v>
      </c>
      <c r="AR276" s="62">
        <f t="shared" si="149"/>
        <v>82.504108034396211</v>
      </c>
      <c r="AS276" s="62">
        <f t="shared" si="150"/>
        <v>165.00821606879242</v>
      </c>
      <c r="AT276" s="62">
        <f t="shared" si="151"/>
        <v>-82.504108034396211</v>
      </c>
      <c r="AU276" s="62">
        <f t="shared" si="152"/>
        <v>247.51232410318863</v>
      </c>
      <c r="AV276" s="62">
        <f t="shared" si="153"/>
        <v>-330.01643213758484</v>
      </c>
      <c r="AW276" s="63">
        <f t="shared" si="167"/>
        <v>-82.504108034396211</v>
      </c>
      <c r="AX276" s="61" t="str">
        <f t="shared" ca="1" si="155"/>
        <v/>
      </c>
      <c r="AY276" s="69">
        <f t="shared" ca="1" si="168"/>
        <v>9748.7766805507654</v>
      </c>
      <c r="AZ276" s="51">
        <f t="shared" si="156"/>
        <v>577.52875624077342</v>
      </c>
      <c r="BA276" s="55">
        <f t="shared" ca="1" si="157"/>
        <v>5.8801350289728792E-2</v>
      </c>
      <c r="BB276" s="55">
        <f t="shared" ca="1" si="169"/>
        <v>-0.46270578735041401</v>
      </c>
      <c r="BC276" s="64">
        <f t="shared" ca="1" si="158"/>
        <v>-260.81203131938122</v>
      </c>
      <c r="BE276" s="52" t="str">
        <f t="shared" ca="1" si="159"/>
        <v/>
      </c>
      <c r="BF276" s="52" t="str">
        <f t="shared" ca="1" si="160"/>
        <v/>
      </c>
      <c r="BG276" s="52">
        <f t="shared" ca="1" si="170"/>
        <v>14.099999999999952</v>
      </c>
      <c r="BH276" s="52" t="str">
        <f t="shared" ca="1" si="171"/>
        <v/>
      </c>
    </row>
    <row r="277" spans="19:60">
      <c r="S277" s="68">
        <f t="shared" si="183"/>
        <v>7</v>
      </c>
      <c r="T277" s="69">
        <f t="shared" si="183"/>
        <v>2</v>
      </c>
      <c r="U277" s="70">
        <f t="shared" si="161"/>
        <v>3</v>
      </c>
      <c r="V277" s="68">
        <f t="shared" si="182"/>
        <v>4</v>
      </c>
      <c r="W277" s="70">
        <f t="shared" si="182"/>
        <v>7</v>
      </c>
      <c r="X277" s="71">
        <f t="shared" si="182"/>
        <v>0.42857142857142855</v>
      </c>
      <c r="Y277" s="71">
        <f t="shared" si="182"/>
        <v>0.5</v>
      </c>
      <c r="Z277" s="69">
        <f t="shared" si="182"/>
        <v>10000</v>
      </c>
      <c r="AA277" s="69">
        <f t="shared" ca="1" si="182"/>
        <v>9821.692076715015</v>
      </c>
      <c r="AB277" s="69">
        <f t="shared" ca="1" si="163"/>
        <v>-178.30792328498501</v>
      </c>
      <c r="AC277" s="69">
        <f t="shared" ca="1" si="179"/>
        <v>179.70767495135402</v>
      </c>
      <c r="AD277" s="73">
        <f t="shared" si="173"/>
        <v>13.999999999999952</v>
      </c>
      <c r="AE277" s="69">
        <f t="shared" si="184"/>
        <v>0.70000000000000007</v>
      </c>
      <c r="AF277" s="69">
        <f t="shared" si="184"/>
        <v>5.6000000000000005</v>
      </c>
      <c r="AG277" s="78">
        <f t="shared" si="184"/>
        <v>200</v>
      </c>
      <c r="AH277" s="60">
        <f t="shared" si="184"/>
        <v>50</v>
      </c>
      <c r="AI277" s="60">
        <f t="shared" si="184"/>
        <v>280</v>
      </c>
      <c r="AJ277" s="60">
        <f t="shared" si="184"/>
        <v>10280</v>
      </c>
      <c r="AK277" s="60">
        <f t="shared" si="184"/>
        <v>423.30792328498489</v>
      </c>
      <c r="AL277" s="60">
        <f t="shared" si="184"/>
        <v>8.4661584656996975</v>
      </c>
      <c r="AM277" s="60">
        <f t="shared" ca="1" si="184"/>
        <v>-531.22331944923417</v>
      </c>
      <c r="AN277" s="60">
        <f t="shared" ca="1" si="184"/>
        <v>-531.22331944923417</v>
      </c>
      <c r="AO277" s="60">
        <f t="shared" ca="1" si="184"/>
        <v>531.22331944923417</v>
      </c>
      <c r="AP277" s="63">
        <f t="shared" si="147"/>
        <v>35</v>
      </c>
      <c r="AQ277" s="62">
        <f t="shared" si="148"/>
        <v>1.6547256046928376</v>
      </c>
      <c r="AR277" s="62">
        <f t="shared" si="149"/>
        <v>82.736280234641882</v>
      </c>
      <c r="AS277" s="62">
        <f t="shared" si="150"/>
        <v>165.47256046928376</v>
      </c>
      <c r="AT277" s="62">
        <f t="shared" si="151"/>
        <v>-82.736280234641882</v>
      </c>
      <c r="AU277" s="62">
        <f t="shared" si="152"/>
        <v>248.20884070392566</v>
      </c>
      <c r="AV277" s="62">
        <f t="shared" si="153"/>
        <v>-330.94512093856753</v>
      </c>
      <c r="AW277" s="63">
        <f t="shared" si="167"/>
        <v>-82.736280234641868</v>
      </c>
      <c r="AX277" s="61" t="str">
        <f t="shared" ca="1" si="155"/>
        <v/>
      </c>
      <c r="AY277" s="69">
        <f t="shared" ca="1" si="168"/>
        <v>9748.7766805507654</v>
      </c>
      <c r="AZ277" s="51">
        <f t="shared" si="156"/>
        <v>579.15396164249319</v>
      </c>
      <c r="BA277" s="55">
        <f t="shared" ca="1" si="157"/>
        <v>5.896682130928689E-2</v>
      </c>
      <c r="BB277" s="55">
        <f t="shared" ca="1" si="169"/>
        <v>-0.46400787306802166</v>
      </c>
      <c r="BC277" s="64">
        <f t="shared" ca="1" si="158"/>
        <v>-261.04420351962688</v>
      </c>
      <c r="BE277" s="52" t="str">
        <f t="shared" ca="1" si="159"/>
        <v/>
      </c>
      <c r="BF277" s="52" t="str">
        <f t="shared" ca="1" si="160"/>
        <v/>
      </c>
      <c r="BG277" s="52">
        <f t="shared" ca="1" si="170"/>
        <v>13.999999999999952</v>
      </c>
      <c r="BH277" s="52" t="str">
        <f t="shared" ca="1" si="171"/>
        <v/>
      </c>
    </row>
    <row r="278" spans="19:60">
      <c r="S278" s="68">
        <f t="shared" si="183"/>
        <v>7</v>
      </c>
      <c r="T278" s="69">
        <f t="shared" si="183"/>
        <v>2</v>
      </c>
      <c r="U278" s="70">
        <f t="shared" si="161"/>
        <v>3</v>
      </c>
      <c r="V278" s="68">
        <f t="shared" si="182"/>
        <v>4</v>
      </c>
      <c r="W278" s="70">
        <f t="shared" si="182"/>
        <v>7</v>
      </c>
      <c r="X278" s="71">
        <f t="shared" si="182"/>
        <v>0.42857142857142855</v>
      </c>
      <c r="Y278" s="71">
        <f t="shared" si="182"/>
        <v>0.5</v>
      </c>
      <c r="Z278" s="69">
        <f t="shared" si="182"/>
        <v>10000</v>
      </c>
      <c r="AA278" s="69">
        <f t="shared" ca="1" si="182"/>
        <v>9821.692076715015</v>
      </c>
      <c r="AB278" s="69">
        <f t="shared" ca="1" si="163"/>
        <v>-178.30792328498501</v>
      </c>
      <c r="AC278" s="69">
        <f t="shared" ca="1" si="179"/>
        <v>179.70767495135402</v>
      </c>
      <c r="AD278" s="73">
        <f t="shared" si="173"/>
        <v>13.899999999999952</v>
      </c>
      <c r="AE278" s="69">
        <f t="shared" si="184"/>
        <v>0.70000000000000007</v>
      </c>
      <c r="AF278" s="69">
        <f t="shared" si="184"/>
        <v>5.6000000000000005</v>
      </c>
      <c r="AG278" s="78">
        <f t="shared" si="184"/>
        <v>200</v>
      </c>
      <c r="AH278" s="60">
        <f t="shared" si="184"/>
        <v>50</v>
      </c>
      <c r="AI278" s="60">
        <f t="shared" si="184"/>
        <v>280</v>
      </c>
      <c r="AJ278" s="60">
        <f t="shared" si="184"/>
        <v>10280</v>
      </c>
      <c r="AK278" s="60">
        <f t="shared" si="184"/>
        <v>423.30792328498489</v>
      </c>
      <c r="AL278" s="60">
        <f t="shared" si="184"/>
        <v>8.4661584656996975</v>
      </c>
      <c r="AM278" s="60">
        <f t="shared" ca="1" si="184"/>
        <v>-531.22331944923417</v>
      </c>
      <c r="AN278" s="60">
        <f t="shared" ca="1" si="184"/>
        <v>-531.22331944923417</v>
      </c>
      <c r="AO278" s="60">
        <f t="shared" ca="1" si="184"/>
        <v>531.22331944923417</v>
      </c>
      <c r="AP278" s="63">
        <f t="shared" si="147"/>
        <v>35</v>
      </c>
      <c r="AQ278" s="62">
        <f t="shared" si="148"/>
        <v>1.659435860841707</v>
      </c>
      <c r="AR278" s="62">
        <f t="shared" si="149"/>
        <v>82.971793042085352</v>
      </c>
      <c r="AS278" s="62">
        <f t="shared" si="150"/>
        <v>165.9435860841707</v>
      </c>
      <c r="AT278" s="62">
        <f t="shared" si="151"/>
        <v>-82.971793042085352</v>
      </c>
      <c r="AU278" s="62">
        <f t="shared" si="152"/>
        <v>248.91537912625606</v>
      </c>
      <c r="AV278" s="62">
        <f t="shared" si="153"/>
        <v>-331.88717216834141</v>
      </c>
      <c r="AW278" s="63">
        <f t="shared" si="167"/>
        <v>-82.971793042085352</v>
      </c>
      <c r="AX278" s="61" t="str">
        <f t="shared" ca="1" si="155"/>
        <v/>
      </c>
      <c r="AY278" s="69">
        <f t="shared" ca="1" si="168"/>
        <v>9748.7766805507654</v>
      </c>
      <c r="AZ278" s="51">
        <f t="shared" si="156"/>
        <v>580.80255129459749</v>
      </c>
      <c r="BA278" s="55">
        <f t="shared" ca="1" si="157"/>
        <v>5.9134673206824258E-2</v>
      </c>
      <c r="BB278" s="55">
        <f t="shared" ca="1" si="169"/>
        <v>-0.4653286938319261</v>
      </c>
      <c r="BC278" s="64">
        <f t="shared" ca="1" si="158"/>
        <v>-261.27971632707033</v>
      </c>
      <c r="BE278" s="52" t="str">
        <f t="shared" ca="1" si="159"/>
        <v/>
      </c>
      <c r="BF278" s="52" t="str">
        <f t="shared" ca="1" si="160"/>
        <v/>
      </c>
      <c r="BG278" s="52">
        <f t="shared" ca="1" si="170"/>
        <v>13.899999999999952</v>
      </c>
      <c r="BH278" s="52" t="str">
        <f t="shared" ca="1" si="171"/>
        <v/>
      </c>
    </row>
    <row r="279" spans="19:60">
      <c r="S279" s="68">
        <f t="shared" si="183"/>
        <v>7</v>
      </c>
      <c r="T279" s="69">
        <f t="shared" si="183"/>
        <v>2</v>
      </c>
      <c r="U279" s="70">
        <f t="shared" si="161"/>
        <v>3</v>
      </c>
      <c r="V279" s="68">
        <f t="shared" si="182"/>
        <v>4</v>
      </c>
      <c r="W279" s="70">
        <f t="shared" si="182"/>
        <v>7</v>
      </c>
      <c r="X279" s="71">
        <f t="shared" si="182"/>
        <v>0.42857142857142855</v>
      </c>
      <c r="Y279" s="71">
        <f t="shared" si="182"/>
        <v>0.5</v>
      </c>
      <c r="Z279" s="69">
        <f t="shared" si="182"/>
        <v>10000</v>
      </c>
      <c r="AA279" s="69">
        <f t="shared" ca="1" si="182"/>
        <v>9821.692076715015</v>
      </c>
      <c r="AB279" s="69">
        <f t="shared" ca="1" si="163"/>
        <v>-178.30792328498501</v>
      </c>
      <c r="AC279" s="69">
        <f t="shared" ca="1" si="179"/>
        <v>179.70767495135402</v>
      </c>
      <c r="AD279" s="73">
        <f t="shared" si="173"/>
        <v>13.799999999999953</v>
      </c>
      <c r="AE279" s="69">
        <f t="shared" si="184"/>
        <v>0.70000000000000007</v>
      </c>
      <c r="AF279" s="69">
        <f t="shared" si="184"/>
        <v>5.6000000000000005</v>
      </c>
      <c r="AG279" s="78">
        <f t="shared" si="184"/>
        <v>200</v>
      </c>
      <c r="AH279" s="60">
        <f t="shared" si="184"/>
        <v>50</v>
      </c>
      <c r="AI279" s="60">
        <f t="shared" si="184"/>
        <v>280</v>
      </c>
      <c r="AJ279" s="60">
        <f t="shared" si="184"/>
        <v>10280</v>
      </c>
      <c r="AK279" s="60">
        <f t="shared" si="184"/>
        <v>423.30792328498489</v>
      </c>
      <c r="AL279" s="60">
        <f t="shared" si="184"/>
        <v>8.4661584656996975</v>
      </c>
      <c r="AM279" s="60">
        <f t="shared" ca="1" si="184"/>
        <v>-531.22331944923417</v>
      </c>
      <c r="AN279" s="60">
        <f t="shared" ca="1" si="184"/>
        <v>-531.22331944923417</v>
      </c>
      <c r="AO279" s="60">
        <f t="shared" ca="1" si="184"/>
        <v>531.22331944923417</v>
      </c>
      <c r="AP279" s="63">
        <f t="shared" si="147"/>
        <v>35</v>
      </c>
      <c r="AQ279" s="62">
        <f t="shared" si="148"/>
        <v>1.6642143815724442</v>
      </c>
      <c r="AR279" s="62">
        <f t="shared" si="149"/>
        <v>83.210719078622205</v>
      </c>
      <c r="AS279" s="62">
        <f t="shared" si="150"/>
        <v>166.42143815724441</v>
      </c>
      <c r="AT279" s="62">
        <f t="shared" si="151"/>
        <v>-83.210719078622205</v>
      </c>
      <c r="AU279" s="62">
        <f t="shared" si="152"/>
        <v>249.6321572358666</v>
      </c>
      <c r="AV279" s="62">
        <f t="shared" si="153"/>
        <v>-332.84287631448882</v>
      </c>
      <c r="AW279" s="63">
        <f t="shared" si="167"/>
        <v>-83.210719078622219</v>
      </c>
      <c r="AX279" s="61" t="str">
        <f t="shared" ca="1" si="155"/>
        <v/>
      </c>
      <c r="AY279" s="69">
        <f t="shared" ca="1" si="168"/>
        <v>9748.7766805507654</v>
      </c>
      <c r="AZ279" s="51">
        <f t="shared" si="156"/>
        <v>582.47503355035542</v>
      </c>
      <c r="BA279" s="55">
        <f t="shared" ca="1" si="157"/>
        <v>5.9304957740557808E-2</v>
      </c>
      <c r="BB279" s="55">
        <f t="shared" ca="1" si="169"/>
        <v>-0.46666865692574216</v>
      </c>
      <c r="BC279" s="64">
        <f t="shared" ca="1" si="158"/>
        <v>-261.51864236360723</v>
      </c>
      <c r="BE279" s="52" t="str">
        <f t="shared" ca="1" si="159"/>
        <v/>
      </c>
      <c r="BF279" s="52" t="str">
        <f t="shared" ca="1" si="160"/>
        <v/>
      </c>
      <c r="BG279" s="52">
        <f t="shared" ca="1" si="170"/>
        <v>13.799999999999953</v>
      </c>
      <c r="BH279" s="52" t="str">
        <f t="shared" ca="1" si="171"/>
        <v/>
      </c>
    </row>
    <row r="280" spans="19:60">
      <c r="S280" s="68">
        <f t="shared" si="183"/>
        <v>7</v>
      </c>
      <c r="T280" s="69">
        <f t="shared" si="183"/>
        <v>2</v>
      </c>
      <c r="U280" s="70">
        <f t="shared" si="161"/>
        <v>3</v>
      </c>
      <c r="V280" s="68">
        <f t="shared" si="182"/>
        <v>4</v>
      </c>
      <c r="W280" s="70">
        <f t="shared" si="182"/>
        <v>7</v>
      </c>
      <c r="X280" s="71">
        <f t="shared" si="182"/>
        <v>0.42857142857142855</v>
      </c>
      <c r="Y280" s="71">
        <f t="shared" si="182"/>
        <v>0.5</v>
      </c>
      <c r="Z280" s="69">
        <f t="shared" si="182"/>
        <v>10000</v>
      </c>
      <c r="AA280" s="69">
        <f t="shared" ca="1" si="182"/>
        <v>9821.692076715015</v>
      </c>
      <c r="AB280" s="69">
        <f t="shared" ca="1" si="163"/>
        <v>-178.30792328498501</v>
      </c>
      <c r="AC280" s="69">
        <f t="shared" ca="1" si="179"/>
        <v>179.70767495135402</v>
      </c>
      <c r="AD280" s="73">
        <f t="shared" si="173"/>
        <v>13.699999999999953</v>
      </c>
      <c r="AE280" s="69">
        <f t="shared" si="184"/>
        <v>0.70000000000000007</v>
      </c>
      <c r="AF280" s="69">
        <f t="shared" si="184"/>
        <v>5.6000000000000005</v>
      </c>
      <c r="AG280" s="78">
        <f t="shared" si="184"/>
        <v>200</v>
      </c>
      <c r="AH280" s="60">
        <f t="shared" si="184"/>
        <v>50</v>
      </c>
      <c r="AI280" s="60">
        <f t="shared" si="184"/>
        <v>280</v>
      </c>
      <c r="AJ280" s="60">
        <f t="shared" si="184"/>
        <v>10280</v>
      </c>
      <c r="AK280" s="60">
        <f t="shared" si="184"/>
        <v>423.30792328498489</v>
      </c>
      <c r="AL280" s="60">
        <f t="shared" si="184"/>
        <v>8.4661584656996975</v>
      </c>
      <c r="AM280" s="60">
        <f t="shared" ca="1" si="184"/>
        <v>-531.22331944923417</v>
      </c>
      <c r="AN280" s="60">
        <f t="shared" ca="1" si="184"/>
        <v>-531.22331944923417</v>
      </c>
      <c r="AO280" s="60">
        <f t="shared" ca="1" si="184"/>
        <v>531.22331944923417</v>
      </c>
      <c r="AP280" s="63">
        <f t="shared" si="147"/>
        <v>35</v>
      </c>
      <c r="AQ280" s="62">
        <f t="shared" si="148"/>
        <v>1.6690626617299071</v>
      </c>
      <c r="AR280" s="62">
        <f t="shared" si="149"/>
        <v>83.453133086495356</v>
      </c>
      <c r="AS280" s="62">
        <f t="shared" si="150"/>
        <v>166.90626617299071</v>
      </c>
      <c r="AT280" s="62">
        <f t="shared" si="151"/>
        <v>-83.453133086495356</v>
      </c>
      <c r="AU280" s="62">
        <f t="shared" si="152"/>
        <v>250.35939925948605</v>
      </c>
      <c r="AV280" s="62">
        <f t="shared" si="153"/>
        <v>-333.81253234598142</v>
      </c>
      <c r="AW280" s="63">
        <f t="shared" si="167"/>
        <v>-83.45313308649537</v>
      </c>
      <c r="AX280" s="61" t="str">
        <f t="shared" ca="1" si="155"/>
        <v/>
      </c>
      <c r="AY280" s="69">
        <f t="shared" ca="1" si="168"/>
        <v>9748.7766805507654</v>
      </c>
      <c r="AZ280" s="51">
        <f t="shared" si="156"/>
        <v>584.17193160546753</v>
      </c>
      <c r="BA280" s="55">
        <f t="shared" ca="1" si="157"/>
        <v>5.9477728179893316E-2</v>
      </c>
      <c r="BB280" s="55">
        <f t="shared" ca="1" si="169"/>
        <v>-0.46802818152457731</v>
      </c>
      <c r="BC280" s="64">
        <f t="shared" ca="1" si="158"/>
        <v>-261.76105637148038</v>
      </c>
      <c r="BE280" s="52" t="str">
        <f t="shared" ca="1" si="159"/>
        <v/>
      </c>
      <c r="BF280" s="52" t="str">
        <f t="shared" ca="1" si="160"/>
        <v/>
      </c>
      <c r="BG280" s="52">
        <f t="shared" ca="1" si="170"/>
        <v>13.699999999999953</v>
      </c>
      <c r="BH280" s="52" t="str">
        <f t="shared" ca="1" si="171"/>
        <v/>
      </c>
    </row>
    <row r="281" spans="19:60">
      <c r="S281" s="68">
        <f t="shared" si="183"/>
        <v>7</v>
      </c>
      <c r="T281" s="69">
        <f t="shared" si="183"/>
        <v>2</v>
      </c>
      <c r="U281" s="70">
        <f t="shared" si="161"/>
        <v>3</v>
      </c>
      <c r="V281" s="68">
        <f t="shared" si="182"/>
        <v>4</v>
      </c>
      <c r="W281" s="70">
        <f t="shared" si="182"/>
        <v>7</v>
      </c>
      <c r="X281" s="71">
        <f t="shared" si="182"/>
        <v>0.42857142857142855</v>
      </c>
      <c r="Y281" s="71">
        <f t="shared" si="182"/>
        <v>0.5</v>
      </c>
      <c r="Z281" s="69">
        <f t="shared" si="182"/>
        <v>10000</v>
      </c>
      <c r="AA281" s="69">
        <f t="shared" ca="1" si="182"/>
        <v>9821.692076715015</v>
      </c>
      <c r="AB281" s="69">
        <f t="shared" ca="1" si="163"/>
        <v>-178.30792328498501</v>
      </c>
      <c r="AC281" s="69">
        <f t="shared" ca="1" si="179"/>
        <v>179.70767495135402</v>
      </c>
      <c r="AD281" s="73">
        <f t="shared" si="173"/>
        <v>13.599999999999953</v>
      </c>
      <c r="AE281" s="69">
        <f t="shared" si="184"/>
        <v>0.70000000000000007</v>
      </c>
      <c r="AF281" s="69">
        <f t="shared" si="184"/>
        <v>5.6000000000000005</v>
      </c>
      <c r="AG281" s="78">
        <f t="shared" si="184"/>
        <v>200</v>
      </c>
      <c r="AH281" s="60">
        <f t="shared" si="184"/>
        <v>50</v>
      </c>
      <c r="AI281" s="60">
        <f t="shared" si="184"/>
        <v>280</v>
      </c>
      <c r="AJ281" s="60">
        <f t="shared" si="184"/>
        <v>10280</v>
      </c>
      <c r="AK281" s="60">
        <f t="shared" si="184"/>
        <v>423.30792328498489</v>
      </c>
      <c r="AL281" s="60">
        <f t="shared" si="184"/>
        <v>8.4661584656996975</v>
      </c>
      <c r="AM281" s="60">
        <f t="shared" ca="1" si="184"/>
        <v>-531.22331944923417</v>
      </c>
      <c r="AN281" s="60">
        <f t="shared" ca="1" si="184"/>
        <v>-531.22331944923417</v>
      </c>
      <c r="AO281" s="60">
        <f t="shared" ca="1" si="184"/>
        <v>531.22331944923417</v>
      </c>
      <c r="AP281" s="63">
        <f t="shared" ref="AP281:AP344" si="185">AE281*AH281</f>
        <v>35</v>
      </c>
      <c r="AQ281" s="62">
        <f t="shared" ref="AQ281:AQ344" si="186">IF(AL281=0,1,(1+(AL281+AE281)/(AD281*(T281-1))))</f>
        <v>1.67398224012498</v>
      </c>
      <c r="AR281" s="62">
        <f t="shared" ref="AR281:AR344" si="187">IF(AQ281&lt;=0,AH281,AQ281*AH281)</f>
        <v>83.699112006248995</v>
      </c>
      <c r="AS281" s="62">
        <f t="shared" ref="AS281:AS344" si="188">(T281*AR281)</f>
        <v>167.39822401249799</v>
      </c>
      <c r="AT281" s="62">
        <f t="shared" ref="AT281:AT344" si="189">-AR281</f>
        <v>-83.699112006248995</v>
      </c>
      <c r="AU281" s="62">
        <f t="shared" ref="AU281:AU344" si="190">(AS281+AT281)*U281</f>
        <v>251.097336018747</v>
      </c>
      <c r="AV281" s="62">
        <f t="shared" ref="AV281:AV344" si="191">AT281*V281</f>
        <v>-334.79644802499598</v>
      </c>
      <c r="AW281" s="63">
        <f t="shared" si="167"/>
        <v>-83.699112006248981</v>
      </c>
      <c r="AX281" s="61" t="str">
        <f t="shared" ref="AX281:AX344" ca="1" si="192">IF(AY281+AW281&gt;AJ281,"VINTO","")</f>
        <v/>
      </c>
      <c r="AY281" s="69">
        <f t="shared" ca="1" si="168"/>
        <v>9748.7766805507654</v>
      </c>
      <c r="AZ281" s="51">
        <f t="shared" ref="AZ281:AZ344" si="193">AR281*W281</f>
        <v>585.89378404374293</v>
      </c>
      <c r="BA281" s="55">
        <f t="shared" ref="BA281:BA344" ca="1" si="194">IFERROR(AZ281/AA281,0)</f>
        <v>5.9653039360983741E-2</v>
      </c>
      <c r="BB281" s="55">
        <f t="shared" ca="1" si="169"/>
        <v>-0.46940769913221875</v>
      </c>
      <c r="BC281" s="64">
        <f t="shared" ref="BC281:BC344" ca="1" si="195">AW281+AB281</f>
        <v>-262.00703529123399</v>
      </c>
      <c r="BE281" s="52" t="str">
        <f t="shared" ref="BE281:BE344" ca="1" si="196">IF(((AR281-AC281)/AC281)&gt;=BE$4,AD281,"")</f>
        <v/>
      </c>
      <c r="BF281" s="52" t="str">
        <f t="shared" ref="BF281:BF344" ca="1" si="197">IF(AX281="","",AD281)</f>
        <v/>
      </c>
      <c r="BG281" s="52">
        <f t="shared" ca="1" si="170"/>
        <v>13.599999999999953</v>
      </c>
      <c r="BH281" s="52" t="str">
        <f t="shared" ca="1" si="171"/>
        <v/>
      </c>
    </row>
    <row r="282" spans="19:60">
      <c r="S282" s="68">
        <f t="shared" si="183"/>
        <v>7</v>
      </c>
      <c r="T282" s="69">
        <f t="shared" si="183"/>
        <v>2</v>
      </c>
      <c r="U282" s="70">
        <f t="shared" ref="U282:U345" si="198">ROUND((1/T282)*S282,0)-1</f>
        <v>3</v>
      </c>
      <c r="V282" s="68">
        <f t="shared" ref="V282:AA297" si="199">V281</f>
        <v>4</v>
      </c>
      <c r="W282" s="70">
        <f t="shared" si="199"/>
        <v>7</v>
      </c>
      <c r="X282" s="71">
        <f t="shared" si="199"/>
        <v>0.42857142857142855</v>
      </c>
      <c r="Y282" s="71">
        <f t="shared" si="199"/>
        <v>0.5</v>
      </c>
      <c r="Z282" s="69">
        <f t="shared" si="199"/>
        <v>10000</v>
      </c>
      <c r="AA282" s="69">
        <f t="shared" ca="1" si="199"/>
        <v>9821.692076715015</v>
      </c>
      <c r="AB282" s="69">
        <f t="shared" ref="AB282:AB345" ca="1" si="200">AA282-Z282</f>
        <v>-178.30792328498501</v>
      </c>
      <c r="AC282" s="69">
        <f t="shared" ref="AC282:AC313" ca="1" si="201">AC281</f>
        <v>179.70767495135402</v>
      </c>
      <c r="AD282" s="73">
        <f t="shared" si="173"/>
        <v>13.499999999999954</v>
      </c>
      <c r="AE282" s="69">
        <f t="shared" si="184"/>
        <v>0.70000000000000007</v>
      </c>
      <c r="AF282" s="69">
        <f t="shared" si="184"/>
        <v>5.6000000000000005</v>
      </c>
      <c r="AG282" s="78">
        <f t="shared" si="184"/>
        <v>200</v>
      </c>
      <c r="AH282" s="60">
        <f t="shared" si="184"/>
        <v>50</v>
      </c>
      <c r="AI282" s="60">
        <f t="shared" si="184"/>
        <v>280</v>
      </c>
      <c r="AJ282" s="60">
        <f t="shared" si="184"/>
        <v>10280</v>
      </c>
      <c r="AK282" s="60">
        <f t="shared" si="184"/>
        <v>423.30792328498489</v>
      </c>
      <c r="AL282" s="60">
        <f t="shared" si="184"/>
        <v>8.4661584656996975</v>
      </c>
      <c r="AM282" s="60">
        <f t="shared" ca="1" si="184"/>
        <v>-531.22331944923417</v>
      </c>
      <c r="AN282" s="60">
        <f t="shared" ca="1" si="184"/>
        <v>-531.22331944923417</v>
      </c>
      <c r="AO282" s="60">
        <f t="shared" ca="1" si="184"/>
        <v>531.22331944923417</v>
      </c>
      <c r="AP282" s="63">
        <f t="shared" si="185"/>
        <v>35</v>
      </c>
      <c r="AQ282" s="62">
        <f t="shared" si="186"/>
        <v>1.6789747011629428</v>
      </c>
      <c r="AR282" s="62">
        <f t="shared" si="187"/>
        <v>83.948735058147136</v>
      </c>
      <c r="AS282" s="62">
        <f t="shared" si="188"/>
        <v>167.89747011629427</v>
      </c>
      <c r="AT282" s="62">
        <f t="shared" si="189"/>
        <v>-83.948735058147136</v>
      </c>
      <c r="AU282" s="62">
        <f t="shared" si="190"/>
        <v>251.84620517444142</v>
      </c>
      <c r="AV282" s="62">
        <f t="shared" si="191"/>
        <v>-335.79494023258854</v>
      </c>
      <c r="AW282" s="63">
        <f t="shared" ref="AW282:AW345" si="202">SUM(AU282:AV282)</f>
        <v>-83.948735058147122</v>
      </c>
      <c r="AX282" s="61" t="str">
        <f t="shared" ca="1" si="192"/>
        <v/>
      </c>
      <c r="AY282" s="69">
        <f t="shared" ref="AY282:AY345" ca="1" si="203">AY281</f>
        <v>9748.7766805507654</v>
      </c>
      <c r="AZ282" s="51">
        <f t="shared" si="193"/>
        <v>587.64114540702997</v>
      </c>
      <c r="BA282" s="55">
        <f t="shared" ca="1" si="194"/>
        <v>5.9830947744757002E-2</v>
      </c>
      <c r="BB282" s="55">
        <f t="shared" ref="BB282:BB345" ca="1" si="204">IFERROR(AW282/ABS(AB282),0)</f>
        <v>-0.47080765403775132</v>
      </c>
      <c r="BC282" s="64">
        <f t="shared" ca="1" si="195"/>
        <v>-262.25665834313213</v>
      </c>
      <c r="BE282" s="52" t="str">
        <f t="shared" ca="1" si="196"/>
        <v/>
      </c>
      <c r="BF282" s="52" t="str">
        <f t="shared" ca="1" si="197"/>
        <v/>
      </c>
      <c r="BG282" s="52">
        <f t="shared" ref="BG282:BG345" ca="1" si="205">IF(BA282&lt;=BG$213,AD282,"")</f>
        <v>13.499999999999954</v>
      </c>
      <c r="BH282" s="52" t="str">
        <f t="shared" ref="BH282:BH345" ca="1" si="206">IF(BB282&gt;=BH$213,AD282,"")</f>
        <v/>
      </c>
    </row>
    <row r="283" spans="19:60">
      <c r="S283" s="68">
        <f t="shared" ref="S283:T298" si="207">S282</f>
        <v>7</v>
      </c>
      <c r="T283" s="69">
        <f t="shared" si="207"/>
        <v>2</v>
      </c>
      <c r="U283" s="70">
        <f t="shared" si="198"/>
        <v>3</v>
      </c>
      <c r="V283" s="68">
        <f t="shared" si="199"/>
        <v>4</v>
      </c>
      <c r="W283" s="70">
        <f t="shared" si="199"/>
        <v>7</v>
      </c>
      <c r="X283" s="71">
        <f t="shared" si="199"/>
        <v>0.42857142857142855</v>
      </c>
      <c r="Y283" s="71">
        <f t="shared" si="199"/>
        <v>0.5</v>
      </c>
      <c r="Z283" s="69">
        <f t="shared" si="199"/>
        <v>10000</v>
      </c>
      <c r="AA283" s="69">
        <f t="shared" ca="1" si="199"/>
        <v>9821.692076715015</v>
      </c>
      <c r="AB283" s="69">
        <f t="shared" ca="1" si="200"/>
        <v>-178.30792328498501</v>
      </c>
      <c r="AC283" s="69">
        <f t="shared" ca="1" si="201"/>
        <v>179.70767495135402</v>
      </c>
      <c r="AD283" s="73">
        <f t="shared" ref="AD283:AD346" si="208">AD282-0.1</f>
        <v>13.399999999999954</v>
      </c>
      <c r="AE283" s="69">
        <f t="shared" ref="AE283:AO298" si="209">AE282</f>
        <v>0.70000000000000007</v>
      </c>
      <c r="AF283" s="69">
        <f t="shared" si="209"/>
        <v>5.6000000000000005</v>
      </c>
      <c r="AG283" s="78">
        <f t="shared" si="209"/>
        <v>200</v>
      </c>
      <c r="AH283" s="60">
        <f t="shared" si="209"/>
        <v>50</v>
      </c>
      <c r="AI283" s="60">
        <f t="shared" si="209"/>
        <v>280</v>
      </c>
      <c r="AJ283" s="60">
        <f t="shared" si="209"/>
        <v>10280</v>
      </c>
      <c r="AK283" s="60">
        <f t="shared" si="209"/>
        <v>423.30792328498489</v>
      </c>
      <c r="AL283" s="60">
        <f t="shared" si="209"/>
        <v>8.4661584656996975</v>
      </c>
      <c r="AM283" s="60">
        <f t="shared" ca="1" si="209"/>
        <v>-531.22331944923417</v>
      </c>
      <c r="AN283" s="60">
        <f t="shared" ca="1" si="209"/>
        <v>-531.22331944923417</v>
      </c>
      <c r="AO283" s="60">
        <f t="shared" ca="1" si="209"/>
        <v>531.22331944923417</v>
      </c>
      <c r="AP283" s="63">
        <f t="shared" si="185"/>
        <v>35</v>
      </c>
      <c r="AQ283" s="62">
        <f t="shared" si="186"/>
        <v>1.6840416765447559</v>
      </c>
      <c r="AR283" s="62">
        <f t="shared" si="187"/>
        <v>84.2020838272378</v>
      </c>
      <c r="AS283" s="62">
        <f t="shared" si="188"/>
        <v>168.4041676544756</v>
      </c>
      <c r="AT283" s="62">
        <f t="shared" si="189"/>
        <v>-84.2020838272378</v>
      </c>
      <c r="AU283" s="62">
        <f t="shared" si="190"/>
        <v>252.6062514817134</v>
      </c>
      <c r="AV283" s="62">
        <f t="shared" si="191"/>
        <v>-336.8083353089512</v>
      </c>
      <c r="AW283" s="63">
        <f t="shared" si="202"/>
        <v>-84.2020838272378</v>
      </c>
      <c r="AX283" s="61" t="str">
        <f t="shared" ca="1" si="192"/>
        <v/>
      </c>
      <c r="AY283" s="69">
        <f t="shared" ca="1" si="203"/>
        <v>9748.7766805507654</v>
      </c>
      <c r="AZ283" s="51">
        <f t="shared" si="193"/>
        <v>589.41458679066454</v>
      </c>
      <c r="BA283" s="55">
        <f t="shared" ca="1" si="194"/>
        <v>6.0011511477541808E-2</v>
      </c>
      <c r="BB283" s="55">
        <f t="shared" ca="1" si="204"/>
        <v>-0.47222850379262032</v>
      </c>
      <c r="BC283" s="64">
        <f t="shared" ca="1" si="195"/>
        <v>-262.51000711222281</v>
      </c>
      <c r="BE283" s="52" t="str">
        <f t="shared" ca="1" si="196"/>
        <v/>
      </c>
      <c r="BF283" s="52" t="str">
        <f t="shared" ca="1" si="197"/>
        <v/>
      </c>
      <c r="BG283" s="52">
        <f t="shared" ca="1" si="205"/>
        <v>13.399999999999954</v>
      </c>
      <c r="BH283" s="52" t="str">
        <f t="shared" ca="1" si="206"/>
        <v/>
      </c>
    </row>
    <row r="284" spans="19:60">
      <c r="S284" s="68">
        <f t="shared" si="207"/>
        <v>7</v>
      </c>
      <c r="T284" s="69">
        <f t="shared" si="207"/>
        <v>2</v>
      </c>
      <c r="U284" s="70">
        <f t="shared" si="198"/>
        <v>3</v>
      </c>
      <c r="V284" s="68">
        <f t="shared" si="199"/>
        <v>4</v>
      </c>
      <c r="W284" s="70">
        <f t="shared" si="199"/>
        <v>7</v>
      </c>
      <c r="X284" s="71">
        <f t="shared" si="199"/>
        <v>0.42857142857142855</v>
      </c>
      <c r="Y284" s="71">
        <f t="shared" si="199"/>
        <v>0.5</v>
      </c>
      <c r="Z284" s="69">
        <f t="shared" si="199"/>
        <v>10000</v>
      </c>
      <c r="AA284" s="69">
        <f t="shared" ca="1" si="199"/>
        <v>9821.692076715015</v>
      </c>
      <c r="AB284" s="69">
        <f t="shared" ca="1" si="200"/>
        <v>-178.30792328498501</v>
      </c>
      <c r="AC284" s="69">
        <f t="shared" ca="1" si="201"/>
        <v>179.70767495135402</v>
      </c>
      <c r="AD284" s="73">
        <f t="shared" si="208"/>
        <v>13.299999999999955</v>
      </c>
      <c r="AE284" s="69">
        <f t="shared" si="209"/>
        <v>0.70000000000000007</v>
      </c>
      <c r="AF284" s="69">
        <f t="shared" si="209"/>
        <v>5.6000000000000005</v>
      </c>
      <c r="AG284" s="78">
        <f t="shared" si="209"/>
        <v>200</v>
      </c>
      <c r="AH284" s="60">
        <f t="shared" si="209"/>
        <v>50</v>
      </c>
      <c r="AI284" s="60">
        <f t="shared" si="209"/>
        <v>280</v>
      </c>
      <c r="AJ284" s="60">
        <f t="shared" si="209"/>
        <v>10280</v>
      </c>
      <c r="AK284" s="60">
        <f t="shared" si="209"/>
        <v>423.30792328498489</v>
      </c>
      <c r="AL284" s="60">
        <f t="shared" si="209"/>
        <v>8.4661584656996975</v>
      </c>
      <c r="AM284" s="60">
        <f t="shared" ca="1" si="209"/>
        <v>-531.22331944923417</v>
      </c>
      <c r="AN284" s="60">
        <f t="shared" ca="1" si="209"/>
        <v>-531.22331944923417</v>
      </c>
      <c r="AO284" s="60">
        <f t="shared" ca="1" si="209"/>
        <v>531.22331944923417</v>
      </c>
      <c r="AP284" s="63">
        <f t="shared" si="185"/>
        <v>35</v>
      </c>
      <c r="AQ284" s="62">
        <f t="shared" si="186"/>
        <v>1.6891848470450923</v>
      </c>
      <c r="AR284" s="62">
        <f t="shared" si="187"/>
        <v>84.45924235225462</v>
      </c>
      <c r="AS284" s="62">
        <f t="shared" si="188"/>
        <v>168.91848470450924</v>
      </c>
      <c r="AT284" s="62">
        <f t="shared" si="189"/>
        <v>-84.45924235225462</v>
      </c>
      <c r="AU284" s="62">
        <f t="shared" si="190"/>
        <v>253.37772705676386</v>
      </c>
      <c r="AV284" s="62">
        <f t="shared" si="191"/>
        <v>-337.83696940901848</v>
      </c>
      <c r="AW284" s="63">
        <f t="shared" si="202"/>
        <v>-84.45924235225462</v>
      </c>
      <c r="AX284" s="61" t="str">
        <f t="shared" ca="1" si="192"/>
        <v/>
      </c>
      <c r="AY284" s="69">
        <f t="shared" ca="1" si="203"/>
        <v>9748.7766805507654</v>
      </c>
      <c r="AZ284" s="51">
        <f t="shared" si="193"/>
        <v>591.21469646578237</v>
      </c>
      <c r="BA284" s="55">
        <f t="shared" ca="1" si="194"/>
        <v>6.0194790454428639E-2</v>
      </c>
      <c r="BB284" s="55">
        <f t="shared" ca="1" si="204"/>
        <v>-0.47367071970921654</v>
      </c>
      <c r="BC284" s="64">
        <f t="shared" ca="1" si="195"/>
        <v>-262.7671656372396</v>
      </c>
      <c r="BE284" s="52" t="str">
        <f t="shared" ca="1" si="196"/>
        <v/>
      </c>
      <c r="BF284" s="52" t="str">
        <f t="shared" ca="1" si="197"/>
        <v/>
      </c>
      <c r="BG284" s="52">
        <f t="shared" ca="1" si="205"/>
        <v>13.299999999999955</v>
      </c>
      <c r="BH284" s="52" t="str">
        <f t="shared" ca="1" si="206"/>
        <v/>
      </c>
    </row>
    <row r="285" spans="19:60">
      <c r="S285" s="68">
        <f t="shared" si="207"/>
        <v>7</v>
      </c>
      <c r="T285" s="69">
        <f t="shared" si="207"/>
        <v>2</v>
      </c>
      <c r="U285" s="70">
        <f t="shared" si="198"/>
        <v>3</v>
      </c>
      <c r="V285" s="68">
        <f t="shared" si="199"/>
        <v>4</v>
      </c>
      <c r="W285" s="70">
        <f t="shared" si="199"/>
        <v>7</v>
      </c>
      <c r="X285" s="71">
        <f t="shared" si="199"/>
        <v>0.42857142857142855</v>
      </c>
      <c r="Y285" s="71">
        <f t="shared" si="199"/>
        <v>0.5</v>
      </c>
      <c r="Z285" s="69">
        <f t="shared" si="199"/>
        <v>10000</v>
      </c>
      <c r="AA285" s="69">
        <f t="shared" ca="1" si="199"/>
        <v>9821.692076715015</v>
      </c>
      <c r="AB285" s="69">
        <f t="shared" ca="1" si="200"/>
        <v>-178.30792328498501</v>
      </c>
      <c r="AC285" s="69">
        <f t="shared" ca="1" si="201"/>
        <v>179.70767495135402</v>
      </c>
      <c r="AD285" s="73">
        <f t="shared" si="208"/>
        <v>13.199999999999955</v>
      </c>
      <c r="AE285" s="69">
        <f t="shared" si="209"/>
        <v>0.70000000000000007</v>
      </c>
      <c r="AF285" s="69">
        <f t="shared" si="209"/>
        <v>5.6000000000000005</v>
      </c>
      <c r="AG285" s="78">
        <f t="shared" si="209"/>
        <v>200</v>
      </c>
      <c r="AH285" s="60">
        <f t="shared" si="209"/>
        <v>50</v>
      </c>
      <c r="AI285" s="60">
        <f t="shared" si="209"/>
        <v>280</v>
      </c>
      <c r="AJ285" s="60">
        <f t="shared" si="209"/>
        <v>10280</v>
      </c>
      <c r="AK285" s="60">
        <f t="shared" si="209"/>
        <v>423.30792328498489</v>
      </c>
      <c r="AL285" s="60">
        <f t="shared" si="209"/>
        <v>8.4661584656996975</v>
      </c>
      <c r="AM285" s="60">
        <f t="shared" ca="1" si="209"/>
        <v>-531.22331944923417</v>
      </c>
      <c r="AN285" s="60">
        <f t="shared" ca="1" si="209"/>
        <v>-531.22331944923417</v>
      </c>
      <c r="AO285" s="60">
        <f t="shared" ca="1" si="209"/>
        <v>531.22331944923417</v>
      </c>
      <c r="AP285" s="63">
        <f t="shared" si="185"/>
        <v>35</v>
      </c>
      <c r="AQ285" s="62">
        <f t="shared" si="186"/>
        <v>1.6944059443711916</v>
      </c>
      <c r="AR285" s="62">
        <f t="shared" si="187"/>
        <v>84.72029721855958</v>
      </c>
      <c r="AS285" s="62">
        <f t="shared" si="188"/>
        <v>169.44059443711916</v>
      </c>
      <c r="AT285" s="62">
        <f t="shared" si="189"/>
        <v>-84.72029721855958</v>
      </c>
      <c r="AU285" s="62">
        <f t="shared" si="190"/>
        <v>254.16089165567874</v>
      </c>
      <c r="AV285" s="62">
        <f t="shared" si="191"/>
        <v>-338.88118887423832</v>
      </c>
      <c r="AW285" s="63">
        <f t="shared" si="202"/>
        <v>-84.72029721855958</v>
      </c>
      <c r="AX285" s="61" t="str">
        <f t="shared" ca="1" si="192"/>
        <v/>
      </c>
      <c r="AY285" s="69">
        <f t="shared" ca="1" si="203"/>
        <v>9748.7766805507654</v>
      </c>
      <c r="AZ285" s="51">
        <f t="shared" si="193"/>
        <v>593.04208052991703</v>
      </c>
      <c r="BA285" s="55">
        <f t="shared" ca="1" si="194"/>
        <v>6.0380846385510716E-2</v>
      </c>
      <c r="BB285" s="55">
        <f t="shared" ca="1" si="204"/>
        <v>-0.47513478738212483</v>
      </c>
      <c r="BC285" s="64">
        <f t="shared" ca="1" si="195"/>
        <v>-263.02822050354462</v>
      </c>
      <c r="BE285" s="52" t="str">
        <f t="shared" ca="1" si="196"/>
        <v/>
      </c>
      <c r="BF285" s="52" t="str">
        <f t="shared" ca="1" si="197"/>
        <v/>
      </c>
      <c r="BG285" s="52">
        <f t="shared" ca="1" si="205"/>
        <v>13.199999999999955</v>
      </c>
      <c r="BH285" s="52" t="str">
        <f t="shared" ca="1" si="206"/>
        <v/>
      </c>
    </row>
    <row r="286" spans="19:60">
      <c r="S286" s="68">
        <f t="shared" si="207"/>
        <v>7</v>
      </c>
      <c r="T286" s="69">
        <f t="shared" si="207"/>
        <v>2</v>
      </c>
      <c r="U286" s="70">
        <f t="shared" si="198"/>
        <v>3</v>
      </c>
      <c r="V286" s="68">
        <f t="shared" si="199"/>
        <v>4</v>
      </c>
      <c r="W286" s="70">
        <f t="shared" si="199"/>
        <v>7</v>
      </c>
      <c r="X286" s="71">
        <f t="shared" si="199"/>
        <v>0.42857142857142855</v>
      </c>
      <c r="Y286" s="71">
        <f t="shared" si="199"/>
        <v>0.5</v>
      </c>
      <c r="Z286" s="69">
        <f t="shared" si="199"/>
        <v>10000</v>
      </c>
      <c r="AA286" s="69">
        <f t="shared" ca="1" si="199"/>
        <v>9821.692076715015</v>
      </c>
      <c r="AB286" s="69">
        <f t="shared" ca="1" si="200"/>
        <v>-178.30792328498501</v>
      </c>
      <c r="AC286" s="69">
        <f t="shared" ca="1" si="201"/>
        <v>179.70767495135402</v>
      </c>
      <c r="AD286" s="73">
        <f t="shared" si="208"/>
        <v>13.099999999999955</v>
      </c>
      <c r="AE286" s="69">
        <f t="shared" si="209"/>
        <v>0.70000000000000007</v>
      </c>
      <c r="AF286" s="69">
        <f t="shared" si="209"/>
        <v>5.6000000000000005</v>
      </c>
      <c r="AG286" s="78">
        <f t="shared" si="209"/>
        <v>200</v>
      </c>
      <c r="AH286" s="60">
        <f t="shared" si="209"/>
        <v>50</v>
      </c>
      <c r="AI286" s="60">
        <f t="shared" si="209"/>
        <v>280</v>
      </c>
      <c r="AJ286" s="60">
        <f t="shared" si="209"/>
        <v>10280</v>
      </c>
      <c r="AK286" s="60">
        <f t="shared" si="209"/>
        <v>423.30792328498489</v>
      </c>
      <c r="AL286" s="60">
        <f t="shared" si="209"/>
        <v>8.4661584656996975</v>
      </c>
      <c r="AM286" s="60">
        <f t="shared" ca="1" si="209"/>
        <v>-531.22331944923417</v>
      </c>
      <c r="AN286" s="60">
        <f t="shared" ca="1" si="209"/>
        <v>-531.22331944923417</v>
      </c>
      <c r="AO286" s="60">
        <f t="shared" ca="1" si="209"/>
        <v>531.22331944923417</v>
      </c>
      <c r="AP286" s="63">
        <f t="shared" si="185"/>
        <v>35</v>
      </c>
      <c r="AQ286" s="62">
        <f t="shared" si="186"/>
        <v>1.6997067531068495</v>
      </c>
      <c r="AR286" s="62">
        <f t="shared" si="187"/>
        <v>84.985337655342477</v>
      </c>
      <c r="AS286" s="62">
        <f t="shared" si="188"/>
        <v>169.97067531068495</v>
      </c>
      <c r="AT286" s="62">
        <f t="shared" si="189"/>
        <v>-84.985337655342477</v>
      </c>
      <c r="AU286" s="62">
        <f t="shared" si="190"/>
        <v>254.95601296602743</v>
      </c>
      <c r="AV286" s="62">
        <f t="shared" si="191"/>
        <v>-339.94135062136991</v>
      </c>
      <c r="AW286" s="63">
        <f t="shared" si="202"/>
        <v>-84.985337655342477</v>
      </c>
      <c r="AX286" s="61" t="str">
        <f t="shared" ca="1" si="192"/>
        <v/>
      </c>
      <c r="AY286" s="69">
        <f t="shared" ca="1" si="203"/>
        <v>9748.7766805507654</v>
      </c>
      <c r="AZ286" s="51">
        <f t="shared" si="193"/>
        <v>594.89736358739731</v>
      </c>
      <c r="BA286" s="55">
        <f t="shared" ca="1" si="194"/>
        <v>6.0569742865158933E-2</v>
      </c>
      <c r="BB286" s="55">
        <f t="shared" ca="1" si="204"/>
        <v>-0.47662120723324547</v>
      </c>
      <c r="BC286" s="64">
        <f t="shared" ca="1" si="195"/>
        <v>-263.29326094032751</v>
      </c>
      <c r="BE286" s="52" t="str">
        <f t="shared" ca="1" si="196"/>
        <v/>
      </c>
      <c r="BF286" s="52" t="str">
        <f t="shared" ca="1" si="197"/>
        <v/>
      </c>
      <c r="BG286" s="52">
        <f t="shared" ca="1" si="205"/>
        <v>13.099999999999955</v>
      </c>
      <c r="BH286" s="52" t="str">
        <f t="shared" ca="1" si="206"/>
        <v/>
      </c>
    </row>
    <row r="287" spans="19:60">
      <c r="S287" s="68">
        <f t="shared" si="207"/>
        <v>7</v>
      </c>
      <c r="T287" s="69">
        <f t="shared" si="207"/>
        <v>2</v>
      </c>
      <c r="U287" s="70">
        <f t="shared" si="198"/>
        <v>3</v>
      </c>
      <c r="V287" s="68">
        <f t="shared" si="199"/>
        <v>4</v>
      </c>
      <c r="W287" s="70">
        <f t="shared" si="199"/>
        <v>7</v>
      </c>
      <c r="X287" s="71">
        <f t="shared" si="199"/>
        <v>0.42857142857142855</v>
      </c>
      <c r="Y287" s="71">
        <f t="shared" si="199"/>
        <v>0.5</v>
      </c>
      <c r="Z287" s="69">
        <f t="shared" si="199"/>
        <v>10000</v>
      </c>
      <c r="AA287" s="69">
        <f t="shared" ca="1" si="199"/>
        <v>9821.692076715015</v>
      </c>
      <c r="AB287" s="69">
        <f t="shared" ca="1" si="200"/>
        <v>-178.30792328498501</v>
      </c>
      <c r="AC287" s="69">
        <f t="shared" ca="1" si="201"/>
        <v>179.70767495135402</v>
      </c>
      <c r="AD287" s="73">
        <f t="shared" si="208"/>
        <v>12.999999999999956</v>
      </c>
      <c r="AE287" s="69">
        <f t="shared" si="209"/>
        <v>0.70000000000000007</v>
      </c>
      <c r="AF287" s="69">
        <f t="shared" si="209"/>
        <v>5.6000000000000005</v>
      </c>
      <c r="AG287" s="78">
        <f t="shared" si="209"/>
        <v>200</v>
      </c>
      <c r="AH287" s="60">
        <f t="shared" si="209"/>
        <v>50</v>
      </c>
      <c r="AI287" s="60">
        <f t="shared" si="209"/>
        <v>280</v>
      </c>
      <c r="AJ287" s="60">
        <f t="shared" si="209"/>
        <v>10280</v>
      </c>
      <c r="AK287" s="60">
        <f t="shared" si="209"/>
        <v>423.30792328498489</v>
      </c>
      <c r="AL287" s="60">
        <f t="shared" si="209"/>
        <v>8.4661584656996975</v>
      </c>
      <c r="AM287" s="60">
        <f t="shared" ca="1" si="209"/>
        <v>-531.22331944923417</v>
      </c>
      <c r="AN287" s="60">
        <f t="shared" ca="1" si="209"/>
        <v>-531.22331944923417</v>
      </c>
      <c r="AO287" s="60">
        <f t="shared" ca="1" si="209"/>
        <v>531.22331944923417</v>
      </c>
      <c r="AP287" s="63">
        <f t="shared" si="185"/>
        <v>35</v>
      </c>
      <c r="AQ287" s="62">
        <f t="shared" si="186"/>
        <v>1.705089112746133</v>
      </c>
      <c r="AR287" s="62">
        <f t="shared" si="187"/>
        <v>85.254455637306648</v>
      </c>
      <c r="AS287" s="62">
        <f t="shared" si="188"/>
        <v>170.5089112746133</v>
      </c>
      <c r="AT287" s="62">
        <f t="shared" si="189"/>
        <v>-85.254455637306648</v>
      </c>
      <c r="AU287" s="62">
        <f t="shared" si="190"/>
        <v>255.76336691191995</v>
      </c>
      <c r="AV287" s="62">
        <f t="shared" si="191"/>
        <v>-341.01782254922659</v>
      </c>
      <c r="AW287" s="63">
        <f t="shared" si="202"/>
        <v>-85.254455637306648</v>
      </c>
      <c r="AX287" s="61" t="str">
        <f t="shared" ca="1" si="192"/>
        <v/>
      </c>
      <c r="AY287" s="69">
        <f t="shared" ca="1" si="203"/>
        <v>9748.7766805507654</v>
      </c>
      <c r="AZ287" s="51">
        <f t="shared" si="193"/>
        <v>596.7811894611466</v>
      </c>
      <c r="BA287" s="55">
        <f t="shared" ca="1" si="194"/>
        <v>6.076154544449406E-2</v>
      </c>
      <c r="BB287" s="55">
        <f t="shared" ca="1" si="204"/>
        <v>-0.47813049508207567</v>
      </c>
      <c r="BC287" s="64">
        <f t="shared" ca="1" si="195"/>
        <v>-263.56237892229166</v>
      </c>
      <c r="BE287" s="52" t="str">
        <f t="shared" ca="1" si="196"/>
        <v/>
      </c>
      <c r="BF287" s="52" t="str">
        <f t="shared" ca="1" si="197"/>
        <v/>
      </c>
      <c r="BG287" s="52">
        <f t="shared" ca="1" si="205"/>
        <v>12.999999999999956</v>
      </c>
      <c r="BH287" s="52" t="str">
        <f t="shared" ca="1" si="206"/>
        <v/>
      </c>
    </row>
    <row r="288" spans="19:60">
      <c r="S288" s="68">
        <f t="shared" si="207"/>
        <v>7</v>
      </c>
      <c r="T288" s="69">
        <f t="shared" si="207"/>
        <v>2</v>
      </c>
      <c r="U288" s="70">
        <f t="shared" si="198"/>
        <v>3</v>
      </c>
      <c r="V288" s="68">
        <f t="shared" si="199"/>
        <v>4</v>
      </c>
      <c r="W288" s="70">
        <f t="shared" si="199"/>
        <v>7</v>
      </c>
      <c r="X288" s="71">
        <f t="shared" si="199"/>
        <v>0.42857142857142855</v>
      </c>
      <c r="Y288" s="71">
        <f t="shared" si="199"/>
        <v>0.5</v>
      </c>
      <c r="Z288" s="69">
        <f t="shared" si="199"/>
        <v>10000</v>
      </c>
      <c r="AA288" s="69">
        <f t="shared" ca="1" si="199"/>
        <v>9821.692076715015</v>
      </c>
      <c r="AB288" s="69">
        <f t="shared" ca="1" si="200"/>
        <v>-178.30792328498501</v>
      </c>
      <c r="AC288" s="69">
        <f t="shared" ca="1" si="201"/>
        <v>179.70767495135402</v>
      </c>
      <c r="AD288" s="73">
        <f t="shared" si="208"/>
        <v>12.899999999999956</v>
      </c>
      <c r="AE288" s="69">
        <f t="shared" si="209"/>
        <v>0.70000000000000007</v>
      </c>
      <c r="AF288" s="69">
        <f t="shared" si="209"/>
        <v>5.6000000000000005</v>
      </c>
      <c r="AG288" s="78">
        <f t="shared" si="209"/>
        <v>200</v>
      </c>
      <c r="AH288" s="60">
        <f t="shared" si="209"/>
        <v>50</v>
      </c>
      <c r="AI288" s="60">
        <f t="shared" si="209"/>
        <v>280</v>
      </c>
      <c r="AJ288" s="60">
        <f t="shared" si="209"/>
        <v>10280</v>
      </c>
      <c r="AK288" s="60">
        <f t="shared" si="209"/>
        <v>423.30792328498489</v>
      </c>
      <c r="AL288" s="60">
        <f t="shared" si="209"/>
        <v>8.4661584656996975</v>
      </c>
      <c r="AM288" s="60">
        <f t="shared" ca="1" si="209"/>
        <v>-531.22331944923417</v>
      </c>
      <c r="AN288" s="60">
        <f t="shared" ca="1" si="209"/>
        <v>-531.22331944923417</v>
      </c>
      <c r="AO288" s="60">
        <f t="shared" ca="1" si="209"/>
        <v>531.22331944923417</v>
      </c>
      <c r="AP288" s="63">
        <f t="shared" si="185"/>
        <v>35</v>
      </c>
      <c r="AQ288" s="62">
        <f t="shared" si="186"/>
        <v>1.7105549198216843</v>
      </c>
      <c r="AR288" s="62">
        <f t="shared" si="187"/>
        <v>85.527745991084217</v>
      </c>
      <c r="AS288" s="62">
        <f t="shared" si="188"/>
        <v>171.05549198216843</v>
      </c>
      <c r="AT288" s="62">
        <f t="shared" si="189"/>
        <v>-85.527745991084217</v>
      </c>
      <c r="AU288" s="62">
        <f t="shared" si="190"/>
        <v>256.58323797325266</v>
      </c>
      <c r="AV288" s="62">
        <f t="shared" si="191"/>
        <v>-342.11098396433687</v>
      </c>
      <c r="AW288" s="63">
        <f t="shared" si="202"/>
        <v>-85.527745991084203</v>
      </c>
      <c r="AX288" s="61" t="str">
        <f t="shared" ca="1" si="192"/>
        <v/>
      </c>
      <c r="AY288" s="69">
        <f t="shared" ca="1" si="203"/>
        <v>9748.7766805507654</v>
      </c>
      <c r="AZ288" s="51">
        <f t="shared" si="193"/>
        <v>598.69422193758953</v>
      </c>
      <c r="BA288" s="55">
        <f t="shared" ca="1" si="194"/>
        <v>6.0956321707229713E-2</v>
      </c>
      <c r="BB288" s="55">
        <f t="shared" ca="1" si="204"/>
        <v>-0.47966318274251551</v>
      </c>
      <c r="BC288" s="64">
        <f t="shared" ca="1" si="195"/>
        <v>-263.83566927606921</v>
      </c>
      <c r="BE288" s="52" t="str">
        <f t="shared" ca="1" si="196"/>
        <v/>
      </c>
      <c r="BF288" s="52" t="str">
        <f t="shared" ca="1" si="197"/>
        <v/>
      </c>
      <c r="BG288" s="52">
        <f t="shared" ca="1" si="205"/>
        <v>12.899999999999956</v>
      </c>
      <c r="BH288" s="52" t="str">
        <f t="shared" ca="1" si="206"/>
        <v/>
      </c>
    </row>
    <row r="289" spans="19:60">
      <c r="S289" s="68">
        <f t="shared" si="207"/>
        <v>7</v>
      </c>
      <c r="T289" s="69">
        <f t="shared" si="207"/>
        <v>2</v>
      </c>
      <c r="U289" s="70">
        <f t="shared" si="198"/>
        <v>3</v>
      </c>
      <c r="V289" s="68">
        <f t="shared" si="199"/>
        <v>4</v>
      </c>
      <c r="W289" s="70">
        <f t="shared" si="199"/>
        <v>7</v>
      </c>
      <c r="X289" s="71">
        <f t="shared" si="199"/>
        <v>0.42857142857142855</v>
      </c>
      <c r="Y289" s="71">
        <f t="shared" si="199"/>
        <v>0.5</v>
      </c>
      <c r="Z289" s="69">
        <f t="shared" si="199"/>
        <v>10000</v>
      </c>
      <c r="AA289" s="69">
        <f t="shared" ca="1" si="199"/>
        <v>9821.692076715015</v>
      </c>
      <c r="AB289" s="69">
        <f t="shared" ca="1" si="200"/>
        <v>-178.30792328498501</v>
      </c>
      <c r="AC289" s="69">
        <f t="shared" ca="1" si="201"/>
        <v>179.70767495135402</v>
      </c>
      <c r="AD289" s="73">
        <f t="shared" si="208"/>
        <v>12.799999999999956</v>
      </c>
      <c r="AE289" s="69">
        <f t="shared" si="209"/>
        <v>0.70000000000000007</v>
      </c>
      <c r="AF289" s="69">
        <f t="shared" si="209"/>
        <v>5.6000000000000005</v>
      </c>
      <c r="AG289" s="78">
        <f t="shared" si="209"/>
        <v>200</v>
      </c>
      <c r="AH289" s="60">
        <f t="shared" si="209"/>
        <v>50</v>
      </c>
      <c r="AI289" s="60">
        <f t="shared" si="209"/>
        <v>280</v>
      </c>
      <c r="AJ289" s="60">
        <f t="shared" si="209"/>
        <v>10280</v>
      </c>
      <c r="AK289" s="60">
        <f t="shared" si="209"/>
        <v>423.30792328498489</v>
      </c>
      <c r="AL289" s="60">
        <f t="shared" si="209"/>
        <v>8.4661584656996975</v>
      </c>
      <c r="AM289" s="60">
        <f t="shared" ca="1" si="209"/>
        <v>-531.22331944923417</v>
      </c>
      <c r="AN289" s="60">
        <f t="shared" ca="1" si="209"/>
        <v>-531.22331944923417</v>
      </c>
      <c r="AO289" s="60">
        <f t="shared" ca="1" si="209"/>
        <v>531.22331944923417</v>
      </c>
      <c r="AP289" s="63">
        <f t="shared" si="185"/>
        <v>35</v>
      </c>
      <c r="AQ289" s="62">
        <f t="shared" si="186"/>
        <v>1.7161061301327911</v>
      </c>
      <c r="AR289" s="62">
        <f t="shared" si="187"/>
        <v>85.805306506639553</v>
      </c>
      <c r="AS289" s="62">
        <f t="shared" si="188"/>
        <v>171.61061301327911</v>
      </c>
      <c r="AT289" s="62">
        <f t="shared" si="189"/>
        <v>-85.805306506639553</v>
      </c>
      <c r="AU289" s="62">
        <f t="shared" si="190"/>
        <v>257.41591951991865</v>
      </c>
      <c r="AV289" s="62">
        <f t="shared" si="191"/>
        <v>-343.22122602655821</v>
      </c>
      <c r="AW289" s="63">
        <f t="shared" si="202"/>
        <v>-85.805306506639567</v>
      </c>
      <c r="AX289" s="61" t="str">
        <f t="shared" ca="1" si="192"/>
        <v/>
      </c>
      <c r="AY289" s="69">
        <f t="shared" ca="1" si="203"/>
        <v>9748.7766805507654</v>
      </c>
      <c r="AZ289" s="51">
        <f t="shared" si="193"/>
        <v>600.63714554647686</v>
      </c>
      <c r="BA289" s="55">
        <f t="shared" ca="1" si="194"/>
        <v>6.1154141349070608E-2</v>
      </c>
      <c r="BB289" s="55">
        <f t="shared" ca="1" si="204"/>
        <v>-0.48121981864764996</v>
      </c>
      <c r="BC289" s="64">
        <f t="shared" ca="1" si="195"/>
        <v>-264.11322979162458</v>
      </c>
      <c r="BE289" s="52" t="str">
        <f t="shared" ca="1" si="196"/>
        <v/>
      </c>
      <c r="BF289" s="52" t="str">
        <f t="shared" ca="1" si="197"/>
        <v/>
      </c>
      <c r="BG289" s="52">
        <f t="shared" ca="1" si="205"/>
        <v>12.799999999999956</v>
      </c>
      <c r="BH289" s="52" t="str">
        <f t="shared" ca="1" si="206"/>
        <v/>
      </c>
    </row>
    <row r="290" spans="19:60">
      <c r="S290" s="68">
        <f t="shared" si="207"/>
        <v>7</v>
      </c>
      <c r="T290" s="69">
        <f t="shared" si="207"/>
        <v>2</v>
      </c>
      <c r="U290" s="70">
        <f t="shared" si="198"/>
        <v>3</v>
      </c>
      <c r="V290" s="68">
        <f t="shared" si="199"/>
        <v>4</v>
      </c>
      <c r="W290" s="70">
        <f t="shared" si="199"/>
        <v>7</v>
      </c>
      <c r="X290" s="71">
        <f t="shared" si="199"/>
        <v>0.42857142857142855</v>
      </c>
      <c r="Y290" s="71">
        <f t="shared" si="199"/>
        <v>0.5</v>
      </c>
      <c r="Z290" s="69">
        <f t="shared" si="199"/>
        <v>10000</v>
      </c>
      <c r="AA290" s="69">
        <f t="shared" ca="1" si="199"/>
        <v>9821.692076715015</v>
      </c>
      <c r="AB290" s="69">
        <f t="shared" ca="1" si="200"/>
        <v>-178.30792328498501</v>
      </c>
      <c r="AC290" s="69">
        <f t="shared" ca="1" si="201"/>
        <v>179.70767495135402</v>
      </c>
      <c r="AD290" s="73">
        <f t="shared" si="208"/>
        <v>12.699999999999957</v>
      </c>
      <c r="AE290" s="69">
        <f t="shared" si="209"/>
        <v>0.70000000000000007</v>
      </c>
      <c r="AF290" s="69">
        <f t="shared" si="209"/>
        <v>5.6000000000000005</v>
      </c>
      <c r="AG290" s="78">
        <f t="shared" si="209"/>
        <v>200</v>
      </c>
      <c r="AH290" s="60">
        <f t="shared" si="209"/>
        <v>50</v>
      </c>
      <c r="AI290" s="60">
        <f t="shared" si="209"/>
        <v>280</v>
      </c>
      <c r="AJ290" s="60">
        <f t="shared" si="209"/>
        <v>10280</v>
      </c>
      <c r="AK290" s="60">
        <f t="shared" si="209"/>
        <v>423.30792328498489</v>
      </c>
      <c r="AL290" s="60">
        <f t="shared" si="209"/>
        <v>8.4661584656996975</v>
      </c>
      <c r="AM290" s="60">
        <f t="shared" ca="1" si="209"/>
        <v>-531.22331944923417</v>
      </c>
      <c r="AN290" s="60">
        <f t="shared" ca="1" si="209"/>
        <v>-531.22331944923417</v>
      </c>
      <c r="AO290" s="60">
        <f t="shared" ca="1" si="209"/>
        <v>531.22331944923417</v>
      </c>
      <c r="AP290" s="63">
        <f t="shared" si="185"/>
        <v>35</v>
      </c>
      <c r="AQ290" s="62">
        <f t="shared" si="186"/>
        <v>1.7217447610787189</v>
      </c>
      <c r="AR290" s="62">
        <f t="shared" si="187"/>
        <v>86.087238053935948</v>
      </c>
      <c r="AS290" s="62">
        <f t="shared" si="188"/>
        <v>172.1744761078719</v>
      </c>
      <c r="AT290" s="62">
        <f t="shared" si="189"/>
        <v>-86.087238053935948</v>
      </c>
      <c r="AU290" s="62">
        <f t="shared" si="190"/>
        <v>258.26171416180784</v>
      </c>
      <c r="AV290" s="62">
        <f t="shared" si="191"/>
        <v>-344.34895221574379</v>
      </c>
      <c r="AW290" s="63">
        <f t="shared" si="202"/>
        <v>-86.087238053935948</v>
      </c>
      <c r="AX290" s="61" t="str">
        <f t="shared" ca="1" si="192"/>
        <v/>
      </c>
      <c r="AY290" s="69">
        <f t="shared" ca="1" si="203"/>
        <v>9748.7766805507654</v>
      </c>
      <c r="AZ290" s="51">
        <f t="shared" si="193"/>
        <v>602.61066637755164</v>
      </c>
      <c r="BA290" s="55">
        <f t="shared" ca="1" si="194"/>
        <v>6.1355076260861778E-2</v>
      </c>
      <c r="BB290" s="55">
        <f t="shared" ca="1" si="204"/>
        <v>-0.4828009685040463</v>
      </c>
      <c r="BC290" s="64">
        <f t="shared" ca="1" si="195"/>
        <v>-264.39516133892096</v>
      </c>
      <c r="BE290" s="52" t="str">
        <f t="shared" ca="1" si="196"/>
        <v/>
      </c>
      <c r="BF290" s="52" t="str">
        <f t="shared" ca="1" si="197"/>
        <v/>
      </c>
      <c r="BG290" s="52">
        <f t="shared" ca="1" si="205"/>
        <v>12.699999999999957</v>
      </c>
      <c r="BH290" s="52" t="str">
        <f t="shared" ca="1" si="206"/>
        <v/>
      </c>
    </row>
    <row r="291" spans="19:60">
      <c r="S291" s="68">
        <f t="shared" si="207"/>
        <v>7</v>
      </c>
      <c r="T291" s="69">
        <f t="shared" si="207"/>
        <v>2</v>
      </c>
      <c r="U291" s="70">
        <f t="shared" si="198"/>
        <v>3</v>
      </c>
      <c r="V291" s="68">
        <f t="shared" si="199"/>
        <v>4</v>
      </c>
      <c r="W291" s="70">
        <f t="shared" si="199"/>
        <v>7</v>
      </c>
      <c r="X291" s="71">
        <f t="shared" si="199"/>
        <v>0.42857142857142855</v>
      </c>
      <c r="Y291" s="71">
        <f t="shared" si="199"/>
        <v>0.5</v>
      </c>
      <c r="Z291" s="69">
        <f t="shared" si="199"/>
        <v>10000</v>
      </c>
      <c r="AA291" s="69">
        <f t="shared" ca="1" si="199"/>
        <v>9821.692076715015</v>
      </c>
      <c r="AB291" s="69">
        <f t="shared" ca="1" si="200"/>
        <v>-178.30792328498501</v>
      </c>
      <c r="AC291" s="69">
        <f t="shared" ca="1" si="201"/>
        <v>179.70767495135402</v>
      </c>
      <c r="AD291" s="73">
        <f t="shared" si="208"/>
        <v>12.599999999999957</v>
      </c>
      <c r="AE291" s="69">
        <f t="shared" si="209"/>
        <v>0.70000000000000007</v>
      </c>
      <c r="AF291" s="69">
        <f t="shared" si="209"/>
        <v>5.6000000000000005</v>
      </c>
      <c r="AG291" s="78">
        <f t="shared" si="209"/>
        <v>200</v>
      </c>
      <c r="AH291" s="60">
        <f t="shared" si="209"/>
        <v>50</v>
      </c>
      <c r="AI291" s="60">
        <f t="shared" si="209"/>
        <v>280</v>
      </c>
      <c r="AJ291" s="60">
        <f t="shared" si="209"/>
        <v>10280</v>
      </c>
      <c r="AK291" s="60">
        <f t="shared" si="209"/>
        <v>423.30792328498489</v>
      </c>
      <c r="AL291" s="60">
        <f t="shared" si="209"/>
        <v>8.4661584656996975</v>
      </c>
      <c r="AM291" s="60">
        <f t="shared" ca="1" si="209"/>
        <v>-531.22331944923417</v>
      </c>
      <c r="AN291" s="60">
        <f t="shared" ca="1" si="209"/>
        <v>-531.22331944923417</v>
      </c>
      <c r="AO291" s="60">
        <f t="shared" ca="1" si="209"/>
        <v>531.22331944923417</v>
      </c>
      <c r="AP291" s="63">
        <f t="shared" si="185"/>
        <v>35</v>
      </c>
      <c r="AQ291" s="62">
        <f t="shared" si="186"/>
        <v>1.727472894103153</v>
      </c>
      <c r="AR291" s="62">
        <f t="shared" si="187"/>
        <v>86.373644705157645</v>
      </c>
      <c r="AS291" s="62">
        <f t="shared" si="188"/>
        <v>172.74728941031529</v>
      </c>
      <c r="AT291" s="62">
        <f t="shared" si="189"/>
        <v>-86.373644705157645</v>
      </c>
      <c r="AU291" s="62">
        <f t="shared" si="190"/>
        <v>259.12093411547295</v>
      </c>
      <c r="AV291" s="62">
        <f t="shared" si="191"/>
        <v>-345.49457882063058</v>
      </c>
      <c r="AW291" s="63">
        <f t="shared" si="202"/>
        <v>-86.373644705157631</v>
      </c>
      <c r="AX291" s="61" t="str">
        <f t="shared" ca="1" si="192"/>
        <v/>
      </c>
      <c r="AY291" s="69">
        <f t="shared" ca="1" si="203"/>
        <v>9748.7766805507654</v>
      </c>
      <c r="AZ291" s="51">
        <f t="shared" si="193"/>
        <v>604.61551293610353</v>
      </c>
      <c r="BA291" s="55">
        <f t="shared" ca="1" si="194"/>
        <v>6.1559200615697224E-2</v>
      </c>
      <c r="BB291" s="55">
        <f t="shared" ca="1" si="204"/>
        <v>-0.48440721597721059</v>
      </c>
      <c r="BC291" s="64">
        <f t="shared" ca="1" si="195"/>
        <v>-264.68156799014264</v>
      </c>
      <c r="BE291" s="52" t="str">
        <f t="shared" ca="1" si="196"/>
        <v/>
      </c>
      <c r="BF291" s="52" t="str">
        <f t="shared" ca="1" si="197"/>
        <v/>
      </c>
      <c r="BG291" s="52">
        <f t="shared" ca="1" si="205"/>
        <v>12.599999999999957</v>
      </c>
      <c r="BH291" s="52" t="str">
        <f t="shared" ca="1" si="206"/>
        <v/>
      </c>
    </row>
    <row r="292" spans="19:60">
      <c r="S292" s="68">
        <f t="shared" si="207"/>
        <v>7</v>
      </c>
      <c r="T292" s="69">
        <f t="shared" si="207"/>
        <v>2</v>
      </c>
      <c r="U292" s="70">
        <f t="shared" si="198"/>
        <v>3</v>
      </c>
      <c r="V292" s="68">
        <f t="shared" si="199"/>
        <v>4</v>
      </c>
      <c r="W292" s="70">
        <f t="shared" si="199"/>
        <v>7</v>
      </c>
      <c r="X292" s="71">
        <f t="shared" si="199"/>
        <v>0.42857142857142855</v>
      </c>
      <c r="Y292" s="71">
        <f t="shared" si="199"/>
        <v>0.5</v>
      </c>
      <c r="Z292" s="69">
        <f t="shared" si="199"/>
        <v>10000</v>
      </c>
      <c r="AA292" s="69">
        <f t="shared" ca="1" si="199"/>
        <v>9821.692076715015</v>
      </c>
      <c r="AB292" s="69">
        <f t="shared" ca="1" si="200"/>
        <v>-178.30792328498501</v>
      </c>
      <c r="AC292" s="69">
        <f t="shared" ca="1" si="201"/>
        <v>179.70767495135402</v>
      </c>
      <c r="AD292" s="73">
        <f t="shared" si="208"/>
        <v>12.499999999999957</v>
      </c>
      <c r="AE292" s="69">
        <f t="shared" si="209"/>
        <v>0.70000000000000007</v>
      </c>
      <c r="AF292" s="69">
        <f t="shared" si="209"/>
        <v>5.6000000000000005</v>
      </c>
      <c r="AG292" s="78">
        <f t="shared" si="209"/>
        <v>200</v>
      </c>
      <c r="AH292" s="60">
        <f t="shared" si="209"/>
        <v>50</v>
      </c>
      <c r="AI292" s="60">
        <f t="shared" si="209"/>
        <v>280</v>
      </c>
      <c r="AJ292" s="60">
        <f t="shared" si="209"/>
        <v>10280</v>
      </c>
      <c r="AK292" s="60">
        <f t="shared" si="209"/>
        <v>423.30792328498489</v>
      </c>
      <c r="AL292" s="60">
        <f t="shared" si="209"/>
        <v>8.4661584656996975</v>
      </c>
      <c r="AM292" s="60">
        <f t="shared" ca="1" si="209"/>
        <v>-531.22331944923417</v>
      </c>
      <c r="AN292" s="60">
        <f t="shared" ca="1" si="209"/>
        <v>-531.22331944923417</v>
      </c>
      <c r="AO292" s="60">
        <f t="shared" ca="1" si="209"/>
        <v>531.22331944923417</v>
      </c>
      <c r="AP292" s="63">
        <f t="shared" si="185"/>
        <v>35</v>
      </c>
      <c r="AQ292" s="62">
        <f t="shared" si="186"/>
        <v>1.7332926772559782</v>
      </c>
      <c r="AR292" s="62">
        <f t="shared" si="187"/>
        <v>86.664633862798908</v>
      </c>
      <c r="AS292" s="62">
        <f t="shared" si="188"/>
        <v>173.32926772559782</v>
      </c>
      <c r="AT292" s="62">
        <f t="shared" si="189"/>
        <v>-86.664633862798908</v>
      </c>
      <c r="AU292" s="62">
        <f t="shared" si="190"/>
        <v>259.99390158839674</v>
      </c>
      <c r="AV292" s="62">
        <f t="shared" si="191"/>
        <v>-346.65853545119563</v>
      </c>
      <c r="AW292" s="63">
        <f t="shared" si="202"/>
        <v>-86.664633862798894</v>
      </c>
      <c r="AX292" s="61" t="str">
        <f t="shared" ca="1" si="192"/>
        <v/>
      </c>
      <c r="AY292" s="69">
        <f t="shared" ca="1" si="203"/>
        <v>9748.7766805507654</v>
      </c>
      <c r="AZ292" s="51">
        <f t="shared" si="193"/>
        <v>606.65243703959231</v>
      </c>
      <c r="BA292" s="55">
        <f t="shared" ca="1" si="194"/>
        <v>6.1766590960210047E-2</v>
      </c>
      <c r="BB292" s="55">
        <f t="shared" ca="1" si="204"/>
        <v>-0.48603916340994574</v>
      </c>
      <c r="BC292" s="64">
        <f t="shared" ca="1" si="195"/>
        <v>-264.9725571477839</v>
      </c>
      <c r="BE292" s="52" t="str">
        <f t="shared" ca="1" si="196"/>
        <v/>
      </c>
      <c r="BF292" s="52" t="str">
        <f t="shared" ca="1" si="197"/>
        <v/>
      </c>
      <c r="BG292" s="52">
        <f t="shared" ca="1" si="205"/>
        <v>12.499999999999957</v>
      </c>
      <c r="BH292" s="52" t="str">
        <f t="shared" ca="1" si="206"/>
        <v/>
      </c>
    </row>
    <row r="293" spans="19:60">
      <c r="S293" s="68">
        <f t="shared" si="207"/>
        <v>7</v>
      </c>
      <c r="T293" s="69">
        <f t="shared" si="207"/>
        <v>2</v>
      </c>
      <c r="U293" s="70">
        <f t="shared" si="198"/>
        <v>3</v>
      </c>
      <c r="V293" s="68">
        <f t="shared" si="199"/>
        <v>4</v>
      </c>
      <c r="W293" s="70">
        <f t="shared" si="199"/>
        <v>7</v>
      </c>
      <c r="X293" s="71">
        <f t="shared" si="199"/>
        <v>0.42857142857142855</v>
      </c>
      <c r="Y293" s="71">
        <f t="shared" si="199"/>
        <v>0.5</v>
      </c>
      <c r="Z293" s="69">
        <f t="shared" si="199"/>
        <v>10000</v>
      </c>
      <c r="AA293" s="69">
        <f t="shared" ca="1" si="199"/>
        <v>9821.692076715015</v>
      </c>
      <c r="AB293" s="69">
        <f t="shared" ca="1" si="200"/>
        <v>-178.30792328498501</v>
      </c>
      <c r="AC293" s="69">
        <f t="shared" ca="1" si="201"/>
        <v>179.70767495135402</v>
      </c>
      <c r="AD293" s="73">
        <f t="shared" si="208"/>
        <v>12.399999999999958</v>
      </c>
      <c r="AE293" s="69">
        <f t="shared" si="209"/>
        <v>0.70000000000000007</v>
      </c>
      <c r="AF293" s="69">
        <f t="shared" si="209"/>
        <v>5.6000000000000005</v>
      </c>
      <c r="AG293" s="78">
        <f t="shared" si="209"/>
        <v>200</v>
      </c>
      <c r="AH293" s="60">
        <f t="shared" si="209"/>
        <v>50</v>
      </c>
      <c r="AI293" s="60">
        <f t="shared" si="209"/>
        <v>280</v>
      </c>
      <c r="AJ293" s="60">
        <f t="shared" si="209"/>
        <v>10280</v>
      </c>
      <c r="AK293" s="60">
        <f t="shared" si="209"/>
        <v>423.30792328498489</v>
      </c>
      <c r="AL293" s="60">
        <f t="shared" si="209"/>
        <v>8.4661584656996975</v>
      </c>
      <c r="AM293" s="60">
        <f t="shared" ca="1" si="209"/>
        <v>-531.22331944923417</v>
      </c>
      <c r="AN293" s="60">
        <f t="shared" ca="1" si="209"/>
        <v>-531.22331944923417</v>
      </c>
      <c r="AO293" s="60">
        <f t="shared" ca="1" si="209"/>
        <v>531.22331944923417</v>
      </c>
      <c r="AP293" s="63">
        <f t="shared" si="185"/>
        <v>35</v>
      </c>
      <c r="AQ293" s="62">
        <f t="shared" si="186"/>
        <v>1.7392063278790104</v>
      </c>
      <c r="AR293" s="62">
        <f t="shared" si="187"/>
        <v>86.960316393950521</v>
      </c>
      <c r="AS293" s="62">
        <f t="shared" si="188"/>
        <v>173.92063278790104</v>
      </c>
      <c r="AT293" s="62">
        <f t="shared" si="189"/>
        <v>-86.960316393950521</v>
      </c>
      <c r="AU293" s="62">
        <f t="shared" si="190"/>
        <v>260.88094918185158</v>
      </c>
      <c r="AV293" s="62">
        <f t="shared" si="191"/>
        <v>-347.84126557580208</v>
      </c>
      <c r="AW293" s="63">
        <f t="shared" si="202"/>
        <v>-86.960316393950507</v>
      </c>
      <c r="AX293" s="61" t="str">
        <f t="shared" ca="1" si="192"/>
        <v/>
      </c>
      <c r="AY293" s="69">
        <f t="shared" ca="1" si="203"/>
        <v>9748.7766805507654</v>
      </c>
      <c r="AZ293" s="51">
        <f t="shared" si="193"/>
        <v>608.72221475765366</v>
      </c>
      <c r="BA293" s="55">
        <f t="shared" ca="1" si="194"/>
        <v>6.1977326310279544E-2</v>
      </c>
      <c r="BB293" s="55">
        <f t="shared" ca="1" si="204"/>
        <v>-0.48769743257546694</v>
      </c>
      <c r="BC293" s="64">
        <f t="shared" ca="1" si="195"/>
        <v>-265.26823967893552</v>
      </c>
      <c r="BE293" s="52" t="str">
        <f t="shared" ca="1" si="196"/>
        <v/>
      </c>
      <c r="BF293" s="52" t="str">
        <f t="shared" ca="1" si="197"/>
        <v/>
      </c>
      <c r="BG293" s="52">
        <f t="shared" ca="1" si="205"/>
        <v>12.399999999999958</v>
      </c>
      <c r="BH293" s="52" t="str">
        <f t="shared" ca="1" si="206"/>
        <v/>
      </c>
    </row>
    <row r="294" spans="19:60">
      <c r="S294" s="68">
        <f t="shared" si="207"/>
        <v>7</v>
      </c>
      <c r="T294" s="69">
        <f t="shared" si="207"/>
        <v>2</v>
      </c>
      <c r="U294" s="70">
        <f t="shared" si="198"/>
        <v>3</v>
      </c>
      <c r="V294" s="68">
        <f t="shared" si="199"/>
        <v>4</v>
      </c>
      <c r="W294" s="70">
        <f t="shared" si="199"/>
        <v>7</v>
      </c>
      <c r="X294" s="71">
        <f t="shared" si="199"/>
        <v>0.42857142857142855</v>
      </c>
      <c r="Y294" s="71">
        <f t="shared" si="199"/>
        <v>0.5</v>
      </c>
      <c r="Z294" s="69">
        <f t="shared" si="199"/>
        <v>10000</v>
      </c>
      <c r="AA294" s="69">
        <f t="shared" ca="1" si="199"/>
        <v>9821.692076715015</v>
      </c>
      <c r="AB294" s="69">
        <f t="shared" ca="1" si="200"/>
        <v>-178.30792328498501</v>
      </c>
      <c r="AC294" s="69">
        <f t="shared" ca="1" si="201"/>
        <v>179.70767495135402</v>
      </c>
      <c r="AD294" s="73">
        <f t="shared" si="208"/>
        <v>12.299999999999958</v>
      </c>
      <c r="AE294" s="69">
        <f t="shared" si="209"/>
        <v>0.70000000000000007</v>
      </c>
      <c r="AF294" s="69">
        <f t="shared" si="209"/>
        <v>5.6000000000000005</v>
      </c>
      <c r="AG294" s="78">
        <f t="shared" si="209"/>
        <v>200</v>
      </c>
      <c r="AH294" s="60">
        <f t="shared" si="209"/>
        <v>50</v>
      </c>
      <c r="AI294" s="60">
        <f t="shared" si="209"/>
        <v>280</v>
      </c>
      <c r="AJ294" s="60">
        <f t="shared" si="209"/>
        <v>10280</v>
      </c>
      <c r="AK294" s="60">
        <f t="shared" si="209"/>
        <v>423.30792328498489</v>
      </c>
      <c r="AL294" s="60">
        <f t="shared" si="209"/>
        <v>8.4661584656996975</v>
      </c>
      <c r="AM294" s="60">
        <f t="shared" ca="1" si="209"/>
        <v>-531.22331944923417</v>
      </c>
      <c r="AN294" s="60">
        <f t="shared" ca="1" si="209"/>
        <v>-531.22331944923417</v>
      </c>
      <c r="AO294" s="60">
        <f t="shared" ca="1" si="209"/>
        <v>531.22331944923417</v>
      </c>
      <c r="AP294" s="63">
        <f t="shared" si="185"/>
        <v>35</v>
      </c>
      <c r="AQ294" s="62">
        <f t="shared" si="186"/>
        <v>1.745216135422742</v>
      </c>
      <c r="AR294" s="62">
        <f t="shared" si="187"/>
        <v>87.260806771137098</v>
      </c>
      <c r="AS294" s="62">
        <f t="shared" si="188"/>
        <v>174.5216135422742</v>
      </c>
      <c r="AT294" s="62">
        <f t="shared" si="189"/>
        <v>-87.260806771137098</v>
      </c>
      <c r="AU294" s="62">
        <f t="shared" si="190"/>
        <v>261.78242031341131</v>
      </c>
      <c r="AV294" s="62">
        <f t="shared" si="191"/>
        <v>-349.04322708454839</v>
      </c>
      <c r="AW294" s="63">
        <f t="shared" si="202"/>
        <v>-87.260806771137084</v>
      </c>
      <c r="AX294" s="61" t="str">
        <f t="shared" ca="1" si="192"/>
        <v/>
      </c>
      <c r="AY294" s="69">
        <f t="shared" ca="1" si="203"/>
        <v>9748.7766805507654</v>
      </c>
      <c r="AZ294" s="51">
        <f t="shared" si="193"/>
        <v>610.82564739795964</v>
      </c>
      <c r="BA294" s="55">
        <f t="shared" ca="1" si="194"/>
        <v>6.2191488251407058E-2</v>
      </c>
      <c r="BB294" s="55">
        <f t="shared" ca="1" si="204"/>
        <v>-0.48938266546725667</v>
      </c>
      <c r="BC294" s="64">
        <f t="shared" ca="1" si="195"/>
        <v>-265.56873005612209</v>
      </c>
      <c r="BE294" s="52" t="str">
        <f t="shared" ca="1" si="196"/>
        <v/>
      </c>
      <c r="BF294" s="52" t="str">
        <f t="shared" ca="1" si="197"/>
        <v/>
      </c>
      <c r="BG294" s="52">
        <f t="shared" ca="1" si="205"/>
        <v>12.299999999999958</v>
      </c>
      <c r="BH294" s="52" t="str">
        <f t="shared" ca="1" si="206"/>
        <v/>
      </c>
    </row>
    <row r="295" spans="19:60">
      <c r="S295" s="68">
        <f t="shared" si="207"/>
        <v>7</v>
      </c>
      <c r="T295" s="69">
        <f t="shared" si="207"/>
        <v>2</v>
      </c>
      <c r="U295" s="70">
        <f t="shared" si="198"/>
        <v>3</v>
      </c>
      <c r="V295" s="68">
        <f t="shared" si="199"/>
        <v>4</v>
      </c>
      <c r="W295" s="70">
        <f t="shared" si="199"/>
        <v>7</v>
      </c>
      <c r="X295" s="71">
        <f t="shared" si="199"/>
        <v>0.42857142857142855</v>
      </c>
      <c r="Y295" s="71">
        <f t="shared" si="199"/>
        <v>0.5</v>
      </c>
      <c r="Z295" s="69">
        <f t="shared" si="199"/>
        <v>10000</v>
      </c>
      <c r="AA295" s="69">
        <f t="shared" ca="1" si="199"/>
        <v>9821.692076715015</v>
      </c>
      <c r="AB295" s="69">
        <f t="shared" ca="1" si="200"/>
        <v>-178.30792328498501</v>
      </c>
      <c r="AC295" s="69">
        <f t="shared" ca="1" si="201"/>
        <v>179.70767495135402</v>
      </c>
      <c r="AD295" s="73">
        <f t="shared" si="208"/>
        <v>12.199999999999958</v>
      </c>
      <c r="AE295" s="69">
        <f t="shared" si="209"/>
        <v>0.70000000000000007</v>
      </c>
      <c r="AF295" s="69">
        <f t="shared" si="209"/>
        <v>5.6000000000000005</v>
      </c>
      <c r="AG295" s="78">
        <f t="shared" si="209"/>
        <v>200</v>
      </c>
      <c r="AH295" s="60">
        <f t="shared" si="209"/>
        <v>50</v>
      </c>
      <c r="AI295" s="60">
        <f t="shared" si="209"/>
        <v>280</v>
      </c>
      <c r="AJ295" s="60">
        <f t="shared" si="209"/>
        <v>10280</v>
      </c>
      <c r="AK295" s="60">
        <f t="shared" si="209"/>
        <v>423.30792328498489</v>
      </c>
      <c r="AL295" s="60">
        <f t="shared" si="209"/>
        <v>8.4661584656996975</v>
      </c>
      <c r="AM295" s="60">
        <f t="shared" ca="1" si="209"/>
        <v>-531.22331944923417</v>
      </c>
      <c r="AN295" s="60">
        <f t="shared" ca="1" si="209"/>
        <v>-531.22331944923417</v>
      </c>
      <c r="AO295" s="60">
        <f t="shared" ca="1" si="209"/>
        <v>531.22331944923417</v>
      </c>
      <c r="AP295" s="63">
        <f t="shared" si="185"/>
        <v>35</v>
      </c>
      <c r="AQ295" s="62">
        <f t="shared" si="186"/>
        <v>1.751324464401617</v>
      </c>
      <c r="AR295" s="62">
        <f t="shared" si="187"/>
        <v>87.566223220080857</v>
      </c>
      <c r="AS295" s="62">
        <f t="shared" si="188"/>
        <v>175.13244644016171</v>
      </c>
      <c r="AT295" s="62">
        <f t="shared" si="189"/>
        <v>-87.566223220080857</v>
      </c>
      <c r="AU295" s="62">
        <f t="shared" si="190"/>
        <v>262.69866966024256</v>
      </c>
      <c r="AV295" s="62">
        <f t="shared" si="191"/>
        <v>-350.26489288032343</v>
      </c>
      <c r="AW295" s="63">
        <f t="shared" si="202"/>
        <v>-87.566223220080872</v>
      </c>
      <c r="AX295" s="61" t="str">
        <f t="shared" ca="1" si="192"/>
        <v/>
      </c>
      <c r="AY295" s="69">
        <f t="shared" ca="1" si="203"/>
        <v>9748.7766805507654</v>
      </c>
      <c r="AZ295" s="51">
        <f t="shared" si="193"/>
        <v>612.96356254056604</v>
      </c>
      <c r="BA295" s="55">
        <f t="shared" ca="1" si="194"/>
        <v>6.2409161044028494E-2</v>
      </c>
      <c r="BB295" s="55">
        <f t="shared" ca="1" si="204"/>
        <v>-0.49109552512776455</v>
      </c>
      <c r="BC295" s="64">
        <f t="shared" ca="1" si="195"/>
        <v>-265.87414650506588</v>
      </c>
      <c r="BE295" s="52" t="str">
        <f t="shared" ca="1" si="196"/>
        <v/>
      </c>
      <c r="BF295" s="52" t="str">
        <f t="shared" ca="1" si="197"/>
        <v/>
      </c>
      <c r="BG295" s="52">
        <f t="shared" ca="1" si="205"/>
        <v>12.199999999999958</v>
      </c>
      <c r="BH295" s="52" t="str">
        <f t="shared" ca="1" si="206"/>
        <v/>
      </c>
    </row>
    <row r="296" spans="19:60">
      <c r="S296" s="68">
        <f t="shared" si="207"/>
        <v>7</v>
      </c>
      <c r="T296" s="69">
        <f t="shared" si="207"/>
        <v>2</v>
      </c>
      <c r="U296" s="70">
        <f t="shared" si="198"/>
        <v>3</v>
      </c>
      <c r="V296" s="68">
        <f t="shared" si="199"/>
        <v>4</v>
      </c>
      <c r="W296" s="70">
        <f t="shared" si="199"/>
        <v>7</v>
      </c>
      <c r="X296" s="71">
        <f t="shared" si="199"/>
        <v>0.42857142857142855</v>
      </c>
      <c r="Y296" s="71">
        <f t="shared" si="199"/>
        <v>0.5</v>
      </c>
      <c r="Z296" s="69">
        <f t="shared" si="199"/>
        <v>10000</v>
      </c>
      <c r="AA296" s="69">
        <f t="shared" ca="1" si="199"/>
        <v>9821.692076715015</v>
      </c>
      <c r="AB296" s="69">
        <f t="shared" ca="1" si="200"/>
        <v>-178.30792328498501</v>
      </c>
      <c r="AC296" s="69">
        <f t="shared" ca="1" si="201"/>
        <v>179.70767495135402</v>
      </c>
      <c r="AD296" s="73">
        <f t="shared" si="208"/>
        <v>12.099999999999959</v>
      </c>
      <c r="AE296" s="69">
        <f t="shared" si="209"/>
        <v>0.70000000000000007</v>
      </c>
      <c r="AF296" s="69">
        <f t="shared" si="209"/>
        <v>5.6000000000000005</v>
      </c>
      <c r="AG296" s="78">
        <f t="shared" si="209"/>
        <v>200</v>
      </c>
      <c r="AH296" s="60">
        <f t="shared" si="209"/>
        <v>50</v>
      </c>
      <c r="AI296" s="60">
        <f t="shared" si="209"/>
        <v>280</v>
      </c>
      <c r="AJ296" s="60">
        <f t="shared" si="209"/>
        <v>10280</v>
      </c>
      <c r="AK296" s="60">
        <f t="shared" si="209"/>
        <v>423.30792328498489</v>
      </c>
      <c r="AL296" s="60">
        <f t="shared" si="209"/>
        <v>8.4661584656996975</v>
      </c>
      <c r="AM296" s="60">
        <f t="shared" ca="1" si="209"/>
        <v>-531.22331944923417</v>
      </c>
      <c r="AN296" s="60">
        <f t="shared" ca="1" si="209"/>
        <v>-531.22331944923417</v>
      </c>
      <c r="AO296" s="60">
        <f t="shared" ca="1" si="209"/>
        <v>531.22331944923417</v>
      </c>
      <c r="AP296" s="63">
        <f t="shared" si="185"/>
        <v>35</v>
      </c>
      <c r="AQ296" s="62">
        <f t="shared" si="186"/>
        <v>1.7575337574958452</v>
      </c>
      <c r="AR296" s="62">
        <f t="shared" si="187"/>
        <v>87.876687874792253</v>
      </c>
      <c r="AS296" s="62">
        <f t="shared" si="188"/>
        <v>175.75337574958451</v>
      </c>
      <c r="AT296" s="62">
        <f t="shared" si="189"/>
        <v>-87.876687874792253</v>
      </c>
      <c r="AU296" s="62">
        <f t="shared" si="190"/>
        <v>263.63006362437676</v>
      </c>
      <c r="AV296" s="62">
        <f t="shared" si="191"/>
        <v>-351.50675149916901</v>
      </c>
      <c r="AW296" s="63">
        <f t="shared" si="202"/>
        <v>-87.876687874792253</v>
      </c>
      <c r="AX296" s="61" t="str">
        <f t="shared" ca="1" si="192"/>
        <v/>
      </c>
      <c r="AY296" s="69">
        <f t="shared" ca="1" si="203"/>
        <v>9748.7766805507654</v>
      </c>
      <c r="AZ296" s="51">
        <f t="shared" si="193"/>
        <v>615.13681512354583</v>
      </c>
      <c r="BA296" s="55">
        <f t="shared" ca="1" si="194"/>
        <v>6.26304317340486E-2</v>
      </c>
      <c r="BB296" s="55">
        <f t="shared" ca="1" si="204"/>
        <v>-0.49283669651819784</v>
      </c>
      <c r="BC296" s="64">
        <f t="shared" ca="1" si="195"/>
        <v>-266.18461115977726</v>
      </c>
      <c r="BE296" s="52" t="str">
        <f t="shared" ca="1" si="196"/>
        <v/>
      </c>
      <c r="BF296" s="52" t="str">
        <f t="shared" ca="1" si="197"/>
        <v/>
      </c>
      <c r="BG296" s="52">
        <f t="shared" ca="1" si="205"/>
        <v>12.099999999999959</v>
      </c>
      <c r="BH296" s="52" t="str">
        <f t="shared" ca="1" si="206"/>
        <v/>
      </c>
    </row>
    <row r="297" spans="19:60">
      <c r="S297" s="68">
        <f t="shared" si="207"/>
        <v>7</v>
      </c>
      <c r="T297" s="69">
        <f t="shared" si="207"/>
        <v>2</v>
      </c>
      <c r="U297" s="70">
        <f t="shared" si="198"/>
        <v>3</v>
      </c>
      <c r="V297" s="68">
        <f t="shared" si="199"/>
        <v>4</v>
      </c>
      <c r="W297" s="70">
        <f t="shared" si="199"/>
        <v>7</v>
      </c>
      <c r="X297" s="71">
        <f t="shared" si="199"/>
        <v>0.42857142857142855</v>
      </c>
      <c r="Y297" s="71">
        <f t="shared" si="199"/>
        <v>0.5</v>
      </c>
      <c r="Z297" s="69">
        <f t="shared" si="199"/>
        <v>10000</v>
      </c>
      <c r="AA297" s="69">
        <f t="shared" ca="1" si="199"/>
        <v>9821.692076715015</v>
      </c>
      <c r="AB297" s="69">
        <f t="shared" ca="1" si="200"/>
        <v>-178.30792328498501</v>
      </c>
      <c r="AC297" s="69">
        <f t="shared" ca="1" si="201"/>
        <v>179.70767495135402</v>
      </c>
      <c r="AD297" s="73">
        <f t="shared" si="208"/>
        <v>11.999999999999959</v>
      </c>
      <c r="AE297" s="69">
        <f t="shared" si="209"/>
        <v>0.70000000000000007</v>
      </c>
      <c r="AF297" s="69">
        <f t="shared" si="209"/>
        <v>5.6000000000000005</v>
      </c>
      <c r="AG297" s="78">
        <f t="shared" si="209"/>
        <v>200</v>
      </c>
      <c r="AH297" s="60">
        <f t="shared" si="209"/>
        <v>50</v>
      </c>
      <c r="AI297" s="60">
        <f t="shared" si="209"/>
        <v>280</v>
      </c>
      <c r="AJ297" s="60">
        <f t="shared" si="209"/>
        <v>10280</v>
      </c>
      <c r="AK297" s="60">
        <f t="shared" si="209"/>
        <v>423.30792328498489</v>
      </c>
      <c r="AL297" s="60">
        <f t="shared" si="209"/>
        <v>8.4661584656996975</v>
      </c>
      <c r="AM297" s="60">
        <f t="shared" ca="1" si="209"/>
        <v>-531.22331944923417</v>
      </c>
      <c r="AN297" s="60">
        <f t="shared" ca="1" si="209"/>
        <v>-531.22331944923417</v>
      </c>
      <c r="AO297" s="60">
        <f t="shared" ca="1" si="209"/>
        <v>531.22331944923417</v>
      </c>
      <c r="AP297" s="63">
        <f t="shared" si="185"/>
        <v>35</v>
      </c>
      <c r="AQ297" s="62">
        <f t="shared" si="186"/>
        <v>1.7638465388083107</v>
      </c>
      <c r="AR297" s="62">
        <f t="shared" si="187"/>
        <v>88.192326940415526</v>
      </c>
      <c r="AS297" s="62">
        <f t="shared" si="188"/>
        <v>176.38465388083105</v>
      </c>
      <c r="AT297" s="62">
        <f t="shared" si="189"/>
        <v>-88.192326940415526</v>
      </c>
      <c r="AU297" s="62">
        <f t="shared" si="190"/>
        <v>264.57698082124659</v>
      </c>
      <c r="AV297" s="62">
        <f t="shared" si="191"/>
        <v>-352.76930776166211</v>
      </c>
      <c r="AW297" s="63">
        <f t="shared" si="202"/>
        <v>-88.192326940415512</v>
      </c>
      <c r="AX297" s="61" t="str">
        <f t="shared" ca="1" si="192"/>
        <v/>
      </c>
      <c r="AY297" s="69">
        <f t="shared" ca="1" si="203"/>
        <v>9748.7766805507654</v>
      </c>
      <c r="AZ297" s="51">
        <f t="shared" si="193"/>
        <v>617.34628858290864</v>
      </c>
      <c r="BA297" s="55">
        <f t="shared" ca="1" si="194"/>
        <v>6.2855390268902384E-2</v>
      </c>
      <c r="BB297" s="55">
        <f t="shared" ca="1" si="204"/>
        <v>-0.49460688743180503</v>
      </c>
      <c r="BC297" s="64">
        <f t="shared" ca="1" si="195"/>
        <v>-266.50025022540052</v>
      </c>
      <c r="BE297" s="52" t="str">
        <f t="shared" ca="1" si="196"/>
        <v/>
      </c>
      <c r="BF297" s="52" t="str">
        <f t="shared" ca="1" si="197"/>
        <v/>
      </c>
      <c r="BG297" s="52">
        <f t="shared" ca="1" si="205"/>
        <v>11.999999999999959</v>
      </c>
      <c r="BH297" s="52" t="str">
        <f t="shared" ca="1" si="206"/>
        <v/>
      </c>
    </row>
    <row r="298" spans="19:60">
      <c r="S298" s="68">
        <f t="shared" si="207"/>
        <v>7</v>
      </c>
      <c r="T298" s="69">
        <f t="shared" si="207"/>
        <v>2</v>
      </c>
      <c r="U298" s="70">
        <f t="shared" si="198"/>
        <v>3</v>
      </c>
      <c r="V298" s="68">
        <f t="shared" ref="V298:AA313" si="210">V297</f>
        <v>4</v>
      </c>
      <c r="W298" s="70">
        <f t="shared" si="210"/>
        <v>7</v>
      </c>
      <c r="X298" s="71">
        <f t="shared" si="210"/>
        <v>0.42857142857142855</v>
      </c>
      <c r="Y298" s="71">
        <f t="shared" si="210"/>
        <v>0.5</v>
      </c>
      <c r="Z298" s="69">
        <f t="shared" si="210"/>
        <v>10000</v>
      </c>
      <c r="AA298" s="69">
        <f t="shared" ca="1" si="210"/>
        <v>9821.692076715015</v>
      </c>
      <c r="AB298" s="69">
        <f t="shared" ca="1" si="200"/>
        <v>-178.30792328498501</v>
      </c>
      <c r="AC298" s="69">
        <f t="shared" ca="1" si="201"/>
        <v>179.70767495135402</v>
      </c>
      <c r="AD298" s="73">
        <f t="shared" si="208"/>
        <v>11.899999999999959</v>
      </c>
      <c r="AE298" s="69">
        <f t="shared" si="209"/>
        <v>0.70000000000000007</v>
      </c>
      <c r="AF298" s="69">
        <f t="shared" si="209"/>
        <v>5.6000000000000005</v>
      </c>
      <c r="AG298" s="78">
        <f t="shared" si="209"/>
        <v>200</v>
      </c>
      <c r="AH298" s="60">
        <f t="shared" si="209"/>
        <v>50</v>
      </c>
      <c r="AI298" s="60">
        <f t="shared" si="209"/>
        <v>280</v>
      </c>
      <c r="AJ298" s="60">
        <f t="shared" si="209"/>
        <v>10280</v>
      </c>
      <c r="AK298" s="60">
        <f t="shared" si="209"/>
        <v>423.30792328498489</v>
      </c>
      <c r="AL298" s="60">
        <f t="shared" si="209"/>
        <v>8.4661584656996975</v>
      </c>
      <c r="AM298" s="60">
        <f t="shared" ca="1" si="209"/>
        <v>-531.22331944923417</v>
      </c>
      <c r="AN298" s="60">
        <f t="shared" ca="1" si="209"/>
        <v>-531.22331944923417</v>
      </c>
      <c r="AO298" s="60">
        <f t="shared" ca="1" si="209"/>
        <v>531.22331944923417</v>
      </c>
      <c r="AP298" s="63">
        <f t="shared" si="185"/>
        <v>35</v>
      </c>
      <c r="AQ298" s="62">
        <f t="shared" si="186"/>
        <v>1.7702654172856915</v>
      </c>
      <c r="AR298" s="62">
        <f t="shared" si="187"/>
        <v>88.513270864284578</v>
      </c>
      <c r="AS298" s="62">
        <f t="shared" si="188"/>
        <v>177.02654172856916</v>
      </c>
      <c r="AT298" s="62">
        <f t="shared" si="189"/>
        <v>-88.513270864284578</v>
      </c>
      <c r="AU298" s="62">
        <f t="shared" si="190"/>
        <v>265.53981259285376</v>
      </c>
      <c r="AV298" s="62">
        <f t="shared" si="191"/>
        <v>-354.05308345713831</v>
      </c>
      <c r="AW298" s="63">
        <f t="shared" si="202"/>
        <v>-88.51327086428455</v>
      </c>
      <c r="AX298" s="61" t="str">
        <f t="shared" ca="1" si="192"/>
        <v/>
      </c>
      <c r="AY298" s="69">
        <f t="shared" ca="1" si="203"/>
        <v>9748.7766805507654</v>
      </c>
      <c r="AZ298" s="51">
        <f t="shared" si="193"/>
        <v>619.59289604999208</v>
      </c>
      <c r="BA298" s="55">
        <f t="shared" ca="1" si="194"/>
        <v>6.3084129619468021E-2</v>
      </c>
      <c r="BB298" s="55">
        <f t="shared" ca="1" si="204"/>
        <v>-0.49640682945320408</v>
      </c>
      <c r="BC298" s="64">
        <f t="shared" ca="1" si="195"/>
        <v>-266.82119414926956</v>
      </c>
      <c r="BE298" s="52" t="str">
        <f t="shared" ca="1" si="196"/>
        <v/>
      </c>
      <c r="BF298" s="52" t="str">
        <f t="shared" ca="1" si="197"/>
        <v/>
      </c>
      <c r="BG298" s="52">
        <f t="shared" ca="1" si="205"/>
        <v>11.899999999999959</v>
      </c>
      <c r="BH298" s="52" t="str">
        <f t="shared" ca="1" si="206"/>
        <v/>
      </c>
    </row>
    <row r="299" spans="19:60">
      <c r="S299" s="68">
        <f t="shared" ref="S299:T314" si="211">S298</f>
        <v>7</v>
      </c>
      <c r="T299" s="69">
        <f t="shared" si="211"/>
        <v>2</v>
      </c>
      <c r="U299" s="70">
        <f t="shared" si="198"/>
        <v>3</v>
      </c>
      <c r="V299" s="68">
        <f t="shared" si="210"/>
        <v>4</v>
      </c>
      <c r="W299" s="70">
        <f t="shared" si="210"/>
        <v>7</v>
      </c>
      <c r="X299" s="71">
        <f t="shared" si="210"/>
        <v>0.42857142857142855</v>
      </c>
      <c r="Y299" s="71">
        <f t="shared" si="210"/>
        <v>0.5</v>
      </c>
      <c r="Z299" s="69">
        <f t="shared" si="210"/>
        <v>10000</v>
      </c>
      <c r="AA299" s="69">
        <f t="shared" ca="1" si="210"/>
        <v>9821.692076715015</v>
      </c>
      <c r="AB299" s="69">
        <f t="shared" ca="1" si="200"/>
        <v>-178.30792328498501</v>
      </c>
      <c r="AC299" s="69">
        <f t="shared" ca="1" si="201"/>
        <v>179.70767495135402</v>
      </c>
      <c r="AD299" s="73">
        <f t="shared" si="208"/>
        <v>11.79999999999996</v>
      </c>
      <c r="AE299" s="69">
        <f t="shared" ref="AE299:AO314" si="212">AE298</f>
        <v>0.70000000000000007</v>
      </c>
      <c r="AF299" s="69">
        <f t="shared" si="212"/>
        <v>5.6000000000000005</v>
      </c>
      <c r="AG299" s="78">
        <f t="shared" si="212"/>
        <v>200</v>
      </c>
      <c r="AH299" s="60">
        <f t="shared" si="212"/>
        <v>50</v>
      </c>
      <c r="AI299" s="60">
        <f t="shared" si="212"/>
        <v>280</v>
      </c>
      <c r="AJ299" s="60">
        <f t="shared" si="212"/>
        <v>10280</v>
      </c>
      <c r="AK299" s="60">
        <f t="shared" si="212"/>
        <v>423.30792328498489</v>
      </c>
      <c r="AL299" s="60">
        <f t="shared" si="212"/>
        <v>8.4661584656996975</v>
      </c>
      <c r="AM299" s="60">
        <f t="shared" ca="1" si="212"/>
        <v>-531.22331944923417</v>
      </c>
      <c r="AN299" s="60">
        <f t="shared" ca="1" si="212"/>
        <v>-531.22331944923417</v>
      </c>
      <c r="AO299" s="60">
        <f t="shared" ca="1" si="212"/>
        <v>531.22331944923417</v>
      </c>
      <c r="AP299" s="63">
        <f t="shared" si="185"/>
        <v>35</v>
      </c>
      <c r="AQ299" s="62">
        <f t="shared" si="186"/>
        <v>1.7767930903135363</v>
      </c>
      <c r="AR299" s="62">
        <f t="shared" si="187"/>
        <v>88.839654515676813</v>
      </c>
      <c r="AS299" s="62">
        <f t="shared" si="188"/>
        <v>177.67930903135363</v>
      </c>
      <c r="AT299" s="62">
        <f t="shared" si="189"/>
        <v>-88.839654515676813</v>
      </c>
      <c r="AU299" s="62">
        <f t="shared" si="190"/>
        <v>266.51896354703047</v>
      </c>
      <c r="AV299" s="62">
        <f t="shared" si="191"/>
        <v>-355.35861806270725</v>
      </c>
      <c r="AW299" s="63">
        <f t="shared" si="202"/>
        <v>-88.839654515676784</v>
      </c>
      <c r="AX299" s="61" t="str">
        <f t="shared" ca="1" si="192"/>
        <v/>
      </c>
      <c r="AY299" s="69">
        <f t="shared" ca="1" si="203"/>
        <v>9748.7766805507654</v>
      </c>
      <c r="AZ299" s="51">
        <f t="shared" si="193"/>
        <v>621.87758160973772</v>
      </c>
      <c r="BA299" s="55">
        <f t="shared" ca="1" si="194"/>
        <v>6.3316745908178818E-2</v>
      </c>
      <c r="BB299" s="55">
        <f t="shared" ca="1" si="204"/>
        <v>-0.49823727896649117</v>
      </c>
      <c r="BC299" s="64">
        <f t="shared" ca="1" si="195"/>
        <v>-267.14757780066179</v>
      </c>
      <c r="BE299" s="52" t="str">
        <f t="shared" ca="1" si="196"/>
        <v/>
      </c>
      <c r="BF299" s="52" t="str">
        <f t="shared" ca="1" si="197"/>
        <v/>
      </c>
      <c r="BG299" s="52">
        <f t="shared" ca="1" si="205"/>
        <v>11.79999999999996</v>
      </c>
      <c r="BH299" s="52" t="str">
        <f t="shared" ca="1" si="206"/>
        <v/>
      </c>
    </row>
    <row r="300" spans="19:60">
      <c r="S300" s="68">
        <f t="shared" si="211"/>
        <v>7</v>
      </c>
      <c r="T300" s="69">
        <f t="shared" si="211"/>
        <v>2</v>
      </c>
      <c r="U300" s="70">
        <f t="shared" si="198"/>
        <v>3</v>
      </c>
      <c r="V300" s="68">
        <f t="shared" si="210"/>
        <v>4</v>
      </c>
      <c r="W300" s="70">
        <f t="shared" si="210"/>
        <v>7</v>
      </c>
      <c r="X300" s="71">
        <f t="shared" si="210"/>
        <v>0.42857142857142855</v>
      </c>
      <c r="Y300" s="71">
        <f t="shared" si="210"/>
        <v>0.5</v>
      </c>
      <c r="Z300" s="69">
        <f t="shared" si="210"/>
        <v>10000</v>
      </c>
      <c r="AA300" s="69">
        <f t="shared" ca="1" si="210"/>
        <v>9821.692076715015</v>
      </c>
      <c r="AB300" s="69">
        <f t="shared" ca="1" si="200"/>
        <v>-178.30792328498501</v>
      </c>
      <c r="AC300" s="69">
        <f t="shared" ca="1" si="201"/>
        <v>179.70767495135402</v>
      </c>
      <c r="AD300" s="73">
        <f t="shared" si="208"/>
        <v>11.69999999999996</v>
      </c>
      <c r="AE300" s="69">
        <f t="shared" si="212"/>
        <v>0.70000000000000007</v>
      </c>
      <c r="AF300" s="69">
        <f t="shared" si="212"/>
        <v>5.6000000000000005</v>
      </c>
      <c r="AG300" s="78">
        <f t="shared" si="212"/>
        <v>200</v>
      </c>
      <c r="AH300" s="60">
        <f t="shared" si="212"/>
        <v>50</v>
      </c>
      <c r="AI300" s="60">
        <f t="shared" si="212"/>
        <v>280</v>
      </c>
      <c r="AJ300" s="60">
        <f t="shared" si="212"/>
        <v>10280</v>
      </c>
      <c r="AK300" s="60">
        <f t="shared" si="212"/>
        <v>423.30792328498489</v>
      </c>
      <c r="AL300" s="60">
        <f t="shared" si="212"/>
        <v>8.4661584656996975</v>
      </c>
      <c r="AM300" s="60">
        <f t="shared" ca="1" si="212"/>
        <v>-531.22331944923417</v>
      </c>
      <c r="AN300" s="60">
        <f t="shared" ca="1" si="212"/>
        <v>-531.22331944923417</v>
      </c>
      <c r="AO300" s="60">
        <f t="shared" ca="1" si="212"/>
        <v>531.22331944923417</v>
      </c>
      <c r="AP300" s="63">
        <f t="shared" si="185"/>
        <v>35</v>
      </c>
      <c r="AQ300" s="62">
        <f t="shared" si="186"/>
        <v>1.7834323474957032</v>
      </c>
      <c r="AR300" s="62">
        <f t="shared" si="187"/>
        <v>89.171617374785157</v>
      </c>
      <c r="AS300" s="62">
        <f t="shared" si="188"/>
        <v>178.34323474957031</v>
      </c>
      <c r="AT300" s="62">
        <f t="shared" si="189"/>
        <v>-89.171617374785157</v>
      </c>
      <c r="AU300" s="62">
        <f t="shared" si="190"/>
        <v>267.51485212435546</v>
      </c>
      <c r="AV300" s="62">
        <f t="shared" si="191"/>
        <v>-356.68646949914063</v>
      </c>
      <c r="AW300" s="63">
        <f t="shared" si="202"/>
        <v>-89.171617374785171</v>
      </c>
      <c r="AX300" s="61" t="str">
        <f t="shared" ca="1" si="192"/>
        <v/>
      </c>
      <c r="AY300" s="69">
        <f t="shared" ca="1" si="203"/>
        <v>9748.7766805507654</v>
      </c>
      <c r="AZ300" s="51">
        <f t="shared" si="193"/>
        <v>624.20132162349614</v>
      </c>
      <c r="BA300" s="55">
        <f t="shared" ca="1" si="194"/>
        <v>6.3553338543705179E-2</v>
      </c>
      <c r="BB300" s="55">
        <f t="shared" ca="1" si="204"/>
        <v>-0.50009901821504843</v>
      </c>
      <c r="BC300" s="64">
        <f t="shared" ca="1" si="195"/>
        <v>-267.47954065977018</v>
      </c>
      <c r="BE300" s="52" t="str">
        <f t="shared" ca="1" si="196"/>
        <v/>
      </c>
      <c r="BF300" s="52" t="str">
        <f t="shared" ca="1" si="197"/>
        <v/>
      </c>
      <c r="BG300" s="52">
        <f t="shared" ca="1" si="205"/>
        <v>11.69999999999996</v>
      </c>
      <c r="BH300" s="52" t="str">
        <f t="shared" ca="1" si="206"/>
        <v/>
      </c>
    </row>
    <row r="301" spans="19:60">
      <c r="S301" s="68">
        <f t="shared" si="211"/>
        <v>7</v>
      </c>
      <c r="T301" s="69">
        <f t="shared" si="211"/>
        <v>2</v>
      </c>
      <c r="U301" s="70">
        <f t="shared" si="198"/>
        <v>3</v>
      </c>
      <c r="V301" s="68">
        <f t="shared" si="210"/>
        <v>4</v>
      </c>
      <c r="W301" s="70">
        <f t="shared" si="210"/>
        <v>7</v>
      </c>
      <c r="X301" s="71">
        <f t="shared" si="210"/>
        <v>0.42857142857142855</v>
      </c>
      <c r="Y301" s="71">
        <f t="shared" si="210"/>
        <v>0.5</v>
      </c>
      <c r="Z301" s="69">
        <f t="shared" si="210"/>
        <v>10000</v>
      </c>
      <c r="AA301" s="69">
        <f t="shared" ca="1" si="210"/>
        <v>9821.692076715015</v>
      </c>
      <c r="AB301" s="69">
        <f t="shared" ca="1" si="200"/>
        <v>-178.30792328498501</v>
      </c>
      <c r="AC301" s="69">
        <f t="shared" ca="1" si="201"/>
        <v>179.70767495135402</v>
      </c>
      <c r="AD301" s="73">
        <f t="shared" si="208"/>
        <v>11.599999999999961</v>
      </c>
      <c r="AE301" s="69">
        <f t="shared" si="212"/>
        <v>0.70000000000000007</v>
      </c>
      <c r="AF301" s="69">
        <f t="shared" si="212"/>
        <v>5.6000000000000005</v>
      </c>
      <c r="AG301" s="78">
        <f t="shared" si="212"/>
        <v>200</v>
      </c>
      <c r="AH301" s="60">
        <f t="shared" si="212"/>
        <v>50</v>
      </c>
      <c r="AI301" s="60">
        <f t="shared" si="212"/>
        <v>280</v>
      </c>
      <c r="AJ301" s="60">
        <f t="shared" si="212"/>
        <v>10280</v>
      </c>
      <c r="AK301" s="60">
        <f t="shared" si="212"/>
        <v>423.30792328498489</v>
      </c>
      <c r="AL301" s="60">
        <f t="shared" si="212"/>
        <v>8.4661584656996975</v>
      </c>
      <c r="AM301" s="60">
        <f t="shared" ca="1" si="212"/>
        <v>-531.22331944923417</v>
      </c>
      <c r="AN301" s="60">
        <f t="shared" ca="1" si="212"/>
        <v>-531.22331944923417</v>
      </c>
      <c r="AO301" s="60">
        <f t="shared" ca="1" si="212"/>
        <v>531.22331944923417</v>
      </c>
      <c r="AP301" s="63">
        <f t="shared" si="185"/>
        <v>35</v>
      </c>
      <c r="AQ301" s="62">
        <f t="shared" si="186"/>
        <v>1.790186074629287</v>
      </c>
      <c r="AR301" s="62">
        <f t="shared" si="187"/>
        <v>89.509303731464357</v>
      </c>
      <c r="AS301" s="62">
        <f t="shared" si="188"/>
        <v>179.01860746292871</v>
      </c>
      <c r="AT301" s="62">
        <f t="shared" si="189"/>
        <v>-89.509303731464357</v>
      </c>
      <c r="AU301" s="62">
        <f t="shared" si="190"/>
        <v>268.52791119439308</v>
      </c>
      <c r="AV301" s="62">
        <f t="shared" si="191"/>
        <v>-358.03721492585743</v>
      </c>
      <c r="AW301" s="63">
        <f t="shared" si="202"/>
        <v>-89.509303731464342</v>
      </c>
      <c r="AX301" s="61" t="str">
        <f t="shared" ca="1" si="192"/>
        <v/>
      </c>
      <c r="AY301" s="69">
        <f t="shared" ca="1" si="203"/>
        <v>9748.7766805507654</v>
      </c>
      <c r="AZ301" s="51">
        <f t="shared" si="193"/>
        <v>626.56512612025051</v>
      </c>
      <c r="BA301" s="55">
        <f t="shared" ca="1" si="194"/>
        <v>6.3794010362602696E-2</v>
      </c>
      <c r="BB301" s="55">
        <f t="shared" ca="1" si="204"/>
        <v>-0.50199285641616664</v>
      </c>
      <c r="BC301" s="64">
        <f t="shared" ca="1" si="195"/>
        <v>-267.81722701644935</v>
      </c>
      <c r="BE301" s="52" t="str">
        <f t="shared" ca="1" si="196"/>
        <v/>
      </c>
      <c r="BF301" s="52" t="str">
        <f t="shared" ca="1" si="197"/>
        <v/>
      </c>
      <c r="BG301" s="52">
        <f t="shared" ca="1" si="205"/>
        <v>11.599999999999961</v>
      </c>
      <c r="BH301" s="52" t="str">
        <f t="shared" ca="1" si="206"/>
        <v/>
      </c>
    </row>
    <row r="302" spans="19:60">
      <c r="S302" s="68">
        <f t="shared" si="211"/>
        <v>7</v>
      </c>
      <c r="T302" s="69">
        <f t="shared" si="211"/>
        <v>2</v>
      </c>
      <c r="U302" s="70">
        <f t="shared" si="198"/>
        <v>3</v>
      </c>
      <c r="V302" s="68">
        <f t="shared" si="210"/>
        <v>4</v>
      </c>
      <c r="W302" s="70">
        <f t="shared" si="210"/>
        <v>7</v>
      </c>
      <c r="X302" s="71">
        <f t="shared" si="210"/>
        <v>0.42857142857142855</v>
      </c>
      <c r="Y302" s="71">
        <f t="shared" si="210"/>
        <v>0.5</v>
      </c>
      <c r="Z302" s="69">
        <f t="shared" si="210"/>
        <v>10000</v>
      </c>
      <c r="AA302" s="69">
        <f t="shared" ca="1" si="210"/>
        <v>9821.692076715015</v>
      </c>
      <c r="AB302" s="69">
        <f t="shared" ca="1" si="200"/>
        <v>-178.30792328498501</v>
      </c>
      <c r="AC302" s="69">
        <f t="shared" ca="1" si="201"/>
        <v>179.70767495135402</v>
      </c>
      <c r="AD302" s="73">
        <f t="shared" si="208"/>
        <v>11.499999999999961</v>
      </c>
      <c r="AE302" s="69">
        <f t="shared" si="212"/>
        <v>0.70000000000000007</v>
      </c>
      <c r="AF302" s="69">
        <f t="shared" si="212"/>
        <v>5.6000000000000005</v>
      </c>
      <c r="AG302" s="78">
        <f t="shared" si="212"/>
        <v>200</v>
      </c>
      <c r="AH302" s="60">
        <f t="shared" si="212"/>
        <v>50</v>
      </c>
      <c r="AI302" s="60">
        <f t="shared" si="212"/>
        <v>280</v>
      </c>
      <c r="AJ302" s="60">
        <f t="shared" si="212"/>
        <v>10280</v>
      </c>
      <c r="AK302" s="60">
        <f t="shared" si="212"/>
        <v>423.30792328498489</v>
      </c>
      <c r="AL302" s="60">
        <f t="shared" si="212"/>
        <v>8.4661584656996975</v>
      </c>
      <c r="AM302" s="60">
        <f t="shared" ca="1" si="212"/>
        <v>-531.22331944923417</v>
      </c>
      <c r="AN302" s="60">
        <f t="shared" ca="1" si="212"/>
        <v>-531.22331944923417</v>
      </c>
      <c r="AO302" s="60">
        <f t="shared" ca="1" si="212"/>
        <v>531.22331944923417</v>
      </c>
      <c r="AP302" s="63">
        <f t="shared" si="185"/>
        <v>35</v>
      </c>
      <c r="AQ302" s="62">
        <f t="shared" si="186"/>
        <v>1.7970572578869328</v>
      </c>
      <c r="AR302" s="62">
        <f t="shared" si="187"/>
        <v>89.852862894346643</v>
      </c>
      <c r="AS302" s="62">
        <f t="shared" si="188"/>
        <v>179.70572578869329</v>
      </c>
      <c r="AT302" s="62">
        <f t="shared" si="189"/>
        <v>-89.852862894346643</v>
      </c>
      <c r="AU302" s="62">
        <f t="shared" si="190"/>
        <v>269.55858868303994</v>
      </c>
      <c r="AV302" s="62">
        <f t="shared" si="191"/>
        <v>-359.41145157738657</v>
      </c>
      <c r="AW302" s="63">
        <f t="shared" si="202"/>
        <v>-89.852862894346629</v>
      </c>
      <c r="AX302" s="61" t="str">
        <f t="shared" ca="1" si="192"/>
        <v/>
      </c>
      <c r="AY302" s="69">
        <f t="shared" ca="1" si="203"/>
        <v>9748.7766805507654</v>
      </c>
      <c r="AZ302" s="51">
        <f t="shared" si="193"/>
        <v>628.97004026042646</v>
      </c>
      <c r="BA302" s="55">
        <f t="shared" ca="1" si="194"/>
        <v>6.4038867778350592E-2</v>
      </c>
      <c r="BB302" s="55">
        <f t="shared" ca="1" si="204"/>
        <v>-0.50391963093382608</v>
      </c>
      <c r="BC302" s="64">
        <f t="shared" ca="1" si="195"/>
        <v>-268.16078617933164</v>
      </c>
      <c r="BE302" s="52" t="str">
        <f t="shared" ca="1" si="196"/>
        <v/>
      </c>
      <c r="BF302" s="52" t="str">
        <f t="shared" ca="1" si="197"/>
        <v/>
      </c>
      <c r="BG302" s="52">
        <f t="shared" ca="1" si="205"/>
        <v>11.499999999999961</v>
      </c>
      <c r="BH302" s="52" t="str">
        <f t="shared" ca="1" si="206"/>
        <v/>
      </c>
    </row>
    <row r="303" spans="19:60">
      <c r="S303" s="68">
        <f t="shared" si="211"/>
        <v>7</v>
      </c>
      <c r="T303" s="69">
        <f t="shared" si="211"/>
        <v>2</v>
      </c>
      <c r="U303" s="70">
        <f t="shared" si="198"/>
        <v>3</v>
      </c>
      <c r="V303" s="68">
        <f t="shared" si="210"/>
        <v>4</v>
      </c>
      <c r="W303" s="70">
        <f t="shared" si="210"/>
        <v>7</v>
      </c>
      <c r="X303" s="71">
        <f t="shared" si="210"/>
        <v>0.42857142857142855</v>
      </c>
      <c r="Y303" s="71">
        <f t="shared" si="210"/>
        <v>0.5</v>
      </c>
      <c r="Z303" s="69">
        <f t="shared" si="210"/>
        <v>10000</v>
      </c>
      <c r="AA303" s="69">
        <f t="shared" ca="1" si="210"/>
        <v>9821.692076715015</v>
      </c>
      <c r="AB303" s="69">
        <f t="shared" ca="1" si="200"/>
        <v>-178.30792328498501</v>
      </c>
      <c r="AC303" s="69">
        <f t="shared" ca="1" si="201"/>
        <v>179.70767495135402</v>
      </c>
      <c r="AD303" s="73">
        <f t="shared" si="208"/>
        <v>11.399999999999961</v>
      </c>
      <c r="AE303" s="69">
        <f t="shared" si="212"/>
        <v>0.70000000000000007</v>
      </c>
      <c r="AF303" s="69">
        <f t="shared" si="212"/>
        <v>5.6000000000000005</v>
      </c>
      <c r="AG303" s="78">
        <f t="shared" si="212"/>
        <v>200</v>
      </c>
      <c r="AH303" s="60">
        <f t="shared" si="212"/>
        <v>50</v>
      </c>
      <c r="AI303" s="60">
        <f t="shared" si="212"/>
        <v>280</v>
      </c>
      <c r="AJ303" s="60">
        <f t="shared" si="212"/>
        <v>10280</v>
      </c>
      <c r="AK303" s="60">
        <f t="shared" si="212"/>
        <v>423.30792328498489</v>
      </c>
      <c r="AL303" s="60">
        <f t="shared" si="212"/>
        <v>8.4661584656996975</v>
      </c>
      <c r="AM303" s="60">
        <f t="shared" ca="1" si="212"/>
        <v>-531.22331944923417</v>
      </c>
      <c r="AN303" s="60">
        <f t="shared" ca="1" si="212"/>
        <v>-531.22331944923417</v>
      </c>
      <c r="AO303" s="60">
        <f t="shared" ca="1" si="212"/>
        <v>531.22331944923417</v>
      </c>
      <c r="AP303" s="63">
        <f t="shared" si="185"/>
        <v>35</v>
      </c>
      <c r="AQ303" s="62">
        <f t="shared" si="186"/>
        <v>1.8040489882192743</v>
      </c>
      <c r="AR303" s="62">
        <f t="shared" si="187"/>
        <v>90.202449410963709</v>
      </c>
      <c r="AS303" s="62">
        <f t="shared" si="188"/>
        <v>180.40489882192742</v>
      </c>
      <c r="AT303" s="62">
        <f t="shared" si="189"/>
        <v>-90.202449410963709</v>
      </c>
      <c r="AU303" s="62">
        <f t="shared" si="190"/>
        <v>270.60734823289113</v>
      </c>
      <c r="AV303" s="62">
        <f t="shared" si="191"/>
        <v>-360.80979764385484</v>
      </c>
      <c r="AW303" s="63">
        <f t="shared" si="202"/>
        <v>-90.202449410963709</v>
      </c>
      <c r="AX303" s="61" t="str">
        <f t="shared" ca="1" si="192"/>
        <v/>
      </c>
      <c r="AY303" s="69">
        <f t="shared" ca="1" si="203"/>
        <v>9748.7766805507654</v>
      </c>
      <c r="AZ303" s="51">
        <f t="shared" si="193"/>
        <v>631.41714587674596</v>
      </c>
      <c r="BA303" s="55">
        <f t="shared" ca="1" si="194"/>
        <v>6.4288020938234422E-2</v>
      </c>
      <c r="BB303" s="55">
        <f t="shared" ca="1" si="204"/>
        <v>-0.50588020851319904</v>
      </c>
      <c r="BC303" s="64">
        <f t="shared" ca="1" si="195"/>
        <v>-268.51037269594872</v>
      </c>
      <c r="BE303" s="52" t="str">
        <f t="shared" ca="1" si="196"/>
        <v/>
      </c>
      <c r="BF303" s="52" t="str">
        <f t="shared" ca="1" si="197"/>
        <v/>
      </c>
      <c r="BG303" s="52">
        <f t="shared" ca="1" si="205"/>
        <v>11.399999999999961</v>
      </c>
      <c r="BH303" s="52" t="str">
        <f t="shared" ca="1" si="206"/>
        <v/>
      </c>
    </row>
    <row r="304" spans="19:60">
      <c r="S304" s="68">
        <f t="shared" si="211"/>
        <v>7</v>
      </c>
      <c r="T304" s="69">
        <f t="shared" si="211"/>
        <v>2</v>
      </c>
      <c r="U304" s="70">
        <f t="shared" si="198"/>
        <v>3</v>
      </c>
      <c r="V304" s="68">
        <f t="shared" si="210"/>
        <v>4</v>
      </c>
      <c r="W304" s="70">
        <f t="shared" si="210"/>
        <v>7</v>
      </c>
      <c r="X304" s="71">
        <f t="shared" si="210"/>
        <v>0.42857142857142855</v>
      </c>
      <c r="Y304" s="71">
        <f t="shared" si="210"/>
        <v>0.5</v>
      </c>
      <c r="Z304" s="69">
        <f t="shared" si="210"/>
        <v>10000</v>
      </c>
      <c r="AA304" s="69">
        <f t="shared" ca="1" si="210"/>
        <v>9821.692076715015</v>
      </c>
      <c r="AB304" s="69">
        <f t="shared" ca="1" si="200"/>
        <v>-178.30792328498501</v>
      </c>
      <c r="AC304" s="69">
        <f t="shared" ca="1" si="201"/>
        <v>179.70767495135402</v>
      </c>
      <c r="AD304" s="73">
        <f t="shared" si="208"/>
        <v>11.299999999999962</v>
      </c>
      <c r="AE304" s="69">
        <f t="shared" si="212"/>
        <v>0.70000000000000007</v>
      </c>
      <c r="AF304" s="69">
        <f t="shared" si="212"/>
        <v>5.6000000000000005</v>
      </c>
      <c r="AG304" s="78">
        <f t="shared" si="212"/>
        <v>200</v>
      </c>
      <c r="AH304" s="60">
        <f t="shared" si="212"/>
        <v>50</v>
      </c>
      <c r="AI304" s="60">
        <f t="shared" si="212"/>
        <v>280</v>
      </c>
      <c r="AJ304" s="60">
        <f t="shared" si="212"/>
        <v>10280</v>
      </c>
      <c r="AK304" s="60">
        <f t="shared" si="212"/>
        <v>423.30792328498489</v>
      </c>
      <c r="AL304" s="60">
        <f t="shared" si="212"/>
        <v>8.4661584656996975</v>
      </c>
      <c r="AM304" s="60">
        <f t="shared" ca="1" si="212"/>
        <v>-531.22331944923417</v>
      </c>
      <c r="AN304" s="60">
        <f t="shared" ca="1" si="212"/>
        <v>-531.22331944923417</v>
      </c>
      <c r="AO304" s="60">
        <f t="shared" ca="1" si="212"/>
        <v>531.22331944923417</v>
      </c>
      <c r="AP304" s="63">
        <f t="shared" si="185"/>
        <v>35</v>
      </c>
      <c r="AQ304" s="62">
        <f t="shared" si="186"/>
        <v>1.8111644659911263</v>
      </c>
      <c r="AR304" s="62">
        <f t="shared" si="187"/>
        <v>90.558223299556317</v>
      </c>
      <c r="AS304" s="62">
        <f t="shared" si="188"/>
        <v>181.11644659911263</v>
      </c>
      <c r="AT304" s="62">
        <f t="shared" si="189"/>
        <v>-90.558223299556317</v>
      </c>
      <c r="AU304" s="62">
        <f t="shared" si="190"/>
        <v>271.67466989866898</v>
      </c>
      <c r="AV304" s="62">
        <f t="shared" si="191"/>
        <v>-362.23289319822527</v>
      </c>
      <c r="AW304" s="63">
        <f t="shared" si="202"/>
        <v>-90.558223299556289</v>
      </c>
      <c r="AX304" s="61" t="str">
        <f t="shared" ca="1" si="192"/>
        <v/>
      </c>
      <c r="AY304" s="69">
        <f t="shared" ca="1" si="203"/>
        <v>9748.7766805507654</v>
      </c>
      <c r="AZ304" s="51">
        <f t="shared" si="193"/>
        <v>633.90756309689425</v>
      </c>
      <c r="BA304" s="55">
        <f t="shared" ca="1" si="194"/>
        <v>6.4541583888558685E-2</v>
      </c>
      <c r="BB304" s="55">
        <f t="shared" ca="1" si="204"/>
        <v>-0.50787548658070225</v>
      </c>
      <c r="BC304" s="64">
        <f t="shared" ca="1" si="195"/>
        <v>-268.8661465845413</v>
      </c>
      <c r="BE304" s="52" t="str">
        <f t="shared" ca="1" si="196"/>
        <v/>
      </c>
      <c r="BF304" s="52" t="str">
        <f t="shared" ca="1" si="197"/>
        <v/>
      </c>
      <c r="BG304" s="52">
        <f t="shared" ca="1" si="205"/>
        <v>11.299999999999962</v>
      </c>
      <c r="BH304" s="52" t="str">
        <f t="shared" ca="1" si="206"/>
        <v/>
      </c>
    </row>
    <row r="305" spans="19:60">
      <c r="S305" s="68">
        <f t="shared" si="211"/>
        <v>7</v>
      </c>
      <c r="T305" s="69">
        <f t="shared" si="211"/>
        <v>2</v>
      </c>
      <c r="U305" s="70">
        <f t="shared" si="198"/>
        <v>3</v>
      </c>
      <c r="V305" s="68">
        <f t="shared" si="210"/>
        <v>4</v>
      </c>
      <c r="W305" s="70">
        <f t="shared" si="210"/>
        <v>7</v>
      </c>
      <c r="X305" s="71">
        <f t="shared" si="210"/>
        <v>0.42857142857142855</v>
      </c>
      <c r="Y305" s="71">
        <f t="shared" si="210"/>
        <v>0.5</v>
      </c>
      <c r="Z305" s="69">
        <f t="shared" si="210"/>
        <v>10000</v>
      </c>
      <c r="AA305" s="69">
        <f t="shared" ca="1" si="210"/>
        <v>9821.692076715015</v>
      </c>
      <c r="AB305" s="69">
        <f t="shared" ca="1" si="200"/>
        <v>-178.30792328498501</v>
      </c>
      <c r="AC305" s="69">
        <f t="shared" ca="1" si="201"/>
        <v>179.70767495135402</v>
      </c>
      <c r="AD305" s="73">
        <f t="shared" si="208"/>
        <v>11.199999999999962</v>
      </c>
      <c r="AE305" s="69">
        <f t="shared" si="212"/>
        <v>0.70000000000000007</v>
      </c>
      <c r="AF305" s="69">
        <f t="shared" si="212"/>
        <v>5.6000000000000005</v>
      </c>
      <c r="AG305" s="78">
        <f t="shared" si="212"/>
        <v>200</v>
      </c>
      <c r="AH305" s="60">
        <f t="shared" si="212"/>
        <v>50</v>
      </c>
      <c r="AI305" s="60">
        <f t="shared" si="212"/>
        <v>280</v>
      </c>
      <c r="AJ305" s="60">
        <f t="shared" si="212"/>
        <v>10280</v>
      </c>
      <c r="AK305" s="60">
        <f t="shared" si="212"/>
        <v>423.30792328498489</v>
      </c>
      <c r="AL305" s="60">
        <f t="shared" si="212"/>
        <v>8.4661584656996975</v>
      </c>
      <c r="AM305" s="60">
        <f t="shared" ca="1" si="212"/>
        <v>-531.22331944923417</v>
      </c>
      <c r="AN305" s="60">
        <f t="shared" ca="1" si="212"/>
        <v>-531.22331944923417</v>
      </c>
      <c r="AO305" s="60">
        <f t="shared" ca="1" si="212"/>
        <v>531.22331944923417</v>
      </c>
      <c r="AP305" s="63">
        <f t="shared" si="185"/>
        <v>35</v>
      </c>
      <c r="AQ305" s="62">
        <f t="shared" si="186"/>
        <v>1.8184070058660471</v>
      </c>
      <c r="AR305" s="62">
        <f t="shared" si="187"/>
        <v>90.920350293302349</v>
      </c>
      <c r="AS305" s="62">
        <f t="shared" si="188"/>
        <v>181.8407005866047</v>
      </c>
      <c r="AT305" s="62">
        <f t="shared" si="189"/>
        <v>-90.920350293302349</v>
      </c>
      <c r="AU305" s="62">
        <f t="shared" si="190"/>
        <v>272.76105087990703</v>
      </c>
      <c r="AV305" s="62">
        <f t="shared" si="191"/>
        <v>-363.68140117320939</v>
      </c>
      <c r="AW305" s="63">
        <f t="shared" si="202"/>
        <v>-90.920350293302363</v>
      </c>
      <c r="AX305" s="61" t="str">
        <f t="shared" ca="1" si="192"/>
        <v/>
      </c>
      <c r="AY305" s="69">
        <f t="shared" ca="1" si="203"/>
        <v>9748.7766805507654</v>
      </c>
      <c r="AZ305" s="51">
        <f t="shared" si="193"/>
        <v>636.44245205311643</v>
      </c>
      <c r="BA305" s="55">
        <f t="shared" ca="1" si="194"/>
        <v>6.4799674748710137E-2</v>
      </c>
      <c r="BB305" s="55">
        <f t="shared" ca="1" si="204"/>
        <v>-0.50990639461369691</v>
      </c>
      <c r="BC305" s="64">
        <f t="shared" ca="1" si="195"/>
        <v>-269.22827357828737</v>
      </c>
      <c r="BE305" s="52" t="str">
        <f t="shared" ca="1" si="196"/>
        <v/>
      </c>
      <c r="BF305" s="52" t="str">
        <f t="shared" ca="1" si="197"/>
        <v/>
      </c>
      <c r="BG305" s="52">
        <f t="shared" ca="1" si="205"/>
        <v>11.199999999999962</v>
      </c>
      <c r="BH305" s="52" t="str">
        <f t="shared" ca="1" si="206"/>
        <v/>
      </c>
    </row>
    <row r="306" spans="19:60">
      <c r="S306" s="68">
        <f t="shared" si="211"/>
        <v>7</v>
      </c>
      <c r="T306" s="69">
        <f t="shared" si="211"/>
        <v>2</v>
      </c>
      <c r="U306" s="70">
        <f t="shared" si="198"/>
        <v>3</v>
      </c>
      <c r="V306" s="68">
        <f t="shared" si="210"/>
        <v>4</v>
      </c>
      <c r="W306" s="70">
        <f t="shared" si="210"/>
        <v>7</v>
      </c>
      <c r="X306" s="71">
        <f t="shared" si="210"/>
        <v>0.42857142857142855</v>
      </c>
      <c r="Y306" s="71">
        <f t="shared" si="210"/>
        <v>0.5</v>
      </c>
      <c r="Z306" s="69">
        <f t="shared" si="210"/>
        <v>10000</v>
      </c>
      <c r="AA306" s="69">
        <f t="shared" ca="1" si="210"/>
        <v>9821.692076715015</v>
      </c>
      <c r="AB306" s="69">
        <f t="shared" ca="1" si="200"/>
        <v>-178.30792328498501</v>
      </c>
      <c r="AC306" s="69">
        <f t="shared" ca="1" si="201"/>
        <v>179.70767495135402</v>
      </c>
      <c r="AD306" s="73">
        <f t="shared" si="208"/>
        <v>11.099999999999962</v>
      </c>
      <c r="AE306" s="69">
        <f t="shared" si="212"/>
        <v>0.70000000000000007</v>
      </c>
      <c r="AF306" s="69">
        <f t="shared" si="212"/>
        <v>5.6000000000000005</v>
      </c>
      <c r="AG306" s="78">
        <f t="shared" si="212"/>
        <v>200</v>
      </c>
      <c r="AH306" s="60">
        <f t="shared" si="212"/>
        <v>50</v>
      </c>
      <c r="AI306" s="60">
        <f t="shared" si="212"/>
        <v>280</v>
      </c>
      <c r="AJ306" s="60">
        <f t="shared" si="212"/>
        <v>10280</v>
      </c>
      <c r="AK306" s="60">
        <f t="shared" si="212"/>
        <v>423.30792328498489</v>
      </c>
      <c r="AL306" s="60">
        <f t="shared" si="212"/>
        <v>8.4661584656996975</v>
      </c>
      <c r="AM306" s="60">
        <f t="shared" ca="1" si="212"/>
        <v>-531.22331944923417</v>
      </c>
      <c r="AN306" s="60">
        <f t="shared" ca="1" si="212"/>
        <v>-531.22331944923417</v>
      </c>
      <c r="AO306" s="60">
        <f t="shared" ca="1" si="212"/>
        <v>531.22331944923417</v>
      </c>
      <c r="AP306" s="63">
        <f t="shared" si="185"/>
        <v>35</v>
      </c>
      <c r="AQ306" s="62">
        <f t="shared" si="186"/>
        <v>1.8257800419549306</v>
      </c>
      <c r="AR306" s="62">
        <f t="shared" si="187"/>
        <v>91.289002097746533</v>
      </c>
      <c r="AS306" s="62">
        <f t="shared" si="188"/>
        <v>182.57800419549307</v>
      </c>
      <c r="AT306" s="62">
        <f t="shared" si="189"/>
        <v>-91.289002097746533</v>
      </c>
      <c r="AU306" s="62">
        <f t="shared" si="190"/>
        <v>273.86700629323957</v>
      </c>
      <c r="AV306" s="62">
        <f t="shared" si="191"/>
        <v>-365.15600839098613</v>
      </c>
      <c r="AW306" s="63">
        <f t="shared" si="202"/>
        <v>-91.289002097746561</v>
      </c>
      <c r="AX306" s="61" t="str">
        <f t="shared" ca="1" si="192"/>
        <v/>
      </c>
      <c r="AY306" s="69">
        <f t="shared" ca="1" si="203"/>
        <v>9748.7766805507654</v>
      </c>
      <c r="AZ306" s="51">
        <f t="shared" si="193"/>
        <v>639.0230146842257</v>
      </c>
      <c r="BA306" s="55">
        <f t="shared" ca="1" si="194"/>
        <v>6.5062415894630118E-2</v>
      </c>
      <c r="BB306" s="55">
        <f t="shared" ca="1" si="204"/>
        <v>-0.51197389558422302</v>
      </c>
      <c r="BC306" s="64">
        <f t="shared" ca="1" si="195"/>
        <v>-269.59692538273157</v>
      </c>
      <c r="BE306" s="52" t="str">
        <f t="shared" ca="1" si="196"/>
        <v/>
      </c>
      <c r="BF306" s="52" t="str">
        <f t="shared" ca="1" si="197"/>
        <v/>
      </c>
      <c r="BG306" s="52">
        <f t="shared" ca="1" si="205"/>
        <v>11.099999999999962</v>
      </c>
      <c r="BH306" s="52" t="str">
        <f t="shared" ca="1" si="206"/>
        <v/>
      </c>
    </row>
    <row r="307" spans="19:60">
      <c r="S307" s="68">
        <f t="shared" si="211"/>
        <v>7</v>
      </c>
      <c r="T307" s="69">
        <f t="shared" si="211"/>
        <v>2</v>
      </c>
      <c r="U307" s="70">
        <f t="shared" si="198"/>
        <v>3</v>
      </c>
      <c r="V307" s="68">
        <f t="shared" si="210"/>
        <v>4</v>
      </c>
      <c r="W307" s="70">
        <f t="shared" si="210"/>
        <v>7</v>
      </c>
      <c r="X307" s="71">
        <f t="shared" si="210"/>
        <v>0.42857142857142855</v>
      </c>
      <c r="Y307" s="71">
        <f t="shared" si="210"/>
        <v>0.5</v>
      </c>
      <c r="Z307" s="69">
        <f t="shared" si="210"/>
        <v>10000</v>
      </c>
      <c r="AA307" s="69">
        <f t="shared" ca="1" si="210"/>
        <v>9821.692076715015</v>
      </c>
      <c r="AB307" s="69">
        <f t="shared" ca="1" si="200"/>
        <v>-178.30792328498501</v>
      </c>
      <c r="AC307" s="69">
        <f t="shared" ca="1" si="201"/>
        <v>179.70767495135402</v>
      </c>
      <c r="AD307" s="73">
        <f t="shared" si="208"/>
        <v>10.999999999999963</v>
      </c>
      <c r="AE307" s="69">
        <f t="shared" si="212"/>
        <v>0.70000000000000007</v>
      </c>
      <c r="AF307" s="69">
        <f t="shared" si="212"/>
        <v>5.6000000000000005</v>
      </c>
      <c r="AG307" s="78">
        <f t="shared" si="212"/>
        <v>200</v>
      </c>
      <c r="AH307" s="60">
        <f t="shared" si="212"/>
        <v>50</v>
      </c>
      <c r="AI307" s="60">
        <f t="shared" si="212"/>
        <v>280</v>
      </c>
      <c r="AJ307" s="60">
        <f t="shared" si="212"/>
        <v>10280</v>
      </c>
      <c r="AK307" s="60">
        <f t="shared" si="212"/>
        <v>423.30792328498489</v>
      </c>
      <c r="AL307" s="60">
        <f t="shared" si="212"/>
        <v>8.4661584656996975</v>
      </c>
      <c r="AM307" s="60">
        <f t="shared" ca="1" si="212"/>
        <v>-531.22331944923417</v>
      </c>
      <c r="AN307" s="60">
        <f t="shared" ca="1" si="212"/>
        <v>-531.22331944923417</v>
      </c>
      <c r="AO307" s="60">
        <f t="shared" ca="1" si="212"/>
        <v>531.22331944923417</v>
      </c>
      <c r="AP307" s="63">
        <f t="shared" si="185"/>
        <v>35</v>
      </c>
      <c r="AQ307" s="62">
        <f t="shared" si="186"/>
        <v>1.8332871332454297</v>
      </c>
      <c r="AR307" s="62">
        <f t="shared" si="187"/>
        <v>91.664356662271487</v>
      </c>
      <c r="AS307" s="62">
        <f t="shared" si="188"/>
        <v>183.32871332454297</v>
      </c>
      <c r="AT307" s="62">
        <f t="shared" si="189"/>
        <v>-91.664356662271487</v>
      </c>
      <c r="AU307" s="62">
        <f t="shared" si="190"/>
        <v>274.99306998681448</v>
      </c>
      <c r="AV307" s="62">
        <f t="shared" si="191"/>
        <v>-366.65742664908595</v>
      </c>
      <c r="AW307" s="63">
        <f t="shared" si="202"/>
        <v>-91.664356662271473</v>
      </c>
      <c r="AX307" s="61" t="str">
        <f t="shared" ca="1" si="192"/>
        <v/>
      </c>
      <c r="AY307" s="69">
        <f t="shared" ca="1" si="203"/>
        <v>9748.7766805507654</v>
      </c>
      <c r="AZ307" s="51">
        <f t="shared" si="193"/>
        <v>641.65049663590037</v>
      </c>
      <c r="BA307" s="55">
        <f t="shared" ca="1" si="194"/>
        <v>6.5329934152294072E-2</v>
      </c>
      <c r="BB307" s="55">
        <f t="shared" ca="1" si="204"/>
        <v>-0.51407898748148539</v>
      </c>
      <c r="BC307" s="64">
        <f t="shared" ca="1" si="195"/>
        <v>-269.97227994725648</v>
      </c>
      <c r="BE307" s="52" t="str">
        <f t="shared" ca="1" si="196"/>
        <v/>
      </c>
      <c r="BF307" s="52" t="str">
        <f t="shared" ca="1" si="197"/>
        <v/>
      </c>
      <c r="BG307" s="52">
        <f t="shared" ca="1" si="205"/>
        <v>10.999999999999963</v>
      </c>
      <c r="BH307" s="52" t="str">
        <f t="shared" ca="1" si="206"/>
        <v/>
      </c>
    </row>
    <row r="308" spans="19:60">
      <c r="S308" s="68">
        <f t="shared" si="211"/>
        <v>7</v>
      </c>
      <c r="T308" s="69">
        <f t="shared" si="211"/>
        <v>2</v>
      </c>
      <c r="U308" s="70">
        <f t="shared" si="198"/>
        <v>3</v>
      </c>
      <c r="V308" s="68">
        <f t="shared" si="210"/>
        <v>4</v>
      </c>
      <c r="W308" s="70">
        <f t="shared" si="210"/>
        <v>7</v>
      </c>
      <c r="X308" s="71">
        <f t="shared" si="210"/>
        <v>0.42857142857142855</v>
      </c>
      <c r="Y308" s="71">
        <f t="shared" si="210"/>
        <v>0.5</v>
      </c>
      <c r="Z308" s="69">
        <f t="shared" si="210"/>
        <v>10000</v>
      </c>
      <c r="AA308" s="69">
        <f t="shared" ca="1" si="210"/>
        <v>9821.692076715015</v>
      </c>
      <c r="AB308" s="69">
        <f t="shared" ca="1" si="200"/>
        <v>-178.30792328498501</v>
      </c>
      <c r="AC308" s="69">
        <f t="shared" ca="1" si="201"/>
        <v>179.70767495135402</v>
      </c>
      <c r="AD308" s="73">
        <f t="shared" si="208"/>
        <v>10.899999999999963</v>
      </c>
      <c r="AE308" s="69">
        <f t="shared" si="212"/>
        <v>0.70000000000000007</v>
      </c>
      <c r="AF308" s="69">
        <f t="shared" si="212"/>
        <v>5.6000000000000005</v>
      </c>
      <c r="AG308" s="78">
        <f t="shared" si="212"/>
        <v>200</v>
      </c>
      <c r="AH308" s="60">
        <f t="shared" si="212"/>
        <v>50</v>
      </c>
      <c r="AI308" s="60">
        <f t="shared" si="212"/>
        <v>280</v>
      </c>
      <c r="AJ308" s="60">
        <f t="shared" si="212"/>
        <v>10280</v>
      </c>
      <c r="AK308" s="60">
        <f t="shared" si="212"/>
        <v>423.30792328498489</v>
      </c>
      <c r="AL308" s="60">
        <f t="shared" si="212"/>
        <v>8.4661584656996975</v>
      </c>
      <c r="AM308" s="60">
        <f t="shared" ca="1" si="212"/>
        <v>-531.22331944923417</v>
      </c>
      <c r="AN308" s="60">
        <f t="shared" ca="1" si="212"/>
        <v>-531.22331944923417</v>
      </c>
      <c r="AO308" s="60">
        <f t="shared" ca="1" si="212"/>
        <v>531.22331944923417</v>
      </c>
      <c r="AP308" s="63">
        <f t="shared" si="185"/>
        <v>35</v>
      </c>
      <c r="AQ308" s="62">
        <f t="shared" si="186"/>
        <v>1.8409319693302502</v>
      </c>
      <c r="AR308" s="62">
        <f t="shared" si="187"/>
        <v>92.046598466512506</v>
      </c>
      <c r="AS308" s="62">
        <f t="shared" si="188"/>
        <v>184.09319693302501</v>
      </c>
      <c r="AT308" s="62">
        <f t="shared" si="189"/>
        <v>-92.046598466512506</v>
      </c>
      <c r="AU308" s="62">
        <f t="shared" si="190"/>
        <v>276.13979539953755</v>
      </c>
      <c r="AV308" s="62">
        <f t="shared" si="191"/>
        <v>-368.18639386605003</v>
      </c>
      <c r="AW308" s="63">
        <f t="shared" si="202"/>
        <v>-92.046598466512478</v>
      </c>
      <c r="AX308" s="61" t="str">
        <f t="shared" ca="1" si="192"/>
        <v/>
      </c>
      <c r="AY308" s="69">
        <f t="shared" ca="1" si="203"/>
        <v>9748.7766805507654</v>
      </c>
      <c r="AZ308" s="51">
        <f t="shared" si="193"/>
        <v>644.32618926558757</v>
      </c>
      <c r="BA308" s="55">
        <f t="shared" ca="1" si="194"/>
        <v>6.5602361001841789E-2</v>
      </c>
      <c r="BB308" s="55">
        <f t="shared" ca="1" si="204"/>
        <v>-0.51622270491814737</v>
      </c>
      <c r="BC308" s="64">
        <f t="shared" ca="1" si="195"/>
        <v>-270.35452175149749</v>
      </c>
      <c r="BE308" s="52" t="str">
        <f t="shared" ca="1" si="196"/>
        <v/>
      </c>
      <c r="BF308" s="52" t="str">
        <f t="shared" ca="1" si="197"/>
        <v/>
      </c>
      <c r="BG308" s="52">
        <f t="shared" ca="1" si="205"/>
        <v>10.899999999999963</v>
      </c>
      <c r="BH308" s="52" t="str">
        <f t="shared" ca="1" si="206"/>
        <v/>
      </c>
    </row>
    <row r="309" spans="19:60">
      <c r="S309" s="68">
        <f t="shared" si="211"/>
        <v>7</v>
      </c>
      <c r="T309" s="69">
        <f t="shared" si="211"/>
        <v>2</v>
      </c>
      <c r="U309" s="70">
        <f t="shared" si="198"/>
        <v>3</v>
      </c>
      <c r="V309" s="68">
        <f t="shared" si="210"/>
        <v>4</v>
      </c>
      <c r="W309" s="70">
        <f t="shared" si="210"/>
        <v>7</v>
      </c>
      <c r="X309" s="71">
        <f t="shared" si="210"/>
        <v>0.42857142857142855</v>
      </c>
      <c r="Y309" s="71">
        <f t="shared" si="210"/>
        <v>0.5</v>
      </c>
      <c r="Z309" s="69">
        <f t="shared" si="210"/>
        <v>10000</v>
      </c>
      <c r="AA309" s="69">
        <f t="shared" ca="1" si="210"/>
        <v>9821.692076715015</v>
      </c>
      <c r="AB309" s="69">
        <f t="shared" ca="1" si="200"/>
        <v>-178.30792328498501</v>
      </c>
      <c r="AC309" s="69">
        <f t="shared" ca="1" si="201"/>
        <v>179.70767495135402</v>
      </c>
      <c r="AD309" s="73">
        <f t="shared" si="208"/>
        <v>10.799999999999963</v>
      </c>
      <c r="AE309" s="69">
        <f t="shared" si="212"/>
        <v>0.70000000000000007</v>
      </c>
      <c r="AF309" s="69">
        <f t="shared" si="212"/>
        <v>5.6000000000000005</v>
      </c>
      <c r="AG309" s="78">
        <f t="shared" si="212"/>
        <v>200</v>
      </c>
      <c r="AH309" s="60">
        <f t="shared" si="212"/>
        <v>50</v>
      </c>
      <c r="AI309" s="60">
        <f t="shared" si="212"/>
        <v>280</v>
      </c>
      <c r="AJ309" s="60">
        <f t="shared" si="212"/>
        <v>10280</v>
      </c>
      <c r="AK309" s="60">
        <f t="shared" si="212"/>
        <v>423.30792328498489</v>
      </c>
      <c r="AL309" s="60">
        <f t="shared" si="212"/>
        <v>8.4661584656996975</v>
      </c>
      <c r="AM309" s="60">
        <f t="shared" ca="1" si="212"/>
        <v>-531.22331944923417</v>
      </c>
      <c r="AN309" s="60">
        <f t="shared" ca="1" si="212"/>
        <v>-531.22331944923417</v>
      </c>
      <c r="AO309" s="60">
        <f t="shared" ca="1" si="212"/>
        <v>531.22331944923417</v>
      </c>
      <c r="AP309" s="63">
        <f t="shared" si="185"/>
        <v>35</v>
      </c>
      <c r="AQ309" s="62">
        <f t="shared" si="186"/>
        <v>1.8487183764536785</v>
      </c>
      <c r="AR309" s="62">
        <f t="shared" si="187"/>
        <v>92.435918822683931</v>
      </c>
      <c r="AS309" s="62">
        <f t="shared" si="188"/>
        <v>184.87183764536786</v>
      </c>
      <c r="AT309" s="62">
        <f t="shared" si="189"/>
        <v>-92.435918822683931</v>
      </c>
      <c r="AU309" s="62">
        <f t="shared" si="190"/>
        <v>277.30775646805182</v>
      </c>
      <c r="AV309" s="62">
        <f t="shared" si="191"/>
        <v>-369.74367529073572</v>
      </c>
      <c r="AW309" s="63">
        <f t="shared" si="202"/>
        <v>-92.435918822683902</v>
      </c>
      <c r="AX309" s="61" t="str">
        <f t="shared" ca="1" si="192"/>
        <v/>
      </c>
      <c r="AY309" s="69">
        <f t="shared" ca="1" si="203"/>
        <v>9748.7766805507654</v>
      </c>
      <c r="AZ309" s="51">
        <f t="shared" si="193"/>
        <v>647.05143175878754</v>
      </c>
      <c r="BA309" s="55">
        <f t="shared" ca="1" si="194"/>
        <v>6.5879832793047793E-2</v>
      </c>
      <c r="BB309" s="55">
        <f t="shared" ca="1" si="204"/>
        <v>-0.5184061208258588</v>
      </c>
      <c r="BC309" s="64">
        <f t="shared" ca="1" si="195"/>
        <v>-270.74384210766891</v>
      </c>
      <c r="BE309" s="52" t="str">
        <f t="shared" ca="1" si="196"/>
        <v/>
      </c>
      <c r="BF309" s="52" t="str">
        <f t="shared" ca="1" si="197"/>
        <v/>
      </c>
      <c r="BG309" s="52">
        <f t="shared" ca="1" si="205"/>
        <v>10.799999999999963</v>
      </c>
      <c r="BH309" s="52" t="str">
        <f t="shared" ca="1" si="206"/>
        <v/>
      </c>
    </row>
    <row r="310" spans="19:60">
      <c r="S310" s="68">
        <f t="shared" si="211"/>
        <v>7</v>
      </c>
      <c r="T310" s="69">
        <f t="shared" si="211"/>
        <v>2</v>
      </c>
      <c r="U310" s="70">
        <f t="shared" si="198"/>
        <v>3</v>
      </c>
      <c r="V310" s="68">
        <f t="shared" si="210"/>
        <v>4</v>
      </c>
      <c r="W310" s="70">
        <f t="shared" si="210"/>
        <v>7</v>
      </c>
      <c r="X310" s="71">
        <f t="shared" si="210"/>
        <v>0.42857142857142855</v>
      </c>
      <c r="Y310" s="71">
        <f t="shared" si="210"/>
        <v>0.5</v>
      </c>
      <c r="Z310" s="69">
        <f t="shared" si="210"/>
        <v>10000</v>
      </c>
      <c r="AA310" s="69">
        <f t="shared" ca="1" si="210"/>
        <v>9821.692076715015</v>
      </c>
      <c r="AB310" s="69">
        <f t="shared" ca="1" si="200"/>
        <v>-178.30792328498501</v>
      </c>
      <c r="AC310" s="69">
        <f t="shared" ca="1" si="201"/>
        <v>179.70767495135402</v>
      </c>
      <c r="AD310" s="73">
        <f t="shared" si="208"/>
        <v>10.699999999999964</v>
      </c>
      <c r="AE310" s="69">
        <f t="shared" si="212"/>
        <v>0.70000000000000007</v>
      </c>
      <c r="AF310" s="69">
        <f t="shared" si="212"/>
        <v>5.6000000000000005</v>
      </c>
      <c r="AG310" s="78">
        <f t="shared" si="212"/>
        <v>200</v>
      </c>
      <c r="AH310" s="60">
        <f t="shared" si="212"/>
        <v>50</v>
      </c>
      <c r="AI310" s="60">
        <f t="shared" si="212"/>
        <v>280</v>
      </c>
      <c r="AJ310" s="60">
        <f t="shared" si="212"/>
        <v>10280</v>
      </c>
      <c r="AK310" s="60">
        <f t="shared" si="212"/>
        <v>423.30792328498489</v>
      </c>
      <c r="AL310" s="60">
        <f t="shared" si="212"/>
        <v>8.4661584656996975</v>
      </c>
      <c r="AM310" s="60">
        <f t="shared" ca="1" si="212"/>
        <v>-531.22331944923417</v>
      </c>
      <c r="AN310" s="60">
        <f t="shared" ca="1" si="212"/>
        <v>-531.22331944923417</v>
      </c>
      <c r="AO310" s="60">
        <f t="shared" ca="1" si="212"/>
        <v>531.22331944923417</v>
      </c>
      <c r="AP310" s="63">
        <f t="shared" si="185"/>
        <v>35</v>
      </c>
      <c r="AQ310" s="62">
        <f t="shared" si="186"/>
        <v>1.856650323897171</v>
      </c>
      <c r="AR310" s="62">
        <f t="shared" si="187"/>
        <v>92.832516194858556</v>
      </c>
      <c r="AS310" s="62">
        <f t="shared" si="188"/>
        <v>185.66503238971711</v>
      </c>
      <c r="AT310" s="62">
        <f t="shared" si="189"/>
        <v>-92.832516194858556</v>
      </c>
      <c r="AU310" s="62">
        <f t="shared" si="190"/>
        <v>278.49754858457567</v>
      </c>
      <c r="AV310" s="62">
        <f t="shared" si="191"/>
        <v>-371.33006477943422</v>
      </c>
      <c r="AW310" s="63">
        <f t="shared" si="202"/>
        <v>-92.832516194858556</v>
      </c>
      <c r="AX310" s="61" t="str">
        <f t="shared" ca="1" si="192"/>
        <v/>
      </c>
      <c r="AY310" s="69">
        <f t="shared" ca="1" si="203"/>
        <v>9748.7766805507654</v>
      </c>
      <c r="AZ310" s="51">
        <f t="shared" si="193"/>
        <v>649.82761336400995</v>
      </c>
      <c r="BA310" s="55">
        <f t="shared" ca="1" si="194"/>
        <v>6.616249097287448E-2</v>
      </c>
      <c r="BB310" s="55">
        <f t="shared" ca="1" si="204"/>
        <v>-0.52063034824586407</v>
      </c>
      <c r="BC310" s="64">
        <f t="shared" ca="1" si="195"/>
        <v>-271.14043947984356</v>
      </c>
      <c r="BE310" s="52" t="str">
        <f t="shared" ca="1" si="196"/>
        <v/>
      </c>
      <c r="BF310" s="52" t="str">
        <f t="shared" ca="1" si="197"/>
        <v/>
      </c>
      <c r="BG310" s="52">
        <f t="shared" ca="1" si="205"/>
        <v>10.699999999999964</v>
      </c>
      <c r="BH310" s="52" t="str">
        <f t="shared" ca="1" si="206"/>
        <v/>
      </c>
    </row>
    <row r="311" spans="19:60">
      <c r="S311" s="68">
        <f t="shared" si="211"/>
        <v>7</v>
      </c>
      <c r="T311" s="69">
        <f t="shared" si="211"/>
        <v>2</v>
      </c>
      <c r="U311" s="70">
        <f t="shared" si="198"/>
        <v>3</v>
      </c>
      <c r="V311" s="68">
        <f t="shared" si="210"/>
        <v>4</v>
      </c>
      <c r="W311" s="70">
        <f t="shared" si="210"/>
        <v>7</v>
      </c>
      <c r="X311" s="71">
        <f t="shared" si="210"/>
        <v>0.42857142857142855</v>
      </c>
      <c r="Y311" s="71">
        <f t="shared" si="210"/>
        <v>0.5</v>
      </c>
      <c r="Z311" s="69">
        <f t="shared" si="210"/>
        <v>10000</v>
      </c>
      <c r="AA311" s="69">
        <f t="shared" ca="1" si="210"/>
        <v>9821.692076715015</v>
      </c>
      <c r="AB311" s="69">
        <f t="shared" ca="1" si="200"/>
        <v>-178.30792328498501</v>
      </c>
      <c r="AC311" s="69">
        <f t="shared" ca="1" si="201"/>
        <v>179.70767495135402</v>
      </c>
      <c r="AD311" s="73">
        <f t="shared" si="208"/>
        <v>10.599999999999964</v>
      </c>
      <c r="AE311" s="69">
        <f t="shared" si="212"/>
        <v>0.70000000000000007</v>
      </c>
      <c r="AF311" s="69">
        <f t="shared" si="212"/>
        <v>5.6000000000000005</v>
      </c>
      <c r="AG311" s="78">
        <f t="shared" si="212"/>
        <v>200</v>
      </c>
      <c r="AH311" s="60">
        <f t="shared" si="212"/>
        <v>50</v>
      </c>
      <c r="AI311" s="60">
        <f t="shared" si="212"/>
        <v>280</v>
      </c>
      <c r="AJ311" s="60">
        <f t="shared" si="212"/>
        <v>10280</v>
      </c>
      <c r="AK311" s="60">
        <f t="shared" si="212"/>
        <v>423.30792328498489</v>
      </c>
      <c r="AL311" s="60">
        <f t="shared" si="212"/>
        <v>8.4661584656996975</v>
      </c>
      <c r="AM311" s="60">
        <f t="shared" ca="1" si="212"/>
        <v>-531.22331944923417</v>
      </c>
      <c r="AN311" s="60">
        <f t="shared" ca="1" si="212"/>
        <v>-531.22331944923417</v>
      </c>
      <c r="AO311" s="60">
        <f t="shared" ca="1" si="212"/>
        <v>531.22331944923417</v>
      </c>
      <c r="AP311" s="63">
        <f t="shared" si="185"/>
        <v>35</v>
      </c>
      <c r="AQ311" s="62">
        <f t="shared" si="186"/>
        <v>1.8647319307263894</v>
      </c>
      <c r="AR311" s="62">
        <f t="shared" si="187"/>
        <v>93.236596536319468</v>
      </c>
      <c r="AS311" s="62">
        <f t="shared" si="188"/>
        <v>186.47319307263894</v>
      </c>
      <c r="AT311" s="62">
        <f t="shared" si="189"/>
        <v>-93.236596536319468</v>
      </c>
      <c r="AU311" s="62">
        <f t="shared" si="190"/>
        <v>279.70978960895843</v>
      </c>
      <c r="AV311" s="62">
        <f t="shared" si="191"/>
        <v>-372.94638614527787</v>
      </c>
      <c r="AW311" s="63">
        <f t="shared" si="202"/>
        <v>-93.236596536319439</v>
      </c>
      <c r="AX311" s="61" t="str">
        <f t="shared" ca="1" si="192"/>
        <v/>
      </c>
      <c r="AY311" s="69">
        <f t="shared" ca="1" si="203"/>
        <v>9748.7766805507654</v>
      </c>
      <c r="AZ311" s="51">
        <f t="shared" si="193"/>
        <v>652.6561757542363</v>
      </c>
      <c r="BA311" s="55">
        <f t="shared" ca="1" si="194"/>
        <v>6.6450482325905405E-2</v>
      </c>
      <c r="BB311" s="55">
        <f t="shared" ca="1" si="204"/>
        <v>-0.52289654222096327</v>
      </c>
      <c r="BC311" s="64">
        <f t="shared" ca="1" si="195"/>
        <v>-271.54451982130445</v>
      </c>
      <c r="BE311" s="52" t="str">
        <f t="shared" ca="1" si="196"/>
        <v/>
      </c>
      <c r="BF311" s="52" t="str">
        <f t="shared" ca="1" si="197"/>
        <v/>
      </c>
      <c r="BG311" s="52">
        <f t="shared" ca="1" si="205"/>
        <v>10.599999999999964</v>
      </c>
      <c r="BH311" s="52" t="str">
        <f t="shared" ca="1" si="206"/>
        <v/>
      </c>
    </row>
    <row r="312" spans="19:60">
      <c r="S312" s="68">
        <f t="shared" si="211"/>
        <v>7</v>
      </c>
      <c r="T312" s="69">
        <f t="shared" si="211"/>
        <v>2</v>
      </c>
      <c r="U312" s="70">
        <f t="shared" si="198"/>
        <v>3</v>
      </c>
      <c r="V312" s="68">
        <f t="shared" si="210"/>
        <v>4</v>
      </c>
      <c r="W312" s="70">
        <f t="shared" si="210"/>
        <v>7</v>
      </c>
      <c r="X312" s="71">
        <f t="shared" si="210"/>
        <v>0.42857142857142855</v>
      </c>
      <c r="Y312" s="71">
        <f t="shared" si="210"/>
        <v>0.5</v>
      </c>
      <c r="Z312" s="69">
        <f t="shared" si="210"/>
        <v>10000</v>
      </c>
      <c r="AA312" s="69">
        <f t="shared" ca="1" si="210"/>
        <v>9821.692076715015</v>
      </c>
      <c r="AB312" s="69">
        <f t="shared" ca="1" si="200"/>
        <v>-178.30792328498501</v>
      </c>
      <c r="AC312" s="69">
        <f t="shared" ca="1" si="201"/>
        <v>179.70767495135402</v>
      </c>
      <c r="AD312" s="73">
        <f t="shared" si="208"/>
        <v>10.499999999999964</v>
      </c>
      <c r="AE312" s="69">
        <f t="shared" si="212"/>
        <v>0.70000000000000007</v>
      </c>
      <c r="AF312" s="69">
        <f t="shared" si="212"/>
        <v>5.6000000000000005</v>
      </c>
      <c r="AG312" s="78">
        <f t="shared" si="212"/>
        <v>200</v>
      </c>
      <c r="AH312" s="60">
        <f t="shared" si="212"/>
        <v>50</v>
      </c>
      <c r="AI312" s="60">
        <f t="shared" si="212"/>
        <v>280</v>
      </c>
      <c r="AJ312" s="60">
        <f t="shared" si="212"/>
        <v>10280</v>
      </c>
      <c r="AK312" s="60">
        <f t="shared" si="212"/>
        <v>423.30792328498489</v>
      </c>
      <c r="AL312" s="60">
        <f t="shared" si="212"/>
        <v>8.4661584656996975</v>
      </c>
      <c r="AM312" s="60">
        <f t="shared" ca="1" si="212"/>
        <v>-531.22331944923417</v>
      </c>
      <c r="AN312" s="60">
        <f t="shared" ca="1" si="212"/>
        <v>-531.22331944923417</v>
      </c>
      <c r="AO312" s="60">
        <f t="shared" ca="1" si="212"/>
        <v>531.22331944923417</v>
      </c>
      <c r="AP312" s="63">
        <f t="shared" si="185"/>
        <v>35</v>
      </c>
      <c r="AQ312" s="62">
        <f t="shared" si="186"/>
        <v>1.8729674729237837</v>
      </c>
      <c r="AR312" s="62">
        <f t="shared" si="187"/>
        <v>93.648373646189185</v>
      </c>
      <c r="AS312" s="62">
        <f t="shared" si="188"/>
        <v>187.29674729237837</v>
      </c>
      <c r="AT312" s="62">
        <f t="shared" si="189"/>
        <v>-93.648373646189185</v>
      </c>
      <c r="AU312" s="62">
        <f t="shared" si="190"/>
        <v>280.94512093856758</v>
      </c>
      <c r="AV312" s="62">
        <f t="shared" si="191"/>
        <v>-374.59349458475674</v>
      </c>
      <c r="AW312" s="63">
        <f t="shared" si="202"/>
        <v>-93.648373646189157</v>
      </c>
      <c r="AX312" s="61" t="str">
        <f t="shared" ca="1" si="192"/>
        <v/>
      </c>
      <c r="AY312" s="69">
        <f t="shared" ca="1" si="203"/>
        <v>9748.7766805507654</v>
      </c>
      <c r="AZ312" s="51">
        <f t="shared" si="193"/>
        <v>655.53861552332432</v>
      </c>
      <c r="BA312" s="55">
        <f t="shared" ca="1" si="194"/>
        <v>6.6743959228517905E-2</v>
      </c>
      <c r="BB312" s="55">
        <f t="shared" ca="1" si="204"/>
        <v>-0.52520590179558846</v>
      </c>
      <c r="BC312" s="64">
        <f t="shared" ca="1" si="195"/>
        <v>-271.95629693117417</v>
      </c>
      <c r="BE312" s="52" t="str">
        <f t="shared" ca="1" si="196"/>
        <v/>
      </c>
      <c r="BF312" s="52" t="str">
        <f t="shared" ca="1" si="197"/>
        <v/>
      </c>
      <c r="BG312" s="52">
        <f t="shared" ca="1" si="205"/>
        <v>10.499999999999964</v>
      </c>
      <c r="BH312" s="52" t="str">
        <f t="shared" ca="1" si="206"/>
        <v/>
      </c>
    </row>
    <row r="313" spans="19:60">
      <c r="S313" s="68">
        <f t="shared" si="211"/>
        <v>7</v>
      </c>
      <c r="T313" s="69">
        <f t="shared" si="211"/>
        <v>2</v>
      </c>
      <c r="U313" s="70">
        <f t="shared" si="198"/>
        <v>3</v>
      </c>
      <c r="V313" s="68">
        <f t="shared" si="210"/>
        <v>4</v>
      </c>
      <c r="W313" s="70">
        <f t="shared" si="210"/>
        <v>7</v>
      </c>
      <c r="X313" s="71">
        <f t="shared" si="210"/>
        <v>0.42857142857142855</v>
      </c>
      <c r="Y313" s="71">
        <f t="shared" si="210"/>
        <v>0.5</v>
      </c>
      <c r="Z313" s="69">
        <f t="shared" si="210"/>
        <v>10000</v>
      </c>
      <c r="AA313" s="69">
        <f t="shared" ca="1" si="210"/>
        <v>9821.692076715015</v>
      </c>
      <c r="AB313" s="69">
        <f t="shared" ca="1" si="200"/>
        <v>-178.30792328498501</v>
      </c>
      <c r="AC313" s="69">
        <f t="shared" ca="1" si="201"/>
        <v>179.70767495135402</v>
      </c>
      <c r="AD313" s="73">
        <f t="shared" si="208"/>
        <v>10.399999999999965</v>
      </c>
      <c r="AE313" s="69">
        <f t="shared" si="212"/>
        <v>0.70000000000000007</v>
      </c>
      <c r="AF313" s="69">
        <f t="shared" si="212"/>
        <v>5.6000000000000005</v>
      </c>
      <c r="AG313" s="78">
        <f t="shared" si="212"/>
        <v>200</v>
      </c>
      <c r="AH313" s="60">
        <f t="shared" si="212"/>
        <v>50</v>
      </c>
      <c r="AI313" s="60">
        <f t="shared" si="212"/>
        <v>280</v>
      </c>
      <c r="AJ313" s="60">
        <f t="shared" si="212"/>
        <v>10280</v>
      </c>
      <c r="AK313" s="60">
        <f t="shared" si="212"/>
        <v>423.30792328498489</v>
      </c>
      <c r="AL313" s="60">
        <f t="shared" si="212"/>
        <v>8.4661584656996975</v>
      </c>
      <c r="AM313" s="60">
        <f t="shared" ca="1" si="212"/>
        <v>-531.22331944923417</v>
      </c>
      <c r="AN313" s="60">
        <f t="shared" ca="1" si="212"/>
        <v>-531.22331944923417</v>
      </c>
      <c r="AO313" s="60">
        <f t="shared" ca="1" si="212"/>
        <v>531.22331944923417</v>
      </c>
      <c r="AP313" s="63">
        <f t="shared" si="185"/>
        <v>35</v>
      </c>
      <c r="AQ313" s="62">
        <f t="shared" si="186"/>
        <v>1.8813613909326663</v>
      </c>
      <c r="AR313" s="62">
        <f t="shared" si="187"/>
        <v>94.068069546633311</v>
      </c>
      <c r="AS313" s="62">
        <f t="shared" si="188"/>
        <v>188.13613909326662</v>
      </c>
      <c r="AT313" s="62">
        <f t="shared" si="189"/>
        <v>-94.068069546633311</v>
      </c>
      <c r="AU313" s="62">
        <f t="shared" si="190"/>
        <v>282.20420863989995</v>
      </c>
      <c r="AV313" s="62">
        <f t="shared" si="191"/>
        <v>-376.27227818653324</v>
      </c>
      <c r="AW313" s="63">
        <f t="shared" si="202"/>
        <v>-94.068069546633296</v>
      </c>
      <c r="AX313" s="61" t="str">
        <f t="shared" ca="1" si="192"/>
        <v/>
      </c>
      <c r="AY313" s="69">
        <f t="shared" ca="1" si="203"/>
        <v>9748.7766805507654</v>
      </c>
      <c r="AZ313" s="51">
        <f t="shared" si="193"/>
        <v>658.47648682643319</v>
      </c>
      <c r="BA313" s="55">
        <f t="shared" ca="1" si="194"/>
        <v>6.7043079917719101E-2</v>
      </c>
      <c r="BB313" s="55">
        <f t="shared" ca="1" si="204"/>
        <v>-0.5275596721312642</v>
      </c>
      <c r="BC313" s="64">
        <f t="shared" ca="1" si="195"/>
        <v>-272.3759928316183</v>
      </c>
      <c r="BE313" s="52" t="str">
        <f t="shared" ca="1" si="196"/>
        <v/>
      </c>
      <c r="BF313" s="52" t="str">
        <f t="shared" ca="1" si="197"/>
        <v/>
      </c>
      <c r="BG313" s="52">
        <f t="shared" ca="1" si="205"/>
        <v>10.399999999999965</v>
      </c>
      <c r="BH313" s="52" t="str">
        <f t="shared" ca="1" si="206"/>
        <v/>
      </c>
    </row>
    <row r="314" spans="19:60">
      <c r="S314" s="68">
        <f t="shared" si="211"/>
        <v>7</v>
      </c>
      <c r="T314" s="69">
        <f t="shared" si="211"/>
        <v>2</v>
      </c>
      <c r="U314" s="70">
        <f t="shared" si="198"/>
        <v>3</v>
      </c>
      <c r="V314" s="68">
        <f t="shared" ref="V314:AA329" si="213">V313</f>
        <v>4</v>
      </c>
      <c r="W314" s="70">
        <f t="shared" si="213"/>
        <v>7</v>
      </c>
      <c r="X314" s="71">
        <f t="shared" si="213"/>
        <v>0.42857142857142855</v>
      </c>
      <c r="Y314" s="71">
        <f t="shared" si="213"/>
        <v>0.5</v>
      </c>
      <c r="Z314" s="69">
        <f t="shared" si="213"/>
        <v>10000</v>
      </c>
      <c r="AA314" s="69">
        <f t="shared" ca="1" si="213"/>
        <v>9821.692076715015</v>
      </c>
      <c r="AB314" s="69">
        <f t="shared" ca="1" si="200"/>
        <v>-178.30792328498501</v>
      </c>
      <c r="AC314" s="69">
        <f t="shared" ref="AC314:AC345" ca="1" si="214">AC313</f>
        <v>179.70767495135402</v>
      </c>
      <c r="AD314" s="73">
        <f t="shared" si="208"/>
        <v>10.299999999999965</v>
      </c>
      <c r="AE314" s="69">
        <f t="shared" si="212"/>
        <v>0.70000000000000007</v>
      </c>
      <c r="AF314" s="69">
        <f t="shared" si="212"/>
        <v>5.6000000000000005</v>
      </c>
      <c r="AG314" s="78">
        <f t="shared" si="212"/>
        <v>200</v>
      </c>
      <c r="AH314" s="60">
        <f t="shared" si="212"/>
        <v>50</v>
      </c>
      <c r="AI314" s="60">
        <f t="shared" si="212"/>
        <v>280</v>
      </c>
      <c r="AJ314" s="60">
        <f t="shared" si="212"/>
        <v>10280</v>
      </c>
      <c r="AK314" s="60">
        <f t="shared" si="212"/>
        <v>423.30792328498489</v>
      </c>
      <c r="AL314" s="60">
        <f t="shared" si="212"/>
        <v>8.4661584656996975</v>
      </c>
      <c r="AM314" s="60">
        <f t="shared" ca="1" si="212"/>
        <v>-531.22331944923417</v>
      </c>
      <c r="AN314" s="60">
        <f t="shared" ca="1" si="212"/>
        <v>-531.22331944923417</v>
      </c>
      <c r="AO314" s="60">
        <f t="shared" ca="1" si="212"/>
        <v>531.22331944923417</v>
      </c>
      <c r="AP314" s="63">
        <f t="shared" si="185"/>
        <v>35</v>
      </c>
      <c r="AQ314" s="62">
        <f t="shared" si="186"/>
        <v>1.8899182976407503</v>
      </c>
      <c r="AR314" s="62">
        <f t="shared" si="187"/>
        <v>94.495914882037511</v>
      </c>
      <c r="AS314" s="62">
        <f t="shared" si="188"/>
        <v>188.99182976407502</v>
      </c>
      <c r="AT314" s="62">
        <f t="shared" si="189"/>
        <v>-94.495914882037511</v>
      </c>
      <c r="AU314" s="62">
        <f t="shared" si="190"/>
        <v>283.48774464611256</v>
      </c>
      <c r="AV314" s="62">
        <f t="shared" si="191"/>
        <v>-377.98365952815004</v>
      </c>
      <c r="AW314" s="63">
        <f t="shared" si="202"/>
        <v>-94.495914882037482</v>
      </c>
      <c r="AX314" s="61" t="str">
        <f t="shared" ca="1" si="192"/>
        <v/>
      </c>
      <c r="AY314" s="69">
        <f t="shared" ca="1" si="203"/>
        <v>9748.7766805507654</v>
      </c>
      <c r="AZ314" s="51">
        <f t="shared" si="193"/>
        <v>661.4714041742626</v>
      </c>
      <c r="BA314" s="55">
        <f t="shared" ca="1" si="194"/>
        <v>6.7348008775642634E-2</v>
      </c>
      <c r="BB314" s="55">
        <f t="shared" ca="1" si="204"/>
        <v>-0.52995914674530231</v>
      </c>
      <c r="BC314" s="64">
        <f t="shared" ca="1" si="195"/>
        <v>-272.80383816702249</v>
      </c>
      <c r="BE314" s="52" t="str">
        <f t="shared" ca="1" si="196"/>
        <v/>
      </c>
      <c r="BF314" s="52" t="str">
        <f t="shared" ca="1" si="197"/>
        <v/>
      </c>
      <c r="BG314" s="52">
        <f t="shared" ca="1" si="205"/>
        <v>10.299999999999965</v>
      </c>
      <c r="BH314" s="52" t="str">
        <f t="shared" ca="1" si="206"/>
        <v/>
      </c>
    </row>
    <row r="315" spans="19:60">
      <c r="S315" s="68">
        <f t="shared" ref="S315:T330" si="215">S314</f>
        <v>7</v>
      </c>
      <c r="T315" s="69">
        <f t="shared" si="215"/>
        <v>2</v>
      </c>
      <c r="U315" s="70">
        <f t="shared" si="198"/>
        <v>3</v>
      </c>
      <c r="V315" s="68">
        <f t="shared" si="213"/>
        <v>4</v>
      </c>
      <c r="W315" s="70">
        <f t="shared" si="213"/>
        <v>7</v>
      </c>
      <c r="X315" s="71">
        <f t="shared" si="213"/>
        <v>0.42857142857142855</v>
      </c>
      <c r="Y315" s="71">
        <f t="shared" si="213"/>
        <v>0.5</v>
      </c>
      <c r="Z315" s="69">
        <f t="shared" si="213"/>
        <v>10000</v>
      </c>
      <c r="AA315" s="69">
        <f t="shared" ca="1" si="213"/>
        <v>9821.692076715015</v>
      </c>
      <c r="AB315" s="69">
        <f t="shared" ca="1" si="200"/>
        <v>-178.30792328498501</v>
      </c>
      <c r="AC315" s="69">
        <f t="shared" ca="1" si="214"/>
        <v>179.70767495135402</v>
      </c>
      <c r="AD315" s="73">
        <f t="shared" si="208"/>
        <v>10.199999999999966</v>
      </c>
      <c r="AE315" s="69">
        <f t="shared" ref="AE315:AO330" si="216">AE314</f>
        <v>0.70000000000000007</v>
      </c>
      <c r="AF315" s="69">
        <f t="shared" si="216"/>
        <v>5.6000000000000005</v>
      </c>
      <c r="AG315" s="78">
        <f t="shared" si="216"/>
        <v>200</v>
      </c>
      <c r="AH315" s="60">
        <f t="shared" si="216"/>
        <v>50</v>
      </c>
      <c r="AI315" s="60">
        <f t="shared" si="216"/>
        <v>280</v>
      </c>
      <c r="AJ315" s="60">
        <f t="shared" si="216"/>
        <v>10280</v>
      </c>
      <c r="AK315" s="60">
        <f t="shared" si="216"/>
        <v>423.30792328498489</v>
      </c>
      <c r="AL315" s="60">
        <f t="shared" si="216"/>
        <v>8.4661584656996975</v>
      </c>
      <c r="AM315" s="60">
        <f t="shared" ca="1" si="216"/>
        <v>-531.22331944923417</v>
      </c>
      <c r="AN315" s="60">
        <f t="shared" ca="1" si="216"/>
        <v>-531.22331944923417</v>
      </c>
      <c r="AO315" s="60">
        <f t="shared" ca="1" si="216"/>
        <v>531.22331944923417</v>
      </c>
      <c r="AP315" s="63">
        <f t="shared" si="185"/>
        <v>35</v>
      </c>
      <c r="AQ315" s="62">
        <f t="shared" si="186"/>
        <v>1.8986429868333068</v>
      </c>
      <c r="AR315" s="62">
        <f t="shared" si="187"/>
        <v>94.932149341665337</v>
      </c>
      <c r="AS315" s="62">
        <f t="shared" si="188"/>
        <v>189.86429868333067</v>
      </c>
      <c r="AT315" s="62">
        <f t="shared" si="189"/>
        <v>-94.932149341665337</v>
      </c>
      <c r="AU315" s="62">
        <f t="shared" si="190"/>
        <v>284.79644802499604</v>
      </c>
      <c r="AV315" s="62">
        <f t="shared" si="191"/>
        <v>-379.72859736666135</v>
      </c>
      <c r="AW315" s="63">
        <f t="shared" si="202"/>
        <v>-94.932149341665308</v>
      </c>
      <c r="AX315" s="61" t="str">
        <f t="shared" ca="1" si="192"/>
        <v/>
      </c>
      <c r="AY315" s="69">
        <f t="shared" ca="1" si="203"/>
        <v>9748.7766805507654</v>
      </c>
      <c r="AZ315" s="51">
        <f t="shared" si="193"/>
        <v>664.52504539165739</v>
      </c>
      <c r="BA315" s="55">
        <f t="shared" ca="1" si="194"/>
        <v>6.7658916630780372E-2</v>
      </c>
      <c r="BB315" s="55">
        <f t="shared" ca="1" si="204"/>
        <v>-0.53240566988118454</v>
      </c>
      <c r="BC315" s="64">
        <f t="shared" ca="1" si="195"/>
        <v>-273.24007262665032</v>
      </c>
      <c r="BE315" s="52" t="str">
        <f t="shared" ca="1" si="196"/>
        <v/>
      </c>
      <c r="BF315" s="52" t="str">
        <f t="shared" ca="1" si="197"/>
        <v/>
      </c>
      <c r="BG315" s="52">
        <f t="shared" ca="1" si="205"/>
        <v>10.199999999999966</v>
      </c>
      <c r="BH315" s="52" t="str">
        <f t="shared" ca="1" si="206"/>
        <v/>
      </c>
    </row>
    <row r="316" spans="19:60">
      <c r="S316" s="68">
        <f t="shared" si="215"/>
        <v>7</v>
      </c>
      <c r="T316" s="69">
        <f t="shared" si="215"/>
        <v>2</v>
      </c>
      <c r="U316" s="70">
        <f t="shared" si="198"/>
        <v>3</v>
      </c>
      <c r="V316" s="68">
        <f t="shared" si="213"/>
        <v>4</v>
      </c>
      <c r="W316" s="70">
        <f t="shared" si="213"/>
        <v>7</v>
      </c>
      <c r="X316" s="71">
        <f t="shared" si="213"/>
        <v>0.42857142857142855</v>
      </c>
      <c r="Y316" s="71">
        <f t="shared" si="213"/>
        <v>0.5</v>
      </c>
      <c r="Z316" s="69">
        <f t="shared" si="213"/>
        <v>10000</v>
      </c>
      <c r="AA316" s="69">
        <f t="shared" ca="1" si="213"/>
        <v>9821.692076715015</v>
      </c>
      <c r="AB316" s="69">
        <f t="shared" ca="1" si="200"/>
        <v>-178.30792328498501</v>
      </c>
      <c r="AC316" s="69">
        <f t="shared" ca="1" si="214"/>
        <v>179.70767495135402</v>
      </c>
      <c r="AD316" s="73">
        <f t="shared" si="208"/>
        <v>10.099999999999966</v>
      </c>
      <c r="AE316" s="69">
        <f t="shared" si="216"/>
        <v>0.70000000000000007</v>
      </c>
      <c r="AF316" s="69">
        <f t="shared" si="216"/>
        <v>5.6000000000000005</v>
      </c>
      <c r="AG316" s="78">
        <f t="shared" si="216"/>
        <v>200</v>
      </c>
      <c r="AH316" s="60">
        <f t="shared" si="216"/>
        <v>50</v>
      </c>
      <c r="AI316" s="60">
        <f t="shared" si="216"/>
        <v>280</v>
      </c>
      <c r="AJ316" s="60">
        <f t="shared" si="216"/>
        <v>10280</v>
      </c>
      <c r="AK316" s="60">
        <f t="shared" si="216"/>
        <v>423.30792328498489</v>
      </c>
      <c r="AL316" s="60">
        <f t="shared" si="216"/>
        <v>8.4661584656996975</v>
      </c>
      <c r="AM316" s="60">
        <f t="shared" ca="1" si="216"/>
        <v>-531.22331944923417</v>
      </c>
      <c r="AN316" s="60">
        <f t="shared" ca="1" si="216"/>
        <v>-531.22331944923417</v>
      </c>
      <c r="AO316" s="60">
        <f t="shared" ca="1" si="216"/>
        <v>531.22331944923417</v>
      </c>
      <c r="AP316" s="63">
        <f t="shared" si="185"/>
        <v>35</v>
      </c>
      <c r="AQ316" s="62">
        <f t="shared" si="186"/>
        <v>1.9075404421484881</v>
      </c>
      <c r="AR316" s="62">
        <f t="shared" si="187"/>
        <v>95.377022107424409</v>
      </c>
      <c r="AS316" s="62">
        <f t="shared" si="188"/>
        <v>190.75404421484882</v>
      </c>
      <c r="AT316" s="62">
        <f t="shared" si="189"/>
        <v>-95.377022107424409</v>
      </c>
      <c r="AU316" s="62">
        <f t="shared" si="190"/>
        <v>286.13106632227323</v>
      </c>
      <c r="AV316" s="62">
        <f t="shared" si="191"/>
        <v>-381.50808842969764</v>
      </c>
      <c r="AW316" s="63">
        <f t="shared" si="202"/>
        <v>-95.377022107424409</v>
      </c>
      <c r="AX316" s="61" t="str">
        <f t="shared" ca="1" si="192"/>
        <v/>
      </c>
      <c r="AY316" s="69">
        <f t="shared" ca="1" si="203"/>
        <v>9748.7766805507654</v>
      </c>
      <c r="AZ316" s="51">
        <f t="shared" si="193"/>
        <v>667.63915475197086</v>
      </c>
      <c r="BA316" s="55">
        <f t="shared" ca="1" si="194"/>
        <v>6.7975981077108963E-2</v>
      </c>
      <c r="BB316" s="55">
        <f t="shared" ca="1" si="204"/>
        <v>-0.53490063901975771</v>
      </c>
      <c r="BC316" s="64">
        <f t="shared" ca="1" si="195"/>
        <v>-273.68494539240942</v>
      </c>
      <c r="BE316" s="52" t="str">
        <f t="shared" ca="1" si="196"/>
        <v/>
      </c>
      <c r="BF316" s="52" t="str">
        <f t="shared" ca="1" si="197"/>
        <v/>
      </c>
      <c r="BG316" s="52">
        <f t="shared" ca="1" si="205"/>
        <v>10.099999999999966</v>
      </c>
      <c r="BH316" s="52" t="str">
        <f t="shared" ca="1" si="206"/>
        <v/>
      </c>
    </row>
    <row r="317" spans="19:60">
      <c r="S317" s="68">
        <f t="shared" si="215"/>
        <v>7</v>
      </c>
      <c r="T317" s="69">
        <f t="shared" si="215"/>
        <v>2</v>
      </c>
      <c r="U317" s="70">
        <f t="shared" si="198"/>
        <v>3</v>
      </c>
      <c r="V317" s="68">
        <f t="shared" si="213"/>
        <v>4</v>
      </c>
      <c r="W317" s="70">
        <f t="shared" si="213"/>
        <v>7</v>
      </c>
      <c r="X317" s="71">
        <f t="shared" si="213"/>
        <v>0.42857142857142855</v>
      </c>
      <c r="Y317" s="71">
        <f t="shared" si="213"/>
        <v>0.5</v>
      </c>
      <c r="Z317" s="69">
        <f t="shared" si="213"/>
        <v>10000</v>
      </c>
      <c r="AA317" s="69">
        <f t="shared" ca="1" si="213"/>
        <v>9821.692076715015</v>
      </c>
      <c r="AB317" s="69">
        <f t="shared" ca="1" si="200"/>
        <v>-178.30792328498501</v>
      </c>
      <c r="AC317" s="69">
        <f t="shared" ca="1" si="214"/>
        <v>179.70767495135402</v>
      </c>
      <c r="AD317" s="73">
        <f t="shared" si="208"/>
        <v>9.9999999999999662</v>
      </c>
      <c r="AE317" s="69">
        <f t="shared" si="216"/>
        <v>0.70000000000000007</v>
      </c>
      <c r="AF317" s="69">
        <f t="shared" si="216"/>
        <v>5.6000000000000005</v>
      </c>
      <c r="AG317" s="78">
        <f t="shared" si="216"/>
        <v>200</v>
      </c>
      <c r="AH317" s="60">
        <f t="shared" si="216"/>
        <v>50</v>
      </c>
      <c r="AI317" s="60">
        <f t="shared" si="216"/>
        <v>280</v>
      </c>
      <c r="AJ317" s="60">
        <f t="shared" si="216"/>
        <v>10280</v>
      </c>
      <c r="AK317" s="60">
        <f t="shared" si="216"/>
        <v>423.30792328498489</v>
      </c>
      <c r="AL317" s="60">
        <f t="shared" si="216"/>
        <v>8.4661584656996975</v>
      </c>
      <c r="AM317" s="60">
        <f t="shared" ca="1" si="216"/>
        <v>-531.22331944923417</v>
      </c>
      <c r="AN317" s="60">
        <f t="shared" ca="1" si="216"/>
        <v>-531.22331944923417</v>
      </c>
      <c r="AO317" s="60">
        <f t="shared" ca="1" si="216"/>
        <v>531.22331944923417</v>
      </c>
      <c r="AP317" s="63">
        <f t="shared" si="185"/>
        <v>35</v>
      </c>
      <c r="AQ317" s="62">
        <f t="shared" si="186"/>
        <v>1.9166158465699727</v>
      </c>
      <c r="AR317" s="62">
        <f t="shared" si="187"/>
        <v>95.830792328498632</v>
      </c>
      <c r="AS317" s="62">
        <f t="shared" si="188"/>
        <v>191.66158465699726</v>
      </c>
      <c r="AT317" s="62">
        <f t="shared" si="189"/>
        <v>-95.830792328498632</v>
      </c>
      <c r="AU317" s="62">
        <f t="shared" si="190"/>
        <v>287.49237698549587</v>
      </c>
      <c r="AV317" s="62">
        <f t="shared" si="191"/>
        <v>-383.32316931399453</v>
      </c>
      <c r="AW317" s="63">
        <f t="shared" si="202"/>
        <v>-95.83079232849866</v>
      </c>
      <c r="AX317" s="61" t="str">
        <f t="shared" ca="1" si="192"/>
        <v/>
      </c>
      <c r="AY317" s="69">
        <f t="shared" ca="1" si="203"/>
        <v>9748.7766805507654</v>
      </c>
      <c r="AZ317" s="51">
        <f t="shared" si="193"/>
        <v>670.81554629949039</v>
      </c>
      <c r="BA317" s="55">
        <f t="shared" ca="1" si="194"/>
        <v>6.8299386812364096E-2</v>
      </c>
      <c r="BB317" s="55">
        <f t="shared" ca="1" si="204"/>
        <v>-0.5374455075411021</v>
      </c>
      <c r="BC317" s="64">
        <f t="shared" ca="1" si="195"/>
        <v>-274.13871561348367</v>
      </c>
      <c r="BE317" s="52" t="str">
        <f t="shared" ca="1" si="196"/>
        <v/>
      </c>
      <c r="BF317" s="52" t="str">
        <f t="shared" ca="1" si="197"/>
        <v/>
      </c>
      <c r="BG317" s="52">
        <f t="shared" ca="1" si="205"/>
        <v>9.9999999999999662</v>
      </c>
      <c r="BH317" s="52" t="str">
        <f t="shared" ca="1" si="206"/>
        <v/>
      </c>
    </row>
    <row r="318" spans="19:60">
      <c r="S318" s="68">
        <f t="shared" si="215"/>
        <v>7</v>
      </c>
      <c r="T318" s="69">
        <f t="shared" si="215"/>
        <v>2</v>
      </c>
      <c r="U318" s="70">
        <f t="shared" si="198"/>
        <v>3</v>
      </c>
      <c r="V318" s="68">
        <f t="shared" si="213"/>
        <v>4</v>
      </c>
      <c r="W318" s="70">
        <f t="shared" si="213"/>
        <v>7</v>
      </c>
      <c r="X318" s="71">
        <f t="shared" si="213"/>
        <v>0.42857142857142855</v>
      </c>
      <c r="Y318" s="71">
        <f t="shared" si="213"/>
        <v>0.5</v>
      </c>
      <c r="Z318" s="69">
        <f t="shared" si="213"/>
        <v>10000</v>
      </c>
      <c r="AA318" s="69">
        <f t="shared" ca="1" si="213"/>
        <v>9821.692076715015</v>
      </c>
      <c r="AB318" s="69">
        <f t="shared" ca="1" si="200"/>
        <v>-178.30792328498501</v>
      </c>
      <c r="AC318" s="69">
        <f t="shared" ca="1" si="214"/>
        <v>179.70767495135402</v>
      </c>
      <c r="AD318" s="73">
        <f t="shared" si="208"/>
        <v>9.8999999999999666</v>
      </c>
      <c r="AE318" s="69">
        <f t="shared" si="216"/>
        <v>0.70000000000000007</v>
      </c>
      <c r="AF318" s="69">
        <f t="shared" si="216"/>
        <v>5.6000000000000005</v>
      </c>
      <c r="AG318" s="78">
        <f t="shared" si="216"/>
        <v>200</v>
      </c>
      <c r="AH318" s="60">
        <f t="shared" si="216"/>
        <v>50</v>
      </c>
      <c r="AI318" s="60">
        <f t="shared" si="216"/>
        <v>280</v>
      </c>
      <c r="AJ318" s="60">
        <f t="shared" si="216"/>
        <v>10280</v>
      </c>
      <c r="AK318" s="60">
        <f t="shared" si="216"/>
        <v>423.30792328498489</v>
      </c>
      <c r="AL318" s="60">
        <f t="shared" si="216"/>
        <v>8.4661584656996975</v>
      </c>
      <c r="AM318" s="60">
        <f t="shared" ca="1" si="216"/>
        <v>-531.22331944923417</v>
      </c>
      <c r="AN318" s="60">
        <f t="shared" ca="1" si="216"/>
        <v>-531.22331944923417</v>
      </c>
      <c r="AO318" s="60">
        <f t="shared" ca="1" si="216"/>
        <v>531.22331944923417</v>
      </c>
      <c r="AP318" s="63">
        <f t="shared" si="185"/>
        <v>35</v>
      </c>
      <c r="AQ318" s="62">
        <f t="shared" si="186"/>
        <v>1.9258745924949219</v>
      </c>
      <c r="AR318" s="62">
        <f t="shared" si="187"/>
        <v>96.293729624746092</v>
      </c>
      <c r="AS318" s="62">
        <f t="shared" si="188"/>
        <v>192.58745924949218</v>
      </c>
      <c r="AT318" s="62">
        <f t="shared" si="189"/>
        <v>-96.293729624746092</v>
      </c>
      <c r="AU318" s="62">
        <f t="shared" si="190"/>
        <v>288.88118887423826</v>
      </c>
      <c r="AV318" s="62">
        <f t="shared" si="191"/>
        <v>-385.17491849898437</v>
      </c>
      <c r="AW318" s="63">
        <f t="shared" si="202"/>
        <v>-96.293729624746106</v>
      </c>
      <c r="AX318" s="61" t="str">
        <f t="shared" ca="1" si="192"/>
        <v/>
      </c>
      <c r="AY318" s="69">
        <f t="shared" ca="1" si="203"/>
        <v>9748.7766805507654</v>
      </c>
      <c r="AZ318" s="51">
        <f t="shared" si="193"/>
        <v>674.05610737322263</v>
      </c>
      <c r="BA318" s="55">
        <f t="shared" ca="1" si="194"/>
        <v>6.8629325996816315E-2</v>
      </c>
      <c r="BB318" s="55">
        <f t="shared" ca="1" si="204"/>
        <v>-0.54004178754772603</v>
      </c>
      <c r="BC318" s="64">
        <f t="shared" ca="1" si="195"/>
        <v>-274.60165290973111</v>
      </c>
      <c r="BE318" s="52" t="str">
        <f t="shared" ca="1" si="196"/>
        <v/>
      </c>
      <c r="BF318" s="52" t="str">
        <f t="shared" ca="1" si="197"/>
        <v/>
      </c>
      <c r="BG318" s="52">
        <f t="shared" ca="1" si="205"/>
        <v>9.8999999999999666</v>
      </c>
      <c r="BH318" s="52" t="str">
        <f t="shared" ca="1" si="206"/>
        <v/>
      </c>
    </row>
    <row r="319" spans="19:60">
      <c r="S319" s="68">
        <f t="shared" si="215"/>
        <v>7</v>
      </c>
      <c r="T319" s="69">
        <f t="shared" si="215"/>
        <v>2</v>
      </c>
      <c r="U319" s="70">
        <f t="shared" si="198"/>
        <v>3</v>
      </c>
      <c r="V319" s="68">
        <f t="shared" si="213"/>
        <v>4</v>
      </c>
      <c r="W319" s="70">
        <f t="shared" si="213"/>
        <v>7</v>
      </c>
      <c r="X319" s="71">
        <f t="shared" si="213"/>
        <v>0.42857142857142855</v>
      </c>
      <c r="Y319" s="71">
        <f t="shared" si="213"/>
        <v>0.5</v>
      </c>
      <c r="Z319" s="69">
        <f t="shared" si="213"/>
        <v>10000</v>
      </c>
      <c r="AA319" s="69">
        <f t="shared" ca="1" si="213"/>
        <v>9821.692076715015</v>
      </c>
      <c r="AB319" s="69">
        <f t="shared" ca="1" si="200"/>
        <v>-178.30792328498501</v>
      </c>
      <c r="AC319" s="69">
        <f t="shared" ca="1" si="214"/>
        <v>179.70767495135402</v>
      </c>
      <c r="AD319" s="73">
        <f t="shared" si="208"/>
        <v>9.799999999999967</v>
      </c>
      <c r="AE319" s="69">
        <f t="shared" si="216"/>
        <v>0.70000000000000007</v>
      </c>
      <c r="AF319" s="69">
        <f t="shared" si="216"/>
        <v>5.6000000000000005</v>
      </c>
      <c r="AG319" s="78">
        <f t="shared" si="216"/>
        <v>200</v>
      </c>
      <c r="AH319" s="60">
        <f t="shared" si="216"/>
        <v>50</v>
      </c>
      <c r="AI319" s="60">
        <f t="shared" si="216"/>
        <v>280</v>
      </c>
      <c r="AJ319" s="60">
        <f t="shared" si="216"/>
        <v>10280</v>
      </c>
      <c r="AK319" s="60">
        <f t="shared" si="216"/>
        <v>423.30792328498489</v>
      </c>
      <c r="AL319" s="60">
        <f t="shared" si="216"/>
        <v>8.4661584656996975</v>
      </c>
      <c r="AM319" s="60">
        <f t="shared" ca="1" si="216"/>
        <v>-531.22331944923417</v>
      </c>
      <c r="AN319" s="60">
        <f t="shared" ca="1" si="216"/>
        <v>-531.22331944923417</v>
      </c>
      <c r="AO319" s="60">
        <f t="shared" ca="1" si="216"/>
        <v>531.22331944923417</v>
      </c>
      <c r="AP319" s="63">
        <f t="shared" si="185"/>
        <v>35</v>
      </c>
      <c r="AQ319" s="62">
        <f t="shared" si="186"/>
        <v>1.9353222924183395</v>
      </c>
      <c r="AR319" s="62">
        <f t="shared" si="187"/>
        <v>96.76611462091698</v>
      </c>
      <c r="AS319" s="62">
        <f t="shared" si="188"/>
        <v>193.53222924183396</v>
      </c>
      <c r="AT319" s="62">
        <f t="shared" si="189"/>
        <v>-96.76611462091698</v>
      </c>
      <c r="AU319" s="62">
        <f t="shared" si="190"/>
        <v>290.29834386275093</v>
      </c>
      <c r="AV319" s="62">
        <f t="shared" si="191"/>
        <v>-387.06445848366792</v>
      </c>
      <c r="AW319" s="63">
        <f t="shared" si="202"/>
        <v>-96.766114620916994</v>
      </c>
      <c r="AX319" s="61" t="str">
        <f t="shared" ca="1" si="192"/>
        <v/>
      </c>
      <c r="AY319" s="69">
        <f t="shared" ca="1" si="203"/>
        <v>9748.7766805507654</v>
      </c>
      <c r="AZ319" s="51">
        <f t="shared" si="193"/>
        <v>677.3628023464189</v>
      </c>
      <c r="BA319" s="55">
        <f t="shared" ca="1" si="194"/>
        <v>6.8965998634012482E-2</v>
      </c>
      <c r="BB319" s="55">
        <f t="shared" ca="1" si="204"/>
        <v>-0.54269105286060781</v>
      </c>
      <c r="BC319" s="64">
        <f t="shared" ca="1" si="195"/>
        <v>-275.074037905902</v>
      </c>
      <c r="BE319" s="52" t="str">
        <f t="shared" ca="1" si="196"/>
        <v/>
      </c>
      <c r="BF319" s="52" t="str">
        <f t="shared" ca="1" si="197"/>
        <v/>
      </c>
      <c r="BG319" s="52">
        <f t="shared" ca="1" si="205"/>
        <v>9.799999999999967</v>
      </c>
      <c r="BH319" s="52" t="str">
        <f t="shared" ca="1" si="206"/>
        <v/>
      </c>
    </row>
    <row r="320" spans="19:60">
      <c r="S320" s="68">
        <f t="shared" si="215"/>
        <v>7</v>
      </c>
      <c r="T320" s="69">
        <f t="shared" si="215"/>
        <v>2</v>
      </c>
      <c r="U320" s="70">
        <f t="shared" si="198"/>
        <v>3</v>
      </c>
      <c r="V320" s="68">
        <f t="shared" si="213"/>
        <v>4</v>
      </c>
      <c r="W320" s="70">
        <f t="shared" si="213"/>
        <v>7</v>
      </c>
      <c r="X320" s="71">
        <f t="shared" si="213"/>
        <v>0.42857142857142855</v>
      </c>
      <c r="Y320" s="71">
        <f t="shared" si="213"/>
        <v>0.5</v>
      </c>
      <c r="Z320" s="69">
        <f t="shared" si="213"/>
        <v>10000</v>
      </c>
      <c r="AA320" s="69">
        <f t="shared" ca="1" si="213"/>
        <v>9821.692076715015</v>
      </c>
      <c r="AB320" s="69">
        <f t="shared" ca="1" si="200"/>
        <v>-178.30792328498501</v>
      </c>
      <c r="AC320" s="69">
        <f t="shared" ca="1" si="214"/>
        <v>179.70767495135402</v>
      </c>
      <c r="AD320" s="73">
        <f t="shared" si="208"/>
        <v>9.6999999999999673</v>
      </c>
      <c r="AE320" s="69">
        <f t="shared" si="216"/>
        <v>0.70000000000000007</v>
      </c>
      <c r="AF320" s="69">
        <f t="shared" si="216"/>
        <v>5.6000000000000005</v>
      </c>
      <c r="AG320" s="78">
        <f t="shared" si="216"/>
        <v>200</v>
      </c>
      <c r="AH320" s="60">
        <f t="shared" si="216"/>
        <v>50</v>
      </c>
      <c r="AI320" s="60">
        <f t="shared" si="216"/>
        <v>280</v>
      </c>
      <c r="AJ320" s="60">
        <f t="shared" si="216"/>
        <v>10280</v>
      </c>
      <c r="AK320" s="60">
        <f t="shared" si="216"/>
        <v>423.30792328498489</v>
      </c>
      <c r="AL320" s="60">
        <f t="shared" si="216"/>
        <v>8.4661584656996975</v>
      </c>
      <c r="AM320" s="60">
        <f t="shared" ca="1" si="216"/>
        <v>-531.22331944923417</v>
      </c>
      <c r="AN320" s="60">
        <f t="shared" ca="1" si="216"/>
        <v>-531.22331944923417</v>
      </c>
      <c r="AO320" s="60">
        <f t="shared" ca="1" si="216"/>
        <v>531.22331944923417</v>
      </c>
      <c r="AP320" s="63">
        <f t="shared" si="185"/>
        <v>35</v>
      </c>
      <c r="AQ320" s="62">
        <f t="shared" si="186"/>
        <v>1.9449647902783225</v>
      </c>
      <c r="AR320" s="62">
        <f t="shared" si="187"/>
        <v>97.248239513916118</v>
      </c>
      <c r="AS320" s="62">
        <f t="shared" si="188"/>
        <v>194.49647902783224</v>
      </c>
      <c r="AT320" s="62">
        <f t="shared" si="189"/>
        <v>-97.248239513916118</v>
      </c>
      <c r="AU320" s="62">
        <f t="shared" si="190"/>
        <v>291.74471854174834</v>
      </c>
      <c r="AV320" s="62">
        <f t="shared" si="191"/>
        <v>-388.99295805566447</v>
      </c>
      <c r="AW320" s="63">
        <f t="shared" si="202"/>
        <v>-97.248239513916133</v>
      </c>
      <c r="AX320" s="61" t="str">
        <f t="shared" ca="1" si="192"/>
        <v/>
      </c>
      <c r="AY320" s="69">
        <f t="shared" ca="1" si="203"/>
        <v>9748.7766805507654</v>
      </c>
      <c r="AZ320" s="51">
        <f t="shared" si="193"/>
        <v>680.73767659741281</v>
      </c>
      <c r="BA320" s="55">
        <f t="shared" ca="1" si="194"/>
        <v>6.9309612975068324E-2</v>
      </c>
      <c r="BB320" s="55">
        <f t="shared" ca="1" si="204"/>
        <v>-0.54539494220055917</v>
      </c>
      <c r="BC320" s="64">
        <f t="shared" ca="1" si="195"/>
        <v>-275.55616279890114</v>
      </c>
      <c r="BE320" s="52" t="str">
        <f t="shared" ca="1" si="196"/>
        <v/>
      </c>
      <c r="BF320" s="52" t="str">
        <f t="shared" ca="1" si="197"/>
        <v/>
      </c>
      <c r="BG320" s="52">
        <f t="shared" ca="1" si="205"/>
        <v>9.6999999999999673</v>
      </c>
      <c r="BH320" s="52" t="str">
        <f t="shared" ca="1" si="206"/>
        <v/>
      </c>
    </row>
    <row r="321" spans="19:60">
      <c r="S321" s="68">
        <f t="shared" si="215"/>
        <v>7</v>
      </c>
      <c r="T321" s="69">
        <f t="shared" si="215"/>
        <v>2</v>
      </c>
      <c r="U321" s="70">
        <f t="shared" si="198"/>
        <v>3</v>
      </c>
      <c r="V321" s="68">
        <f t="shared" si="213"/>
        <v>4</v>
      </c>
      <c r="W321" s="70">
        <f t="shared" si="213"/>
        <v>7</v>
      </c>
      <c r="X321" s="71">
        <f t="shared" si="213"/>
        <v>0.42857142857142855</v>
      </c>
      <c r="Y321" s="71">
        <f t="shared" si="213"/>
        <v>0.5</v>
      </c>
      <c r="Z321" s="69">
        <f t="shared" si="213"/>
        <v>10000</v>
      </c>
      <c r="AA321" s="69">
        <f t="shared" ca="1" si="213"/>
        <v>9821.692076715015</v>
      </c>
      <c r="AB321" s="69">
        <f t="shared" ca="1" si="200"/>
        <v>-178.30792328498501</v>
      </c>
      <c r="AC321" s="69">
        <f t="shared" ca="1" si="214"/>
        <v>179.70767495135402</v>
      </c>
      <c r="AD321" s="73">
        <f t="shared" si="208"/>
        <v>9.5999999999999677</v>
      </c>
      <c r="AE321" s="69">
        <f t="shared" si="216"/>
        <v>0.70000000000000007</v>
      </c>
      <c r="AF321" s="69">
        <f t="shared" si="216"/>
        <v>5.6000000000000005</v>
      </c>
      <c r="AG321" s="78">
        <f t="shared" si="216"/>
        <v>200</v>
      </c>
      <c r="AH321" s="60">
        <f t="shared" si="216"/>
        <v>50</v>
      </c>
      <c r="AI321" s="60">
        <f t="shared" si="216"/>
        <v>280</v>
      </c>
      <c r="AJ321" s="60">
        <f t="shared" si="216"/>
        <v>10280</v>
      </c>
      <c r="AK321" s="60">
        <f t="shared" si="216"/>
        <v>423.30792328498489</v>
      </c>
      <c r="AL321" s="60">
        <f t="shared" si="216"/>
        <v>8.4661584656996975</v>
      </c>
      <c r="AM321" s="60">
        <f t="shared" ca="1" si="216"/>
        <v>-531.22331944923417</v>
      </c>
      <c r="AN321" s="60">
        <f t="shared" ca="1" si="216"/>
        <v>-531.22331944923417</v>
      </c>
      <c r="AO321" s="60">
        <f t="shared" ca="1" si="216"/>
        <v>531.22331944923417</v>
      </c>
      <c r="AP321" s="63">
        <f t="shared" si="185"/>
        <v>35</v>
      </c>
      <c r="AQ321" s="62">
        <f t="shared" si="186"/>
        <v>1.9548081735103882</v>
      </c>
      <c r="AR321" s="62">
        <f t="shared" si="187"/>
        <v>97.740408675519404</v>
      </c>
      <c r="AS321" s="62">
        <f t="shared" si="188"/>
        <v>195.48081735103881</v>
      </c>
      <c r="AT321" s="62">
        <f t="shared" si="189"/>
        <v>-97.740408675519404</v>
      </c>
      <c r="AU321" s="62">
        <f t="shared" si="190"/>
        <v>293.22122602655821</v>
      </c>
      <c r="AV321" s="62">
        <f t="shared" si="191"/>
        <v>-390.96163470207762</v>
      </c>
      <c r="AW321" s="63">
        <f t="shared" si="202"/>
        <v>-97.740408675519404</v>
      </c>
      <c r="AX321" s="61" t="str">
        <f t="shared" ca="1" si="192"/>
        <v/>
      </c>
      <c r="AY321" s="69">
        <f t="shared" ca="1" si="203"/>
        <v>9748.7766805507654</v>
      </c>
      <c r="AZ321" s="51">
        <f t="shared" si="193"/>
        <v>684.18286072863589</v>
      </c>
      <c r="BA321" s="55">
        <f t="shared" ca="1" si="194"/>
        <v>6.9660385948229528E-2</v>
      </c>
      <c r="BB321" s="55">
        <f t="shared" ca="1" si="204"/>
        <v>-0.54815516256842611</v>
      </c>
      <c r="BC321" s="64">
        <f t="shared" ca="1" si="195"/>
        <v>-276.04833196050441</v>
      </c>
      <c r="BE321" s="52" t="str">
        <f t="shared" ca="1" si="196"/>
        <v/>
      </c>
      <c r="BF321" s="52" t="str">
        <f t="shared" ca="1" si="197"/>
        <v/>
      </c>
      <c r="BG321" s="52">
        <f t="shared" ca="1" si="205"/>
        <v>9.5999999999999677</v>
      </c>
      <c r="BH321" s="52" t="str">
        <f t="shared" ca="1" si="206"/>
        <v/>
      </c>
    </row>
    <row r="322" spans="19:60">
      <c r="S322" s="68">
        <f t="shared" si="215"/>
        <v>7</v>
      </c>
      <c r="T322" s="69">
        <f t="shared" si="215"/>
        <v>2</v>
      </c>
      <c r="U322" s="70">
        <f t="shared" si="198"/>
        <v>3</v>
      </c>
      <c r="V322" s="68">
        <f t="shared" si="213"/>
        <v>4</v>
      </c>
      <c r="W322" s="70">
        <f t="shared" si="213"/>
        <v>7</v>
      </c>
      <c r="X322" s="71">
        <f t="shared" si="213"/>
        <v>0.42857142857142855</v>
      </c>
      <c r="Y322" s="71">
        <f t="shared" si="213"/>
        <v>0.5</v>
      </c>
      <c r="Z322" s="69">
        <f t="shared" si="213"/>
        <v>10000</v>
      </c>
      <c r="AA322" s="69">
        <f t="shared" ca="1" si="213"/>
        <v>9821.692076715015</v>
      </c>
      <c r="AB322" s="69">
        <f t="shared" ca="1" si="200"/>
        <v>-178.30792328498501</v>
      </c>
      <c r="AC322" s="69">
        <f t="shared" ca="1" si="214"/>
        <v>179.70767495135402</v>
      </c>
      <c r="AD322" s="73">
        <f t="shared" si="208"/>
        <v>9.499999999999968</v>
      </c>
      <c r="AE322" s="69">
        <f t="shared" si="216"/>
        <v>0.70000000000000007</v>
      </c>
      <c r="AF322" s="69">
        <f t="shared" si="216"/>
        <v>5.6000000000000005</v>
      </c>
      <c r="AG322" s="78">
        <f t="shared" si="216"/>
        <v>200</v>
      </c>
      <c r="AH322" s="60">
        <f t="shared" si="216"/>
        <v>50</v>
      </c>
      <c r="AI322" s="60">
        <f t="shared" si="216"/>
        <v>280</v>
      </c>
      <c r="AJ322" s="60">
        <f t="shared" si="216"/>
        <v>10280</v>
      </c>
      <c r="AK322" s="60">
        <f t="shared" si="216"/>
        <v>423.30792328498489</v>
      </c>
      <c r="AL322" s="60">
        <f t="shared" si="216"/>
        <v>8.4661584656996975</v>
      </c>
      <c r="AM322" s="60">
        <f t="shared" ca="1" si="216"/>
        <v>-531.22331944923417</v>
      </c>
      <c r="AN322" s="60">
        <f t="shared" ca="1" si="216"/>
        <v>-531.22331944923417</v>
      </c>
      <c r="AO322" s="60">
        <f t="shared" ca="1" si="216"/>
        <v>531.22331944923417</v>
      </c>
      <c r="AP322" s="63">
        <f t="shared" si="185"/>
        <v>35</v>
      </c>
      <c r="AQ322" s="62">
        <f t="shared" si="186"/>
        <v>1.9648587858631292</v>
      </c>
      <c r="AR322" s="62">
        <f t="shared" si="187"/>
        <v>98.242939293156468</v>
      </c>
      <c r="AS322" s="62">
        <f t="shared" si="188"/>
        <v>196.48587858631294</v>
      </c>
      <c r="AT322" s="62">
        <f t="shared" si="189"/>
        <v>-98.242939293156468</v>
      </c>
      <c r="AU322" s="62">
        <f t="shared" si="190"/>
        <v>294.72881787946937</v>
      </c>
      <c r="AV322" s="62">
        <f t="shared" si="191"/>
        <v>-392.97175717262587</v>
      </c>
      <c r="AW322" s="63">
        <f t="shared" si="202"/>
        <v>-98.242939293156496</v>
      </c>
      <c r="AX322" s="61" t="str">
        <f t="shared" ca="1" si="192"/>
        <v/>
      </c>
      <c r="AY322" s="69">
        <f t="shared" ca="1" si="203"/>
        <v>9748.7766805507654</v>
      </c>
      <c r="AZ322" s="51">
        <f t="shared" si="193"/>
        <v>687.70057505209525</v>
      </c>
      <c r="BA322" s="55">
        <f t="shared" ca="1" si="194"/>
        <v>7.0018543615562534E-2</v>
      </c>
      <c r="BB322" s="55">
        <f t="shared" ca="1" si="204"/>
        <v>-0.55097349283877484</v>
      </c>
      <c r="BC322" s="64">
        <f t="shared" ca="1" si="195"/>
        <v>-276.5508625781415</v>
      </c>
      <c r="BE322" s="52" t="str">
        <f t="shared" ca="1" si="196"/>
        <v/>
      </c>
      <c r="BF322" s="52" t="str">
        <f t="shared" ca="1" si="197"/>
        <v/>
      </c>
      <c r="BG322" s="52">
        <f t="shared" ca="1" si="205"/>
        <v>9.499999999999968</v>
      </c>
      <c r="BH322" s="52" t="str">
        <f t="shared" ca="1" si="206"/>
        <v/>
      </c>
    </row>
    <row r="323" spans="19:60">
      <c r="S323" s="68">
        <f t="shared" si="215"/>
        <v>7</v>
      </c>
      <c r="T323" s="69">
        <f t="shared" si="215"/>
        <v>2</v>
      </c>
      <c r="U323" s="70">
        <f t="shared" si="198"/>
        <v>3</v>
      </c>
      <c r="V323" s="68">
        <f t="shared" si="213"/>
        <v>4</v>
      </c>
      <c r="W323" s="70">
        <f t="shared" si="213"/>
        <v>7</v>
      </c>
      <c r="X323" s="71">
        <f t="shared" si="213"/>
        <v>0.42857142857142855</v>
      </c>
      <c r="Y323" s="71">
        <f t="shared" si="213"/>
        <v>0.5</v>
      </c>
      <c r="Z323" s="69">
        <f t="shared" si="213"/>
        <v>10000</v>
      </c>
      <c r="AA323" s="69">
        <f t="shared" ca="1" si="213"/>
        <v>9821.692076715015</v>
      </c>
      <c r="AB323" s="69">
        <f t="shared" ca="1" si="200"/>
        <v>-178.30792328498501</v>
      </c>
      <c r="AC323" s="69">
        <f t="shared" ca="1" si="214"/>
        <v>179.70767495135402</v>
      </c>
      <c r="AD323" s="73">
        <f t="shared" si="208"/>
        <v>9.3999999999999684</v>
      </c>
      <c r="AE323" s="69">
        <f t="shared" si="216"/>
        <v>0.70000000000000007</v>
      </c>
      <c r="AF323" s="69">
        <f t="shared" si="216"/>
        <v>5.6000000000000005</v>
      </c>
      <c r="AG323" s="78">
        <f t="shared" si="216"/>
        <v>200</v>
      </c>
      <c r="AH323" s="60">
        <f t="shared" si="216"/>
        <v>50</v>
      </c>
      <c r="AI323" s="60">
        <f t="shared" si="216"/>
        <v>280</v>
      </c>
      <c r="AJ323" s="60">
        <f t="shared" si="216"/>
        <v>10280</v>
      </c>
      <c r="AK323" s="60">
        <f t="shared" si="216"/>
        <v>423.30792328498489</v>
      </c>
      <c r="AL323" s="60">
        <f t="shared" si="216"/>
        <v>8.4661584656996975</v>
      </c>
      <c r="AM323" s="60">
        <f t="shared" ca="1" si="216"/>
        <v>-531.22331944923417</v>
      </c>
      <c r="AN323" s="60">
        <f t="shared" ca="1" si="216"/>
        <v>-531.22331944923417</v>
      </c>
      <c r="AO323" s="60">
        <f t="shared" ca="1" si="216"/>
        <v>531.22331944923417</v>
      </c>
      <c r="AP323" s="63">
        <f t="shared" si="185"/>
        <v>35</v>
      </c>
      <c r="AQ323" s="62">
        <f t="shared" si="186"/>
        <v>1.975123241031886</v>
      </c>
      <c r="AR323" s="62">
        <f t="shared" si="187"/>
        <v>98.756162051594302</v>
      </c>
      <c r="AS323" s="62">
        <f t="shared" si="188"/>
        <v>197.5123241031886</v>
      </c>
      <c r="AT323" s="62">
        <f t="shared" si="189"/>
        <v>-98.756162051594302</v>
      </c>
      <c r="AU323" s="62">
        <f t="shared" si="190"/>
        <v>296.26848615478292</v>
      </c>
      <c r="AV323" s="62">
        <f t="shared" si="191"/>
        <v>-395.02464820637721</v>
      </c>
      <c r="AW323" s="63">
        <f t="shared" si="202"/>
        <v>-98.756162051594288</v>
      </c>
      <c r="AX323" s="61" t="str">
        <f t="shared" ca="1" si="192"/>
        <v/>
      </c>
      <c r="AY323" s="69">
        <f t="shared" ca="1" si="203"/>
        <v>9748.7766805507654</v>
      </c>
      <c r="AZ323" s="51">
        <f t="shared" si="193"/>
        <v>691.29313436116013</v>
      </c>
      <c r="BA323" s="55">
        <f t="shared" ca="1" si="194"/>
        <v>7.0384321658796253E-2</v>
      </c>
      <c r="BB323" s="55">
        <f t="shared" ca="1" si="204"/>
        <v>-0.55385178758296028</v>
      </c>
      <c r="BC323" s="64">
        <f t="shared" ca="1" si="195"/>
        <v>-277.0640853365793</v>
      </c>
      <c r="BE323" s="52" t="str">
        <f t="shared" ca="1" si="196"/>
        <v/>
      </c>
      <c r="BF323" s="52" t="str">
        <f t="shared" ca="1" si="197"/>
        <v/>
      </c>
      <c r="BG323" s="52">
        <f t="shared" ca="1" si="205"/>
        <v>9.3999999999999684</v>
      </c>
      <c r="BH323" s="52" t="str">
        <f t="shared" ca="1" si="206"/>
        <v/>
      </c>
    </row>
    <row r="324" spans="19:60">
      <c r="S324" s="68">
        <f t="shared" si="215"/>
        <v>7</v>
      </c>
      <c r="T324" s="69">
        <f t="shared" si="215"/>
        <v>2</v>
      </c>
      <c r="U324" s="70">
        <f t="shared" si="198"/>
        <v>3</v>
      </c>
      <c r="V324" s="68">
        <f t="shared" si="213"/>
        <v>4</v>
      </c>
      <c r="W324" s="70">
        <f t="shared" si="213"/>
        <v>7</v>
      </c>
      <c r="X324" s="71">
        <f t="shared" si="213"/>
        <v>0.42857142857142855</v>
      </c>
      <c r="Y324" s="71">
        <f t="shared" si="213"/>
        <v>0.5</v>
      </c>
      <c r="Z324" s="69">
        <f t="shared" si="213"/>
        <v>10000</v>
      </c>
      <c r="AA324" s="69">
        <f t="shared" ca="1" si="213"/>
        <v>9821.692076715015</v>
      </c>
      <c r="AB324" s="69">
        <f t="shared" ca="1" si="200"/>
        <v>-178.30792328498501</v>
      </c>
      <c r="AC324" s="69">
        <f t="shared" ca="1" si="214"/>
        <v>179.70767495135402</v>
      </c>
      <c r="AD324" s="73">
        <f t="shared" si="208"/>
        <v>9.2999999999999687</v>
      </c>
      <c r="AE324" s="69">
        <f t="shared" si="216"/>
        <v>0.70000000000000007</v>
      </c>
      <c r="AF324" s="69">
        <f t="shared" si="216"/>
        <v>5.6000000000000005</v>
      </c>
      <c r="AG324" s="78">
        <f t="shared" si="216"/>
        <v>200</v>
      </c>
      <c r="AH324" s="60">
        <f t="shared" si="216"/>
        <v>50</v>
      </c>
      <c r="AI324" s="60">
        <f t="shared" si="216"/>
        <v>280</v>
      </c>
      <c r="AJ324" s="60">
        <f t="shared" si="216"/>
        <v>10280</v>
      </c>
      <c r="AK324" s="60">
        <f t="shared" si="216"/>
        <v>423.30792328498489</v>
      </c>
      <c r="AL324" s="60">
        <f t="shared" si="216"/>
        <v>8.4661584656996975</v>
      </c>
      <c r="AM324" s="60">
        <f t="shared" ca="1" si="216"/>
        <v>-531.22331944923417</v>
      </c>
      <c r="AN324" s="60">
        <f t="shared" ca="1" si="216"/>
        <v>-531.22331944923417</v>
      </c>
      <c r="AO324" s="60">
        <f t="shared" ca="1" si="216"/>
        <v>531.22331944923417</v>
      </c>
      <c r="AP324" s="63">
        <f t="shared" si="185"/>
        <v>35</v>
      </c>
      <c r="AQ324" s="62">
        <f t="shared" si="186"/>
        <v>1.9856084371720137</v>
      </c>
      <c r="AR324" s="62">
        <f t="shared" si="187"/>
        <v>99.28042185860069</v>
      </c>
      <c r="AS324" s="62">
        <f t="shared" si="188"/>
        <v>198.56084371720138</v>
      </c>
      <c r="AT324" s="62">
        <f t="shared" si="189"/>
        <v>-99.28042185860069</v>
      </c>
      <c r="AU324" s="62">
        <f t="shared" si="190"/>
        <v>297.84126557580208</v>
      </c>
      <c r="AV324" s="62">
        <f t="shared" si="191"/>
        <v>-397.12168743440276</v>
      </c>
      <c r="AW324" s="63">
        <f t="shared" si="202"/>
        <v>-99.280421858600675</v>
      </c>
      <c r="AX324" s="61" t="str">
        <f t="shared" ca="1" si="192"/>
        <v/>
      </c>
      <c r="AY324" s="69">
        <f t="shared" ca="1" si="203"/>
        <v>9748.7766805507654</v>
      </c>
      <c r="AZ324" s="51">
        <f t="shared" si="193"/>
        <v>694.96295301020484</v>
      </c>
      <c r="BA324" s="55">
        <f t="shared" ca="1" si="194"/>
        <v>7.0757965896508096E-2</v>
      </c>
      <c r="BB324" s="55">
        <f t="shared" ca="1" si="204"/>
        <v>-0.55679198113884887</v>
      </c>
      <c r="BC324" s="64">
        <f t="shared" ca="1" si="195"/>
        <v>-277.58834514358568</v>
      </c>
      <c r="BE324" s="52" t="str">
        <f t="shared" ca="1" si="196"/>
        <v/>
      </c>
      <c r="BF324" s="52" t="str">
        <f t="shared" ca="1" si="197"/>
        <v/>
      </c>
      <c r="BG324" s="52">
        <f t="shared" ca="1" si="205"/>
        <v>9.2999999999999687</v>
      </c>
      <c r="BH324" s="52" t="str">
        <f t="shared" ca="1" si="206"/>
        <v/>
      </c>
    </row>
    <row r="325" spans="19:60">
      <c r="S325" s="68">
        <f t="shared" si="215"/>
        <v>7</v>
      </c>
      <c r="T325" s="69">
        <f t="shared" si="215"/>
        <v>2</v>
      </c>
      <c r="U325" s="70">
        <f t="shared" si="198"/>
        <v>3</v>
      </c>
      <c r="V325" s="68">
        <f t="shared" si="213"/>
        <v>4</v>
      </c>
      <c r="W325" s="70">
        <f t="shared" si="213"/>
        <v>7</v>
      </c>
      <c r="X325" s="71">
        <f t="shared" si="213"/>
        <v>0.42857142857142855</v>
      </c>
      <c r="Y325" s="71">
        <f t="shared" si="213"/>
        <v>0.5</v>
      </c>
      <c r="Z325" s="69">
        <f t="shared" si="213"/>
        <v>10000</v>
      </c>
      <c r="AA325" s="69">
        <f t="shared" ca="1" si="213"/>
        <v>9821.692076715015</v>
      </c>
      <c r="AB325" s="69">
        <f t="shared" ca="1" si="200"/>
        <v>-178.30792328498501</v>
      </c>
      <c r="AC325" s="69">
        <f t="shared" ca="1" si="214"/>
        <v>179.70767495135402</v>
      </c>
      <c r="AD325" s="73">
        <f t="shared" si="208"/>
        <v>9.1999999999999691</v>
      </c>
      <c r="AE325" s="69">
        <f t="shared" si="216"/>
        <v>0.70000000000000007</v>
      </c>
      <c r="AF325" s="69">
        <f t="shared" si="216"/>
        <v>5.6000000000000005</v>
      </c>
      <c r="AG325" s="78">
        <f t="shared" si="216"/>
        <v>200</v>
      </c>
      <c r="AH325" s="60">
        <f t="shared" si="216"/>
        <v>50</v>
      </c>
      <c r="AI325" s="60">
        <f t="shared" si="216"/>
        <v>280</v>
      </c>
      <c r="AJ325" s="60">
        <f t="shared" si="216"/>
        <v>10280</v>
      </c>
      <c r="AK325" s="60">
        <f t="shared" si="216"/>
        <v>423.30792328498489</v>
      </c>
      <c r="AL325" s="60">
        <f t="shared" si="216"/>
        <v>8.4661584656996975</v>
      </c>
      <c r="AM325" s="60">
        <f t="shared" ca="1" si="216"/>
        <v>-531.22331944923417</v>
      </c>
      <c r="AN325" s="60">
        <f t="shared" ca="1" si="216"/>
        <v>-531.22331944923417</v>
      </c>
      <c r="AO325" s="60">
        <f t="shared" ca="1" si="216"/>
        <v>531.22331944923417</v>
      </c>
      <c r="AP325" s="63">
        <f t="shared" si="185"/>
        <v>35</v>
      </c>
      <c r="AQ325" s="62">
        <f t="shared" si="186"/>
        <v>1.996321572358666</v>
      </c>
      <c r="AR325" s="62">
        <f t="shared" si="187"/>
        <v>99.8160786179333</v>
      </c>
      <c r="AS325" s="62">
        <f t="shared" si="188"/>
        <v>199.6321572358666</v>
      </c>
      <c r="AT325" s="62">
        <f t="shared" si="189"/>
        <v>-99.8160786179333</v>
      </c>
      <c r="AU325" s="62">
        <f t="shared" si="190"/>
        <v>299.44823585379993</v>
      </c>
      <c r="AV325" s="62">
        <f t="shared" si="191"/>
        <v>-399.2643144717332</v>
      </c>
      <c r="AW325" s="63">
        <f t="shared" si="202"/>
        <v>-99.816078617933272</v>
      </c>
      <c r="AX325" s="61" t="str">
        <f t="shared" ca="1" si="192"/>
        <v/>
      </c>
      <c r="AY325" s="69">
        <f t="shared" ca="1" si="203"/>
        <v>9748.7766805507654</v>
      </c>
      <c r="AZ325" s="51">
        <f t="shared" si="193"/>
        <v>698.71255032553313</v>
      </c>
      <c r="BA325" s="55">
        <f t="shared" ca="1" si="194"/>
        <v>7.1139732835039771E-2</v>
      </c>
      <c r="BB325" s="55">
        <f t="shared" ca="1" si="204"/>
        <v>-0.55979609194595226</v>
      </c>
      <c r="BC325" s="64">
        <f t="shared" ca="1" si="195"/>
        <v>-278.12400190291828</v>
      </c>
      <c r="BE325" s="52" t="str">
        <f t="shared" ca="1" si="196"/>
        <v/>
      </c>
      <c r="BF325" s="52" t="str">
        <f t="shared" ca="1" si="197"/>
        <v/>
      </c>
      <c r="BG325" s="52">
        <f t="shared" ca="1" si="205"/>
        <v>9.1999999999999691</v>
      </c>
      <c r="BH325" s="52" t="str">
        <f t="shared" ca="1" si="206"/>
        <v/>
      </c>
    </row>
    <row r="326" spans="19:60">
      <c r="S326" s="68">
        <f t="shared" si="215"/>
        <v>7</v>
      </c>
      <c r="T326" s="69">
        <f t="shared" si="215"/>
        <v>2</v>
      </c>
      <c r="U326" s="70">
        <f t="shared" si="198"/>
        <v>3</v>
      </c>
      <c r="V326" s="68">
        <f t="shared" si="213"/>
        <v>4</v>
      </c>
      <c r="W326" s="70">
        <f t="shared" si="213"/>
        <v>7</v>
      </c>
      <c r="X326" s="71">
        <f t="shared" si="213"/>
        <v>0.42857142857142855</v>
      </c>
      <c r="Y326" s="71">
        <f t="shared" si="213"/>
        <v>0.5</v>
      </c>
      <c r="Z326" s="69">
        <f t="shared" si="213"/>
        <v>10000</v>
      </c>
      <c r="AA326" s="69">
        <f t="shared" ca="1" si="213"/>
        <v>9821.692076715015</v>
      </c>
      <c r="AB326" s="69">
        <f t="shared" ca="1" si="200"/>
        <v>-178.30792328498501</v>
      </c>
      <c r="AC326" s="69">
        <f t="shared" ca="1" si="214"/>
        <v>179.70767495135402</v>
      </c>
      <c r="AD326" s="73">
        <f t="shared" si="208"/>
        <v>9.0999999999999694</v>
      </c>
      <c r="AE326" s="69">
        <f t="shared" si="216"/>
        <v>0.70000000000000007</v>
      </c>
      <c r="AF326" s="69">
        <f t="shared" si="216"/>
        <v>5.6000000000000005</v>
      </c>
      <c r="AG326" s="78">
        <f t="shared" si="216"/>
        <v>200</v>
      </c>
      <c r="AH326" s="60">
        <f t="shared" si="216"/>
        <v>50</v>
      </c>
      <c r="AI326" s="60">
        <f t="shared" si="216"/>
        <v>280</v>
      </c>
      <c r="AJ326" s="60">
        <f t="shared" si="216"/>
        <v>10280</v>
      </c>
      <c r="AK326" s="60">
        <f t="shared" si="216"/>
        <v>423.30792328498489</v>
      </c>
      <c r="AL326" s="60">
        <f t="shared" si="216"/>
        <v>8.4661584656996975</v>
      </c>
      <c r="AM326" s="60">
        <f t="shared" ca="1" si="216"/>
        <v>-531.22331944923417</v>
      </c>
      <c r="AN326" s="60">
        <f t="shared" ca="1" si="216"/>
        <v>-531.22331944923417</v>
      </c>
      <c r="AO326" s="60">
        <f t="shared" ca="1" si="216"/>
        <v>531.22331944923417</v>
      </c>
      <c r="AP326" s="63">
        <f t="shared" si="185"/>
        <v>35</v>
      </c>
      <c r="AQ326" s="62">
        <f t="shared" si="186"/>
        <v>2.0072701610659038</v>
      </c>
      <c r="AR326" s="62">
        <f t="shared" si="187"/>
        <v>100.36350805329519</v>
      </c>
      <c r="AS326" s="62">
        <f t="shared" si="188"/>
        <v>200.72701610659038</v>
      </c>
      <c r="AT326" s="62">
        <f t="shared" si="189"/>
        <v>-100.36350805329519</v>
      </c>
      <c r="AU326" s="62">
        <f t="shared" si="190"/>
        <v>301.0905241598856</v>
      </c>
      <c r="AV326" s="62">
        <f t="shared" si="191"/>
        <v>-401.45403221318077</v>
      </c>
      <c r="AW326" s="63">
        <f t="shared" si="202"/>
        <v>-100.36350805329516</v>
      </c>
      <c r="AX326" s="61" t="str">
        <f t="shared" ca="1" si="192"/>
        <v/>
      </c>
      <c r="AY326" s="69">
        <f t="shared" ca="1" si="203"/>
        <v>9748.7766805507654</v>
      </c>
      <c r="AZ326" s="51">
        <f t="shared" si="193"/>
        <v>702.54455637306637</v>
      </c>
      <c r="BA326" s="55">
        <f t="shared" ca="1" si="194"/>
        <v>7.1529890255736972E-2</v>
      </c>
      <c r="BB326" s="55">
        <f t="shared" ca="1" si="204"/>
        <v>-0.56286622716639867</v>
      </c>
      <c r="BC326" s="64">
        <f t="shared" ca="1" si="195"/>
        <v>-278.67143133828017</v>
      </c>
      <c r="BE326" s="52" t="str">
        <f t="shared" ca="1" si="196"/>
        <v/>
      </c>
      <c r="BF326" s="52" t="str">
        <f t="shared" ca="1" si="197"/>
        <v/>
      </c>
      <c r="BG326" s="52">
        <f t="shared" ca="1" si="205"/>
        <v>9.0999999999999694</v>
      </c>
      <c r="BH326" s="52" t="str">
        <f t="shared" ca="1" si="206"/>
        <v/>
      </c>
    </row>
    <row r="327" spans="19:60">
      <c r="S327" s="68">
        <f t="shared" si="215"/>
        <v>7</v>
      </c>
      <c r="T327" s="69">
        <f t="shared" si="215"/>
        <v>2</v>
      </c>
      <c r="U327" s="70">
        <f t="shared" si="198"/>
        <v>3</v>
      </c>
      <c r="V327" s="68">
        <f t="shared" si="213"/>
        <v>4</v>
      </c>
      <c r="W327" s="70">
        <f t="shared" si="213"/>
        <v>7</v>
      </c>
      <c r="X327" s="71">
        <f t="shared" si="213"/>
        <v>0.42857142857142855</v>
      </c>
      <c r="Y327" s="71">
        <f t="shared" si="213"/>
        <v>0.5</v>
      </c>
      <c r="Z327" s="69">
        <f t="shared" si="213"/>
        <v>10000</v>
      </c>
      <c r="AA327" s="69">
        <f t="shared" ca="1" si="213"/>
        <v>9821.692076715015</v>
      </c>
      <c r="AB327" s="69">
        <f t="shared" ca="1" si="200"/>
        <v>-178.30792328498501</v>
      </c>
      <c r="AC327" s="69">
        <f t="shared" ca="1" si="214"/>
        <v>179.70767495135402</v>
      </c>
      <c r="AD327" s="73">
        <f t="shared" si="208"/>
        <v>8.9999999999999698</v>
      </c>
      <c r="AE327" s="69">
        <f t="shared" si="216"/>
        <v>0.70000000000000007</v>
      </c>
      <c r="AF327" s="69">
        <f t="shared" si="216"/>
        <v>5.6000000000000005</v>
      </c>
      <c r="AG327" s="78">
        <f t="shared" si="216"/>
        <v>200</v>
      </c>
      <c r="AH327" s="60">
        <f t="shared" si="216"/>
        <v>50</v>
      </c>
      <c r="AI327" s="60">
        <f t="shared" si="216"/>
        <v>280</v>
      </c>
      <c r="AJ327" s="60">
        <f t="shared" si="216"/>
        <v>10280</v>
      </c>
      <c r="AK327" s="60">
        <f t="shared" si="216"/>
        <v>423.30792328498489</v>
      </c>
      <c r="AL327" s="60">
        <f t="shared" si="216"/>
        <v>8.4661584656996975</v>
      </c>
      <c r="AM327" s="60">
        <f t="shared" ca="1" si="216"/>
        <v>-531.22331944923417</v>
      </c>
      <c r="AN327" s="60">
        <f t="shared" ca="1" si="216"/>
        <v>-531.22331944923417</v>
      </c>
      <c r="AO327" s="60">
        <f t="shared" ca="1" si="216"/>
        <v>531.22331944923417</v>
      </c>
      <c r="AP327" s="63">
        <f t="shared" si="185"/>
        <v>35</v>
      </c>
      <c r="AQ327" s="62">
        <f t="shared" si="186"/>
        <v>2.0184620517444145</v>
      </c>
      <c r="AR327" s="62">
        <f t="shared" si="187"/>
        <v>100.92310258722073</v>
      </c>
      <c r="AS327" s="62">
        <f t="shared" si="188"/>
        <v>201.84620517444145</v>
      </c>
      <c r="AT327" s="62">
        <f t="shared" si="189"/>
        <v>-100.92310258722073</v>
      </c>
      <c r="AU327" s="62">
        <f t="shared" si="190"/>
        <v>302.76930776166216</v>
      </c>
      <c r="AV327" s="62">
        <f t="shared" si="191"/>
        <v>-403.6924103488829</v>
      </c>
      <c r="AW327" s="63">
        <f t="shared" si="202"/>
        <v>-100.92310258722074</v>
      </c>
      <c r="AX327" s="61" t="str">
        <f t="shared" ca="1" si="192"/>
        <v/>
      </c>
      <c r="AY327" s="69">
        <f t="shared" ca="1" si="203"/>
        <v>9748.7766805507654</v>
      </c>
      <c r="AZ327" s="51">
        <f t="shared" si="193"/>
        <v>706.46171811054512</v>
      </c>
      <c r="BA327" s="55">
        <f t="shared" ca="1" si="194"/>
        <v>7.1928717841338585E-2</v>
      </c>
      <c r="BB327" s="55">
        <f t="shared" ca="1" si="204"/>
        <v>-0.56600458761396666</v>
      </c>
      <c r="BC327" s="64">
        <f t="shared" ca="1" si="195"/>
        <v>-279.23102587220575</v>
      </c>
      <c r="BE327" s="52" t="str">
        <f t="shared" ca="1" si="196"/>
        <v/>
      </c>
      <c r="BF327" s="52" t="str">
        <f t="shared" ca="1" si="197"/>
        <v/>
      </c>
      <c r="BG327" s="52">
        <f t="shared" ca="1" si="205"/>
        <v>8.9999999999999698</v>
      </c>
      <c r="BH327" s="52" t="str">
        <f t="shared" ca="1" si="206"/>
        <v/>
      </c>
    </row>
    <row r="328" spans="19:60">
      <c r="S328" s="68">
        <f t="shared" si="215"/>
        <v>7</v>
      </c>
      <c r="T328" s="69">
        <f t="shared" si="215"/>
        <v>2</v>
      </c>
      <c r="U328" s="70">
        <f t="shared" si="198"/>
        <v>3</v>
      </c>
      <c r="V328" s="68">
        <f t="shared" si="213"/>
        <v>4</v>
      </c>
      <c r="W328" s="70">
        <f t="shared" si="213"/>
        <v>7</v>
      </c>
      <c r="X328" s="71">
        <f t="shared" si="213"/>
        <v>0.42857142857142855</v>
      </c>
      <c r="Y328" s="71">
        <f t="shared" si="213"/>
        <v>0.5</v>
      </c>
      <c r="Z328" s="69">
        <f t="shared" si="213"/>
        <v>10000</v>
      </c>
      <c r="AA328" s="69">
        <f t="shared" ca="1" si="213"/>
        <v>9821.692076715015</v>
      </c>
      <c r="AB328" s="69">
        <f t="shared" ca="1" si="200"/>
        <v>-178.30792328498501</v>
      </c>
      <c r="AC328" s="69">
        <f t="shared" ca="1" si="214"/>
        <v>179.70767495135402</v>
      </c>
      <c r="AD328" s="73">
        <f t="shared" si="208"/>
        <v>8.8999999999999702</v>
      </c>
      <c r="AE328" s="69">
        <f t="shared" si="216"/>
        <v>0.70000000000000007</v>
      </c>
      <c r="AF328" s="69">
        <f t="shared" si="216"/>
        <v>5.6000000000000005</v>
      </c>
      <c r="AG328" s="78">
        <f t="shared" si="216"/>
        <v>200</v>
      </c>
      <c r="AH328" s="60">
        <f t="shared" si="216"/>
        <v>50</v>
      </c>
      <c r="AI328" s="60">
        <f t="shared" si="216"/>
        <v>280</v>
      </c>
      <c r="AJ328" s="60">
        <f t="shared" si="216"/>
        <v>10280</v>
      </c>
      <c r="AK328" s="60">
        <f t="shared" si="216"/>
        <v>423.30792328498489</v>
      </c>
      <c r="AL328" s="60">
        <f t="shared" si="216"/>
        <v>8.4661584656996975</v>
      </c>
      <c r="AM328" s="60">
        <f t="shared" ca="1" si="216"/>
        <v>-531.22331944923417</v>
      </c>
      <c r="AN328" s="60">
        <f t="shared" ca="1" si="216"/>
        <v>-531.22331944923417</v>
      </c>
      <c r="AO328" s="60">
        <f t="shared" ca="1" si="216"/>
        <v>531.22331944923417</v>
      </c>
      <c r="AP328" s="63">
        <f t="shared" si="185"/>
        <v>35</v>
      </c>
      <c r="AQ328" s="62">
        <f t="shared" si="186"/>
        <v>2.0299054455842391</v>
      </c>
      <c r="AR328" s="62">
        <f t="shared" si="187"/>
        <v>101.49527227921196</v>
      </c>
      <c r="AS328" s="62">
        <f t="shared" si="188"/>
        <v>202.99054455842392</v>
      </c>
      <c r="AT328" s="62">
        <f t="shared" si="189"/>
        <v>-101.49527227921196</v>
      </c>
      <c r="AU328" s="62">
        <f t="shared" si="190"/>
        <v>304.48581683763587</v>
      </c>
      <c r="AV328" s="62">
        <f t="shared" si="191"/>
        <v>-405.98108911684784</v>
      </c>
      <c r="AW328" s="63">
        <f t="shared" si="202"/>
        <v>-101.49527227921197</v>
      </c>
      <c r="AX328" s="61" t="str">
        <f t="shared" ca="1" si="192"/>
        <v/>
      </c>
      <c r="AY328" s="69">
        <f t="shared" ca="1" si="203"/>
        <v>9748.7766805507654</v>
      </c>
      <c r="AZ328" s="51">
        <f t="shared" si="193"/>
        <v>710.46690595448376</v>
      </c>
      <c r="BA328" s="55">
        <f t="shared" ca="1" si="194"/>
        <v>7.2336507844594139E-2</v>
      </c>
      <c r="BB328" s="55">
        <f t="shared" ca="1" si="204"/>
        <v>-0.56921347301541203</v>
      </c>
      <c r="BC328" s="64">
        <f t="shared" ca="1" si="195"/>
        <v>-279.80319556419698</v>
      </c>
      <c r="BE328" s="52" t="str">
        <f t="shared" ca="1" si="196"/>
        <v/>
      </c>
      <c r="BF328" s="52" t="str">
        <f t="shared" ca="1" si="197"/>
        <v/>
      </c>
      <c r="BG328" s="52">
        <f t="shared" ca="1" si="205"/>
        <v>8.8999999999999702</v>
      </c>
      <c r="BH328" s="52" t="str">
        <f t="shared" ca="1" si="206"/>
        <v/>
      </c>
    </row>
    <row r="329" spans="19:60">
      <c r="S329" s="68">
        <f t="shared" si="215"/>
        <v>7</v>
      </c>
      <c r="T329" s="69">
        <f t="shared" si="215"/>
        <v>2</v>
      </c>
      <c r="U329" s="70">
        <f t="shared" si="198"/>
        <v>3</v>
      </c>
      <c r="V329" s="68">
        <f t="shared" si="213"/>
        <v>4</v>
      </c>
      <c r="W329" s="70">
        <f t="shared" si="213"/>
        <v>7</v>
      </c>
      <c r="X329" s="71">
        <f t="shared" si="213"/>
        <v>0.42857142857142855</v>
      </c>
      <c r="Y329" s="71">
        <f t="shared" si="213"/>
        <v>0.5</v>
      </c>
      <c r="Z329" s="69">
        <f t="shared" si="213"/>
        <v>10000</v>
      </c>
      <c r="AA329" s="69">
        <f t="shared" ca="1" si="213"/>
        <v>9821.692076715015</v>
      </c>
      <c r="AB329" s="69">
        <f t="shared" ca="1" si="200"/>
        <v>-178.30792328498501</v>
      </c>
      <c r="AC329" s="69">
        <f t="shared" ca="1" si="214"/>
        <v>179.70767495135402</v>
      </c>
      <c r="AD329" s="73">
        <f t="shared" si="208"/>
        <v>8.7999999999999705</v>
      </c>
      <c r="AE329" s="69">
        <f t="shared" si="216"/>
        <v>0.70000000000000007</v>
      </c>
      <c r="AF329" s="69">
        <f t="shared" si="216"/>
        <v>5.6000000000000005</v>
      </c>
      <c r="AG329" s="78">
        <f t="shared" si="216"/>
        <v>200</v>
      </c>
      <c r="AH329" s="60">
        <f t="shared" si="216"/>
        <v>50</v>
      </c>
      <c r="AI329" s="60">
        <f t="shared" si="216"/>
        <v>280</v>
      </c>
      <c r="AJ329" s="60">
        <f t="shared" si="216"/>
        <v>10280</v>
      </c>
      <c r="AK329" s="60">
        <f t="shared" si="216"/>
        <v>423.30792328498489</v>
      </c>
      <c r="AL329" s="60">
        <f t="shared" si="216"/>
        <v>8.4661584656996975</v>
      </c>
      <c r="AM329" s="60">
        <f t="shared" ca="1" si="216"/>
        <v>-531.22331944923417</v>
      </c>
      <c r="AN329" s="60">
        <f t="shared" ca="1" si="216"/>
        <v>-531.22331944923417</v>
      </c>
      <c r="AO329" s="60">
        <f t="shared" ca="1" si="216"/>
        <v>531.22331944923417</v>
      </c>
      <c r="AP329" s="63">
        <f t="shared" si="185"/>
        <v>35</v>
      </c>
      <c r="AQ329" s="62">
        <f t="shared" si="186"/>
        <v>2.041608916556787</v>
      </c>
      <c r="AR329" s="62">
        <f t="shared" si="187"/>
        <v>102.08044582783936</v>
      </c>
      <c r="AS329" s="62">
        <f t="shared" si="188"/>
        <v>204.16089165567871</v>
      </c>
      <c r="AT329" s="62">
        <f t="shared" si="189"/>
        <v>-102.08044582783936</v>
      </c>
      <c r="AU329" s="62">
        <f t="shared" si="190"/>
        <v>306.24133748351807</v>
      </c>
      <c r="AV329" s="62">
        <f t="shared" si="191"/>
        <v>-408.32178331135742</v>
      </c>
      <c r="AW329" s="63">
        <f t="shared" si="202"/>
        <v>-102.08044582783936</v>
      </c>
      <c r="AX329" s="61" t="str">
        <f t="shared" ca="1" si="192"/>
        <v/>
      </c>
      <c r="AY329" s="69">
        <f t="shared" ca="1" si="203"/>
        <v>9748.7766805507654</v>
      </c>
      <c r="AZ329" s="51">
        <f t="shared" si="193"/>
        <v>714.56312079487543</v>
      </c>
      <c r="BA329" s="55">
        <f t="shared" ca="1" si="194"/>
        <v>7.2753565802469125E-2</v>
      </c>
      <c r="BB329" s="55">
        <f t="shared" ca="1" si="204"/>
        <v>-0.57249528763052659</v>
      </c>
      <c r="BC329" s="64">
        <f t="shared" ca="1" si="195"/>
        <v>-280.38836911282436</v>
      </c>
      <c r="BE329" s="52" t="str">
        <f t="shared" ca="1" si="196"/>
        <v/>
      </c>
      <c r="BF329" s="52" t="str">
        <f t="shared" ca="1" si="197"/>
        <v/>
      </c>
      <c r="BG329" s="52">
        <f t="shared" ca="1" si="205"/>
        <v>8.7999999999999705</v>
      </c>
      <c r="BH329" s="52" t="str">
        <f t="shared" ca="1" si="206"/>
        <v/>
      </c>
    </row>
    <row r="330" spans="19:60">
      <c r="S330" s="68">
        <f t="shared" si="215"/>
        <v>7</v>
      </c>
      <c r="T330" s="69">
        <f t="shared" si="215"/>
        <v>2</v>
      </c>
      <c r="U330" s="70">
        <f t="shared" si="198"/>
        <v>3</v>
      </c>
      <c r="V330" s="68">
        <f t="shared" ref="V330:AA345" si="217">V329</f>
        <v>4</v>
      </c>
      <c r="W330" s="70">
        <f t="shared" si="217"/>
        <v>7</v>
      </c>
      <c r="X330" s="71">
        <f t="shared" si="217"/>
        <v>0.42857142857142855</v>
      </c>
      <c r="Y330" s="71">
        <f t="shared" si="217"/>
        <v>0.5</v>
      </c>
      <c r="Z330" s="69">
        <f t="shared" si="217"/>
        <v>10000</v>
      </c>
      <c r="AA330" s="69">
        <f t="shared" ca="1" si="217"/>
        <v>9821.692076715015</v>
      </c>
      <c r="AB330" s="69">
        <f t="shared" ca="1" si="200"/>
        <v>-178.30792328498501</v>
      </c>
      <c r="AC330" s="69">
        <f t="shared" ca="1" si="214"/>
        <v>179.70767495135402</v>
      </c>
      <c r="AD330" s="73">
        <f t="shared" si="208"/>
        <v>8.6999999999999709</v>
      </c>
      <c r="AE330" s="69">
        <f t="shared" si="216"/>
        <v>0.70000000000000007</v>
      </c>
      <c r="AF330" s="69">
        <f t="shared" si="216"/>
        <v>5.6000000000000005</v>
      </c>
      <c r="AG330" s="78">
        <f t="shared" si="216"/>
        <v>200</v>
      </c>
      <c r="AH330" s="60">
        <f t="shared" si="216"/>
        <v>50</v>
      </c>
      <c r="AI330" s="60">
        <f t="shared" si="216"/>
        <v>280</v>
      </c>
      <c r="AJ330" s="60">
        <f t="shared" si="216"/>
        <v>10280</v>
      </c>
      <c r="AK330" s="60">
        <f t="shared" si="216"/>
        <v>423.30792328498489</v>
      </c>
      <c r="AL330" s="60">
        <f t="shared" si="216"/>
        <v>8.4661584656996975</v>
      </c>
      <c r="AM330" s="60">
        <f t="shared" ca="1" si="216"/>
        <v>-531.22331944923417</v>
      </c>
      <c r="AN330" s="60">
        <f t="shared" ca="1" si="216"/>
        <v>-531.22331944923417</v>
      </c>
      <c r="AO330" s="60">
        <f t="shared" ca="1" si="216"/>
        <v>531.22331944923417</v>
      </c>
      <c r="AP330" s="63">
        <f t="shared" si="185"/>
        <v>35</v>
      </c>
      <c r="AQ330" s="62">
        <f t="shared" si="186"/>
        <v>2.0535814328390494</v>
      </c>
      <c r="AR330" s="62">
        <f t="shared" si="187"/>
        <v>102.67907164195248</v>
      </c>
      <c r="AS330" s="62">
        <f t="shared" si="188"/>
        <v>205.35814328390495</v>
      </c>
      <c r="AT330" s="62">
        <f t="shared" si="189"/>
        <v>-102.67907164195248</v>
      </c>
      <c r="AU330" s="62">
        <f t="shared" si="190"/>
        <v>308.03721492585743</v>
      </c>
      <c r="AV330" s="62">
        <f t="shared" si="191"/>
        <v>-410.7162865678099</v>
      </c>
      <c r="AW330" s="63">
        <f t="shared" si="202"/>
        <v>-102.67907164195248</v>
      </c>
      <c r="AX330" s="61" t="str">
        <f t="shared" ca="1" si="192"/>
        <v/>
      </c>
      <c r="AY330" s="69">
        <f t="shared" ca="1" si="203"/>
        <v>9748.7766805507654</v>
      </c>
      <c r="AZ330" s="51">
        <f t="shared" si="193"/>
        <v>718.75350149366727</v>
      </c>
      <c r="BA330" s="55">
        <f t="shared" ca="1" si="194"/>
        <v>7.3180211299605641E-2</v>
      </c>
      <c r="BB330" s="55">
        <f t="shared" ca="1" si="204"/>
        <v>-0.57585254625978188</v>
      </c>
      <c r="BC330" s="64">
        <f t="shared" ca="1" si="195"/>
        <v>-280.98699492693748</v>
      </c>
      <c r="BE330" s="52" t="str">
        <f t="shared" ca="1" si="196"/>
        <v/>
      </c>
      <c r="BF330" s="52" t="str">
        <f t="shared" ca="1" si="197"/>
        <v/>
      </c>
      <c r="BG330" s="52">
        <f t="shared" ca="1" si="205"/>
        <v>8.6999999999999709</v>
      </c>
      <c r="BH330" s="52" t="str">
        <f t="shared" ca="1" si="206"/>
        <v/>
      </c>
    </row>
    <row r="331" spans="19:60">
      <c r="S331" s="68">
        <f t="shared" ref="S331:T346" si="218">S330</f>
        <v>7</v>
      </c>
      <c r="T331" s="69">
        <f t="shared" si="218"/>
        <v>2</v>
      </c>
      <c r="U331" s="70">
        <f t="shared" si="198"/>
        <v>3</v>
      </c>
      <c r="V331" s="68">
        <f t="shared" si="217"/>
        <v>4</v>
      </c>
      <c r="W331" s="70">
        <f t="shared" si="217"/>
        <v>7</v>
      </c>
      <c r="X331" s="71">
        <f t="shared" si="217"/>
        <v>0.42857142857142855</v>
      </c>
      <c r="Y331" s="71">
        <f t="shared" si="217"/>
        <v>0.5</v>
      </c>
      <c r="Z331" s="69">
        <f t="shared" si="217"/>
        <v>10000</v>
      </c>
      <c r="AA331" s="69">
        <f t="shared" ca="1" si="217"/>
        <v>9821.692076715015</v>
      </c>
      <c r="AB331" s="69">
        <f t="shared" ca="1" si="200"/>
        <v>-178.30792328498501</v>
      </c>
      <c r="AC331" s="69">
        <f t="shared" ca="1" si="214"/>
        <v>179.70767495135402</v>
      </c>
      <c r="AD331" s="73">
        <f t="shared" si="208"/>
        <v>8.5999999999999712</v>
      </c>
      <c r="AE331" s="69">
        <f t="shared" ref="AE331:AO346" si="219">AE330</f>
        <v>0.70000000000000007</v>
      </c>
      <c r="AF331" s="69">
        <f t="shared" si="219"/>
        <v>5.6000000000000005</v>
      </c>
      <c r="AG331" s="78">
        <f t="shared" si="219"/>
        <v>200</v>
      </c>
      <c r="AH331" s="60">
        <f t="shared" si="219"/>
        <v>50</v>
      </c>
      <c r="AI331" s="60">
        <f t="shared" si="219"/>
        <v>280</v>
      </c>
      <c r="AJ331" s="60">
        <f t="shared" si="219"/>
        <v>10280</v>
      </c>
      <c r="AK331" s="60">
        <f t="shared" si="219"/>
        <v>423.30792328498489</v>
      </c>
      <c r="AL331" s="60">
        <f t="shared" si="219"/>
        <v>8.4661584656996975</v>
      </c>
      <c r="AM331" s="60">
        <f t="shared" ca="1" si="219"/>
        <v>-531.22331944923417</v>
      </c>
      <c r="AN331" s="60">
        <f t="shared" ca="1" si="219"/>
        <v>-531.22331944923417</v>
      </c>
      <c r="AO331" s="60">
        <f t="shared" ca="1" si="219"/>
        <v>531.22331944923417</v>
      </c>
      <c r="AP331" s="63">
        <f t="shared" si="185"/>
        <v>35</v>
      </c>
      <c r="AQ331" s="62">
        <f t="shared" si="186"/>
        <v>2.0658323797325266</v>
      </c>
      <c r="AR331" s="62">
        <f t="shared" si="187"/>
        <v>103.29161898662633</v>
      </c>
      <c r="AS331" s="62">
        <f t="shared" si="188"/>
        <v>206.58323797325266</v>
      </c>
      <c r="AT331" s="62">
        <f t="shared" si="189"/>
        <v>-103.29161898662633</v>
      </c>
      <c r="AU331" s="62">
        <f t="shared" si="190"/>
        <v>309.87485695987903</v>
      </c>
      <c r="AV331" s="62">
        <f t="shared" si="191"/>
        <v>-413.16647594650533</v>
      </c>
      <c r="AW331" s="63">
        <f t="shared" si="202"/>
        <v>-103.2916189866263</v>
      </c>
      <c r="AX331" s="61" t="str">
        <f t="shared" ca="1" si="192"/>
        <v/>
      </c>
      <c r="AY331" s="69">
        <f t="shared" ca="1" si="203"/>
        <v>9748.7766805507654</v>
      </c>
      <c r="AZ331" s="51">
        <f t="shared" si="193"/>
        <v>723.04133290638435</v>
      </c>
      <c r="BA331" s="55">
        <f t="shared" ca="1" si="194"/>
        <v>7.3616778785047632E-2</v>
      </c>
      <c r="BB331" s="55">
        <f t="shared" ca="1" si="204"/>
        <v>-0.5792878806711127</v>
      </c>
      <c r="BC331" s="64">
        <f t="shared" ca="1" si="195"/>
        <v>-281.59954227161131</v>
      </c>
      <c r="BE331" s="52" t="str">
        <f t="shared" ca="1" si="196"/>
        <v/>
      </c>
      <c r="BF331" s="52" t="str">
        <f t="shared" ca="1" si="197"/>
        <v/>
      </c>
      <c r="BG331" s="52">
        <f t="shared" ca="1" si="205"/>
        <v>8.5999999999999712</v>
      </c>
      <c r="BH331" s="52" t="str">
        <f t="shared" ca="1" si="206"/>
        <v/>
      </c>
    </row>
    <row r="332" spans="19:60">
      <c r="S332" s="68">
        <f t="shared" si="218"/>
        <v>7</v>
      </c>
      <c r="T332" s="69">
        <f t="shared" si="218"/>
        <v>2</v>
      </c>
      <c r="U332" s="70">
        <f t="shared" si="198"/>
        <v>3</v>
      </c>
      <c r="V332" s="68">
        <f t="shared" si="217"/>
        <v>4</v>
      </c>
      <c r="W332" s="70">
        <f t="shared" si="217"/>
        <v>7</v>
      </c>
      <c r="X332" s="71">
        <f t="shared" si="217"/>
        <v>0.42857142857142855</v>
      </c>
      <c r="Y332" s="71">
        <f t="shared" si="217"/>
        <v>0.5</v>
      </c>
      <c r="Z332" s="69">
        <f t="shared" si="217"/>
        <v>10000</v>
      </c>
      <c r="AA332" s="69">
        <f t="shared" ca="1" si="217"/>
        <v>9821.692076715015</v>
      </c>
      <c r="AB332" s="69">
        <f t="shared" ca="1" si="200"/>
        <v>-178.30792328498501</v>
      </c>
      <c r="AC332" s="69">
        <f t="shared" ca="1" si="214"/>
        <v>179.70767495135402</v>
      </c>
      <c r="AD332" s="73">
        <f t="shared" si="208"/>
        <v>8.4999999999999716</v>
      </c>
      <c r="AE332" s="69">
        <f t="shared" si="219"/>
        <v>0.70000000000000007</v>
      </c>
      <c r="AF332" s="69">
        <f t="shared" si="219"/>
        <v>5.6000000000000005</v>
      </c>
      <c r="AG332" s="78">
        <f t="shared" si="219"/>
        <v>200</v>
      </c>
      <c r="AH332" s="60">
        <f t="shared" si="219"/>
        <v>50</v>
      </c>
      <c r="AI332" s="60">
        <f t="shared" si="219"/>
        <v>280</v>
      </c>
      <c r="AJ332" s="60">
        <f t="shared" si="219"/>
        <v>10280</v>
      </c>
      <c r="AK332" s="60">
        <f t="shared" si="219"/>
        <v>423.30792328498489</v>
      </c>
      <c r="AL332" s="60">
        <f t="shared" si="219"/>
        <v>8.4661584656996975</v>
      </c>
      <c r="AM332" s="60">
        <f t="shared" ca="1" si="219"/>
        <v>-531.22331944923417</v>
      </c>
      <c r="AN332" s="60">
        <f t="shared" ca="1" si="219"/>
        <v>-531.22331944923417</v>
      </c>
      <c r="AO332" s="60">
        <f t="shared" ca="1" si="219"/>
        <v>531.22331944923417</v>
      </c>
      <c r="AP332" s="63">
        <f t="shared" si="185"/>
        <v>35</v>
      </c>
      <c r="AQ332" s="62">
        <f t="shared" si="186"/>
        <v>2.0783715841999681</v>
      </c>
      <c r="AR332" s="62">
        <f t="shared" si="187"/>
        <v>103.91857920999841</v>
      </c>
      <c r="AS332" s="62">
        <f t="shared" si="188"/>
        <v>207.83715841999683</v>
      </c>
      <c r="AT332" s="62">
        <f t="shared" si="189"/>
        <v>-103.91857920999841</v>
      </c>
      <c r="AU332" s="62">
        <f t="shared" si="190"/>
        <v>311.75573762999522</v>
      </c>
      <c r="AV332" s="62">
        <f t="shared" si="191"/>
        <v>-415.67431683999365</v>
      </c>
      <c r="AW332" s="63">
        <f t="shared" si="202"/>
        <v>-103.91857920999843</v>
      </c>
      <c r="AX332" s="61" t="str">
        <f t="shared" ca="1" si="192"/>
        <v/>
      </c>
      <c r="AY332" s="69">
        <f t="shared" ca="1" si="203"/>
        <v>9748.7766805507654</v>
      </c>
      <c r="AZ332" s="51">
        <f t="shared" si="193"/>
        <v>727.43005446998893</v>
      </c>
      <c r="BA332" s="55">
        <f t="shared" ca="1" si="194"/>
        <v>7.4063618446617685E-2</v>
      </c>
      <c r="BB332" s="55">
        <f t="shared" ca="1" si="204"/>
        <v>-0.58280404648035755</v>
      </c>
      <c r="BC332" s="64">
        <f t="shared" ca="1" si="195"/>
        <v>-282.22650249498344</v>
      </c>
      <c r="BE332" s="52" t="str">
        <f t="shared" ca="1" si="196"/>
        <v/>
      </c>
      <c r="BF332" s="52" t="str">
        <f t="shared" ca="1" si="197"/>
        <v/>
      </c>
      <c r="BG332" s="52">
        <f t="shared" ca="1" si="205"/>
        <v>8.4999999999999716</v>
      </c>
      <c r="BH332" s="52" t="str">
        <f t="shared" ca="1" si="206"/>
        <v/>
      </c>
    </row>
    <row r="333" spans="19:60">
      <c r="S333" s="68">
        <f t="shared" si="218"/>
        <v>7</v>
      </c>
      <c r="T333" s="69">
        <f t="shared" si="218"/>
        <v>2</v>
      </c>
      <c r="U333" s="70">
        <f t="shared" si="198"/>
        <v>3</v>
      </c>
      <c r="V333" s="68">
        <f t="shared" si="217"/>
        <v>4</v>
      </c>
      <c r="W333" s="70">
        <f t="shared" si="217"/>
        <v>7</v>
      </c>
      <c r="X333" s="71">
        <f t="shared" si="217"/>
        <v>0.42857142857142855</v>
      </c>
      <c r="Y333" s="71">
        <f t="shared" si="217"/>
        <v>0.5</v>
      </c>
      <c r="Z333" s="69">
        <f t="shared" si="217"/>
        <v>10000</v>
      </c>
      <c r="AA333" s="69">
        <f t="shared" ca="1" si="217"/>
        <v>9821.692076715015</v>
      </c>
      <c r="AB333" s="69">
        <f t="shared" ca="1" si="200"/>
        <v>-178.30792328498501</v>
      </c>
      <c r="AC333" s="69">
        <f t="shared" ca="1" si="214"/>
        <v>179.70767495135402</v>
      </c>
      <c r="AD333" s="73">
        <f t="shared" si="208"/>
        <v>8.3999999999999719</v>
      </c>
      <c r="AE333" s="69">
        <f t="shared" si="219"/>
        <v>0.70000000000000007</v>
      </c>
      <c r="AF333" s="69">
        <f t="shared" si="219"/>
        <v>5.6000000000000005</v>
      </c>
      <c r="AG333" s="78">
        <f t="shared" si="219"/>
        <v>200</v>
      </c>
      <c r="AH333" s="60">
        <f t="shared" si="219"/>
        <v>50</v>
      </c>
      <c r="AI333" s="60">
        <f t="shared" si="219"/>
        <v>280</v>
      </c>
      <c r="AJ333" s="60">
        <f t="shared" si="219"/>
        <v>10280</v>
      </c>
      <c r="AK333" s="60">
        <f t="shared" si="219"/>
        <v>423.30792328498489</v>
      </c>
      <c r="AL333" s="60">
        <f t="shared" si="219"/>
        <v>8.4661584656996975</v>
      </c>
      <c r="AM333" s="60">
        <f t="shared" ca="1" si="219"/>
        <v>-531.22331944923417</v>
      </c>
      <c r="AN333" s="60">
        <f t="shared" ca="1" si="219"/>
        <v>-531.22331944923417</v>
      </c>
      <c r="AO333" s="60">
        <f t="shared" ca="1" si="219"/>
        <v>531.22331944923417</v>
      </c>
      <c r="AP333" s="63">
        <f t="shared" si="185"/>
        <v>35</v>
      </c>
      <c r="AQ333" s="62">
        <f t="shared" si="186"/>
        <v>2.0912093411547295</v>
      </c>
      <c r="AR333" s="62">
        <f t="shared" si="187"/>
        <v>104.56046705773647</v>
      </c>
      <c r="AS333" s="62">
        <f t="shared" si="188"/>
        <v>209.12093411547295</v>
      </c>
      <c r="AT333" s="62">
        <f t="shared" si="189"/>
        <v>-104.56046705773647</v>
      </c>
      <c r="AU333" s="62">
        <f t="shared" si="190"/>
        <v>313.68140117320945</v>
      </c>
      <c r="AV333" s="62">
        <f t="shared" si="191"/>
        <v>-418.2418682309459</v>
      </c>
      <c r="AW333" s="63">
        <f t="shared" si="202"/>
        <v>-104.56046705773645</v>
      </c>
      <c r="AX333" s="61" t="str">
        <f t="shared" ca="1" si="192"/>
        <v/>
      </c>
      <c r="AY333" s="69">
        <f t="shared" ca="1" si="203"/>
        <v>9748.7766805507654</v>
      </c>
      <c r="AZ333" s="51">
        <f t="shared" si="193"/>
        <v>731.92326940415535</v>
      </c>
      <c r="BA333" s="55">
        <f t="shared" ca="1" si="194"/>
        <v>7.4521097147748905E-2</v>
      </c>
      <c r="BB333" s="55">
        <f t="shared" ca="1" si="204"/>
        <v>-0.5864039305231552</v>
      </c>
      <c r="BC333" s="64">
        <f t="shared" ca="1" si="195"/>
        <v>-282.86839034272145</v>
      </c>
      <c r="BE333" s="52" t="str">
        <f t="shared" ca="1" si="196"/>
        <v/>
      </c>
      <c r="BF333" s="52" t="str">
        <f t="shared" ca="1" si="197"/>
        <v/>
      </c>
      <c r="BG333" s="52">
        <f t="shared" ca="1" si="205"/>
        <v>8.3999999999999719</v>
      </c>
      <c r="BH333" s="52" t="str">
        <f t="shared" ca="1" si="206"/>
        <v/>
      </c>
    </row>
    <row r="334" spans="19:60">
      <c r="S334" s="68">
        <f t="shared" si="218"/>
        <v>7</v>
      </c>
      <c r="T334" s="69">
        <f t="shared" si="218"/>
        <v>2</v>
      </c>
      <c r="U334" s="70">
        <f t="shared" si="198"/>
        <v>3</v>
      </c>
      <c r="V334" s="68">
        <f t="shared" si="217"/>
        <v>4</v>
      </c>
      <c r="W334" s="70">
        <f t="shared" si="217"/>
        <v>7</v>
      </c>
      <c r="X334" s="71">
        <f t="shared" si="217"/>
        <v>0.42857142857142855</v>
      </c>
      <c r="Y334" s="71">
        <f t="shared" si="217"/>
        <v>0.5</v>
      </c>
      <c r="Z334" s="69">
        <f t="shared" si="217"/>
        <v>10000</v>
      </c>
      <c r="AA334" s="69">
        <f t="shared" ca="1" si="217"/>
        <v>9821.692076715015</v>
      </c>
      <c r="AB334" s="69">
        <f t="shared" ca="1" si="200"/>
        <v>-178.30792328498501</v>
      </c>
      <c r="AC334" s="69">
        <f t="shared" ca="1" si="214"/>
        <v>179.70767495135402</v>
      </c>
      <c r="AD334" s="73">
        <f t="shared" si="208"/>
        <v>8.2999999999999723</v>
      </c>
      <c r="AE334" s="69">
        <f t="shared" si="219"/>
        <v>0.70000000000000007</v>
      </c>
      <c r="AF334" s="69">
        <f t="shared" si="219"/>
        <v>5.6000000000000005</v>
      </c>
      <c r="AG334" s="78">
        <f t="shared" si="219"/>
        <v>200</v>
      </c>
      <c r="AH334" s="60">
        <f t="shared" si="219"/>
        <v>50</v>
      </c>
      <c r="AI334" s="60">
        <f t="shared" si="219"/>
        <v>280</v>
      </c>
      <c r="AJ334" s="60">
        <f t="shared" si="219"/>
        <v>10280</v>
      </c>
      <c r="AK334" s="60">
        <f t="shared" si="219"/>
        <v>423.30792328498489</v>
      </c>
      <c r="AL334" s="60">
        <f t="shared" si="219"/>
        <v>8.4661584656996975</v>
      </c>
      <c r="AM334" s="60">
        <f t="shared" ca="1" si="219"/>
        <v>-531.22331944923417</v>
      </c>
      <c r="AN334" s="60">
        <f t="shared" ca="1" si="219"/>
        <v>-531.22331944923417</v>
      </c>
      <c r="AO334" s="60">
        <f t="shared" ca="1" si="219"/>
        <v>531.22331944923417</v>
      </c>
      <c r="AP334" s="63">
        <f t="shared" si="185"/>
        <v>35</v>
      </c>
      <c r="AQ334" s="62">
        <f t="shared" si="186"/>
        <v>2.1043564416505696</v>
      </c>
      <c r="AR334" s="62">
        <f t="shared" si="187"/>
        <v>105.21782208252847</v>
      </c>
      <c r="AS334" s="62">
        <f t="shared" si="188"/>
        <v>210.43564416505694</v>
      </c>
      <c r="AT334" s="62">
        <f t="shared" si="189"/>
        <v>-105.21782208252847</v>
      </c>
      <c r="AU334" s="62">
        <f t="shared" si="190"/>
        <v>315.65346624758541</v>
      </c>
      <c r="AV334" s="62">
        <f t="shared" si="191"/>
        <v>-420.87128833011388</v>
      </c>
      <c r="AW334" s="63">
        <f t="shared" si="202"/>
        <v>-105.21782208252847</v>
      </c>
      <c r="AX334" s="61" t="str">
        <f t="shared" ca="1" si="192"/>
        <v/>
      </c>
      <c r="AY334" s="69">
        <f t="shared" ca="1" si="203"/>
        <v>9748.7766805507654</v>
      </c>
      <c r="AZ334" s="51">
        <f t="shared" si="193"/>
        <v>736.52475457769924</v>
      </c>
      <c r="BA334" s="55">
        <f t="shared" ca="1" si="194"/>
        <v>7.4989599432039922E-2</v>
      </c>
      <c r="BB334" s="55">
        <f t="shared" ca="1" si="204"/>
        <v>-0.5900905587597558</v>
      </c>
      <c r="BC334" s="64">
        <f t="shared" ca="1" si="195"/>
        <v>-283.52574536751348</v>
      </c>
      <c r="BE334" s="52" t="str">
        <f t="shared" ca="1" si="196"/>
        <v/>
      </c>
      <c r="BF334" s="52" t="str">
        <f t="shared" ca="1" si="197"/>
        <v/>
      </c>
      <c r="BG334" s="52">
        <f t="shared" ca="1" si="205"/>
        <v>8.2999999999999723</v>
      </c>
      <c r="BH334" s="52" t="str">
        <f t="shared" ca="1" si="206"/>
        <v/>
      </c>
    </row>
    <row r="335" spans="19:60">
      <c r="S335" s="68">
        <f t="shared" si="218"/>
        <v>7</v>
      </c>
      <c r="T335" s="69">
        <f t="shared" si="218"/>
        <v>2</v>
      </c>
      <c r="U335" s="70">
        <f t="shared" si="198"/>
        <v>3</v>
      </c>
      <c r="V335" s="68">
        <f t="shared" si="217"/>
        <v>4</v>
      </c>
      <c r="W335" s="70">
        <f t="shared" si="217"/>
        <v>7</v>
      </c>
      <c r="X335" s="71">
        <f t="shared" si="217"/>
        <v>0.42857142857142855</v>
      </c>
      <c r="Y335" s="71">
        <f t="shared" si="217"/>
        <v>0.5</v>
      </c>
      <c r="Z335" s="69">
        <f t="shared" si="217"/>
        <v>10000</v>
      </c>
      <c r="AA335" s="69">
        <f t="shared" ca="1" si="217"/>
        <v>9821.692076715015</v>
      </c>
      <c r="AB335" s="69">
        <f t="shared" ca="1" si="200"/>
        <v>-178.30792328498501</v>
      </c>
      <c r="AC335" s="69">
        <f t="shared" ca="1" si="214"/>
        <v>179.70767495135402</v>
      </c>
      <c r="AD335" s="73">
        <f t="shared" si="208"/>
        <v>8.1999999999999726</v>
      </c>
      <c r="AE335" s="69">
        <f t="shared" si="219"/>
        <v>0.70000000000000007</v>
      </c>
      <c r="AF335" s="69">
        <f t="shared" si="219"/>
        <v>5.6000000000000005</v>
      </c>
      <c r="AG335" s="78">
        <f t="shared" si="219"/>
        <v>200</v>
      </c>
      <c r="AH335" s="60">
        <f t="shared" si="219"/>
        <v>50</v>
      </c>
      <c r="AI335" s="60">
        <f t="shared" si="219"/>
        <v>280</v>
      </c>
      <c r="AJ335" s="60">
        <f t="shared" si="219"/>
        <v>10280</v>
      </c>
      <c r="AK335" s="60">
        <f t="shared" si="219"/>
        <v>423.30792328498489</v>
      </c>
      <c r="AL335" s="60">
        <f t="shared" si="219"/>
        <v>8.4661584656996975</v>
      </c>
      <c r="AM335" s="60">
        <f t="shared" ca="1" si="219"/>
        <v>-531.22331944923417</v>
      </c>
      <c r="AN335" s="60">
        <f t="shared" ca="1" si="219"/>
        <v>-531.22331944923417</v>
      </c>
      <c r="AO335" s="60">
        <f t="shared" ca="1" si="219"/>
        <v>531.22331944923417</v>
      </c>
      <c r="AP335" s="63">
        <f t="shared" si="185"/>
        <v>35</v>
      </c>
      <c r="AQ335" s="62">
        <f t="shared" si="186"/>
        <v>2.1178242031341128</v>
      </c>
      <c r="AR335" s="62">
        <f t="shared" si="187"/>
        <v>105.89121015670564</v>
      </c>
      <c r="AS335" s="62">
        <f t="shared" si="188"/>
        <v>211.78242031341128</v>
      </c>
      <c r="AT335" s="62">
        <f t="shared" si="189"/>
        <v>-105.89121015670564</v>
      </c>
      <c r="AU335" s="62">
        <f t="shared" si="190"/>
        <v>317.6736304701169</v>
      </c>
      <c r="AV335" s="62">
        <f t="shared" si="191"/>
        <v>-423.56484062682256</v>
      </c>
      <c r="AW335" s="63">
        <f t="shared" si="202"/>
        <v>-105.89121015670565</v>
      </c>
      <c r="AX335" s="61" t="str">
        <f t="shared" ca="1" si="192"/>
        <v/>
      </c>
      <c r="AY335" s="69">
        <f t="shared" ca="1" si="203"/>
        <v>9748.7766805507654</v>
      </c>
      <c r="AZ335" s="51">
        <f t="shared" si="193"/>
        <v>741.23847109693952</v>
      </c>
      <c r="BA335" s="55">
        <f t="shared" ca="1" si="194"/>
        <v>7.546952860131366E-2</v>
      </c>
      <c r="BB335" s="55">
        <f t="shared" ca="1" si="204"/>
        <v>-0.59386710475822457</v>
      </c>
      <c r="BC335" s="64">
        <f t="shared" ca="1" si="195"/>
        <v>-284.19913344169066</v>
      </c>
      <c r="BE335" s="52" t="str">
        <f t="shared" ca="1" si="196"/>
        <v/>
      </c>
      <c r="BF335" s="52" t="str">
        <f t="shared" ca="1" si="197"/>
        <v/>
      </c>
      <c r="BG335" s="52">
        <f t="shared" ca="1" si="205"/>
        <v>8.1999999999999726</v>
      </c>
      <c r="BH335" s="52" t="str">
        <f t="shared" ca="1" si="206"/>
        <v/>
      </c>
    </row>
    <row r="336" spans="19:60">
      <c r="S336" s="68">
        <f t="shared" si="218"/>
        <v>7</v>
      </c>
      <c r="T336" s="69">
        <f t="shared" si="218"/>
        <v>2</v>
      </c>
      <c r="U336" s="70">
        <f t="shared" si="198"/>
        <v>3</v>
      </c>
      <c r="V336" s="68">
        <f t="shared" si="217"/>
        <v>4</v>
      </c>
      <c r="W336" s="70">
        <f t="shared" si="217"/>
        <v>7</v>
      </c>
      <c r="X336" s="71">
        <f t="shared" si="217"/>
        <v>0.42857142857142855</v>
      </c>
      <c r="Y336" s="71">
        <f t="shared" si="217"/>
        <v>0.5</v>
      </c>
      <c r="Z336" s="69">
        <f t="shared" si="217"/>
        <v>10000</v>
      </c>
      <c r="AA336" s="69">
        <f t="shared" ca="1" si="217"/>
        <v>9821.692076715015</v>
      </c>
      <c r="AB336" s="69">
        <f t="shared" ca="1" si="200"/>
        <v>-178.30792328498501</v>
      </c>
      <c r="AC336" s="69">
        <f t="shared" ca="1" si="214"/>
        <v>179.70767495135402</v>
      </c>
      <c r="AD336" s="73">
        <f t="shared" si="208"/>
        <v>8.099999999999973</v>
      </c>
      <c r="AE336" s="69">
        <f t="shared" si="219"/>
        <v>0.70000000000000007</v>
      </c>
      <c r="AF336" s="69">
        <f t="shared" si="219"/>
        <v>5.6000000000000005</v>
      </c>
      <c r="AG336" s="78">
        <f t="shared" si="219"/>
        <v>200</v>
      </c>
      <c r="AH336" s="60">
        <f t="shared" si="219"/>
        <v>50</v>
      </c>
      <c r="AI336" s="60">
        <f t="shared" si="219"/>
        <v>280</v>
      </c>
      <c r="AJ336" s="60">
        <f t="shared" si="219"/>
        <v>10280</v>
      </c>
      <c r="AK336" s="60">
        <f t="shared" si="219"/>
        <v>423.30792328498489</v>
      </c>
      <c r="AL336" s="60">
        <f t="shared" si="219"/>
        <v>8.4661584656996975</v>
      </c>
      <c r="AM336" s="60">
        <f t="shared" ca="1" si="219"/>
        <v>-531.22331944923417</v>
      </c>
      <c r="AN336" s="60">
        <f t="shared" ca="1" si="219"/>
        <v>-531.22331944923417</v>
      </c>
      <c r="AO336" s="60">
        <f t="shared" ca="1" si="219"/>
        <v>531.22331944923417</v>
      </c>
      <c r="AP336" s="63">
        <f t="shared" si="185"/>
        <v>35</v>
      </c>
      <c r="AQ336" s="62">
        <f t="shared" si="186"/>
        <v>2.131624501938238</v>
      </c>
      <c r="AR336" s="62">
        <f t="shared" si="187"/>
        <v>106.58122509691191</v>
      </c>
      <c r="AS336" s="62">
        <f t="shared" si="188"/>
        <v>213.16245019382382</v>
      </c>
      <c r="AT336" s="62">
        <f t="shared" si="189"/>
        <v>-106.58122509691191</v>
      </c>
      <c r="AU336" s="62">
        <f t="shared" si="190"/>
        <v>319.74367529073572</v>
      </c>
      <c r="AV336" s="62">
        <f t="shared" si="191"/>
        <v>-426.32490038764763</v>
      </c>
      <c r="AW336" s="63">
        <f t="shared" si="202"/>
        <v>-106.58122509691191</v>
      </c>
      <c r="AX336" s="61" t="str">
        <f t="shared" ca="1" si="192"/>
        <v/>
      </c>
      <c r="AY336" s="69">
        <f t="shared" ca="1" si="203"/>
        <v>9748.7766805507654</v>
      </c>
      <c r="AZ336" s="51">
        <f t="shared" si="193"/>
        <v>746.06857567838335</v>
      </c>
      <c r="BA336" s="55">
        <f t="shared" ca="1" si="194"/>
        <v>7.5961307873532433E-2</v>
      </c>
      <c r="BB336" s="55">
        <f t="shared" ca="1" si="204"/>
        <v>-0.5977368988060382</v>
      </c>
      <c r="BC336" s="64">
        <f t="shared" ca="1" si="195"/>
        <v>-284.88914838189692</v>
      </c>
      <c r="BE336" s="52" t="str">
        <f t="shared" ca="1" si="196"/>
        <v/>
      </c>
      <c r="BF336" s="52" t="str">
        <f t="shared" ca="1" si="197"/>
        <v/>
      </c>
      <c r="BG336" s="52">
        <f t="shared" ca="1" si="205"/>
        <v>8.099999999999973</v>
      </c>
      <c r="BH336" s="52" t="str">
        <f t="shared" ca="1" si="206"/>
        <v/>
      </c>
    </row>
    <row r="337" spans="19:60">
      <c r="S337" s="68">
        <f t="shared" si="218"/>
        <v>7</v>
      </c>
      <c r="T337" s="69">
        <f t="shared" si="218"/>
        <v>2</v>
      </c>
      <c r="U337" s="70">
        <f t="shared" si="198"/>
        <v>3</v>
      </c>
      <c r="V337" s="68">
        <f t="shared" si="217"/>
        <v>4</v>
      </c>
      <c r="W337" s="70">
        <f t="shared" si="217"/>
        <v>7</v>
      </c>
      <c r="X337" s="71">
        <f t="shared" si="217"/>
        <v>0.42857142857142855</v>
      </c>
      <c r="Y337" s="71">
        <f t="shared" si="217"/>
        <v>0.5</v>
      </c>
      <c r="Z337" s="69">
        <f t="shared" si="217"/>
        <v>10000</v>
      </c>
      <c r="AA337" s="69">
        <f t="shared" ca="1" si="217"/>
        <v>9821.692076715015</v>
      </c>
      <c r="AB337" s="69">
        <f t="shared" ca="1" si="200"/>
        <v>-178.30792328498501</v>
      </c>
      <c r="AC337" s="69">
        <f t="shared" ca="1" si="214"/>
        <v>179.70767495135402</v>
      </c>
      <c r="AD337" s="73">
        <f t="shared" si="208"/>
        <v>7.9999999999999734</v>
      </c>
      <c r="AE337" s="69">
        <f t="shared" si="219"/>
        <v>0.70000000000000007</v>
      </c>
      <c r="AF337" s="69">
        <f t="shared" si="219"/>
        <v>5.6000000000000005</v>
      </c>
      <c r="AG337" s="78">
        <f t="shared" si="219"/>
        <v>200</v>
      </c>
      <c r="AH337" s="60">
        <f t="shared" si="219"/>
        <v>50</v>
      </c>
      <c r="AI337" s="60">
        <f t="shared" si="219"/>
        <v>280</v>
      </c>
      <c r="AJ337" s="60">
        <f t="shared" si="219"/>
        <v>10280</v>
      </c>
      <c r="AK337" s="60">
        <f t="shared" si="219"/>
        <v>423.30792328498489</v>
      </c>
      <c r="AL337" s="60">
        <f t="shared" si="219"/>
        <v>8.4661584656996975</v>
      </c>
      <c r="AM337" s="60">
        <f t="shared" ca="1" si="219"/>
        <v>-531.22331944923417</v>
      </c>
      <c r="AN337" s="60">
        <f t="shared" ca="1" si="219"/>
        <v>-531.22331944923417</v>
      </c>
      <c r="AO337" s="60">
        <f t="shared" ca="1" si="219"/>
        <v>531.22331944923417</v>
      </c>
      <c r="AP337" s="63">
        <f t="shared" si="185"/>
        <v>35</v>
      </c>
      <c r="AQ337" s="62">
        <f t="shared" si="186"/>
        <v>2.1457698082124659</v>
      </c>
      <c r="AR337" s="62">
        <f t="shared" si="187"/>
        <v>107.2884904106233</v>
      </c>
      <c r="AS337" s="62">
        <f t="shared" si="188"/>
        <v>214.57698082124659</v>
      </c>
      <c r="AT337" s="62">
        <f t="shared" si="189"/>
        <v>-107.2884904106233</v>
      </c>
      <c r="AU337" s="62">
        <f t="shared" si="190"/>
        <v>321.86547123186989</v>
      </c>
      <c r="AV337" s="62">
        <f t="shared" si="191"/>
        <v>-429.15396164249319</v>
      </c>
      <c r="AW337" s="63">
        <f t="shared" si="202"/>
        <v>-107.2884904106233</v>
      </c>
      <c r="AX337" s="61" t="str">
        <f t="shared" ca="1" si="192"/>
        <v/>
      </c>
      <c r="AY337" s="69">
        <f t="shared" ca="1" si="203"/>
        <v>9748.7766805507654</v>
      </c>
      <c r="AZ337" s="51">
        <f t="shared" si="193"/>
        <v>751.01943287436302</v>
      </c>
      <c r="BA337" s="55">
        <f t="shared" ca="1" si="194"/>
        <v>7.6465381627556644E-2</v>
      </c>
      <c r="BB337" s="55">
        <f t="shared" ca="1" si="204"/>
        <v>-0.60170343770504708</v>
      </c>
      <c r="BC337" s="64">
        <f t="shared" ca="1" si="195"/>
        <v>-285.59641369560831</v>
      </c>
      <c r="BE337" s="52" t="str">
        <f t="shared" ca="1" si="196"/>
        <v/>
      </c>
      <c r="BF337" s="52" t="str">
        <f t="shared" ca="1" si="197"/>
        <v/>
      </c>
      <c r="BG337" s="52">
        <f t="shared" ca="1" si="205"/>
        <v>7.9999999999999734</v>
      </c>
      <c r="BH337" s="52" t="str">
        <f t="shared" ca="1" si="206"/>
        <v/>
      </c>
    </row>
    <row r="338" spans="19:60">
      <c r="S338" s="68">
        <f t="shared" si="218"/>
        <v>7</v>
      </c>
      <c r="T338" s="69">
        <f t="shared" si="218"/>
        <v>2</v>
      </c>
      <c r="U338" s="70">
        <f t="shared" si="198"/>
        <v>3</v>
      </c>
      <c r="V338" s="68">
        <f t="shared" si="217"/>
        <v>4</v>
      </c>
      <c r="W338" s="70">
        <f t="shared" si="217"/>
        <v>7</v>
      </c>
      <c r="X338" s="71">
        <f t="shared" si="217"/>
        <v>0.42857142857142855</v>
      </c>
      <c r="Y338" s="71">
        <f t="shared" si="217"/>
        <v>0.5</v>
      </c>
      <c r="Z338" s="69">
        <f t="shared" si="217"/>
        <v>10000</v>
      </c>
      <c r="AA338" s="69">
        <f t="shared" ca="1" si="217"/>
        <v>9821.692076715015</v>
      </c>
      <c r="AB338" s="69">
        <f t="shared" ca="1" si="200"/>
        <v>-178.30792328498501</v>
      </c>
      <c r="AC338" s="69">
        <f t="shared" ca="1" si="214"/>
        <v>179.70767495135402</v>
      </c>
      <c r="AD338" s="73">
        <f t="shared" si="208"/>
        <v>7.8999999999999737</v>
      </c>
      <c r="AE338" s="69">
        <f t="shared" si="219"/>
        <v>0.70000000000000007</v>
      </c>
      <c r="AF338" s="69">
        <f t="shared" si="219"/>
        <v>5.6000000000000005</v>
      </c>
      <c r="AG338" s="78">
        <f t="shared" si="219"/>
        <v>200</v>
      </c>
      <c r="AH338" s="60">
        <f t="shared" si="219"/>
        <v>50</v>
      </c>
      <c r="AI338" s="60">
        <f t="shared" si="219"/>
        <v>280</v>
      </c>
      <c r="AJ338" s="60">
        <f t="shared" si="219"/>
        <v>10280</v>
      </c>
      <c r="AK338" s="60">
        <f t="shared" si="219"/>
        <v>423.30792328498489</v>
      </c>
      <c r="AL338" s="60">
        <f t="shared" si="219"/>
        <v>8.4661584656996975</v>
      </c>
      <c r="AM338" s="60">
        <f t="shared" ca="1" si="219"/>
        <v>-531.22331944923417</v>
      </c>
      <c r="AN338" s="60">
        <f t="shared" ca="1" si="219"/>
        <v>-531.22331944923417</v>
      </c>
      <c r="AO338" s="60">
        <f t="shared" ca="1" si="219"/>
        <v>531.22331944923417</v>
      </c>
      <c r="AP338" s="63">
        <f t="shared" si="185"/>
        <v>35</v>
      </c>
      <c r="AQ338" s="62">
        <f t="shared" si="186"/>
        <v>2.1602732235062945</v>
      </c>
      <c r="AR338" s="62">
        <f t="shared" si="187"/>
        <v>108.01366117531472</v>
      </c>
      <c r="AS338" s="62">
        <f t="shared" si="188"/>
        <v>216.02732235062945</v>
      </c>
      <c r="AT338" s="62">
        <f t="shared" si="189"/>
        <v>-108.01366117531472</v>
      </c>
      <c r="AU338" s="62">
        <f t="shared" si="190"/>
        <v>324.04098352594417</v>
      </c>
      <c r="AV338" s="62">
        <f t="shared" si="191"/>
        <v>-432.05464470125889</v>
      </c>
      <c r="AW338" s="63">
        <f t="shared" si="202"/>
        <v>-108.01366117531472</v>
      </c>
      <c r="AX338" s="61" t="str">
        <f t="shared" ca="1" si="192"/>
        <v/>
      </c>
      <c r="AY338" s="69">
        <f t="shared" ca="1" si="203"/>
        <v>9748.7766805507654</v>
      </c>
      <c r="AZ338" s="51">
        <f t="shared" si="193"/>
        <v>756.09562822720306</v>
      </c>
      <c r="BA338" s="55">
        <f t="shared" ca="1" si="194"/>
        <v>7.6982216742442253E-2</v>
      </c>
      <c r="BB338" s="55">
        <f t="shared" ca="1" si="204"/>
        <v>-0.60577039531036003</v>
      </c>
      <c r="BC338" s="64">
        <f t="shared" ca="1" si="195"/>
        <v>-286.32158446029973</v>
      </c>
      <c r="BE338" s="52" t="str">
        <f t="shared" ca="1" si="196"/>
        <v/>
      </c>
      <c r="BF338" s="52" t="str">
        <f t="shared" ca="1" si="197"/>
        <v/>
      </c>
      <c r="BG338" s="52">
        <f t="shared" ca="1" si="205"/>
        <v>7.8999999999999737</v>
      </c>
      <c r="BH338" s="52" t="str">
        <f t="shared" ca="1" si="206"/>
        <v/>
      </c>
    </row>
    <row r="339" spans="19:60">
      <c r="S339" s="68">
        <f t="shared" si="218"/>
        <v>7</v>
      </c>
      <c r="T339" s="69">
        <f t="shared" si="218"/>
        <v>2</v>
      </c>
      <c r="U339" s="70">
        <f t="shared" si="198"/>
        <v>3</v>
      </c>
      <c r="V339" s="68">
        <f t="shared" si="217"/>
        <v>4</v>
      </c>
      <c r="W339" s="70">
        <f t="shared" si="217"/>
        <v>7</v>
      </c>
      <c r="X339" s="71">
        <f t="shared" si="217"/>
        <v>0.42857142857142855</v>
      </c>
      <c r="Y339" s="71">
        <f t="shared" si="217"/>
        <v>0.5</v>
      </c>
      <c r="Z339" s="69">
        <f t="shared" si="217"/>
        <v>10000</v>
      </c>
      <c r="AA339" s="69">
        <f t="shared" ca="1" si="217"/>
        <v>9821.692076715015</v>
      </c>
      <c r="AB339" s="69">
        <f t="shared" ca="1" si="200"/>
        <v>-178.30792328498501</v>
      </c>
      <c r="AC339" s="69">
        <f t="shared" ca="1" si="214"/>
        <v>179.70767495135402</v>
      </c>
      <c r="AD339" s="73">
        <f t="shared" si="208"/>
        <v>7.7999999999999741</v>
      </c>
      <c r="AE339" s="69">
        <f t="shared" si="219"/>
        <v>0.70000000000000007</v>
      </c>
      <c r="AF339" s="69">
        <f t="shared" si="219"/>
        <v>5.6000000000000005</v>
      </c>
      <c r="AG339" s="78">
        <f t="shared" si="219"/>
        <v>200</v>
      </c>
      <c r="AH339" s="60">
        <f t="shared" si="219"/>
        <v>50</v>
      </c>
      <c r="AI339" s="60">
        <f t="shared" si="219"/>
        <v>280</v>
      </c>
      <c r="AJ339" s="60">
        <f t="shared" si="219"/>
        <v>10280</v>
      </c>
      <c r="AK339" s="60">
        <f t="shared" si="219"/>
        <v>423.30792328498489</v>
      </c>
      <c r="AL339" s="60">
        <f t="shared" si="219"/>
        <v>8.4661584656996975</v>
      </c>
      <c r="AM339" s="60">
        <f t="shared" ca="1" si="219"/>
        <v>-531.22331944923417</v>
      </c>
      <c r="AN339" s="60">
        <f t="shared" ca="1" si="219"/>
        <v>-531.22331944923417</v>
      </c>
      <c r="AO339" s="60">
        <f t="shared" ca="1" si="219"/>
        <v>531.22331944923417</v>
      </c>
      <c r="AP339" s="63">
        <f t="shared" si="185"/>
        <v>35</v>
      </c>
      <c r="AQ339" s="62">
        <f t="shared" si="186"/>
        <v>2.1751485212435551</v>
      </c>
      <c r="AR339" s="62">
        <f t="shared" si="187"/>
        <v>108.75742606217776</v>
      </c>
      <c r="AS339" s="62">
        <f t="shared" si="188"/>
        <v>217.51485212435551</v>
      </c>
      <c r="AT339" s="62">
        <f t="shared" si="189"/>
        <v>-108.75742606217776</v>
      </c>
      <c r="AU339" s="62">
        <f t="shared" si="190"/>
        <v>326.2722781865333</v>
      </c>
      <c r="AV339" s="62">
        <f t="shared" si="191"/>
        <v>-435.02970424871103</v>
      </c>
      <c r="AW339" s="63">
        <f t="shared" si="202"/>
        <v>-108.75742606217773</v>
      </c>
      <c r="AX339" s="61" t="str">
        <f t="shared" ca="1" si="192"/>
        <v/>
      </c>
      <c r="AY339" s="69">
        <f t="shared" ca="1" si="203"/>
        <v>9748.7766805507654</v>
      </c>
      <c r="AZ339" s="51">
        <f t="shared" si="193"/>
        <v>761.30198243524433</v>
      </c>
      <c r="BA339" s="55">
        <f t="shared" ca="1" si="194"/>
        <v>7.7512304039760838E-2</v>
      </c>
      <c r="BB339" s="55">
        <f t="shared" ca="1" si="204"/>
        <v>-0.60994163387991185</v>
      </c>
      <c r="BC339" s="64">
        <f t="shared" ca="1" si="195"/>
        <v>-287.06534934716274</v>
      </c>
      <c r="BE339" s="52" t="str">
        <f t="shared" ca="1" si="196"/>
        <v/>
      </c>
      <c r="BF339" s="52" t="str">
        <f t="shared" ca="1" si="197"/>
        <v/>
      </c>
      <c r="BG339" s="52">
        <f t="shared" ca="1" si="205"/>
        <v>7.7999999999999741</v>
      </c>
      <c r="BH339" s="52" t="str">
        <f t="shared" ca="1" si="206"/>
        <v/>
      </c>
    </row>
    <row r="340" spans="19:60">
      <c r="S340" s="68">
        <f t="shared" si="218"/>
        <v>7</v>
      </c>
      <c r="T340" s="69">
        <f t="shared" si="218"/>
        <v>2</v>
      </c>
      <c r="U340" s="70">
        <f t="shared" si="198"/>
        <v>3</v>
      </c>
      <c r="V340" s="68">
        <f t="shared" si="217"/>
        <v>4</v>
      </c>
      <c r="W340" s="70">
        <f t="shared" si="217"/>
        <v>7</v>
      </c>
      <c r="X340" s="71">
        <f t="shared" si="217"/>
        <v>0.42857142857142855</v>
      </c>
      <c r="Y340" s="71">
        <f t="shared" si="217"/>
        <v>0.5</v>
      </c>
      <c r="Z340" s="69">
        <f t="shared" si="217"/>
        <v>10000</v>
      </c>
      <c r="AA340" s="69">
        <f t="shared" ca="1" si="217"/>
        <v>9821.692076715015</v>
      </c>
      <c r="AB340" s="69">
        <f t="shared" ca="1" si="200"/>
        <v>-178.30792328498501</v>
      </c>
      <c r="AC340" s="69">
        <f t="shared" ca="1" si="214"/>
        <v>179.70767495135402</v>
      </c>
      <c r="AD340" s="73">
        <f t="shared" si="208"/>
        <v>7.6999999999999744</v>
      </c>
      <c r="AE340" s="69">
        <f t="shared" si="219"/>
        <v>0.70000000000000007</v>
      </c>
      <c r="AF340" s="69">
        <f t="shared" si="219"/>
        <v>5.6000000000000005</v>
      </c>
      <c r="AG340" s="78">
        <f t="shared" si="219"/>
        <v>200</v>
      </c>
      <c r="AH340" s="60">
        <f t="shared" si="219"/>
        <v>50</v>
      </c>
      <c r="AI340" s="60">
        <f t="shared" si="219"/>
        <v>280</v>
      </c>
      <c r="AJ340" s="60">
        <f t="shared" si="219"/>
        <v>10280</v>
      </c>
      <c r="AK340" s="60">
        <f t="shared" si="219"/>
        <v>423.30792328498489</v>
      </c>
      <c r="AL340" s="60">
        <f t="shared" si="219"/>
        <v>8.4661584656996975</v>
      </c>
      <c r="AM340" s="60">
        <f t="shared" ca="1" si="219"/>
        <v>-531.22331944923417</v>
      </c>
      <c r="AN340" s="60">
        <f t="shared" ca="1" si="219"/>
        <v>-531.22331944923417</v>
      </c>
      <c r="AO340" s="60">
        <f t="shared" ca="1" si="219"/>
        <v>531.22331944923417</v>
      </c>
      <c r="AP340" s="63">
        <f t="shared" si="185"/>
        <v>35</v>
      </c>
      <c r="AQ340" s="62">
        <f t="shared" si="186"/>
        <v>2.1904101903506139</v>
      </c>
      <c r="AR340" s="62">
        <f t="shared" si="187"/>
        <v>109.5205095175307</v>
      </c>
      <c r="AS340" s="62">
        <f t="shared" si="188"/>
        <v>219.0410190350614</v>
      </c>
      <c r="AT340" s="62">
        <f t="shared" si="189"/>
        <v>-109.5205095175307</v>
      </c>
      <c r="AU340" s="62">
        <f t="shared" si="190"/>
        <v>328.56152855259211</v>
      </c>
      <c r="AV340" s="62">
        <f t="shared" si="191"/>
        <v>-438.08203807012279</v>
      </c>
      <c r="AW340" s="63">
        <f t="shared" si="202"/>
        <v>-109.52050951753068</v>
      </c>
      <c r="AX340" s="61" t="str">
        <f t="shared" ca="1" si="192"/>
        <v/>
      </c>
      <c r="AY340" s="69">
        <f t="shared" ca="1" si="203"/>
        <v>9748.7766805507654</v>
      </c>
      <c r="AZ340" s="51">
        <f t="shared" si="193"/>
        <v>766.64356662271484</v>
      </c>
      <c r="BA340" s="55">
        <f t="shared" ca="1" si="194"/>
        <v>7.805615983830845E-2</v>
      </c>
      <c r="BB340" s="55">
        <f t="shared" ca="1" si="204"/>
        <v>-0.61422121630841298</v>
      </c>
      <c r="BC340" s="64">
        <f t="shared" ca="1" si="195"/>
        <v>-287.82843280251569</v>
      </c>
      <c r="BE340" s="52" t="str">
        <f t="shared" ca="1" si="196"/>
        <v/>
      </c>
      <c r="BF340" s="52" t="str">
        <f t="shared" ca="1" si="197"/>
        <v/>
      </c>
      <c r="BG340" s="52">
        <f t="shared" ca="1" si="205"/>
        <v>7.6999999999999744</v>
      </c>
      <c r="BH340" s="52" t="str">
        <f t="shared" ca="1" si="206"/>
        <v/>
      </c>
    </row>
    <row r="341" spans="19:60">
      <c r="S341" s="68">
        <f t="shared" si="218"/>
        <v>7</v>
      </c>
      <c r="T341" s="69">
        <f t="shared" si="218"/>
        <v>2</v>
      </c>
      <c r="U341" s="70">
        <f t="shared" si="198"/>
        <v>3</v>
      </c>
      <c r="V341" s="68">
        <f t="shared" si="217"/>
        <v>4</v>
      </c>
      <c r="W341" s="70">
        <f t="shared" si="217"/>
        <v>7</v>
      </c>
      <c r="X341" s="71">
        <f t="shared" si="217"/>
        <v>0.42857142857142855</v>
      </c>
      <c r="Y341" s="71">
        <f t="shared" si="217"/>
        <v>0.5</v>
      </c>
      <c r="Z341" s="69">
        <f t="shared" si="217"/>
        <v>10000</v>
      </c>
      <c r="AA341" s="69">
        <f t="shared" ca="1" si="217"/>
        <v>9821.692076715015</v>
      </c>
      <c r="AB341" s="69">
        <f t="shared" ca="1" si="200"/>
        <v>-178.30792328498501</v>
      </c>
      <c r="AC341" s="69">
        <f t="shared" ca="1" si="214"/>
        <v>179.70767495135402</v>
      </c>
      <c r="AD341" s="73">
        <f t="shared" si="208"/>
        <v>7.5999999999999748</v>
      </c>
      <c r="AE341" s="69">
        <f t="shared" si="219"/>
        <v>0.70000000000000007</v>
      </c>
      <c r="AF341" s="69">
        <f t="shared" si="219"/>
        <v>5.6000000000000005</v>
      </c>
      <c r="AG341" s="78">
        <f t="shared" si="219"/>
        <v>200</v>
      </c>
      <c r="AH341" s="60">
        <f t="shared" si="219"/>
        <v>50</v>
      </c>
      <c r="AI341" s="60">
        <f t="shared" si="219"/>
        <v>280</v>
      </c>
      <c r="AJ341" s="60">
        <f t="shared" si="219"/>
        <v>10280</v>
      </c>
      <c r="AK341" s="60">
        <f t="shared" si="219"/>
        <v>423.30792328498489</v>
      </c>
      <c r="AL341" s="60">
        <f t="shared" si="219"/>
        <v>8.4661584656996975</v>
      </c>
      <c r="AM341" s="60">
        <f t="shared" ca="1" si="219"/>
        <v>-531.22331944923417</v>
      </c>
      <c r="AN341" s="60">
        <f t="shared" ca="1" si="219"/>
        <v>-531.22331944923417</v>
      </c>
      <c r="AO341" s="60">
        <f t="shared" ca="1" si="219"/>
        <v>531.22331944923417</v>
      </c>
      <c r="AP341" s="63">
        <f t="shared" si="185"/>
        <v>35</v>
      </c>
      <c r="AQ341" s="62">
        <f t="shared" si="186"/>
        <v>2.2060734823289114</v>
      </c>
      <c r="AR341" s="62">
        <f t="shared" si="187"/>
        <v>110.30367411644558</v>
      </c>
      <c r="AS341" s="62">
        <f t="shared" si="188"/>
        <v>220.60734823289116</v>
      </c>
      <c r="AT341" s="62">
        <f t="shared" si="189"/>
        <v>-110.30367411644558</v>
      </c>
      <c r="AU341" s="62">
        <f t="shared" si="190"/>
        <v>330.91102234933675</v>
      </c>
      <c r="AV341" s="62">
        <f t="shared" si="191"/>
        <v>-441.21469646578231</v>
      </c>
      <c r="AW341" s="63">
        <f t="shared" si="202"/>
        <v>-110.30367411644556</v>
      </c>
      <c r="AX341" s="61" t="str">
        <f t="shared" ca="1" si="192"/>
        <v/>
      </c>
      <c r="AY341" s="69">
        <f t="shared" ca="1" si="203"/>
        <v>9748.7766805507654</v>
      </c>
      <c r="AZ341" s="51">
        <f t="shared" si="193"/>
        <v>772.12571881511906</v>
      </c>
      <c r="BA341" s="55">
        <f t="shared" ca="1" si="194"/>
        <v>7.8614327631554695E-2</v>
      </c>
      <c r="BB341" s="55">
        <f t="shared" ca="1" si="204"/>
        <v>-0.61861341932713787</v>
      </c>
      <c r="BC341" s="64">
        <f t="shared" ca="1" si="195"/>
        <v>-288.61159740143057</v>
      </c>
      <c r="BE341" s="52" t="str">
        <f t="shared" ca="1" si="196"/>
        <v/>
      </c>
      <c r="BF341" s="52" t="str">
        <f t="shared" ca="1" si="197"/>
        <v/>
      </c>
      <c r="BG341" s="52">
        <f t="shared" ca="1" si="205"/>
        <v>7.5999999999999748</v>
      </c>
      <c r="BH341" s="52" t="str">
        <f t="shared" ca="1" si="206"/>
        <v/>
      </c>
    </row>
    <row r="342" spans="19:60">
      <c r="S342" s="68">
        <f t="shared" si="218"/>
        <v>7</v>
      </c>
      <c r="T342" s="69">
        <f t="shared" si="218"/>
        <v>2</v>
      </c>
      <c r="U342" s="70">
        <f t="shared" si="198"/>
        <v>3</v>
      </c>
      <c r="V342" s="68">
        <f t="shared" si="217"/>
        <v>4</v>
      </c>
      <c r="W342" s="70">
        <f t="shared" si="217"/>
        <v>7</v>
      </c>
      <c r="X342" s="71">
        <f t="shared" si="217"/>
        <v>0.42857142857142855</v>
      </c>
      <c r="Y342" s="71">
        <f t="shared" si="217"/>
        <v>0.5</v>
      </c>
      <c r="Z342" s="69">
        <f t="shared" si="217"/>
        <v>10000</v>
      </c>
      <c r="AA342" s="69">
        <f t="shared" ca="1" si="217"/>
        <v>9821.692076715015</v>
      </c>
      <c r="AB342" s="69">
        <f t="shared" ca="1" si="200"/>
        <v>-178.30792328498501</v>
      </c>
      <c r="AC342" s="69">
        <f t="shared" ca="1" si="214"/>
        <v>179.70767495135402</v>
      </c>
      <c r="AD342" s="73">
        <f t="shared" si="208"/>
        <v>7.4999999999999751</v>
      </c>
      <c r="AE342" s="69">
        <f t="shared" si="219"/>
        <v>0.70000000000000007</v>
      </c>
      <c r="AF342" s="69">
        <f t="shared" si="219"/>
        <v>5.6000000000000005</v>
      </c>
      <c r="AG342" s="78">
        <f t="shared" si="219"/>
        <v>200</v>
      </c>
      <c r="AH342" s="60">
        <f t="shared" si="219"/>
        <v>50</v>
      </c>
      <c r="AI342" s="60">
        <f t="shared" si="219"/>
        <v>280</v>
      </c>
      <c r="AJ342" s="60">
        <f t="shared" si="219"/>
        <v>10280</v>
      </c>
      <c r="AK342" s="60">
        <f t="shared" si="219"/>
        <v>423.30792328498489</v>
      </c>
      <c r="AL342" s="60">
        <f t="shared" si="219"/>
        <v>8.4661584656996975</v>
      </c>
      <c r="AM342" s="60">
        <f t="shared" ca="1" si="219"/>
        <v>-531.22331944923417</v>
      </c>
      <c r="AN342" s="60">
        <f t="shared" ca="1" si="219"/>
        <v>-531.22331944923417</v>
      </c>
      <c r="AO342" s="60">
        <f t="shared" ca="1" si="219"/>
        <v>531.22331944923417</v>
      </c>
      <c r="AP342" s="63">
        <f t="shared" si="185"/>
        <v>35</v>
      </c>
      <c r="AQ342" s="62">
        <f t="shared" si="186"/>
        <v>2.2221544620932967</v>
      </c>
      <c r="AR342" s="62">
        <f t="shared" si="187"/>
        <v>111.10772310466484</v>
      </c>
      <c r="AS342" s="62">
        <f t="shared" si="188"/>
        <v>222.21544620932968</v>
      </c>
      <c r="AT342" s="62">
        <f t="shared" si="189"/>
        <v>-111.10772310466484</v>
      </c>
      <c r="AU342" s="62">
        <f t="shared" si="190"/>
        <v>333.32316931399453</v>
      </c>
      <c r="AV342" s="62">
        <f t="shared" si="191"/>
        <v>-444.43089241865937</v>
      </c>
      <c r="AW342" s="63">
        <f t="shared" si="202"/>
        <v>-111.10772310466484</v>
      </c>
      <c r="AX342" s="61" t="str">
        <f t="shared" ca="1" si="192"/>
        <v/>
      </c>
      <c r="AY342" s="69">
        <f t="shared" ca="1" si="203"/>
        <v>9748.7766805507654</v>
      </c>
      <c r="AZ342" s="51">
        <f t="shared" si="193"/>
        <v>777.75406173265389</v>
      </c>
      <c r="BA342" s="55">
        <f t="shared" ca="1" si="194"/>
        <v>7.9187379899287508E-2</v>
      </c>
      <c r="BB342" s="55">
        <f t="shared" ca="1" si="204"/>
        <v>-0.62312274775969545</v>
      </c>
      <c r="BC342" s="64">
        <f t="shared" ca="1" si="195"/>
        <v>-289.41564638964985</v>
      </c>
      <c r="BE342" s="52" t="str">
        <f t="shared" ca="1" si="196"/>
        <v/>
      </c>
      <c r="BF342" s="52" t="str">
        <f t="shared" ca="1" si="197"/>
        <v/>
      </c>
      <c r="BG342" s="52">
        <f t="shared" ca="1" si="205"/>
        <v>7.4999999999999751</v>
      </c>
      <c r="BH342" s="52" t="str">
        <f t="shared" ca="1" si="206"/>
        <v/>
      </c>
    </row>
    <row r="343" spans="19:60">
      <c r="S343" s="68">
        <f t="shared" si="218"/>
        <v>7</v>
      </c>
      <c r="T343" s="69">
        <f t="shared" si="218"/>
        <v>2</v>
      </c>
      <c r="U343" s="70">
        <f t="shared" si="198"/>
        <v>3</v>
      </c>
      <c r="V343" s="68">
        <f t="shared" si="217"/>
        <v>4</v>
      </c>
      <c r="W343" s="70">
        <f t="shared" si="217"/>
        <v>7</v>
      </c>
      <c r="X343" s="71">
        <f t="shared" si="217"/>
        <v>0.42857142857142855</v>
      </c>
      <c r="Y343" s="71">
        <f t="shared" si="217"/>
        <v>0.5</v>
      </c>
      <c r="Z343" s="69">
        <f t="shared" si="217"/>
        <v>10000</v>
      </c>
      <c r="AA343" s="69">
        <f t="shared" ca="1" si="217"/>
        <v>9821.692076715015</v>
      </c>
      <c r="AB343" s="69">
        <f t="shared" ca="1" si="200"/>
        <v>-178.30792328498501</v>
      </c>
      <c r="AC343" s="69">
        <f t="shared" ca="1" si="214"/>
        <v>179.70767495135402</v>
      </c>
      <c r="AD343" s="73">
        <f t="shared" si="208"/>
        <v>7.3999999999999755</v>
      </c>
      <c r="AE343" s="69">
        <f t="shared" si="219"/>
        <v>0.70000000000000007</v>
      </c>
      <c r="AF343" s="69">
        <f t="shared" si="219"/>
        <v>5.6000000000000005</v>
      </c>
      <c r="AG343" s="78">
        <f t="shared" si="219"/>
        <v>200</v>
      </c>
      <c r="AH343" s="60">
        <f t="shared" si="219"/>
        <v>50</v>
      </c>
      <c r="AI343" s="60">
        <f t="shared" si="219"/>
        <v>280</v>
      </c>
      <c r="AJ343" s="60">
        <f t="shared" si="219"/>
        <v>10280</v>
      </c>
      <c r="AK343" s="60">
        <f t="shared" si="219"/>
        <v>423.30792328498489</v>
      </c>
      <c r="AL343" s="60">
        <f t="shared" si="219"/>
        <v>8.4661584656996975</v>
      </c>
      <c r="AM343" s="60">
        <f t="shared" ca="1" si="219"/>
        <v>-531.22331944923417</v>
      </c>
      <c r="AN343" s="60">
        <f t="shared" ca="1" si="219"/>
        <v>-531.22331944923417</v>
      </c>
      <c r="AO343" s="60">
        <f t="shared" ca="1" si="219"/>
        <v>531.22331944923417</v>
      </c>
      <c r="AP343" s="63">
        <f t="shared" si="185"/>
        <v>35</v>
      </c>
      <c r="AQ343" s="62">
        <f t="shared" si="186"/>
        <v>2.2386700629323957</v>
      </c>
      <c r="AR343" s="62">
        <f t="shared" si="187"/>
        <v>111.93350314661978</v>
      </c>
      <c r="AS343" s="62">
        <f t="shared" si="188"/>
        <v>223.86700629323957</v>
      </c>
      <c r="AT343" s="62">
        <f t="shared" si="189"/>
        <v>-111.93350314661978</v>
      </c>
      <c r="AU343" s="62">
        <f t="shared" si="190"/>
        <v>335.80050943985935</v>
      </c>
      <c r="AV343" s="62">
        <f t="shared" si="191"/>
        <v>-447.73401258647914</v>
      </c>
      <c r="AW343" s="63">
        <f t="shared" si="202"/>
        <v>-111.93350314661978</v>
      </c>
      <c r="AX343" s="61" t="str">
        <f t="shared" ca="1" si="192"/>
        <v/>
      </c>
      <c r="AY343" s="69">
        <f t="shared" ca="1" si="203"/>
        <v>9748.7766805507654</v>
      </c>
      <c r="AZ343" s="51">
        <f t="shared" si="193"/>
        <v>783.53452202633844</v>
      </c>
      <c r="BA343" s="55">
        <f t="shared" ca="1" si="194"/>
        <v>7.9775920066148226E-2</v>
      </c>
      <c r="BB343" s="55">
        <f t="shared" ca="1" si="204"/>
        <v>-0.62775394993367351</v>
      </c>
      <c r="BC343" s="64">
        <f t="shared" ca="1" si="195"/>
        <v>-290.24142643160479</v>
      </c>
      <c r="BE343" s="52" t="str">
        <f t="shared" ca="1" si="196"/>
        <v/>
      </c>
      <c r="BF343" s="52" t="str">
        <f t="shared" ca="1" si="197"/>
        <v/>
      </c>
      <c r="BG343" s="52">
        <f t="shared" ca="1" si="205"/>
        <v>7.3999999999999755</v>
      </c>
      <c r="BH343" s="52" t="str">
        <f t="shared" ca="1" si="206"/>
        <v/>
      </c>
    </row>
    <row r="344" spans="19:60">
      <c r="S344" s="68">
        <f t="shared" si="218"/>
        <v>7</v>
      </c>
      <c r="T344" s="69">
        <f t="shared" si="218"/>
        <v>2</v>
      </c>
      <c r="U344" s="70">
        <f t="shared" si="198"/>
        <v>3</v>
      </c>
      <c r="V344" s="68">
        <f t="shared" si="217"/>
        <v>4</v>
      </c>
      <c r="W344" s="70">
        <f t="shared" si="217"/>
        <v>7</v>
      </c>
      <c r="X344" s="71">
        <f t="shared" si="217"/>
        <v>0.42857142857142855</v>
      </c>
      <c r="Y344" s="71">
        <f t="shared" si="217"/>
        <v>0.5</v>
      </c>
      <c r="Z344" s="69">
        <f t="shared" si="217"/>
        <v>10000</v>
      </c>
      <c r="AA344" s="69">
        <f t="shared" ca="1" si="217"/>
        <v>9821.692076715015</v>
      </c>
      <c r="AB344" s="69">
        <f t="shared" ca="1" si="200"/>
        <v>-178.30792328498501</v>
      </c>
      <c r="AC344" s="69">
        <f t="shared" ca="1" si="214"/>
        <v>179.70767495135402</v>
      </c>
      <c r="AD344" s="73">
        <f t="shared" si="208"/>
        <v>7.2999999999999758</v>
      </c>
      <c r="AE344" s="69">
        <f t="shared" si="219"/>
        <v>0.70000000000000007</v>
      </c>
      <c r="AF344" s="69">
        <f t="shared" si="219"/>
        <v>5.6000000000000005</v>
      </c>
      <c r="AG344" s="78">
        <f t="shared" si="219"/>
        <v>200</v>
      </c>
      <c r="AH344" s="60">
        <f t="shared" si="219"/>
        <v>50</v>
      </c>
      <c r="AI344" s="60">
        <f t="shared" si="219"/>
        <v>280</v>
      </c>
      <c r="AJ344" s="60">
        <f t="shared" si="219"/>
        <v>10280</v>
      </c>
      <c r="AK344" s="60">
        <f t="shared" si="219"/>
        <v>423.30792328498489</v>
      </c>
      <c r="AL344" s="60">
        <f t="shared" si="219"/>
        <v>8.4661584656996975</v>
      </c>
      <c r="AM344" s="60">
        <f t="shared" ca="1" si="219"/>
        <v>-531.22331944923417</v>
      </c>
      <c r="AN344" s="60">
        <f t="shared" ca="1" si="219"/>
        <v>-531.22331944923417</v>
      </c>
      <c r="AO344" s="60">
        <f t="shared" ca="1" si="219"/>
        <v>531.22331944923417</v>
      </c>
      <c r="AP344" s="63">
        <f t="shared" si="185"/>
        <v>35</v>
      </c>
      <c r="AQ344" s="62">
        <f t="shared" si="186"/>
        <v>2.2556381459862642</v>
      </c>
      <c r="AR344" s="62">
        <f t="shared" si="187"/>
        <v>112.78190729931322</v>
      </c>
      <c r="AS344" s="62">
        <f t="shared" si="188"/>
        <v>225.56381459862644</v>
      </c>
      <c r="AT344" s="62">
        <f t="shared" si="189"/>
        <v>-112.78190729931322</v>
      </c>
      <c r="AU344" s="62">
        <f t="shared" si="190"/>
        <v>338.34572189793965</v>
      </c>
      <c r="AV344" s="62">
        <f t="shared" si="191"/>
        <v>-451.12762919725287</v>
      </c>
      <c r="AW344" s="63">
        <f t="shared" si="202"/>
        <v>-112.78190729931322</v>
      </c>
      <c r="AX344" s="61" t="str">
        <f t="shared" ca="1" si="192"/>
        <v/>
      </c>
      <c r="AY344" s="69">
        <f t="shared" ca="1" si="203"/>
        <v>9748.7766805507654</v>
      </c>
      <c r="AZ344" s="51">
        <f t="shared" si="193"/>
        <v>789.47335109519258</v>
      </c>
      <c r="BA344" s="55">
        <f t="shared" ca="1" si="194"/>
        <v>8.0380584621142143E-2</v>
      </c>
      <c r="BB344" s="55">
        <f t="shared" ca="1" si="204"/>
        <v>-0.6325120343589935</v>
      </c>
      <c r="BC344" s="64">
        <f t="shared" ca="1" si="195"/>
        <v>-291.08983058429823</v>
      </c>
      <c r="BE344" s="52" t="str">
        <f t="shared" ca="1" si="196"/>
        <v/>
      </c>
      <c r="BF344" s="52" t="str">
        <f t="shared" ca="1" si="197"/>
        <v/>
      </c>
      <c r="BG344" s="52">
        <f t="shared" ca="1" si="205"/>
        <v>7.2999999999999758</v>
      </c>
      <c r="BH344" s="52" t="str">
        <f t="shared" ca="1" si="206"/>
        <v/>
      </c>
    </row>
    <row r="345" spans="19:60">
      <c r="S345" s="68">
        <f t="shared" si="218"/>
        <v>7</v>
      </c>
      <c r="T345" s="69">
        <f t="shared" si="218"/>
        <v>2</v>
      </c>
      <c r="U345" s="70">
        <f t="shared" si="198"/>
        <v>3</v>
      </c>
      <c r="V345" s="68">
        <f t="shared" si="217"/>
        <v>4</v>
      </c>
      <c r="W345" s="70">
        <f t="shared" si="217"/>
        <v>7</v>
      </c>
      <c r="X345" s="71">
        <f t="shared" si="217"/>
        <v>0.42857142857142855</v>
      </c>
      <c r="Y345" s="71">
        <f t="shared" si="217"/>
        <v>0.5</v>
      </c>
      <c r="Z345" s="69">
        <f t="shared" si="217"/>
        <v>10000</v>
      </c>
      <c r="AA345" s="69">
        <f t="shared" ca="1" si="217"/>
        <v>9821.692076715015</v>
      </c>
      <c r="AB345" s="69">
        <f t="shared" ca="1" si="200"/>
        <v>-178.30792328498501</v>
      </c>
      <c r="AC345" s="69">
        <f t="shared" ca="1" si="214"/>
        <v>179.70767495135402</v>
      </c>
      <c r="AD345" s="73">
        <f t="shared" si="208"/>
        <v>7.1999999999999762</v>
      </c>
      <c r="AE345" s="69">
        <f t="shared" si="219"/>
        <v>0.70000000000000007</v>
      </c>
      <c r="AF345" s="69">
        <f t="shared" si="219"/>
        <v>5.6000000000000005</v>
      </c>
      <c r="AG345" s="78">
        <f t="shared" si="219"/>
        <v>200</v>
      </c>
      <c r="AH345" s="60">
        <f t="shared" si="219"/>
        <v>50</v>
      </c>
      <c r="AI345" s="60">
        <f t="shared" si="219"/>
        <v>280</v>
      </c>
      <c r="AJ345" s="60">
        <f t="shared" si="219"/>
        <v>10280</v>
      </c>
      <c r="AK345" s="60">
        <f t="shared" si="219"/>
        <v>423.30792328498489</v>
      </c>
      <c r="AL345" s="60">
        <f t="shared" si="219"/>
        <v>8.4661584656996975</v>
      </c>
      <c r="AM345" s="60">
        <f t="shared" ca="1" si="219"/>
        <v>-531.22331944923417</v>
      </c>
      <c r="AN345" s="60">
        <f t="shared" ca="1" si="219"/>
        <v>-531.22331944923417</v>
      </c>
      <c r="AO345" s="60">
        <f t="shared" ca="1" si="219"/>
        <v>531.22331944923417</v>
      </c>
      <c r="AP345" s="63">
        <f t="shared" ref="AP345:AP408" si="220">AE345*AH345</f>
        <v>35</v>
      </c>
      <c r="AQ345" s="62">
        <f t="shared" ref="AQ345:AQ408" si="221">IF(AL345=0,1,(1+(AL345+AE345)/(AD345*(T345-1))))</f>
        <v>2.2730775646805177</v>
      </c>
      <c r="AR345" s="62">
        <f t="shared" ref="AR345:AR408" si="222">IF(AQ345&lt;=0,AH345,AQ345*AH345)</f>
        <v>113.65387823402588</v>
      </c>
      <c r="AS345" s="62">
        <f t="shared" ref="AS345:AS408" si="223">(T345*AR345)</f>
        <v>227.30775646805176</v>
      </c>
      <c r="AT345" s="62">
        <f t="shared" ref="AT345:AT408" si="224">-AR345</f>
        <v>-113.65387823402588</v>
      </c>
      <c r="AU345" s="62">
        <f t="shared" ref="AU345:AU408" si="225">(AS345+AT345)*U345</f>
        <v>340.96163470207762</v>
      </c>
      <c r="AV345" s="62">
        <f t="shared" ref="AV345:AV408" si="226">AT345*V345</f>
        <v>-454.61551293610353</v>
      </c>
      <c r="AW345" s="63">
        <f t="shared" si="202"/>
        <v>-113.65387823402591</v>
      </c>
      <c r="AX345" s="61" t="str">
        <f t="shared" ref="AX345:AX408" ca="1" si="227">IF(AY345+AW345&gt;AJ345,"VINTO","")</f>
        <v/>
      </c>
      <c r="AY345" s="69">
        <f t="shared" ca="1" si="203"/>
        <v>9748.7766805507654</v>
      </c>
      <c r="AZ345" s="51">
        <f t="shared" ref="AZ345:AZ408" si="228">AR345*W345</f>
        <v>795.57714763818115</v>
      </c>
      <c r="BA345" s="55">
        <f t="shared" ref="BA345:BA408" ca="1" si="229">IFERROR(AZ345/AA345,0)</f>
        <v>8.1002045413774731E-2</v>
      </c>
      <c r="BB345" s="55">
        <f t="shared" ca="1" si="204"/>
        <v>-0.63740228779612795</v>
      </c>
      <c r="BC345" s="64">
        <f t="shared" ref="BC345:BC408" ca="1" si="230">AW345+AB345</f>
        <v>-291.96180151901092</v>
      </c>
      <c r="BE345" s="52" t="str">
        <f t="shared" ref="BE345:BE408" ca="1" si="231">IF(((AR345-AC345)/AC345)&gt;=BE$4,AD345,"")</f>
        <v/>
      </c>
      <c r="BF345" s="52" t="str">
        <f t="shared" ref="BF345:BF408" ca="1" si="232">IF(AX345="","",AD345)</f>
        <v/>
      </c>
      <c r="BG345" s="52">
        <f t="shared" ca="1" si="205"/>
        <v>7.1999999999999762</v>
      </c>
      <c r="BH345" s="52" t="str">
        <f t="shared" ca="1" si="206"/>
        <v/>
      </c>
    </row>
    <row r="346" spans="19:60">
      <c r="S346" s="68">
        <f t="shared" si="218"/>
        <v>7</v>
      </c>
      <c r="T346" s="69">
        <f t="shared" si="218"/>
        <v>2</v>
      </c>
      <c r="U346" s="70">
        <f t="shared" ref="U346:U409" si="233">ROUND((1/T346)*S346,0)-1</f>
        <v>3</v>
      </c>
      <c r="V346" s="68">
        <f t="shared" ref="V346:AA361" si="234">V345</f>
        <v>4</v>
      </c>
      <c r="W346" s="70">
        <f t="shared" si="234"/>
        <v>7</v>
      </c>
      <c r="X346" s="71">
        <f t="shared" si="234"/>
        <v>0.42857142857142855</v>
      </c>
      <c r="Y346" s="71">
        <f t="shared" si="234"/>
        <v>0.5</v>
      </c>
      <c r="Z346" s="69">
        <f t="shared" si="234"/>
        <v>10000</v>
      </c>
      <c r="AA346" s="69">
        <f t="shared" ca="1" si="234"/>
        <v>9821.692076715015</v>
      </c>
      <c r="AB346" s="69">
        <f t="shared" ref="AB346:AB409" ca="1" si="235">AA346-Z346</f>
        <v>-178.30792328498501</v>
      </c>
      <c r="AC346" s="69">
        <f t="shared" ref="AC346:AC377" ca="1" si="236">AC345</f>
        <v>179.70767495135402</v>
      </c>
      <c r="AD346" s="73">
        <f t="shared" si="208"/>
        <v>7.0999999999999766</v>
      </c>
      <c r="AE346" s="69">
        <f t="shared" si="219"/>
        <v>0.70000000000000007</v>
      </c>
      <c r="AF346" s="69">
        <f t="shared" si="219"/>
        <v>5.6000000000000005</v>
      </c>
      <c r="AG346" s="78">
        <f t="shared" si="219"/>
        <v>200</v>
      </c>
      <c r="AH346" s="60">
        <f t="shared" si="219"/>
        <v>50</v>
      </c>
      <c r="AI346" s="60">
        <f t="shared" si="219"/>
        <v>280</v>
      </c>
      <c r="AJ346" s="60">
        <f t="shared" si="219"/>
        <v>10280</v>
      </c>
      <c r="AK346" s="60">
        <f t="shared" si="219"/>
        <v>423.30792328498489</v>
      </c>
      <c r="AL346" s="60">
        <f t="shared" si="219"/>
        <v>8.4661584656996975</v>
      </c>
      <c r="AM346" s="60">
        <f t="shared" ca="1" si="219"/>
        <v>-531.22331944923417</v>
      </c>
      <c r="AN346" s="60">
        <f t="shared" ca="1" si="219"/>
        <v>-531.22331944923417</v>
      </c>
      <c r="AO346" s="60">
        <f t="shared" ca="1" si="219"/>
        <v>531.22331944923417</v>
      </c>
      <c r="AP346" s="63">
        <f t="shared" si="220"/>
        <v>35</v>
      </c>
      <c r="AQ346" s="62">
        <f t="shared" si="221"/>
        <v>2.2910082346055951</v>
      </c>
      <c r="AR346" s="62">
        <f t="shared" si="222"/>
        <v>114.55041173027976</v>
      </c>
      <c r="AS346" s="62">
        <f t="shared" si="223"/>
        <v>229.10082346055952</v>
      </c>
      <c r="AT346" s="62">
        <f t="shared" si="224"/>
        <v>-114.55041173027976</v>
      </c>
      <c r="AU346" s="62">
        <f t="shared" si="225"/>
        <v>343.65123519083932</v>
      </c>
      <c r="AV346" s="62">
        <f t="shared" si="226"/>
        <v>-458.20164692111905</v>
      </c>
      <c r="AW346" s="63">
        <f t="shared" ref="AW346:AW409" si="237">SUM(AU346:AV346)</f>
        <v>-114.55041173027973</v>
      </c>
      <c r="AX346" s="61" t="str">
        <f t="shared" ca="1" si="227"/>
        <v/>
      </c>
      <c r="AY346" s="69">
        <f t="shared" ref="AY346:AY409" ca="1" si="238">AY345</f>
        <v>9748.7766805507654</v>
      </c>
      <c r="AZ346" s="51">
        <f t="shared" si="228"/>
        <v>801.85288211195837</v>
      </c>
      <c r="BA346" s="55">
        <f t="shared" ca="1" si="229"/>
        <v>8.164101214422799E-2</v>
      </c>
      <c r="BB346" s="55">
        <f t="shared" ref="BB346:BB409" ca="1" si="239">IFERROR(AW346/ABS(AB346),0)</f>
        <v>-0.64243029485120928</v>
      </c>
      <c r="BC346" s="64">
        <f t="shared" ca="1" si="230"/>
        <v>-292.85833501526474</v>
      </c>
      <c r="BE346" s="52" t="str">
        <f t="shared" ca="1" si="231"/>
        <v/>
      </c>
      <c r="BF346" s="52" t="str">
        <f t="shared" ca="1" si="232"/>
        <v/>
      </c>
      <c r="BG346" s="52">
        <f t="shared" ref="BG346:BG409" ca="1" si="240">IF(BA346&lt;=BG$213,AD346,"")</f>
        <v>7.0999999999999766</v>
      </c>
      <c r="BH346" s="52" t="str">
        <f t="shared" ref="BH346:BH409" ca="1" si="241">IF(BB346&gt;=BH$213,AD346,"")</f>
        <v/>
      </c>
    </row>
    <row r="347" spans="19:60">
      <c r="S347" s="68">
        <f t="shared" ref="S347:T362" si="242">S346</f>
        <v>7</v>
      </c>
      <c r="T347" s="69">
        <f t="shared" si="242"/>
        <v>2</v>
      </c>
      <c r="U347" s="70">
        <f t="shared" si="233"/>
        <v>3</v>
      </c>
      <c r="V347" s="68">
        <f t="shared" si="234"/>
        <v>4</v>
      </c>
      <c r="W347" s="70">
        <f t="shared" si="234"/>
        <v>7</v>
      </c>
      <c r="X347" s="71">
        <f t="shared" si="234"/>
        <v>0.42857142857142855</v>
      </c>
      <c r="Y347" s="71">
        <f t="shared" si="234"/>
        <v>0.5</v>
      </c>
      <c r="Z347" s="69">
        <f t="shared" si="234"/>
        <v>10000</v>
      </c>
      <c r="AA347" s="69">
        <f t="shared" ca="1" si="234"/>
        <v>9821.692076715015</v>
      </c>
      <c r="AB347" s="69">
        <f t="shared" ca="1" si="235"/>
        <v>-178.30792328498501</v>
      </c>
      <c r="AC347" s="69">
        <f t="shared" ca="1" si="236"/>
        <v>179.70767495135402</v>
      </c>
      <c r="AD347" s="73">
        <f t="shared" ref="AD347:AD410" si="243">AD346-0.1</f>
        <v>6.9999999999999769</v>
      </c>
      <c r="AE347" s="69">
        <f t="shared" ref="AE347:AO362" si="244">AE346</f>
        <v>0.70000000000000007</v>
      </c>
      <c r="AF347" s="69">
        <f t="shared" si="244"/>
        <v>5.6000000000000005</v>
      </c>
      <c r="AG347" s="78">
        <f t="shared" si="244"/>
        <v>200</v>
      </c>
      <c r="AH347" s="60">
        <f t="shared" si="244"/>
        <v>50</v>
      </c>
      <c r="AI347" s="60">
        <f t="shared" si="244"/>
        <v>280</v>
      </c>
      <c r="AJ347" s="60">
        <f t="shared" si="244"/>
        <v>10280</v>
      </c>
      <c r="AK347" s="60">
        <f t="shared" si="244"/>
        <v>423.30792328498489</v>
      </c>
      <c r="AL347" s="60">
        <f t="shared" si="244"/>
        <v>8.4661584656996975</v>
      </c>
      <c r="AM347" s="60">
        <f t="shared" ca="1" si="244"/>
        <v>-531.22331944923417</v>
      </c>
      <c r="AN347" s="60">
        <f t="shared" ca="1" si="244"/>
        <v>-531.22331944923417</v>
      </c>
      <c r="AO347" s="60">
        <f t="shared" ca="1" si="244"/>
        <v>531.22331944923417</v>
      </c>
      <c r="AP347" s="63">
        <f t="shared" si="220"/>
        <v>35</v>
      </c>
      <c r="AQ347" s="62">
        <f t="shared" si="221"/>
        <v>2.3094512093856752</v>
      </c>
      <c r="AR347" s="62">
        <f t="shared" si="222"/>
        <v>115.47256046928376</v>
      </c>
      <c r="AS347" s="62">
        <f t="shared" si="223"/>
        <v>230.94512093856753</v>
      </c>
      <c r="AT347" s="62">
        <f t="shared" si="224"/>
        <v>-115.47256046928376</v>
      </c>
      <c r="AU347" s="62">
        <f t="shared" si="225"/>
        <v>346.41768140785132</v>
      </c>
      <c r="AV347" s="62">
        <f t="shared" si="226"/>
        <v>-461.89024187713505</v>
      </c>
      <c r="AW347" s="63">
        <f t="shared" si="237"/>
        <v>-115.47256046928374</v>
      </c>
      <c r="AX347" s="61" t="str">
        <f t="shared" ca="1" si="227"/>
        <v/>
      </c>
      <c r="AY347" s="69">
        <f t="shared" ca="1" si="238"/>
        <v>9748.7766805507654</v>
      </c>
      <c r="AZ347" s="51">
        <f t="shared" si="228"/>
        <v>808.30792328498637</v>
      </c>
      <c r="BA347" s="55">
        <f t="shared" ca="1" si="229"/>
        <v>8.2298235066979905E-2</v>
      </c>
      <c r="BB347" s="55">
        <f t="shared" ca="1" si="239"/>
        <v>-0.64760195925072206</v>
      </c>
      <c r="BC347" s="64">
        <f t="shared" ca="1" si="230"/>
        <v>-293.78048375426874</v>
      </c>
      <c r="BE347" s="52" t="str">
        <f t="shared" ca="1" si="231"/>
        <v/>
      </c>
      <c r="BF347" s="52" t="str">
        <f t="shared" ca="1" si="232"/>
        <v/>
      </c>
      <c r="BG347" s="52">
        <f t="shared" ca="1" si="240"/>
        <v>6.9999999999999769</v>
      </c>
      <c r="BH347" s="52" t="str">
        <f t="shared" ca="1" si="241"/>
        <v/>
      </c>
    </row>
    <row r="348" spans="19:60">
      <c r="S348" s="68">
        <f t="shared" si="242"/>
        <v>7</v>
      </c>
      <c r="T348" s="69">
        <f t="shared" si="242"/>
        <v>2</v>
      </c>
      <c r="U348" s="70">
        <f t="shared" si="233"/>
        <v>3</v>
      </c>
      <c r="V348" s="68">
        <f t="shared" si="234"/>
        <v>4</v>
      </c>
      <c r="W348" s="70">
        <f t="shared" si="234"/>
        <v>7</v>
      </c>
      <c r="X348" s="71">
        <f t="shared" si="234"/>
        <v>0.42857142857142855</v>
      </c>
      <c r="Y348" s="71">
        <f t="shared" si="234"/>
        <v>0.5</v>
      </c>
      <c r="Z348" s="69">
        <f t="shared" si="234"/>
        <v>10000</v>
      </c>
      <c r="AA348" s="69">
        <f t="shared" ca="1" si="234"/>
        <v>9821.692076715015</v>
      </c>
      <c r="AB348" s="69">
        <f t="shared" ca="1" si="235"/>
        <v>-178.30792328498501</v>
      </c>
      <c r="AC348" s="69">
        <f t="shared" ca="1" si="236"/>
        <v>179.70767495135402</v>
      </c>
      <c r="AD348" s="73">
        <f t="shared" si="243"/>
        <v>6.8999999999999773</v>
      </c>
      <c r="AE348" s="69">
        <f t="shared" si="244"/>
        <v>0.70000000000000007</v>
      </c>
      <c r="AF348" s="69">
        <f t="shared" si="244"/>
        <v>5.6000000000000005</v>
      </c>
      <c r="AG348" s="78">
        <f t="shared" si="244"/>
        <v>200</v>
      </c>
      <c r="AH348" s="60">
        <f t="shared" si="244"/>
        <v>50</v>
      </c>
      <c r="AI348" s="60">
        <f t="shared" si="244"/>
        <v>280</v>
      </c>
      <c r="AJ348" s="60">
        <f t="shared" si="244"/>
        <v>10280</v>
      </c>
      <c r="AK348" s="60">
        <f t="shared" si="244"/>
        <v>423.30792328498489</v>
      </c>
      <c r="AL348" s="60">
        <f t="shared" si="244"/>
        <v>8.4661584656996975</v>
      </c>
      <c r="AM348" s="60">
        <f t="shared" ca="1" si="244"/>
        <v>-531.22331944923417</v>
      </c>
      <c r="AN348" s="60">
        <f t="shared" ca="1" si="244"/>
        <v>-531.22331944923417</v>
      </c>
      <c r="AO348" s="60">
        <f t="shared" ca="1" si="244"/>
        <v>531.22331944923417</v>
      </c>
      <c r="AP348" s="63">
        <f t="shared" si="220"/>
        <v>35</v>
      </c>
      <c r="AQ348" s="62">
        <f t="shared" si="221"/>
        <v>2.3284287631448879</v>
      </c>
      <c r="AR348" s="62">
        <f t="shared" si="222"/>
        <v>116.4214381572444</v>
      </c>
      <c r="AS348" s="62">
        <f t="shared" si="223"/>
        <v>232.84287631448879</v>
      </c>
      <c r="AT348" s="62">
        <f t="shared" si="224"/>
        <v>-116.4214381572444</v>
      </c>
      <c r="AU348" s="62">
        <f t="shared" si="225"/>
        <v>349.2643144717332</v>
      </c>
      <c r="AV348" s="62">
        <f t="shared" si="226"/>
        <v>-465.68575262897758</v>
      </c>
      <c r="AW348" s="63">
        <f t="shared" si="237"/>
        <v>-116.42143815724438</v>
      </c>
      <c r="AX348" s="61" t="str">
        <f t="shared" ca="1" si="227"/>
        <v/>
      </c>
      <c r="AY348" s="69">
        <f t="shared" ca="1" si="238"/>
        <v>9748.7766805507654</v>
      </c>
      <c r="AZ348" s="51">
        <f t="shared" si="228"/>
        <v>814.95006710071073</v>
      </c>
      <c r="BA348" s="55">
        <f t="shared" ca="1" si="229"/>
        <v>8.2974507929521726E-2</v>
      </c>
      <c r="BB348" s="55">
        <f t="shared" ca="1" si="239"/>
        <v>-0.65292352696616274</v>
      </c>
      <c r="BC348" s="64">
        <f t="shared" ca="1" si="230"/>
        <v>-294.72936144222939</v>
      </c>
      <c r="BE348" s="52" t="str">
        <f t="shared" ca="1" si="231"/>
        <v/>
      </c>
      <c r="BF348" s="52" t="str">
        <f t="shared" ca="1" si="232"/>
        <v/>
      </c>
      <c r="BG348" s="52">
        <f t="shared" ca="1" si="240"/>
        <v>6.8999999999999773</v>
      </c>
      <c r="BH348" s="52" t="str">
        <f t="shared" ca="1" si="241"/>
        <v/>
      </c>
    </row>
    <row r="349" spans="19:60">
      <c r="S349" s="68">
        <f t="shared" si="242"/>
        <v>7</v>
      </c>
      <c r="T349" s="69">
        <f t="shared" si="242"/>
        <v>2</v>
      </c>
      <c r="U349" s="70">
        <f t="shared" si="233"/>
        <v>3</v>
      </c>
      <c r="V349" s="68">
        <f t="shared" si="234"/>
        <v>4</v>
      </c>
      <c r="W349" s="70">
        <f t="shared" si="234"/>
        <v>7</v>
      </c>
      <c r="X349" s="71">
        <f t="shared" si="234"/>
        <v>0.42857142857142855</v>
      </c>
      <c r="Y349" s="71">
        <f t="shared" si="234"/>
        <v>0.5</v>
      </c>
      <c r="Z349" s="69">
        <f t="shared" si="234"/>
        <v>10000</v>
      </c>
      <c r="AA349" s="69">
        <f t="shared" ca="1" si="234"/>
        <v>9821.692076715015</v>
      </c>
      <c r="AB349" s="69">
        <f t="shared" ca="1" si="235"/>
        <v>-178.30792328498501</v>
      </c>
      <c r="AC349" s="69">
        <f t="shared" ca="1" si="236"/>
        <v>179.70767495135402</v>
      </c>
      <c r="AD349" s="73">
        <f t="shared" si="243"/>
        <v>6.7999999999999776</v>
      </c>
      <c r="AE349" s="69">
        <f t="shared" si="244"/>
        <v>0.70000000000000007</v>
      </c>
      <c r="AF349" s="69">
        <f t="shared" si="244"/>
        <v>5.6000000000000005</v>
      </c>
      <c r="AG349" s="78">
        <f t="shared" si="244"/>
        <v>200</v>
      </c>
      <c r="AH349" s="60">
        <f t="shared" si="244"/>
        <v>50</v>
      </c>
      <c r="AI349" s="60">
        <f t="shared" si="244"/>
        <v>280</v>
      </c>
      <c r="AJ349" s="60">
        <f t="shared" si="244"/>
        <v>10280</v>
      </c>
      <c r="AK349" s="60">
        <f t="shared" si="244"/>
        <v>423.30792328498489</v>
      </c>
      <c r="AL349" s="60">
        <f t="shared" si="244"/>
        <v>8.4661584656996975</v>
      </c>
      <c r="AM349" s="60">
        <f t="shared" ca="1" si="244"/>
        <v>-531.22331944923417</v>
      </c>
      <c r="AN349" s="60">
        <f t="shared" ca="1" si="244"/>
        <v>-531.22331944923417</v>
      </c>
      <c r="AO349" s="60">
        <f t="shared" ca="1" si="244"/>
        <v>531.22331944923417</v>
      </c>
      <c r="AP349" s="63">
        <f t="shared" si="220"/>
        <v>35</v>
      </c>
      <c r="AQ349" s="62">
        <f t="shared" si="221"/>
        <v>2.34796448024996</v>
      </c>
      <c r="AR349" s="62">
        <f t="shared" si="222"/>
        <v>117.39822401249799</v>
      </c>
      <c r="AS349" s="62">
        <f t="shared" si="223"/>
        <v>234.79644802499598</v>
      </c>
      <c r="AT349" s="62">
        <f t="shared" si="224"/>
        <v>-117.39822401249799</v>
      </c>
      <c r="AU349" s="62">
        <f t="shared" si="225"/>
        <v>352.194672037494</v>
      </c>
      <c r="AV349" s="62">
        <f t="shared" si="226"/>
        <v>-469.59289604999196</v>
      </c>
      <c r="AW349" s="63">
        <f t="shared" si="237"/>
        <v>-117.39822401249796</v>
      </c>
      <c r="AX349" s="61" t="str">
        <f t="shared" ca="1" si="227"/>
        <v/>
      </c>
      <c r="AY349" s="69">
        <f t="shared" ca="1" si="238"/>
        <v>9748.7766805507654</v>
      </c>
      <c r="AZ349" s="51">
        <f t="shared" si="228"/>
        <v>821.78756808748597</v>
      </c>
      <c r="BA349" s="55">
        <f t="shared" ca="1" si="229"/>
        <v>8.367067117037362E-2</v>
      </c>
      <c r="BB349" s="55">
        <f t="shared" ca="1" si="239"/>
        <v>-0.65840161137911624</v>
      </c>
      <c r="BC349" s="64">
        <f t="shared" ca="1" si="230"/>
        <v>-295.70614729748297</v>
      </c>
      <c r="BE349" s="52" t="str">
        <f t="shared" ca="1" si="231"/>
        <v/>
      </c>
      <c r="BF349" s="52" t="str">
        <f t="shared" ca="1" si="232"/>
        <v/>
      </c>
      <c r="BG349" s="52">
        <f t="shared" ca="1" si="240"/>
        <v>6.7999999999999776</v>
      </c>
      <c r="BH349" s="52" t="str">
        <f t="shared" ca="1" si="241"/>
        <v/>
      </c>
    </row>
    <row r="350" spans="19:60">
      <c r="S350" s="68">
        <f t="shared" si="242"/>
        <v>7</v>
      </c>
      <c r="T350" s="69">
        <f t="shared" si="242"/>
        <v>2</v>
      </c>
      <c r="U350" s="70">
        <f t="shared" si="233"/>
        <v>3</v>
      </c>
      <c r="V350" s="68">
        <f t="shared" si="234"/>
        <v>4</v>
      </c>
      <c r="W350" s="70">
        <f t="shared" si="234"/>
        <v>7</v>
      </c>
      <c r="X350" s="71">
        <f t="shared" si="234"/>
        <v>0.42857142857142855</v>
      </c>
      <c r="Y350" s="71">
        <f t="shared" si="234"/>
        <v>0.5</v>
      </c>
      <c r="Z350" s="69">
        <f t="shared" si="234"/>
        <v>10000</v>
      </c>
      <c r="AA350" s="69">
        <f t="shared" ca="1" si="234"/>
        <v>9821.692076715015</v>
      </c>
      <c r="AB350" s="69">
        <f t="shared" ca="1" si="235"/>
        <v>-178.30792328498501</v>
      </c>
      <c r="AC350" s="69">
        <f t="shared" ca="1" si="236"/>
        <v>179.70767495135402</v>
      </c>
      <c r="AD350" s="73">
        <f t="shared" si="243"/>
        <v>6.699999999999978</v>
      </c>
      <c r="AE350" s="69">
        <f t="shared" si="244"/>
        <v>0.70000000000000007</v>
      </c>
      <c r="AF350" s="69">
        <f t="shared" si="244"/>
        <v>5.6000000000000005</v>
      </c>
      <c r="AG350" s="78">
        <f t="shared" si="244"/>
        <v>200</v>
      </c>
      <c r="AH350" s="60">
        <f t="shared" si="244"/>
        <v>50</v>
      </c>
      <c r="AI350" s="60">
        <f t="shared" si="244"/>
        <v>280</v>
      </c>
      <c r="AJ350" s="60">
        <f t="shared" si="244"/>
        <v>10280</v>
      </c>
      <c r="AK350" s="60">
        <f t="shared" si="244"/>
        <v>423.30792328498489</v>
      </c>
      <c r="AL350" s="60">
        <f t="shared" si="244"/>
        <v>8.4661584656996975</v>
      </c>
      <c r="AM350" s="60">
        <f t="shared" ca="1" si="244"/>
        <v>-531.22331944923417</v>
      </c>
      <c r="AN350" s="60">
        <f t="shared" ca="1" si="244"/>
        <v>-531.22331944923417</v>
      </c>
      <c r="AO350" s="60">
        <f t="shared" ca="1" si="244"/>
        <v>531.22331944923417</v>
      </c>
      <c r="AP350" s="63">
        <f t="shared" si="220"/>
        <v>35</v>
      </c>
      <c r="AQ350" s="62">
        <f t="shared" si="221"/>
        <v>2.3680833530895118</v>
      </c>
      <c r="AR350" s="62">
        <f t="shared" si="222"/>
        <v>118.40416765447559</v>
      </c>
      <c r="AS350" s="62">
        <f t="shared" si="223"/>
        <v>236.80833530895117</v>
      </c>
      <c r="AT350" s="62">
        <f t="shared" si="224"/>
        <v>-118.40416765447559</v>
      </c>
      <c r="AU350" s="62">
        <f t="shared" si="225"/>
        <v>355.21250296342674</v>
      </c>
      <c r="AV350" s="62">
        <f t="shared" si="226"/>
        <v>-473.61667061790234</v>
      </c>
      <c r="AW350" s="63">
        <f t="shared" si="237"/>
        <v>-118.4041676544756</v>
      </c>
      <c r="AX350" s="61" t="str">
        <f t="shared" ca="1" si="227"/>
        <v/>
      </c>
      <c r="AY350" s="69">
        <f t="shared" ca="1" si="238"/>
        <v>9748.7766805507654</v>
      </c>
      <c r="AZ350" s="51">
        <f t="shared" si="228"/>
        <v>828.82917358132909</v>
      </c>
      <c r="BA350" s="55">
        <f t="shared" ca="1" si="229"/>
        <v>8.4387615403489741E-2</v>
      </c>
      <c r="BB350" s="55">
        <f t="shared" ca="1" si="239"/>
        <v>-0.66404322069991939</v>
      </c>
      <c r="BC350" s="64">
        <f t="shared" ca="1" si="230"/>
        <v>-296.71209093946061</v>
      </c>
      <c r="BE350" s="52" t="str">
        <f t="shared" ca="1" si="231"/>
        <v/>
      </c>
      <c r="BF350" s="52" t="str">
        <f t="shared" ca="1" si="232"/>
        <v/>
      </c>
      <c r="BG350" s="52">
        <f t="shared" ca="1" si="240"/>
        <v>6.699999999999978</v>
      </c>
      <c r="BH350" s="52" t="str">
        <f t="shared" ca="1" si="241"/>
        <v/>
      </c>
    </row>
    <row r="351" spans="19:60">
      <c r="S351" s="68">
        <f t="shared" si="242"/>
        <v>7</v>
      </c>
      <c r="T351" s="69">
        <f t="shared" si="242"/>
        <v>2</v>
      </c>
      <c r="U351" s="70">
        <f t="shared" si="233"/>
        <v>3</v>
      </c>
      <c r="V351" s="68">
        <f t="shared" si="234"/>
        <v>4</v>
      </c>
      <c r="W351" s="70">
        <f t="shared" si="234"/>
        <v>7</v>
      </c>
      <c r="X351" s="71">
        <f t="shared" si="234"/>
        <v>0.42857142857142855</v>
      </c>
      <c r="Y351" s="71">
        <f t="shared" si="234"/>
        <v>0.5</v>
      </c>
      <c r="Z351" s="69">
        <f t="shared" si="234"/>
        <v>10000</v>
      </c>
      <c r="AA351" s="69">
        <f t="shared" ca="1" si="234"/>
        <v>9821.692076715015</v>
      </c>
      <c r="AB351" s="69">
        <f t="shared" ca="1" si="235"/>
        <v>-178.30792328498501</v>
      </c>
      <c r="AC351" s="69">
        <f t="shared" ca="1" si="236"/>
        <v>179.70767495135402</v>
      </c>
      <c r="AD351" s="73">
        <f t="shared" si="243"/>
        <v>6.5999999999999783</v>
      </c>
      <c r="AE351" s="69">
        <f t="shared" si="244"/>
        <v>0.70000000000000007</v>
      </c>
      <c r="AF351" s="69">
        <f t="shared" si="244"/>
        <v>5.6000000000000005</v>
      </c>
      <c r="AG351" s="78">
        <f t="shared" si="244"/>
        <v>200</v>
      </c>
      <c r="AH351" s="60">
        <f t="shared" si="244"/>
        <v>50</v>
      </c>
      <c r="AI351" s="60">
        <f t="shared" si="244"/>
        <v>280</v>
      </c>
      <c r="AJ351" s="60">
        <f t="shared" si="244"/>
        <v>10280</v>
      </c>
      <c r="AK351" s="60">
        <f t="shared" si="244"/>
        <v>423.30792328498489</v>
      </c>
      <c r="AL351" s="60">
        <f t="shared" si="244"/>
        <v>8.4661584656996975</v>
      </c>
      <c r="AM351" s="60">
        <f t="shared" ca="1" si="244"/>
        <v>-531.22331944923417</v>
      </c>
      <c r="AN351" s="60">
        <f t="shared" ca="1" si="244"/>
        <v>-531.22331944923417</v>
      </c>
      <c r="AO351" s="60">
        <f t="shared" ca="1" si="244"/>
        <v>531.22331944923417</v>
      </c>
      <c r="AP351" s="63">
        <f t="shared" si="220"/>
        <v>35</v>
      </c>
      <c r="AQ351" s="62">
        <f t="shared" si="221"/>
        <v>2.3888118887423828</v>
      </c>
      <c r="AR351" s="62">
        <f t="shared" si="222"/>
        <v>119.44059443711915</v>
      </c>
      <c r="AS351" s="62">
        <f t="shared" si="223"/>
        <v>238.88118887423829</v>
      </c>
      <c r="AT351" s="62">
        <f t="shared" si="224"/>
        <v>-119.44059443711915</v>
      </c>
      <c r="AU351" s="62">
        <f t="shared" si="225"/>
        <v>358.32178331135742</v>
      </c>
      <c r="AV351" s="62">
        <f t="shared" si="226"/>
        <v>-477.76237774847658</v>
      </c>
      <c r="AW351" s="63">
        <f t="shared" si="237"/>
        <v>-119.44059443711916</v>
      </c>
      <c r="AX351" s="61" t="str">
        <f t="shared" ca="1" si="227"/>
        <v/>
      </c>
      <c r="AY351" s="69">
        <f t="shared" ca="1" si="238"/>
        <v>9748.7766805507654</v>
      </c>
      <c r="AZ351" s="51">
        <f t="shared" si="228"/>
        <v>836.08416105983406</v>
      </c>
      <c r="BA351" s="55">
        <f t="shared" ca="1" si="229"/>
        <v>8.5126285219427555E-2</v>
      </c>
      <c r="BB351" s="55">
        <f t="shared" ca="1" si="239"/>
        <v>-0.66985578787892841</v>
      </c>
      <c r="BC351" s="64">
        <f t="shared" ca="1" si="230"/>
        <v>-297.74851772210417</v>
      </c>
      <c r="BE351" s="52" t="str">
        <f t="shared" ca="1" si="231"/>
        <v/>
      </c>
      <c r="BF351" s="52" t="str">
        <f t="shared" ca="1" si="232"/>
        <v/>
      </c>
      <c r="BG351" s="52">
        <f t="shared" ca="1" si="240"/>
        <v>6.5999999999999783</v>
      </c>
      <c r="BH351" s="52" t="str">
        <f t="shared" ca="1" si="241"/>
        <v/>
      </c>
    </row>
    <row r="352" spans="19:60">
      <c r="S352" s="68">
        <f t="shared" si="242"/>
        <v>7</v>
      </c>
      <c r="T352" s="69">
        <f t="shared" si="242"/>
        <v>2</v>
      </c>
      <c r="U352" s="70">
        <f t="shared" si="233"/>
        <v>3</v>
      </c>
      <c r="V352" s="68">
        <f t="shared" si="234"/>
        <v>4</v>
      </c>
      <c r="W352" s="70">
        <f t="shared" si="234"/>
        <v>7</v>
      </c>
      <c r="X352" s="71">
        <f t="shared" si="234"/>
        <v>0.42857142857142855</v>
      </c>
      <c r="Y352" s="71">
        <f t="shared" si="234"/>
        <v>0.5</v>
      </c>
      <c r="Z352" s="69">
        <f t="shared" si="234"/>
        <v>10000</v>
      </c>
      <c r="AA352" s="69">
        <f t="shared" ca="1" si="234"/>
        <v>9821.692076715015</v>
      </c>
      <c r="AB352" s="69">
        <f t="shared" ca="1" si="235"/>
        <v>-178.30792328498501</v>
      </c>
      <c r="AC352" s="69">
        <f t="shared" ca="1" si="236"/>
        <v>179.70767495135402</v>
      </c>
      <c r="AD352" s="73">
        <f t="shared" si="243"/>
        <v>6.4999999999999787</v>
      </c>
      <c r="AE352" s="69">
        <f t="shared" si="244"/>
        <v>0.70000000000000007</v>
      </c>
      <c r="AF352" s="69">
        <f t="shared" si="244"/>
        <v>5.6000000000000005</v>
      </c>
      <c r="AG352" s="78">
        <f t="shared" si="244"/>
        <v>200</v>
      </c>
      <c r="AH352" s="60">
        <f t="shared" si="244"/>
        <v>50</v>
      </c>
      <c r="AI352" s="60">
        <f t="shared" si="244"/>
        <v>280</v>
      </c>
      <c r="AJ352" s="60">
        <f t="shared" si="244"/>
        <v>10280</v>
      </c>
      <c r="AK352" s="60">
        <f t="shared" si="244"/>
        <v>423.30792328498489</v>
      </c>
      <c r="AL352" s="60">
        <f t="shared" si="244"/>
        <v>8.4661584656996975</v>
      </c>
      <c r="AM352" s="60">
        <f t="shared" ca="1" si="244"/>
        <v>-531.22331944923417</v>
      </c>
      <c r="AN352" s="60">
        <f t="shared" ca="1" si="244"/>
        <v>-531.22331944923417</v>
      </c>
      <c r="AO352" s="60">
        <f t="shared" ca="1" si="244"/>
        <v>531.22331944923417</v>
      </c>
      <c r="AP352" s="63">
        <f t="shared" si="220"/>
        <v>35</v>
      </c>
      <c r="AQ352" s="62">
        <f t="shared" si="221"/>
        <v>2.4101782254922659</v>
      </c>
      <c r="AR352" s="62">
        <f t="shared" si="222"/>
        <v>120.5089112746133</v>
      </c>
      <c r="AS352" s="62">
        <f t="shared" si="223"/>
        <v>241.01782254922659</v>
      </c>
      <c r="AT352" s="62">
        <f t="shared" si="224"/>
        <v>-120.5089112746133</v>
      </c>
      <c r="AU352" s="62">
        <f t="shared" si="225"/>
        <v>361.52673382383989</v>
      </c>
      <c r="AV352" s="62">
        <f t="shared" si="226"/>
        <v>-482.03564509845319</v>
      </c>
      <c r="AW352" s="63">
        <f t="shared" si="237"/>
        <v>-120.5089112746133</v>
      </c>
      <c r="AX352" s="61" t="str">
        <f t="shared" ca="1" si="227"/>
        <v/>
      </c>
      <c r="AY352" s="69">
        <f t="shared" ca="1" si="238"/>
        <v>9748.7766805507654</v>
      </c>
      <c r="AZ352" s="51">
        <f t="shared" si="228"/>
        <v>843.56237892229308</v>
      </c>
      <c r="BA352" s="55">
        <f t="shared" ca="1" si="229"/>
        <v>8.588768333739423E-2</v>
      </c>
      <c r="BB352" s="55">
        <f t="shared" ca="1" si="239"/>
        <v>-0.67584720327883008</v>
      </c>
      <c r="BC352" s="64">
        <f t="shared" ca="1" si="230"/>
        <v>-298.81683455959831</v>
      </c>
      <c r="BE352" s="52" t="str">
        <f t="shared" ca="1" si="231"/>
        <v/>
      </c>
      <c r="BF352" s="52" t="str">
        <f t="shared" ca="1" si="232"/>
        <v/>
      </c>
      <c r="BG352" s="52">
        <f t="shared" ca="1" si="240"/>
        <v>6.4999999999999787</v>
      </c>
      <c r="BH352" s="52" t="str">
        <f t="shared" ca="1" si="241"/>
        <v/>
      </c>
    </row>
    <row r="353" spans="19:60">
      <c r="S353" s="68">
        <f t="shared" si="242"/>
        <v>7</v>
      </c>
      <c r="T353" s="69">
        <f t="shared" si="242"/>
        <v>2</v>
      </c>
      <c r="U353" s="70">
        <f t="shared" si="233"/>
        <v>3</v>
      </c>
      <c r="V353" s="68">
        <f t="shared" si="234"/>
        <v>4</v>
      </c>
      <c r="W353" s="70">
        <f t="shared" si="234"/>
        <v>7</v>
      </c>
      <c r="X353" s="71">
        <f t="shared" si="234"/>
        <v>0.42857142857142855</v>
      </c>
      <c r="Y353" s="71">
        <f t="shared" si="234"/>
        <v>0.5</v>
      </c>
      <c r="Z353" s="69">
        <f t="shared" si="234"/>
        <v>10000</v>
      </c>
      <c r="AA353" s="69">
        <f t="shared" ca="1" si="234"/>
        <v>9821.692076715015</v>
      </c>
      <c r="AB353" s="69">
        <f t="shared" ca="1" si="235"/>
        <v>-178.30792328498501</v>
      </c>
      <c r="AC353" s="69">
        <f t="shared" ca="1" si="236"/>
        <v>179.70767495135402</v>
      </c>
      <c r="AD353" s="73">
        <f t="shared" si="243"/>
        <v>6.399999999999979</v>
      </c>
      <c r="AE353" s="69">
        <f t="shared" si="244"/>
        <v>0.70000000000000007</v>
      </c>
      <c r="AF353" s="69">
        <f t="shared" si="244"/>
        <v>5.6000000000000005</v>
      </c>
      <c r="AG353" s="78">
        <f t="shared" si="244"/>
        <v>200</v>
      </c>
      <c r="AH353" s="60">
        <f t="shared" si="244"/>
        <v>50</v>
      </c>
      <c r="AI353" s="60">
        <f t="shared" si="244"/>
        <v>280</v>
      </c>
      <c r="AJ353" s="60">
        <f t="shared" si="244"/>
        <v>10280</v>
      </c>
      <c r="AK353" s="60">
        <f t="shared" si="244"/>
        <v>423.30792328498489</v>
      </c>
      <c r="AL353" s="60">
        <f t="shared" si="244"/>
        <v>8.4661584656996975</v>
      </c>
      <c r="AM353" s="60">
        <f t="shared" ca="1" si="244"/>
        <v>-531.22331944923417</v>
      </c>
      <c r="AN353" s="60">
        <f t="shared" ca="1" si="244"/>
        <v>-531.22331944923417</v>
      </c>
      <c r="AO353" s="60">
        <f t="shared" ca="1" si="244"/>
        <v>531.22331944923417</v>
      </c>
      <c r="AP353" s="63">
        <f t="shared" si="220"/>
        <v>35</v>
      </c>
      <c r="AQ353" s="62">
        <f t="shared" si="221"/>
        <v>2.4322122602655822</v>
      </c>
      <c r="AR353" s="62">
        <f t="shared" si="222"/>
        <v>121.61061301327911</v>
      </c>
      <c r="AS353" s="62">
        <f t="shared" si="223"/>
        <v>243.22122602655821</v>
      </c>
      <c r="AT353" s="62">
        <f t="shared" si="224"/>
        <v>-121.61061301327911</v>
      </c>
      <c r="AU353" s="62">
        <f t="shared" si="225"/>
        <v>364.83183903983729</v>
      </c>
      <c r="AV353" s="62">
        <f t="shared" si="226"/>
        <v>-486.44245205311643</v>
      </c>
      <c r="AW353" s="63">
        <f t="shared" si="237"/>
        <v>-121.61061301327913</v>
      </c>
      <c r="AX353" s="61" t="str">
        <f t="shared" ca="1" si="227"/>
        <v/>
      </c>
      <c r="AY353" s="69">
        <f t="shared" ca="1" si="238"/>
        <v>9748.7766805507654</v>
      </c>
      <c r="AZ353" s="51">
        <f t="shared" si="228"/>
        <v>851.27429109295372</v>
      </c>
      <c r="BA353" s="55">
        <f t="shared" ca="1" si="229"/>
        <v>8.667287514654734E-2</v>
      </c>
      <c r="BB353" s="55">
        <f t="shared" ca="1" si="239"/>
        <v>-0.68202585040997865</v>
      </c>
      <c r="BC353" s="64">
        <f t="shared" ca="1" si="230"/>
        <v>-299.91853629826414</v>
      </c>
      <c r="BE353" s="52" t="str">
        <f t="shared" ca="1" si="231"/>
        <v/>
      </c>
      <c r="BF353" s="52" t="str">
        <f t="shared" ca="1" si="232"/>
        <v/>
      </c>
      <c r="BG353" s="52">
        <f t="shared" ca="1" si="240"/>
        <v>6.399999999999979</v>
      </c>
      <c r="BH353" s="52" t="str">
        <f t="shared" ca="1" si="241"/>
        <v/>
      </c>
    </row>
    <row r="354" spans="19:60">
      <c r="S354" s="68">
        <f t="shared" si="242"/>
        <v>7</v>
      </c>
      <c r="T354" s="69">
        <f t="shared" si="242"/>
        <v>2</v>
      </c>
      <c r="U354" s="70">
        <f t="shared" si="233"/>
        <v>3</v>
      </c>
      <c r="V354" s="68">
        <f t="shared" si="234"/>
        <v>4</v>
      </c>
      <c r="W354" s="70">
        <f t="shared" si="234"/>
        <v>7</v>
      </c>
      <c r="X354" s="71">
        <f t="shared" si="234"/>
        <v>0.42857142857142855</v>
      </c>
      <c r="Y354" s="71">
        <f t="shared" si="234"/>
        <v>0.5</v>
      </c>
      <c r="Z354" s="69">
        <f t="shared" si="234"/>
        <v>10000</v>
      </c>
      <c r="AA354" s="69">
        <f t="shared" ca="1" si="234"/>
        <v>9821.692076715015</v>
      </c>
      <c r="AB354" s="69">
        <f t="shared" ca="1" si="235"/>
        <v>-178.30792328498501</v>
      </c>
      <c r="AC354" s="69">
        <f t="shared" ca="1" si="236"/>
        <v>179.70767495135402</v>
      </c>
      <c r="AD354" s="73">
        <f t="shared" si="243"/>
        <v>6.2999999999999794</v>
      </c>
      <c r="AE354" s="69">
        <f t="shared" si="244"/>
        <v>0.70000000000000007</v>
      </c>
      <c r="AF354" s="69">
        <f t="shared" si="244"/>
        <v>5.6000000000000005</v>
      </c>
      <c r="AG354" s="78">
        <f t="shared" si="244"/>
        <v>200</v>
      </c>
      <c r="AH354" s="60">
        <f t="shared" si="244"/>
        <v>50</v>
      </c>
      <c r="AI354" s="60">
        <f t="shared" si="244"/>
        <v>280</v>
      </c>
      <c r="AJ354" s="60">
        <f t="shared" si="244"/>
        <v>10280</v>
      </c>
      <c r="AK354" s="60">
        <f t="shared" si="244"/>
        <v>423.30792328498489</v>
      </c>
      <c r="AL354" s="60">
        <f t="shared" si="244"/>
        <v>8.4661584656996975</v>
      </c>
      <c r="AM354" s="60">
        <f t="shared" ca="1" si="244"/>
        <v>-531.22331944923417</v>
      </c>
      <c r="AN354" s="60">
        <f t="shared" ca="1" si="244"/>
        <v>-531.22331944923417</v>
      </c>
      <c r="AO354" s="60">
        <f t="shared" ca="1" si="244"/>
        <v>531.22331944923417</v>
      </c>
      <c r="AP354" s="63">
        <f t="shared" si="220"/>
        <v>35</v>
      </c>
      <c r="AQ354" s="62">
        <f t="shared" si="221"/>
        <v>2.4549457882063059</v>
      </c>
      <c r="AR354" s="62">
        <f t="shared" si="222"/>
        <v>122.74728941031529</v>
      </c>
      <c r="AS354" s="62">
        <f t="shared" si="223"/>
        <v>245.49457882063058</v>
      </c>
      <c r="AT354" s="62">
        <f t="shared" si="224"/>
        <v>-122.74728941031529</v>
      </c>
      <c r="AU354" s="62">
        <f t="shared" si="225"/>
        <v>368.2418682309459</v>
      </c>
      <c r="AV354" s="62">
        <f t="shared" si="226"/>
        <v>-490.98915764126116</v>
      </c>
      <c r="AW354" s="63">
        <f t="shared" si="237"/>
        <v>-122.74728941031526</v>
      </c>
      <c r="AX354" s="61" t="str">
        <f t="shared" ca="1" si="227"/>
        <v/>
      </c>
      <c r="AY354" s="69">
        <f t="shared" ca="1" si="238"/>
        <v>9748.7766805507654</v>
      </c>
      <c r="AZ354" s="51">
        <f t="shared" si="228"/>
        <v>859.23102587220706</v>
      </c>
      <c r="BA354" s="55">
        <f t="shared" ca="1" si="229"/>
        <v>8.7482993679800572E-2</v>
      </c>
      <c r="BB354" s="55">
        <f t="shared" ca="1" si="239"/>
        <v>-0.68840064506909993</v>
      </c>
      <c r="BC354" s="64">
        <f t="shared" ca="1" si="230"/>
        <v>-301.05521269530027</v>
      </c>
      <c r="BE354" s="52" t="str">
        <f t="shared" ca="1" si="231"/>
        <v/>
      </c>
      <c r="BF354" s="52" t="str">
        <f t="shared" ca="1" si="232"/>
        <v/>
      </c>
      <c r="BG354" s="52">
        <f t="shared" ca="1" si="240"/>
        <v>6.2999999999999794</v>
      </c>
      <c r="BH354" s="52" t="str">
        <f t="shared" ca="1" si="241"/>
        <v/>
      </c>
    </row>
    <row r="355" spans="19:60">
      <c r="S355" s="68">
        <f t="shared" si="242"/>
        <v>7</v>
      </c>
      <c r="T355" s="69">
        <f t="shared" si="242"/>
        <v>2</v>
      </c>
      <c r="U355" s="70">
        <f t="shared" si="233"/>
        <v>3</v>
      </c>
      <c r="V355" s="68">
        <f t="shared" si="234"/>
        <v>4</v>
      </c>
      <c r="W355" s="70">
        <f t="shared" si="234"/>
        <v>7</v>
      </c>
      <c r="X355" s="71">
        <f t="shared" si="234"/>
        <v>0.42857142857142855</v>
      </c>
      <c r="Y355" s="71">
        <f t="shared" si="234"/>
        <v>0.5</v>
      </c>
      <c r="Z355" s="69">
        <f t="shared" si="234"/>
        <v>10000</v>
      </c>
      <c r="AA355" s="69">
        <f t="shared" ca="1" si="234"/>
        <v>9821.692076715015</v>
      </c>
      <c r="AB355" s="69">
        <f t="shared" ca="1" si="235"/>
        <v>-178.30792328498501</v>
      </c>
      <c r="AC355" s="69">
        <f t="shared" ca="1" si="236"/>
        <v>179.70767495135402</v>
      </c>
      <c r="AD355" s="73">
        <f t="shared" si="243"/>
        <v>6.1999999999999797</v>
      </c>
      <c r="AE355" s="69">
        <f t="shared" si="244"/>
        <v>0.70000000000000007</v>
      </c>
      <c r="AF355" s="69">
        <f t="shared" si="244"/>
        <v>5.6000000000000005</v>
      </c>
      <c r="AG355" s="78">
        <f t="shared" si="244"/>
        <v>200</v>
      </c>
      <c r="AH355" s="60">
        <f t="shared" si="244"/>
        <v>50</v>
      </c>
      <c r="AI355" s="60">
        <f t="shared" si="244"/>
        <v>280</v>
      </c>
      <c r="AJ355" s="60">
        <f t="shared" si="244"/>
        <v>10280</v>
      </c>
      <c r="AK355" s="60">
        <f t="shared" si="244"/>
        <v>423.30792328498489</v>
      </c>
      <c r="AL355" s="60">
        <f t="shared" si="244"/>
        <v>8.4661584656996975</v>
      </c>
      <c r="AM355" s="60">
        <f t="shared" ca="1" si="244"/>
        <v>-531.22331944923417</v>
      </c>
      <c r="AN355" s="60">
        <f t="shared" ca="1" si="244"/>
        <v>-531.22331944923417</v>
      </c>
      <c r="AO355" s="60">
        <f t="shared" ca="1" si="244"/>
        <v>531.22331944923417</v>
      </c>
      <c r="AP355" s="63">
        <f t="shared" si="220"/>
        <v>35</v>
      </c>
      <c r="AQ355" s="62">
        <f t="shared" si="221"/>
        <v>2.4784126557580204</v>
      </c>
      <c r="AR355" s="62">
        <f t="shared" si="222"/>
        <v>123.92063278790101</v>
      </c>
      <c r="AS355" s="62">
        <f t="shared" si="223"/>
        <v>247.84126557580203</v>
      </c>
      <c r="AT355" s="62">
        <f t="shared" si="224"/>
        <v>-123.92063278790101</v>
      </c>
      <c r="AU355" s="62">
        <f t="shared" si="225"/>
        <v>371.76189836370304</v>
      </c>
      <c r="AV355" s="62">
        <f t="shared" si="226"/>
        <v>-495.68253115160405</v>
      </c>
      <c r="AW355" s="63">
        <f t="shared" si="237"/>
        <v>-123.92063278790101</v>
      </c>
      <c r="AX355" s="61" t="str">
        <f t="shared" ca="1" si="227"/>
        <v/>
      </c>
      <c r="AY355" s="69">
        <f t="shared" ca="1" si="238"/>
        <v>9748.7766805507654</v>
      </c>
      <c r="AZ355" s="51">
        <f t="shared" si="228"/>
        <v>867.44442951530709</v>
      </c>
      <c r="BA355" s="55">
        <f t="shared" ca="1" si="229"/>
        <v>8.8319245068965199E-2</v>
      </c>
      <c r="BB355" s="55">
        <f t="shared" ca="1" si="239"/>
        <v>-0.69498107826561262</v>
      </c>
      <c r="BC355" s="64">
        <f t="shared" ca="1" si="230"/>
        <v>-302.22855607288602</v>
      </c>
      <c r="BE355" s="52" t="str">
        <f t="shared" ca="1" si="231"/>
        <v/>
      </c>
      <c r="BF355" s="52" t="str">
        <f t="shared" ca="1" si="232"/>
        <v/>
      </c>
      <c r="BG355" s="52">
        <f t="shared" ca="1" si="240"/>
        <v>6.1999999999999797</v>
      </c>
      <c r="BH355" s="52" t="str">
        <f t="shared" ca="1" si="241"/>
        <v/>
      </c>
    </row>
    <row r="356" spans="19:60">
      <c r="S356" s="68">
        <f t="shared" si="242"/>
        <v>7</v>
      </c>
      <c r="T356" s="69">
        <f t="shared" si="242"/>
        <v>2</v>
      </c>
      <c r="U356" s="70">
        <f t="shared" si="233"/>
        <v>3</v>
      </c>
      <c r="V356" s="68">
        <f t="shared" si="234"/>
        <v>4</v>
      </c>
      <c r="W356" s="70">
        <f t="shared" si="234"/>
        <v>7</v>
      </c>
      <c r="X356" s="71">
        <f t="shared" si="234"/>
        <v>0.42857142857142855</v>
      </c>
      <c r="Y356" s="71">
        <f t="shared" si="234"/>
        <v>0.5</v>
      </c>
      <c r="Z356" s="69">
        <f t="shared" si="234"/>
        <v>10000</v>
      </c>
      <c r="AA356" s="69">
        <f t="shared" ca="1" si="234"/>
        <v>9821.692076715015</v>
      </c>
      <c r="AB356" s="69">
        <f t="shared" ca="1" si="235"/>
        <v>-178.30792328498501</v>
      </c>
      <c r="AC356" s="69">
        <f t="shared" ca="1" si="236"/>
        <v>179.70767495135402</v>
      </c>
      <c r="AD356" s="73">
        <f t="shared" si="243"/>
        <v>6.0999999999999801</v>
      </c>
      <c r="AE356" s="69">
        <f t="shared" si="244"/>
        <v>0.70000000000000007</v>
      </c>
      <c r="AF356" s="69">
        <f t="shared" si="244"/>
        <v>5.6000000000000005</v>
      </c>
      <c r="AG356" s="78">
        <f t="shared" si="244"/>
        <v>200</v>
      </c>
      <c r="AH356" s="60">
        <f t="shared" si="244"/>
        <v>50</v>
      </c>
      <c r="AI356" s="60">
        <f t="shared" si="244"/>
        <v>280</v>
      </c>
      <c r="AJ356" s="60">
        <f t="shared" si="244"/>
        <v>10280</v>
      </c>
      <c r="AK356" s="60">
        <f t="shared" si="244"/>
        <v>423.30792328498489</v>
      </c>
      <c r="AL356" s="60">
        <f t="shared" si="244"/>
        <v>8.4661584656996975</v>
      </c>
      <c r="AM356" s="60">
        <f t="shared" ca="1" si="244"/>
        <v>-531.22331944923417</v>
      </c>
      <c r="AN356" s="60">
        <f t="shared" ca="1" si="244"/>
        <v>-531.22331944923417</v>
      </c>
      <c r="AO356" s="60">
        <f t="shared" ca="1" si="244"/>
        <v>531.22331944923417</v>
      </c>
      <c r="AP356" s="63">
        <f t="shared" si="220"/>
        <v>35</v>
      </c>
      <c r="AQ356" s="62">
        <f t="shared" si="221"/>
        <v>2.5026489288032341</v>
      </c>
      <c r="AR356" s="62">
        <f t="shared" si="222"/>
        <v>125.1324464401617</v>
      </c>
      <c r="AS356" s="62">
        <f t="shared" si="223"/>
        <v>250.2648928803234</v>
      </c>
      <c r="AT356" s="62">
        <f t="shared" si="224"/>
        <v>-125.1324464401617</v>
      </c>
      <c r="AU356" s="62">
        <f t="shared" si="225"/>
        <v>375.39733932048512</v>
      </c>
      <c r="AV356" s="62">
        <f t="shared" si="226"/>
        <v>-500.5297857606468</v>
      </c>
      <c r="AW356" s="63">
        <f t="shared" si="237"/>
        <v>-125.13244644016169</v>
      </c>
      <c r="AX356" s="61" t="str">
        <f t="shared" ca="1" si="227"/>
        <v/>
      </c>
      <c r="AY356" s="69">
        <f t="shared" ca="1" si="238"/>
        <v>9748.7766805507654</v>
      </c>
      <c r="AZ356" s="51">
        <f t="shared" si="228"/>
        <v>875.92712508113186</v>
      </c>
      <c r="BA356" s="55">
        <f t="shared" ca="1" si="229"/>
        <v>8.9182914536463084E-2</v>
      </c>
      <c r="BB356" s="55">
        <f t="shared" ca="1" si="239"/>
        <v>-0.70177726337020752</v>
      </c>
      <c r="BC356" s="64">
        <f t="shared" ca="1" si="230"/>
        <v>-303.4403697251467</v>
      </c>
      <c r="BE356" s="52" t="str">
        <f t="shared" ca="1" si="231"/>
        <v/>
      </c>
      <c r="BF356" s="52" t="str">
        <f t="shared" ca="1" si="232"/>
        <v/>
      </c>
      <c r="BG356" s="52">
        <f t="shared" ca="1" si="240"/>
        <v>6.0999999999999801</v>
      </c>
      <c r="BH356" s="52" t="str">
        <f t="shared" ca="1" si="241"/>
        <v/>
      </c>
    </row>
    <row r="357" spans="19:60">
      <c r="S357" s="68">
        <f t="shared" si="242"/>
        <v>7</v>
      </c>
      <c r="T357" s="69">
        <f t="shared" si="242"/>
        <v>2</v>
      </c>
      <c r="U357" s="70">
        <f t="shared" si="233"/>
        <v>3</v>
      </c>
      <c r="V357" s="68">
        <f t="shared" si="234"/>
        <v>4</v>
      </c>
      <c r="W357" s="70">
        <f t="shared" si="234"/>
        <v>7</v>
      </c>
      <c r="X357" s="71">
        <f t="shared" si="234"/>
        <v>0.42857142857142855</v>
      </c>
      <c r="Y357" s="71">
        <f t="shared" si="234"/>
        <v>0.5</v>
      </c>
      <c r="Z357" s="69">
        <f t="shared" si="234"/>
        <v>10000</v>
      </c>
      <c r="AA357" s="69">
        <f t="shared" ca="1" si="234"/>
        <v>9821.692076715015</v>
      </c>
      <c r="AB357" s="69">
        <f t="shared" ca="1" si="235"/>
        <v>-178.30792328498501</v>
      </c>
      <c r="AC357" s="69">
        <f t="shared" ca="1" si="236"/>
        <v>179.70767495135402</v>
      </c>
      <c r="AD357" s="73">
        <f t="shared" si="243"/>
        <v>5.9999999999999805</v>
      </c>
      <c r="AE357" s="69">
        <f t="shared" si="244"/>
        <v>0.70000000000000007</v>
      </c>
      <c r="AF357" s="69">
        <f t="shared" si="244"/>
        <v>5.6000000000000005</v>
      </c>
      <c r="AG357" s="78">
        <f t="shared" si="244"/>
        <v>200</v>
      </c>
      <c r="AH357" s="60">
        <f t="shared" si="244"/>
        <v>50</v>
      </c>
      <c r="AI357" s="60">
        <f t="shared" si="244"/>
        <v>280</v>
      </c>
      <c r="AJ357" s="60">
        <f t="shared" si="244"/>
        <v>10280</v>
      </c>
      <c r="AK357" s="60">
        <f t="shared" si="244"/>
        <v>423.30792328498489</v>
      </c>
      <c r="AL357" s="60">
        <f t="shared" si="244"/>
        <v>8.4661584656996975</v>
      </c>
      <c r="AM357" s="60">
        <f t="shared" ca="1" si="244"/>
        <v>-531.22331944923417</v>
      </c>
      <c r="AN357" s="60">
        <f t="shared" ca="1" si="244"/>
        <v>-531.22331944923417</v>
      </c>
      <c r="AO357" s="60">
        <f t="shared" ca="1" si="244"/>
        <v>531.22331944923417</v>
      </c>
      <c r="AP357" s="63">
        <f t="shared" si="220"/>
        <v>35</v>
      </c>
      <c r="AQ357" s="62">
        <f t="shared" si="221"/>
        <v>2.5276930776166209</v>
      </c>
      <c r="AR357" s="62">
        <f t="shared" si="222"/>
        <v>126.38465388083104</v>
      </c>
      <c r="AS357" s="62">
        <f t="shared" si="223"/>
        <v>252.76930776166208</v>
      </c>
      <c r="AT357" s="62">
        <f t="shared" si="224"/>
        <v>-126.38465388083104</v>
      </c>
      <c r="AU357" s="62">
        <f t="shared" si="225"/>
        <v>379.15396164249313</v>
      </c>
      <c r="AV357" s="62">
        <f t="shared" si="226"/>
        <v>-505.53861552332415</v>
      </c>
      <c r="AW357" s="63">
        <f t="shared" si="237"/>
        <v>-126.38465388083102</v>
      </c>
      <c r="AX357" s="61" t="str">
        <f t="shared" ca="1" si="227"/>
        <v/>
      </c>
      <c r="AY357" s="69">
        <f t="shared" ca="1" si="238"/>
        <v>9748.7766805507654</v>
      </c>
      <c r="AZ357" s="51">
        <f t="shared" si="228"/>
        <v>884.69257716581728</v>
      </c>
      <c r="BA357" s="55">
        <f t="shared" ca="1" si="229"/>
        <v>9.0075372986210905E-2</v>
      </c>
      <c r="BB357" s="55">
        <f t="shared" ca="1" si="239"/>
        <v>-0.7087999879782888</v>
      </c>
      <c r="BC357" s="64">
        <f t="shared" ca="1" si="230"/>
        <v>-304.69257716581603</v>
      </c>
      <c r="BE357" s="52" t="str">
        <f t="shared" ca="1" si="231"/>
        <v/>
      </c>
      <c r="BF357" s="52" t="str">
        <f t="shared" ca="1" si="232"/>
        <v/>
      </c>
      <c r="BG357" s="52">
        <f t="shared" ca="1" si="240"/>
        <v>5.9999999999999805</v>
      </c>
      <c r="BH357" s="52" t="str">
        <f t="shared" ca="1" si="241"/>
        <v/>
      </c>
    </row>
    <row r="358" spans="19:60">
      <c r="S358" s="68">
        <f t="shared" si="242"/>
        <v>7</v>
      </c>
      <c r="T358" s="69">
        <f t="shared" si="242"/>
        <v>2</v>
      </c>
      <c r="U358" s="70">
        <f t="shared" si="233"/>
        <v>3</v>
      </c>
      <c r="V358" s="68">
        <f t="shared" si="234"/>
        <v>4</v>
      </c>
      <c r="W358" s="70">
        <f t="shared" si="234"/>
        <v>7</v>
      </c>
      <c r="X358" s="71">
        <f t="shared" si="234"/>
        <v>0.42857142857142855</v>
      </c>
      <c r="Y358" s="71">
        <f t="shared" si="234"/>
        <v>0.5</v>
      </c>
      <c r="Z358" s="69">
        <f t="shared" si="234"/>
        <v>10000</v>
      </c>
      <c r="AA358" s="69">
        <f t="shared" ca="1" si="234"/>
        <v>9821.692076715015</v>
      </c>
      <c r="AB358" s="69">
        <f t="shared" ca="1" si="235"/>
        <v>-178.30792328498501</v>
      </c>
      <c r="AC358" s="69">
        <f t="shared" ca="1" si="236"/>
        <v>179.70767495135402</v>
      </c>
      <c r="AD358" s="73">
        <f t="shared" si="243"/>
        <v>5.8999999999999808</v>
      </c>
      <c r="AE358" s="69">
        <f t="shared" si="244"/>
        <v>0.70000000000000007</v>
      </c>
      <c r="AF358" s="69">
        <f t="shared" si="244"/>
        <v>5.6000000000000005</v>
      </c>
      <c r="AG358" s="78">
        <f t="shared" si="244"/>
        <v>200</v>
      </c>
      <c r="AH358" s="60">
        <f t="shared" si="244"/>
        <v>50</v>
      </c>
      <c r="AI358" s="60">
        <f t="shared" si="244"/>
        <v>280</v>
      </c>
      <c r="AJ358" s="60">
        <f t="shared" si="244"/>
        <v>10280</v>
      </c>
      <c r="AK358" s="60">
        <f t="shared" si="244"/>
        <v>423.30792328498489</v>
      </c>
      <c r="AL358" s="60">
        <f t="shared" si="244"/>
        <v>8.4661584656996975</v>
      </c>
      <c r="AM358" s="60">
        <f t="shared" ca="1" si="244"/>
        <v>-531.22331944923417</v>
      </c>
      <c r="AN358" s="60">
        <f t="shared" ca="1" si="244"/>
        <v>-531.22331944923417</v>
      </c>
      <c r="AO358" s="60">
        <f t="shared" ca="1" si="244"/>
        <v>531.22331944923417</v>
      </c>
      <c r="AP358" s="63">
        <f t="shared" si="220"/>
        <v>35</v>
      </c>
      <c r="AQ358" s="62">
        <f t="shared" si="221"/>
        <v>2.5535861806270725</v>
      </c>
      <c r="AR358" s="62">
        <f t="shared" si="222"/>
        <v>127.67930903135363</v>
      </c>
      <c r="AS358" s="62">
        <f t="shared" si="223"/>
        <v>255.35861806270725</v>
      </c>
      <c r="AT358" s="62">
        <f t="shared" si="224"/>
        <v>-127.67930903135363</v>
      </c>
      <c r="AU358" s="62">
        <f t="shared" si="225"/>
        <v>383.03792709406088</v>
      </c>
      <c r="AV358" s="62">
        <f t="shared" si="226"/>
        <v>-510.7172361254145</v>
      </c>
      <c r="AW358" s="63">
        <f t="shared" si="237"/>
        <v>-127.67930903135363</v>
      </c>
      <c r="AX358" s="61" t="str">
        <f t="shared" ca="1" si="227"/>
        <v/>
      </c>
      <c r="AY358" s="69">
        <f t="shared" ca="1" si="238"/>
        <v>9748.7766805507654</v>
      </c>
      <c r="AZ358" s="51">
        <f t="shared" si="228"/>
        <v>893.75516321947543</v>
      </c>
      <c r="BA358" s="55">
        <f t="shared" ca="1" si="229"/>
        <v>9.0998084264763759E-2</v>
      </c>
      <c r="BB358" s="55">
        <f t="shared" ca="1" si="239"/>
        <v>-0.71606077104766142</v>
      </c>
      <c r="BC358" s="64">
        <f t="shared" ca="1" si="230"/>
        <v>-305.98723231633863</v>
      </c>
      <c r="BE358" s="52" t="str">
        <f t="shared" ca="1" si="231"/>
        <v/>
      </c>
      <c r="BF358" s="52" t="str">
        <f t="shared" ca="1" si="232"/>
        <v/>
      </c>
      <c r="BG358" s="52">
        <f t="shared" ca="1" si="240"/>
        <v>5.8999999999999808</v>
      </c>
      <c r="BH358" s="52" t="str">
        <f t="shared" ca="1" si="241"/>
        <v/>
      </c>
    </row>
    <row r="359" spans="19:60">
      <c r="S359" s="68">
        <f t="shared" si="242"/>
        <v>7</v>
      </c>
      <c r="T359" s="69">
        <f t="shared" si="242"/>
        <v>2</v>
      </c>
      <c r="U359" s="70">
        <f t="shared" si="233"/>
        <v>3</v>
      </c>
      <c r="V359" s="68">
        <f t="shared" si="234"/>
        <v>4</v>
      </c>
      <c r="W359" s="70">
        <f t="shared" si="234"/>
        <v>7</v>
      </c>
      <c r="X359" s="71">
        <f t="shared" si="234"/>
        <v>0.42857142857142855</v>
      </c>
      <c r="Y359" s="71">
        <f t="shared" si="234"/>
        <v>0.5</v>
      </c>
      <c r="Z359" s="69">
        <f t="shared" si="234"/>
        <v>10000</v>
      </c>
      <c r="AA359" s="69">
        <f t="shared" ca="1" si="234"/>
        <v>9821.692076715015</v>
      </c>
      <c r="AB359" s="69">
        <f t="shared" ca="1" si="235"/>
        <v>-178.30792328498501</v>
      </c>
      <c r="AC359" s="69">
        <f t="shared" ca="1" si="236"/>
        <v>179.70767495135402</v>
      </c>
      <c r="AD359" s="73">
        <f t="shared" si="243"/>
        <v>5.7999999999999812</v>
      </c>
      <c r="AE359" s="69">
        <f t="shared" si="244"/>
        <v>0.70000000000000007</v>
      </c>
      <c r="AF359" s="69">
        <f t="shared" si="244"/>
        <v>5.6000000000000005</v>
      </c>
      <c r="AG359" s="78">
        <f t="shared" si="244"/>
        <v>200</v>
      </c>
      <c r="AH359" s="60">
        <f t="shared" si="244"/>
        <v>50</v>
      </c>
      <c r="AI359" s="60">
        <f t="shared" si="244"/>
        <v>280</v>
      </c>
      <c r="AJ359" s="60">
        <f t="shared" si="244"/>
        <v>10280</v>
      </c>
      <c r="AK359" s="60">
        <f t="shared" si="244"/>
        <v>423.30792328498489</v>
      </c>
      <c r="AL359" s="60">
        <f t="shared" si="244"/>
        <v>8.4661584656996975</v>
      </c>
      <c r="AM359" s="60">
        <f t="shared" ca="1" si="244"/>
        <v>-531.22331944923417</v>
      </c>
      <c r="AN359" s="60">
        <f t="shared" ca="1" si="244"/>
        <v>-531.22331944923417</v>
      </c>
      <c r="AO359" s="60">
        <f t="shared" ca="1" si="244"/>
        <v>531.22331944923417</v>
      </c>
      <c r="AP359" s="63">
        <f t="shared" si="220"/>
        <v>35</v>
      </c>
      <c r="AQ359" s="62">
        <f t="shared" si="221"/>
        <v>2.5803721492585736</v>
      </c>
      <c r="AR359" s="62">
        <f t="shared" si="222"/>
        <v>129.01860746292868</v>
      </c>
      <c r="AS359" s="62">
        <f t="shared" si="223"/>
        <v>258.03721492585737</v>
      </c>
      <c r="AT359" s="62">
        <f t="shared" si="224"/>
        <v>-129.01860746292868</v>
      </c>
      <c r="AU359" s="62">
        <f t="shared" si="225"/>
        <v>387.05582238878605</v>
      </c>
      <c r="AV359" s="62">
        <f t="shared" si="226"/>
        <v>-516.07442985171474</v>
      </c>
      <c r="AW359" s="63">
        <f t="shared" si="237"/>
        <v>-129.01860746292868</v>
      </c>
      <c r="AX359" s="61" t="str">
        <f t="shared" ca="1" si="227"/>
        <v/>
      </c>
      <c r="AY359" s="69">
        <f t="shared" ca="1" si="238"/>
        <v>9748.7766805507654</v>
      </c>
      <c r="AZ359" s="51">
        <f t="shared" si="228"/>
        <v>903.13025224050079</v>
      </c>
      <c r="BA359" s="55">
        <f t="shared" ca="1" si="229"/>
        <v>9.1952613173611503E-2</v>
      </c>
      <c r="BB359" s="55">
        <f t="shared" ca="1" si="239"/>
        <v>-0.72357192594701214</v>
      </c>
      <c r="BC359" s="64">
        <f t="shared" ca="1" si="230"/>
        <v>-307.32653074791369</v>
      </c>
      <c r="BE359" s="52" t="str">
        <f t="shared" ca="1" si="231"/>
        <v/>
      </c>
      <c r="BF359" s="52" t="str">
        <f t="shared" ca="1" si="232"/>
        <v/>
      </c>
      <c r="BG359" s="52">
        <f t="shared" ca="1" si="240"/>
        <v>5.7999999999999812</v>
      </c>
      <c r="BH359" s="52" t="str">
        <f t="shared" ca="1" si="241"/>
        <v/>
      </c>
    </row>
    <row r="360" spans="19:60">
      <c r="S360" s="68">
        <f t="shared" si="242"/>
        <v>7</v>
      </c>
      <c r="T360" s="69">
        <f t="shared" si="242"/>
        <v>2</v>
      </c>
      <c r="U360" s="70">
        <f t="shared" si="233"/>
        <v>3</v>
      </c>
      <c r="V360" s="68">
        <f t="shared" si="234"/>
        <v>4</v>
      </c>
      <c r="W360" s="70">
        <f t="shared" si="234"/>
        <v>7</v>
      </c>
      <c r="X360" s="71">
        <f t="shared" si="234"/>
        <v>0.42857142857142855</v>
      </c>
      <c r="Y360" s="71">
        <f t="shared" si="234"/>
        <v>0.5</v>
      </c>
      <c r="Z360" s="69">
        <f t="shared" si="234"/>
        <v>10000</v>
      </c>
      <c r="AA360" s="69">
        <f t="shared" ca="1" si="234"/>
        <v>9821.692076715015</v>
      </c>
      <c r="AB360" s="69">
        <f t="shared" ca="1" si="235"/>
        <v>-178.30792328498501</v>
      </c>
      <c r="AC360" s="69">
        <f t="shared" ca="1" si="236"/>
        <v>179.70767495135402</v>
      </c>
      <c r="AD360" s="73">
        <f t="shared" si="243"/>
        <v>5.6999999999999815</v>
      </c>
      <c r="AE360" s="69">
        <f t="shared" si="244"/>
        <v>0.70000000000000007</v>
      </c>
      <c r="AF360" s="69">
        <f t="shared" si="244"/>
        <v>5.6000000000000005</v>
      </c>
      <c r="AG360" s="78">
        <f t="shared" si="244"/>
        <v>200</v>
      </c>
      <c r="AH360" s="60">
        <f t="shared" si="244"/>
        <v>50</v>
      </c>
      <c r="AI360" s="60">
        <f t="shared" si="244"/>
        <v>280</v>
      </c>
      <c r="AJ360" s="60">
        <f t="shared" si="244"/>
        <v>10280</v>
      </c>
      <c r="AK360" s="60">
        <f t="shared" si="244"/>
        <v>423.30792328498489</v>
      </c>
      <c r="AL360" s="60">
        <f t="shared" si="244"/>
        <v>8.4661584656996975</v>
      </c>
      <c r="AM360" s="60">
        <f t="shared" ca="1" si="244"/>
        <v>-531.22331944923417</v>
      </c>
      <c r="AN360" s="60">
        <f t="shared" ca="1" si="244"/>
        <v>-531.22331944923417</v>
      </c>
      <c r="AO360" s="60">
        <f t="shared" ca="1" si="244"/>
        <v>531.22331944923417</v>
      </c>
      <c r="AP360" s="63">
        <f t="shared" si="220"/>
        <v>35</v>
      </c>
      <c r="AQ360" s="62">
        <f t="shared" si="221"/>
        <v>2.6080979764385486</v>
      </c>
      <c r="AR360" s="62">
        <f t="shared" si="222"/>
        <v>130.40489882192742</v>
      </c>
      <c r="AS360" s="62">
        <f t="shared" si="223"/>
        <v>260.80979764385484</v>
      </c>
      <c r="AT360" s="62">
        <f t="shared" si="224"/>
        <v>-130.40489882192742</v>
      </c>
      <c r="AU360" s="62">
        <f t="shared" si="225"/>
        <v>391.21469646578225</v>
      </c>
      <c r="AV360" s="62">
        <f t="shared" si="226"/>
        <v>-521.61959528770967</v>
      </c>
      <c r="AW360" s="63">
        <f t="shared" si="237"/>
        <v>-130.40489882192742</v>
      </c>
      <c r="AX360" s="61" t="str">
        <f t="shared" ca="1" si="227"/>
        <v/>
      </c>
      <c r="AY360" s="69">
        <f t="shared" ca="1" si="238"/>
        <v>9748.7766805507654</v>
      </c>
      <c r="AZ360" s="51">
        <f t="shared" si="228"/>
        <v>912.83429175349193</v>
      </c>
      <c r="BA360" s="55">
        <f t="shared" ca="1" si="229"/>
        <v>9.2940634324874954E-2</v>
      </c>
      <c r="BB360" s="55">
        <f t="shared" ca="1" si="239"/>
        <v>-0.7313466301410767</v>
      </c>
      <c r="BC360" s="64">
        <f t="shared" ca="1" si="230"/>
        <v>-308.71282210691243</v>
      </c>
      <c r="BE360" s="52" t="str">
        <f t="shared" ca="1" si="231"/>
        <v/>
      </c>
      <c r="BF360" s="52" t="str">
        <f t="shared" ca="1" si="232"/>
        <v/>
      </c>
      <c r="BG360" s="52">
        <f t="shared" ca="1" si="240"/>
        <v>5.6999999999999815</v>
      </c>
      <c r="BH360" s="52" t="str">
        <f t="shared" ca="1" si="241"/>
        <v/>
      </c>
    </row>
    <row r="361" spans="19:60">
      <c r="S361" s="68">
        <f t="shared" si="242"/>
        <v>7</v>
      </c>
      <c r="T361" s="69">
        <f t="shared" si="242"/>
        <v>2</v>
      </c>
      <c r="U361" s="70">
        <f t="shared" si="233"/>
        <v>3</v>
      </c>
      <c r="V361" s="68">
        <f t="shared" si="234"/>
        <v>4</v>
      </c>
      <c r="W361" s="70">
        <f t="shared" si="234"/>
        <v>7</v>
      </c>
      <c r="X361" s="71">
        <f t="shared" si="234"/>
        <v>0.42857142857142855</v>
      </c>
      <c r="Y361" s="71">
        <f t="shared" si="234"/>
        <v>0.5</v>
      </c>
      <c r="Z361" s="69">
        <f t="shared" si="234"/>
        <v>10000</v>
      </c>
      <c r="AA361" s="69">
        <f t="shared" ca="1" si="234"/>
        <v>9821.692076715015</v>
      </c>
      <c r="AB361" s="69">
        <f t="shared" ca="1" si="235"/>
        <v>-178.30792328498501</v>
      </c>
      <c r="AC361" s="69">
        <f t="shared" ca="1" si="236"/>
        <v>179.70767495135402</v>
      </c>
      <c r="AD361" s="73">
        <f t="shared" si="243"/>
        <v>5.5999999999999819</v>
      </c>
      <c r="AE361" s="69">
        <f t="shared" si="244"/>
        <v>0.70000000000000007</v>
      </c>
      <c r="AF361" s="69">
        <f t="shared" si="244"/>
        <v>5.6000000000000005</v>
      </c>
      <c r="AG361" s="78">
        <f t="shared" si="244"/>
        <v>200</v>
      </c>
      <c r="AH361" s="60">
        <f t="shared" si="244"/>
        <v>50</v>
      </c>
      <c r="AI361" s="60">
        <f t="shared" si="244"/>
        <v>280</v>
      </c>
      <c r="AJ361" s="60">
        <f t="shared" si="244"/>
        <v>10280</v>
      </c>
      <c r="AK361" s="60">
        <f t="shared" si="244"/>
        <v>423.30792328498489</v>
      </c>
      <c r="AL361" s="60">
        <f t="shared" si="244"/>
        <v>8.4661584656996975</v>
      </c>
      <c r="AM361" s="60">
        <f t="shared" ca="1" si="244"/>
        <v>-531.22331944923417</v>
      </c>
      <c r="AN361" s="60">
        <f t="shared" ca="1" si="244"/>
        <v>-531.22331944923417</v>
      </c>
      <c r="AO361" s="60">
        <f t="shared" ca="1" si="244"/>
        <v>531.22331944923417</v>
      </c>
      <c r="AP361" s="63">
        <f t="shared" si="220"/>
        <v>35</v>
      </c>
      <c r="AQ361" s="62">
        <f t="shared" si="221"/>
        <v>2.6368140117320937</v>
      </c>
      <c r="AR361" s="62">
        <f t="shared" si="222"/>
        <v>131.8407005866047</v>
      </c>
      <c r="AS361" s="62">
        <f t="shared" si="223"/>
        <v>263.68140117320939</v>
      </c>
      <c r="AT361" s="62">
        <f t="shared" si="224"/>
        <v>-131.8407005866047</v>
      </c>
      <c r="AU361" s="62">
        <f t="shared" si="225"/>
        <v>395.52210175981406</v>
      </c>
      <c r="AV361" s="62">
        <f t="shared" si="226"/>
        <v>-527.36280234641879</v>
      </c>
      <c r="AW361" s="63">
        <f t="shared" si="237"/>
        <v>-131.84070058660473</v>
      </c>
      <c r="AX361" s="61" t="str">
        <f t="shared" ca="1" si="227"/>
        <v/>
      </c>
      <c r="AY361" s="69">
        <f t="shared" ca="1" si="238"/>
        <v>9748.7766805507654</v>
      </c>
      <c r="AZ361" s="51">
        <f t="shared" si="228"/>
        <v>922.88490410623285</v>
      </c>
      <c r="BA361" s="55">
        <f t="shared" ca="1" si="229"/>
        <v>9.3963941945826399E-2</v>
      </c>
      <c r="BB361" s="55">
        <f t="shared" ca="1" si="239"/>
        <v>-0.73939900234207256</v>
      </c>
      <c r="BC361" s="64">
        <f t="shared" ca="1" si="230"/>
        <v>-310.14862387158973</v>
      </c>
      <c r="BE361" s="52" t="str">
        <f t="shared" ca="1" si="231"/>
        <v/>
      </c>
      <c r="BF361" s="52" t="str">
        <f t="shared" ca="1" si="232"/>
        <v/>
      </c>
      <c r="BG361" s="52">
        <f t="shared" ca="1" si="240"/>
        <v>5.5999999999999819</v>
      </c>
      <c r="BH361" s="52" t="str">
        <f t="shared" ca="1" si="241"/>
        <v/>
      </c>
    </row>
    <row r="362" spans="19:60">
      <c r="S362" s="68">
        <f t="shared" si="242"/>
        <v>7</v>
      </c>
      <c r="T362" s="69">
        <f t="shared" si="242"/>
        <v>2</v>
      </c>
      <c r="U362" s="70">
        <f t="shared" si="233"/>
        <v>3</v>
      </c>
      <c r="V362" s="68">
        <f t="shared" ref="V362:AA377" si="245">V361</f>
        <v>4</v>
      </c>
      <c r="W362" s="70">
        <f t="shared" si="245"/>
        <v>7</v>
      </c>
      <c r="X362" s="71">
        <f t="shared" si="245"/>
        <v>0.42857142857142855</v>
      </c>
      <c r="Y362" s="71">
        <f t="shared" si="245"/>
        <v>0.5</v>
      </c>
      <c r="Z362" s="69">
        <f t="shared" si="245"/>
        <v>10000</v>
      </c>
      <c r="AA362" s="69">
        <f t="shared" ca="1" si="245"/>
        <v>9821.692076715015</v>
      </c>
      <c r="AB362" s="69">
        <f t="shared" ca="1" si="235"/>
        <v>-178.30792328498501</v>
      </c>
      <c r="AC362" s="69">
        <f t="shared" ca="1" si="236"/>
        <v>179.70767495135402</v>
      </c>
      <c r="AD362" s="73">
        <f t="shared" si="243"/>
        <v>5.4999999999999822</v>
      </c>
      <c r="AE362" s="69">
        <f t="shared" si="244"/>
        <v>0.70000000000000007</v>
      </c>
      <c r="AF362" s="69">
        <f t="shared" si="244"/>
        <v>5.6000000000000005</v>
      </c>
      <c r="AG362" s="78">
        <f t="shared" si="244"/>
        <v>200</v>
      </c>
      <c r="AH362" s="60">
        <f t="shared" si="244"/>
        <v>50</v>
      </c>
      <c r="AI362" s="60">
        <f t="shared" si="244"/>
        <v>280</v>
      </c>
      <c r="AJ362" s="60">
        <f t="shared" si="244"/>
        <v>10280</v>
      </c>
      <c r="AK362" s="60">
        <f t="shared" si="244"/>
        <v>423.30792328498489</v>
      </c>
      <c r="AL362" s="60">
        <f t="shared" si="244"/>
        <v>8.4661584656996975</v>
      </c>
      <c r="AM362" s="60">
        <f t="shared" ca="1" si="244"/>
        <v>-531.22331944923417</v>
      </c>
      <c r="AN362" s="60">
        <f t="shared" ca="1" si="244"/>
        <v>-531.22331944923417</v>
      </c>
      <c r="AO362" s="60">
        <f t="shared" ca="1" si="244"/>
        <v>531.22331944923417</v>
      </c>
      <c r="AP362" s="63">
        <f t="shared" si="220"/>
        <v>35</v>
      </c>
      <c r="AQ362" s="62">
        <f t="shared" si="221"/>
        <v>2.6665742664908594</v>
      </c>
      <c r="AR362" s="62">
        <f t="shared" si="222"/>
        <v>133.32871332454297</v>
      </c>
      <c r="AS362" s="62">
        <f t="shared" si="223"/>
        <v>266.65742664908595</v>
      </c>
      <c r="AT362" s="62">
        <f t="shared" si="224"/>
        <v>-133.32871332454297</v>
      </c>
      <c r="AU362" s="62">
        <f t="shared" si="225"/>
        <v>399.98613997362895</v>
      </c>
      <c r="AV362" s="62">
        <f t="shared" si="226"/>
        <v>-533.3148532981719</v>
      </c>
      <c r="AW362" s="63">
        <f t="shared" si="237"/>
        <v>-133.32871332454295</v>
      </c>
      <c r="AX362" s="61" t="str">
        <f t="shared" ca="1" si="227"/>
        <v/>
      </c>
      <c r="AY362" s="69">
        <f t="shared" ca="1" si="238"/>
        <v>9748.7766805507654</v>
      </c>
      <c r="AZ362" s="51">
        <f t="shared" si="228"/>
        <v>933.30099327180085</v>
      </c>
      <c r="BA362" s="55">
        <f t="shared" ca="1" si="229"/>
        <v>9.5024460752994283E-2</v>
      </c>
      <c r="BB362" s="55">
        <f t="shared" ca="1" si="239"/>
        <v>-0.74774418807764964</v>
      </c>
      <c r="BC362" s="64">
        <f t="shared" ca="1" si="230"/>
        <v>-311.63663660952795</v>
      </c>
      <c r="BE362" s="52" t="str">
        <f t="shared" ca="1" si="231"/>
        <v/>
      </c>
      <c r="BF362" s="52" t="str">
        <f t="shared" ca="1" si="232"/>
        <v/>
      </c>
      <c r="BG362" s="52">
        <f t="shared" ca="1" si="240"/>
        <v>5.4999999999999822</v>
      </c>
      <c r="BH362" s="52" t="str">
        <f t="shared" ca="1" si="241"/>
        <v/>
      </c>
    </row>
    <row r="363" spans="19:60">
      <c r="S363" s="68">
        <f t="shared" ref="S363:T378" si="246">S362</f>
        <v>7</v>
      </c>
      <c r="T363" s="69">
        <f t="shared" si="246"/>
        <v>2</v>
      </c>
      <c r="U363" s="70">
        <f t="shared" si="233"/>
        <v>3</v>
      </c>
      <c r="V363" s="68">
        <f t="shared" si="245"/>
        <v>4</v>
      </c>
      <c r="W363" s="70">
        <f t="shared" si="245"/>
        <v>7</v>
      </c>
      <c r="X363" s="71">
        <f t="shared" si="245"/>
        <v>0.42857142857142855</v>
      </c>
      <c r="Y363" s="71">
        <f t="shared" si="245"/>
        <v>0.5</v>
      </c>
      <c r="Z363" s="69">
        <f t="shared" si="245"/>
        <v>10000</v>
      </c>
      <c r="AA363" s="69">
        <f t="shared" ca="1" si="245"/>
        <v>9821.692076715015</v>
      </c>
      <c r="AB363" s="69">
        <f t="shared" ca="1" si="235"/>
        <v>-178.30792328498501</v>
      </c>
      <c r="AC363" s="69">
        <f t="shared" ca="1" si="236"/>
        <v>179.70767495135402</v>
      </c>
      <c r="AD363" s="73">
        <f t="shared" si="243"/>
        <v>5.3999999999999826</v>
      </c>
      <c r="AE363" s="69">
        <f t="shared" ref="AE363:AO378" si="247">AE362</f>
        <v>0.70000000000000007</v>
      </c>
      <c r="AF363" s="69">
        <f t="shared" si="247"/>
        <v>5.6000000000000005</v>
      </c>
      <c r="AG363" s="78">
        <f t="shared" si="247"/>
        <v>200</v>
      </c>
      <c r="AH363" s="60">
        <f t="shared" si="247"/>
        <v>50</v>
      </c>
      <c r="AI363" s="60">
        <f t="shared" si="247"/>
        <v>280</v>
      </c>
      <c r="AJ363" s="60">
        <f t="shared" si="247"/>
        <v>10280</v>
      </c>
      <c r="AK363" s="60">
        <f t="shared" si="247"/>
        <v>423.30792328498489</v>
      </c>
      <c r="AL363" s="60">
        <f t="shared" si="247"/>
        <v>8.4661584656996975</v>
      </c>
      <c r="AM363" s="60">
        <f t="shared" ca="1" si="247"/>
        <v>-531.22331944923417</v>
      </c>
      <c r="AN363" s="60">
        <f t="shared" ca="1" si="247"/>
        <v>-531.22331944923417</v>
      </c>
      <c r="AO363" s="60">
        <f t="shared" ca="1" si="247"/>
        <v>531.22331944923417</v>
      </c>
      <c r="AP363" s="63">
        <f t="shared" si="220"/>
        <v>35</v>
      </c>
      <c r="AQ363" s="62">
        <f t="shared" si="221"/>
        <v>2.6974367529073566</v>
      </c>
      <c r="AR363" s="62">
        <f t="shared" si="222"/>
        <v>134.87183764536783</v>
      </c>
      <c r="AS363" s="62">
        <f t="shared" si="223"/>
        <v>269.74367529073567</v>
      </c>
      <c r="AT363" s="62">
        <f t="shared" si="224"/>
        <v>-134.87183764536783</v>
      </c>
      <c r="AU363" s="62">
        <f t="shared" si="225"/>
        <v>404.61551293610353</v>
      </c>
      <c r="AV363" s="62">
        <f t="shared" si="226"/>
        <v>-539.48735058147133</v>
      </c>
      <c r="AW363" s="63">
        <f t="shared" si="237"/>
        <v>-134.8718376453678</v>
      </c>
      <c r="AX363" s="61" t="str">
        <f t="shared" ca="1" si="227"/>
        <v/>
      </c>
      <c r="AY363" s="69">
        <f t="shared" ca="1" si="238"/>
        <v>9748.7766805507654</v>
      </c>
      <c r="AZ363" s="51">
        <f t="shared" si="228"/>
        <v>944.10286351757486</v>
      </c>
      <c r="BA363" s="55">
        <f t="shared" ca="1" si="229"/>
        <v>9.6124258034501683E-2</v>
      </c>
      <c r="BB363" s="55">
        <f t="shared" ca="1" si="239"/>
        <v>-0.75639845476639633</v>
      </c>
      <c r="BC363" s="64">
        <f t="shared" ca="1" si="230"/>
        <v>-313.17976093035281</v>
      </c>
      <c r="BE363" s="52" t="str">
        <f t="shared" ca="1" si="231"/>
        <v/>
      </c>
      <c r="BF363" s="52" t="str">
        <f t="shared" ca="1" si="232"/>
        <v/>
      </c>
      <c r="BG363" s="52">
        <f t="shared" ca="1" si="240"/>
        <v>5.3999999999999826</v>
      </c>
      <c r="BH363" s="52" t="str">
        <f t="shared" ca="1" si="241"/>
        <v/>
      </c>
    </row>
    <row r="364" spans="19:60">
      <c r="S364" s="68">
        <f t="shared" si="246"/>
        <v>7</v>
      </c>
      <c r="T364" s="69">
        <f t="shared" si="246"/>
        <v>2</v>
      </c>
      <c r="U364" s="70">
        <f t="shared" si="233"/>
        <v>3</v>
      </c>
      <c r="V364" s="68">
        <f t="shared" si="245"/>
        <v>4</v>
      </c>
      <c r="W364" s="70">
        <f t="shared" si="245"/>
        <v>7</v>
      </c>
      <c r="X364" s="71">
        <f t="shared" si="245"/>
        <v>0.42857142857142855</v>
      </c>
      <c r="Y364" s="71">
        <f t="shared" si="245"/>
        <v>0.5</v>
      </c>
      <c r="Z364" s="69">
        <f t="shared" si="245"/>
        <v>10000</v>
      </c>
      <c r="AA364" s="69">
        <f t="shared" ca="1" si="245"/>
        <v>9821.692076715015</v>
      </c>
      <c r="AB364" s="69">
        <f t="shared" ca="1" si="235"/>
        <v>-178.30792328498501</v>
      </c>
      <c r="AC364" s="69">
        <f t="shared" ca="1" si="236"/>
        <v>179.70767495135402</v>
      </c>
      <c r="AD364" s="73">
        <f t="shared" si="243"/>
        <v>5.2999999999999829</v>
      </c>
      <c r="AE364" s="69">
        <f t="shared" si="247"/>
        <v>0.70000000000000007</v>
      </c>
      <c r="AF364" s="69">
        <f t="shared" si="247"/>
        <v>5.6000000000000005</v>
      </c>
      <c r="AG364" s="78">
        <f t="shared" si="247"/>
        <v>200</v>
      </c>
      <c r="AH364" s="60">
        <f t="shared" si="247"/>
        <v>50</v>
      </c>
      <c r="AI364" s="60">
        <f t="shared" si="247"/>
        <v>280</v>
      </c>
      <c r="AJ364" s="60">
        <f t="shared" si="247"/>
        <v>10280</v>
      </c>
      <c r="AK364" s="60">
        <f t="shared" si="247"/>
        <v>423.30792328498489</v>
      </c>
      <c r="AL364" s="60">
        <f t="shared" si="247"/>
        <v>8.4661584656996975</v>
      </c>
      <c r="AM364" s="60">
        <f t="shared" ca="1" si="247"/>
        <v>-531.22331944923417</v>
      </c>
      <c r="AN364" s="60">
        <f t="shared" ca="1" si="247"/>
        <v>-531.22331944923417</v>
      </c>
      <c r="AO364" s="60">
        <f t="shared" ca="1" si="247"/>
        <v>531.22331944923417</v>
      </c>
      <c r="AP364" s="63">
        <f t="shared" si="220"/>
        <v>35</v>
      </c>
      <c r="AQ364" s="62">
        <f t="shared" si="221"/>
        <v>2.7294638614527784</v>
      </c>
      <c r="AR364" s="62">
        <f t="shared" si="222"/>
        <v>136.47319307263894</v>
      </c>
      <c r="AS364" s="62">
        <f t="shared" si="223"/>
        <v>272.94638614527787</v>
      </c>
      <c r="AT364" s="62">
        <f t="shared" si="224"/>
        <v>-136.47319307263894</v>
      </c>
      <c r="AU364" s="62">
        <f t="shared" si="225"/>
        <v>409.41957921791681</v>
      </c>
      <c r="AV364" s="62">
        <f t="shared" si="226"/>
        <v>-545.89277229055574</v>
      </c>
      <c r="AW364" s="63">
        <f t="shared" si="237"/>
        <v>-136.47319307263894</v>
      </c>
      <c r="AX364" s="61" t="str">
        <f t="shared" ca="1" si="227"/>
        <v/>
      </c>
      <c r="AY364" s="69">
        <f t="shared" ca="1" si="238"/>
        <v>9748.7766805507654</v>
      </c>
      <c r="AZ364" s="51">
        <f t="shared" si="228"/>
        <v>955.3123515084726</v>
      </c>
      <c r="BA364" s="55">
        <f t="shared" ca="1" si="229"/>
        <v>9.7265557100216934E-2</v>
      </c>
      <c r="BB364" s="55">
        <f t="shared" ca="1" si="239"/>
        <v>-0.7653792975566055</v>
      </c>
      <c r="BC364" s="64">
        <f t="shared" ca="1" si="230"/>
        <v>-314.78111635762394</v>
      </c>
      <c r="BE364" s="52" t="str">
        <f t="shared" ca="1" si="231"/>
        <v/>
      </c>
      <c r="BF364" s="52" t="str">
        <f t="shared" ca="1" si="232"/>
        <v/>
      </c>
      <c r="BG364" s="52">
        <f t="shared" ca="1" si="240"/>
        <v>5.2999999999999829</v>
      </c>
      <c r="BH364" s="52" t="str">
        <f t="shared" ca="1" si="241"/>
        <v/>
      </c>
    </row>
    <row r="365" spans="19:60">
      <c r="S365" s="68">
        <f t="shared" si="246"/>
        <v>7</v>
      </c>
      <c r="T365" s="69">
        <f t="shared" si="246"/>
        <v>2</v>
      </c>
      <c r="U365" s="70">
        <f t="shared" si="233"/>
        <v>3</v>
      </c>
      <c r="V365" s="68">
        <f t="shared" si="245"/>
        <v>4</v>
      </c>
      <c r="W365" s="70">
        <f t="shared" si="245"/>
        <v>7</v>
      </c>
      <c r="X365" s="71">
        <f t="shared" si="245"/>
        <v>0.42857142857142855</v>
      </c>
      <c r="Y365" s="71">
        <f t="shared" si="245"/>
        <v>0.5</v>
      </c>
      <c r="Z365" s="69">
        <f t="shared" si="245"/>
        <v>10000</v>
      </c>
      <c r="AA365" s="69">
        <f t="shared" ca="1" si="245"/>
        <v>9821.692076715015</v>
      </c>
      <c r="AB365" s="69">
        <f t="shared" ca="1" si="235"/>
        <v>-178.30792328498501</v>
      </c>
      <c r="AC365" s="69">
        <f t="shared" ca="1" si="236"/>
        <v>179.70767495135402</v>
      </c>
      <c r="AD365" s="73">
        <f t="shared" si="243"/>
        <v>5.1999999999999833</v>
      </c>
      <c r="AE365" s="69">
        <f t="shared" si="247"/>
        <v>0.70000000000000007</v>
      </c>
      <c r="AF365" s="69">
        <f t="shared" si="247"/>
        <v>5.6000000000000005</v>
      </c>
      <c r="AG365" s="78">
        <f t="shared" si="247"/>
        <v>200</v>
      </c>
      <c r="AH365" s="60">
        <f t="shared" si="247"/>
        <v>50</v>
      </c>
      <c r="AI365" s="60">
        <f t="shared" si="247"/>
        <v>280</v>
      </c>
      <c r="AJ365" s="60">
        <f t="shared" si="247"/>
        <v>10280</v>
      </c>
      <c r="AK365" s="60">
        <f t="shared" si="247"/>
        <v>423.30792328498489</v>
      </c>
      <c r="AL365" s="60">
        <f t="shared" si="247"/>
        <v>8.4661584656996975</v>
      </c>
      <c r="AM365" s="60">
        <f t="shared" ca="1" si="247"/>
        <v>-531.22331944923417</v>
      </c>
      <c r="AN365" s="60">
        <f t="shared" ca="1" si="247"/>
        <v>-531.22331944923417</v>
      </c>
      <c r="AO365" s="60">
        <f t="shared" ca="1" si="247"/>
        <v>531.22331944923417</v>
      </c>
      <c r="AP365" s="63">
        <f t="shared" si="220"/>
        <v>35</v>
      </c>
      <c r="AQ365" s="62">
        <f t="shared" si="221"/>
        <v>2.7627227818653317</v>
      </c>
      <c r="AR365" s="62">
        <f t="shared" si="222"/>
        <v>138.13613909326659</v>
      </c>
      <c r="AS365" s="62">
        <f t="shared" si="223"/>
        <v>276.27227818653319</v>
      </c>
      <c r="AT365" s="62">
        <f t="shared" si="224"/>
        <v>-138.13613909326659</v>
      </c>
      <c r="AU365" s="62">
        <f t="shared" si="225"/>
        <v>414.40841727979978</v>
      </c>
      <c r="AV365" s="62">
        <f t="shared" si="226"/>
        <v>-552.54455637306637</v>
      </c>
      <c r="AW365" s="63">
        <f t="shared" si="237"/>
        <v>-138.13613909326659</v>
      </c>
      <c r="AX365" s="61" t="str">
        <f t="shared" ca="1" si="227"/>
        <v/>
      </c>
      <c r="AY365" s="69">
        <f t="shared" ca="1" si="238"/>
        <v>9748.7766805507654</v>
      </c>
      <c r="AZ365" s="51">
        <f t="shared" si="228"/>
        <v>966.95297365286615</v>
      </c>
      <c r="BA365" s="55">
        <f t="shared" ca="1" si="229"/>
        <v>9.8450752283844298E-2</v>
      </c>
      <c r="BB365" s="55">
        <f t="shared" ca="1" si="239"/>
        <v>-0.77470555737720703</v>
      </c>
      <c r="BC365" s="64">
        <f t="shared" ca="1" si="230"/>
        <v>-316.4440623782516</v>
      </c>
      <c r="BE365" s="52" t="str">
        <f t="shared" ca="1" si="231"/>
        <v/>
      </c>
      <c r="BF365" s="52" t="str">
        <f t="shared" ca="1" si="232"/>
        <v/>
      </c>
      <c r="BG365" s="52">
        <f t="shared" ca="1" si="240"/>
        <v>5.1999999999999833</v>
      </c>
      <c r="BH365" s="52" t="str">
        <f t="shared" ca="1" si="241"/>
        <v/>
      </c>
    </row>
    <row r="366" spans="19:60">
      <c r="S366" s="68">
        <f t="shared" si="246"/>
        <v>7</v>
      </c>
      <c r="T366" s="69">
        <f t="shared" si="246"/>
        <v>2</v>
      </c>
      <c r="U366" s="70">
        <f t="shared" si="233"/>
        <v>3</v>
      </c>
      <c r="V366" s="68">
        <f t="shared" si="245"/>
        <v>4</v>
      </c>
      <c r="W366" s="70">
        <f t="shared" si="245"/>
        <v>7</v>
      </c>
      <c r="X366" s="71">
        <f t="shared" si="245"/>
        <v>0.42857142857142855</v>
      </c>
      <c r="Y366" s="71">
        <f t="shared" si="245"/>
        <v>0.5</v>
      </c>
      <c r="Z366" s="69">
        <f t="shared" si="245"/>
        <v>10000</v>
      </c>
      <c r="AA366" s="69">
        <f t="shared" ca="1" si="245"/>
        <v>9821.692076715015</v>
      </c>
      <c r="AB366" s="69">
        <f t="shared" ca="1" si="235"/>
        <v>-178.30792328498501</v>
      </c>
      <c r="AC366" s="69">
        <f t="shared" ca="1" si="236"/>
        <v>179.70767495135402</v>
      </c>
      <c r="AD366" s="73">
        <f t="shared" si="243"/>
        <v>5.0999999999999837</v>
      </c>
      <c r="AE366" s="69">
        <f t="shared" si="247"/>
        <v>0.70000000000000007</v>
      </c>
      <c r="AF366" s="69">
        <f t="shared" si="247"/>
        <v>5.6000000000000005</v>
      </c>
      <c r="AG366" s="78">
        <f t="shared" si="247"/>
        <v>200</v>
      </c>
      <c r="AH366" s="60">
        <f t="shared" si="247"/>
        <v>50</v>
      </c>
      <c r="AI366" s="60">
        <f t="shared" si="247"/>
        <v>280</v>
      </c>
      <c r="AJ366" s="60">
        <f t="shared" si="247"/>
        <v>10280</v>
      </c>
      <c r="AK366" s="60">
        <f t="shared" si="247"/>
        <v>423.30792328498489</v>
      </c>
      <c r="AL366" s="60">
        <f t="shared" si="247"/>
        <v>8.4661584656996975</v>
      </c>
      <c r="AM366" s="60">
        <f t="shared" ca="1" si="247"/>
        <v>-531.22331944923417</v>
      </c>
      <c r="AN366" s="60">
        <f t="shared" ca="1" si="247"/>
        <v>-531.22331944923417</v>
      </c>
      <c r="AO366" s="60">
        <f t="shared" ca="1" si="247"/>
        <v>531.22331944923417</v>
      </c>
      <c r="AP366" s="63">
        <f t="shared" si="220"/>
        <v>35</v>
      </c>
      <c r="AQ366" s="62">
        <f t="shared" si="221"/>
        <v>2.7972859736666127</v>
      </c>
      <c r="AR366" s="62">
        <f t="shared" si="222"/>
        <v>139.86429868333065</v>
      </c>
      <c r="AS366" s="62">
        <f t="shared" si="223"/>
        <v>279.72859736666129</v>
      </c>
      <c r="AT366" s="62">
        <f t="shared" si="224"/>
        <v>-139.86429868333065</v>
      </c>
      <c r="AU366" s="62">
        <f t="shared" si="225"/>
        <v>419.59289604999196</v>
      </c>
      <c r="AV366" s="62">
        <f t="shared" si="226"/>
        <v>-559.45719473332258</v>
      </c>
      <c r="AW366" s="63">
        <f t="shared" si="237"/>
        <v>-139.86429868333062</v>
      </c>
      <c r="AX366" s="61" t="str">
        <f t="shared" ca="1" si="227"/>
        <v/>
      </c>
      <c r="AY366" s="69">
        <f t="shared" ca="1" si="238"/>
        <v>9748.7766805507654</v>
      </c>
      <c r="AZ366" s="51">
        <f t="shared" si="228"/>
        <v>979.05009078331454</v>
      </c>
      <c r="BA366" s="55">
        <f t="shared" ca="1" si="229"/>
        <v>9.9682425709966854E-2</v>
      </c>
      <c r="BB366" s="55">
        <f t="shared" ca="1" si="239"/>
        <v>-0.78439755287704782</v>
      </c>
      <c r="BC366" s="64">
        <f t="shared" ca="1" si="230"/>
        <v>-318.17222196831563</v>
      </c>
      <c r="BE366" s="52" t="str">
        <f t="shared" ca="1" si="231"/>
        <v/>
      </c>
      <c r="BF366" s="52" t="str">
        <f t="shared" ca="1" si="232"/>
        <v/>
      </c>
      <c r="BG366" s="52">
        <f t="shared" ca="1" si="240"/>
        <v>5.0999999999999837</v>
      </c>
      <c r="BH366" s="52" t="str">
        <f t="shared" ca="1" si="241"/>
        <v/>
      </c>
    </row>
    <row r="367" spans="19:60">
      <c r="S367" s="68">
        <f t="shared" si="246"/>
        <v>7</v>
      </c>
      <c r="T367" s="69">
        <f t="shared" si="246"/>
        <v>2</v>
      </c>
      <c r="U367" s="70">
        <f t="shared" si="233"/>
        <v>3</v>
      </c>
      <c r="V367" s="68">
        <f t="shared" si="245"/>
        <v>4</v>
      </c>
      <c r="W367" s="70">
        <f t="shared" si="245"/>
        <v>7</v>
      </c>
      <c r="X367" s="71">
        <f t="shared" si="245"/>
        <v>0.42857142857142855</v>
      </c>
      <c r="Y367" s="71">
        <f t="shared" si="245"/>
        <v>0.5</v>
      </c>
      <c r="Z367" s="69">
        <f t="shared" si="245"/>
        <v>10000</v>
      </c>
      <c r="AA367" s="69">
        <f t="shared" ca="1" si="245"/>
        <v>9821.692076715015</v>
      </c>
      <c r="AB367" s="69">
        <f t="shared" ca="1" si="235"/>
        <v>-178.30792328498501</v>
      </c>
      <c r="AC367" s="69">
        <f t="shared" ca="1" si="236"/>
        <v>179.70767495135402</v>
      </c>
      <c r="AD367" s="73">
        <f t="shared" si="243"/>
        <v>4.999999999999984</v>
      </c>
      <c r="AE367" s="69">
        <f t="shared" si="247"/>
        <v>0.70000000000000007</v>
      </c>
      <c r="AF367" s="69">
        <f t="shared" si="247"/>
        <v>5.6000000000000005</v>
      </c>
      <c r="AG367" s="78">
        <f t="shared" si="247"/>
        <v>200</v>
      </c>
      <c r="AH367" s="60">
        <f t="shared" si="247"/>
        <v>50</v>
      </c>
      <c r="AI367" s="60">
        <f t="shared" si="247"/>
        <v>280</v>
      </c>
      <c r="AJ367" s="60">
        <f t="shared" si="247"/>
        <v>10280</v>
      </c>
      <c r="AK367" s="60">
        <f t="shared" si="247"/>
        <v>423.30792328498489</v>
      </c>
      <c r="AL367" s="60">
        <f t="shared" si="247"/>
        <v>8.4661584656996975</v>
      </c>
      <c r="AM367" s="60">
        <f t="shared" ca="1" si="247"/>
        <v>-531.22331944923417</v>
      </c>
      <c r="AN367" s="60">
        <f t="shared" ca="1" si="247"/>
        <v>-531.22331944923417</v>
      </c>
      <c r="AO367" s="60">
        <f t="shared" ca="1" si="247"/>
        <v>531.22331944923417</v>
      </c>
      <c r="AP367" s="63">
        <f t="shared" si="220"/>
        <v>35</v>
      </c>
      <c r="AQ367" s="62">
        <f t="shared" si="221"/>
        <v>2.8332316931399451</v>
      </c>
      <c r="AR367" s="62">
        <f t="shared" si="222"/>
        <v>141.66158465699726</v>
      </c>
      <c r="AS367" s="62">
        <f t="shared" si="223"/>
        <v>283.32316931399453</v>
      </c>
      <c r="AT367" s="62">
        <f t="shared" si="224"/>
        <v>-141.66158465699726</v>
      </c>
      <c r="AU367" s="62">
        <f t="shared" si="225"/>
        <v>424.98475397099179</v>
      </c>
      <c r="AV367" s="62">
        <f t="shared" si="226"/>
        <v>-566.64633862798905</v>
      </c>
      <c r="AW367" s="63">
        <f t="shared" si="237"/>
        <v>-141.66158465699726</v>
      </c>
      <c r="AX367" s="61" t="str">
        <f t="shared" ca="1" si="227"/>
        <v/>
      </c>
      <c r="AY367" s="69">
        <f t="shared" ca="1" si="238"/>
        <v>9748.7766805507654</v>
      </c>
      <c r="AZ367" s="51">
        <f t="shared" si="228"/>
        <v>991.63109259898079</v>
      </c>
      <c r="BA367" s="55">
        <f t="shared" ca="1" si="229"/>
        <v>0.1009633660731343</v>
      </c>
      <c r="BB367" s="55">
        <f t="shared" ca="1" si="239"/>
        <v>-0.7944772281968826</v>
      </c>
      <c r="BC367" s="64">
        <f t="shared" ca="1" si="230"/>
        <v>-319.96950794198227</v>
      </c>
      <c r="BE367" s="52" t="str">
        <f t="shared" ca="1" si="231"/>
        <v/>
      </c>
      <c r="BF367" s="52" t="str">
        <f t="shared" ca="1" si="232"/>
        <v/>
      </c>
      <c r="BG367" s="52">
        <f t="shared" ca="1" si="240"/>
        <v>4.999999999999984</v>
      </c>
      <c r="BH367" s="52" t="str">
        <f t="shared" ca="1" si="241"/>
        <v/>
      </c>
    </row>
    <row r="368" spans="19:60">
      <c r="S368" s="68">
        <f t="shared" si="246"/>
        <v>7</v>
      </c>
      <c r="T368" s="69">
        <f t="shared" si="246"/>
        <v>2</v>
      </c>
      <c r="U368" s="70">
        <f t="shared" si="233"/>
        <v>3</v>
      </c>
      <c r="V368" s="68">
        <f t="shared" si="245"/>
        <v>4</v>
      </c>
      <c r="W368" s="70">
        <f t="shared" si="245"/>
        <v>7</v>
      </c>
      <c r="X368" s="71">
        <f t="shared" si="245"/>
        <v>0.42857142857142855</v>
      </c>
      <c r="Y368" s="71">
        <f t="shared" si="245"/>
        <v>0.5</v>
      </c>
      <c r="Z368" s="69">
        <f t="shared" si="245"/>
        <v>10000</v>
      </c>
      <c r="AA368" s="69">
        <f t="shared" ca="1" si="245"/>
        <v>9821.692076715015</v>
      </c>
      <c r="AB368" s="69">
        <f t="shared" ca="1" si="235"/>
        <v>-178.30792328498501</v>
      </c>
      <c r="AC368" s="69">
        <f t="shared" ca="1" si="236"/>
        <v>179.70767495135402</v>
      </c>
      <c r="AD368" s="73">
        <f t="shared" si="243"/>
        <v>4.8999999999999844</v>
      </c>
      <c r="AE368" s="69">
        <f t="shared" si="247"/>
        <v>0.70000000000000007</v>
      </c>
      <c r="AF368" s="69">
        <f t="shared" si="247"/>
        <v>5.6000000000000005</v>
      </c>
      <c r="AG368" s="78">
        <f t="shared" si="247"/>
        <v>200</v>
      </c>
      <c r="AH368" s="60">
        <f t="shared" si="247"/>
        <v>50</v>
      </c>
      <c r="AI368" s="60">
        <f t="shared" si="247"/>
        <v>280</v>
      </c>
      <c r="AJ368" s="60">
        <f t="shared" si="247"/>
        <v>10280</v>
      </c>
      <c r="AK368" s="60">
        <f t="shared" si="247"/>
        <v>423.30792328498489</v>
      </c>
      <c r="AL368" s="60">
        <f t="shared" si="247"/>
        <v>8.4661584656996975</v>
      </c>
      <c r="AM368" s="60">
        <f t="shared" ca="1" si="247"/>
        <v>-531.22331944923417</v>
      </c>
      <c r="AN368" s="60">
        <f t="shared" ca="1" si="247"/>
        <v>-531.22331944923417</v>
      </c>
      <c r="AO368" s="60">
        <f t="shared" ca="1" si="247"/>
        <v>531.22331944923417</v>
      </c>
      <c r="AP368" s="63">
        <f t="shared" si="220"/>
        <v>35</v>
      </c>
      <c r="AQ368" s="62">
        <f t="shared" si="221"/>
        <v>2.8706445848366791</v>
      </c>
      <c r="AR368" s="62">
        <f t="shared" si="222"/>
        <v>143.53222924183396</v>
      </c>
      <c r="AS368" s="62">
        <f t="shared" si="223"/>
        <v>287.06445848366792</v>
      </c>
      <c r="AT368" s="62">
        <f t="shared" si="224"/>
        <v>-143.53222924183396</v>
      </c>
      <c r="AU368" s="62">
        <f t="shared" si="225"/>
        <v>430.59668772550185</v>
      </c>
      <c r="AV368" s="62">
        <f t="shared" si="226"/>
        <v>-574.12891696733584</v>
      </c>
      <c r="AW368" s="63">
        <f t="shared" si="237"/>
        <v>-143.53222924183399</v>
      </c>
      <c r="AX368" s="61" t="str">
        <f t="shared" ca="1" si="227"/>
        <v/>
      </c>
      <c r="AY368" s="69">
        <f t="shared" ca="1" si="238"/>
        <v>9748.7766805507654</v>
      </c>
      <c r="AZ368" s="51">
        <f t="shared" si="228"/>
        <v>1004.7256046928377</v>
      </c>
      <c r="BA368" s="55">
        <f t="shared" ca="1" si="229"/>
        <v>0.10229658971643106</v>
      </c>
      <c r="BB368" s="55">
        <f t="shared" ca="1" si="239"/>
        <v>-0.80496831883589426</v>
      </c>
      <c r="BC368" s="64">
        <f t="shared" ca="1" si="230"/>
        <v>-321.840152526819</v>
      </c>
      <c r="BE368" s="52" t="str">
        <f t="shared" ca="1" si="231"/>
        <v/>
      </c>
      <c r="BF368" s="52" t="str">
        <f t="shared" ca="1" si="232"/>
        <v/>
      </c>
      <c r="BG368" s="52">
        <f t="shared" ca="1" si="240"/>
        <v>4.8999999999999844</v>
      </c>
      <c r="BH368" s="52" t="str">
        <f t="shared" ca="1" si="241"/>
        <v/>
      </c>
    </row>
    <row r="369" spans="19:60">
      <c r="S369" s="68">
        <f t="shared" si="246"/>
        <v>7</v>
      </c>
      <c r="T369" s="69">
        <f t="shared" si="246"/>
        <v>2</v>
      </c>
      <c r="U369" s="70">
        <f t="shared" si="233"/>
        <v>3</v>
      </c>
      <c r="V369" s="68">
        <f t="shared" si="245"/>
        <v>4</v>
      </c>
      <c r="W369" s="70">
        <f t="shared" si="245"/>
        <v>7</v>
      </c>
      <c r="X369" s="71">
        <f t="shared" si="245"/>
        <v>0.42857142857142855</v>
      </c>
      <c r="Y369" s="71">
        <f t="shared" si="245"/>
        <v>0.5</v>
      </c>
      <c r="Z369" s="69">
        <f t="shared" si="245"/>
        <v>10000</v>
      </c>
      <c r="AA369" s="69">
        <f t="shared" ca="1" si="245"/>
        <v>9821.692076715015</v>
      </c>
      <c r="AB369" s="69">
        <f t="shared" ca="1" si="235"/>
        <v>-178.30792328498501</v>
      </c>
      <c r="AC369" s="69">
        <f t="shared" ca="1" si="236"/>
        <v>179.70767495135402</v>
      </c>
      <c r="AD369" s="73">
        <f t="shared" si="243"/>
        <v>4.7999999999999847</v>
      </c>
      <c r="AE369" s="69">
        <f t="shared" si="247"/>
        <v>0.70000000000000007</v>
      </c>
      <c r="AF369" s="69">
        <f t="shared" si="247"/>
        <v>5.6000000000000005</v>
      </c>
      <c r="AG369" s="78">
        <f t="shared" si="247"/>
        <v>200</v>
      </c>
      <c r="AH369" s="60">
        <f t="shared" si="247"/>
        <v>50</v>
      </c>
      <c r="AI369" s="60">
        <f t="shared" si="247"/>
        <v>280</v>
      </c>
      <c r="AJ369" s="60">
        <f t="shared" si="247"/>
        <v>10280</v>
      </c>
      <c r="AK369" s="60">
        <f t="shared" si="247"/>
        <v>423.30792328498489</v>
      </c>
      <c r="AL369" s="60">
        <f t="shared" si="247"/>
        <v>8.4661584656996975</v>
      </c>
      <c r="AM369" s="60">
        <f t="shared" ca="1" si="247"/>
        <v>-531.22331944923417</v>
      </c>
      <c r="AN369" s="60">
        <f t="shared" ca="1" si="247"/>
        <v>-531.22331944923417</v>
      </c>
      <c r="AO369" s="60">
        <f t="shared" ca="1" si="247"/>
        <v>531.22331944923417</v>
      </c>
      <c r="AP369" s="63">
        <f t="shared" si="220"/>
        <v>35</v>
      </c>
      <c r="AQ369" s="62">
        <f t="shared" si="221"/>
        <v>2.9096163470207763</v>
      </c>
      <c r="AR369" s="62">
        <f t="shared" si="222"/>
        <v>145.48081735103881</v>
      </c>
      <c r="AS369" s="62">
        <f t="shared" si="223"/>
        <v>290.96163470207762</v>
      </c>
      <c r="AT369" s="62">
        <f t="shared" si="224"/>
        <v>-145.48081735103881</v>
      </c>
      <c r="AU369" s="62">
        <f t="shared" si="225"/>
        <v>436.44245205311643</v>
      </c>
      <c r="AV369" s="62">
        <f t="shared" si="226"/>
        <v>-581.92326940415523</v>
      </c>
      <c r="AW369" s="63">
        <f t="shared" si="237"/>
        <v>-145.48081735103881</v>
      </c>
      <c r="AX369" s="61" t="str">
        <f t="shared" ca="1" si="227"/>
        <v/>
      </c>
      <c r="AY369" s="69">
        <f t="shared" ca="1" si="238"/>
        <v>9748.7766805507654</v>
      </c>
      <c r="AZ369" s="51">
        <f t="shared" si="228"/>
        <v>1018.3657214572717</v>
      </c>
      <c r="BA369" s="55">
        <f t="shared" ca="1" si="229"/>
        <v>0.10368536434486517</v>
      </c>
      <c r="BB369" s="55">
        <f t="shared" ca="1" si="239"/>
        <v>-0.81589653825153086</v>
      </c>
      <c r="BC369" s="64">
        <f t="shared" ca="1" si="230"/>
        <v>-323.78874063602382</v>
      </c>
      <c r="BE369" s="52" t="str">
        <f t="shared" ca="1" si="231"/>
        <v/>
      </c>
      <c r="BF369" s="52" t="str">
        <f t="shared" ca="1" si="232"/>
        <v/>
      </c>
      <c r="BG369" s="52">
        <f t="shared" ca="1" si="240"/>
        <v>4.7999999999999847</v>
      </c>
      <c r="BH369" s="52" t="str">
        <f t="shared" ca="1" si="241"/>
        <v/>
      </c>
    </row>
    <row r="370" spans="19:60">
      <c r="S370" s="68">
        <f t="shared" si="246"/>
        <v>7</v>
      </c>
      <c r="T370" s="69">
        <f t="shared" si="246"/>
        <v>2</v>
      </c>
      <c r="U370" s="70">
        <f t="shared" si="233"/>
        <v>3</v>
      </c>
      <c r="V370" s="68">
        <f t="shared" si="245"/>
        <v>4</v>
      </c>
      <c r="W370" s="70">
        <f t="shared" si="245"/>
        <v>7</v>
      </c>
      <c r="X370" s="71">
        <f t="shared" si="245"/>
        <v>0.42857142857142855</v>
      </c>
      <c r="Y370" s="71">
        <f t="shared" si="245"/>
        <v>0.5</v>
      </c>
      <c r="Z370" s="69">
        <f t="shared" si="245"/>
        <v>10000</v>
      </c>
      <c r="AA370" s="69">
        <f t="shared" ca="1" si="245"/>
        <v>9821.692076715015</v>
      </c>
      <c r="AB370" s="69">
        <f t="shared" ca="1" si="235"/>
        <v>-178.30792328498501</v>
      </c>
      <c r="AC370" s="69">
        <f t="shared" ca="1" si="236"/>
        <v>179.70767495135402</v>
      </c>
      <c r="AD370" s="73">
        <f t="shared" si="243"/>
        <v>4.6999999999999851</v>
      </c>
      <c r="AE370" s="69">
        <f t="shared" si="247"/>
        <v>0.70000000000000007</v>
      </c>
      <c r="AF370" s="69">
        <f t="shared" si="247"/>
        <v>5.6000000000000005</v>
      </c>
      <c r="AG370" s="78">
        <f t="shared" si="247"/>
        <v>200</v>
      </c>
      <c r="AH370" s="60">
        <f t="shared" si="247"/>
        <v>50</v>
      </c>
      <c r="AI370" s="60">
        <f t="shared" si="247"/>
        <v>280</v>
      </c>
      <c r="AJ370" s="60">
        <f t="shared" si="247"/>
        <v>10280</v>
      </c>
      <c r="AK370" s="60">
        <f t="shared" si="247"/>
        <v>423.30792328498489</v>
      </c>
      <c r="AL370" s="60">
        <f t="shared" si="247"/>
        <v>8.4661584656996975</v>
      </c>
      <c r="AM370" s="60">
        <f t="shared" ca="1" si="247"/>
        <v>-531.22331944923417</v>
      </c>
      <c r="AN370" s="60">
        <f t="shared" ca="1" si="247"/>
        <v>-531.22331944923417</v>
      </c>
      <c r="AO370" s="60">
        <f t="shared" ca="1" si="247"/>
        <v>531.22331944923417</v>
      </c>
      <c r="AP370" s="63">
        <f t="shared" si="220"/>
        <v>35</v>
      </c>
      <c r="AQ370" s="62">
        <f t="shared" si="221"/>
        <v>2.9502464820637715</v>
      </c>
      <c r="AR370" s="62">
        <f t="shared" si="222"/>
        <v>147.51232410318858</v>
      </c>
      <c r="AS370" s="62">
        <f t="shared" si="223"/>
        <v>295.02464820637715</v>
      </c>
      <c r="AT370" s="62">
        <f t="shared" si="224"/>
        <v>-147.51232410318858</v>
      </c>
      <c r="AU370" s="62">
        <f t="shared" si="225"/>
        <v>442.53697230956573</v>
      </c>
      <c r="AV370" s="62">
        <f t="shared" si="226"/>
        <v>-590.0492964127543</v>
      </c>
      <c r="AW370" s="63">
        <f t="shared" si="237"/>
        <v>-147.51232410318858</v>
      </c>
      <c r="AX370" s="61" t="str">
        <f t="shared" ca="1" si="227"/>
        <v/>
      </c>
      <c r="AY370" s="69">
        <f t="shared" ca="1" si="238"/>
        <v>9748.7766805507654</v>
      </c>
      <c r="AZ370" s="51">
        <f t="shared" si="228"/>
        <v>1032.58626872232</v>
      </c>
      <c r="BA370" s="55">
        <f t="shared" ca="1" si="229"/>
        <v>0.10513323576599859</v>
      </c>
      <c r="BB370" s="55">
        <f t="shared" ca="1" si="239"/>
        <v>-0.82728978828059918</v>
      </c>
      <c r="BC370" s="64">
        <f t="shared" ca="1" si="230"/>
        <v>-325.82024738817358</v>
      </c>
      <c r="BE370" s="52" t="str">
        <f t="shared" ca="1" si="231"/>
        <v/>
      </c>
      <c r="BF370" s="52" t="str">
        <f t="shared" ca="1" si="232"/>
        <v/>
      </c>
      <c r="BG370" s="52">
        <f t="shared" ca="1" si="240"/>
        <v>4.6999999999999851</v>
      </c>
      <c r="BH370" s="52" t="str">
        <f t="shared" ca="1" si="241"/>
        <v/>
      </c>
    </row>
    <row r="371" spans="19:60">
      <c r="S371" s="68">
        <f t="shared" si="246"/>
        <v>7</v>
      </c>
      <c r="T371" s="69">
        <f t="shared" si="246"/>
        <v>2</v>
      </c>
      <c r="U371" s="70">
        <f t="shared" si="233"/>
        <v>3</v>
      </c>
      <c r="V371" s="68">
        <f t="shared" si="245"/>
        <v>4</v>
      </c>
      <c r="W371" s="70">
        <f t="shared" si="245"/>
        <v>7</v>
      </c>
      <c r="X371" s="71">
        <f t="shared" si="245"/>
        <v>0.42857142857142855</v>
      </c>
      <c r="Y371" s="71">
        <f t="shared" si="245"/>
        <v>0.5</v>
      </c>
      <c r="Z371" s="69">
        <f t="shared" si="245"/>
        <v>10000</v>
      </c>
      <c r="AA371" s="69">
        <f t="shared" ca="1" si="245"/>
        <v>9821.692076715015</v>
      </c>
      <c r="AB371" s="69">
        <f t="shared" ca="1" si="235"/>
        <v>-178.30792328498501</v>
      </c>
      <c r="AC371" s="69">
        <f t="shared" ca="1" si="236"/>
        <v>179.70767495135402</v>
      </c>
      <c r="AD371" s="73">
        <f t="shared" si="243"/>
        <v>4.5999999999999854</v>
      </c>
      <c r="AE371" s="69">
        <f t="shared" si="247"/>
        <v>0.70000000000000007</v>
      </c>
      <c r="AF371" s="69">
        <f t="shared" si="247"/>
        <v>5.6000000000000005</v>
      </c>
      <c r="AG371" s="78">
        <f t="shared" si="247"/>
        <v>200</v>
      </c>
      <c r="AH371" s="60">
        <f t="shared" si="247"/>
        <v>50</v>
      </c>
      <c r="AI371" s="60">
        <f t="shared" si="247"/>
        <v>280</v>
      </c>
      <c r="AJ371" s="60">
        <f t="shared" si="247"/>
        <v>10280</v>
      </c>
      <c r="AK371" s="60">
        <f t="shared" si="247"/>
        <v>423.30792328498489</v>
      </c>
      <c r="AL371" s="60">
        <f t="shared" si="247"/>
        <v>8.4661584656996975</v>
      </c>
      <c r="AM371" s="60">
        <f t="shared" ca="1" si="247"/>
        <v>-531.22331944923417</v>
      </c>
      <c r="AN371" s="60">
        <f t="shared" ca="1" si="247"/>
        <v>-531.22331944923417</v>
      </c>
      <c r="AO371" s="60">
        <f t="shared" ca="1" si="247"/>
        <v>531.22331944923417</v>
      </c>
      <c r="AP371" s="63">
        <f t="shared" si="220"/>
        <v>35</v>
      </c>
      <c r="AQ371" s="62">
        <f t="shared" si="221"/>
        <v>2.9926431447173316</v>
      </c>
      <c r="AR371" s="62">
        <f t="shared" si="222"/>
        <v>149.63215723586657</v>
      </c>
      <c r="AS371" s="62">
        <f t="shared" si="223"/>
        <v>299.26431447173314</v>
      </c>
      <c r="AT371" s="62">
        <f t="shared" si="224"/>
        <v>-149.63215723586657</v>
      </c>
      <c r="AU371" s="62">
        <f t="shared" si="225"/>
        <v>448.89647170759974</v>
      </c>
      <c r="AV371" s="62">
        <f t="shared" si="226"/>
        <v>-598.52862894346629</v>
      </c>
      <c r="AW371" s="63">
        <f t="shared" si="237"/>
        <v>-149.63215723586654</v>
      </c>
      <c r="AX371" s="61" t="str">
        <f t="shared" ca="1" si="227"/>
        <v/>
      </c>
      <c r="AY371" s="69">
        <f t="shared" ca="1" si="238"/>
        <v>9748.7766805507654</v>
      </c>
      <c r="AZ371" s="51">
        <f t="shared" si="228"/>
        <v>1047.425100651066</v>
      </c>
      <c r="BA371" s="55">
        <f t="shared" ca="1" si="229"/>
        <v>0.10664405811848565</v>
      </c>
      <c r="BB371" s="55">
        <f t="shared" ca="1" si="239"/>
        <v>-0.83917839700658325</v>
      </c>
      <c r="BC371" s="64">
        <f t="shared" ca="1" si="230"/>
        <v>-327.94008052085155</v>
      </c>
      <c r="BE371" s="52" t="str">
        <f t="shared" ca="1" si="231"/>
        <v/>
      </c>
      <c r="BF371" s="52" t="str">
        <f t="shared" ca="1" si="232"/>
        <v/>
      </c>
      <c r="BG371" s="52">
        <f t="shared" ca="1" si="240"/>
        <v>4.5999999999999854</v>
      </c>
      <c r="BH371" s="52" t="str">
        <f t="shared" ca="1" si="241"/>
        <v/>
      </c>
    </row>
    <row r="372" spans="19:60">
      <c r="S372" s="68">
        <f t="shared" si="246"/>
        <v>7</v>
      </c>
      <c r="T372" s="69">
        <f t="shared" si="246"/>
        <v>2</v>
      </c>
      <c r="U372" s="70">
        <f t="shared" si="233"/>
        <v>3</v>
      </c>
      <c r="V372" s="68">
        <f t="shared" si="245"/>
        <v>4</v>
      </c>
      <c r="W372" s="70">
        <f t="shared" si="245"/>
        <v>7</v>
      </c>
      <c r="X372" s="71">
        <f t="shared" si="245"/>
        <v>0.42857142857142855</v>
      </c>
      <c r="Y372" s="71">
        <f t="shared" si="245"/>
        <v>0.5</v>
      </c>
      <c r="Z372" s="69">
        <f t="shared" si="245"/>
        <v>10000</v>
      </c>
      <c r="AA372" s="69">
        <f t="shared" ca="1" si="245"/>
        <v>9821.692076715015</v>
      </c>
      <c r="AB372" s="69">
        <f t="shared" ca="1" si="235"/>
        <v>-178.30792328498501</v>
      </c>
      <c r="AC372" s="69">
        <f t="shared" ca="1" si="236"/>
        <v>179.70767495135402</v>
      </c>
      <c r="AD372" s="73">
        <f t="shared" si="243"/>
        <v>4.4999999999999858</v>
      </c>
      <c r="AE372" s="69">
        <f t="shared" si="247"/>
        <v>0.70000000000000007</v>
      </c>
      <c r="AF372" s="69">
        <f t="shared" si="247"/>
        <v>5.6000000000000005</v>
      </c>
      <c r="AG372" s="78">
        <f t="shared" si="247"/>
        <v>200</v>
      </c>
      <c r="AH372" s="60">
        <f t="shared" si="247"/>
        <v>50</v>
      </c>
      <c r="AI372" s="60">
        <f t="shared" si="247"/>
        <v>280</v>
      </c>
      <c r="AJ372" s="60">
        <f t="shared" si="247"/>
        <v>10280</v>
      </c>
      <c r="AK372" s="60">
        <f t="shared" si="247"/>
        <v>423.30792328498489</v>
      </c>
      <c r="AL372" s="60">
        <f t="shared" si="247"/>
        <v>8.4661584656996975</v>
      </c>
      <c r="AM372" s="60">
        <f t="shared" ca="1" si="247"/>
        <v>-531.22331944923417</v>
      </c>
      <c r="AN372" s="60">
        <f t="shared" ca="1" si="247"/>
        <v>-531.22331944923417</v>
      </c>
      <c r="AO372" s="60">
        <f t="shared" ca="1" si="247"/>
        <v>531.22331944923417</v>
      </c>
      <c r="AP372" s="63">
        <f t="shared" si="220"/>
        <v>35</v>
      </c>
      <c r="AQ372" s="62">
        <f t="shared" si="221"/>
        <v>3.0369241034888281</v>
      </c>
      <c r="AR372" s="62">
        <f t="shared" si="222"/>
        <v>151.84620517444139</v>
      </c>
      <c r="AS372" s="62">
        <f t="shared" si="223"/>
        <v>303.69241034888279</v>
      </c>
      <c r="AT372" s="62">
        <f t="shared" si="224"/>
        <v>-151.84620517444139</v>
      </c>
      <c r="AU372" s="62">
        <f t="shared" si="225"/>
        <v>455.53861552332421</v>
      </c>
      <c r="AV372" s="62">
        <f t="shared" si="226"/>
        <v>-607.38482069776558</v>
      </c>
      <c r="AW372" s="63">
        <f t="shared" si="237"/>
        <v>-151.84620517444137</v>
      </c>
      <c r="AX372" s="61" t="str">
        <f t="shared" ca="1" si="227"/>
        <v/>
      </c>
      <c r="AY372" s="69">
        <f t="shared" ca="1" si="238"/>
        <v>9748.7766805507654</v>
      </c>
      <c r="AZ372" s="51">
        <f t="shared" si="228"/>
        <v>1062.9234362210898</v>
      </c>
      <c r="BA372" s="55">
        <f t="shared" ca="1" si="229"/>
        <v>0.10822202813108325</v>
      </c>
      <c r="BB372" s="55">
        <f t="shared" ca="1" si="239"/>
        <v>-0.85159538834261139</v>
      </c>
      <c r="BC372" s="64">
        <f t="shared" ca="1" si="230"/>
        <v>-330.15412845942637</v>
      </c>
      <c r="BE372" s="52" t="str">
        <f t="shared" ca="1" si="231"/>
        <v/>
      </c>
      <c r="BF372" s="52" t="str">
        <f t="shared" ca="1" si="232"/>
        <v/>
      </c>
      <c r="BG372" s="52">
        <f t="shared" ca="1" si="240"/>
        <v>4.4999999999999858</v>
      </c>
      <c r="BH372" s="52" t="str">
        <f t="shared" ca="1" si="241"/>
        <v/>
      </c>
    </row>
    <row r="373" spans="19:60">
      <c r="S373" s="68">
        <f t="shared" si="246"/>
        <v>7</v>
      </c>
      <c r="T373" s="69">
        <f t="shared" si="246"/>
        <v>2</v>
      </c>
      <c r="U373" s="70">
        <f t="shared" si="233"/>
        <v>3</v>
      </c>
      <c r="V373" s="68">
        <f t="shared" si="245"/>
        <v>4</v>
      </c>
      <c r="W373" s="70">
        <f t="shared" si="245"/>
        <v>7</v>
      </c>
      <c r="X373" s="71">
        <f t="shared" si="245"/>
        <v>0.42857142857142855</v>
      </c>
      <c r="Y373" s="71">
        <f t="shared" si="245"/>
        <v>0.5</v>
      </c>
      <c r="Z373" s="69">
        <f t="shared" si="245"/>
        <v>10000</v>
      </c>
      <c r="AA373" s="69">
        <f t="shared" ca="1" si="245"/>
        <v>9821.692076715015</v>
      </c>
      <c r="AB373" s="69">
        <f t="shared" ca="1" si="235"/>
        <v>-178.30792328498501</v>
      </c>
      <c r="AC373" s="69">
        <f t="shared" ca="1" si="236"/>
        <v>179.70767495135402</v>
      </c>
      <c r="AD373" s="73">
        <f t="shared" si="243"/>
        <v>4.3999999999999861</v>
      </c>
      <c r="AE373" s="69">
        <f t="shared" si="247"/>
        <v>0.70000000000000007</v>
      </c>
      <c r="AF373" s="69">
        <f t="shared" si="247"/>
        <v>5.6000000000000005</v>
      </c>
      <c r="AG373" s="78">
        <f t="shared" si="247"/>
        <v>200</v>
      </c>
      <c r="AH373" s="60">
        <f t="shared" si="247"/>
        <v>50</v>
      </c>
      <c r="AI373" s="60">
        <f t="shared" si="247"/>
        <v>280</v>
      </c>
      <c r="AJ373" s="60">
        <f t="shared" si="247"/>
        <v>10280</v>
      </c>
      <c r="AK373" s="60">
        <f t="shared" si="247"/>
        <v>423.30792328498489</v>
      </c>
      <c r="AL373" s="60">
        <f t="shared" si="247"/>
        <v>8.4661584656996975</v>
      </c>
      <c r="AM373" s="60">
        <f t="shared" ca="1" si="247"/>
        <v>-531.22331944923417</v>
      </c>
      <c r="AN373" s="60">
        <f t="shared" ca="1" si="247"/>
        <v>-531.22331944923417</v>
      </c>
      <c r="AO373" s="60">
        <f t="shared" ca="1" si="247"/>
        <v>531.22331944923417</v>
      </c>
      <c r="AP373" s="63">
        <f t="shared" si="220"/>
        <v>35</v>
      </c>
      <c r="AQ373" s="62">
        <f t="shared" si="221"/>
        <v>3.083217833113574</v>
      </c>
      <c r="AR373" s="62">
        <f t="shared" si="222"/>
        <v>154.16089165567871</v>
      </c>
      <c r="AS373" s="62">
        <f t="shared" si="223"/>
        <v>308.32178331135742</v>
      </c>
      <c r="AT373" s="62">
        <f t="shared" si="224"/>
        <v>-154.16089165567871</v>
      </c>
      <c r="AU373" s="62">
        <f t="shared" si="225"/>
        <v>462.48267496703613</v>
      </c>
      <c r="AV373" s="62">
        <f t="shared" si="226"/>
        <v>-616.64356662271484</v>
      </c>
      <c r="AW373" s="63">
        <f t="shared" si="237"/>
        <v>-154.16089165567871</v>
      </c>
      <c r="AX373" s="61" t="str">
        <f t="shared" ca="1" si="227"/>
        <v/>
      </c>
      <c r="AY373" s="69">
        <f t="shared" ca="1" si="238"/>
        <v>9748.7766805507654</v>
      </c>
      <c r="AZ373" s="51">
        <f t="shared" si="228"/>
        <v>1079.1262415897509</v>
      </c>
      <c r="BA373" s="55">
        <f t="shared" ca="1" si="229"/>
        <v>0.10987172405334436</v>
      </c>
      <c r="BB373" s="55">
        <f t="shared" ca="1" si="239"/>
        <v>-0.86457678837573182</v>
      </c>
      <c r="BC373" s="64">
        <f t="shared" ca="1" si="230"/>
        <v>-332.46881494066372</v>
      </c>
      <c r="BE373" s="52" t="str">
        <f t="shared" ca="1" si="231"/>
        <v/>
      </c>
      <c r="BF373" s="52" t="str">
        <f t="shared" ca="1" si="232"/>
        <v/>
      </c>
      <c r="BG373" s="52">
        <f t="shared" ca="1" si="240"/>
        <v>4.3999999999999861</v>
      </c>
      <c r="BH373" s="52" t="str">
        <f t="shared" ca="1" si="241"/>
        <v/>
      </c>
    </row>
    <row r="374" spans="19:60">
      <c r="S374" s="68">
        <f t="shared" si="246"/>
        <v>7</v>
      </c>
      <c r="T374" s="69">
        <f t="shared" si="246"/>
        <v>2</v>
      </c>
      <c r="U374" s="70">
        <f t="shared" si="233"/>
        <v>3</v>
      </c>
      <c r="V374" s="68">
        <f t="shared" si="245"/>
        <v>4</v>
      </c>
      <c r="W374" s="70">
        <f t="shared" si="245"/>
        <v>7</v>
      </c>
      <c r="X374" s="71">
        <f t="shared" si="245"/>
        <v>0.42857142857142855</v>
      </c>
      <c r="Y374" s="71">
        <f t="shared" si="245"/>
        <v>0.5</v>
      </c>
      <c r="Z374" s="69">
        <f t="shared" si="245"/>
        <v>10000</v>
      </c>
      <c r="AA374" s="69">
        <f t="shared" ca="1" si="245"/>
        <v>9821.692076715015</v>
      </c>
      <c r="AB374" s="69">
        <f t="shared" ca="1" si="235"/>
        <v>-178.30792328498501</v>
      </c>
      <c r="AC374" s="69">
        <f t="shared" ca="1" si="236"/>
        <v>179.70767495135402</v>
      </c>
      <c r="AD374" s="73">
        <f t="shared" si="243"/>
        <v>4.2999999999999865</v>
      </c>
      <c r="AE374" s="69">
        <f t="shared" si="247"/>
        <v>0.70000000000000007</v>
      </c>
      <c r="AF374" s="69">
        <f t="shared" si="247"/>
        <v>5.6000000000000005</v>
      </c>
      <c r="AG374" s="78">
        <f t="shared" si="247"/>
        <v>200</v>
      </c>
      <c r="AH374" s="60">
        <f t="shared" si="247"/>
        <v>50</v>
      </c>
      <c r="AI374" s="60">
        <f t="shared" si="247"/>
        <v>280</v>
      </c>
      <c r="AJ374" s="60">
        <f t="shared" si="247"/>
        <v>10280</v>
      </c>
      <c r="AK374" s="60">
        <f t="shared" si="247"/>
        <v>423.30792328498489</v>
      </c>
      <c r="AL374" s="60">
        <f t="shared" si="247"/>
        <v>8.4661584656996975</v>
      </c>
      <c r="AM374" s="60">
        <f t="shared" ca="1" si="247"/>
        <v>-531.22331944923417</v>
      </c>
      <c r="AN374" s="60">
        <f t="shared" ca="1" si="247"/>
        <v>-531.22331944923417</v>
      </c>
      <c r="AO374" s="60">
        <f t="shared" ca="1" si="247"/>
        <v>531.22331944923417</v>
      </c>
      <c r="AP374" s="63">
        <f t="shared" si="220"/>
        <v>35</v>
      </c>
      <c r="AQ374" s="62">
        <f t="shared" si="221"/>
        <v>3.1316647594650524</v>
      </c>
      <c r="AR374" s="62">
        <f t="shared" si="222"/>
        <v>156.58323797325261</v>
      </c>
      <c r="AS374" s="62">
        <f t="shared" si="223"/>
        <v>313.16647594650522</v>
      </c>
      <c r="AT374" s="62">
        <f t="shared" si="224"/>
        <v>-156.58323797325261</v>
      </c>
      <c r="AU374" s="62">
        <f t="shared" si="225"/>
        <v>469.74971391975782</v>
      </c>
      <c r="AV374" s="62">
        <f t="shared" si="226"/>
        <v>-626.33295189301043</v>
      </c>
      <c r="AW374" s="63">
        <f t="shared" si="237"/>
        <v>-156.58323797325261</v>
      </c>
      <c r="AX374" s="61" t="str">
        <f t="shared" ca="1" si="227"/>
        <v/>
      </c>
      <c r="AY374" s="69">
        <f t="shared" ca="1" si="238"/>
        <v>9748.7766805507654</v>
      </c>
      <c r="AZ374" s="51">
        <f t="shared" si="228"/>
        <v>1096.0826658127683</v>
      </c>
      <c r="BA374" s="55">
        <f t="shared" ca="1" si="229"/>
        <v>0.11159815001850135</v>
      </c>
      <c r="BB374" s="55">
        <f t="shared" ca="1" si="239"/>
        <v>-0.87816197445690403</v>
      </c>
      <c r="BC374" s="64">
        <f t="shared" ca="1" si="230"/>
        <v>-334.89116125823762</v>
      </c>
      <c r="BE374" s="52" t="str">
        <f t="shared" ca="1" si="231"/>
        <v/>
      </c>
      <c r="BF374" s="52" t="str">
        <f t="shared" ca="1" si="232"/>
        <v/>
      </c>
      <c r="BG374" s="52">
        <f t="shared" ca="1" si="240"/>
        <v>4.2999999999999865</v>
      </c>
      <c r="BH374" s="52" t="str">
        <f t="shared" ca="1" si="241"/>
        <v/>
      </c>
    </row>
    <row r="375" spans="19:60">
      <c r="S375" s="68">
        <f t="shared" si="246"/>
        <v>7</v>
      </c>
      <c r="T375" s="69">
        <f t="shared" si="246"/>
        <v>2</v>
      </c>
      <c r="U375" s="70">
        <f t="shared" si="233"/>
        <v>3</v>
      </c>
      <c r="V375" s="68">
        <f t="shared" si="245"/>
        <v>4</v>
      </c>
      <c r="W375" s="70">
        <f t="shared" si="245"/>
        <v>7</v>
      </c>
      <c r="X375" s="71">
        <f t="shared" si="245"/>
        <v>0.42857142857142855</v>
      </c>
      <c r="Y375" s="71">
        <f t="shared" si="245"/>
        <v>0.5</v>
      </c>
      <c r="Z375" s="69">
        <f t="shared" si="245"/>
        <v>10000</v>
      </c>
      <c r="AA375" s="69">
        <f t="shared" ca="1" si="245"/>
        <v>9821.692076715015</v>
      </c>
      <c r="AB375" s="69">
        <f t="shared" ca="1" si="235"/>
        <v>-178.30792328498501</v>
      </c>
      <c r="AC375" s="69">
        <f t="shared" ca="1" si="236"/>
        <v>179.70767495135402</v>
      </c>
      <c r="AD375" s="73">
        <f t="shared" si="243"/>
        <v>4.1999999999999869</v>
      </c>
      <c r="AE375" s="69">
        <f t="shared" si="247"/>
        <v>0.70000000000000007</v>
      </c>
      <c r="AF375" s="69">
        <f t="shared" si="247"/>
        <v>5.6000000000000005</v>
      </c>
      <c r="AG375" s="78">
        <f t="shared" si="247"/>
        <v>200</v>
      </c>
      <c r="AH375" s="60">
        <f t="shared" si="247"/>
        <v>50</v>
      </c>
      <c r="AI375" s="60">
        <f t="shared" si="247"/>
        <v>280</v>
      </c>
      <c r="AJ375" s="60">
        <f t="shared" si="247"/>
        <v>10280</v>
      </c>
      <c r="AK375" s="60">
        <f t="shared" si="247"/>
        <v>423.30792328498489</v>
      </c>
      <c r="AL375" s="60">
        <f t="shared" si="247"/>
        <v>8.4661584656996975</v>
      </c>
      <c r="AM375" s="60">
        <f t="shared" ca="1" si="247"/>
        <v>-531.22331944923417</v>
      </c>
      <c r="AN375" s="60">
        <f t="shared" ca="1" si="247"/>
        <v>-531.22331944923417</v>
      </c>
      <c r="AO375" s="60">
        <f t="shared" ca="1" si="247"/>
        <v>531.22331944923417</v>
      </c>
      <c r="AP375" s="63">
        <f t="shared" si="220"/>
        <v>35</v>
      </c>
      <c r="AQ375" s="62">
        <f t="shared" si="221"/>
        <v>3.1824186823094585</v>
      </c>
      <c r="AR375" s="62">
        <f t="shared" si="222"/>
        <v>159.12093411547292</v>
      </c>
      <c r="AS375" s="62">
        <f t="shared" si="223"/>
        <v>318.24186823094584</v>
      </c>
      <c r="AT375" s="62">
        <f t="shared" si="224"/>
        <v>-159.12093411547292</v>
      </c>
      <c r="AU375" s="62">
        <f t="shared" si="225"/>
        <v>477.36280234641879</v>
      </c>
      <c r="AV375" s="62">
        <f t="shared" si="226"/>
        <v>-636.48373646189168</v>
      </c>
      <c r="AW375" s="63">
        <f t="shared" si="237"/>
        <v>-159.12093411547289</v>
      </c>
      <c r="AX375" s="61" t="str">
        <f t="shared" ca="1" si="227"/>
        <v/>
      </c>
      <c r="AY375" s="69">
        <f t="shared" ca="1" si="238"/>
        <v>9748.7766805507654</v>
      </c>
      <c r="AZ375" s="51">
        <f t="shared" si="228"/>
        <v>1113.8465388083105</v>
      </c>
      <c r="BA375" s="55">
        <f t="shared" ca="1" si="229"/>
        <v>0.11340678674390392</v>
      </c>
      <c r="BB375" s="55">
        <f t="shared" ca="1" si="239"/>
        <v>-0.89239407416098926</v>
      </c>
      <c r="BC375" s="64">
        <f t="shared" ca="1" si="230"/>
        <v>-337.4288574004579</v>
      </c>
      <c r="BE375" s="52" t="str">
        <f t="shared" ca="1" si="231"/>
        <v/>
      </c>
      <c r="BF375" s="52" t="str">
        <f t="shared" ca="1" si="232"/>
        <v/>
      </c>
      <c r="BG375" s="52">
        <f t="shared" ca="1" si="240"/>
        <v>4.1999999999999869</v>
      </c>
      <c r="BH375" s="52" t="str">
        <f t="shared" ca="1" si="241"/>
        <v/>
      </c>
    </row>
    <row r="376" spans="19:60">
      <c r="S376" s="68">
        <f t="shared" si="246"/>
        <v>7</v>
      </c>
      <c r="T376" s="69">
        <f t="shared" si="246"/>
        <v>2</v>
      </c>
      <c r="U376" s="70">
        <f t="shared" si="233"/>
        <v>3</v>
      </c>
      <c r="V376" s="68">
        <f t="shared" si="245"/>
        <v>4</v>
      </c>
      <c r="W376" s="70">
        <f t="shared" si="245"/>
        <v>7</v>
      </c>
      <c r="X376" s="71">
        <f t="shared" si="245"/>
        <v>0.42857142857142855</v>
      </c>
      <c r="Y376" s="71">
        <f t="shared" si="245"/>
        <v>0.5</v>
      </c>
      <c r="Z376" s="69">
        <f t="shared" si="245"/>
        <v>10000</v>
      </c>
      <c r="AA376" s="69">
        <f t="shared" ca="1" si="245"/>
        <v>9821.692076715015</v>
      </c>
      <c r="AB376" s="69">
        <f t="shared" ca="1" si="235"/>
        <v>-178.30792328498501</v>
      </c>
      <c r="AC376" s="69">
        <f t="shared" ca="1" si="236"/>
        <v>179.70767495135402</v>
      </c>
      <c r="AD376" s="73">
        <f t="shared" si="243"/>
        <v>4.0999999999999872</v>
      </c>
      <c r="AE376" s="69">
        <f t="shared" si="247"/>
        <v>0.70000000000000007</v>
      </c>
      <c r="AF376" s="69">
        <f t="shared" si="247"/>
        <v>5.6000000000000005</v>
      </c>
      <c r="AG376" s="78">
        <f t="shared" si="247"/>
        <v>200</v>
      </c>
      <c r="AH376" s="60">
        <f t="shared" si="247"/>
        <v>50</v>
      </c>
      <c r="AI376" s="60">
        <f t="shared" si="247"/>
        <v>280</v>
      </c>
      <c r="AJ376" s="60">
        <f t="shared" si="247"/>
        <v>10280</v>
      </c>
      <c r="AK376" s="60">
        <f t="shared" si="247"/>
        <v>423.30792328498489</v>
      </c>
      <c r="AL376" s="60">
        <f t="shared" si="247"/>
        <v>8.4661584656996975</v>
      </c>
      <c r="AM376" s="60">
        <f t="shared" ca="1" si="247"/>
        <v>-531.22331944923417</v>
      </c>
      <c r="AN376" s="60">
        <f t="shared" ca="1" si="247"/>
        <v>-531.22331944923417</v>
      </c>
      <c r="AO376" s="60">
        <f t="shared" ca="1" si="247"/>
        <v>531.22331944923417</v>
      </c>
      <c r="AP376" s="63">
        <f t="shared" si="220"/>
        <v>35</v>
      </c>
      <c r="AQ376" s="62">
        <f t="shared" si="221"/>
        <v>3.2356484062682256</v>
      </c>
      <c r="AR376" s="62">
        <f t="shared" si="222"/>
        <v>161.78242031341128</v>
      </c>
      <c r="AS376" s="62">
        <f t="shared" si="223"/>
        <v>323.56484062682256</v>
      </c>
      <c r="AT376" s="62">
        <f t="shared" si="224"/>
        <v>-161.78242031341128</v>
      </c>
      <c r="AU376" s="62">
        <f t="shared" si="225"/>
        <v>485.34726094023381</v>
      </c>
      <c r="AV376" s="62">
        <f t="shared" si="226"/>
        <v>-647.12968125364512</v>
      </c>
      <c r="AW376" s="63">
        <f t="shared" si="237"/>
        <v>-161.78242031341131</v>
      </c>
      <c r="AX376" s="61" t="str">
        <f t="shared" ca="1" si="227"/>
        <v/>
      </c>
      <c r="AY376" s="69">
        <f t="shared" ca="1" si="238"/>
        <v>9748.7766805507654</v>
      </c>
      <c r="AZ376" s="51">
        <f t="shared" si="228"/>
        <v>1132.476942193879</v>
      </c>
      <c r="BA376" s="55">
        <f t="shared" ca="1" si="229"/>
        <v>0.11530364965103343</v>
      </c>
      <c r="BB376" s="55">
        <f t="shared" ca="1" si="239"/>
        <v>-0.90732042263112778</v>
      </c>
      <c r="BC376" s="64">
        <f t="shared" ca="1" si="230"/>
        <v>-340.09034359839632</v>
      </c>
      <c r="BE376" s="52" t="str">
        <f t="shared" ca="1" si="231"/>
        <v/>
      </c>
      <c r="BF376" s="52" t="str">
        <f t="shared" ca="1" si="232"/>
        <v/>
      </c>
      <c r="BG376" s="52">
        <f t="shared" ca="1" si="240"/>
        <v>4.0999999999999872</v>
      </c>
      <c r="BH376" s="52" t="str">
        <f t="shared" ca="1" si="241"/>
        <v/>
      </c>
    </row>
    <row r="377" spans="19:60">
      <c r="S377" s="68">
        <f t="shared" si="246"/>
        <v>7</v>
      </c>
      <c r="T377" s="69">
        <f t="shared" si="246"/>
        <v>2</v>
      </c>
      <c r="U377" s="70">
        <f t="shared" si="233"/>
        <v>3</v>
      </c>
      <c r="V377" s="68">
        <f t="shared" si="245"/>
        <v>4</v>
      </c>
      <c r="W377" s="70">
        <f t="shared" si="245"/>
        <v>7</v>
      </c>
      <c r="X377" s="71">
        <f t="shared" si="245"/>
        <v>0.42857142857142855</v>
      </c>
      <c r="Y377" s="71">
        <f t="shared" si="245"/>
        <v>0.5</v>
      </c>
      <c r="Z377" s="69">
        <f t="shared" si="245"/>
        <v>10000</v>
      </c>
      <c r="AA377" s="69">
        <f t="shared" ca="1" si="245"/>
        <v>9821.692076715015</v>
      </c>
      <c r="AB377" s="69">
        <f t="shared" ca="1" si="235"/>
        <v>-178.30792328498501</v>
      </c>
      <c r="AC377" s="69">
        <f t="shared" ca="1" si="236"/>
        <v>179.70767495135402</v>
      </c>
      <c r="AD377" s="73">
        <f t="shared" si="243"/>
        <v>3.9999999999999871</v>
      </c>
      <c r="AE377" s="69">
        <f t="shared" si="247"/>
        <v>0.70000000000000007</v>
      </c>
      <c r="AF377" s="69">
        <f t="shared" si="247"/>
        <v>5.6000000000000005</v>
      </c>
      <c r="AG377" s="78">
        <f t="shared" si="247"/>
        <v>200</v>
      </c>
      <c r="AH377" s="60">
        <f t="shared" si="247"/>
        <v>50</v>
      </c>
      <c r="AI377" s="60">
        <f t="shared" si="247"/>
        <v>280</v>
      </c>
      <c r="AJ377" s="60">
        <f t="shared" si="247"/>
        <v>10280</v>
      </c>
      <c r="AK377" s="60">
        <f t="shared" si="247"/>
        <v>423.30792328498489</v>
      </c>
      <c r="AL377" s="60">
        <f t="shared" si="247"/>
        <v>8.4661584656996975</v>
      </c>
      <c r="AM377" s="60">
        <f t="shared" ca="1" si="247"/>
        <v>-531.22331944923417</v>
      </c>
      <c r="AN377" s="60">
        <f t="shared" ca="1" si="247"/>
        <v>-531.22331944923417</v>
      </c>
      <c r="AO377" s="60">
        <f t="shared" ca="1" si="247"/>
        <v>531.22331944923417</v>
      </c>
      <c r="AP377" s="63">
        <f t="shared" si="220"/>
        <v>35</v>
      </c>
      <c r="AQ377" s="62">
        <f t="shared" si="221"/>
        <v>3.2915396164249318</v>
      </c>
      <c r="AR377" s="62">
        <f t="shared" si="222"/>
        <v>164.57698082124659</v>
      </c>
      <c r="AS377" s="62">
        <f t="shared" si="223"/>
        <v>329.15396164249319</v>
      </c>
      <c r="AT377" s="62">
        <f t="shared" si="224"/>
        <v>-164.57698082124659</v>
      </c>
      <c r="AU377" s="62">
        <f t="shared" si="225"/>
        <v>493.73094246373978</v>
      </c>
      <c r="AV377" s="62">
        <f t="shared" si="226"/>
        <v>-658.30792328498637</v>
      </c>
      <c r="AW377" s="63">
        <f t="shared" si="237"/>
        <v>-164.57698082124659</v>
      </c>
      <c r="AX377" s="61" t="str">
        <f t="shared" ca="1" si="227"/>
        <v/>
      </c>
      <c r="AY377" s="69">
        <f t="shared" ca="1" si="238"/>
        <v>9748.7766805507654</v>
      </c>
      <c r="AZ377" s="51">
        <f t="shared" si="228"/>
        <v>1152.038865748726</v>
      </c>
      <c r="BA377" s="55">
        <f t="shared" ca="1" si="229"/>
        <v>0.11729535570351943</v>
      </c>
      <c r="BB377" s="55">
        <f t="shared" ca="1" si="239"/>
        <v>-0.92299308852477291</v>
      </c>
      <c r="BC377" s="64">
        <f t="shared" ca="1" si="230"/>
        <v>-342.8849041062316</v>
      </c>
      <c r="BE377" s="52" t="str">
        <f t="shared" ca="1" si="231"/>
        <v/>
      </c>
      <c r="BF377" s="52" t="str">
        <f t="shared" ca="1" si="232"/>
        <v/>
      </c>
      <c r="BG377" s="52">
        <f t="shared" ca="1" si="240"/>
        <v>3.9999999999999871</v>
      </c>
      <c r="BH377" s="52" t="str">
        <f t="shared" ca="1" si="241"/>
        <v/>
      </c>
    </row>
    <row r="378" spans="19:60">
      <c r="S378" s="68">
        <f t="shared" si="246"/>
        <v>7</v>
      </c>
      <c r="T378" s="69">
        <f t="shared" si="246"/>
        <v>2</v>
      </c>
      <c r="U378" s="70">
        <f t="shared" si="233"/>
        <v>3</v>
      </c>
      <c r="V378" s="68">
        <f t="shared" ref="V378:AA393" si="248">V377</f>
        <v>4</v>
      </c>
      <c r="W378" s="70">
        <f t="shared" si="248"/>
        <v>7</v>
      </c>
      <c r="X378" s="71">
        <f t="shared" si="248"/>
        <v>0.42857142857142855</v>
      </c>
      <c r="Y378" s="71">
        <f t="shared" si="248"/>
        <v>0.5</v>
      </c>
      <c r="Z378" s="69">
        <f t="shared" si="248"/>
        <v>10000</v>
      </c>
      <c r="AA378" s="69">
        <f t="shared" ca="1" si="248"/>
        <v>9821.692076715015</v>
      </c>
      <c r="AB378" s="69">
        <f t="shared" ca="1" si="235"/>
        <v>-178.30792328498501</v>
      </c>
      <c r="AC378" s="69">
        <f t="shared" ref="AC378:AC409" ca="1" si="249">AC377</f>
        <v>179.70767495135402</v>
      </c>
      <c r="AD378" s="73">
        <f t="shared" si="243"/>
        <v>3.899999999999987</v>
      </c>
      <c r="AE378" s="69">
        <f t="shared" si="247"/>
        <v>0.70000000000000007</v>
      </c>
      <c r="AF378" s="69">
        <f t="shared" si="247"/>
        <v>5.6000000000000005</v>
      </c>
      <c r="AG378" s="78">
        <f t="shared" si="247"/>
        <v>200</v>
      </c>
      <c r="AH378" s="60">
        <f t="shared" si="247"/>
        <v>50</v>
      </c>
      <c r="AI378" s="60">
        <f t="shared" si="247"/>
        <v>280</v>
      </c>
      <c r="AJ378" s="60">
        <f t="shared" si="247"/>
        <v>10280</v>
      </c>
      <c r="AK378" s="60">
        <f t="shared" si="247"/>
        <v>423.30792328498489</v>
      </c>
      <c r="AL378" s="60">
        <f t="shared" si="247"/>
        <v>8.4661584656996975</v>
      </c>
      <c r="AM378" s="60">
        <f t="shared" ca="1" si="247"/>
        <v>-531.22331944923417</v>
      </c>
      <c r="AN378" s="60">
        <f t="shared" ca="1" si="247"/>
        <v>-531.22331944923417</v>
      </c>
      <c r="AO378" s="60">
        <f t="shared" ca="1" si="247"/>
        <v>531.22331944923417</v>
      </c>
      <c r="AP378" s="63">
        <f t="shared" si="220"/>
        <v>35</v>
      </c>
      <c r="AQ378" s="62">
        <f t="shared" si="221"/>
        <v>3.3502970424871097</v>
      </c>
      <c r="AR378" s="62">
        <f t="shared" si="222"/>
        <v>167.51485212435549</v>
      </c>
      <c r="AS378" s="62">
        <f t="shared" si="223"/>
        <v>335.02970424871097</v>
      </c>
      <c r="AT378" s="62">
        <f t="shared" si="224"/>
        <v>-167.51485212435549</v>
      </c>
      <c r="AU378" s="62">
        <f t="shared" si="225"/>
        <v>502.54455637306648</v>
      </c>
      <c r="AV378" s="62">
        <f t="shared" si="226"/>
        <v>-670.05940849742194</v>
      </c>
      <c r="AW378" s="63">
        <f t="shared" si="237"/>
        <v>-167.51485212435546</v>
      </c>
      <c r="AX378" s="61" t="str">
        <f t="shared" ca="1" si="227"/>
        <v/>
      </c>
      <c r="AY378" s="69">
        <f t="shared" ca="1" si="238"/>
        <v>9748.7766805507654</v>
      </c>
      <c r="AZ378" s="51">
        <f t="shared" si="228"/>
        <v>1172.6039648704884</v>
      </c>
      <c r="BA378" s="55">
        <f t="shared" ca="1" si="229"/>
        <v>0.11938920052792779</v>
      </c>
      <c r="BB378" s="55">
        <f t="shared" ca="1" si="239"/>
        <v>-0.93946948087450233</v>
      </c>
      <c r="BC378" s="64">
        <f t="shared" ca="1" si="230"/>
        <v>-345.82277540934047</v>
      </c>
      <c r="BE378" s="52" t="str">
        <f t="shared" ca="1" si="231"/>
        <v/>
      </c>
      <c r="BF378" s="52" t="str">
        <f t="shared" ca="1" si="232"/>
        <v/>
      </c>
      <c r="BG378" s="52">
        <f t="shared" ca="1" si="240"/>
        <v>3.899999999999987</v>
      </c>
      <c r="BH378" s="52" t="str">
        <f t="shared" ca="1" si="241"/>
        <v/>
      </c>
    </row>
    <row r="379" spans="19:60">
      <c r="S379" s="68">
        <f t="shared" ref="S379:T394" si="250">S378</f>
        <v>7</v>
      </c>
      <c r="T379" s="69">
        <f t="shared" si="250"/>
        <v>2</v>
      </c>
      <c r="U379" s="70">
        <f t="shared" si="233"/>
        <v>3</v>
      </c>
      <c r="V379" s="68">
        <f t="shared" si="248"/>
        <v>4</v>
      </c>
      <c r="W379" s="70">
        <f t="shared" si="248"/>
        <v>7</v>
      </c>
      <c r="X379" s="71">
        <f t="shared" si="248"/>
        <v>0.42857142857142855</v>
      </c>
      <c r="Y379" s="71">
        <f t="shared" si="248"/>
        <v>0.5</v>
      </c>
      <c r="Z379" s="69">
        <f t="shared" si="248"/>
        <v>10000</v>
      </c>
      <c r="AA379" s="69">
        <f t="shared" ca="1" si="248"/>
        <v>9821.692076715015</v>
      </c>
      <c r="AB379" s="69">
        <f t="shared" ca="1" si="235"/>
        <v>-178.30792328498501</v>
      </c>
      <c r="AC379" s="69">
        <f t="shared" ca="1" si="249"/>
        <v>179.70767495135402</v>
      </c>
      <c r="AD379" s="73">
        <f t="shared" si="243"/>
        <v>3.7999999999999869</v>
      </c>
      <c r="AE379" s="69">
        <f t="shared" ref="AE379:AO394" si="251">AE378</f>
        <v>0.70000000000000007</v>
      </c>
      <c r="AF379" s="69">
        <f t="shared" si="251"/>
        <v>5.6000000000000005</v>
      </c>
      <c r="AG379" s="78">
        <f t="shared" si="251"/>
        <v>200</v>
      </c>
      <c r="AH379" s="60">
        <f t="shared" si="251"/>
        <v>50</v>
      </c>
      <c r="AI379" s="60">
        <f t="shared" si="251"/>
        <v>280</v>
      </c>
      <c r="AJ379" s="60">
        <f t="shared" si="251"/>
        <v>10280</v>
      </c>
      <c r="AK379" s="60">
        <f t="shared" si="251"/>
        <v>423.30792328498489</v>
      </c>
      <c r="AL379" s="60">
        <f t="shared" si="251"/>
        <v>8.4661584656996975</v>
      </c>
      <c r="AM379" s="60">
        <f t="shared" ca="1" si="251"/>
        <v>-531.22331944923417</v>
      </c>
      <c r="AN379" s="60">
        <f t="shared" ca="1" si="251"/>
        <v>-531.22331944923417</v>
      </c>
      <c r="AO379" s="60">
        <f t="shared" ca="1" si="251"/>
        <v>531.22331944923417</v>
      </c>
      <c r="AP379" s="63">
        <f t="shared" si="220"/>
        <v>35</v>
      </c>
      <c r="AQ379" s="62">
        <f t="shared" si="221"/>
        <v>3.4121469646578233</v>
      </c>
      <c r="AR379" s="62">
        <f t="shared" si="222"/>
        <v>170.60734823289116</v>
      </c>
      <c r="AS379" s="62">
        <f t="shared" si="223"/>
        <v>341.21469646578231</v>
      </c>
      <c r="AT379" s="62">
        <f t="shared" si="224"/>
        <v>-170.60734823289116</v>
      </c>
      <c r="AU379" s="62">
        <f t="shared" si="225"/>
        <v>511.82204469867349</v>
      </c>
      <c r="AV379" s="62">
        <f t="shared" si="226"/>
        <v>-682.42939293156462</v>
      </c>
      <c r="AW379" s="63">
        <f t="shared" si="237"/>
        <v>-170.60734823289113</v>
      </c>
      <c r="AX379" s="61" t="str">
        <f t="shared" ca="1" si="227"/>
        <v/>
      </c>
      <c r="AY379" s="69">
        <f t="shared" ca="1" si="238"/>
        <v>9748.7766805507654</v>
      </c>
      <c r="AZ379" s="51">
        <f t="shared" si="228"/>
        <v>1194.2514376302381</v>
      </c>
      <c r="BA379" s="55">
        <f t="shared" ca="1" si="229"/>
        <v>0.12159324771151551</v>
      </c>
      <c r="BB379" s="55">
        <f t="shared" ca="1" si="239"/>
        <v>-0.95681305176895448</v>
      </c>
      <c r="BC379" s="64">
        <f t="shared" ca="1" si="230"/>
        <v>-348.91527151787614</v>
      </c>
      <c r="BE379" s="52" t="str">
        <f t="shared" ca="1" si="231"/>
        <v/>
      </c>
      <c r="BF379" s="52" t="str">
        <f t="shared" ca="1" si="232"/>
        <v/>
      </c>
      <c r="BG379" s="52">
        <f t="shared" ca="1" si="240"/>
        <v>3.7999999999999869</v>
      </c>
      <c r="BH379" s="52" t="str">
        <f t="shared" ca="1" si="241"/>
        <v/>
      </c>
    </row>
    <row r="380" spans="19:60">
      <c r="S380" s="68">
        <f t="shared" si="250"/>
        <v>7</v>
      </c>
      <c r="T380" s="69">
        <f t="shared" si="250"/>
        <v>2</v>
      </c>
      <c r="U380" s="70">
        <f t="shared" si="233"/>
        <v>3</v>
      </c>
      <c r="V380" s="68">
        <f t="shared" si="248"/>
        <v>4</v>
      </c>
      <c r="W380" s="70">
        <f t="shared" si="248"/>
        <v>7</v>
      </c>
      <c r="X380" s="71">
        <f t="shared" si="248"/>
        <v>0.42857142857142855</v>
      </c>
      <c r="Y380" s="71">
        <f t="shared" si="248"/>
        <v>0.5</v>
      </c>
      <c r="Z380" s="69">
        <f t="shared" si="248"/>
        <v>10000</v>
      </c>
      <c r="AA380" s="69">
        <f t="shared" ca="1" si="248"/>
        <v>9821.692076715015</v>
      </c>
      <c r="AB380" s="69">
        <f t="shared" ca="1" si="235"/>
        <v>-178.30792328498501</v>
      </c>
      <c r="AC380" s="69">
        <f t="shared" ca="1" si="249"/>
        <v>179.70767495135402</v>
      </c>
      <c r="AD380" s="73">
        <f t="shared" si="243"/>
        <v>3.6999999999999869</v>
      </c>
      <c r="AE380" s="69">
        <f t="shared" si="251"/>
        <v>0.70000000000000007</v>
      </c>
      <c r="AF380" s="69">
        <f t="shared" si="251"/>
        <v>5.6000000000000005</v>
      </c>
      <c r="AG380" s="78">
        <f t="shared" si="251"/>
        <v>200</v>
      </c>
      <c r="AH380" s="60">
        <f t="shared" si="251"/>
        <v>50</v>
      </c>
      <c r="AI380" s="60">
        <f t="shared" si="251"/>
        <v>280</v>
      </c>
      <c r="AJ380" s="60">
        <f t="shared" si="251"/>
        <v>10280</v>
      </c>
      <c r="AK380" s="60">
        <f t="shared" si="251"/>
        <v>423.30792328498489</v>
      </c>
      <c r="AL380" s="60">
        <f t="shared" si="251"/>
        <v>8.4661584656996975</v>
      </c>
      <c r="AM380" s="60">
        <f t="shared" ca="1" si="251"/>
        <v>-531.22331944923417</v>
      </c>
      <c r="AN380" s="60">
        <f t="shared" ca="1" si="251"/>
        <v>-531.22331944923417</v>
      </c>
      <c r="AO380" s="60">
        <f t="shared" ca="1" si="251"/>
        <v>531.22331944923417</v>
      </c>
      <c r="AP380" s="63">
        <f t="shared" si="220"/>
        <v>35</v>
      </c>
      <c r="AQ380" s="62">
        <f t="shared" si="221"/>
        <v>3.4773401258647918</v>
      </c>
      <c r="AR380" s="62">
        <f t="shared" si="222"/>
        <v>173.8670062932396</v>
      </c>
      <c r="AS380" s="62">
        <f t="shared" si="223"/>
        <v>347.7340125864792</v>
      </c>
      <c r="AT380" s="62">
        <f t="shared" si="224"/>
        <v>-173.8670062932396</v>
      </c>
      <c r="AU380" s="62">
        <f t="shared" si="225"/>
        <v>521.60101887971882</v>
      </c>
      <c r="AV380" s="62">
        <f t="shared" si="226"/>
        <v>-695.46802517295839</v>
      </c>
      <c r="AW380" s="63">
        <f t="shared" si="237"/>
        <v>-173.86700629323957</v>
      </c>
      <c r="AX380" s="61" t="str">
        <f t="shared" ca="1" si="227"/>
        <v/>
      </c>
      <c r="AY380" s="69">
        <f t="shared" ca="1" si="238"/>
        <v>9748.7766805507654</v>
      </c>
      <c r="AZ380" s="51">
        <f t="shared" si="228"/>
        <v>1217.0690440526771</v>
      </c>
      <c r="BA380" s="55">
        <f t="shared" ca="1" si="229"/>
        <v>0.1239164325807026</v>
      </c>
      <c r="BB380" s="55">
        <f t="shared" ca="1" si="239"/>
        <v>-0.97509411298202586</v>
      </c>
      <c r="BC380" s="64">
        <f t="shared" ca="1" si="230"/>
        <v>-352.17492957822458</v>
      </c>
      <c r="BE380" s="52" t="str">
        <f t="shared" ca="1" si="231"/>
        <v/>
      </c>
      <c r="BF380" s="52" t="str">
        <f t="shared" ca="1" si="232"/>
        <v/>
      </c>
      <c r="BG380" s="52">
        <f t="shared" ca="1" si="240"/>
        <v>3.6999999999999869</v>
      </c>
      <c r="BH380" s="52" t="str">
        <f t="shared" ca="1" si="241"/>
        <v/>
      </c>
    </row>
    <row r="381" spans="19:60">
      <c r="S381" s="68">
        <f t="shared" si="250"/>
        <v>7</v>
      </c>
      <c r="T381" s="69">
        <f t="shared" si="250"/>
        <v>2</v>
      </c>
      <c r="U381" s="70">
        <f t="shared" si="233"/>
        <v>3</v>
      </c>
      <c r="V381" s="68">
        <f t="shared" si="248"/>
        <v>4</v>
      </c>
      <c r="W381" s="70">
        <f t="shared" si="248"/>
        <v>7</v>
      </c>
      <c r="X381" s="71">
        <f t="shared" si="248"/>
        <v>0.42857142857142855</v>
      </c>
      <c r="Y381" s="71">
        <f t="shared" si="248"/>
        <v>0.5</v>
      </c>
      <c r="Z381" s="69">
        <f t="shared" si="248"/>
        <v>10000</v>
      </c>
      <c r="AA381" s="69">
        <f t="shared" ca="1" si="248"/>
        <v>9821.692076715015</v>
      </c>
      <c r="AB381" s="69">
        <f t="shared" ca="1" si="235"/>
        <v>-178.30792328498501</v>
      </c>
      <c r="AC381" s="69">
        <f t="shared" ca="1" si="249"/>
        <v>179.70767495135402</v>
      </c>
      <c r="AD381" s="73">
        <f t="shared" si="243"/>
        <v>3.5999999999999868</v>
      </c>
      <c r="AE381" s="69">
        <f t="shared" si="251"/>
        <v>0.70000000000000007</v>
      </c>
      <c r="AF381" s="69">
        <f t="shared" si="251"/>
        <v>5.6000000000000005</v>
      </c>
      <c r="AG381" s="78">
        <f t="shared" si="251"/>
        <v>200</v>
      </c>
      <c r="AH381" s="60">
        <f t="shared" si="251"/>
        <v>50</v>
      </c>
      <c r="AI381" s="60">
        <f t="shared" si="251"/>
        <v>280</v>
      </c>
      <c r="AJ381" s="60">
        <f t="shared" si="251"/>
        <v>10280</v>
      </c>
      <c r="AK381" s="60">
        <f t="shared" si="251"/>
        <v>423.30792328498489</v>
      </c>
      <c r="AL381" s="60">
        <f t="shared" si="251"/>
        <v>8.4661584656996975</v>
      </c>
      <c r="AM381" s="60">
        <f t="shared" ca="1" si="251"/>
        <v>-531.22331944923417</v>
      </c>
      <c r="AN381" s="60">
        <f t="shared" ca="1" si="251"/>
        <v>-531.22331944923417</v>
      </c>
      <c r="AO381" s="60">
        <f t="shared" ca="1" si="251"/>
        <v>531.22331944923417</v>
      </c>
      <c r="AP381" s="63">
        <f t="shared" si="220"/>
        <v>35</v>
      </c>
      <c r="AQ381" s="62">
        <f t="shared" si="221"/>
        <v>3.5461551293610363</v>
      </c>
      <c r="AR381" s="62">
        <f t="shared" si="222"/>
        <v>177.30775646805182</v>
      </c>
      <c r="AS381" s="62">
        <f t="shared" si="223"/>
        <v>354.61551293610364</v>
      </c>
      <c r="AT381" s="62">
        <f t="shared" si="224"/>
        <v>-177.30775646805182</v>
      </c>
      <c r="AU381" s="62">
        <f t="shared" si="225"/>
        <v>531.92326940415546</v>
      </c>
      <c r="AV381" s="62">
        <f t="shared" si="226"/>
        <v>-709.23102587220728</v>
      </c>
      <c r="AW381" s="63">
        <f t="shared" si="237"/>
        <v>-177.30775646805182</v>
      </c>
      <c r="AX381" s="61" t="str">
        <f t="shared" ca="1" si="227"/>
        <v/>
      </c>
      <c r="AY381" s="69">
        <f t="shared" ca="1" si="238"/>
        <v>9748.7766805507654</v>
      </c>
      <c r="AZ381" s="51">
        <f t="shared" si="228"/>
        <v>1241.1542952763627</v>
      </c>
      <c r="BA381" s="55">
        <f t="shared" ca="1" si="229"/>
        <v>0.12636868327595563</v>
      </c>
      <c r="BB381" s="55">
        <f t="shared" ca="1" si="239"/>
        <v>-0.99439078870693454</v>
      </c>
      <c r="BC381" s="64">
        <f t="shared" ca="1" si="230"/>
        <v>-355.61567975303683</v>
      </c>
      <c r="BE381" s="52" t="str">
        <f t="shared" ca="1" si="231"/>
        <v/>
      </c>
      <c r="BF381" s="52" t="str">
        <f t="shared" ca="1" si="232"/>
        <v/>
      </c>
      <c r="BG381" s="52">
        <f t="shared" ca="1" si="240"/>
        <v>3.5999999999999868</v>
      </c>
      <c r="BH381" s="52" t="str">
        <f t="shared" ca="1" si="241"/>
        <v/>
      </c>
    </row>
    <row r="382" spans="19:60">
      <c r="S382" s="68">
        <f t="shared" si="250"/>
        <v>7</v>
      </c>
      <c r="T382" s="69">
        <f t="shared" si="250"/>
        <v>2</v>
      </c>
      <c r="U382" s="70">
        <f t="shared" si="233"/>
        <v>3</v>
      </c>
      <c r="V382" s="68">
        <f t="shared" si="248"/>
        <v>4</v>
      </c>
      <c r="W382" s="70">
        <f t="shared" si="248"/>
        <v>7</v>
      </c>
      <c r="X382" s="71">
        <f t="shared" si="248"/>
        <v>0.42857142857142855</v>
      </c>
      <c r="Y382" s="71">
        <f t="shared" si="248"/>
        <v>0.5</v>
      </c>
      <c r="Z382" s="69">
        <f t="shared" si="248"/>
        <v>10000</v>
      </c>
      <c r="AA382" s="69">
        <f t="shared" ca="1" si="248"/>
        <v>9821.692076715015</v>
      </c>
      <c r="AB382" s="69">
        <f t="shared" ca="1" si="235"/>
        <v>-178.30792328498501</v>
      </c>
      <c r="AC382" s="69">
        <f t="shared" ca="1" si="249"/>
        <v>179.70767495135402</v>
      </c>
      <c r="AD382" s="73">
        <f t="shared" si="243"/>
        <v>3.4999999999999867</v>
      </c>
      <c r="AE382" s="69">
        <f t="shared" si="251"/>
        <v>0.70000000000000007</v>
      </c>
      <c r="AF382" s="69">
        <f t="shared" si="251"/>
        <v>5.6000000000000005</v>
      </c>
      <c r="AG382" s="78">
        <f t="shared" si="251"/>
        <v>200</v>
      </c>
      <c r="AH382" s="60">
        <f t="shared" si="251"/>
        <v>50</v>
      </c>
      <c r="AI382" s="60">
        <f t="shared" si="251"/>
        <v>280</v>
      </c>
      <c r="AJ382" s="60">
        <f t="shared" si="251"/>
        <v>10280</v>
      </c>
      <c r="AK382" s="60">
        <f t="shared" si="251"/>
        <v>423.30792328498489</v>
      </c>
      <c r="AL382" s="60">
        <f t="shared" si="251"/>
        <v>8.4661584656996975</v>
      </c>
      <c r="AM382" s="60">
        <f t="shared" ca="1" si="251"/>
        <v>-531.22331944923417</v>
      </c>
      <c r="AN382" s="60">
        <f t="shared" ca="1" si="251"/>
        <v>-531.22331944923417</v>
      </c>
      <c r="AO382" s="60">
        <f t="shared" ca="1" si="251"/>
        <v>531.22331944923417</v>
      </c>
      <c r="AP382" s="63">
        <f t="shared" si="220"/>
        <v>35</v>
      </c>
      <c r="AQ382" s="62">
        <f t="shared" si="221"/>
        <v>3.6189024187713521</v>
      </c>
      <c r="AR382" s="62">
        <f t="shared" si="222"/>
        <v>180.94512093856761</v>
      </c>
      <c r="AS382" s="62">
        <f t="shared" si="223"/>
        <v>361.89024187713522</v>
      </c>
      <c r="AT382" s="62">
        <f t="shared" si="224"/>
        <v>-180.94512093856761</v>
      </c>
      <c r="AU382" s="62">
        <f t="shared" si="225"/>
        <v>542.83536281570287</v>
      </c>
      <c r="AV382" s="62">
        <f t="shared" si="226"/>
        <v>-723.78048375427045</v>
      </c>
      <c r="AW382" s="63">
        <f t="shared" si="237"/>
        <v>-180.94512093856758</v>
      </c>
      <c r="AX382" s="61" t="str">
        <f t="shared" ca="1" si="227"/>
        <v/>
      </c>
      <c r="AY382" s="69">
        <f t="shared" ca="1" si="238"/>
        <v>9748.7766805507654</v>
      </c>
      <c r="AZ382" s="51">
        <f t="shared" si="228"/>
        <v>1266.6158465699732</v>
      </c>
      <c r="BA382" s="55">
        <f t="shared" ca="1" si="229"/>
        <v>0.12896106258236598</v>
      </c>
      <c r="BB382" s="55">
        <f t="shared" ca="1" si="239"/>
        <v>-1.0147901316161234</v>
      </c>
      <c r="BC382" s="64">
        <f t="shared" ca="1" si="230"/>
        <v>-359.25304422355259</v>
      </c>
      <c r="BE382" s="52" t="str">
        <f t="shared" ca="1" si="231"/>
        <v/>
      </c>
      <c r="BF382" s="52" t="str">
        <f t="shared" ca="1" si="232"/>
        <v/>
      </c>
      <c r="BG382" s="52">
        <f t="shared" ca="1" si="240"/>
        <v>3.4999999999999867</v>
      </c>
      <c r="BH382" s="52" t="str">
        <f t="shared" ca="1" si="241"/>
        <v/>
      </c>
    </row>
    <row r="383" spans="19:60">
      <c r="S383" s="68">
        <f t="shared" si="250"/>
        <v>7</v>
      </c>
      <c r="T383" s="69">
        <f t="shared" si="250"/>
        <v>2</v>
      </c>
      <c r="U383" s="70">
        <f t="shared" si="233"/>
        <v>3</v>
      </c>
      <c r="V383" s="68">
        <f t="shared" si="248"/>
        <v>4</v>
      </c>
      <c r="W383" s="70">
        <f t="shared" si="248"/>
        <v>7</v>
      </c>
      <c r="X383" s="71">
        <f t="shared" si="248"/>
        <v>0.42857142857142855</v>
      </c>
      <c r="Y383" s="71">
        <f t="shared" si="248"/>
        <v>0.5</v>
      </c>
      <c r="Z383" s="69">
        <f t="shared" si="248"/>
        <v>10000</v>
      </c>
      <c r="AA383" s="69">
        <f t="shared" ca="1" si="248"/>
        <v>9821.692076715015</v>
      </c>
      <c r="AB383" s="69">
        <f t="shared" ca="1" si="235"/>
        <v>-178.30792328498501</v>
      </c>
      <c r="AC383" s="69">
        <f t="shared" ca="1" si="249"/>
        <v>179.70767495135402</v>
      </c>
      <c r="AD383" s="73">
        <f t="shared" si="243"/>
        <v>3.3999999999999866</v>
      </c>
      <c r="AE383" s="69">
        <f t="shared" si="251"/>
        <v>0.70000000000000007</v>
      </c>
      <c r="AF383" s="69">
        <f t="shared" si="251"/>
        <v>5.6000000000000005</v>
      </c>
      <c r="AG383" s="78">
        <f t="shared" si="251"/>
        <v>200</v>
      </c>
      <c r="AH383" s="60">
        <f t="shared" si="251"/>
        <v>50</v>
      </c>
      <c r="AI383" s="60">
        <f t="shared" si="251"/>
        <v>280</v>
      </c>
      <c r="AJ383" s="60">
        <f t="shared" si="251"/>
        <v>10280</v>
      </c>
      <c r="AK383" s="60">
        <f t="shared" si="251"/>
        <v>423.30792328498489</v>
      </c>
      <c r="AL383" s="60">
        <f t="shared" si="251"/>
        <v>8.4661584656996975</v>
      </c>
      <c r="AM383" s="60">
        <f t="shared" ca="1" si="251"/>
        <v>-531.22331944923417</v>
      </c>
      <c r="AN383" s="60">
        <f t="shared" ca="1" si="251"/>
        <v>-531.22331944923417</v>
      </c>
      <c r="AO383" s="60">
        <f t="shared" ca="1" si="251"/>
        <v>531.22331944923417</v>
      </c>
      <c r="AP383" s="63">
        <f t="shared" si="220"/>
        <v>35</v>
      </c>
      <c r="AQ383" s="62">
        <f t="shared" si="221"/>
        <v>3.6959289604999213</v>
      </c>
      <c r="AR383" s="62">
        <f t="shared" si="222"/>
        <v>184.79644802499607</v>
      </c>
      <c r="AS383" s="62">
        <f t="shared" si="223"/>
        <v>369.59289604999213</v>
      </c>
      <c r="AT383" s="62">
        <f t="shared" si="224"/>
        <v>-184.79644802499607</v>
      </c>
      <c r="AU383" s="62">
        <f t="shared" si="225"/>
        <v>554.38934407498823</v>
      </c>
      <c r="AV383" s="62">
        <f t="shared" si="226"/>
        <v>-739.18579209998427</v>
      </c>
      <c r="AW383" s="63">
        <f t="shared" si="237"/>
        <v>-184.79644802499604</v>
      </c>
      <c r="AX383" s="61" t="str">
        <f t="shared" ca="1" si="227"/>
        <v/>
      </c>
      <c r="AY383" s="69">
        <f t="shared" ca="1" si="238"/>
        <v>9748.7766805507654</v>
      </c>
      <c r="AZ383" s="51">
        <f t="shared" si="228"/>
        <v>1293.5751361749724</v>
      </c>
      <c r="BA383" s="55">
        <f t="shared" ca="1" si="229"/>
        <v>0.13170593478915341</v>
      </c>
      <c r="BB383" s="55">
        <f t="shared" ca="1" si="239"/>
        <v>-1.0363894358729118</v>
      </c>
      <c r="BC383" s="64">
        <f t="shared" ca="1" si="230"/>
        <v>-363.10437130998105</v>
      </c>
      <c r="BE383" s="52" t="str">
        <f t="shared" ca="1" si="231"/>
        <v/>
      </c>
      <c r="BF383" s="52" t="str">
        <f t="shared" ca="1" si="232"/>
        <v/>
      </c>
      <c r="BG383" s="52">
        <f t="shared" ca="1" si="240"/>
        <v>3.3999999999999866</v>
      </c>
      <c r="BH383" s="52" t="str">
        <f t="shared" ca="1" si="241"/>
        <v/>
      </c>
    </row>
    <row r="384" spans="19:60">
      <c r="S384" s="68">
        <f t="shared" si="250"/>
        <v>7</v>
      </c>
      <c r="T384" s="69">
        <f t="shared" si="250"/>
        <v>2</v>
      </c>
      <c r="U384" s="70">
        <f t="shared" si="233"/>
        <v>3</v>
      </c>
      <c r="V384" s="68">
        <f t="shared" si="248"/>
        <v>4</v>
      </c>
      <c r="W384" s="70">
        <f t="shared" si="248"/>
        <v>7</v>
      </c>
      <c r="X384" s="71">
        <f t="shared" si="248"/>
        <v>0.42857142857142855</v>
      </c>
      <c r="Y384" s="71">
        <f t="shared" si="248"/>
        <v>0.5</v>
      </c>
      <c r="Z384" s="69">
        <f t="shared" si="248"/>
        <v>10000</v>
      </c>
      <c r="AA384" s="69">
        <f t="shared" ca="1" si="248"/>
        <v>9821.692076715015</v>
      </c>
      <c r="AB384" s="69">
        <f t="shared" ca="1" si="235"/>
        <v>-178.30792328498501</v>
      </c>
      <c r="AC384" s="69">
        <f t="shared" ca="1" si="249"/>
        <v>179.70767495135402</v>
      </c>
      <c r="AD384" s="73">
        <f t="shared" si="243"/>
        <v>3.2999999999999865</v>
      </c>
      <c r="AE384" s="69">
        <f t="shared" si="251"/>
        <v>0.70000000000000007</v>
      </c>
      <c r="AF384" s="69">
        <f t="shared" si="251"/>
        <v>5.6000000000000005</v>
      </c>
      <c r="AG384" s="78">
        <f t="shared" si="251"/>
        <v>200</v>
      </c>
      <c r="AH384" s="60">
        <f t="shared" si="251"/>
        <v>50</v>
      </c>
      <c r="AI384" s="60">
        <f t="shared" si="251"/>
        <v>280</v>
      </c>
      <c r="AJ384" s="60">
        <f t="shared" si="251"/>
        <v>10280</v>
      </c>
      <c r="AK384" s="60">
        <f t="shared" si="251"/>
        <v>423.30792328498489</v>
      </c>
      <c r="AL384" s="60">
        <f t="shared" si="251"/>
        <v>8.4661584656996975</v>
      </c>
      <c r="AM384" s="60">
        <f t="shared" ca="1" si="251"/>
        <v>-531.22331944923417</v>
      </c>
      <c r="AN384" s="60">
        <f t="shared" ca="1" si="251"/>
        <v>-531.22331944923417</v>
      </c>
      <c r="AO384" s="60">
        <f t="shared" ca="1" si="251"/>
        <v>531.22331944923417</v>
      </c>
      <c r="AP384" s="63">
        <f t="shared" si="220"/>
        <v>35</v>
      </c>
      <c r="AQ384" s="62">
        <f t="shared" si="221"/>
        <v>3.7776237774847679</v>
      </c>
      <c r="AR384" s="62">
        <f t="shared" si="222"/>
        <v>188.8811888742384</v>
      </c>
      <c r="AS384" s="62">
        <f t="shared" si="223"/>
        <v>377.76237774847681</v>
      </c>
      <c r="AT384" s="62">
        <f t="shared" si="224"/>
        <v>-188.8811888742384</v>
      </c>
      <c r="AU384" s="62">
        <f t="shared" si="225"/>
        <v>566.64356662271518</v>
      </c>
      <c r="AV384" s="62">
        <f t="shared" si="226"/>
        <v>-755.52475549695362</v>
      </c>
      <c r="AW384" s="63">
        <f t="shared" si="237"/>
        <v>-188.88118887423843</v>
      </c>
      <c r="AX384" s="61" t="str">
        <f t="shared" ca="1" si="227"/>
        <v/>
      </c>
      <c r="AY384" s="69">
        <f t="shared" ca="1" si="238"/>
        <v>9748.7766805507654</v>
      </c>
      <c r="AZ384" s="51">
        <f t="shared" si="228"/>
        <v>1322.1683221196688</v>
      </c>
      <c r="BA384" s="55">
        <f t="shared" ca="1" si="229"/>
        <v>0.1346171628872613</v>
      </c>
      <c r="BB384" s="55">
        <f t="shared" ca="1" si="239"/>
        <v>-1.0592977888725361</v>
      </c>
      <c r="BC384" s="64">
        <f t="shared" ca="1" si="230"/>
        <v>-367.18911215922344</v>
      </c>
      <c r="BE384" s="52" t="str">
        <f t="shared" ca="1" si="231"/>
        <v/>
      </c>
      <c r="BF384" s="52" t="str">
        <f t="shared" ca="1" si="232"/>
        <v/>
      </c>
      <c r="BG384" s="52">
        <f t="shared" ca="1" si="240"/>
        <v>3.2999999999999865</v>
      </c>
      <c r="BH384" s="52" t="str">
        <f t="shared" ca="1" si="241"/>
        <v/>
      </c>
    </row>
    <row r="385" spans="19:60">
      <c r="S385" s="68">
        <f t="shared" si="250"/>
        <v>7</v>
      </c>
      <c r="T385" s="69">
        <f t="shared" si="250"/>
        <v>2</v>
      </c>
      <c r="U385" s="70">
        <f t="shared" si="233"/>
        <v>3</v>
      </c>
      <c r="V385" s="68">
        <f t="shared" si="248"/>
        <v>4</v>
      </c>
      <c r="W385" s="70">
        <f t="shared" si="248"/>
        <v>7</v>
      </c>
      <c r="X385" s="71">
        <f t="shared" si="248"/>
        <v>0.42857142857142855</v>
      </c>
      <c r="Y385" s="71">
        <f t="shared" si="248"/>
        <v>0.5</v>
      </c>
      <c r="Z385" s="69">
        <f t="shared" si="248"/>
        <v>10000</v>
      </c>
      <c r="AA385" s="69">
        <f t="shared" ca="1" si="248"/>
        <v>9821.692076715015</v>
      </c>
      <c r="AB385" s="69">
        <f t="shared" ca="1" si="235"/>
        <v>-178.30792328498501</v>
      </c>
      <c r="AC385" s="69">
        <f t="shared" ca="1" si="249"/>
        <v>179.70767495135402</v>
      </c>
      <c r="AD385" s="73">
        <f t="shared" si="243"/>
        <v>3.1999999999999864</v>
      </c>
      <c r="AE385" s="69">
        <f t="shared" si="251"/>
        <v>0.70000000000000007</v>
      </c>
      <c r="AF385" s="69">
        <f t="shared" si="251"/>
        <v>5.6000000000000005</v>
      </c>
      <c r="AG385" s="78">
        <f t="shared" si="251"/>
        <v>200</v>
      </c>
      <c r="AH385" s="60">
        <f t="shared" si="251"/>
        <v>50</v>
      </c>
      <c r="AI385" s="60">
        <f t="shared" si="251"/>
        <v>280</v>
      </c>
      <c r="AJ385" s="60">
        <f t="shared" si="251"/>
        <v>10280</v>
      </c>
      <c r="AK385" s="60">
        <f t="shared" si="251"/>
        <v>423.30792328498489</v>
      </c>
      <c r="AL385" s="60">
        <f t="shared" si="251"/>
        <v>8.4661584656996975</v>
      </c>
      <c r="AM385" s="60">
        <f t="shared" ca="1" si="251"/>
        <v>-531.22331944923417</v>
      </c>
      <c r="AN385" s="60">
        <f t="shared" ca="1" si="251"/>
        <v>-531.22331944923417</v>
      </c>
      <c r="AO385" s="60">
        <f t="shared" ca="1" si="251"/>
        <v>531.22331944923417</v>
      </c>
      <c r="AP385" s="63">
        <f t="shared" si="220"/>
        <v>35</v>
      </c>
      <c r="AQ385" s="62">
        <f t="shared" si="221"/>
        <v>3.8644245205311676</v>
      </c>
      <c r="AR385" s="62">
        <f t="shared" si="222"/>
        <v>193.22122602655838</v>
      </c>
      <c r="AS385" s="62">
        <f t="shared" si="223"/>
        <v>386.44245205311677</v>
      </c>
      <c r="AT385" s="62">
        <f t="shared" si="224"/>
        <v>-193.22122602655838</v>
      </c>
      <c r="AU385" s="62">
        <f t="shared" si="225"/>
        <v>579.66367807967515</v>
      </c>
      <c r="AV385" s="62">
        <f t="shared" si="226"/>
        <v>-772.88490410623353</v>
      </c>
      <c r="AW385" s="63">
        <f t="shared" si="237"/>
        <v>-193.22122602655838</v>
      </c>
      <c r="AX385" s="61" t="str">
        <f t="shared" ca="1" si="227"/>
        <v/>
      </c>
      <c r="AY385" s="69">
        <f t="shared" ca="1" si="238"/>
        <v>9748.7766805507654</v>
      </c>
      <c r="AZ385" s="51">
        <f t="shared" si="228"/>
        <v>1352.5485821859088</v>
      </c>
      <c r="BA385" s="55">
        <f t="shared" ca="1" si="229"/>
        <v>0.13771034274150093</v>
      </c>
      <c r="BB385" s="55">
        <f t="shared" ca="1" si="239"/>
        <v>-1.0836379139346366</v>
      </c>
      <c r="BC385" s="64">
        <f t="shared" ca="1" si="230"/>
        <v>-371.52914931154339</v>
      </c>
      <c r="BE385" s="52" t="str">
        <f t="shared" ca="1" si="231"/>
        <v/>
      </c>
      <c r="BF385" s="52" t="str">
        <f t="shared" ca="1" si="232"/>
        <v/>
      </c>
      <c r="BG385" s="52">
        <f t="shared" ca="1" si="240"/>
        <v>3.1999999999999864</v>
      </c>
      <c r="BH385" s="52" t="str">
        <f t="shared" ca="1" si="241"/>
        <v/>
      </c>
    </row>
    <row r="386" spans="19:60">
      <c r="S386" s="68">
        <f t="shared" si="250"/>
        <v>7</v>
      </c>
      <c r="T386" s="69">
        <f t="shared" si="250"/>
        <v>2</v>
      </c>
      <c r="U386" s="70">
        <f t="shared" si="233"/>
        <v>3</v>
      </c>
      <c r="V386" s="68">
        <f t="shared" si="248"/>
        <v>4</v>
      </c>
      <c r="W386" s="70">
        <f t="shared" si="248"/>
        <v>7</v>
      </c>
      <c r="X386" s="71">
        <f t="shared" si="248"/>
        <v>0.42857142857142855</v>
      </c>
      <c r="Y386" s="71">
        <f t="shared" si="248"/>
        <v>0.5</v>
      </c>
      <c r="Z386" s="69">
        <f t="shared" si="248"/>
        <v>10000</v>
      </c>
      <c r="AA386" s="69">
        <f t="shared" ca="1" si="248"/>
        <v>9821.692076715015</v>
      </c>
      <c r="AB386" s="69">
        <f t="shared" ca="1" si="235"/>
        <v>-178.30792328498501</v>
      </c>
      <c r="AC386" s="69">
        <f t="shared" ca="1" si="249"/>
        <v>179.70767495135402</v>
      </c>
      <c r="AD386" s="73">
        <f t="shared" si="243"/>
        <v>3.0999999999999863</v>
      </c>
      <c r="AE386" s="69">
        <f t="shared" si="251"/>
        <v>0.70000000000000007</v>
      </c>
      <c r="AF386" s="69">
        <f t="shared" si="251"/>
        <v>5.6000000000000005</v>
      </c>
      <c r="AG386" s="78">
        <f t="shared" si="251"/>
        <v>200</v>
      </c>
      <c r="AH386" s="60">
        <f t="shared" si="251"/>
        <v>50</v>
      </c>
      <c r="AI386" s="60">
        <f t="shared" si="251"/>
        <v>280</v>
      </c>
      <c r="AJ386" s="60">
        <f t="shared" si="251"/>
        <v>10280</v>
      </c>
      <c r="AK386" s="60">
        <f t="shared" si="251"/>
        <v>423.30792328498489</v>
      </c>
      <c r="AL386" s="60">
        <f t="shared" si="251"/>
        <v>8.4661584656996975</v>
      </c>
      <c r="AM386" s="60">
        <f t="shared" ca="1" si="251"/>
        <v>-531.22331944923417</v>
      </c>
      <c r="AN386" s="60">
        <f t="shared" ca="1" si="251"/>
        <v>-531.22331944923417</v>
      </c>
      <c r="AO386" s="60">
        <f t="shared" ca="1" si="251"/>
        <v>531.22331944923417</v>
      </c>
      <c r="AP386" s="63">
        <f t="shared" si="220"/>
        <v>35</v>
      </c>
      <c r="AQ386" s="62">
        <f t="shared" si="221"/>
        <v>3.9568253115160443</v>
      </c>
      <c r="AR386" s="62">
        <f t="shared" si="222"/>
        <v>197.84126557580223</v>
      </c>
      <c r="AS386" s="62">
        <f t="shared" si="223"/>
        <v>395.68253115160445</v>
      </c>
      <c r="AT386" s="62">
        <f t="shared" si="224"/>
        <v>-197.84126557580223</v>
      </c>
      <c r="AU386" s="62">
        <f t="shared" si="225"/>
        <v>593.52379672740665</v>
      </c>
      <c r="AV386" s="62">
        <f t="shared" si="226"/>
        <v>-791.3650623032089</v>
      </c>
      <c r="AW386" s="63">
        <f t="shared" si="237"/>
        <v>-197.84126557580225</v>
      </c>
      <c r="AX386" s="61" t="str">
        <f t="shared" ca="1" si="227"/>
        <v/>
      </c>
      <c r="AY386" s="69">
        <f t="shared" ca="1" si="238"/>
        <v>9748.7766805507654</v>
      </c>
      <c r="AZ386" s="51">
        <f t="shared" si="228"/>
        <v>1384.8888590306155</v>
      </c>
      <c r="BA386" s="55">
        <f t="shared" ca="1" si="229"/>
        <v>0.14100308258633665</v>
      </c>
      <c r="BB386" s="55">
        <f t="shared" ca="1" si="239"/>
        <v>-1.1095483696459052</v>
      </c>
      <c r="BC386" s="64">
        <f t="shared" ca="1" si="230"/>
        <v>-376.14918886078726</v>
      </c>
      <c r="BE386" s="52" t="str">
        <f t="shared" ca="1" si="231"/>
        <v/>
      </c>
      <c r="BF386" s="52" t="str">
        <f t="shared" ca="1" si="232"/>
        <v/>
      </c>
      <c r="BG386" s="52">
        <f t="shared" ca="1" si="240"/>
        <v>3.0999999999999863</v>
      </c>
      <c r="BH386" s="52" t="str">
        <f t="shared" ca="1" si="241"/>
        <v/>
      </c>
    </row>
    <row r="387" spans="19:60">
      <c r="S387" s="68">
        <f t="shared" si="250"/>
        <v>7</v>
      </c>
      <c r="T387" s="69">
        <f t="shared" si="250"/>
        <v>2</v>
      </c>
      <c r="U387" s="70">
        <f t="shared" si="233"/>
        <v>3</v>
      </c>
      <c r="V387" s="68">
        <f t="shared" si="248"/>
        <v>4</v>
      </c>
      <c r="W387" s="70">
        <f t="shared" si="248"/>
        <v>7</v>
      </c>
      <c r="X387" s="71">
        <f t="shared" si="248"/>
        <v>0.42857142857142855</v>
      </c>
      <c r="Y387" s="71">
        <f t="shared" si="248"/>
        <v>0.5</v>
      </c>
      <c r="Z387" s="69">
        <f t="shared" si="248"/>
        <v>10000</v>
      </c>
      <c r="AA387" s="69">
        <f t="shared" ca="1" si="248"/>
        <v>9821.692076715015</v>
      </c>
      <c r="AB387" s="69">
        <f t="shared" ca="1" si="235"/>
        <v>-178.30792328498501</v>
      </c>
      <c r="AC387" s="69">
        <f t="shared" ca="1" si="249"/>
        <v>179.70767495135402</v>
      </c>
      <c r="AD387" s="73">
        <f t="shared" si="243"/>
        <v>2.9999999999999862</v>
      </c>
      <c r="AE387" s="69">
        <f t="shared" si="251"/>
        <v>0.70000000000000007</v>
      </c>
      <c r="AF387" s="69">
        <f t="shared" si="251"/>
        <v>5.6000000000000005</v>
      </c>
      <c r="AG387" s="78">
        <f t="shared" si="251"/>
        <v>200</v>
      </c>
      <c r="AH387" s="60">
        <f t="shared" si="251"/>
        <v>50</v>
      </c>
      <c r="AI387" s="60">
        <f t="shared" si="251"/>
        <v>280</v>
      </c>
      <c r="AJ387" s="60">
        <f t="shared" si="251"/>
        <v>10280</v>
      </c>
      <c r="AK387" s="60">
        <f t="shared" si="251"/>
        <v>423.30792328498489</v>
      </c>
      <c r="AL387" s="60">
        <f t="shared" si="251"/>
        <v>8.4661584656996975</v>
      </c>
      <c r="AM387" s="60">
        <f t="shared" ca="1" si="251"/>
        <v>-531.22331944923417</v>
      </c>
      <c r="AN387" s="60">
        <f t="shared" ca="1" si="251"/>
        <v>-531.22331944923417</v>
      </c>
      <c r="AO387" s="60">
        <f t="shared" ca="1" si="251"/>
        <v>531.22331944923417</v>
      </c>
      <c r="AP387" s="63">
        <f t="shared" si="220"/>
        <v>35</v>
      </c>
      <c r="AQ387" s="62">
        <f t="shared" si="221"/>
        <v>4.0553861552332462</v>
      </c>
      <c r="AR387" s="62">
        <f t="shared" si="222"/>
        <v>202.7693077616623</v>
      </c>
      <c r="AS387" s="62">
        <f t="shared" si="223"/>
        <v>405.53861552332461</v>
      </c>
      <c r="AT387" s="62">
        <f t="shared" si="224"/>
        <v>-202.7693077616623</v>
      </c>
      <c r="AU387" s="62">
        <f t="shared" si="225"/>
        <v>608.30792328498694</v>
      </c>
      <c r="AV387" s="62">
        <f t="shared" si="226"/>
        <v>-811.07723104664922</v>
      </c>
      <c r="AW387" s="63">
        <f t="shared" si="237"/>
        <v>-202.76930776166228</v>
      </c>
      <c r="AX387" s="61" t="str">
        <f t="shared" ca="1" si="227"/>
        <v/>
      </c>
      <c r="AY387" s="69">
        <f t="shared" ca="1" si="238"/>
        <v>9748.7766805507654</v>
      </c>
      <c r="AZ387" s="51">
        <f t="shared" si="228"/>
        <v>1419.3851543316362</v>
      </c>
      <c r="BA387" s="55">
        <f t="shared" ca="1" si="229"/>
        <v>0.14451533842082809</v>
      </c>
      <c r="BB387" s="55">
        <f t="shared" ca="1" si="239"/>
        <v>-1.1371861890712578</v>
      </c>
      <c r="BC387" s="64">
        <f t="shared" ca="1" si="230"/>
        <v>-381.07723104664728</v>
      </c>
      <c r="BE387" s="52" t="str">
        <f t="shared" ca="1" si="231"/>
        <v/>
      </c>
      <c r="BF387" s="52" t="str">
        <f t="shared" ca="1" si="232"/>
        <v/>
      </c>
      <c r="BG387" s="52">
        <f t="shared" ca="1" si="240"/>
        <v>2.9999999999999862</v>
      </c>
      <c r="BH387" s="52" t="str">
        <f t="shared" ca="1" si="241"/>
        <v/>
      </c>
    </row>
    <row r="388" spans="19:60">
      <c r="S388" s="68">
        <f t="shared" si="250"/>
        <v>7</v>
      </c>
      <c r="T388" s="69">
        <f t="shared" si="250"/>
        <v>2</v>
      </c>
      <c r="U388" s="70">
        <f t="shared" si="233"/>
        <v>3</v>
      </c>
      <c r="V388" s="68">
        <f t="shared" si="248"/>
        <v>4</v>
      </c>
      <c r="W388" s="70">
        <f t="shared" si="248"/>
        <v>7</v>
      </c>
      <c r="X388" s="71">
        <f t="shared" si="248"/>
        <v>0.42857142857142855</v>
      </c>
      <c r="Y388" s="71">
        <f t="shared" si="248"/>
        <v>0.5</v>
      </c>
      <c r="Z388" s="69">
        <f t="shared" si="248"/>
        <v>10000</v>
      </c>
      <c r="AA388" s="69">
        <f t="shared" ca="1" si="248"/>
        <v>9821.692076715015</v>
      </c>
      <c r="AB388" s="69">
        <f t="shared" ca="1" si="235"/>
        <v>-178.30792328498501</v>
      </c>
      <c r="AC388" s="69">
        <f t="shared" ca="1" si="249"/>
        <v>179.70767495135402</v>
      </c>
      <c r="AD388" s="73">
        <f t="shared" si="243"/>
        <v>2.8999999999999861</v>
      </c>
      <c r="AE388" s="69">
        <f t="shared" si="251"/>
        <v>0.70000000000000007</v>
      </c>
      <c r="AF388" s="69">
        <f t="shared" si="251"/>
        <v>5.6000000000000005</v>
      </c>
      <c r="AG388" s="78">
        <f t="shared" si="251"/>
        <v>200</v>
      </c>
      <c r="AH388" s="60">
        <f t="shared" si="251"/>
        <v>50</v>
      </c>
      <c r="AI388" s="60">
        <f t="shared" si="251"/>
        <v>280</v>
      </c>
      <c r="AJ388" s="60">
        <f t="shared" si="251"/>
        <v>10280</v>
      </c>
      <c r="AK388" s="60">
        <f t="shared" si="251"/>
        <v>423.30792328498489</v>
      </c>
      <c r="AL388" s="60">
        <f t="shared" si="251"/>
        <v>8.4661584656996975</v>
      </c>
      <c r="AM388" s="60">
        <f t="shared" ca="1" si="251"/>
        <v>-531.22331944923417</v>
      </c>
      <c r="AN388" s="60">
        <f t="shared" ca="1" si="251"/>
        <v>-531.22331944923417</v>
      </c>
      <c r="AO388" s="60">
        <f t="shared" ca="1" si="251"/>
        <v>531.22331944923417</v>
      </c>
      <c r="AP388" s="63">
        <f t="shared" si="220"/>
        <v>35</v>
      </c>
      <c r="AQ388" s="62">
        <f t="shared" si="221"/>
        <v>4.1607442985171517</v>
      </c>
      <c r="AR388" s="62">
        <f t="shared" si="222"/>
        <v>208.0372149258576</v>
      </c>
      <c r="AS388" s="62">
        <f t="shared" si="223"/>
        <v>416.07442985171519</v>
      </c>
      <c r="AT388" s="62">
        <f t="shared" si="224"/>
        <v>-208.0372149258576</v>
      </c>
      <c r="AU388" s="62">
        <f t="shared" si="225"/>
        <v>624.11164477757279</v>
      </c>
      <c r="AV388" s="62">
        <f t="shared" si="226"/>
        <v>-832.14885970343039</v>
      </c>
      <c r="AW388" s="63">
        <f t="shared" si="237"/>
        <v>-208.0372149258576</v>
      </c>
      <c r="AX388" s="61" t="str">
        <f t="shared" ca="1" si="227"/>
        <v/>
      </c>
      <c r="AY388" s="69">
        <f t="shared" ca="1" si="238"/>
        <v>9748.7766805507654</v>
      </c>
      <c r="AZ388" s="51">
        <f t="shared" si="228"/>
        <v>1456.2605044810032</v>
      </c>
      <c r="BA388" s="55">
        <f t="shared" ca="1" si="229"/>
        <v>0.14826981879562928</v>
      </c>
      <c r="BB388" s="55">
        <f t="shared" ca="1" si="239"/>
        <v>-1.1667300650087042</v>
      </c>
      <c r="BC388" s="64">
        <f t="shared" ca="1" si="230"/>
        <v>-386.34513821084261</v>
      </c>
      <c r="BE388" s="52" t="str">
        <f t="shared" ca="1" si="231"/>
        <v/>
      </c>
      <c r="BF388" s="52" t="str">
        <f t="shared" ca="1" si="232"/>
        <v/>
      </c>
      <c r="BG388" s="52">
        <f t="shared" ca="1" si="240"/>
        <v>2.8999999999999861</v>
      </c>
      <c r="BH388" s="52" t="str">
        <f t="shared" ca="1" si="241"/>
        <v/>
      </c>
    </row>
    <row r="389" spans="19:60">
      <c r="S389" s="68">
        <f t="shared" si="250"/>
        <v>7</v>
      </c>
      <c r="T389" s="69">
        <f t="shared" si="250"/>
        <v>2</v>
      </c>
      <c r="U389" s="70">
        <f t="shared" si="233"/>
        <v>3</v>
      </c>
      <c r="V389" s="68">
        <f t="shared" si="248"/>
        <v>4</v>
      </c>
      <c r="W389" s="70">
        <f t="shared" si="248"/>
        <v>7</v>
      </c>
      <c r="X389" s="71">
        <f t="shared" si="248"/>
        <v>0.42857142857142855</v>
      </c>
      <c r="Y389" s="71">
        <f t="shared" si="248"/>
        <v>0.5</v>
      </c>
      <c r="Z389" s="69">
        <f t="shared" si="248"/>
        <v>10000</v>
      </c>
      <c r="AA389" s="69">
        <f t="shared" ca="1" si="248"/>
        <v>9821.692076715015</v>
      </c>
      <c r="AB389" s="69">
        <f t="shared" ca="1" si="235"/>
        <v>-178.30792328498501</v>
      </c>
      <c r="AC389" s="69">
        <f t="shared" ca="1" si="249"/>
        <v>179.70767495135402</v>
      </c>
      <c r="AD389" s="73">
        <f t="shared" si="243"/>
        <v>2.7999999999999861</v>
      </c>
      <c r="AE389" s="69">
        <f t="shared" si="251"/>
        <v>0.70000000000000007</v>
      </c>
      <c r="AF389" s="69">
        <f t="shared" si="251"/>
        <v>5.6000000000000005</v>
      </c>
      <c r="AG389" s="78">
        <f t="shared" si="251"/>
        <v>200</v>
      </c>
      <c r="AH389" s="60">
        <f t="shared" si="251"/>
        <v>50</v>
      </c>
      <c r="AI389" s="60">
        <f t="shared" si="251"/>
        <v>280</v>
      </c>
      <c r="AJ389" s="60">
        <f t="shared" si="251"/>
        <v>10280</v>
      </c>
      <c r="AK389" s="60">
        <f t="shared" si="251"/>
        <v>423.30792328498489</v>
      </c>
      <c r="AL389" s="60">
        <f t="shared" si="251"/>
        <v>8.4661584656996975</v>
      </c>
      <c r="AM389" s="60">
        <f t="shared" ca="1" si="251"/>
        <v>-531.22331944923417</v>
      </c>
      <c r="AN389" s="60">
        <f t="shared" ca="1" si="251"/>
        <v>-531.22331944923417</v>
      </c>
      <c r="AO389" s="60">
        <f t="shared" ca="1" si="251"/>
        <v>531.22331944923417</v>
      </c>
      <c r="AP389" s="63">
        <f t="shared" si="220"/>
        <v>35</v>
      </c>
      <c r="AQ389" s="62">
        <f t="shared" si="221"/>
        <v>4.2736280234641937</v>
      </c>
      <c r="AR389" s="62">
        <f t="shared" si="222"/>
        <v>213.68140117320968</v>
      </c>
      <c r="AS389" s="62">
        <f t="shared" si="223"/>
        <v>427.36280234641936</v>
      </c>
      <c r="AT389" s="62">
        <f t="shared" si="224"/>
        <v>-213.68140117320968</v>
      </c>
      <c r="AU389" s="62">
        <f t="shared" si="225"/>
        <v>641.04420351962904</v>
      </c>
      <c r="AV389" s="62">
        <f t="shared" si="226"/>
        <v>-854.72560469283871</v>
      </c>
      <c r="AW389" s="63">
        <f t="shared" si="237"/>
        <v>-213.68140117320968</v>
      </c>
      <c r="AX389" s="61" t="str">
        <f t="shared" ca="1" si="227"/>
        <v/>
      </c>
      <c r="AY389" s="69">
        <f t="shared" ca="1" si="238"/>
        <v>9748.7766805507654</v>
      </c>
      <c r="AZ389" s="51">
        <f t="shared" si="228"/>
        <v>1495.7698082124678</v>
      </c>
      <c r="BA389" s="55">
        <f t="shared" ca="1" si="229"/>
        <v>0.15229247634005913</v>
      </c>
      <c r="BB389" s="55">
        <f t="shared" ca="1" si="239"/>
        <v>-1.1983842177988251</v>
      </c>
      <c r="BC389" s="64">
        <f t="shared" ca="1" si="230"/>
        <v>-391.98932445819469</v>
      </c>
      <c r="BE389" s="52" t="str">
        <f t="shared" ca="1" si="231"/>
        <v/>
      </c>
      <c r="BF389" s="52" t="str">
        <f t="shared" ca="1" si="232"/>
        <v/>
      </c>
      <c r="BG389" s="52">
        <f t="shared" ca="1" si="240"/>
        <v>2.7999999999999861</v>
      </c>
      <c r="BH389" s="52" t="str">
        <f t="shared" ca="1" si="241"/>
        <v/>
      </c>
    </row>
    <row r="390" spans="19:60">
      <c r="S390" s="68">
        <f t="shared" si="250"/>
        <v>7</v>
      </c>
      <c r="T390" s="69">
        <f t="shared" si="250"/>
        <v>2</v>
      </c>
      <c r="U390" s="70">
        <f t="shared" si="233"/>
        <v>3</v>
      </c>
      <c r="V390" s="68">
        <f t="shared" si="248"/>
        <v>4</v>
      </c>
      <c r="W390" s="70">
        <f t="shared" si="248"/>
        <v>7</v>
      </c>
      <c r="X390" s="71">
        <f t="shared" si="248"/>
        <v>0.42857142857142855</v>
      </c>
      <c r="Y390" s="71">
        <f t="shared" si="248"/>
        <v>0.5</v>
      </c>
      <c r="Z390" s="69">
        <f t="shared" si="248"/>
        <v>10000</v>
      </c>
      <c r="AA390" s="69">
        <f t="shared" ca="1" si="248"/>
        <v>9821.692076715015</v>
      </c>
      <c r="AB390" s="69">
        <f t="shared" ca="1" si="235"/>
        <v>-178.30792328498501</v>
      </c>
      <c r="AC390" s="69">
        <f t="shared" ca="1" si="249"/>
        <v>179.70767495135402</v>
      </c>
      <c r="AD390" s="73">
        <f t="shared" si="243"/>
        <v>2.699999999999986</v>
      </c>
      <c r="AE390" s="69">
        <f t="shared" si="251"/>
        <v>0.70000000000000007</v>
      </c>
      <c r="AF390" s="69">
        <f t="shared" si="251"/>
        <v>5.6000000000000005</v>
      </c>
      <c r="AG390" s="78">
        <f t="shared" si="251"/>
        <v>200</v>
      </c>
      <c r="AH390" s="60">
        <f t="shared" si="251"/>
        <v>50</v>
      </c>
      <c r="AI390" s="60">
        <f t="shared" si="251"/>
        <v>280</v>
      </c>
      <c r="AJ390" s="60">
        <f t="shared" si="251"/>
        <v>10280</v>
      </c>
      <c r="AK390" s="60">
        <f t="shared" si="251"/>
        <v>423.30792328498489</v>
      </c>
      <c r="AL390" s="60">
        <f t="shared" si="251"/>
        <v>8.4661584656996975</v>
      </c>
      <c r="AM390" s="60">
        <f t="shared" ca="1" si="251"/>
        <v>-531.22331944923417</v>
      </c>
      <c r="AN390" s="60">
        <f t="shared" ca="1" si="251"/>
        <v>-531.22331944923417</v>
      </c>
      <c r="AO390" s="60">
        <f t="shared" ca="1" si="251"/>
        <v>531.22331944923417</v>
      </c>
      <c r="AP390" s="63">
        <f t="shared" si="220"/>
        <v>35</v>
      </c>
      <c r="AQ390" s="62">
        <f t="shared" si="221"/>
        <v>4.3948735058147204</v>
      </c>
      <c r="AR390" s="62">
        <f t="shared" si="222"/>
        <v>219.74367529073601</v>
      </c>
      <c r="AS390" s="62">
        <f t="shared" si="223"/>
        <v>439.48735058147201</v>
      </c>
      <c r="AT390" s="62">
        <f t="shared" si="224"/>
        <v>-219.74367529073601</v>
      </c>
      <c r="AU390" s="62">
        <f t="shared" si="225"/>
        <v>659.23102587220797</v>
      </c>
      <c r="AV390" s="62">
        <f t="shared" si="226"/>
        <v>-878.97470116294403</v>
      </c>
      <c r="AW390" s="63">
        <f t="shared" si="237"/>
        <v>-219.74367529073606</v>
      </c>
      <c r="AX390" s="61" t="str">
        <f t="shared" ca="1" si="227"/>
        <v/>
      </c>
      <c r="AY390" s="69">
        <f t="shared" ca="1" si="238"/>
        <v>9748.7766805507654</v>
      </c>
      <c r="AZ390" s="51">
        <f t="shared" si="228"/>
        <v>1538.205727035152</v>
      </c>
      <c r="BA390" s="55">
        <f t="shared" ca="1" si="229"/>
        <v>0.15661310851740973</v>
      </c>
      <c r="BB390" s="55">
        <f t="shared" ca="1" si="239"/>
        <v>-1.232383122647474</v>
      </c>
      <c r="BC390" s="64">
        <f t="shared" ca="1" si="230"/>
        <v>-398.05159857572107</v>
      </c>
      <c r="BE390" s="52" t="str">
        <f t="shared" ca="1" si="231"/>
        <v/>
      </c>
      <c r="BF390" s="52" t="str">
        <f t="shared" ca="1" si="232"/>
        <v/>
      </c>
      <c r="BG390" s="52">
        <f t="shared" ca="1" si="240"/>
        <v>2.699999999999986</v>
      </c>
      <c r="BH390" s="52" t="str">
        <f t="shared" ca="1" si="241"/>
        <v/>
      </c>
    </row>
    <row r="391" spans="19:60">
      <c r="S391" s="68">
        <f t="shared" si="250"/>
        <v>7</v>
      </c>
      <c r="T391" s="69">
        <f t="shared" si="250"/>
        <v>2</v>
      </c>
      <c r="U391" s="70">
        <f t="shared" si="233"/>
        <v>3</v>
      </c>
      <c r="V391" s="68">
        <f t="shared" si="248"/>
        <v>4</v>
      </c>
      <c r="W391" s="70">
        <f t="shared" si="248"/>
        <v>7</v>
      </c>
      <c r="X391" s="71">
        <f t="shared" si="248"/>
        <v>0.42857142857142855</v>
      </c>
      <c r="Y391" s="71">
        <f t="shared" si="248"/>
        <v>0.5</v>
      </c>
      <c r="Z391" s="69">
        <f t="shared" si="248"/>
        <v>10000</v>
      </c>
      <c r="AA391" s="69">
        <f t="shared" ca="1" si="248"/>
        <v>9821.692076715015</v>
      </c>
      <c r="AB391" s="69">
        <f t="shared" ca="1" si="235"/>
        <v>-178.30792328498501</v>
      </c>
      <c r="AC391" s="69">
        <f t="shared" ca="1" si="249"/>
        <v>179.70767495135402</v>
      </c>
      <c r="AD391" s="73">
        <f t="shared" si="243"/>
        <v>2.5999999999999859</v>
      </c>
      <c r="AE391" s="69">
        <f t="shared" si="251"/>
        <v>0.70000000000000007</v>
      </c>
      <c r="AF391" s="69">
        <f t="shared" si="251"/>
        <v>5.6000000000000005</v>
      </c>
      <c r="AG391" s="78">
        <f t="shared" si="251"/>
        <v>200</v>
      </c>
      <c r="AH391" s="60">
        <f t="shared" si="251"/>
        <v>50</v>
      </c>
      <c r="AI391" s="60">
        <f t="shared" si="251"/>
        <v>280</v>
      </c>
      <c r="AJ391" s="60">
        <f t="shared" si="251"/>
        <v>10280</v>
      </c>
      <c r="AK391" s="60">
        <f t="shared" si="251"/>
        <v>423.30792328498489</v>
      </c>
      <c r="AL391" s="60">
        <f t="shared" si="251"/>
        <v>8.4661584656996975</v>
      </c>
      <c r="AM391" s="60">
        <f t="shared" ca="1" si="251"/>
        <v>-531.22331944923417</v>
      </c>
      <c r="AN391" s="60">
        <f t="shared" ca="1" si="251"/>
        <v>-531.22331944923417</v>
      </c>
      <c r="AO391" s="60">
        <f t="shared" ca="1" si="251"/>
        <v>531.22331944923417</v>
      </c>
      <c r="AP391" s="63">
        <f t="shared" si="220"/>
        <v>35</v>
      </c>
      <c r="AQ391" s="62">
        <f t="shared" si="221"/>
        <v>4.5254455637306723</v>
      </c>
      <c r="AR391" s="62">
        <f t="shared" si="222"/>
        <v>226.27227818653361</v>
      </c>
      <c r="AS391" s="62">
        <f t="shared" si="223"/>
        <v>452.54455637306722</v>
      </c>
      <c r="AT391" s="62">
        <f t="shared" si="224"/>
        <v>-226.27227818653361</v>
      </c>
      <c r="AU391" s="62">
        <f t="shared" si="225"/>
        <v>678.81683455960081</v>
      </c>
      <c r="AV391" s="62">
        <f t="shared" si="226"/>
        <v>-905.08911274613445</v>
      </c>
      <c r="AW391" s="63">
        <f t="shared" si="237"/>
        <v>-226.27227818653364</v>
      </c>
      <c r="AX391" s="61" t="str">
        <f t="shared" ca="1" si="227"/>
        <v/>
      </c>
      <c r="AY391" s="69">
        <f t="shared" ca="1" si="238"/>
        <v>9748.7766805507654</v>
      </c>
      <c r="AZ391" s="51">
        <f t="shared" si="228"/>
        <v>1583.9059473057353</v>
      </c>
      <c r="BA391" s="55">
        <f t="shared" ca="1" si="229"/>
        <v>0.16126609701609501</v>
      </c>
      <c r="BB391" s="55">
        <f t="shared" ca="1" si="239"/>
        <v>-1.2689973278690954</v>
      </c>
      <c r="BC391" s="64">
        <f t="shared" ca="1" si="230"/>
        <v>-404.58020147151865</v>
      </c>
      <c r="BE391" s="52" t="str">
        <f t="shared" ca="1" si="231"/>
        <v/>
      </c>
      <c r="BF391" s="52" t="str">
        <f t="shared" ca="1" si="232"/>
        <v/>
      </c>
      <c r="BG391" s="52">
        <f t="shared" ca="1" si="240"/>
        <v>2.5999999999999859</v>
      </c>
      <c r="BH391" s="52" t="str">
        <f t="shared" ca="1" si="241"/>
        <v/>
      </c>
    </row>
    <row r="392" spans="19:60">
      <c r="S392" s="68">
        <f t="shared" si="250"/>
        <v>7</v>
      </c>
      <c r="T392" s="69">
        <f t="shared" si="250"/>
        <v>2</v>
      </c>
      <c r="U392" s="70">
        <f t="shared" si="233"/>
        <v>3</v>
      </c>
      <c r="V392" s="68">
        <f t="shared" si="248"/>
        <v>4</v>
      </c>
      <c r="W392" s="70">
        <f t="shared" si="248"/>
        <v>7</v>
      </c>
      <c r="X392" s="71">
        <f t="shared" si="248"/>
        <v>0.42857142857142855</v>
      </c>
      <c r="Y392" s="71">
        <f t="shared" si="248"/>
        <v>0.5</v>
      </c>
      <c r="Z392" s="69">
        <f t="shared" si="248"/>
        <v>10000</v>
      </c>
      <c r="AA392" s="69">
        <f t="shared" ca="1" si="248"/>
        <v>9821.692076715015</v>
      </c>
      <c r="AB392" s="69">
        <f t="shared" ca="1" si="235"/>
        <v>-178.30792328498501</v>
      </c>
      <c r="AC392" s="69">
        <f t="shared" ca="1" si="249"/>
        <v>179.70767495135402</v>
      </c>
      <c r="AD392" s="73">
        <f t="shared" si="243"/>
        <v>2.4999999999999858</v>
      </c>
      <c r="AE392" s="69">
        <f t="shared" si="251"/>
        <v>0.70000000000000007</v>
      </c>
      <c r="AF392" s="69">
        <f t="shared" si="251"/>
        <v>5.6000000000000005</v>
      </c>
      <c r="AG392" s="78">
        <f t="shared" si="251"/>
        <v>200</v>
      </c>
      <c r="AH392" s="60">
        <f t="shared" si="251"/>
        <v>50</v>
      </c>
      <c r="AI392" s="60">
        <f t="shared" si="251"/>
        <v>280</v>
      </c>
      <c r="AJ392" s="60">
        <f t="shared" si="251"/>
        <v>10280</v>
      </c>
      <c r="AK392" s="60">
        <f t="shared" si="251"/>
        <v>423.30792328498489</v>
      </c>
      <c r="AL392" s="60">
        <f t="shared" si="251"/>
        <v>8.4661584656996975</v>
      </c>
      <c r="AM392" s="60">
        <f t="shared" ca="1" si="251"/>
        <v>-531.22331944923417</v>
      </c>
      <c r="AN392" s="60">
        <f t="shared" ca="1" si="251"/>
        <v>-531.22331944923417</v>
      </c>
      <c r="AO392" s="60">
        <f t="shared" ca="1" si="251"/>
        <v>531.22331944923417</v>
      </c>
      <c r="AP392" s="63">
        <f t="shared" si="220"/>
        <v>35</v>
      </c>
      <c r="AQ392" s="62">
        <f t="shared" si="221"/>
        <v>4.666463386279899</v>
      </c>
      <c r="AR392" s="62">
        <f t="shared" si="222"/>
        <v>233.32316931399495</v>
      </c>
      <c r="AS392" s="62">
        <f t="shared" si="223"/>
        <v>466.64633862798991</v>
      </c>
      <c r="AT392" s="62">
        <f t="shared" si="224"/>
        <v>-233.32316931399495</v>
      </c>
      <c r="AU392" s="62">
        <f t="shared" si="225"/>
        <v>699.96950794198483</v>
      </c>
      <c r="AV392" s="62">
        <f t="shared" si="226"/>
        <v>-933.29267725597981</v>
      </c>
      <c r="AW392" s="63">
        <f t="shared" si="237"/>
        <v>-233.32316931399498</v>
      </c>
      <c r="AX392" s="61" t="str">
        <f t="shared" ca="1" si="227"/>
        <v/>
      </c>
      <c r="AY392" s="69">
        <f t="shared" ca="1" si="238"/>
        <v>9748.7766805507654</v>
      </c>
      <c r="AZ392" s="51">
        <f t="shared" si="228"/>
        <v>1633.2621851979648</v>
      </c>
      <c r="BA392" s="55">
        <f t="shared" ca="1" si="229"/>
        <v>0.16629132459467505</v>
      </c>
      <c r="BB392" s="55">
        <f t="shared" ca="1" si="239"/>
        <v>-1.3085406695084465</v>
      </c>
      <c r="BC392" s="64">
        <f t="shared" ca="1" si="230"/>
        <v>-411.63109259897999</v>
      </c>
      <c r="BE392" s="52" t="str">
        <f t="shared" ca="1" si="231"/>
        <v/>
      </c>
      <c r="BF392" s="52" t="str">
        <f t="shared" ca="1" si="232"/>
        <v/>
      </c>
      <c r="BG392" s="52">
        <f t="shared" ca="1" si="240"/>
        <v>2.4999999999999858</v>
      </c>
      <c r="BH392" s="52" t="str">
        <f t="shared" ca="1" si="241"/>
        <v/>
      </c>
    </row>
    <row r="393" spans="19:60">
      <c r="S393" s="68">
        <f t="shared" si="250"/>
        <v>7</v>
      </c>
      <c r="T393" s="69">
        <f t="shared" si="250"/>
        <v>2</v>
      </c>
      <c r="U393" s="70">
        <f t="shared" si="233"/>
        <v>3</v>
      </c>
      <c r="V393" s="68">
        <f t="shared" si="248"/>
        <v>4</v>
      </c>
      <c r="W393" s="70">
        <f t="shared" si="248"/>
        <v>7</v>
      </c>
      <c r="X393" s="71">
        <f t="shared" si="248"/>
        <v>0.42857142857142855</v>
      </c>
      <c r="Y393" s="71">
        <f t="shared" si="248"/>
        <v>0.5</v>
      </c>
      <c r="Z393" s="69">
        <f t="shared" si="248"/>
        <v>10000</v>
      </c>
      <c r="AA393" s="69">
        <f t="shared" ca="1" si="248"/>
        <v>9821.692076715015</v>
      </c>
      <c r="AB393" s="69">
        <f t="shared" ca="1" si="235"/>
        <v>-178.30792328498501</v>
      </c>
      <c r="AC393" s="69">
        <f t="shared" ca="1" si="249"/>
        <v>179.70767495135402</v>
      </c>
      <c r="AD393" s="73">
        <f t="shared" si="243"/>
        <v>2.3999999999999857</v>
      </c>
      <c r="AE393" s="69">
        <f t="shared" si="251"/>
        <v>0.70000000000000007</v>
      </c>
      <c r="AF393" s="69">
        <f t="shared" si="251"/>
        <v>5.6000000000000005</v>
      </c>
      <c r="AG393" s="78">
        <f t="shared" si="251"/>
        <v>200</v>
      </c>
      <c r="AH393" s="60">
        <f t="shared" si="251"/>
        <v>50</v>
      </c>
      <c r="AI393" s="60">
        <f t="shared" si="251"/>
        <v>280</v>
      </c>
      <c r="AJ393" s="60">
        <f t="shared" si="251"/>
        <v>10280</v>
      </c>
      <c r="AK393" s="60">
        <f t="shared" si="251"/>
        <v>423.30792328498489</v>
      </c>
      <c r="AL393" s="60">
        <f t="shared" si="251"/>
        <v>8.4661584656996975</v>
      </c>
      <c r="AM393" s="60">
        <f t="shared" ca="1" si="251"/>
        <v>-531.22331944923417</v>
      </c>
      <c r="AN393" s="60">
        <f t="shared" ca="1" si="251"/>
        <v>-531.22331944923417</v>
      </c>
      <c r="AO393" s="60">
        <f t="shared" ca="1" si="251"/>
        <v>531.22331944923417</v>
      </c>
      <c r="AP393" s="63">
        <f t="shared" si="220"/>
        <v>35</v>
      </c>
      <c r="AQ393" s="62">
        <f t="shared" si="221"/>
        <v>4.8192326940415633</v>
      </c>
      <c r="AR393" s="62">
        <f t="shared" si="222"/>
        <v>240.96163470207816</v>
      </c>
      <c r="AS393" s="62">
        <f t="shared" si="223"/>
        <v>481.92326940415631</v>
      </c>
      <c r="AT393" s="62">
        <f t="shared" si="224"/>
        <v>-240.96163470207816</v>
      </c>
      <c r="AU393" s="62">
        <f t="shared" si="225"/>
        <v>722.88490410623444</v>
      </c>
      <c r="AV393" s="62">
        <f t="shared" si="226"/>
        <v>-963.84653880831263</v>
      </c>
      <c r="AW393" s="63">
        <f t="shared" si="237"/>
        <v>-240.96163470207819</v>
      </c>
      <c r="AX393" s="61" t="str">
        <f t="shared" ca="1" si="227"/>
        <v/>
      </c>
      <c r="AY393" s="69">
        <f t="shared" ca="1" si="238"/>
        <v>9748.7766805507654</v>
      </c>
      <c r="AZ393" s="51">
        <f t="shared" si="228"/>
        <v>1686.7314429145472</v>
      </c>
      <c r="BA393" s="55">
        <f t="shared" ca="1" si="229"/>
        <v>0.17173532113813683</v>
      </c>
      <c r="BB393" s="55">
        <f t="shared" ca="1" si="239"/>
        <v>-1.3513792896177437</v>
      </c>
      <c r="BC393" s="64">
        <f t="shared" ca="1" si="230"/>
        <v>-419.26955798706319</v>
      </c>
      <c r="BE393" s="52">
        <f t="shared" ca="1" si="231"/>
        <v>2.3999999999999857</v>
      </c>
      <c r="BF393" s="52" t="str">
        <f t="shared" ca="1" si="232"/>
        <v/>
      </c>
      <c r="BG393" s="52">
        <f t="shared" ca="1" si="240"/>
        <v>2.3999999999999857</v>
      </c>
      <c r="BH393" s="52" t="str">
        <f t="shared" ca="1" si="241"/>
        <v/>
      </c>
    </row>
    <row r="394" spans="19:60">
      <c r="S394" s="68">
        <f t="shared" si="250"/>
        <v>7</v>
      </c>
      <c r="T394" s="69">
        <f t="shared" si="250"/>
        <v>2</v>
      </c>
      <c r="U394" s="70">
        <f t="shared" si="233"/>
        <v>3</v>
      </c>
      <c r="V394" s="68">
        <f t="shared" ref="V394:AA409" si="252">V393</f>
        <v>4</v>
      </c>
      <c r="W394" s="70">
        <f t="shared" si="252"/>
        <v>7</v>
      </c>
      <c r="X394" s="71">
        <f t="shared" si="252"/>
        <v>0.42857142857142855</v>
      </c>
      <c r="Y394" s="71">
        <f t="shared" si="252"/>
        <v>0.5</v>
      </c>
      <c r="Z394" s="69">
        <f t="shared" si="252"/>
        <v>10000</v>
      </c>
      <c r="AA394" s="69">
        <f t="shared" ca="1" si="252"/>
        <v>9821.692076715015</v>
      </c>
      <c r="AB394" s="69">
        <f t="shared" ca="1" si="235"/>
        <v>-178.30792328498501</v>
      </c>
      <c r="AC394" s="69">
        <f t="shared" ca="1" si="249"/>
        <v>179.70767495135402</v>
      </c>
      <c r="AD394" s="73">
        <f t="shared" si="243"/>
        <v>2.2999999999999856</v>
      </c>
      <c r="AE394" s="69">
        <f t="shared" si="251"/>
        <v>0.70000000000000007</v>
      </c>
      <c r="AF394" s="69">
        <f t="shared" si="251"/>
        <v>5.6000000000000005</v>
      </c>
      <c r="AG394" s="78">
        <f t="shared" si="251"/>
        <v>200</v>
      </c>
      <c r="AH394" s="60">
        <f t="shared" si="251"/>
        <v>50</v>
      </c>
      <c r="AI394" s="60">
        <f t="shared" si="251"/>
        <v>280</v>
      </c>
      <c r="AJ394" s="60">
        <f t="shared" si="251"/>
        <v>10280</v>
      </c>
      <c r="AK394" s="60">
        <f t="shared" si="251"/>
        <v>423.30792328498489</v>
      </c>
      <c r="AL394" s="60">
        <f t="shared" si="251"/>
        <v>8.4661584656996975</v>
      </c>
      <c r="AM394" s="60">
        <f t="shared" ca="1" si="251"/>
        <v>-531.22331944923417</v>
      </c>
      <c r="AN394" s="60">
        <f t="shared" ca="1" si="251"/>
        <v>-531.22331944923417</v>
      </c>
      <c r="AO394" s="60">
        <f t="shared" ca="1" si="251"/>
        <v>531.22331944923417</v>
      </c>
      <c r="AP394" s="63">
        <f t="shared" si="220"/>
        <v>35</v>
      </c>
      <c r="AQ394" s="62">
        <f t="shared" si="221"/>
        <v>4.9852862894346757</v>
      </c>
      <c r="AR394" s="62">
        <f t="shared" si="222"/>
        <v>249.26431447173377</v>
      </c>
      <c r="AS394" s="62">
        <f t="shared" si="223"/>
        <v>498.52862894346754</v>
      </c>
      <c r="AT394" s="62">
        <f t="shared" si="224"/>
        <v>-249.26431447173377</v>
      </c>
      <c r="AU394" s="62">
        <f t="shared" si="225"/>
        <v>747.79294341520131</v>
      </c>
      <c r="AV394" s="62">
        <f t="shared" si="226"/>
        <v>-997.05725788693508</v>
      </c>
      <c r="AW394" s="63">
        <f t="shared" si="237"/>
        <v>-249.26431447173377</v>
      </c>
      <c r="AX394" s="61" t="str">
        <f t="shared" ca="1" si="227"/>
        <v/>
      </c>
      <c r="AY394" s="69">
        <f t="shared" ca="1" si="238"/>
        <v>9748.7766805507654</v>
      </c>
      <c r="AZ394" s="51">
        <f t="shared" si="228"/>
        <v>1744.8502013021364</v>
      </c>
      <c r="BA394" s="55">
        <f t="shared" ca="1" si="229"/>
        <v>0.17765270868537786</v>
      </c>
      <c r="BB394" s="55">
        <f t="shared" ca="1" si="239"/>
        <v>-1.3979430071278491</v>
      </c>
      <c r="BC394" s="64">
        <f t="shared" ca="1" si="230"/>
        <v>-427.57223775671878</v>
      </c>
      <c r="BE394" s="52">
        <f t="shared" ca="1" si="231"/>
        <v>2.2999999999999856</v>
      </c>
      <c r="BF394" s="52" t="str">
        <f t="shared" ca="1" si="232"/>
        <v/>
      </c>
      <c r="BG394" s="52">
        <f t="shared" ca="1" si="240"/>
        <v>2.2999999999999856</v>
      </c>
      <c r="BH394" s="52" t="str">
        <f t="shared" ca="1" si="241"/>
        <v/>
      </c>
    </row>
    <row r="395" spans="19:60">
      <c r="S395" s="68">
        <f t="shared" ref="S395:T410" si="253">S394</f>
        <v>7</v>
      </c>
      <c r="T395" s="69">
        <f t="shared" si="253"/>
        <v>2</v>
      </c>
      <c r="U395" s="70">
        <f t="shared" si="233"/>
        <v>3</v>
      </c>
      <c r="V395" s="68">
        <f t="shared" si="252"/>
        <v>4</v>
      </c>
      <c r="W395" s="70">
        <f t="shared" si="252"/>
        <v>7</v>
      </c>
      <c r="X395" s="71">
        <f t="shared" si="252"/>
        <v>0.42857142857142855</v>
      </c>
      <c r="Y395" s="71">
        <f t="shared" si="252"/>
        <v>0.5</v>
      </c>
      <c r="Z395" s="69">
        <f t="shared" si="252"/>
        <v>10000</v>
      </c>
      <c r="AA395" s="69">
        <f t="shared" ca="1" si="252"/>
        <v>9821.692076715015</v>
      </c>
      <c r="AB395" s="69">
        <f t="shared" ca="1" si="235"/>
        <v>-178.30792328498501</v>
      </c>
      <c r="AC395" s="69">
        <f t="shared" ca="1" si="249"/>
        <v>179.70767495135402</v>
      </c>
      <c r="AD395" s="73">
        <f t="shared" si="243"/>
        <v>2.1999999999999855</v>
      </c>
      <c r="AE395" s="69">
        <f t="shared" ref="AE395:AO410" si="254">AE394</f>
        <v>0.70000000000000007</v>
      </c>
      <c r="AF395" s="69">
        <f t="shared" si="254"/>
        <v>5.6000000000000005</v>
      </c>
      <c r="AG395" s="78">
        <f t="shared" si="254"/>
        <v>200</v>
      </c>
      <c r="AH395" s="60">
        <f t="shared" si="254"/>
        <v>50</v>
      </c>
      <c r="AI395" s="60">
        <f t="shared" si="254"/>
        <v>280</v>
      </c>
      <c r="AJ395" s="60">
        <f t="shared" si="254"/>
        <v>10280</v>
      </c>
      <c r="AK395" s="60">
        <f t="shared" si="254"/>
        <v>423.30792328498489</v>
      </c>
      <c r="AL395" s="60">
        <f t="shared" si="254"/>
        <v>8.4661584656996975</v>
      </c>
      <c r="AM395" s="60">
        <f t="shared" ca="1" si="254"/>
        <v>-531.22331944923417</v>
      </c>
      <c r="AN395" s="60">
        <f t="shared" ca="1" si="254"/>
        <v>-531.22331944923417</v>
      </c>
      <c r="AO395" s="60">
        <f t="shared" ca="1" si="254"/>
        <v>531.22331944923417</v>
      </c>
      <c r="AP395" s="63">
        <f t="shared" si="220"/>
        <v>35</v>
      </c>
      <c r="AQ395" s="62">
        <f t="shared" si="221"/>
        <v>5.1664356662271622</v>
      </c>
      <c r="AR395" s="62">
        <f t="shared" si="222"/>
        <v>258.3217833113581</v>
      </c>
      <c r="AS395" s="62">
        <f t="shared" si="223"/>
        <v>516.64356662271621</v>
      </c>
      <c r="AT395" s="62">
        <f t="shared" si="224"/>
        <v>-258.3217833113581</v>
      </c>
      <c r="AU395" s="62">
        <f t="shared" si="225"/>
        <v>774.96534993407431</v>
      </c>
      <c r="AV395" s="62">
        <f t="shared" si="226"/>
        <v>-1033.2871332454324</v>
      </c>
      <c r="AW395" s="63">
        <f t="shared" si="237"/>
        <v>-258.3217833113581</v>
      </c>
      <c r="AX395" s="61" t="str">
        <f t="shared" ca="1" si="227"/>
        <v/>
      </c>
      <c r="AY395" s="69">
        <f t="shared" ca="1" si="238"/>
        <v>9748.7766805507654</v>
      </c>
      <c r="AZ395" s="51">
        <f t="shared" si="228"/>
        <v>1808.2524831795067</v>
      </c>
      <c r="BA395" s="55">
        <f t="shared" ca="1" si="229"/>
        <v>0.18410804055509536</v>
      </c>
      <c r="BB395" s="55">
        <f t="shared" ca="1" si="239"/>
        <v>-1.4487397898661463</v>
      </c>
      <c r="BC395" s="64">
        <f t="shared" ca="1" si="230"/>
        <v>-436.62970659634311</v>
      </c>
      <c r="BE395" s="52">
        <f t="shared" ca="1" si="231"/>
        <v>2.1999999999999855</v>
      </c>
      <c r="BF395" s="52" t="str">
        <f t="shared" ca="1" si="232"/>
        <v/>
      </c>
      <c r="BG395" s="52">
        <f t="shared" ca="1" si="240"/>
        <v>2.1999999999999855</v>
      </c>
      <c r="BH395" s="52" t="str">
        <f t="shared" ca="1" si="241"/>
        <v/>
      </c>
    </row>
    <row r="396" spans="19:60">
      <c r="S396" s="68">
        <f t="shared" si="253"/>
        <v>7</v>
      </c>
      <c r="T396" s="69">
        <f t="shared" si="253"/>
        <v>2</v>
      </c>
      <c r="U396" s="70">
        <f t="shared" si="233"/>
        <v>3</v>
      </c>
      <c r="V396" s="68">
        <f t="shared" si="252"/>
        <v>4</v>
      </c>
      <c r="W396" s="70">
        <f t="shared" si="252"/>
        <v>7</v>
      </c>
      <c r="X396" s="71">
        <f t="shared" si="252"/>
        <v>0.42857142857142855</v>
      </c>
      <c r="Y396" s="71">
        <f t="shared" si="252"/>
        <v>0.5</v>
      </c>
      <c r="Z396" s="69">
        <f t="shared" si="252"/>
        <v>10000</v>
      </c>
      <c r="AA396" s="69">
        <f t="shared" ca="1" si="252"/>
        <v>9821.692076715015</v>
      </c>
      <c r="AB396" s="69">
        <f t="shared" ca="1" si="235"/>
        <v>-178.30792328498501</v>
      </c>
      <c r="AC396" s="69">
        <f t="shared" ca="1" si="249"/>
        <v>179.70767495135402</v>
      </c>
      <c r="AD396" s="73">
        <f t="shared" si="243"/>
        <v>2.0999999999999854</v>
      </c>
      <c r="AE396" s="69">
        <f t="shared" si="254"/>
        <v>0.70000000000000007</v>
      </c>
      <c r="AF396" s="69">
        <f t="shared" si="254"/>
        <v>5.6000000000000005</v>
      </c>
      <c r="AG396" s="78">
        <f t="shared" si="254"/>
        <v>200</v>
      </c>
      <c r="AH396" s="60">
        <f t="shared" si="254"/>
        <v>50</v>
      </c>
      <c r="AI396" s="60">
        <f t="shared" si="254"/>
        <v>280</v>
      </c>
      <c r="AJ396" s="60">
        <f t="shared" si="254"/>
        <v>10280</v>
      </c>
      <c r="AK396" s="60">
        <f t="shared" si="254"/>
        <v>423.30792328498489</v>
      </c>
      <c r="AL396" s="60">
        <f t="shared" si="254"/>
        <v>8.4661584656996975</v>
      </c>
      <c r="AM396" s="60">
        <f t="shared" ca="1" si="254"/>
        <v>-531.22331944923417</v>
      </c>
      <c r="AN396" s="60">
        <f t="shared" ca="1" si="254"/>
        <v>-531.22331944923417</v>
      </c>
      <c r="AO396" s="60">
        <f t="shared" ca="1" si="254"/>
        <v>531.22331944923417</v>
      </c>
      <c r="AP396" s="63">
        <f t="shared" si="220"/>
        <v>35</v>
      </c>
      <c r="AQ396" s="62">
        <f t="shared" si="221"/>
        <v>5.3648373646189338</v>
      </c>
      <c r="AR396" s="62">
        <f t="shared" si="222"/>
        <v>268.24186823094669</v>
      </c>
      <c r="AS396" s="62">
        <f t="shared" si="223"/>
        <v>536.48373646189339</v>
      </c>
      <c r="AT396" s="62">
        <f t="shared" si="224"/>
        <v>-268.24186823094669</v>
      </c>
      <c r="AU396" s="62">
        <f t="shared" si="225"/>
        <v>804.72560469284008</v>
      </c>
      <c r="AV396" s="62">
        <f t="shared" si="226"/>
        <v>-1072.9674729237868</v>
      </c>
      <c r="AW396" s="63">
        <f t="shared" si="237"/>
        <v>-268.24186823094669</v>
      </c>
      <c r="AX396" s="61" t="str">
        <f t="shared" ca="1" si="227"/>
        <v/>
      </c>
      <c r="AY396" s="69">
        <f t="shared" ca="1" si="238"/>
        <v>9748.7766805507654</v>
      </c>
      <c r="AZ396" s="51">
        <f t="shared" si="228"/>
        <v>1877.6930776166269</v>
      </c>
      <c r="BA396" s="55">
        <f t="shared" ca="1" si="229"/>
        <v>0.19117816593621456</v>
      </c>
      <c r="BB396" s="55">
        <f t="shared" ca="1" si="239"/>
        <v>-1.5043743614366623</v>
      </c>
      <c r="BC396" s="64">
        <f t="shared" ca="1" si="230"/>
        <v>-446.5497915159317</v>
      </c>
      <c r="BE396" s="52">
        <f t="shared" ca="1" si="231"/>
        <v>2.0999999999999854</v>
      </c>
      <c r="BF396" s="52" t="str">
        <f t="shared" ca="1" si="232"/>
        <v/>
      </c>
      <c r="BG396" s="52">
        <f t="shared" ca="1" si="240"/>
        <v>2.0999999999999854</v>
      </c>
      <c r="BH396" s="52" t="str">
        <f t="shared" ca="1" si="241"/>
        <v/>
      </c>
    </row>
    <row r="397" spans="19:60">
      <c r="S397" s="68">
        <f t="shared" si="253"/>
        <v>7</v>
      </c>
      <c r="T397" s="69">
        <f t="shared" si="253"/>
        <v>2</v>
      </c>
      <c r="U397" s="70">
        <f t="shared" si="233"/>
        <v>3</v>
      </c>
      <c r="V397" s="68">
        <f t="shared" si="252"/>
        <v>4</v>
      </c>
      <c r="W397" s="70">
        <f t="shared" si="252"/>
        <v>7</v>
      </c>
      <c r="X397" s="71">
        <f t="shared" si="252"/>
        <v>0.42857142857142855</v>
      </c>
      <c r="Y397" s="71">
        <f t="shared" si="252"/>
        <v>0.5</v>
      </c>
      <c r="Z397" s="69">
        <f t="shared" si="252"/>
        <v>10000</v>
      </c>
      <c r="AA397" s="69">
        <f t="shared" ca="1" si="252"/>
        <v>9821.692076715015</v>
      </c>
      <c r="AB397" s="69">
        <f t="shared" ca="1" si="235"/>
        <v>-178.30792328498501</v>
      </c>
      <c r="AC397" s="69">
        <f t="shared" ca="1" si="249"/>
        <v>179.70767495135402</v>
      </c>
      <c r="AD397" s="73">
        <f t="shared" si="243"/>
        <v>1.9999999999999853</v>
      </c>
      <c r="AE397" s="69">
        <f t="shared" si="254"/>
        <v>0.70000000000000007</v>
      </c>
      <c r="AF397" s="69">
        <f t="shared" si="254"/>
        <v>5.6000000000000005</v>
      </c>
      <c r="AG397" s="78">
        <f t="shared" si="254"/>
        <v>200</v>
      </c>
      <c r="AH397" s="60">
        <f t="shared" si="254"/>
        <v>50</v>
      </c>
      <c r="AI397" s="60">
        <f t="shared" si="254"/>
        <v>280</v>
      </c>
      <c r="AJ397" s="60">
        <f t="shared" si="254"/>
        <v>10280</v>
      </c>
      <c r="AK397" s="60">
        <f t="shared" si="254"/>
        <v>423.30792328498489</v>
      </c>
      <c r="AL397" s="60">
        <f t="shared" si="254"/>
        <v>8.4661584656996975</v>
      </c>
      <c r="AM397" s="60">
        <f t="shared" ca="1" si="254"/>
        <v>-531.22331944923417</v>
      </c>
      <c r="AN397" s="60">
        <f t="shared" ca="1" si="254"/>
        <v>-531.22331944923417</v>
      </c>
      <c r="AO397" s="60">
        <f t="shared" ca="1" si="254"/>
        <v>531.22331944923417</v>
      </c>
      <c r="AP397" s="63">
        <f t="shared" si="220"/>
        <v>35</v>
      </c>
      <c r="AQ397" s="62">
        <f t="shared" si="221"/>
        <v>5.5830792328498822</v>
      </c>
      <c r="AR397" s="62">
        <f t="shared" si="222"/>
        <v>279.1539616424941</v>
      </c>
      <c r="AS397" s="62">
        <f t="shared" si="223"/>
        <v>558.30792328498819</v>
      </c>
      <c r="AT397" s="62">
        <f t="shared" si="224"/>
        <v>-279.1539616424941</v>
      </c>
      <c r="AU397" s="62">
        <f t="shared" si="225"/>
        <v>837.46188492748229</v>
      </c>
      <c r="AV397" s="62">
        <f t="shared" si="226"/>
        <v>-1116.6158465699764</v>
      </c>
      <c r="AW397" s="63">
        <f t="shared" si="237"/>
        <v>-279.1539616424941</v>
      </c>
      <c r="AX397" s="61" t="str">
        <f t="shared" ca="1" si="227"/>
        <v/>
      </c>
      <c r="AY397" s="69">
        <f t="shared" ca="1" si="238"/>
        <v>9748.7766805507654</v>
      </c>
      <c r="AZ397" s="51">
        <f t="shared" si="228"/>
        <v>1954.0777314974587</v>
      </c>
      <c r="BA397" s="55">
        <f t="shared" ca="1" si="229"/>
        <v>0.19895530385544563</v>
      </c>
      <c r="BB397" s="55">
        <f t="shared" ca="1" si="239"/>
        <v>-1.5655723901642298</v>
      </c>
      <c r="BC397" s="64">
        <f t="shared" ca="1" si="230"/>
        <v>-457.4618849274791</v>
      </c>
      <c r="BE397" s="52">
        <f t="shared" ca="1" si="231"/>
        <v>1.9999999999999853</v>
      </c>
      <c r="BF397" s="52" t="str">
        <f t="shared" ca="1" si="232"/>
        <v/>
      </c>
      <c r="BG397" s="52">
        <f t="shared" ca="1" si="240"/>
        <v>1.9999999999999853</v>
      </c>
      <c r="BH397" s="52" t="str">
        <f t="shared" ca="1" si="241"/>
        <v/>
      </c>
    </row>
    <row r="398" spans="19:60">
      <c r="S398" s="68">
        <f t="shared" si="253"/>
        <v>7</v>
      </c>
      <c r="T398" s="69">
        <f t="shared" si="253"/>
        <v>2</v>
      </c>
      <c r="U398" s="70">
        <f t="shared" si="233"/>
        <v>3</v>
      </c>
      <c r="V398" s="68">
        <f t="shared" si="252"/>
        <v>4</v>
      </c>
      <c r="W398" s="70">
        <f t="shared" si="252"/>
        <v>7</v>
      </c>
      <c r="X398" s="71">
        <f t="shared" si="252"/>
        <v>0.42857142857142855</v>
      </c>
      <c r="Y398" s="71">
        <f t="shared" si="252"/>
        <v>0.5</v>
      </c>
      <c r="Z398" s="69">
        <f t="shared" si="252"/>
        <v>10000</v>
      </c>
      <c r="AA398" s="69">
        <f t="shared" ca="1" si="252"/>
        <v>9821.692076715015</v>
      </c>
      <c r="AB398" s="69">
        <f t="shared" ca="1" si="235"/>
        <v>-178.30792328498501</v>
      </c>
      <c r="AC398" s="69">
        <f t="shared" ca="1" si="249"/>
        <v>179.70767495135402</v>
      </c>
      <c r="AD398" s="73">
        <f t="shared" si="243"/>
        <v>1.8999999999999853</v>
      </c>
      <c r="AE398" s="69">
        <f t="shared" si="254"/>
        <v>0.70000000000000007</v>
      </c>
      <c r="AF398" s="69">
        <f t="shared" si="254"/>
        <v>5.6000000000000005</v>
      </c>
      <c r="AG398" s="78">
        <f t="shared" si="254"/>
        <v>200</v>
      </c>
      <c r="AH398" s="60">
        <f t="shared" si="254"/>
        <v>50</v>
      </c>
      <c r="AI398" s="60">
        <f t="shared" si="254"/>
        <v>280</v>
      </c>
      <c r="AJ398" s="60">
        <f t="shared" si="254"/>
        <v>10280</v>
      </c>
      <c r="AK398" s="60">
        <f t="shared" si="254"/>
        <v>423.30792328498489</v>
      </c>
      <c r="AL398" s="60">
        <f t="shared" si="254"/>
        <v>8.4661584656996975</v>
      </c>
      <c r="AM398" s="60">
        <f t="shared" ca="1" si="254"/>
        <v>-531.22331944923417</v>
      </c>
      <c r="AN398" s="60">
        <f t="shared" ca="1" si="254"/>
        <v>-531.22331944923417</v>
      </c>
      <c r="AO398" s="60">
        <f t="shared" ca="1" si="254"/>
        <v>531.22331944923417</v>
      </c>
      <c r="AP398" s="63">
        <f t="shared" si="220"/>
        <v>35</v>
      </c>
      <c r="AQ398" s="62">
        <f t="shared" si="221"/>
        <v>5.824293929315667</v>
      </c>
      <c r="AR398" s="62">
        <f t="shared" si="222"/>
        <v>291.21469646578333</v>
      </c>
      <c r="AS398" s="62">
        <f t="shared" si="223"/>
        <v>582.42939293156667</v>
      </c>
      <c r="AT398" s="62">
        <f t="shared" si="224"/>
        <v>-291.21469646578333</v>
      </c>
      <c r="AU398" s="62">
        <f t="shared" si="225"/>
        <v>873.64408939734994</v>
      </c>
      <c r="AV398" s="62">
        <f t="shared" si="226"/>
        <v>-1164.8587858631333</v>
      </c>
      <c r="AW398" s="63">
        <f t="shared" si="237"/>
        <v>-291.21469646578339</v>
      </c>
      <c r="AX398" s="61" t="str">
        <f t="shared" ca="1" si="227"/>
        <v/>
      </c>
      <c r="AY398" s="69">
        <f t="shared" ca="1" si="238"/>
        <v>9748.7766805507654</v>
      </c>
      <c r="AZ398" s="51">
        <f t="shared" si="228"/>
        <v>2038.5028752604833</v>
      </c>
      <c r="BA398" s="55">
        <f t="shared" ca="1" si="229"/>
        <v>0.20755108787143789</v>
      </c>
      <c r="BB398" s="55">
        <f t="shared" ca="1" si="239"/>
        <v>-1.633212316652594</v>
      </c>
      <c r="BC398" s="64">
        <f t="shared" ca="1" si="230"/>
        <v>-469.5226197507684</v>
      </c>
      <c r="BE398" s="52">
        <f t="shared" ca="1" si="231"/>
        <v>1.8999999999999853</v>
      </c>
      <c r="BF398" s="52" t="str">
        <f t="shared" ca="1" si="232"/>
        <v/>
      </c>
      <c r="BG398" s="52">
        <f t="shared" ca="1" si="240"/>
        <v>1.8999999999999853</v>
      </c>
      <c r="BH398" s="52" t="str">
        <f t="shared" ca="1" si="241"/>
        <v/>
      </c>
    </row>
    <row r="399" spans="19:60">
      <c r="S399" s="68">
        <f t="shared" si="253"/>
        <v>7</v>
      </c>
      <c r="T399" s="69">
        <f t="shared" si="253"/>
        <v>2</v>
      </c>
      <c r="U399" s="70">
        <f t="shared" si="233"/>
        <v>3</v>
      </c>
      <c r="V399" s="68">
        <f t="shared" si="252"/>
        <v>4</v>
      </c>
      <c r="W399" s="70">
        <f t="shared" si="252"/>
        <v>7</v>
      </c>
      <c r="X399" s="71">
        <f t="shared" si="252"/>
        <v>0.42857142857142855</v>
      </c>
      <c r="Y399" s="71">
        <f t="shared" si="252"/>
        <v>0.5</v>
      </c>
      <c r="Z399" s="69">
        <f t="shared" si="252"/>
        <v>10000</v>
      </c>
      <c r="AA399" s="69">
        <f t="shared" ca="1" si="252"/>
        <v>9821.692076715015</v>
      </c>
      <c r="AB399" s="69">
        <f t="shared" ca="1" si="235"/>
        <v>-178.30792328498501</v>
      </c>
      <c r="AC399" s="69">
        <f t="shared" ca="1" si="249"/>
        <v>179.70767495135402</v>
      </c>
      <c r="AD399" s="73">
        <f t="shared" si="243"/>
        <v>1.7999999999999852</v>
      </c>
      <c r="AE399" s="69">
        <f t="shared" si="254"/>
        <v>0.70000000000000007</v>
      </c>
      <c r="AF399" s="69">
        <f t="shared" si="254"/>
        <v>5.6000000000000005</v>
      </c>
      <c r="AG399" s="78">
        <f t="shared" si="254"/>
        <v>200</v>
      </c>
      <c r="AH399" s="60">
        <f t="shared" si="254"/>
        <v>50</v>
      </c>
      <c r="AI399" s="60">
        <f t="shared" si="254"/>
        <v>280</v>
      </c>
      <c r="AJ399" s="60">
        <f t="shared" si="254"/>
        <v>10280</v>
      </c>
      <c r="AK399" s="60">
        <f t="shared" si="254"/>
        <v>423.30792328498489</v>
      </c>
      <c r="AL399" s="60">
        <f t="shared" si="254"/>
        <v>8.4661584656996975</v>
      </c>
      <c r="AM399" s="60">
        <f t="shared" ca="1" si="254"/>
        <v>-531.22331944923417</v>
      </c>
      <c r="AN399" s="60">
        <f t="shared" ca="1" si="254"/>
        <v>-531.22331944923417</v>
      </c>
      <c r="AO399" s="60">
        <f t="shared" ca="1" si="254"/>
        <v>531.22331944923417</v>
      </c>
      <c r="AP399" s="63">
        <f t="shared" si="220"/>
        <v>35</v>
      </c>
      <c r="AQ399" s="62">
        <f t="shared" si="221"/>
        <v>6.0923102587220956</v>
      </c>
      <c r="AR399" s="62">
        <f t="shared" si="222"/>
        <v>304.61551293610478</v>
      </c>
      <c r="AS399" s="62">
        <f t="shared" si="223"/>
        <v>609.23102587220956</v>
      </c>
      <c r="AT399" s="62">
        <f t="shared" si="224"/>
        <v>-304.61551293610478</v>
      </c>
      <c r="AU399" s="62">
        <f t="shared" si="225"/>
        <v>913.84653880831434</v>
      </c>
      <c r="AV399" s="62">
        <f t="shared" si="226"/>
        <v>-1218.4620517444191</v>
      </c>
      <c r="AW399" s="63">
        <f t="shared" si="237"/>
        <v>-304.61551293610478</v>
      </c>
      <c r="AX399" s="61" t="str">
        <f t="shared" ca="1" si="227"/>
        <v/>
      </c>
      <c r="AY399" s="69">
        <f t="shared" ca="1" si="238"/>
        <v>9748.7766805507654</v>
      </c>
      <c r="AZ399" s="51">
        <f t="shared" si="228"/>
        <v>2132.3085905527332</v>
      </c>
      <c r="BA399" s="55">
        <f t="shared" ca="1" si="229"/>
        <v>0.2171019590003182</v>
      </c>
      <c r="BB399" s="55">
        <f t="shared" ca="1" si="239"/>
        <v>-1.7083677905285541</v>
      </c>
      <c r="BC399" s="64">
        <f t="shared" ca="1" si="230"/>
        <v>-482.92343622108979</v>
      </c>
      <c r="BE399" s="52">
        <f t="shared" ca="1" si="231"/>
        <v>1.7999999999999852</v>
      </c>
      <c r="BF399" s="52" t="str">
        <f t="shared" ca="1" si="232"/>
        <v/>
      </c>
      <c r="BG399" s="52">
        <f t="shared" ca="1" si="240"/>
        <v>1.7999999999999852</v>
      </c>
      <c r="BH399" s="52" t="str">
        <f t="shared" ca="1" si="241"/>
        <v/>
      </c>
    </row>
    <row r="400" spans="19:60">
      <c r="S400" s="68">
        <f t="shared" si="253"/>
        <v>7</v>
      </c>
      <c r="T400" s="69">
        <f t="shared" si="253"/>
        <v>2</v>
      </c>
      <c r="U400" s="70">
        <f t="shared" si="233"/>
        <v>3</v>
      </c>
      <c r="V400" s="68">
        <f t="shared" si="252"/>
        <v>4</v>
      </c>
      <c r="W400" s="70">
        <f t="shared" si="252"/>
        <v>7</v>
      </c>
      <c r="X400" s="71">
        <f t="shared" si="252"/>
        <v>0.42857142857142855</v>
      </c>
      <c r="Y400" s="71">
        <f t="shared" si="252"/>
        <v>0.5</v>
      </c>
      <c r="Z400" s="69">
        <f t="shared" si="252"/>
        <v>10000</v>
      </c>
      <c r="AA400" s="69">
        <f t="shared" ca="1" si="252"/>
        <v>9821.692076715015</v>
      </c>
      <c r="AB400" s="69">
        <f t="shared" ca="1" si="235"/>
        <v>-178.30792328498501</v>
      </c>
      <c r="AC400" s="69">
        <f t="shared" ca="1" si="249"/>
        <v>179.70767495135402</v>
      </c>
      <c r="AD400" s="73">
        <f t="shared" si="243"/>
        <v>1.6999999999999851</v>
      </c>
      <c r="AE400" s="69">
        <f t="shared" si="254"/>
        <v>0.70000000000000007</v>
      </c>
      <c r="AF400" s="69">
        <f t="shared" si="254"/>
        <v>5.6000000000000005</v>
      </c>
      <c r="AG400" s="78">
        <f t="shared" si="254"/>
        <v>200</v>
      </c>
      <c r="AH400" s="60">
        <f t="shared" si="254"/>
        <v>50</v>
      </c>
      <c r="AI400" s="60">
        <f t="shared" si="254"/>
        <v>280</v>
      </c>
      <c r="AJ400" s="60">
        <f t="shared" si="254"/>
        <v>10280</v>
      </c>
      <c r="AK400" s="60">
        <f t="shared" si="254"/>
        <v>423.30792328498489</v>
      </c>
      <c r="AL400" s="60">
        <f t="shared" si="254"/>
        <v>8.4661584656996975</v>
      </c>
      <c r="AM400" s="60">
        <f t="shared" ca="1" si="254"/>
        <v>-531.22331944923417</v>
      </c>
      <c r="AN400" s="60">
        <f t="shared" ca="1" si="254"/>
        <v>-531.22331944923417</v>
      </c>
      <c r="AO400" s="60">
        <f t="shared" ca="1" si="254"/>
        <v>531.22331944923417</v>
      </c>
      <c r="AP400" s="63">
        <f t="shared" si="220"/>
        <v>35</v>
      </c>
      <c r="AQ400" s="62">
        <f t="shared" si="221"/>
        <v>6.3918579209998692</v>
      </c>
      <c r="AR400" s="62">
        <f t="shared" si="222"/>
        <v>319.59289604999344</v>
      </c>
      <c r="AS400" s="62">
        <f t="shared" si="223"/>
        <v>639.18579209998688</v>
      </c>
      <c r="AT400" s="62">
        <f t="shared" si="224"/>
        <v>-319.59289604999344</v>
      </c>
      <c r="AU400" s="62">
        <f t="shared" si="225"/>
        <v>958.77868814998033</v>
      </c>
      <c r="AV400" s="62">
        <f t="shared" si="226"/>
        <v>-1278.3715841999738</v>
      </c>
      <c r="AW400" s="63">
        <f t="shared" si="237"/>
        <v>-319.59289604999344</v>
      </c>
      <c r="AX400" s="61" t="str">
        <f t="shared" ca="1" si="227"/>
        <v/>
      </c>
      <c r="AY400" s="69">
        <f t="shared" ca="1" si="238"/>
        <v>9748.7766805507654</v>
      </c>
      <c r="AZ400" s="51">
        <f t="shared" si="228"/>
        <v>2237.1502723499543</v>
      </c>
      <c r="BA400" s="55">
        <f t="shared" ca="1" si="229"/>
        <v>0.22777646202671389</v>
      </c>
      <c r="BB400" s="55">
        <f t="shared" ca="1" si="239"/>
        <v>-1.7923650848605099</v>
      </c>
      <c r="BC400" s="64">
        <f t="shared" ca="1" si="230"/>
        <v>-497.90081933497845</v>
      </c>
      <c r="BE400" s="52">
        <f t="shared" ca="1" si="231"/>
        <v>1.6999999999999851</v>
      </c>
      <c r="BF400" s="52" t="str">
        <f t="shared" ca="1" si="232"/>
        <v/>
      </c>
      <c r="BG400" s="52">
        <f t="shared" ca="1" si="240"/>
        <v>1.6999999999999851</v>
      </c>
      <c r="BH400" s="52" t="str">
        <f t="shared" ca="1" si="241"/>
        <v/>
      </c>
    </row>
    <row r="401" spans="19:60">
      <c r="S401" s="68">
        <f t="shared" si="253"/>
        <v>7</v>
      </c>
      <c r="T401" s="69">
        <f t="shared" si="253"/>
        <v>2</v>
      </c>
      <c r="U401" s="70">
        <f t="shared" si="233"/>
        <v>3</v>
      </c>
      <c r="V401" s="68">
        <f t="shared" si="252"/>
        <v>4</v>
      </c>
      <c r="W401" s="70">
        <f t="shared" si="252"/>
        <v>7</v>
      </c>
      <c r="X401" s="71">
        <f t="shared" si="252"/>
        <v>0.42857142857142855</v>
      </c>
      <c r="Y401" s="71">
        <f t="shared" si="252"/>
        <v>0.5</v>
      </c>
      <c r="Z401" s="69">
        <f t="shared" si="252"/>
        <v>10000</v>
      </c>
      <c r="AA401" s="69">
        <f t="shared" ca="1" si="252"/>
        <v>9821.692076715015</v>
      </c>
      <c r="AB401" s="69">
        <f t="shared" ca="1" si="235"/>
        <v>-178.30792328498501</v>
      </c>
      <c r="AC401" s="69">
        <f t="shared" ca="1" si="249"/>
        <v>179.70767495135402</v>
      </c>
      <c r="AD401" s="73">
        <f t="shared" si="243"/>
        <v>1.599999999999985</v>
      </c>
      <c r="AE401" s="69">
        <f t="shared" si="254"/>
        <v>0.70000000000000007</v>
      </c>
      <c r="AF401" s="69">
        <f t="shared" si="254"/>
        <v>5.6000000000000005</v>
      </c>
      <c r="AG401" s="78">
        <f t="shared" si="254"/>
        <v>200</v>
      </c>
      <c r="AH401" s="60">
        <f t="shared" si="254"/>
        <v>50</v>
      </c>
      <c r="AI401" s="60">
        <f t="shared" si="254"/>
        <v>280</v>
      </c>
      <c r="AJ401" s="60">
        <f t="shared" si="254"/>
        <v>10280</v>
      </c>
      <c r="AK401" s="60">
        <f t="shared" si="254"/>
        <v>423.30792328498489</v>
      </c>
      <c r="AL401" s="60">
        <f t="shared" si="254"/>
        <v>8.4661584656996975</v>
      </c>
      <c r="AM401" s="60">
        <f t="shared" ca="1" si="254"/>
        <v>-531.22331944923417</v>
      </c>
      <c r="AN401" s="60">
        <f t="shared" ca="1" si="254"/>
        <v>-531.22331944923417</v>
      </c>
      <c r="AO401" s="60">
        <f t="shared" ca="1" si="254"/>
        <v>531.22331944923417</v>
      </c>
      <c r="AP401" s="63">
        <f t="shared" si="220"/>
        <v>35</v>
      </c>
      <c r="AQ401" s="62">
        <f t="shared" si="221"/>
        <v>6.7288490410623645</v>
      </c>
      <c r="AR401" s="62">
        <f t="shared" si="222"/>
        <v>336.44245205311825</v>
      </c>
      <c r="AS401" s="62">
        <f t="shared" si="223"/>
        <v>672.88490410623649</v>
      </c>
      <c r="AT401" s="62">
        <f t="shared" si="224"/>
        <v>-336.44245205311825</v>
      </c>
      <c r="AU401" s="62">
        <f t="shared" si="225"/>
        <v>1009.3273561593547</v>
      </c>
      <c r="AV401" s="62">
        <f t="shared" si="226"/>
        <v>-1345.769808212473</v>
      </c>
      <c r="AW401" s="63">
        <f t="shared" si="237"/>
        <v>-336.44245205311825</v>
      </c>
      <c r="AX401" s="61" t="str">
        <f t="shared" ca="1" si="227"/>
        <v/>
      </c>
      <c r="AY401" s="69">
        <f t="shared" ca="1" si="238"/>
        <v>9748.7766805507654</v>
      </c>
      <c r="AZ401" s="51">
        <f t="shared" si="228"/>
        <v>2355.0971643718276</v>
      </c>
      <c r="BA401" s="55">
        <f t="shared" ca="1" si="229"/>
        <v>0.239785277931409</v>
      </c>
      <c r="BB401" s="55">
        <f t="shared" ca="1" si="239"/>
        <v>-1.8868620409839603</v>
      </c>
      <c r="BC401" s="64">
        <f t="shared" ca="1" si="230"/>
        <v>-514.75037533810325</v>
      </c>
      <c r="BE401" s="52">
        <f t="shared" ca="1" si="231"/>
        <v>1.599999999999985</v>
      </c>
      <c r="BF401" s="52" t="str">
        <f t="shared" ca="1" si="232"/>
        <v/>
      </c>
      <c r="BG401" s="52">
        <f t="shared" ca="1" si="240"/>
        <v>1.599999999999985</v>
      </c>
      <c r="BH401" s="52" t="str">
        <f t="shared" ca="1" si="241"/>
        <v/>
      </c>
    </row>
    <row r="402" spans="19:60">
      <c r="S402" s="68">
        <f t="shared" si="253"/>
        <v>7</v>
      </c>
      <c r="T402" s="69">
        <f t="shared" si="253"/>
        <v>2</v>
      </c>
      <c r="U402" s="70">
        <f t="shared" si="233"/>
        <v>3</v>
      </c>
      <c r="V402" s="68">
        <f t="shared" si="252"/>
        <v>4</v>
      </c>
      <c r="W402" s="70">
        <f t="shared" si="252"/>
        <v>7</v>
      </c>
      <c r="X402" s="71">
        <f t="shared" si="252"/>
        <v>0.42857142857142855</v>
      </c>
      <c r="Y402" s="71">
        <f t="shared" si="252"/>
        <v>0.5</v>
      </c>
      <c r="Z402" s="69">
        <f t="shared" si="252"/>
        <v>10000</v>
      </c>
      <c r="AA402" s="69">
        <f t="shared" ca="1" si="252"/>
        <v>9821.692076715015</v>
      </c>
      <c r="AB402" s="69">
        <f t="shared" ca="1" si="235"/>
        <v>-178.30792328498501</v>
      </c>
      <c r="AC402" s="69">
        <f t="shared" ca="1" si="249"/>
        <v>179.70767495135402</v>
      </c>
      <c r="AD402" s="73">
        <f t="shared" si="243"/>
        <v>1.4999999999999849</v>
      </c>
      <c r="AE402" s="69">
        <f t="shared" si="254"/>
        <v>0.70000000000000007</v>
      </c>
      <c r="AF402" s="69">
        <f t="shared" si="254"/>
        <v>5.6000000000000005</v>
      </c>
      <c r="AG402" s="78">
        <f t="shared" si="254"/>
        <v>200</v>
      </c>
      <c r="AH402" s="60">
        <f t="shared" si="254"/>
        <v>50</v>
      </c>
      <c r="AI402" s="60">
        <f t="shared" si="254"/>
        <v>280</v>
      </c>
      <c r="AJ402" s="60">
        <f t="shared" si="254"/>
        <v>10280</v>
      </c>
      <c r="AK402" s="60">
        <f t="shared" si="254"/>
        <v>423.30792328498489</v>
      </c>
      <c r="AL402" s="60">
        <f t="shared" si="254"/>
        <v>8.4661584656996975</v>
      </c>
      <c r="AM402" s="60">
        <f t="shared" ca="1" si="254"/>
        <v>-531.22331944923417</v>
      </c>
      <c r="AN402" s="60">
        <f t="shared" ca="1" si="254"/>
        <v>-531.22331944923417</v>
      </c>
      <c r="AO402" s="60">
        <f t="shared" ca="1" si="254"/>
        <v>531.22331944923417</v>
      </c>
      <c r="AP402" s="63">
        <f t="shared" si="220"/>
        <v>35</v>
      </c>
      <c r="AQ402" s="62">
        <f t="shared" si="221"/>
        <v>7.1107723104665261</v>
      </c>
      <c r="AR402" s="62">
        <f t="shared" si="222"/>
        <v>355.53861552332631</v>
      </c>
      <c r="AS402" s="62">
        <f t="shared" si="223"/>
        <v>711.07723104665263</v>
      </c>
      <c r="AT402" s="62">
        <f t="shared" si="224"/>
        <v>-355.53861552332631</v>
      </c>
      <c r="AU402" s="62">
        <f t="shared" si="225"/>
        <v>1066.6158465699789</v>
      </c>
      <c r="AV402" s="62">
        <f t="shared" si="226"/>
        <v>-1422.1544620933053</v>
      </c>
      <c r="AW402" s="63">
        <f t="shared" si="237"/>
        <v>-355.53861552332637</v>
      </c>
      <c r="AX402" s="61" t="str">
        <f t="shared" ca="1" si="227"/>
        <v/>
      </c>
      <c r="AY402" s="69">
        <f t="shared" ca="1" si="238"/>
        <v>9748.7766805507654</v>
      </c>
      <c r="AZ402" s="51">
        <f t="shared" si="228"/>
        <v>2488.7703086632841</v>
      </c>
      <c r="BA402" s="55">
        <f t="shared" ca="1" si="229"/>
        <v>0.25339526929006351</v>
      </c>
      <c r="BB402" s="55">
        <f t="shared" ca="1" si="239"/>
        <v>-1.9939585912572044</v>
      </c>
      <c r="BC402" s="64">
        <f t="shared" ca="1" si="230"/>
        <v>-533.84653880831138</v>
      </c>
      <c r="BE402" s="52">
        <f t="shared" ca="1" si="231"/>
        <v>1.4999999999999849</v>
      </c>
      <c r="BF402" s="52" t="str">
        <f t="shared" ca="1" si="232"/>
        <v/>
      </c>
      <c r="BG402" s="52" t="str">
        <f t="shared" ca="1" si="240"/>
        <v/>
      </c>
      <c r="BH402" s="52" t="str">
        <f t="shared" ca="1" si="241"/>
        <v/>
      </c>
    </row>
    <row r="403" spans="19:60">
      <c r="S403" s="68">
        <f t="shared" si="253"/>
        <v>7</v>
      </c>
      <c r="T403" s="69">
        <f t="shared" si="253"/>
        <v>2</v>
      </c>
      <c r="U403" s="70">
        <f t="shared" si="233"/>
        <v>3</v>
      </c>
      <c r="V403" s="68">
        <f t="shared" si="252"/>
        <v>4</v>
      </c>
      <c r="W403" s="70">
        <f t="shared" si="252"/>
        <v>7</v>
      </c>
      <c r="X403" s="71">
        <f t="shared" si="252"/>
        <v>0.42857142857142855</v>
      </c>
      <c r="Y403" s="71">
        <f t="shared" si="252"/>
        <v>0.5</v>
      </c>
      <c r="Z403" s="69">
        <f t="shared" si="252"/>
        <v>10000</v>
      </c>
      <c r="AA403" s="69">
        <f t="shared" ca="1" si="252"/>
        <v>9821.692076715015</v>
      </c>
      <c r="AB403" s="69">
        <f t="shared" ca="1" si="235"/>
        <v>-178.30792328498501</v>
      </c>
      <c r="AC403" s="69">
        <f t="shared" ca="1" si="249"/>
        <v>179.70767495135402</v>
      </c>
      <c r="AD403" s="73">
        <f t="shared" si="243"/>
        <v>1.3999999999999848</v>
      </c>
      <c r="AE403" s="69">
        <f t="shared" si="254"/>
        <v>0.70000000000000007</v>
      </c>
      <c r="AF403" s="69">
        <f t="shared" si="254"/>
        <v>5.6000000000000005</v>
      </c>
      <c r="AG403" s="78">
        <f t="shared" si="254"/>
        <v>200</v>
      </c>
      <c r="AH403" s="60">
        <f t="shared" si="254"/>
        <v>50</v>
      </c>
      <c r="AI403" s="60">
        <f t="shared" si="254"/>
        <v>280</v>
      </c>
      <c r="AJ403" s="60">
        <f t="shared" si="254"/>
        <v>10280</v>
      </c>
      <c r="AK403" s="60">
        <f t="shared" si="254"/>
        <v>423.30792328498489</v>
      </c>
      <c r="AL403" s="60">
        <f t="shared" si="254"/>
        <v>8.4661584656996975</v>
      </c>
      <c r="AM403" s="60">
        <f t="shared" ca="1" si="254"/>
        <v>-531.22331944923417</v>
      </c>
      <c r="AN403" s="60">
        <f t="shared" ca="1" si="254"/>
        <v>-531.22331944923417</v>
      </c>
      <c r="AO403" s="60">
        <f t="shared" ca="1" si="254"/>
        <v>531.22331944923417</v>
      </c>
      <c r="AP403" s="63">
        <f t="shared" si="220"/>
        <v>35</v>
      </c>
      <c r="AQ403" s="62">
        <f t="shared" si="221"/>
        <v>7.5472560469284256</v>
      </c>
      <c r="AR403" s="62">
        <f t="shared" si="222"/>
        <v>377.36280234642129</v>
      </c>
      <c r="AS403" s="62">
        <f t="shared" si="223"/>
        <v>754.72560469284258</v>
      </c>
      <c r="AT403" s="62">
        <f t="shared" si="224"/>
        <v>-377.36280234642129</v>
      </c>
      <c r="AU403" s="62">
        <f t="shared" si="225"/>
        <v>1132.088407039264</v>
      </c>
      <c r="AV403" s="62">
        <f t="shared" si="226"/>
        <v>-1509.4512093856852</v>
      </c>
      <c r="AW403" s="63">
        <f t="shared" si="237"/>
        <v>-377.36280234642118</v>
      </c>
      <c r="AX403" s="61" t="str">
        <f t="shared" ca="1" si="227"/>
        <v/>
      </c>
      <c r="AY403" s="69">
        <f t="shared" ca="1" si="238"/>
        <v>9748.7766805507654</v>
      </c>
      <c r="AZ403" s="51">
        <f t="shared" si="228"/>
        <v>2641.5396164249491</v>
      </c>
      <c r="BA403" s="55">
        <f t="shared" ca="1" si="229"/>
        <v>0.26894954512852581</v>
      </c>
      <c r="BB403" s="55">
        <f t="shared" ca="1" si="239"/>
        <v>-2.1163546487123392</v>
      </c>
      <c r="BC403" s="64">
        <f t="shared" ca="1" si="230"/>
        <v>-555.67072563140619</v>
      </c>
      <c r="BE403" s="52">
        <f t="shared" ca="1" si="231"/>
        <v>1.3999999999999848</v>
      </c>
      <c r="BF403" s="52" t="str">
        <f t="shared" ca="1" si="232"/>
        <v/>
      </c>
      <c r="BG403" s="52" t="str">
        <f t="shared" ca="1" si="240"/>
        <v/>
      </c>
      <c r="BH403" s="52" t="str">
        <f t="shared" ca="1" si="241"/>
        <v/>
      </c>
    </row>
    <row r="404" spans="19:60">
      <c r="S404" s="68">
        <f t="shared" si="253"/>
        <v>7</v>
      </c>
      <c r="T404" s="69">
        <f t="shared" si="253"/>
        <v>2</v>
      </c>
      <c r="U404" s="70">
        <f t="shared" si="233"/>
        <v>3</v>
      </c>
      <c r="V404" s="68">
        <f t="shared" si="252"/>
        <v>4</v>
      </c>
      <c r="W404" s="70">
        <f t="shared" si="252"/>
        <v>7</v>
      </c>
      <c r="X404" s="71">
        <f t="shared" si="252"/>
        <v>0.42857142857142855</v>
      </c>
      <c r="Y404" s="71">
        <f t="shared" si="252"/>
        <v>0.5</v>
      </c>
      <c r="Z404" s="69">
        <f t="shared" si="252"/>
        <v>10000</v>
      </c>
      <c r="AA404" s="69">
        <f t="shared" ca="1" si="252"/>
        <v>9821.692076715015</v>
      </c>
      <c r="AB404" s="69">
        <f t="shared" ca="1" si="235"/>
        <v>-178.30792328498501</v>
      </c>
      <c r="AC404" s="69">
        <f t="shared" ca="1" si="249"/>
        <v>179.70767495135402</v>
      </c>
      <c r="AD404" s="73">
        <f t="shared" si="243"/>
        <v>1.2999999999999847</v>
      </c>
      <c r="AE404" s="69">
        <f t="shared" si="254"/>
        <v>0.70000000000000007</v>
      </c>
      <c r="AF404" s="69">
        <f t="shared" si="254"/>
        <v>5.6000000000000005</v>
      </c>
      <c r="AG404" s="78">
        <f t="shared" si="254"/>
        <v>200</v>
      </c>
      <c r="AH404" s="60">
        <f t="shared" si="254"/>
        <v>50</v>
      </c>
      <c r="AI404" s="60">
        <f t="shared" si="254"/>
        <v>280</v>
      </c>
      <c r="AJ404" s="60">
        <f t="shared" si="254"/>
        <v>10280</v>
      </c>
      <c r="AK404" s="60">
        <f t="shared" si="254"/>
        <v>423.30792328498489</v>
      </c>
      <c r="AL404" s="60">
        <f t="shared" si="254"/>
        <v>8.4661584656996975</v>
      </c>
      <c r="AM404" s="60">
        <f t="shared" ca="1" si="254"/>
        <v>-531.22331944923417</v>
      </c>
      <c r="AN404" s="60">
        <f t="shared" ca="1" si="254"/>
        <v>-531.22331944923417</v>
      </c>
      <c r="AO404" s="60">
        <f t="shared" ca="1" si="254"/>
        <v>531.22331944923417</v>
      </c>
      <c r="AP404" s="63">
        <f t="shared" si="220"/>
        <v>35</v>
      </c>
      <c r="AQ404" s="62">
        <f t="shared" si="221"/>
        <v>8.0508911274613872</v>
      </c>
      <c r="AR404" s="62">
        <f t="shared" si="222"/>
        <v>402.54455637306938</v>
      </c>
      <c r="AS404" s="62">
        <f t="shared" si="223"/>
        <v>805.08911274613877</v>
      </c>
      <c r="AT404" s="62">
        <f t="shared" si="224"/>
        <v>-402.54455637306938</v>
      </c>
      <c r="AU404" s="62">
        <f t="shared" si="225"/>
        <v>1207.6336691192082</v>
      </c>
      <c r="AV404" s="62">
        <f t="shared" si="226"/>
        <v>-1610.1782254922775</v>
      </c>
      <c r="AW404" s="63">
        <f t="shared" si="237"/>
        <v>-402.54455637306933</v>
      </c>
      <c r="AX404" s="61" t="str">
        <f t="shared" ca="1" si="227"/>
        <v/>
      </c>
      <c r="AY404" s="69">
        <f t="shared" ca="1" si="238"/>
        <v>9748.7766805507654</v>
      </c>
      <c r="AZ404" s="51">
        <f t="shared" si="228"/>
        <v>2817.8118946114855</v>
      </c>
      <c r="BA404" s="55">
        <f t="shared" ca="1" si="229"/>
        <v>0.28689678648059769</v>
      </c>
      <c r="BB404" s="55">
        <f t="shared" ca="1" si="239"/>
        <v>-2.2575808688528811</v>
      </c>
      <c r="BC404" s="64">
        <f t="shared" ca="1" si="230"/>
        <v>-580.85247965805434</v>
      </c>
      <c r="BE404" s="52">
        <f t="shared" ca="1" si="231"/>
        <v>1.2999999999999847</v>
      </c>
      <c r="BF404" s="52" t="str">
        <f t="shared" ca="1" si="232"/>
        <v/>
      </c>
      <c r="BG404" s="52" t="str">
        <f t="shared" ca="1" si="240"/>
        <v/>
      </c>
      <c r="BH404" s="52" t="str">
        <f t="shared" ca="1" si="241"/>
        <v/>
      </c>
    </row>
    <row r="405" spans="19:60">
      <c r="S405" s="68">
        <f t="shared" si="253"/>
        <v>7</v>
      </c>
      <c r="T405" s="69">
        <f t="shared" si="253"/>
        <v>2</v>
      </c>
      <c r="U405" s="70">
        <f t="shared" si="233"/>
        <v>3</v>
      </c>
      <c r="V405" s="68">
        <f t="shared" si="252"/>
        <v>4</v>
      </c>
      <c r="W405" s="70">
        <f t="shared" si="252"/>
        <v>7</v>
      </c>
      <c r="X405" s="71">
        <f t="shared" si="252"/>
        <v>0.42857142857142855</v>
      </c>
      <c r="Y405" s="71">
        <f t="shared" si="252"/>
        <v>0.5</v>
      </c>
      <c r="Z405" s="69">
        <f t="shared" si="252"/>
        <v>10000</v>
      </c>
      <c r="AA405" s="69">
        <f t="shared" ca="1" si="252"/>
        <v>9821.692076715015</v>
      </c>
      <c r="AB405" s="69">
        <f t="shared" ca="1" si="235"/>
        <v>-178.30792328498501</v>
      </c>
      <c r="AC405" s="69">
        <f t="shared" ca="1" si="249"/>
        <v>179.70767495135402</v>
      </c>
      <c r="AD405" s="73">
        <f t="shared" si="243"/>
        <v>1.1999999999999846</v>
      </c>
      <c r="AE405" s="69">
        <f t="shared" si="254"/>
        <v>0.70000000000000007</v>
      </c>
      <c r="AF405" s="69">
        <f t="shared" si="254"/>
        <v>5.6000000000000005</v>
      </c>
      <c r="AG405" s="78">
        <f t="shared" si="254"/>
        <v>200</v>
      </c>
      <c r="AH405" s="60">
        <f t="shared" si="254"/>
        <v>50</v>
      </c>
      <c r="AI405" s="60">
        <f t="shared" si="254"/>
        <v>280</v>
      </c>
      <c r="AJ405" s="60">
        <f t="shared" si="254"/>
        <v>10280</v>
      </c>
      <c r="AK405" s="60">
        <f t="shared" si="254"/>
        <v>423.30792328498489</v>
      </c>
      <c r="AL405" s="60">
        <f t="shared" si="254"/>
        <v>8.4661584656996975</v>
      </c>
      <c r="AM405" s="60">
        <f t="shared" ca="1" si="254"/>
        <v>-531.22331944923417</v>
      </c>
      <c r="AN405" s="60">
        <f t="shared" ca="1" si="254"/>
        <v>-531.22331944923417</v>
      </c>
      <c r="AO405" s="60">
        <f t="shared" ca="1" si="254"/>
        <v>531.22331944923417</v>
      </c>
      <c r="AP405" s="63">
        <f t="shared" si="220"/>
        <v>35</v>
      </c>
      <c r="AQ405" s="62">
        <f t="shared" si="221"/>
        <v>8.6384653880831781</v>
      </c>
      <c r="AR405" s="62">
        <f t="shared" si="222"/>
        <v>431.92326940415893</v>
      </c>
      <c r="AS405" s="62">
        <f t="shared" si="223"/>
        <v>863.84653880831786</v>
      </c>
      <c r="AT405" s="62">
        <f t="shared" si="224"/>
        <v>-431.92326940415893</v>
      </c>
      <c r="AU405" s="62">
        <f t="shared" si="225"/>
        <v>1295.7698082124768</v>
      </c>
      <c r="AV405" s="62">
        <f t="shared" si="226"/>
        <v>-1727.6930776166357</v>
      </c>
      <c r="AW405" s="63">
        <f t="shared" si="237"/>
        <v>-431.92326940415887</v>
      </c>
      <c r="AX405" s="61" t="str">
        <f t="shared" ca="1" si="227"/>
        <v/>
      </c>
      <c r="AY405" s="69">
        <f t="shared" ca="1" si="238"/>
        <v>9748.7766805507654</v>
      </c>
      <c r="AZ405" s="51">
        <f t="shared" si="228"/>
        <v>3023.4628858291126</v>
      </c>
      <c r="BA405" s="55">
        <f t="shared" ca="1" si="229"/>
        <v>0.30783523472468166</v>
      </c>
      <c r="BB405" s="55">
        <f t="shared" ca="1" si="239"/>
        <v>-2.4223447923501804</v>
      </c>
      <c r="BC405" s="64">
        <f t="shared" ca="1" si="230"/>
        <v>-610.23119268914388</v>
      </c>
      <c r="BE405" s="52">
        <f t="shared" ca="1" si="231"/>
        <v>1.1999999999999846</v>
      </c>
      <c r="BF405" s="52" t="str">
        <f t="shared" ca="1" si="232"/>
        <v/>
      </c>
      <c r="BG405" s="52" t="str">
        <f t="shared" ca="1" si="240"/>
        <v/>
      </c>
      <c r="BH405" s="52" t="str">
        <f t="shared" ca="1" si="241"/>
        <v/>
      </c>
    </row>
    <row r="406" spans="19:60">
      <c r="S406" s="68">
        <f t="shared" si="253"/>
        <v>7</v>
      </c>
      <c r="T406" s="69">
        <f t="shared" si="253"/>
        <v>2</v>
      </c>
      <c r="U406" s="70">
        <f t="shared" si="233"/>
        <v>3</v>
      </c>
      <c r="V406" s="68">
        <f t="shared" si="252"/>
        <v>4</v>
      </c>
      <c r="W406" s="70">
        <f t="shared" si="252"/>
        <v>7</v>
      </c>
      <c r="X406" s="71">
        <f t="shared" si="252"/>
        <v>0.42857142857142855</v>
      </c>
      <c r="Y406" s="71">
        <f t="shared" si="252"/>
        <v>0.5</v>
      </c>
      <c r="Z406" s="69">
        <f t="shared" si="252"/>
        <v>10000</v>
      </c>
      <c r="AA406" s="69">
        <f t="shared" ca="1" si="252"/>
        <v>9821.692076715015</v>
      </c>
      <c r="AB406" s="69">
        <f t="shared" ca="1" si="235"/>
        <v>-178.30792328498501</v>
      </c>
      <c r="AC406" s="69">
        <f t="shared" ca="1" si="249"/>
        <v>179.70767495135402</v>
      </c>
      <c r="AD406" s="73">
        <f t="shared" si="243"/>
        <v>1.0999999999999845</v>
      </c>
      <c r="AE406" s="69">
        <f t="shared" si="254"/>
        <v>0.70000000000000007</v>
      </c>
      <c r="AF406" s="69">
        <f t="shared" si="254"/>
        <v>5.6000000000000005</v>
      </c>
      <c r="AG406" s="78">
        <f t="shared" si="254"/>
        <v>200</v>
      </c>
      <c r="AH406" s="60">
        <f t="shared" si="254"/>
        <v>50</v>
      </c>
      <c r="AI406" s="60">
        <f t="shared" si="254"/>
        <v>280</v>
      </c>
      <c r="AJ406" s="60">
        <f t="shared" si="254"/>
        <v>10280</v>
      </c>
      <c r="AK406" s="60">
        <f t="shared" si="254"/>
        <v>423.30792328498489</v>
      </c>
      <c r="AL406" s="60">
        <f t="shared" si="254"/>
        <v>8.4661584656996975</v>
      </c>
      <c r="AM406" s="60">
        <f t="shared" ca="1" si="254"/>
        <v>-531.22331944923417</v>
      </c>
      <c r="AN406" s="60">
        <f t="shared" ca="1" si="254"/>
        <v>-531.22331944923417</v>
      </c>
      <c r="AO406" s="60">
        <f t="shared" ca="1" si="254"/>
        <v>531.22331944923417</v>
      </c>
      <c r="AP406" s="63">
        <f t="shared" si="220"/>
        <v>35</v>
      </c>
      <c r="AQ406" s="62">
        <f t="shared" si="221"/>
        <v>9.3328713324543866</v>
      </c>
      <c r="AR406" s="62">
        <f t="shared" si="222"/>
        <v>466.64356662271933</v>
      </c>
      <c r="AS406" s="62">
        <f t="shared" si="223"/>
        <v>933.28713324543867</v>
      </c>
      <c r="AT406" s="62">
        <f t="shared" si="224"/>
        <v>-466.64356662271933</v>
      </c>
      <c r="AU406" s="62">
        <f t="shared" si="225"/>
        <v>1399.9306998681579</v>
      </c>
      <c r="AV406" s="62">
        <f t="shared" si="226"/>
        <v>-1866.5742664908773</v>
      </c>
      <c r="AW406" s="63">
        <f t="shared" si="237"/>
        <v>-466.64356662271939</v>
      </c>
      <c r="AX406" s="61" t="str">
        <f t="shared" ca="1" si="227"/>
        <v/>
      </c>
      <c r="AY406" s="69">
        <f t="shared" ca="1" si="238"/>
        <v>9748.7766805507654</v>
      </c>
      <c r="AZ406" s="51">
        <f t="shared" si="228"/>
        <v>3266.5049663590353</v>
      </c>
      <c r="BA406" s="55">
        <f t="shared" ca="1" si="229"/>
        <v>0.33258067355859905</v>
      </c>
      <c r="BB406" s="55">
        <f t="shared" ca="1" si="239"/>
        <v>-2.6170657928469891</v>
      </c>
      <c r="BC406" s="64">
        <f t="shared" ca="1" si="230"/>
        <v>-644.9514899077044</v>
      </c>
      <c r="BE406" s="52">
        <f t="shared" ca="1" si="231"/>
        <v>1.0999999999999845</v>
      </c>
      <c r="BF406" s="52" t="str">
        <f t="shared" ca="1" si="232"/>
        <v/>
      </c>
      <c r="BG406" s="52" t="str">
        <f t="shared" ca="1" si="240"/>
        <v/>
      </c>
      <c r="BH406" s="52" t="str">
        <f t="shared" ca="1" si="241"/>
        <v/>
      </c>
    </row>
    <row r="407" spans="19:60">
      <c r="S407" s="68">
        <f t="shared" si="253"/>
        <v>7</v>
      </c>
      <c r="T407" s="69">
        <f t="shared" si="253"/>
        <v>2</v>
      </c>
      <c r="U407" s="70">
        <f t="shared" si="233"/>
        <v>3</v>
      </c>
      <c r="V407" s="68">
        <f t="shared" si="252"/>
        <v>4</v>
      </c>
      <c r="W407" s="70">
        <f t="shared" si="252"/>
        <v>7</v>
      </c>
      <c r="X407" s="71">
        <f t="shared" si="252"/>
        <v>0.42857142857142855</v>
      </c>
      <c r="Y407" s="71">
        <f t="shared" si="252"/>
        <v>0.5</v>
      </c>
      <c r="Z407" s="69">
        <f t="shared" si="252"/>
        <v>10000</v>
      </c>
      <c r="AA407" s="69">
        <f t="shared" ca="1" si="252"/>
        <v>9821.692076715015</v>
      </c>
      <c r="AB407" s="69">
        <f t="shared" ca="1" si="235"/>
        <v>-178.30792328498501</v>
      </c>
      <c r="AC407" s="69">
        <f t="shared" ca="1" si="249"/>
        <v>179.70767495135402</v>
      </c>
      <c r="AD407" s="73">
        <f t="shared" si="243"/>
        <v>0.99999999999998457</v>
      </c>
      <c r="AE407" s="69">
        <f t="shared" si="254"/>
        <v>0.70000000000000007</v>
      </c>
      <c r="AF407" s="69">
        <f t="shared" si="254"/>
        <v>5.6000000000000005</v>
      </c>
      <c r="AG407" s="78">
        <f t="shared" si="254"/>
        <v>200</v>
      </c>
      <c r="AH407" s="60">
        <f t="shared" si="254"/>
        <v>50</v>
      </c>
      <c r="AI407" s="60">
        <f t="shared" si="254"/>
        <v>280</v>
      </c>
      <c r="AJ407" s="60">
        <f t="shared" si="254"/>
        <v>10280</v>
      </c>
      <c r="AK407" s="60">
        <f t="shared" si="254"/>
        <v>423.30792328498489</v>
      </c>
      <c r="AL407" s="60">
        <f t="shared" si="254"/>
        <v>8.4661584656996975</v>
      </c>
      <c r="AM407" s="60">
        <f t="shared" ca="1" si="254"/>
        <v>-531.22331944923417</v>
      </c>
      <c r="AN407" s="60">
        <f t="shared" ca="1" si="254"/>
        <v>-531.22331944923417</v>
      </c>
      <c r="AO407" s="60">
        <f t="shared" ca="1" si="254"/>
        <v>531.22331944923417</v>
      </c>
      <c r="AP407" s="63">
        <f t="shared" si="220"/>
        <v>35</v>
      </c>
      <c r="AQ407" s="62">
        <f t="shared" si="221"/>
        <v>10.166158465699839</v>
      </c>
      <c r="AR407" s="62">
        <f t="shared" si="222"/>
        <v>508.30792328499194</v>
      </c>
      <c r="AS407" s="62">
        <f t="shared" si="223"/>
        <v>1016.6158465699839</v>
      </c>
      <c r="AT407" s="62">
        <f t="shared" si="224"/>
        <v>-508.30792328499194</v>
      </c>
      <c r="AU407" s="62">
        <f t="shared" si="225"/>
        <v>1524.9237698549759</v>
      </c>
      <c r="AV407" s="62">
        <f t="shared" si="226"/>
        <v>-2033.2316931399678</v>
      </c>
      <c r="AW407" s="63">
        <f t="shared" si="237"/>
        <v>-508.30792328499183</v>
      </c>
      <c r="AX407" s="61" t="str">
        <f t="shared" ca="1" si="227"/>
        <v/>
      </c>
      <c r="AY407" s="69">
        <f t="shared" ca="1" si="238"/>
        <v>9748.7766805507654</v>
      </c>
      <c r="AZ407" s="51">
        <f t="shared" si="228"/>
        <v>3558.1554629949437</v>
      </c>
      <c r="BA407" s="55">
        <f t="shared" ca="1" si="229"/>
        <v>0.36227520015930009</v>
      </c>
      <c r="BB407" s="55">
        <f t="shared" ca="1" si="239"/>
        <v>-2.8507309934431588</v>
      </c>
      <c r="BC407" s="64">
        <f t="shared" ca="1" si="230"/>
        <v>-686.61584656997684</v>
      </c>
      <c r="BE407" s="52">
        <f t="shared" ca="1" si="231"/>
        <v>0.99999999999998457</v>
      </c>
      <c r="BF407" s="52" t="str">
        <f t="shared" ca="1" si="232"/>
        <v/>
      </c>
      <c r="BG407" s="52" t="str">
        <f t="shared" ca="1" si="240"/>
        <v/>
      </c>
      <c r="BH407" s="52" t="str">
        <f t="shared" ca="1" si="241"/>
        <v/>
      </c>
    </row>
    <row r="408" spans="19:60">
      <c r="S408" s="68">
        <f t="shared" si="253"/>
        <v>7</v>
      </c>
      <c r="T408" s="69">
        <f t="shared" si="253"/>
        <v>2</v>
      </c>
      <c r="U408" s="70">
        <f t="shared" si="233"/>
        <v>3</v>
      </c>
      <c r="V408" s="68">
        <f t="shared" si="252"/>
        <v>4</v>
      </c>
      <c r="W408" s="70">
        <f t="shared" si="252"/>
        <v>7</v>
      </c>
      <c r="X408" s="71">
        <f t="shared" si="252"/>
        <v>0.42857142857142855</v>
      </c>
      <c r="Y408" s="71">
        <f t="shared" si="252"/>
        <v>0.5</v>
      </c>
      <c r="Z408" s="69">
        <f t="shared" si="252"/>
        <v>10000</v>
      </c>
      <c r="AA408" s="69">
        <f t="shared" ca="1" si="252"/>
        <v>9821.692076715015</v>
      </c>
      <c r="AB408" s="69">
        <f t="shared" ca="1" si="235"/>
        <v>-178.30792328498501</v>
      </c>
      <c r="AC408" s="69">
        <f t="shared" ca="1" si="249"/>
        <v>179.70767495135402</v>
      </c>
      <c r="AD408" s="73">
        <f t="shared" si="243"/>
        <v>0.89999999999998459</v>
      </c>
      <c r="AE408" s="69">
        <f t="shared" si="254"/>
        <v>0.70000000000000007</v>
      </c>
      <c r="AF408" s="69">
        <f t="shared" si="254"/>
        <v>5.6000000000000005</v>
      </c>
      <c r="AG408" s="78">
        <f t="shared" si="254"/>
        <v>200</v>
      </c>
      <c r="AH408" s="60">
        <f t="shared" si="254"/>
        <v>50</v>
      </c>
      <c r="AI408" s="60">
        <f t="shared" si="254"/>
        <v>280</v>
      </c>
      <c r="AJ408" s="60">
        <f t="shared" si="254"/>
        <v>10280</v>
      </c>
      <c r="AK408" s="60">
        <f t="shared" si="254"/>
        <v>423.30792328498489</v>
      </c>
      <c r="AL408" s="60">
        <f t="shared" si="254"/>
        <v>8.4661584656996975</v>
      </c>
      <c r="AM408" s="60">
        <f t="shared" ca="1" si="254"/>
        <v>-531.22331944923417</v>
      </c>
      <c r="AN408" s="60">
        <f t="shared" ca="1" si="254"/>
        <v>-531.22331944923417</v>
      </c>
      <c r="AO408" s="60">
        <f t="shared" ca="1" si="254"/>
        <v>531.22331944923417</v>
      </c>
      <c r="AP408" s="63">
        <f t="shared" si="220"/>
        <v>35</v>
      </c>
      <c r="AQ408" s="62">
        <f t="shared" si="221"/>
        <v>11.184620517444282</v>
      </c>
      <c r="AR408" s="62">
        <f t="shared" si="222"/>
        <v>559.2310258722141</v>
      </c>
      <c r="AS408" s="62">
        <f t="shared" si="223"/>
        <v>1118.4620517444282</v>
      </c>
      <c r="AT408" s="62">
        <f t="shared" si="224"/>
        <v>-559.2310258722141</v>
      </c>
      <c r="AU408" s="62">
        <f t="shared" si="225"/>
        <v>1677.6930776166423</v>
      </c>
      <c r="AV408" s="62">
        <f t="shared" si="226"/>
        <v>-2236.9241034888564</v>
      </c>
      <c r="AW408" s="63">
        <f t="shared" si="237"/>
        <v>-559.2310258722141</v>
      </c>
      <c r="AX408" s="61" t="str">
        <f t="shared" ca="1" si="227"/>
        <v/>
      </c>
      <c r="AY408" s="69">
        <f t="shared" ca="1" si="238"/>
        <v>9748.7766805507654</v>
      </c>
      <c r="AZ408" s="51">
        <f t="shared" si="228"/>
        <v>3914.6171811054987</v>
      </c>
      <c r="BA408" s="55">
        <f t="shared" ca="1" si="229"/>
        <v>0.39856851044904579</v>
      </c>
      <c r="BB408" s="55">
        <f t="shared" ca="1" si="239"/>
        <v>-3.1363217941718124</v>
      </c>
      <c r="BC408" s="64">
        <f t="shared" ca="1" si="230"/>
        <v>-737.53894915719911</v>
      </c>
      <c r="BE408" s="52">
        <f t="shared" ca="1" si="231"/>
        <v>0.89999999999998459</v>
      </c>
      <c r="BF408" s="52" t="str">
        <f t="shared" ca="1" si="232"/>
        <v/>
      </c>
      <c r="BG408" s="52" t="str">
        <f t="shared" ca="1" si="240"/>
        <v/>
      </c>
      <c r="BH408" s="52" t="str">
        <f t="shared" ca="1" si="241"/>
        <v/>
      </c>
    </row>
    <row r="409" spans="19:60">
      <c r="S409" s="68">
        <f t="shared" si="253"/>
        <v>7</v>
      </c>
      <c r="T409" s="69">
        <f t="shared" si="253"/>
        <v>2</v>
      </c>
      <c r="U409" s="70">
        <f t="shared" si="233"/>
        <v>3</v>
      </c>
      <c r="V409" s="68">
        <f t="shared" si="252"/>
        <v>4</v>
      </c>
      <c r="W409" s="70">
        <f t="shared" si="252"/>
        <v>7</v>
      </c>
      <c r="X409" s="71">
        <f t="shared" si="252"/>
        <v>0.42857142857142855</v>
      </c>
      <c r="Y409" s="71">
        <f t="shared" si="252"/>
        <v>0.5</v>
      </c>
      <c r="Z409" s="69">
        <f t="shared" si="252"/>
        <v>10000</v>
      </c>
      <c r="AA409" s="69">
        <f t="shared" ca="1" si="252"/>
        <v>9821.692076715015</v>
      </c>
      <c r="AB409" s="69">
        <f t="shared" ca="1" si="235"/>
        <v>-178.30792328498501</v>
      </c>
      <c r="AC409" s="69">
        <f t="shared" ca="1" si="249"/>
        <v>179.70767495135402</v>
      </c>
      <c r="AD409" s="73">
        <f t="shared" si="243"/>
        <v>0.79999999999998461</v>
      </c>
      <c r="AE409" s="69">
        <f t="shared" si="254"/>
        <v>0.70000000000000007</v>
      </c>
      <c r="AF409" s="69">
        <f t="shared" si="254"/>
        <v>5.6000000000000005</v>
      </c>
      <c r="AG409" s="78">
        <f t="shared" si="254"/>
        <v>200</v>
      </c>
      <c r="AH409" s="60">
        <f t="shared" si="254"/>
        <v>50</v>
      </c>
      <c r="AI409" s="60">
        <f t="shared" si="254"/>
        <v>280</v>
      </c>
      <c r="AJ409" s="60">
        <f t="shared" si="254"/>
        <v>10280</v>
      </c>
      <c r="AK409" s="60">
        <f t="shared" si="254"/>
        <v>423.30792328498489</v>
      </c>
      <c r="AL409" s="60">
        <f t="shared" si="254"/>
        <v>8.4661584656996975</v>
      </c>
      <c r="AM409" s="60">
        <f t="shared" ca="1" si="254"/>
        <v>-531.22331944923417</v>
      </c>
      <c r="AN409" s="60">
        <f t="shared" ca="1" si="254"/>
        <v>-531.22331944923417</v>
      </c>
      <c r="AO409" s="60">
        <f t="shared" ca="1" si="254"/>
        <v>531.22331944923417</v>
      </c>
      <c r="AP409" s="63">
        <f t="shared" ref="AP409:AP416" si="255">AE409*AH409</f>
        <v>35</v>
      </c>
      <c r="AQ409" s="62">
        <f t="shared" ref="AQ409:AQ416" si="256">IF(AL409=0,1,(1+(AL409+AE409)/(AD409*(T409-1))))</f>
        <v>12.457698082124841</v>
      </c>
      <c r="AR409" s="62">
        <f t="shared" ref="AR409:AR416" si="257">IF(AQ409&lt;=0,AH409,AQ409*AH409)</f>
        <v>622.88490410624206</v>
      </c>
      <c r="AS409" s="62">
        <f t="shared" ref="AS409:AS416" si="258">(T409*AR409)</f>
        <v>1245.7698082124841</v>
      </c>
      <c r="AT409" s="62">
        <f t="shared" ref="AT409:AT416" si="259">-AR409</f>
        <v>-622.88490410624206</v>
      </c>
      <c r="AU409" s="62">
        <f t="shared" ref="AU409:AU416" si="260">(AS409+AT409)*U409</f>
        <v>1868.6547123187261</v>
      </c>
      <c r="AV409" s="62">
        <f t="shared" ref="AV409:AV416" si="261">AT409*V409</f>
        <v>-2491.5396164249682</v>
      </c>
      <c r="AW409" s="63">
        <f t="shared" si="237"/>
        <v>-622.88490410624217</v>
      </c>
      <c r="AX409" s="61" t="str">
        <f t="shared" ref="AX409:AX416" ca="1" si="262">IF(AY409+AW409&gt;AJ409,"VINTO","")</f>
        <v/>
      </c>
      <c r="AY409" s="69">
        <f t="shared" ca="1" si="238"/>
        <v>9748.7766805507654</v>
      </c>
      <c r="AZ409" s="51">
        <f t="shared" ref="AZ409:AZ416" si="263">AR409*W409</f>
        <v>4360.1943287436943</v>
      </c>
      <c r="BA409" s="55">
        <f t="shared" ref="BA409:BA416" ca="1" si="264">IFERROR(AZ409/AA409,0)</f>
        <v>0.4439351483112281</v>
      </c>
      <c r="BB409" s="55">
        <f t="shared" ca="1" si="239"/>
        <v>-3.4933102950826314</v>
      </c>
      <c r="BC409" s="64">
        <f t="shared" ref="BC409:BC416" ca="1" si="265">AW409+AB409</f>
        <v>-801.19282739122718</v>
      </c>
      <c r="BE409" s="52">
        <f t="shared" ref="BE409:BE416" ca="1" si="266">IF(((AR409-AC409)/AC409)&gt;=BE$4,AD409,"")</f>
        <v>0.79999999999998461</v>
      </c>
      <c r="BF409" s="52" t="str">
        <f t="shared" ref="BF409:BF416" ca="1" si="267">IF(AX409="","",AD409)</f>
        <v/>
      </c>
      <c r="BG409" s="52" t="str">
        <f t="shared" ca="1" si="240"/>
        <v/>
      </c>
      <c r="BH409" s="52" t="str">
        <f t="shared" ca="1" si="241"/>
        <v/>
      </c>
    </row>
    <row r="410" spans="19:60">
      <c r="S410" s="68">
        <f t="shared" si="253"/>
        <v>7</v>
      </c>
      <c r="T410" s="69">
        <f t="shared" si="253"/>
        <v>2</v>
      </c>
      <c r="U410" s="70">
        <f t="shared" ref="U410:U416" si="268">ROUND((1/T410)*S410,0)-1</f>
        <v>3</v>
      </c>
      <c r="V410" s="68">
        <f t="shared" ref="V410:AA416" si="269">V409</f>
        <v>4</v>
      </c>
      <c r="W410" s="70">
        <f t="shared" si="269"/>
        <v>7</v>
      </c>
      <c r="X410" s="71">
        <f t="shared" si="269"/>
        <v>0.42857142857142855</v>
      </c>
      <c r="Y410" s="71">
        <f t="shared" si="269"/>
        <v>0.5</v>
      </c>
      <c r="Z410" s="69">
        <f t="shared" si="269"/>
        <v>10000</v>
      </c>
      <c r="AA410" s="69">
        <f t="shared" ca="1" si="269"/>
        <v>9821.692076715015</v>
      </c>
      <c r="AB410" s="69">
        <f t="shared" ref="AB410:AB416" ca="1" si="270">AA410-Z410</f>
        <v>-178.30792328498501</v>
      </c>
      <c r="AC410" s="69">
        <f t="shared" ref="AC410:AC416" ca="1" si="271">AC409</f>
        <v>179.70767495135402</v>
      </c>
      <c r="AD410" s="73">
        <f t="shared" si="243"/>
        <v>0.69999999999998463</v>
      </c>
      <c r="AE410" s="69">
        <f t="shared" si="254"/>
        <v>0.70000000000000007</v>
      </c>
      <c r="AF410" s="69">
        <f t="shared" si="254"/>
        <v>5.6000000000000005</v>
      </c>
      <c r="AG410" s="78">
        <f t="shared" si="254"/>
        <v>200</v>
      </c>
      <c r="AH410" s="60">
        <f t="shared" si="254"/>
        <v>50</v>
      </c>
      <c r="AI410" s="60">
        <f t="shared" si="254"/>
        <v>280</v>
      </c>
      <c r="AJ410" s="60">
        <f t="shared" si="254"/>
        <v>10280</v>
      </c>
      <c r="AK410" s="60">
        <f t="shared" si="254"/>
        <v>423.30792328498489</v>
      </c>
      <c r="AL410" s="60">
        <f t="shared" si="254"/>
        <v>8.4661584656996975</v>
      </c>
      <c r="AM410" s="60">
        <f t="shared" ca="1" si="254"/>
        <v>-531.22331944923417</v>
      </c>
      <c r="AN410" s="60">
        <f t="shared" ca="1" si="254"/>
        <v>-531.22331944923417</v>
      </c>
      <c r="AO410" s="60">
        <f t="shared" ca="1" si="254"/>
        <v>531.22331944923417</v>
      </c>
      <c r="AP410" s="63">
        <f t="shared" si="255"/>
        <v>35</v>
      </c>
      <c r="AQ410" s="62">
        <f t="shared" si="256"/>
        <v>14.094512093856997</v>
      </c>
      <c r="AR410" s="62">
        <f t="shared" si="257"/>
        <v>704.72560469284986</v>
      </c>
      <c r="AS410" s="62">
        <f t="shared" si="258"/>
        <v>1409.4512093856997</v>
      </c>
      <c r="AT410" s="62">
        <f t="shared" si="259"/>
        <v>-704.72560469284986</v>
      </c>
      <c r="AU410" s="62">
        <f t="shared" si="260"/>
        <v>2114.1768140785498</v>
      </c>
      <c r="AV410" s="62">
        <f t="shared" si="261"/>
        <v>-2818.9024187713994</v>
      </c>
      <c r="AW410" s="63">
        <f t="shared" ref="AW410:AW416" si="272">SUM(AU410:AV410)</f>
        <v>-704.72560469284963</v>
      </c>
      <c r="AX410" s="61" t="str">
        <f t="shared" ca="1" si="262"/>
        <v/>
      </c>
      <c r="AY410" s="69">
        <f t="shared" ref="AY410:AY416" ca="1" si="273">AY409</f>
        <v>9748.7766805507654</v>
      </c>
      <c r="AZ410" s="51">
        <f t="shared" si="263"/>
        <v>4933.0792328499492</v>
      </c>
      <c r="BA410" s="55">
        <f t="shared" ca="1" si="264"/>
        <v>0.50226368270546284</v>
      </c>
      <c r="BB410" s="55">
        <f t="shared" ref="BB410:BB416" ca="1" si="274">IFERROR(AW410/ABS(AB410),0)</f>
        <v>-3.9522955105393978</v>
      </c>
      <c r="BC410" s="64">
        <f t="shared" ca="1" si="265"/>
        <v>-883.03352797783464</v>
      </c>
      <c r="BE410" s="52">
        <f t="shared" ca="1" si="266"/>
        <v>0.69999999999998463</v>
      </c>
      <c r="BF410" s="52" t="str">
        <f t="shared" ca="1" si="267"/>
        <v/>
      </c>
      <c r="BG410" s="52" t="str">
        <f t="shared" ref="BG410:BG416" ca="1" si="275">IF(BA410&lt;=BG$213,AD410,"")</f>
        <v/>
      </c>
      <c r="BH410" s="52" t="str">
        <f t="shared" ref="BH410:BH416" ca="1" si="276">IF(BB410&gt;=BH$213,AD410,"")</f>
        <v/>
      </c>
    </row>
    <row r="411" spans="19:60">
      <c r="S411" s="68">
        <f t="shared" ref="S411:T416" si="277">S410</f>
        <v>7</v>
      </c>
      <c r="T411" s="69">
        <f t="shared" si="277"/>
        <v>2</v>
      </c>
      <c r="U411" s="70">
        <f t="shared" si="268"/>
        <v>3</v>
      </c>
      <c r="V411" s="68">
        <f t="shared" si="269"/>
        <v>4</v>
      </c>
      <c r="W411" s="70">
        <f t="shared" si="269"/>
        <v>7</v>
      </c>
      <c r="X411" s="71">
        <f t="shared" si="269"/>
        <v>0.42857142857142855</v>
      </c>
      <c r="Y411" s="71">
        <f t="shared" si="269"/>
        <v>0.5</v>
      </c>
      <c r="Z411" s="69">
        <f t="shared" si="269"/>
        <v>10000</v>
      </c>
      <c r="AA411" s="69">
        <f t="shared" ca="1" si="269"/>
        <v>9821.692076715015</v>
      </c>
      <c r="AB411" s="69">
        <f t="shared" ca="1" si="270"/>
        <v>-178.30792328498501</v>
      </c>
      <c r="AC411" s="69">
        <f t="shared" ca="1" si="271"/>
        <v>179.70767495135402</v>
      </c>
      <c r="AD411" s="73">
        <f t="shared" ref="AD411:AD416" si="278">AD410-0.1</f>
        <v>0.59999999999998466</v>
      </c>
      <c r="AE411" s="69">
        <f t="shared" ref="AE411:AO416" si="279">AE410</f>
        <v>0.70000000000000007</v>
      </c>
      <c r="AF411" s="69">
        <f t="shared" si="279"/>
        <v>5.6000000000000005</v>
      </c>
      <c r="AG411" s="78">
        <f t="shared" si="279"/>
        <v>200</v>
      </c>
      <c r="AH411" s="60">
        <f t="shared" si="279"/>
        <v>50</v>
      </c>
      <c r="AI411" s="60">
        <f t="shared" si="279"/>
        <v>280</v>
      </c>
      <c r="AJ411" s="60">
        <f t="shared" si="279"/>
        <v>10280</v>
      </c>
      <c r="AK411" s="60">
        <f t="shared" si="279"/>
        <v>423.30792328498489</v>
      </c>
      <c r="AL411" s="60">
        <f t="shared" si="279"/>
        <v>8.4661584656996975</v>
      </c>
      <c r="AM411" s="60">
        <f t="shared" ca="1" si="279"/>
        <v>-531.22331944923417</v>
      </c>
      <c r="AN411" s="60">
        <f t="shared" ca="1" si="279"/>
        <v>-531.22331944923417</v>
      </c>
      <c r="AO411" s="60">
        <f t="shared" ca="1" si="279"/>
        <v>531.22331944923417</v>
      </c>
      <c r="AP411" s="63">
        <f t="shared" si="255"/>
        <v>35</v>
      </c>
      <c r="AQ411" s="62">
        <f t="shared" si="256"/>
        <v>16.276930776166552</v>
      </c>
      <c r="AR411" s="62">
        <f t="shared" si="257"/>
        <v>813.84653880832752</v>
      </c>
      <c r="AS411" s="62">
        <f t="shared" si="258"/>
        <v>1627.693077616655</v>
      </c>
      <c r="AT411" s="62">
        <f t="shared" si="259"/>
        <v>-813.84653880832752</v>
      </c>
      <c r="AU411" s="62">
        <f t="shared" si="260"/>
        <v>2441.5396164249823</v>
      </c>
      <c r="AV411" s="62">
        <f t="shared" si="261"/>
        <v>-3255.3861552333101</v>
      </c>
      <c r="AW411" s="63">
        <f t="shared" si="272"/>
        <v>-813.84653880832775</v>
      </c>
      <c r="AX411" s="61" t="str">
        <f t="shared" ca="1" si="262"/>
        <v/>
      </c>
      <c r="AY411" s="69">
        <f t="shared" ca="1" si="273"/>
        <v>9748.7766805507654</v>
      </c>
      <c r="AZ411" s="51">
        <f t="shared" si="263"/>
        <v>5696.9257716582924</v>
      </c>
      <c r="BA411" s="55">
        <f t="shared" ca="1" si="264"/>
        <v>0.58003506189777632</v>
      </c>
      <c r="BB411" s="55">
        <f t="shared" ca="1" si="274"/>
        <v>-4.5642757978150952</v>
      </c>
      <c r="BC411" s="64">
        <f t="shared" ca="1" si="265"/>
        <v>-992.15446209331276</v>
      </c>
      <c r="BE411" s="52">
        <f t="shared" ca="1" si="266"/>
        <v>0.59999999999998466</v>
      </c>
      <c r="BF411" s="52" t="str">
        <f t="shared" ca="1" si="267"/>
        <v/>
      </c>
      <c r="BG411" s="52" t="str">
        <f t="shared" ca="1" si="275"/>
        <v/>
      </c>
      <c r="BH411" s="52" t="str">
        <f t="shared" ca="1" si="276"/>
        <v/>
      </c>
    </row>
    <row r="412" spans="19:60">
      <c r="S412" s="68">
        <f t="shared" si="277"/>
        <v>7</v>
      </c>
      <c r="T412" s="69">
        <f t="shared" si="277"/>
        <v>2</v>
      </c>
      <c r="U412" s="70">
        <f t="shared" si="268"/>
        <v>3</v>
      </c>
      <c r="V412" s="68">
        <f t="shared" si="269"/>
        <v>4</v>
      </c>
      <c r="W412" s="70">
        <f t="shared" si="269"/>
        <v>7</v>
      </c>
      <c r="X412" s="71">
        <f t="shared" si="269"/>
        <v>0.42857142857142855</v>
      </c>
      <c r="Y412" s="71">
        <f t="shared" si="269"/>
        <v>0.5</v>
      </c>
      <c r="Z412" s="69">
        <f t="shared" si="269"/>
        <v>10000</v>
      </c>
      <c r="AA412" s="69">
        <f t="shared" ca="1" si="269"/>
        <v>9821.692076715015</v>
      </c>
      <c r="AB412" s="69">
        <f t="shared" ca="1" si="270"/>
        <v>-178.30792328498501</v>
      </c>
      <c r="AC412" s="69">
        <f t="shared" ca="1" si="271"/>
        <v>179.70767495135402</v>
      </c>
      <c r="AD412" s="73">
        <f t="shared" si="278"/>
        <v>0.49999999999998468</v>
      </c>
      <c r="AE412" s="69">
        <f t="shared" si="279"/>
        <v>0.70000000000000007</v>
      </c>
      <c r="AF412" s="69">
        <f t="shared" si="279"/>
        <v>5.6000000000000005</v>
      </c>
      <c r="AG412" s="78">
        <f t="shared" si="279"/>
        <v>200</v>
      </c>
      <c r="AH412" s="60">
        <f t="shared" si="279"/>
        <v>50</v>
      </c>
      <c r="AI412" s="60">
        <f t="shared" si="279"/>
        <v>280</v>
      </c>
      <c r="AJ412" s="60">
        <f t="shared" si="279"/>
        <v>10280</v>
      </c>
      <c r="AK412" s="60">
        <f t="shared" si="279"/>
        <v>423.30792328498489</v>
      </c>
      <c r="AL412" s="60">
        <f t="shared" si="279"/>
        <v>8.4661584656996975</v>
      </c>
      <c r="AM412" s="60">
        <f t="shared" ca="1" si="279"/>
        <v>-531.22331944923417</v>
      </c>
      <c r="AN412" s="60">
        <f t="shared" ca="1" si="279"/>
        <v>-531.22331944923417</v>
      </c>
      <c r="AO412" s="60">
        <f t="shared" ca="1" si="279"/>
        <v>531.22331944923417</v>
      </c>
      <c r="AP412" s="63">
        <f t="shared" si="255"/>
        <v>35</v>
      </c>
      <c r="AQ412" s="62">
        <f t="shared" si="256"/>
        <v>19.332316931399955</v>
      </c>
      <c r="AR412" s="62">
        <f t="shared" si="257"/>
        <v>966.61584656999776</v>
      </c>
      <c r="AS412" s="62">
        <f t="shared" si="258"/>
        <v>1933.2316931399955</v>
      </c>
      <c r="AT412" s="62">
        <f t="shared" si="259"/>
        <v>-966.61584656999776</v>
      </c>
      <c r="AU412" s="62">
        <f t="shared" si="260"/>
        <v>2899.8475397099933</v>
      </c>
      <c r="AV412" s="62">
        <f t="shared" si="261"/>
        <v>-3866.463386279991</v>
      </c>
      <c r="AW412" s="63">
        <f t="shared" si="272"/>
        <v>-966.61584656999776</v>
      </c>
      <c r="AX412" s="61" t="str">
        <f t="shared" ca="1" si="262"/>
        <v/>
      </c>
      <c r="AY412" s="69">
        <f t="shared" ca="1" si="273"/>
        <v>9748.7766805507654</v>
      </c>
      <c r="AZ412" s="51">
        <f t="shared" si="263"/>
        <v>6766.3109259899848</v>
      </c>
      <c r="BA412" s="55">
        <f t="shared" ca="1" si="264"/>
        <v>0.68891499276701618</v>
      </c>
      <c r="BB412" s="55">
        <f t="shared" ca="1" si="274"/>
        <v>-5.4210482000010751</v>
      </c>
      <c r="BC412" s="64">
        <f t="shared" ca="1" si="265"/>
        <v>-1144.9237698549828</v>
      </c>
      <c r="BE412" s="52">
        <f t="shared" ca="1" si="266"/>
        <v>0.49999999999998468</v>
      </c>
      <c r="BF412" s="52" t="str">
        <f t="shared" ca="1" si="267"/>
        <v/>
      </c>
      <c r="BG412" s="52" t="str">
        <f t="shared" ca="1" si="275"/>
        <v/>
      </c>
      <c r="BH412" s="52" t="str">
        <f t="shared" ca="1" si="276"/>
        <v/>
      </c>
    </row>
    <row r="413" spans="19:60">
      <c r="S413" s="68">
        <f t="shared" si="277"/>
        <v>7</v>
      </c>
      <c r="T413" s="69">
        <f t="shared" si="277"/>
        <v>2</v>
      </c>
      <c r="U413" s="70">
        <f t="shared" si="268"/>
        <v>3</v>
      </c>
      <c r="V413" s="68">
        <f t="shared" si="269"/>
        <v>4</v>
      </c>
      <c r="W413" s="70">
        <f t="shared" si="269"/>
        <v>7</v>
      </c>
      <c r="X413" s="71">
        <f t="shared" si="269"/>
        <v>0.42857142857142855</v>
      </c>
      <c r="Y413" s="71">
        <f t="shared" si="269"/>
        <v>0.5</v>
      </c>
      <c r="Z413" s="69">
        <f t="shared" si="269"/>
        <v>10000</v>
      </c>
      <c r="AA413" s="69">
        <f t="shared" ca="1" si="269"/>
        <v>9821.692076715015</v>
      </c>
      <c r="AB413" s="69">
        <f t="shared" ca="1" si="270"/>
        <v>-178.30792328498501</v>
      </c>
      <c r="AC413" s="69">
        <f t="shared" ca="1" si="271"/>
        <v>179.70767495135402</v>
      </c>
      <c r="AD413" s="73">
        <f t="shared" si="278"/>
        <v>0.3999999999999847</v>
      </c>
      <c r="AE413" s="69">
        <f t="shared" si="279"/>
        <v>0.70000000000000007</v>
      </c>
      <c r="AF413" s="69">
        <f t="shared" si="279"/>
        <v>5.6000000000000005</v>
      </c>
      <c r="AG413" s="78">
        <f t="shared" si="279"/>
        <v>200</v>
      </c>
      <c r="AH413" s="60">
        <f t="shared" si="279"/>
        <v>50</v>
      </c>
      <c r="AI413" s="60">
        <f t="shared" si="279"/>
        <v>280</v>
      </c>
      <c r="AJ413" s="60">
        <f t="shared" si="279"/>
        <v>10280</v>
      </c>
      <c r="AK413" s="60">
        <f t="shared" si="279"/>
        <v>423.30792328498489</v>
      </c>
      <c r="AL413" s="60">
        <f t="shared" si="279"/>
        <v>8.4661584656996975</v>
      </c>
      <c r="AM413" s="60">
        <f t="shared" ca="1" si="279"/>
        <v>-531.22331944923417</v>
      </c>
      <c r="AN413" s="60">
        <f t="shared" ca="1" si="279"/>
        <v>-531.22331944923417</v>
      </c>
      <c r="AO413" s="60">
        <f t="shared" ca="1" si="279"/>
        <v>531.22331944923417</v>
      </c>
      <c r="AP413" s="63">
        <f t="shared" si="255"/>
        <v>35</v>
      </c>
      <c r="AQ413" s="62">
        <f t="shared" si="256"/>
        <v>23.915396164250119</v>
      </c>
      <c r="AR413" s="62">
        <f t="shared" si="257"/>
        <v>1195.7698082125059</v>
      </c>
      <c r="AS413" s="62">
        <f t="shared" si="258"/>
        <v>2391.5396164250119</v>
      </c>
      <c r="AT413" s="62">
        <f t="shared" si="259"/>
        <v>-1195.7698082125059</v>
      </c>
      <c r="AU413" s="62">
        <f t="shared" si="260"/>
        <v>3587.3094246375176</v>
      </c>
      <c r="AV413" s="62">
        <f t="shared" si="261"/>
        <v>-4783.0792328500238</v>
      </c>
      <c r="AW413" s="63">
        <f t="shared" si="272"/>
        <v>-1195.7698082125062</v>
      </c>
      <c r="AX413" s="61" t="str">
        <f t="shared" ca="1" si="262"/>
        <v/>
      </c>
      <c r="AY413" s="69">
        <f t="shared" ca="1" si="273"/>
        <v>9748.7766805507654</v>
      </c>
      <c r="AZ413" s="51">
        <f t="shared" si="263"/>
        <v>8370.3886574875414</v>
      </c>
      <c r="BA413" s="55">
        <f t="shared" ca="1" si="264"/>
        <v>0.85223488907087797</v>
      </c>
      <c r="BB413" s="55">
        <f t="shared" ca="1" si="274"/>
        <v>-6.7062068032800637</v>
      </c>
      <c r="BC413" s="64">
        <f t="shared" ca="1" si="265"/>
        <v>-1374.0777314974912</v>
      </c>
      <c r="BE413" s="52">
        <f t="shared" ca="1" si="266"/>
        <v>0.3999999999999847</v>
      </c>
      <c r="BF413" s="52" t="str">
        <f t="shared" ca="1" si="267"/>
        <v/>
      </c>
      <c r="BG413" s="52" t="str">
        <f t="shared" ca="1" si="275"/>
        <v/>
      </c>
      <c r="BH413" s="52" t="str">
        <f t="shared" ca="1" si="276"/>
        <v/>
      </c>
    </row>
    <row r="414" spans="19:60">
      <c r="S414" s="68">
        <f t="shared" si="277"/>
        <v>7</v>
      </c>
      <c r="T414" s="69">
        <f t="shared" si="277"/>
        <v>2</v>
      </c>
      <c r="U414" s="70">
        <f t="shared" si="268"/>
        <v>3</v>
      </c>
      <c r="V414" s="68">
        <f t="shared" si="269"/>
        <v>4</v>
      </c>
      <c r="W414" s="70">
        <f t="shared" si="269"/>
        <v>7</v>
      </c>
      <c r="X414" s="71">
        <f t="shared" si="269"/>
        <v>0.42857142857142855</v>
      </c>
      <c r="Y414" s="71">
        <f t="shared" si="269"/>
        <v>0.5</v>
      </c>
      <c r="Z414" s="69">
        <f t="shared" si="269"/>
        <v>10000</v>
      </c>
      <c r="AA414" s="69">
        <f t="shared" ca="1" si="269"/>
        <v>9821.692076715015</v>
      </c>
      <c r="AB414" s="69">
        <f t="shared" ca="1" si="270"/>
        <v>-178.30792328498501</v>
      </c>
      <c r="AC414" s="69">
        <f t="shared" ca="1" si="271"/>
        <v>179.70767495135402</v>
      </c>
      <c r="AD414" s="73">
        <f t="shared" si="278"/>
        <v>0.29999999999998472</v>
      </c>
      <c r="AE414" s="69">
        <f t="shared" si="279"/>
        <v>0.70000000000000007</v>
      </c>
      <c r="AF414" s="69">
        <f t="shared" si="279"/>
        <v>5.6000000000000005</v>
      </c>
      <c r="AG414" s="78">
        <f t="shared" si="279"/>
        <v>200</v>
      </c>
      <c r="AH414" s="60">
        <f t="shared" si="279"/>
        <v>50</v>
      </c>
      <c r="AI414" s="60">
        <f t="shared" si="279"/>
        <v>280</v>
      </c>
      <c r="AJ414" s="60">
        <f t="shared" si="279"/>
        <v>10280</v>
      </c>
      <c r="AK414" s="60">
        <f t="shared" si="279"/>
        <v>423.30792328498489</v>
      </c>
      <c r="AL414" s="60">
        <f t="shared" si="279"/>
        <v>8.4661584656996975</v>
      </c>
      <c r="AM414" s="60">
        <f t="shared" ca="1" si="279"/>
        <v>-531.22331944923417</v>
      </c>
      <c r="AN414" s="60">
        <f t="shared" ca="1" si="279"/>
        <v>-531.22331944923417</v>
      </c>
      <c r="AO414" s="60">
        <f t="shared" ca="1" si="279"/>
        <v>531.22331944923417</v>
      </c>
      <c r="AP414" s="63">
        <f t="shared" si="255"/>
        <v>35</v>
      </c>
      <c r="AQ414" s="62">
        <f t="shared" si="256"/>
        <v>31.553861552333878</v>
      </c>
      <c r="AR414" s="62">
        <f t="shared" si="257"/>
        <v>1577.6930776166939</v>
      </c>
      <c r="AS414" s="62">
        <f t="shared" si="258"/>
        <v>3155.3861552333879</v>
      </c>
      <c r="AT414" s="62">
        <f t="shared" si="259"/>
        <v>-1577.6930776166939</v>
      </c>
      <c r="AU414" s="62">
        <f t="shared" si="260"/>
        <v>4733.079232850082</v>
      </c>
      <c r="AV414" s="62">
        <f t="shared" si="261"/>
        <v>-6310.7723104667757</v>
      </c>
      <c r="AW414" s="63">
        <f t="shared" si="272"/>
        <v>-1577.6930776166937</v>
      </c>
      <c r="AX414" s="61" t="str">
        <f t="shared" ca="1" si="262"/>
        <v/>
      </c>
      <c r="AY414" s="69">
        <f t="shared" ca="1" si="273"/>
        <v>9748.7766805507654</v>
      </c>
      <c r="AZ414" s="51">
        <f t="shared" si="263"/>
        <v>11043.851543316858</v>
      </c>
      <c r="BA414" s="55">
        <f t="shared" ca="1" si="264"/>
        <v>1.1244347162439865</v>
      </c>
      <c r="BB414" s="55">
        <f t="shared" ca="1" si="274"/>
        <v>-8.8481378087450828</v>
      </c>
      <c r="BC414" s="64">
        <f t="shared" ca="1" si="265"/>
        <v>-1756.0010009016787</v>
      </c>
      <c r="BE414" s="52">
        <f t="shared" ca="1" si="266"/>
        <v>0.29999999999998472</v>
      </c>
      <c r="BF414" s="52" t="str">
        <f t="shared" ca="1" si="267"/>
        <v/>
      </c>
      <c r="BG414" s="52" t="str">
        <f t="shared" ca="1" si="275"/>
        <v/>
      </c>
      <c r="BH414" s="52" t="str">
        <f t="shared" ca="1" si="276"/>
        <v/>
      </c>
    </row>
    <row r="415" spans="19:60">
      <c r="S415" s="68">
        <f t="shared" si="277"/>
        <v>7</v>
      </c>
      <c r="T415" s="69">
        <f t="shared" si="277"/>
        <v>2</v>
      </c>
      <c r="U415" s="70">
        <f t="shared" si="268"/>
        <v>3</v>
      </c>
      <c r="V415" s="68">
        <f t="shared" si="269"/>
        <v>4</v>
      </c>
      <c r="W415" s="70">
        <f t="shared" si="269"/>
        <v>7</v>
      </c>
      <c r="X415" s="71">
        <f t="shared" si="269"/>
        <v>0.42857142857142855</v>
      </c>
      <c r="Y415" s="71">
        <f t="shared" si="269"/>
        <v>0.5</v>
      </c>
      <c r="Z415" s="69">
        <f t="shared" si="269"/>
        <v>10000</v>
      </c>
      <c r="AA415" s="69">
        <f t="shared" ca="1" si="269"/>
        <v>9821.692076715015</v>
      </c>
      <c r="AB415" s="69">
        <f t="shared" ca="1" si="270"/>
        <v>-178.30792328498501</v>
      </c>
      <c r="AC415" s="69">
        <f t="shared" ca="1" si="271"/>
        <v>179.70767495135402</v>
      </c>
      <c r="AD415" s="73">
        <f t="shared" si="278"/>
        <v>0.19999999999998472</v>
      </c>
      <c r="AE415" s="69">
        <f t="shared" si="279"/>
        <v>0.70000000000000007</v>
      </c>
      <c r="AF415" s="69">
        <f t="shared" si="279"/>
        <v>5.6000000000000005</v>
      </c>
      <c r="AG415" s="78">
        <f t="shared" si="279"/>
        <v>200</v>
      </c>
      <c r="AH415" s="60">
        <f t="shared" si="279"/>
        <v>50</v>
      </c>
      <c r="AI415" s="60">
        <f t="shared" si="279"/>
        <v>280</v>
      </c>
      <c r="AJ415" s="60">
        <f t="shared" si="279"/>
        <v>10280</v>
      </c>
      <c r="AK415" s="60">
        <f t="shared" si="279"/>
        <v>423.30792328498489</v>
      </c>
      <c r="AL415" s="60">
        <f t="shared" si="279"/>
        <v>8.4661584656996975</v>
      </c>
      <c r="AM415" s="60">
        <f t="shared" ca="1" si="279"/>
        <v>-531.22331944923417</v>
      </c>
      <c r="AN415" s="60">
        <f t="shared" ca="1" si="279"/>
        <v>-531.22331944923417</v>
      </c>
      <c r="AO415" s="60">
        <f t="shared" ca="1" si="279"/>
        <v>531.22331944923417</v>
      </c>
      <c r="AP415" s="63">
        <f t="shared" si="255"/>
        <v>35</v>
      </c>
      <c r="AQ415" s="62">
        <f t="shared" si="256"/>
        <v>46.830792328501985</v>
      </c>
      <c r="AR415" s="62">
        <f t="shared" si="257"/>
        <v>2341.5396164250992</v>
      </c>
      <c r="AS415" s="62">
        <f t="shared" si="258"/>
        <v>4683.0792328501984</v>
      </c>
      <c r="AT415" s="62">
        <f t="shared" si="259"/>
        <v>-2341.5396164250992</v>
      </c>
      <c r="AU415" s="62">
        <f t="shared" si="260"/>
        <v>7024.6188492752972</v>
      </c>
      <c r="AV415" s="62">
        <f t="shared" si="261"/>
        <v>-9366.1584657003968</v>
      </c>
      <c r="AW415" s="63">
        <f t="shared" si="272"/>
        <v>-2341.5396164250997</v>
      </c>
      <c r="AX415" s="61" t="str">
        <f t="shared" ca="1" si="262"/>
        <v/>
      </c>
      <c r="AY415" s="69">
        <f t="shared" ca="1" si="273"/>
        <v>9748.7766805507654</v>
      </c>
      <c r="AZ415" s="51">
        <f t="shared" si="263"/>
        <v>16390.777314975694</v>
      </c>
      <c r="BA415" s="55">
        <f t="shared" ca="1" si="264"/>
        <v>1.6688343705902242</v>
      </c>
      <c r="BB415" s="55">
        <f t="shared" ca="1" si="274"/>
        <v>-13.131999819675297</v>
      </c>
      <c r="BC415" s="64">
        <f t="shared" ca="1" si="265"/>
        <v>-2519.8475397100847</v>
      </c>
      <c r="BE415" s="52">
        <f t="shared" ca="1" si="266"/>
        <v>0.19999999999998472</v>
      </c>
      <c r="BF415" s="52" t="str">
        <f t="shared" ca="1" si="267"/>
        <v/>
      </c>
      <c r="BG415" s="52" t="str">
        <f t="shared" ca="1" si="275"/>
        <v/>
      </c>
      <c r="BH415" s="52" t="str">
        <f t="shared" ca="1" si="276"/>
        <v/>
      </c>
    </row>
    <row r="416" spans="19:60">
      <c r="S416" s="68">
        <f t="shared" si="277"/>
        <v>7</v>
      </c>
      <c r="T416" s="69">
        <f t="shared" si="277"/>
        <v>2</v>
      </c>
      <c r="U416" s="70">
        <f t="shared" si="268"/>
        <v>3</v>
      </c>
      <c r="V416" s="68">
        <f t="shared" si="269"/>
        <v>4</v>
      </c>
      <c r="W416" s="70">
        <f t="shared" si="269"/>
        <v>7</v>
      </c>
      <c r="X416" s="71">
        <f t="shared" si="269"/>
        <v>0.42857142857142855</v>
      </c>
      <c r="Y416" s="71">
        <f t="shared" si="269"/>
        <v>0.5</v>
      </c>
      <c r="Z416" s="69">
        <f t="shared" si="269"/>
        <v>10000</v>
      </c>
      <c r="AA416" s="69">
        <f t="shared" ca="1" si="269"/>
        <v>9821.692076715015</v>
      </c>
      <c r="AB416" s="69">
        <f t="shared" ca="1" si="270"/>
        <v>-178.30792328498501</v>
      </c>
      <c r="AC416" s="69">
        <f t="shared" ca="1" si="271"/>
        <v>179.70767495135402</v>
      </c>
      <c r="AD416" s="73">
        <f t="shared" si="278"/>
        <v>9.9999999999984712E-2</v>
      </c>
      <c r="AE416" s="69">
        <f t="shared" si="279"/>
        <v>0.70000000000000007</v>
      </c>
      <c r="AF416" s="69">
        <f t="shared" si="279"/>
        <v>5.6000000000000005</v>
      </c>
      <c r="AG416" s="78">
        <f t="shared" si="279"/>
        <v>200</v>
      </c>
      <c r="AH416" s="60">
        <f t="shared" si="279"/>
        <v>50</v>
      </c>
      <c r="AI416" s="60">
        <f t="shared" si="279"/>
        <v>280</v>
      </c>
      <c r="AJ416" s="60">
        <f t="shared" si="279"/>
        <v>10280</v>
      </c>
      <c r="AK416" s="60">
        <f t="shared" si="279"/>
        <v>423.30792328498489</v>
      </c>
      <c r="AL416" s="60">
        <f t="shared" si="279"/>
        <v>8.4661584656996975</v>
      </c>
      <c r="AM416" s="60">
        <f t="shared" ca="1" si="279"/>
        <v>-531.22331944923417</v>
      </c>
      <c r="AN416" s="60">
        <f t="shared" ca="1" si="279"/>
        <v>-531.22331944923417</v>
      </c>
      <c r="AO416" s="60">
        <f t="shared" ca="1" si="279"/>
        <v>531.22331944923417</v>
      </c>
      <c r="AP416" s="63">
        <f t="shared" si="255"/>
        <v>35</v>
      </c>
      <c r="AQ416" s="62">
        <f t="shared" si="256"/>
        <v>92.661584657010977</v>
      </c>
      <c r="AR416" s="62">
        <f t="shared" si="257"/>
        <v>4633.0792328505486</v>
      </c>
      <c r="AS416" s="62">
        <f t="shared" si="258"/>
        <v>9266.1584657010972</v>
      </c>
      <c r="AT416" s="62">
        <f t="shared" si="259"/>
        <v>-4633.0792328505486</v>
      </c>
      <c r="AU416" s="62">
        <f t="shared" si="260"/>
        <v>13899.237698551646</v>
      </c>
      <c r="AV416" s="62">
        <f t="shared" si="261"/>
        <v>-18532.316931402194</v>
      </c>
      <c r="AW416" s="63">
        <f t="shared" si="272"/>
        <v>-4633.0792328505486</v>
      </c>
      <c r="AX416" s="61" t="str">
        <f t="shared" ca="1" si="262"/>
        <v/>
      </c>
      <c r="AY416" s="69">
        <f t="shared" ca="1" si="273"/>
        <v>9748.7766805507654</v>
      </c>
      <c r="AZ416" s="51">
        <f t="shared" si="263"/>
        <v>32431.55462995384</v>
      </c>
      <c r="BA416" s="55">
        <f t="shared" ca="1" si="264"/>
        <v>3.3020333336291041</v>
      </c>
      <c r="BB416" s="55">
        <f t="shared" ca="1" si="274"/>
        <v>-25.983585852467229</v>
      </c>
      <c r="BC416" s="64">
        <f t="shared" ca="1" si="265"/>
        <v>-4811.3871561355336</v>
      </c>
      <c r="BE416" s="52">
        <f t="shared" ca="1" si="266"/>
        <v>9.9999999999984712E-2</v>
      </c>
      <c r="BF416" s="52" t="str">
        <f t="shared" ca="1" si="267"/>
        <v/>
      </c>
      <c r="BG416" s="52" t="str">
        <f t="shared" ca="1" si="275"/>
        <v/>
      </c>
      <c r="BH416" s="52" t="str">
        <f t="shared" ca="1" si="276"/>
        <v/>
      </c>
    </row>
  </sheetData>
  <conditionalFormatting sqref="E8:E27">
    <cfRule type="cellIs" dxfId="176" priority="57" operator="equal">
      <formula>"LOSS"</formula>
    </cfRule>
    <cfRule type="cellIs" dxfId="175" priority="58" operator="equal">
      <formula>"WIN"</formula>
    </cfRule>
  </conditionalFormatting>
  <conditionalFormatting sqref="M8:M28">
    <cfRule type="cellIs" dxfId="174" priority="55" operator="lessThan">
      <formula>0</formula>
    </cfRule>
    <cfRule type="cellIs" dxfId="173" priority="56" operator="greaterThan">
      <formula>0</formula>
    </cfRule>
  </conditionalFormatting>
  <conditionalFormatting sqref="H4">
    <cfRule type="cellIs" dxfId="172" priority="53" operator="lessThan">
      <formula>0</formula>
    </cfRule>
    <cfRule type="cellIs" dxfId="171" priority="54" operator="greaterThan">
      <formula>0</formula>
    </cfRule>
  </conditionalFormatting>
  <conditionalFormatting sqref="E8:E23">
    <cfRule type="cellIs" dxfId="170" priority="51" operator="equal">
      <formula>"LOSS"</formula>
    </cfRule>
    <cfRule type="cellIs" dxfId="169" priority="52" operator="equal">
      <formula>"WIN"</formula>
    </cfRule>
  </conditionalFormatting>
  <conditionalFormatting sqref="F8:F13">
    <cfRule type="cellIs" dxfId="168" priority="49" operator="equal">
      <formula>"LOSS"</formula>
    </cfRule>
    <cfRule type="cellIs" dxfId="167" priority="50" operator="equal">
      <formula>"WIN"</formula>
    </cfRule>
  </conditionalFormatting>
  <conditionalFormatting sqref="E8:E17">
    <cfRule type="cellIs" dxfId="166" priority="47" operator="equal">
      <formula>"LOSS"</formula>
    </cfRule>
    <cfRule type="cellIs" dxfId="165" priority="48" operator="equal">
      <formula>"WIN"</formula>
    </cfRule>
  </conditionalFormatting>
  <conditionalFormatting sqref="F8:F13">
    <cfRule type="cellIs" dxfId="164" priority="45" operator="equal">
      <formula>"LOSS"</formula>
    </cfRule>
    <cfRule type="cellIs" dxfId="163" priority="46" operator="equal">
      <formula>"WIN"</formula>
    </cfRule>
  </conditionalFormatting>
  <conditionalFormatting sqref="E8:E23">
    <cfRule type="cellIs" dxfId="162" priority="43" operator="equal">
      <formula>"LOSS"</formula>
    </cfRule>
    <cfRule type="cellIs" dxfId="161" priority="44" operator="equal">
      <formula>"WIN"</formula>
    </cfRule>
  </conditionalFormatting>
  <conditionalFormatting sqref="E8:E17">
    <cfRule type="cellIs" dxfId="160" priority="41" operator="equal">
      <formula>"LOSS"</formula>
    </cfRule>
    <cfRule type="cellIs" dxfId="159" priority="42" operator="equal">
      <formula>"WIN"</formula>
    </cfRule>
  </conditionalFormatting>
  <conditionalFormatting sqref="BC9:BC207 S6 S8:AX207 BA8:BA207">
    <cfRule type="expression" dxfId="158" priority="38">
      <formula>$Y6=1</formula>
    </cfRule>
  </conditionalFormatting>
  <conditionalFormatting sqref="BC8:BC207 AV208:AZ212 AW8:AW207 BC217:BC416 AW217:AW416">
    <cfRule type="cellIs" dxfId="157" priority="36" operator="lessThan">
      <formula>0</formula>
    </cfRule>
    <cfRule type="cellIs" dxfId="156" priority="37" operator="greaterThan">
      <formula>0</formula>
    </cfRule>
  </conditionalFormatting>
  <conditionalFormatting sqref="BC9:BC207 S6 S8:AX207">
    <cfRule type="expression" dxfId="155" priority="35">
      <formula>$Y6=1</formula>
    </cfRule>
  </conditionalFormatting>
  <conditionalFormatting sqref="S208:BA212 BB208:BB210 BC208:BD212">
    <cfRule type="expression" dxfId="154" priority="34">
      <formula>$X208=1</formula>
    </cfRule>
  </conditionalFormatting>
  <conditionalFormatting sqref="BD9:BD207 S6 BB8:BB207 S8:AX207">
    <cfRule type="expression" dxfId="153" priority="33">
      <formula>$Y6=1</formula>
    </cfRule>
  </conditionalFormatting>
  <conditionalFormatting sqref="S8:AU207 BC8:BC207 S6 AW8:AX207">
    <cfRule type="expression" dxfId="152" priority="32">
      <formula>$X6=1</formula>
    </cfRule>
  </conditionalFormatting>
  <conditionalFormatting sqref="S208:AZ212 BB208:BB210 BC208:BC212">
    <cfRule type="expression" dxfId="151" priority="31">
      <formula>$W208=1</formula>
    </cfRule>
  </conditionalFormatting>
  <conditionalFormatting sqref="BA208:BA212">
    <cfRule type="expression" dxfId="150" priority="30">
      <formula>$W208=1</formula>
    </cfRule>
  </conditionalFormatting>
  <conditionalFormatting sqref="BB9:BB207">
    <cfRule type="expression" dxfId="149" priority="29">
      <formula>$X9=1</formula>
    </cfRule>
  </conditionalFormatting>
  <conditionalFormatting sqref="BC218:BC416 S215 S217:AX416">
    <cfRule type="expression" dxfId="148" priority="28">
      <formula>$Y215=1</formula>
    </cfRule>
  </conditionalFormatting>
  <conditionalFormatting sqref="BD218:BD416 S215 BB217:BB416 S217:AX416">
    <cfRule type="expression" dxfId="147" priority="27">
      <formula>$Y215=1</formula>
    </cfRule>
  </conditionalFormatting>
  <conditionalFormatting sqref="BC217:BC416 S215 AW217:AX416 S217:AU416">
    <cfRule type="expression" dxfId="146" priority="26">
      <formula>$X215=1</formula>
    </cfRule>
  </conditionalFormatting>
  <conditionalFormatting sqref="BB218:BB416">
    <cfRule type="expression" dxfId="145" priority="25">
      <formula>$X218=1</formula>
    </cfRule>
  </conditionalFormatting>
  <conditionalFormatting sqref="AY208:AZ212">
    <cfRule type="cellIs" dxfId="144" priority="23" operator="lessThan">
      <formula>0</formula>
    </cfRule>
    <cfRule type="cellIs" dxfId="143" priority="24" operator="greaterThan">
      <formula>0</formula>
    </cfRule>
  </conditionalFormatting>
  <conditionalFormatting sqref="BC208:BD212 AD208:BA212">
    <cfRule type="expression" dxfId="142" priority="22">
      <formula>$X208=1</formula>
    </cfRule>
  </conditionalFormatting>
  <conditionalFormatting sqref="BB208:BB212">
    <cfRule type="expression" dxfId="141" priority="21">
      <formula>$X208=1</formula>
    </cfRule>
  </conditionalFormatting>
  <conditionalFormatting sqref="BD9:BD207 AD8:AY207 BB8:BB207">
    <cfRule type="expression" dxfId="140" priority="20">
      <formula>$Y8=1</formula>
    </cfRule>
  </conditionalFormatting>
  <conditionalFormatting sqref="BC8:BC207 AV208:AY212 AW8:AW207">
    <cfRule type="cellIs" dxfId="139" priority="18" operator="lessThan">
      <formula>0</formula>
    </cfRule>
    <cfRule type="cellIs" dxfId="138" priority="19" operator="greaterThan">
      <formula>0</formula>
    </cfRule>
  </conditionalFormatting>
  <conditionalFormatting sqref="AW8:AY207 BC8:BC207 AD8:AU207">
    <cfRule type="expression" dxfId="137" priority="17">
      <formula>$X8=1</formula>
    </cfRule>
  </conditionalFormatting>
  <conditionalFormatting sqref="BB208:BC212 AD208:AZ212">
    <cfRule type="expression" dxfId="136" priority="16">
      <formula>$W208=1</formula>
    </cfRule>
  </conditionalFormatting>
  <conditionalFormatting sqref="BA208:BA212">
    <cfRule type="expression" dxfId="135" priority="15">
      <formula>$W208=1</formula>
    </cfRule>
  </conditionalFormatting>
  <conditionalFormatting sqref="BB9:BB207">
    <cfRule type="expression" dxfId="134" priority="14">
      <formula>$X9=1</formula>
    </cfRule>
  </conditionalFormatting>
  <conditionalFormatting sqref="BC8:BC207 AV208:AZ212 AW8:AW207 BC217:BC416 AW217:AW416">
    <cfRule type="cellIs" dxfId="133" priority="12" operator="lessThan">
      <formula>0</formula>
    </cfRule>
    <cfRule type="cellIs" dxfId="132" priority="13" operator="greaterThan">
      <formula>0</formula>
    </cfRule>
  </conditionalFormatting>
  <conditionalFormatting sqref="BC9:BC207 AD8:AX207">
    <cfRule type="expression" dxfId="131" priority="11">
      <formula>$Y8=1</formula>
    </cfRule>
  </conditionalFormatting>
  <conditionalFormatting sqref="AD208:BA212 BB208:BB210 BC208:BD212">
    <cfRule type="expression" dxfId="130" priority="10">
      <formula>$X208=1</formula>
    </cfRule>
  </conditionalFormatting>
  <conditionalFormatting sqref="BD9:BD207 BB8:BB207 AD8:AX207">
    <cfRule type="expression" dxfId="129" priority="9">
      <formula>$Y8=1</formula>
    </cfRule>
  </conditionalFormatting>
  <conditionalFormatting sqref="AD8:AU207 BC8:BC207 AW8:AX207">
    <cfRule type="expression" dxfId="128" priority="8">
      <formula>$X8=1</formula>
    </cfRule>
  </conditionalFormatting>
  <conditionalFormatting sqref="AD208:AZ212 BB208:BB210 BC208:BC212">
    <cfRule type="expression" dxfId="127" priority="7">
      <formula>$W208=1</formula>
    </cfRule>
  </conditionalFormatting>
  <conditionalFormatting sqref="BA208:BA212">
    <cfRule type="expression" dxfId="126" priority="6">
      <formula>$W208=1</formula>
    </cfRule>
  </conditionalFormatting>
  <conditionalFormatting sqref="BB9:BB207">
    <cfRule type="expression" dxfId="125" priority="5">
      <formula>$X9=1</formula>
    </cfRule>
  </conditionalFormatting>
  <conditionalFormatting sqref="BC218:BC416 AD217:AX416">
    <cfRule type="expression" dxfId="124" priority="4">
      <formula>$Y217=1</formula>
    </cfRule>
  </conditionalFormatting>
  <conditionalFormatting sqref="BD218:BD416 BB217:BB416 AD217:AX416">
    <cfRule type="expression" dxfId="123" priority="3">
      <formula>$Y217=1</formula>
    </cfRule>
  </conditionalFormatting>
  <conditionalFormatting sqref="BC217:BC416 AW217:AX416 AD217:AU416">
    <cfRule type="expression" dxfId="122" priority="2">
      <formula>$X217=1</formula>
    </cfRule>
  </conditionalFormatting>
  <conditionalFormatting sqref="BB218:BB416">
    <cfRule type="expression" dxfId="121" priority="1">
      <formula>$X218=1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H416"/>
  <sheetViews>
    <sheetView topLeftCell="G1" workbookViewId="0">
      <selection activeCell="AD1" sqref="AD1"/>
    </sheetView>
  </sheetViews>
  <sheetFormatPr defaultRowHeight="15"/>
  <cols>
    <col min="3" max="3" width="17.7109375" customWidth="1"/>
    <col min="5" max="5" width="9.7109375" customWidth="1"/>
    <col min="6" max="6" width="9.140625" customWidth="1"/>
    <col min="7" max="7" width="0.140625" customWidth="1"/>
    <col min="8" max="8" width="11.42578125" customWidth="1"/>
    <col min="9" max="9" width="10.28515625" customWidth="1"/>
    <col min="10" max="11" width="10.140625" customWidth="1"/>
    <col min="12" max="12" width="9.7109375" customWidth="1"/>
    <col min="13" max="13" width="11" customWidth="1"/>
    <col min="14" max="14" width="9" customWidth="1"/>
    <col min="15" max="15" width="9.7109375" customWidth="1"/>
    <col min="16" max="16" width="14.57031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154</v>
      </c>
      <c r="S2" s="80" t="s">
        <v>152</v>
      </c>
      <c r="BC2" s="4" t="s">
        <v>106</v>
      </c>
    </row>
    <row r="3" spans="1:60">
      <c r="B3" s="14" t="s">
        <v>17</v>
      </c>
      <c r="C3" s="13">
        <f>COUNTIF((E8:E27),"WIN")</f>
        <v>4</v>
      </c>
      <c r="D3" s="13">
        <f>COUNT(F8:F28)</f>
        <v>7</v>
      </c>
      <c r="E3" s="13">
        <f>D3+'8°TRANCE'!E3</f>
        <v>63</v>
      </c>
      <c r="F3" s="13">
        <f>C3+'8°TRANCE'!F3</f>
        <v>29</v>
      </c>
      <c r="G3" s="10">
        <f>'1°TRANCE'!G3</f>
        <v>10000</v>
      </c>
      <c r="H3" s="6">
        <f>'8°TRANCE'!H3+'9°TRANCE'!M28</f>
        <v>10025.240391701296</v>
      </c>
      <c r="I3" s="10">
        <f>2/20*D3</f>
        <v>0.70000000000000007</v>
      </c>
      <c r="J3" s="10">
        <f>I3+'8°TRANCE'!J3</f>
        <v>6.3000000000000007</v>
      </c>
      <c r="K3" s="6">
        <f>'8°TRANCE'!P28</f>
        <v>348.94161197863974</v>
      </c>
      <c r="L3" s="10"/>
      <c r="M3" s="17">
        <v>8.69</v>
      </c>
      <c r="N3" s="10">
        <f>G3/'1°TRANCE'!Q3</f>
        <v>50</v>
      </c>
      <c r="P3" s="81" t="s">
        <v>155</v>
      </c>
      <c r="Q3" s="54">
        <f ca="1">BC3</f>
        <v>13.69</v>
      </c>
      <c r="W3" s="44" t="s">
        <v>115</v>
      </c>
      <c r="X3" s="1">
        <f>'1°TRANCE'!Q3</f>
        <v>200</v>
      </c>
      <c r="BC3" s="2">
        <f ca="1">ROUND(AVERAGE(BE6:BH6),2)</f>
        <v>13.69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19</v>
      </c>
      <c r="C4" s="13">
        <f>COUNTIF((E8:E27),"LOSS")</f>
        <v>3</v>
      </c>
      <c r="D4" s="13"/>
      <c r="E4" s="13"/>
      <c r="F4" s="13">
        <f>C4+'8°TRANCE'!F4</f>
        <v>34</v>
      </c>
      <c r="G4" s="10"/>
      <c r="H4" s="6">
        <f>H3-'1°TRANCE'!G3</f>
        <v>25.240391701296176</v>
      </c>
      <c r="I4" s="10">
        <f>J3*N3</f>
        <v>315.00000000000006</v>
      </c>
      <c r="J4" s="10">
        <f>G3+I4</f>
        <v>10315</v>
      </c>
      <c r="K4" s="10">
        <f>K3/N3</f>
        <v>6.9788322395727951</v>
      </c>
      <c r="L4" s="10"/>
      <c r="M4" s="11" t="s">
        <v>25</v>
      </c>
      <c r="N4" s="10"/>
      <c r="P4" s="81" t="s">
        <v>156</v>
      </c>
      <c r="Q4" s="54">
        <f ca="1">BC212</f>
        <v>3.69</v>
      </c>
      <c r="T4" s="44" t="s">
        <v>132</v>
      </c>
      <c r="U4" s="1">
        <v>9</v>
      </c>
      <c r="W4" s="44" t="s">
        <v>124</v>
      </c>
      <c r="X4" s="54">
        <f ca="1">INDIRECT(CONCATENATE("'",U5,"'!H8"))</f>
        <v>109.36631130634518</v>
      </c>
      <c r="BE4" s="82">
        <v>0.3</v>
      </c>
      <c r="BG4" s="82">
        <v>0.25</v>
      </c>
      <c r="BH4" s="82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106</v>
      </c>
      <c r="Q5" s="2">
        <f ca="1">ROUND(AVERAGE(Q3:Q4),2)</f>
        <v>8.69</v>
      </c>
      <c r="T5" s="44" t="s">
        <v>133</v>
      </c>
      <c r="U5" s="77" t="str">
        <f>CONCATENATE(U4-1,"°TRANCE")</f>
        <v>8°TRANCE</v>
      </c>
      <c r="W5" s="44" t="s">
        <v>136</v>
      </c>
      <c r="X5" s="54">
        <f ca="1">INDIRECT(CONCATENATE("'",U5,"'!H3"))</f>
        <v>9931.0583880213599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4.0999999999999872</v>
      </c>
      <c r="BF6" s="52">
        <f ca="1">MAX(BF8:BF207)</f>
        <v>20</v>
      </c>
      <c r="BG6" s="52">
        <f ca="1">AVERAGE(MAX(BG8:BG207),MIN(BG8:BG207))</f>
        <v>10.649999999999991</v>
      </c>
      <c r="BH6" s="52">
        <f ca="1">MAX(BH8:BH207)</f>
        <v>20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1.8836400735987107</v>
      </c>
      <c r="H8" s="27">
        <f>IF(F8="","",G8*$N$3)</f>
        <v>94.182003679935534</v>
      </c>
      <c r="I8" s="27">
        <f>IF(E8="WIN",(F8*H8),-H8)</f>
        <v>188.36400735987107</v>
      </c>
      <c r="J8" s="27">
        <f>-H8</f>
        <v>-94.182003679935534</v>
      </c>
      <c r="K8" s="27">
        <f>IF(F8&lt;&gt;"",($I$3/$D$3),"")</f>
        <v>0.1</v>
      </c>
      <c r="L8" s="27">
        <f>IF(I8&lt;0,J8,(I8+J8))</f>
        <v>94.182003679935534</v>
      </c>
      <c r="M8" s="27">
        <f>IF(F8&lt;&gt;"",L8,"")</f>
        <v>94.182003679935534</v>
      </c>
      <c r="N8" s="6"/>
      <c r="O8" s="2"/>
      <c r="P8" s="2"/>
      <c r="Q8" s="54">
        <f ca="1">Q5</f>
        <v>8.69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9931.0583880213599</v>
      </c>
      <c r="AB8" s="69">
        <f ca="1">AA8-Z8</f>
        <v>-68.94161197864014</v>
      </c>
      <c r="AC8" s="69">
        <f ca="1">X$4</f>
        <v>109.36631130634518</v>
      </c>
      <c r="AD8" s="79">
        <v>20</v>
      </c>
      <c r="AE8" s="69">
        <f>2/20*W8</f>
        <v>0.70000000000000007</v>
      </c>
      <c r="AF8" s="69">
        <f>J$3</f>
        <v>6.3000000000000007</v>
      </c>
      <c r="AG8" s="72">
        <f>X$3</f>
        <v>200</v>
      </c>
      <c r="AH8" s="60">
        <f>Z8/AG8</f>
        <v>50</v>
      </c>
      <c r="AI8" s="60">
        <f>AF8*AH8</f>
        <v>315.00000000000006</v>
      </c>
      <c r="AJ8" s="60">
        <f>Z8+AI8</f>
        <v>10315</v>
      </c>
      <c r="AK8" s="60">
        <f>K$3</f>
        <v>348.94161197863974</v>
      </c>
      <c r="AL8" s="60">
        <f>AK8/AH8</f>
        <v>6.9788322395727951</v>
      </c>
      <c r="AM8" s="60">
        <f ca="1">IF(AY8&gt;AJ8,"VINTO",AW8-AP8-AK8)</f>
        <v>-176.3503701818438</v>
      </c>
      <c r="AN8" s="60">
        <f t="shared" ref="AN8" ca="1" si="1">AM8</f>
        <v>-176.3503701818438</v>
      </c>
      <c r="AO8" s="60">
        <f t="shared" ref="AO8" ca="1" si="2">IFERROR(-AN8,"")</f>
        <v>176.3503701818438</v>
      </c>
      <c r="AP8" s="63">
        <f t="shared" ref="AP8:AP71" si="3">AE8*AH8</f>
        <v>35</v>
      </c>
      <c r="AQ8" s="62">
        <f t="shared" ref="AQ8:AQ71" si="4">IF(AL8=0,1,(1+(AL8+AE8)/(AD8*(T8-1))))</f>
        <v>1.3839416119786399</v>
      </c>
      <c r="AR8" s="62">
        <f t="shared" ref="AR8:AR71" si="5">IF(AQ8&lt;=0,AH8,AQ8*AH8)</f>
        <v>69.19708059893199</v>
      </c>
      <c r="AS8" s="62">
        <f t="shared" ref="AS8:AS71" si="6">(T8*AR8)</f>
        <v>138.39416119786398</v>
      </c>
      <c r="AT8" s="62">
        <f t="shared" ref="AT8:AT71" si="7">-AR8</f>
        <v>-69.19708059893199</v>
      </c>
      <c r="AU8" s="62">
        <f t="shared" ref="AU8:AU71" si="8">(AS8+AT8)*U8</f>
        <v>345.98540299465992</v>
      </c>
      <c r="AV8" s="62">
        <f t="shared" ref="AV8:AV71" si="9">AT8*V8</f>
        <v>-138.39416119786398</v>
      </c>
      <c r="AW8" s="63">
        <f t="shared" ref="AW8" si="10">SUM(AU8:AV8)</f>
        <v>207.59124179679594</v>
      </c>
      <c r="AX8" s="61" t="str">
        <f t="shared" ref="AX8:AX71" ca="1" si="11">IF(AY8+AW8&gt;AJ8,"VINTO","")</f>
        <v>VINTO</v>
      </c>
      <c r="AY8" s="69">
        <f ca="1">AA8+AW8</f>
        <v>10138.649629818156</v>
      </c>
      <c r="AZ8" s="51">
        <f t="shared" ref="AZ8:AZ71" si="12">AR8*W8</f>
        <v>484.37956419252396</v>
      </c>
      <c r="BA8" s="55">
        <f t="shared" ref="BA8:BA71" ca="1" si="13">IFERROR(AZ8/AA8,0)</f>
        <v>4.8774213710874231E-2</v>
      </c>
      <c r="BB8" s="55">
        <f ca="1">IFERROR(AW8/ABS(AB8),0)</f>
        <v>3.011116738336681</v>
      </c>
      <c r="BC8" s="64">
        <f t="shared" ref="BC8:BC71" ca="1" si="14">AW8+AB8</f>
        <v>138.6496298181558</v>
      </c>
      <c r="BE8" s="52" t="str">
        <f t="shared" ref="BE8:BE71" ca="1" si="15">IF(((AR8-AC8)/AC8)&gt;=BE$4,AD8,"")</f>
        <v/>
      </c>
      <c r="BF8" s="52">
        <f t="shared" ref="BF8:BF71" ca="1" si="16">IF(AX8="","",AD8)</f>
        <v>20</v>
      </c>
      <c r="BG8" s="52">
        <f t="shared" ref="BG8:BG71" ca="1" si="17">IF(BA8&lt;=BG$4,AD8,"")</f>
        <v>20</v>
      </c>
      <c r="BH8" s="52">
        <f t="shared" ref="BH8:BH71" ca="1" si="18">IF(BB8&gt;=BH$4,AD8,"")</f>
        <v>20</v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1.8836400735987107</v>
      </c>
      <c r="H9" s="27">
        <f t="shared" ref="H9:H27" si="20">IF(F9="","",G9*$N$3)</f>
        <v>94.182003679935534</v>
      </c>
      <c r="I9" s="27">
        <f t="shared" ref="I9:I27" si="21">IF(E9="WIN",(F9*H9),-H9)</f>
        <v>188.36400735987107</v>
      </c>
      <c r="J9" s="27">
        <f t="shared" ref="J9:J27" si="22">-H9</f>
        <v>-94.182003679935534</v>
      </c>
      <c r="K9" s="27">
        <f t="shared" ref="K9:K27" si="23">IF(F9&lt;&gt;"",($I$3/$D$3),"")</f>
        <v>0.1</v>
      </c>
      <c r="L9" s="27">
        <f t="shared" ref="L9:L27" si="24">IF(I9&lt;0,J9,(I9+J9))</f>
        <v>94.182003679935534</v>
      </c>
      <c r="M9" s="27">
        <f t="shared" ref="M9:M27" si="25">IF(F9&lt;&gt;"",L9,"")</f>
        <v>94.182003679935534</v>
      </c>
      <c r="N9" s="6"/>
      <c r="O9" s="2"/>
      <c r="P9" s="2"/>
      <c r="Q9" s="1">
        <f ca="1">Q8</f>
        <v>8.69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9931.0583880213599</v>
      </c>
      <c r="AB9" s="69">
        <f t="shared" ref="AB9:AB72" ca="1" si="27">AA9-Z9</f>
        <v>-68.94161197864014</v>
      </c>
      <c r="AC9" s="69">
        <f t="shared" ref="AC9:AC40" ca="1" si="28">AC8</f>
        <v>109.36631130634518</v>
      </c>
      <c r="AD9" s="73">
        <f>AD8-0.1</f>
        <v>19.899999999999999</v>
      </c>
      <c r="AE9" s="69">
        <f>AE8</f>
        <v>0.70000000000000007</v>
      </c>
      <c r="AF9" s="69">
        <f>AF8</f>
        <v>6.3000000000000007</v>
      </c>
      <c r="AG9" s="78">
        <f>AG8</f>
        <v>200</v>
      </c>
      <c r="AH9" s="60">
        <f>AH8</f>
        <v>50</v>
      </c>
      <c r="AI9" s="60">
        <f>AI8</f>
        <v>315.00000000000006</v>
      </c>
      <c r="AJ9" s="60">
        <f t="shared" ref="AJ9:AO24" si="29">AJ8</f>
        <v>10315</v>
      </c>
      <c r="AK9" s="60">
        <f t="shared" si="29"/>
        <v>348.94161197863974</v>
      </c>
      <c r="AL9" s="60">
        <f>AL8</f>
        <v>6.9788322395727951</v>
      </c>
      <c r="AM9" s="60">
        <f t="shared" ca="1" si="29"/>
        <v>-176.3503701818438</v>
      </c>
      <c r="AN9" s="60">
        <f t="shared" ca="1" si="29"/>
        <v>-176.3503701818438</v>
      </c>
      <c r="AO9" s="60">
        <f t="shared" ca="1" si="29"/>
        <v>176.3503701818438</v>
      </c>
      <c r="AP9" s="63">
        <f t="shared" si="3"/>
        <v>35</v>
      </c>
      <c r="AQ9" s="62">
        <f t="shared" si="4"/>
        <v>1.3858709668127034</v>
      </c>
      <c r="AR9" s="62">
        <f t="shared" si="5"/>
        <v>69.293548340635169</v>
      </c>
      <c r="AS9" s="62">
        <f t="shared" si="6"/>
        <v>138.58709668127034</v>
      </c>
      <c r="AT9" s="62">
        <f t="shared" si="7"/>
        <v>-69.293548340635169</v>
      </c>
      <c r="AU9" s="62">
        <f t="shared" si="8"/>
        <v>346.46774170317588</v>
      </c>
      <c r="AV9" s="62">
        <f t="shared" si="9"/>
        <v>-138.58709668127034</v>
      </c>
      <c r="AW9" s="63">
        <f t="shared" ref="AW9:AW72" si="30">SUM(AU9:AV9)</f>
        <v>207.88064502190554</v>
      </c>
      <c r="AX9" s="61" t="str">
        <f t="shared" ca="1" si="11"/>
        <v>VINTO</v>
      </c>
      <c r="AY9" s="69">
        <f t="shared" ref="AY9:AY72" ca="1" si="31">AY8</f>
        <v>10138.649629818156</v>
      </c>
      <c r="AZ9" s="51">
        <f t="shared" si="12"/>
        <v>485.05483838444616</v>
      </c>
      <c r="BA9" s="55">
        <f t="shared" ca="1" si="13"/>
        <v>4.884220990680202E-2</v>
      </c>
      <c r="BB9" s="55">
        <f t="shared" ref="BB9:BB72" ca="1" si="32">IFERROR(AW9/ABS(AB9),0)</f>
        <v>3.015314540169328</v>
      </c>
      <c r="BC9" s="64">
        <f t="shared" ca="1" si="14"/>
        <v>138.9390330432654</v>
      </c>
      <c r="BE9" s="52" t="str">
        <f t="shared" ca="1" si="15"/>
        <v/>
      </c>
      <c r="BF9" s="52">
        <f t="shared" ca="1" si="16"/>
        <v>19.899999999999999</v>
      </c>
      <c r="BG9" s="52">
        <f t="shared" ca="1" si="17"/>
        <v>19.899999999999999</v>
      </c>
      <c r="BH9" s="52">
        <f t="shared" ca="1" si="18"/>
        <v>19.899999999999999</v>
      </c>
    </row>
    <row r="10" spans="1:60">
      <c r="B10" s="10">
        <v>3</v>
      </c>
      <c r="C10" s="34"/>
      <c r="D10" s="34"/>
      <c r="E10" s="35" t="s">
        <v>49</v>
      </c>
      <c r="F10" s="35">
        <v>2</v>
      </c>
      <c r="G10" s="6">
        <f t="shared" si="19"/>
        <v>1.8836400735987107</v>
      </c>
      <c r="H10" s="27">
        <f t="shared" si="20"/>
        <v>94.182003679935534</v>
      </c>
      <c r="I10" s="27">
        <f t="shared" si="21"/>
        <v>188.36400735987107</v>
      </c>
      <c r="J10" s="27">
        <f t="shared" si="22"/>
        <v>-94.182003679935534</v>
      </c>
      <c r="K10" s="27">
        <f t="shared" si="23"/>
        <v>0.1</v>
      </c>
      <c r="L10" s="27">
        <f t="shared" si="24"/>
        <v>94.182003679935534</v>
      </c>
      <c r="M10" s="27">
        <f t="shared" si="25"/>
        <v>94.182003679935534</v>
      </c>
      <c r="N10" s="6"/>
      <c r="O10" s="2"/>
      <c r="P10" s="2"/>
      <c r="Q10" s="1">
        <f t="shared" ref="Q10:Q28" ca="1" si="33">Q9</f>
        <v>8.69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9931.0583880213599</v>
      </c>
      <c r="AB10" s="69">
        <f t="shared" ca="1" si="27"/>
        <v>-68.94161197864014</v>
      </c>
      <c r="AC10" s="69">
        <f t="shared" ca="1" si="28"/>
        <v>109.36631130634518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6.3000000000000007</v>
      </c>
      <c r="AG10" s="78">
        <f t="shared" si="36"/>
        <v>200</v>
      </c>
      <c r="AH10" s="60">
        <f t="shared" si="36"/>
        <v>50</v>
      </c>
      <c r="AI10" s="60">
        <f t="shared" si="36"/>
        <v>315.00000000000006</v>
      </c>
      <c r="AJ10" s="60">
        <f t="shared" si="29"/>
        <v>10315</v>
      </c>
      <c r="AK10" s="60">
        <f t="shared" si="29"/>
        <v>348.94161197863974</v>
      </c>
      <c r="AL10" s="60">
        <f t="shared" si="29"/>
        <v>6.9788322395727951</v>
      </c>
      <c r="AM10" s="60">
        <f t="shared" ca="1" si="29"/>
        <v>-176.3503701818438</v>
      </c>
      <c r="AN10" s="60">
        <f t="shared" ca="1" si="29"/>
        <v>-176.3503701818438</v>
      </c>
      <c r="AO10" s="60">
        <f t="shared" ca="1" si="29"/>
        <v>176.3503701818438</v>
      </c>
      <c r="AP10" s="63">
        <f t="shared" si="3"/>
        <v>35</v>
      </c>
      <c r="AQ10" s="62">
        <f t="shared" si="4"/>
        <v>1.3878198100794341</v>
      </c>
      <c r="AR10" s="62">
        <f t="shared" si="5"/>
        <v>69.390990503971707</v>
      </c>
      <c r="AS10" s="62">
        <f t="shared" si="6"/>
        <v>138.78198100794341</v>
      </c>
      <c r="AT10" s="62">
        <f t="shared" si="7"/>
        <v>-69.390990503971707</v>
      </c>
      <c r="AU10" s="62">
        <f t="shared" si="8"/>
        <v>346.95495251985852</v>
      </c>
      <c r="AV10" s="62">
        <f t="shared" si="9"/>
        <v>-138.78198100794341</v>
      </c>
      <c r="AW10" s="63">
        <f t="shared" si="30"/>
        <v>208.17297151191511</v>
      </c>
      <c r="AX10" s="61" t="str">
        <f t="shared" ca="1" si="11"/>
        <v>VINTO</v>
      </c>
      <c r="AY10" s="69">
        <f t="shared" ca="1" si="31"/>
        <v>10138.649629818156</v>
      </c>
      <c r="AZ10" s="51">
        <f t="shared" si="12"/>
        <v>485.73693352780197</v>
      </c>
      <c r="BA10" s="55">
        <f t="shared" ca="1" si="13"/>
        <v>4.8910892932991709E-2</v>
      </c>
      <c r="BB10" s="55">
        <f t="shared" ca="1" si="32"/>
        <v>3.0195547440406871</v>
      </c>
      <c r="BC10" s="64">
        <f t="shared" ca="1" si="14"/>
        <v>139.23135953327497</v>
      </c>
      <c r="BE10" s="52" t="str">
        <f t="shared" ca="1" si="15"/>
        <v/>
      </c>
      <c r="BF10" s="52">
        <f t="shared" ca="1" si="16"/>
        <v>19.799999999999997</v>
      </c>
      <c r="BG10" s="52">
        <f t="shared" ca="1" si="17"/>
        <v>19.799999999999997</v>
      </c>
      <c r="BH10" s="52">
        <f t="shared" ca="1" si="18"/>
        <v>19.799999999999997</v>
      </c>
    </row>
    <row r="11" spans="1:60">
      <c r="B11" s="10">
        <v>4</v>
      </c>
      <c r="C11" s="34"/>
      <c r="D11" s="34"/>
      <c r="E11" s="35" t="s">
        <v>49</v>
      </c>
      <c r="F11" s="35">
        <v>2</v>
      </c>
      <c r="G11" s="6">
        <f t="shared" si="19"/>
        <v>1.8836400735987107</v>
      </c>
      <c r="H11" s="27">
        <f t="shared" si="20"/>
        <v>94.182003679935534</v>
      </c>
      <c r="I11" s="27">
        <f t="shared" si="21"/>
        <v>188.36400735987107</v>
      </c>
      <c r="J11" s="27">
        <f t="shared" si="22"/>
        <v>-94.182003679935534</v>
      </c>
      <c r="K11" s="27">
        <f t="shared" si="23"/>
        <v>0.1</v>
      </c>
      <c r="L11" s="27">
        <f t="shared" si="24"/>
        <v>94.182003679935534</v>
      </c>
      <c r="M11" s="27">
        <f t="shared" si="25"/>
        <v>94.182003679935534</v>
      </c>
      <c r="N11" s="6"/>
      <c r="O11" s="2"/>
      <c r="P11" s="2"/>
      <c r="Q11" s="1">
        <f t="shared" ca="1" si="33"/>
        <v>8.69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9931.0583880213599</v>
      </c>
      <c r="AB11" s="69">
        <f t="shared" ca="1" si="27"/>
        <v>-68.94161197864014</v>
      </c>
      <c r="AC11" s="69">
        <f t="shared" ca="1" si="28"/>
        <v>109.36631130634518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6.3000000000000007</v>
      </c>
      <c r="AG11" s="78">
        <f t="shared" si="36"/>
        <v>200</v>
      </c>
      <c r="AH11" s="60">
        <f t="shared" si="36"/>
        <v>50</v>
      </c>
      <c r="AI11" s="60">
        <f t="shared" si="36"/>
        <v>315.00000000000006</v>
      </c>
      <c r="AJ11" s="60">
        <f t="shared" si="29"/>
        <v>10315</v>
      </c>
      <c r="AK11" s="60">
        <f t="shared" si="29"/>
        <v>348.94161197863974</v>
      </c>
      <c r="AL11" s="60">
        <f t="shared" si="29"/>
        <v>6.9788322395727951</v>
      </c>
      <c r="AM11" s="60">
        <f t="shared" ca="1" si="29"/>
        <v>-176.3503701818438</v>
      </c>
      <c r="AN11" s="60">
        <f t="shared" ca="1" si="29"/>
        <v>-176.3503701818438</v>
      </c>
      <c r="AO11" s="60">
        <f t="shared" ca="1" si="29"/>
        <v>176.3503701818438</v>
      </c>
      <c r="AP11" s="63">
        <f t="shared" si="3"/>
        <v>35</v>
      </c>
      <c r="AQ11" s="62">
        <f t="shared" si="4"/>
        <v>1.3897884385569947</v>
      </c>
      <c r="AR11" s="62">
        <f t="shared" si="5"/>
        <v>69.489421927849733</v>
      </c>
      <c r="AS11" s="62">
        <f t="shared" si="6"/>
        <v>138.97884385569947</v>
      </c>
      <c r="AT11" s="62">
        <f t="shared" si="7"/>
        <v>-69.489421927849733</v>
      </c>
      <c r="AU11" s="62">
        <f t="shared" si="8"/>
        <v>347.44710963924865</v>
      </c>
      <c r="AV11" s="62">
        <f t="shared" si="9"/>
        <v>-138.97884385569947</v>
      </c>
      <c r="AW11" s="63">
        <f t="shared" si="30"/>
        <v>208.46826578354919</v>
      </c>
      <c r="AX11" s="61" t="str">
        <f t="shared" ca="1" si="11"/>
        <v>VINTO</v>
      </c>
      <c r="AY11" s="69">
        <f t="shared" ca="1" si="31"/>
        <v>10138.649629818156</v>
      </c>
      <c r="AZ11" s="51">
        <f t="shared" si="12"/>
        <v>486.42595349494815</v>
      </c>
      <c r="BA11" s="55">
        <f t="shared" ca="1" si="13"/>
        <v>4.8980273248787384E-2</v>
      </c>
      <c r="BB11" s="55">
        <f t="shared" ca="1" si="32"/>
        <v>3.0238379956670864</v>
      </c>
      <c r="BC11" s="64">
        <f t="shared" ca="1" si="14"/>
        <v>139.52665380490905</v>
      </c>
      <c r="BE11" s="52" t="str">
        <f t="shared" ca="1" si="15"/>
        <v/>
      </c>
      <c r="BF11" s="52">
        <f t="shared" ca="1" si="16"/>
        <v>19.699999999999996</v>
      </c>
      <c r="BG11" s="52">
        <f t="shared" ca="1" si="17"/>
        <v>19.699999999999996</v>
      </c>
      <c r="BH11" s="52">
        <f t="shared" ca="1" si="18"/>
        <v>19.699999999999996</v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19"/>
        <v>1.8836400735987107</v>
      </c>
      <c r="H12" s="27">
        <f t="shared" si="20"/>
        <v>94.182003679935534</v>
      </c>
      <c r="I12" s="27">
        <f t="shared" si="21"/>
        <v>-94.182003679935534</v>
      </c>
      <c r="J12" s="27">
        <f t="shared" si="22"/>
        <v>-94.182003679935534</v>
      </c>
      <c r="K12" s="27">
        <f t="shared" si="23"/>
        <v>0.1</v>
      </c>
      <c r="L12" s="27">
        <f t="shared" si="24"/>
        <v>-94.182003679935534</v>
      </c>
      <c r="M12" s="27">
        <f t="shared" si="25"/>
        <v>-94.182003679935534</v>
      </c>
      <c r="N12" s="6"/>
      <c r="O12" s="2"/>
      <c r="P12" s="2"/>
      <c r="Q12" s="1">
        <f t="shared" ca="1" si="33"/>
        <v>8.69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9931.0583880213599</v>
      </c>
      <c r="AB12" s="69">
        <f t="shared" ca="1" si="27"/>
        <v>-68.94161197864014</v>
      </c>
      <c r="AC12" s="69">
        <f t="shared" ca="1" si="28"/>
        <v>109.36631130634518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6.3000000000000007</v>
      </c>
      <c r="AG12" s="78">
        <f t="shared" si="36"/>
        <v>200</v>
      </c>
      <c r="AH12" s="60">
        <f t="shared" si="36"/>
        <v>50</v>
      </c>
      <c r="AI12" s="60">
        <f t="shared" si="36"/>
        <v>315.00000000000006</v>
      </c>
      <c r="AJ12" s="60">
        <f t="shared" si="29"/>
        <v>10315</v>
      </c>
      <c r="AK12" s="60">
        <f t="shared" si="29"/>
        <v>348.94161197863974</v>
      </c>
      <c r="AL12" s="60">
        <f t="shared" si="29"/>
        <v>6.9788322395727951</v>
      </c>
      <c r="AM12" s="60">
        <f t="shared" ca="1" si="29"/>
        <v>-176.3503701818438</v>
      </c>
      <c r="AN12" s="60">
        <f t="shared" ca="1" si="29"/>
        <v>-176.3503701818438</v>
      </c>
      <c r="AO12" s="60">
        <f t="shared" ca="1" si="29"/>
        <v>176.3503701818438</v>
      </c>
      <c r="AP12" s="63">
        <f t="shared" si="3"/>
        <v>35</v>
      </c>
      <c r="AQ12" s="62">
        <f t="shared" si="4"/>
        <v>1.3917771550802447</v>
      </c>
      <c r="AR12" s="62">
        <f t="shared" si="5"/>
        <v>69.588857754012238</v>
      </c>
      <c r="AS12" s="62">
        <f t="shared" si="6"/>
        <v>139.17771550802448</v>
      </c>
      <c r="AT12" s="62">
        <f t="shared" si="7"/>
        <v>-69.588857754012238</v>
      </c>
      <c r="AU12" s="62">
        <f t="shared" si="8"/>
        <v>347.94428877006118</v>
      </c>
      <c r="AV12" s="62">
        <f t="shared" si="9"/>
        <v>-139.17771550802448</v>
      </c>
      <c r="AW12" s="63">
        <f t="shared" si="30"/>
        <v>208.7665732620367</v>
      </c>
      <c r="AX12" s="61" t="str">
        <f t="shared" ca="1" si="11"/>
        <v>VINTO</v>
      </c>
      <c r="AY12" s="69">
        <f t="shared" ca="1" si="31"/>
        <v>10138.649629818156</v>
      </c>
      <c r="AZ12" s="51">
        <f t="shared" si="12"/>
        <v>487.12200427808568</v>
      </c>
      <c r="BA12" s="55">
        <f t="shared" ca="1" si="13"/>
        <v>4.905036152698914E-2</v>
      </c>
      <c r="BB12" s="55">
        <f t="shared" ca="1" si="32"/>
        <v>3.0281649539427344</v>
      </c>
      <c r="BC12" s="64">
        <f t="shared" ca="1" si="14"/>
        <v>139.82496128339656</v>
      </c>
      <c r="BE12" s="52" t="str">
        <f t="shared" ca="1" si="15"/>
        <v/>
      </c>
      <c r="BF12" s="52">
        <f t="shared" ca="1" si="16"/>
        <v>19.599999999999994</v>
      </c>
      <c r="BG12" s="52">
        <f t="shared" ca="1" si="17"/>
        <v>19.599999999999994</v>
      </c>
      <c r="BH12" s="52">
        <f t="shared" ca="1" si="18"/>
        <v>19.599999999999994</v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19"/>
        <v>1.8836400735987107</v>
      </c>
      <c r="H13" s="27">
        <f t="shared" si="20"/>
        <v>94.182003679935534</v>
      </c>
      <c r="I13" s="27">
        <f t="shared" si="21"/>
        <v>-94.182003679935534</v>
      </c>
      <c r="J13" s="27">
        <f t="shared" si="22"/>
        <v>-94.182003679935534</v>
      </c>
      <c r="K13" s="27">
        <f t="shared" si="23"/>
        <v>0.1</v>
      </c>
      <c r="L13" s="27">
        <f t="shared" si="24"/>
        <v>-94.182003679935534</v>
      </c>
      <c r="M13" s="27">
        <f t="shared" si="25"/>
        <v>-94.182003679935534</v>
      </c>
      <c r="N13" s="6"/>
      <c r="O13" s="2"/>
      <c r="P13" s="2"/>
      <c r="Q13" s="1">
        <f t="shared" ca="1" si="33"/>
        <v>8.69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9931.0583880213599</v>
      </c>
      <c r="AB13" s="69">
        <f t="shared" ca="1" si="27"/>
        <v>-68.94161197864014</v>
      </c>
      <c r="AC13" s="69">
        <f t="shared" ca="1" si="28"/>
        <v>109.36631130634518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6.3000000000000007</v>
      </c>
      <c r="AG13" s="78">
        <f t="shared" si="36"/>
        <v>200</v>
      </c>
      <c r="AH13" s="60">
        <f t="shared" si="36"/>
        <v>50</v>
      </c>
      <c r="AI13" s="60">
        <f t="shared" si="36"/>
        <v>315.00000000000006</v>
      </c>
      <c r="AJ13" s="60">
        <f t="shared" si="29"/>
        <v>10315</v>
      </c>
      <c r="AK13" s="60">
        <f t="shared" si="29"/>
        <v>348.94161197863974</v>
      </c>
      <c r="AL13" s="60">
        <f t="shared" si="29"/>
        <v>6.9788322395727951</v>
      </c>
      <c r="AM13" s="60">
        <f t="shared" ca="1" si="29"/>
        <v>-176.3503701818438</v>
      </c>
      <c r="AN13" s="60">
        <f t="shared" ca="1" si="29"/>
        <v>-176.3503701818438</v>
      </c>
      <c r="AO13" s="60">
        <f t="shared" ca="1" si="29"/>
        <v>176.3503701818438</v>
      </c>
      <c r="AP13" s="63">
        <f t="shared" si="3"/>
        <v>35</v>
      </c>
      <c r="AQ13" s="62">
        <f t="shared" si="4"/>
        <v>1.3937862686960409</v>
      </c>
      <c r="AR13" s="62">
        <f t="shared" si="5"/>
        <v>69.689313434802045</v>
      </c>
      <c r="AS13" s="62">
        <f t="shared" si="6"/>
        <v>139.37862686960409</v>
      </c>
      <c r="AT13" s="62">
        <f t="shared" si="7"/>
        <v>-69.689313434802045</v>
      </c>
      <c r="AU13" s="62">
        <f t="shared" si="8"/>
        <v>348.44656717401023</v>
      </c>
      <c r="AV13" s="62">
        <f t="shared" si="9"/>
        <v>-139.37862686960409</v>
      </c>
      <c r="AW13" s="63">
        <f t="shared" si="30"/>
        <v>209.06794030440614</v>
      </c>
      <c r="AX13" s="61" t="str">
        <f t="shared" ca="1" si="11"/>
        <v>VINTO</v>
      </c>
      <c r="AY13" s="69">
        <f t="shared" ca="1" si="31"/>
        <v>10138.649629818156</v>
      </c>
      <c r="AZ13" s="51">
        <f t="shared" si="12"/>
        <v>487.82519404361432</v>
      </c>
      <c r="BA13" s="55">
        <f t="shared" ca="1" si="13"/>
        <v>4.9121168659326295E-2</v>
      </c>
      <c r="BB13" s="55">
        <f t="shared" ca="1" si="32"/>
        <v>3.0325362912776206</v>
      </c>
      <c r="BC13" s="64">
        <f t="shared" ca="1" si="14"/>
        <v>140.126328325766</v>
      </c>
      <c r="BE13" s="52" t="str">
        <f t="shared" ca="1" si="15"/>
        <v/>
      </c>
      <c r="BF13" s="52">
        <f t="shared" ca="1" si="16"/>
        <v>19.499999999999993</v>
      </c>
      <c r="BG13" s="52">
        <f t="shared" ca="1" si="17"/>
        <v>19.499999999999993</v>
      </c>
      <c r="BH13" s="52">
        <f t="shared" ca="1" si="18"/>
        <v>19.499999999999993</v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1.8836400735987107</v>
      </c>
      <c r="H14" s="27">
        <f t="shared" si="20"/>
        <v>94.182003679935534</v>
      </c>
      <c r="I14" s="27">
        <f t="shared" si="21"/>
        <v>-94.182003679935534</v>
      </c>
      <c r="J14" s="27">
        <f t="shared" si="22"/>
        <v>-94.182003679935534</v>
      </c>
      <c r="K14" s="27">
        <f t="shared" si="23"/>
        <v>0.1</v>
      </c>
      <c r="L14" s="27">
        <f t="shared" si="24"/>
        <v>-94.182003679935534</v>
      </c>
      <c r="M14" s="27">
        <f t="shared" si="25"/>
        <v>-94.182003679935534</v>
      </c>
      <c r="N14" s="6"/>
      <c r="O14" s="2"/>
      <c r="P14" s="2"/>
      <c r="Q14" s="1">
        <f t="shared" ca="1" si="33"/>
        <v>8.69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9931.0583880213599</v>
      </c>
      <c r="AB14" s="69">
        <f t="shared" ca="1" si="27"/>
        <v>-68.94161197864014</v>
      </c>
      <c r="AC14" s="69">
        <f t="shared" ca="1" si="28"/>
        <v>109.36631130634518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6.3000000000000007</v>
      </c>
      <c r="AG14" s="78">
        <f t="shared" si="36"/>
        <v>200</v>
      </c>
      <c r="AH14" s="60">
        <f t="shared" si="36"/>
        <v>50</v>
      </c>
      <c r="AI14" s="60">
        <f t="shared" si="36"/>
        <v>315.00000000000006</v>
      </c>
      <c r="AJ14" s="60">
        <f t="shared" si="29"/>
        <v>10315</v>
      </c>
      <c r="AK14" s="60">
        <f t="shared" si="29"/>
        <v>348.94161197863974</v>
      </c>
      <c r="AL14" s="60">
        <f t="shared" si="29"/>
        <v>6.9788322395727951</v>
      </c>
      <c r="AM14" s="60">
        <f t="shared" ca="1" si="29"/>
        <v>-176.3503701818438</v>
      </c>
      <c r="AN14" s="60">
        <f t="shared" ca="1" si="29"/>
        <v>-176.3503701818438</v>
      </c>
      <c r="AO14" s="60">
        <f t="shared" ca="1" si="29"/>
        <v>176.3503701818438</v>
      </c>
      <c r="AP14" s="63">
        <f t="shared" si="3"/>
        <v>35</v>
      </c>
      <c r="AQ14" s="62">
        <f t="shared" si="4"/>
        <v>1.3958160948233402</v>
      </c>
      <c r="AR14" s="62">
        <f t="shared" si="5"/>
        <v>69.790804741167008</v>
      </c>
      <c r="AS14" s="62">
        <f t="shared" si="6"/>
        <v>139.58160948233402</v>
      </c>
      <c r="AT14" s="62">
        <f t="shared" si="7"/>
        <v>-69.790804741167008</v>
      </c>
      <c r="AU14" s="62">
        <f t="shared" si="8"/>
        <v>348.95402370583503</v>
      </c>
      <c r="AV14" s="62">
        <f t="shared" si="9"/>
        <v>-139.58160948233402</v>
      </c>
      <c r="AW14" s="63">
        <f t="shared" si="30"/>
        <v>209.37241422350101</v>
      </c>
      <c r="AX14" s="61" t="str">
        <f t="shared" ca="1" si="11"/>
        <v>VINTO</v>
      </c>
      <c r="AY14" s="69">
        <f t="shared" ca="1" si="31"/>
        <v>10138.649629818156</v>
      </c>
      <c r="AZ14" s="51">
        <f t="shared" si="12"/>
        <v>488.53563318816907</v>
      </c>
      <c r="BA14" s="55">
        <f t="shared" ca="1" si="13"/>
        <v>4.9192705762099921E-2</v>
      </c>
      <c r="BB14" s="55">
        <f t="shared" ca="1" si="32"/>
        <v>3.0369526939458553</v>
      </c>
      <c r="BC14" s="64">
        <f t="shared" ca="1" si="14"/>
        <v>140.43080224486087</v>
      </c>
      <c r="BE14" s="52" t="str">
        <f t="shared" ca="1" si="15"/>
        <v/>
      </c>
      <c r="BF14" s="52">
        <f t="shared" ca="1" si="16"/>
        <v>19.399999999999991</v>
      </c>
      <c r="BG14" s="52">
        <f t="shared" ca="1" si="17"/>
        <v>19.399999999999991</v>
      </c>
      <c r="BH14" s="52">
        <f t="shared" ca="1" si="18"/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19"/>
        <v>0.11635992640128934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2"/>
      <c r="P15" s="2"/>
      <c r="Q15" s="1">
        <f t="shared" ca="1" si="33"/>
        <v>8.69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9931.0583880213599</v>
      </c>
      <c r="AB15" s="69">
        <f t="shared" ca="1" si="27"/>
        <v>-68.94161197864014</v>
      </c>
      <c r="AC15" s="69">
        <f t="shared" ca="1" si="28"/>
        <v>109.36631130634518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6.3000000000000007</v>
      </c>
      <c r="AG15" s="78">
        <f t="shared" si="36"/>
        <v>200</v>
      </c>
      <c r="AH15" s="60">
        <f t="shared" si="36"/>
        <v>50</v>
      </c>
      <c r="AI15" s="60">
        <f t="shared" si="36"/>
        <v>315.00000000000006</v>
      </c>
      <c r="AJ15" s="60">
        <f t="shared" si="29"/>
        <v>10315</v>
      </c>
      <c r="AK15" s="60">
        <f t="shared" si="29"/>
        <v>348.94161197863974</v>
      </c>
      <c r="AL15" s="60">
        <f t="shared" si="29"/>
        <v>6.9788322395727951</v>
      </c>
      <c r="AM15" s="60">
        <f t="shared" ca="1" si="29"/>
        <v>-176.3503701818438</v>
      </c>
      <c r="AN15" s="60">
        <f t="shared" ca="1" si="29"/>
        <v>-176.3503701818438</v>
      </c>
      <c r="AO15" s="60">
        <f t="shared" ca="1" si="29"/>
        <v>176.3503701818438</v>
      </c>
      <c r="AP15" s="63">
        <f t="shared" si="3"/>
        <v>35</v>
      </c>
      <c r="AQ15" s="62">
        <f t="shared" si="4"/>
        <v>1.3978669554182797</v>
      </c>
      <c r="AR15" s="62">
        <f t="shared" si="5"/>
        <v>69.893347770913977</v>
      </c>
      <c r="AS15" s="62">
        <f t="shared" si="6"/>
        <v>139.78669554182795</v>
      </c>
      <c r="AT15" s="62">
        <f t="shared" si="7"/>
        <v>-69.893347770913977</v>
      </c>
      <c r="AU15" s="62">
        <f t="shared" si="8"/>
        <v>349.46673885456988</v>
      </c>
      <c r="AV15" s="62">
        <f t="shared" si="9"/>
        <v>-139.78669554182795</v>
      </c>
      <c r="AW15" s="63">
        <f t="shared" si="30"/>
        <v>209.68004331274193</v>
      </c>
      <c r="AX15" s="61" t="str">
        <f t="shared" ca="1" si="11"/>
        <v>VINTO</v>
      </c>
      <c r="AY15" s="69">
        <f t="shared" ca="1" si="31"/>
        <v>10138.649629818156</v>
      </c>
      <c r="AZ15" s="51">
        <f t="shared" si="12"/>
        <v>489.25343439639784</v>
      </c>
      <c r="BA15" s="55">
        <f t="shared" ca="1" si="13"/>
        <v>4.9264984182000718E-2</v>
      </c>
      <c r="BB15" s="55">
        <f t="shared" ca="1" si="32"/>
        <v>3.0414148624448485</v>
      </c>
      <c r="BC15" s="64">
        <f t="shared" ca="1" si="14"/>
        <v>140.73843133410179</v>
      </c>
      <c r="BE15" s="52" t="str">
        <f t="shared" ca="1" si="15"/>
        <v/>
      </c>
      <c r="BF15" s="52">
        <f t="shared" ca="1" si="16"/>
        <v>19.29999999999999</v>
      </c>
      <c r="BG15" s="52">
        <f t="shared" ca="1" si="17"/>
        <v>19.29999999999999</v>
      </c>
      <c r="BH15" s="52">
        <f t="shared" ca="1" si="18"/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19"/>
        <v>0.11635992640128934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2"/>
      <c r="P16" s="2"/>
      <c r="Q16" s="1">
        <f t="shared" ca="1" si="33"/>
        <v>8.69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9931.0583880213599</v>
      </c>
      <c r="AB16" s="69">
        <f t="shared" ca="1" si="27"/>
        <v>-68.94161197864014</v>
      </c>
      <c r="AC16" s="69">
        <f t="shared" ca="1" si="28"/>
        <v>109.36631130634518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6.3000000000000007</v>
      </c>
      <c r="AG16" s="78">
        <f t="shared" si="36"/>
        <v>200</v>
      </c>
      <c r="AH16" s="60">
        <f t="shared" si="36"/>
        <v>50</v>
      </c>
      <c r="AI16" s="60">
        <f t="shared" si="36"/>
        <v>315.00000000000006</v>
      </c>
      <c r="AJ16" s="60">
        <f t="shared" si="29"/>
        <v>10315</v>
      </c>
      <c r="AK16" s="60">
        <f t="shared" si="29"/>
        <v>348.94161197863974</v>
      </c>
      <c r="AL16" s="60">
        <f t="shared" si="29"/>
        <v>6.9788322395727951</v>
      </c>
      <c r="AM16" s="60">
        <f t="shared" ca="1" si="29"/>
        <v>-176.3503701818438</v>
      </c>
      <c r="AN16" s="60">
        <f t="shared" ca="1" si="29"/>
        <v>-176.3503701818438</v>
      </c>
      <c r="AO16" s="60">
        <f t="shared" ca="1" si="29"/>
        <v>176.3503701818438</v>
      </c>
      <c r="AP16" s="63">
        <f t="shared" si="3"/>
        <v>35</v>
      </c>
      <c r="AQ16" s="62">
        <f t="shared" si="4"/>
        <v>1.3999391791444167</v>
      </c>
      <c r="AR16" s="62">
        <f t="shared" si="5"/>
        <v>69.996958957220841</v>
      </c>
      <c r="AS16" s="62">
        <f t="shared" si="6"/>
        <v>139.99391791444168</v>
      </c>
      <c r="AT16" s="62">
        <f t="shared" si="7"/>
        <v>-69.996958957220841</v>
      </c>
      <c r="AU16" s="62">
        <f t="shared" si="8"/>
        <v>349.9847947861042</v>
      </c>
      <c r="AV16" s="62">
        <f t="shared" si="9"/>
        <v>-139.99391791444168</v>
      </c>
      <c r="AW16" s="63">
        <f t="shared" si="30"/>
        <v>209.99087687166252</v>
      </c>
      <c r="AX16" s="61" t="str">
        <f t="shared" ca="1" si="11"/>
        <v>VINTO</v>
      </c>
      <c r="AY16" s="69">
        <f t="shared" ca="1" si="31"/>
        <v>10138.649629818156</v>
      </c>
      <c r="AZ16" s="51">
        <f t="shared" si="12"/>
        <v>489.97871270054588</v>
      </c>
      <c r="BA16" s="55">
        <f t="shared" ca="1" si="13"/>
        <v>4.933801550210884E-2</v>
      </c>
      <c r="BB16" s="55">
        <f t="shared" ca="1" si="32"/>
        <v>3.0459235118657078</v>
      </c>
      <c r="BC16" s="64">
        <f t="shared" ca="1" si="14"/>
        <v>141.04926489302238</v>
      </c>
      <c r="BE16" s="52" t="str">
        <f t="shared" ca="1" si="15"/>
        <v/>
      </c>
      <c r="BF16" s="52">
        <f t="shared" ca="1" si="16"/>
        <v>19.199999999999989</v>
      </c>
      <c r="BG16" s="52">
        <f t="shared" ca="1" si="17"/>
        <v>19.199999999999989</v>
      </c>
      <c r="BH16" s="52">
        <f t="shared" ca="1" si="18"/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19"/>
        <v>0.11635992640128934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2"/>
      <c r="P17" s="2"/>
      <c r="Q17" s="1">
        <f t="shared" ca="1" si="33"/>
        <v>8.69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9931.0583880213599</v>
      </c>
      <c r="AB17" s="69">
        <f t="shared" ca="1" si="27"/>
        <v>-68.94161197864014</v>
      </c>
      <c r="AC17" s="69">
        <f t="shared" ca="1" si="28"/>
        <v>109.36631130634518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6.3000000000000007</v>
      </c>
      <c r="AG17" s="78">
        <f t="shared" si="36"/>
        <v>200</v>
      </c>
      <c r="AH17" s="60">
        <f t="shared" si="36"/>
        <v>50</v>
      </c>
      <c r="AI17" s="60">
        <f t="shared" si="36"/>
        <v>315.00000000000006</v>
      </c>
      <c r="AJ17" s="60">
        <f t="shared" si="29"/>
        <v>10315</v>
      </c>
      <c r="AK17" s="60">
        <f t="shared" si="29"/>
        <v>348.94161197863974</v>
      </c>
      <c r="AL17" s="60">
        <f t="shared" si="29"/>
        <v>6.9788322395727951</v>
      </c>
      <c r="AM17" s="60">
        <f t="shared" ca="1" si="29"/>
        <v>-176.3503701818438</v>
      </c>
      <c r="AN17" s="60">
        <f t="shared" ca="1" si="29"/>
        <v>-176.3503701818438</v>
      </c>
      <c r="AO17" s="60">
        <f t="shared" ca="1" si="29"/>
        <v>176.3503701818438</v>
      </c>
      <c r="AP17" s="63">
        <f t="shared" si="3"/>
        <v>35</v>
      </c>
      <c r="AQ17" s="62">
        <f t="shared" si="4"/>
        <v>1.4020331015483141</v>
      </c>
      <c r="AR17" s="62">
        <f t="shared" si="5"/>
        <v>70.1016550774157</v>
      </c>
      <c r="AS17" s="62">
        <f t="shared" si="6"/>
        <v>140.2033101548314</v>
      </c>
      <c r="AT17" s="62">
        <f t="shared" si="7"/>
        <v>-70.1016550774157</v>
      </c>
      <c r="AU17" s="62">
        <f t="shared" si="8"/>
        <v>350.50827538707847</v>
      </c>
      <c r="AV17" s="62">
        <f t="shared" si="9"/>
        <v>-140.2033101548314</v>
      </c>
      <c r="AW17" s="63">
        <f t="shared" si="30"/>
        <v>210.30496523224707</v>
      </c>
      <c r="AX17" s="61" t="str">
        <f t="shared" ca="1" si="11"/>
        <v>VINTO</v>
      </c>
      <c r="AY17" s="69">
        <f t="shared" ca="1" si="31"/>
        <v>10138.649629818156</v>
      </c>
      <c r="AZ17" s="51">
        <f t="shared" si="12"/>
        <v>490.71158554190993</v>
      </c>
      <c r="BA17" s="55">
        <f t="shared" ca="1" si="13"/>
        <v>4.9411811548081948E-2</v>
      </c>
      <c r="BB17" s="55">
        <f t="shared" ca="1" si="32"/>
        <v>3.050479372275265</v>
      </c>
      <c r="BC17" s="64">
        <f t="shared" ca="1" si="14"/>
        <v>141.36335325360693</v>
      </c>
      <c r="BE17" s="52" t="str">
        <f t="shared" ca="1" si="15"/>
        <v/>
      </c>
      <c r="BF17" s="52">
        <f t="shared" ca="1" si="16"/>
        <v>19.099999999999987</v>
      </c>
      <c r="BG17" s="52">
        <f t="shared" ca="1" si="17"/>
        <v>19.099999999999987</v>
      </c>
      <c r="BH17" s="52">
        <f t="shared" ca="1" si="18"/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19"/>
        <v>0.11635992640128934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2"/>
      <c r="P18" s="2"/>
      <c r="Q18" s="1">
        <f t="shared" ca="1" si="33"/>
        <v>8.69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9931.0583880213599</v>
      </c>
      <c r="AB18" s="69">
        <f t="shared" ca="1" si="27"/>
        <v>-68.94161197864014</v>
      </c>
      <c r="AC18" s="69">
        <f t="shared" ca="1" si="28"/>
        <v>109.36631130634518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6.3000000000000007</v>
      </c>
      <c r="AG18" s="78">
        <f t="shared" si="36"/>
        <v>200</v>
      </c>
      <c r="AH18" s="60">
        <f t="shared" si="36"/>
        <v>50</v>
      </c>
      <c r="AI18" s="60">
        <f t="shared" si="36"/>
        <v>315.00000000000006</v>
      </c>
      <c r="AJ18" s="60">
        <f t="shared" si="29"/>
        <v>10315</v>
      </c>
      <c r="AK18" s="60">
        <f t="shared" si="29"/>
        <v>348.94161197863974</v>
      </c>
      <c r="AL18" s="60">
        <f t="shared" si="29"/>
        <v>6.9788322395727951</v>
      </c>
      <c r="AM18" s="60">
        <f t="shared" ca="1" si="29"/>
        <v>-176.3503701818438</v>
      </c>
      <c r="AN18" s="60">
        <f t="shared" ca="1" si="29"/>
        <v>-176.3503701818438</v>
      </c>
      <c r="AO18" s="60">
        <f t="shared" ca="1" si="29"/>
        <v>176.3503701818438</v>
      </c>
      <c r="AP18" s="63">
        <f t="shared" si="3"/>
        <v>35</v>
      </c>
      <c r="AQ18" s="62">
        <f t="shared" si="4"/>
        <v>1.4041490652406736</v>
      </c>
      <c r="AR18" s="62">
        <f t="shared" si="5"/>
        <v>70.207453262033681</v>
      </c>
      <c r="AS18" s="62">
        <f t="shared" si="6"/>
        <v>140.41490652406736</v>
      </c>
      <c r="AT18" s="62">
        <f t="shared" si="7"/>
        <v>-70.207453262033681</v>
      </c>
      <c r="AU18" s="62">
        <f t="shared" si="8"/>
        <v>351.03726631016843</v>
      </c>
      <c r="AV18" s="62">
        <f t="shared" si="9"/>
        <v>-140.41490652406736</v>
      </c>
      <c r="AW18" s="63">
        <f t="shared" si="30"/>
        <v>210.62235978610107</v>
      </c>
      <c r="AX18" s="61" t="str">
        <f t="shared" ca="1" si="11"/>
        <v>VINTO</v>
      </c>
      <c r="AY18" s="69">
        <f t="shared" ca="1" si="31"/>
        <v>10138.649629818156</v>
      </c>
      <c r="AZ18" s="51">
        <f t="shared" si="12"/>
        <v>491.45217283423574</v>
      </c>
      <c r="BA18" s="55">
        <f t="shared" ca="1" si="13"/>
        <v>4.9486384394538986E-2</v>
      </c>
      <c r="BB18" s="55">
        <f t="shared" ca="1" si="32"/>
        <v>3.0550831891101882</v>
      </c>
      <c r="BC18" s="64">
        <f t="shared" ca="1" si="14"/>
        <v>141.68074780746093</v>
      </c>
      <c r="BE18" s="52" t="str">
        <f t="shared" ca="1" si="15"/>
        <v/>
      </c>
      <c r="BF18" s="52">
        <f t="shared" ca="1" si="16"/>
        <v>18.999999999999986</v>
      </c>
      <c r="BG18" s="52">
        <f t="shared" ca="1" si="17"/>
        <v>18.999999999999986</v>
      </c>
      <c r="BH18" s="52">
        <f t="shared" ca="1" si="18"/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19"/>
        <v>0.11635992640128934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2"/>
      <c r="P19" s="2"/>
      <c r="Q19" s="1">
        <f t="shared" ca="1" si="33"/>
        <v>8.69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9931.0583880213599</v>
      </c>
      <c r="AB19" s="69">
        <f t="shared" ca="1" si="27"/>
        <v>-68.94161197864014</v>
      </c>
      <c r="AC19" s="69">
        <f t="shared" ca="1" si="28"/>
        <v>109.36631130634518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6.3000000000000007</v>
      </c>
      <c r="AG19" s="78">
        <f t="shared" si="36"/>
        <v>200</v>
      </c>
      <c r="AH19" s="60">
        <f t="shared" si="36"/>
        <v>50</v>
      </c>
      <c r="AI19" s="60">
        <f t="shared" si="36"/>
        <v>315.00000000000006</v>
      </c>
      <c r="AJ19" s="60">
        <f t="shared" si="29"/>
        <v>10315</v>
      </c>
      <c r="AK19" s="60">
        <f t="shared" si="29"/>
        <v>348.94161197863974</v>
      </c>
      <c r="AL19" s="60">
        <f t="shared" si="29"/>
        <v>6.9788322395727951</v>
      </c>
      <c r="AM19" s="60">
        <f t="shared" ca="1" si="29"/>
        <v>-176.3503701818438</v>
      </c>
      <c r="AN19" s="60">
        <f t="shared" ca="1" si="29"/>
        <v>-176.3503701818438</v>
      </c>
      <c r="AO19" s="60">
        <f t="shared" ca="1" si="29"/>
        <v>176.3503701818438</v>
      </c>
      <c r="AP19" s="63">
        <f t="shared" si="3"/>
        <v>35</v>
      </c>
      <c r="AQ19" s="62">
        <f t="shared" si="4"/>
        <v>1.4062874200832169</v>
      </c>
      <c r="AR19" s="62">
        <f t="shared" si="5"/>
        <v>70.314371004160847</v>
      </c>
      <c r="AS19" s="62">
        <f t="shared" si="6"/>
        <v>140.62874200832169</v>
      </c>
      <c r="AT19" s="62">
        <f t="shared" si="7"/>
        <v>-70.314371004160847</v>
      </c>
      <c r="AU19" s="62">
        <f t="shared" si="8"/>
        <v>351.57185502080426</v>
      </c>
      <c r="AV19" s="62">
        <f t="shared" si="9"/>
        <v>-140.62874200832169</v>
      </c>
      <c r="AW19" s="63">
        <f t="shared" si="30"/>
        <v>210.94311301248257</v>
      </c>
      <c r="AX19" s="61" t="str">
        <f t="shared" ca="1" si="11"/>
        <v>VINTO</v>
      </c>
      <c r="AY19" s="69">
        <f t="shared" ca="1" si="31"/>
        <v>10138.649629818156</v>
      </c>
      <c r="AZ19" s="51">
        <f t="shared" si="12"/>
        <v>492.2005970291259</v>
      </c>
      <c r="BA19" s="55">
        <f t="shared" ca="1" si="13"/>
        <v>4.956174637164637E-2</v>
      </c>
      <c r="BB19" s="55">
        <f t="shared" ca="1" si="32"/>
        <v>3.0597357235835752</v>
      </c>
      <c r="BC19" s="64">
        <f t="shared" ca="1" si="14"/>
        <v>142.00150103384243</v>
      </c>
      <c r="BE19" s="52" t="str">
        <f t="shared" ca="1" si="15"/>
        <v/>
      </c>
      <c r="BF19" s="52">
        <f t="shared" ca="1" si="16"/>
        <v>18.899999999999984</v>
      </c>
      <c r="BG19" s="52">
        <f t="shared" ca="1" si="17"/>
        <v>18.899999999999984</v>
      </c>
      <c r="BH19" s="52">
        <f t="shared" ca="1" si="18"/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19"/>
        <v>0.11635992640128934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2"/>
      <c r="P20" s="2"/>
      <c r="Q20" s="1">
        <f t="shared" ca="1" si="33"/>
        <v>8.69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9931.0583880213599</v>
      </c>
      <c r="AB20" s="69">
        <f t="shared" ca="1" si="27"/>
        <v>-68.94161197864014</v>
      </c>
      <c r="AC20" s="69">
        <f t="shared" ca="1" si="28"/>
        <v>109.36631130634518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6.3000000000000007</v>
      </c>
      <c r="AG20" s="78">
        <f t="shared" si="36"/>
        <v>200</v>
      </c>
      <c r="AH20" s="60">
        <f t="shared" si="36"/>
        <v>50</v>
      </c>
      <c r="AI20" s="60">
        <f t="shared" si="36"/>
        <v>315.00000000000006</v>
      </c>
      <c r="AJ20" s="60">
        <f t="shared" si="29"/>
        <v>10315</v>
      </c>
      <c r="AK20" s="60">
        <f t="shared" si="29"/>
        <v>348.94161197863974</v>
      </c>
      <c r="AL20" s="60">
        <f t="shared" si="29"/>
        <v>6.9788322395727951</v>
      </c>
      <c r="AM20" s="60">
        <f t="shared" ca="1" si="29"/>
        <v>-176.3503701818438</v>
      </c>
      <c r="AN20" s="60">
        <f t="shared" ca="1" si="29"/>
        <v>-176.3503701818438</v>
      </c>
      <c r="AO20" s="60">
        <f t="shared" ca="1" si="29"/>
        <v>176.3503701818438</v>
      </c>
      <c r="AP20" s="63">
        <f t="shared" si="3"/>
        <v>35</v>
      </c>
      <c r="AQ20" s="62">
        <f t="shared" si="4"/>
        <v>1.408448523381532</v>
      </c>
      <c r="AR20" s="62">
        <f t="shared" si="5"/>
        <v>70.422426169076601</v>
      </c>
      <c r="AS20" s="62">
        <f t="shared" si="6"/>
        <v>140.8448523381532</v>
      </c>
      <c r="AT20" s="62">
        <f t="shared" si="7"/>
        <v>-70.422426169076601</v>
      </c>
      <c r="AU20" s="62">
        <f t="shared" si="8"/>
        <v>352.11213084538304</v>
      </c>
      <c r="AV20" s="62">
        <f t="shared" si="9"/>
        <v>-140.8448523381532</v>
      </c>
      <c r="AW20" s="63">
        <f t="shared" si="30"/>
        <v>211.26727850722983</v>
      </c>
      <c r="AX20" s="61" t="str">
        <f t="shared" ca="1" si="11"/>
        <v>VINTO</v>
      </c>
      <c r="AY20" s="69">
        <f t="shared" ca="1" si="31"/>
        <v>10138.649629818156</v>
      </c>
      <c r="AZ20" s="51">
        <f t="shared" si="12"/>
        <v>492.95698318353618</v>
      </c>
      <c r="BA20" s="55">
        <f t="shared" ca="1" si="13"/>
        <v>4.9637910071914475E-2</v>
      </c>
      <c r="BB20" s="55">
        <f t="shared" ca="1" si="32"/>
        <v>3.0644377531045515</v>
      </c>
      <c r="BC20" s="64">
        <f t="shared" ca="1" si="14"/>
        <v>142.32566652858969</v>
      </c>
      <c r="BE20" s="52" t="str">
        <f t="shared" ca="1" si="15"/>
        <v/>
      </c>
      <c r="BF20" s="52">
        <f t="shared" ca="1" si="16"/>
        <v>18.799999999999983</v>
      </c>
      <c r="BG20" s="52">
        <f t="shared" ca="1" si="17"/>
        <v>18.799999999999983</v>
      </c>
      <c r="BH20" s="52">
        <f t="shared" ca="1" si="18"/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19"/>
        <v>0.11635992640128934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2"/>
      <c r="P21" s="2"/>
      <c r="Q21" s="1">
        <f t="shared" ca="1" si="33"/>
        <v>8.69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9931.0583880213599</v>
      </c>
      <c r="AB21" s="69">
        <f t="shared" ca="1" si="27"/>
        <v>-68.94161197864014</v>
      </c>
      <c r="AC21" s="69">
        <f t="shared" ca="1" si="28"/>
        <v>109.36631130634518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6.3000000000000007</v>
      </c>
      <c r="AG21" s="78">
        <f t="shared" si="36"/>
        <v>200</v>
      </c>
      <c r="AH21" s="60">
        <f t="shared" si="36"/>
        <v>50</v>
      </c>
      <c r="AI21" s="60">
        <f t="shared" si="36"/>
        <v>315.00000000000006</v>
      </c>
      <c r="AJ21" s="60">
        <f t="shared" si="29"/>
        <v>10315</v>
      </c>
      <c r="AK21" s="60">
        <f t="shared" si="29"/>
        <v>348.94161197863974</v>
      </c>
      <c r="AL21" s="60">
        <f t="shared" si="29"/>
        <v>6.9788322395727951</v>
      </c>
      <c r="AM21" s="60">
        <f t="shared" ca="1" si="29"/>
        <v>-176.3503701818438</v>
      </c>
      <c r="AN21" s="60">
        <f t="shared" ca="1" si="29"/>
        <v>-176.3503701818438</v>
      </c>
      <c r="AO21" s="60">
        <f t="shared" ca="1" si="29"/>
        <v>176.3503701818438</v>
      </c>
      <c r="AP21" s="63">
        <f t="shared" si="3"/>
        <v>35</v>
      </c>
      <c r="AQ21" s="62">
        <f t="shared" si="4"/>
        <v>1.410632740084107</v>
      </c>
      <c r="AR21" s="62">
        <f t="shared" si="5"/>
        <v>70.531637004205351</v>
      </c>
      <c r="AS21" s="62">
        <f t="shared" si="6"/>
        <v>141.0632740084107</v>
      </c>
      <c r="AT21" s="62">
        <f t="shared" si="7"/>
        <v>-70.531637004205351</v>
      </c>
      <c r="AU21" s="62">
        <f t="shared" si="8"/>
        <v>352.65818502102672</v>
      </c>
      <c r="AV21" s="62">
        <f t="shared" si="9"/>
        <v>-141.0632740084107</v>
      </c>
      <c r="AW21" s="63">
        <f t="shared" si="30"/>
        <v>211.59491101261602</v>
      </c>
      <c r="AX21" s="61" t="str">
        <f t="shared" ca="1" si="11"/>
        <v>VINTO</v>
      </c>
      <c r="AY21" s="69">
        <f t="shared" ca="1" si="31"/>
        <v>10138.649629818156</v>
      </c>
      <c r="AZ21" s="51">
        <f t="shared" si="12"/>
        <v>493.72145902943748</v>
      </c>
      <c r="BA21" s="55">
        <f t="shared" ca="1" si="13"/>
        <v>4.9714888357212182E-2</v>
      </c>
      <c r="BB21" s="55">
        <f t="shared" ca="1" si="32"/>
        <v>3.0691900717113128</v>
      </c>
      <c r="BC21" s="64">
        <f t="shared" ca="1" si="14"/>
        <v>142.65329903397588</v>
      </c>
      <c r="BE21" s="52" t="str">
        <f t="shared" ca="1" si="15"/>
        <v/>
      </c>
      <c r="BF21" s="52">
        <f t="shared" ca="1" si="16"/>
        <v>18.699999999999982</v>
      </c>
      <c r="BG21" s="52">
        <f t="shared" ca="1" si="17"/>
        <v>18.699999999999982</v>
      </c>
      <c r="BH21" s="52">
        <f t="shared" ca="1" si="18"/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19"/>
        <v>0.11635992640128934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2"/>
      <c r="P22" s="2"/>
      <c r="Q22" s="1">
        <f t="shared" ca="1" si="33"/>
        <v>8.69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9931.0583880213599</v>
      </c>
      <c r="AB22" s="69">
        <f t="shared" ca="1" si="27"/>
        <v>-68.94161197864014</v>
      </c>
      <c r="AC22" s="69">
        <f t="shared" ca="1" si="28"/>
        <v>109.36631130634518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6.3000000000000007</v>
      </c>
      <c r="AG22" s="78">
        <f t="shared" si="36"/>
        <v>200</v>
      </c>
      <c r="AH22" s="60">
        <f t="shared" si="36"/>
        <v>50</v>
      </c>
      <c r="AI22" s="60">
        <f t="shared" si="36"/>
        <v>315.00000000000006</v>
      </c>
      <c r="AJ22" s="60">
        <f t="shared" si="29"/>
        <v>10315</v>
      </c>
      <c r="AK22" s="60">
        <f t="shared" si="29"/>
        <v>348.94161197863974</v>
      </c>
      <c r="AL22" s="60">
        <f t="shared" si="29"/>
        <v>6.9788322395727951</v>
      </c>
      <c r="AM22" s="60">
        <f t="shared" ca="1" si="29"/>
        <v>-176.3503701818438</v>
      </c>
      <c r="AN22" s="60">
        <f t="shared" ca="1" si="29"/>
        <v>-176.3503701818438</v>
      </c>
      <c r="AO22" s="60">
        <f t="shared" ca="1" si="29"/>
        <v>176.3503701818438</v>
      </c>
      <c r="AP22" s="63">
        <f t="shared" si="3"/>
        <v>35</v>
      </c>
      <c r="AQ22" s="62">
        <f t="shared" si="4"/>
        <v>1.4128404429877852</v>
      </c>
      <c r="AR22" s="62">
        <f t="shared" si="5"/>
        <v>70.642022149389263</v>
      </c>
      <c r="AS22" s="62">
        <f t="shared" si="6"/>
        <v>141.28404429877853</v>
      </c>
      <c r="AT22" s="62">
        <f t="shared" si="7"/>
        <v>-70.642022149389263</v>
      </c>
      <c r="AU22" s="62">
        <f t="shared" si="8"/>
        <v>353.21011074694633</v>
      </c>
      <c r="AV22" s="62">
        <f t="shared" si="9"/>
        <v>-141.28404429877853</v>
      </c>
      <c r="AW22" s="63">
        <f t="shared" si="30"/>
        <v>211.9260664481678</v>
      </c>
      <c r="AX22" s="61" t="str">
        <f t="shared" ca="1" si="11"/>
        <v>VINTO</v>
      </c>
      <c r="AY22" s="69">
        <f t="shared" ca="1" si="31"/>
        <v>10138.649629818156</v>
      </c>
      <c r="AZ22" s="51">
        <f t="shared" si="12"/>
        <v>494.49415504572482</v>
      </c>
      <c r="BA22" s="55">
        <f t="shared" ca="1" si="13"/>
        <v>4.9792694366007716E-2</v>
      </c>
      <c r="BB22" s="55">
        <f t="shared" ca="1" si="32"/>
        <v>3.0739934905181485</v>
      </c>
      <c r="BC22" s="64">
        <f t="shared" ca="1" si="14"/>
        <v>142.98445446952766</v>
      </c>
      <c r="BE22" s="52" t="str">
        <f t="shared" ca="1" si="15"/>
        <v/>
      </c>
      <c r="BF22" s="52">
        <f t="shared" ca="1" si="16"/>
        <v>18.59999999999998</v>
      </c>
      <c r="BG22" s="52">
        <f t="shared" ca="1" si="17"/>
        <v>18.59999999999998</v>
      </c>
      <c r="BH22" s="52">
        <f t="shared" ca="1" si="18"/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19"/>
        <v>0.11635992640128934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2"/>
      <c r="P23" s="2"/>
      <c r="Q23" s="1">
        <f t="shared" ca="1" si="33"/>
        <v>8.69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9931.0583880213599</v>
      </c>
      <c r="AB23" s="69">
        <f t="shared" ca="1" si="27"/>
        <v>-68.94161197864014</v>
      </c>
      <c r="AC23" s="69">
        <f t="shared" ca="1" si="28"/>
        <v>109.36631130634518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6.3000000000000007</v>
      </c>
      <c r="AG23" s="78">
        <f t="shared" si="36"/>
        <v>200</v>
      </c>
      <c r="AH23" s="60">
        <f t="shared" si="36"/>
        <v>50</v>
      </c>
      <c r="AI23" s="60">
        <f t="shared" si="36"/>
        <v>315.00000000000006</v>
      </c>
      <c r="AJ23" s="60">
        <f t="shared" si="29"/>
        <v>10315</v>
      </c>
      <c r="AK23" s="60">
        <f t="shared" si="29"/>
        <v>348.94161197863974</v>
      </c>
      <c r="AL23" s="60">
        <f t="shared" si="29"/>
        <v>6.9788322395727951</v>
      </c>
      <c r="AM23" s="60">
        <f t="shared" ca="1" si="29"/>
        <v>-176.3503701818438</v>
      </c>
      <c r="AN23" s="60">
        <f t="shared" ca="1" si="29"/>
        <v>-176.3503701818438</v>
      </c>
      <c r="AO23" s="60">
        <f t="shared" ca="1" si="29"/>
        <v>176.3503701818438</v>
      </c>
      <c r="AP23" s="63">
        <f t="shared" si="3"/>
        <v>35</v>
      </c>
      <c r="AQ23" s="62">
        <f t="shared" si="4"/>
        <v>1.4150720129498813</v>
      </c>
      <c r="AR23" s="62">
        <f t="shared" si="5"/>
        <v>70.753600647494068</v>
      </c>
      <c r="AS23" s="62">
        <f t="shared" si="6"/>
        <v>141.50720129498814</v>
      </c>
      <c r="AT23" s="62">
        <f t="shared" si="7"/>
        <v>-70.753600647494068</v>
      </c>
      <c r="AU23" s="62">
        <f t="shared" si="8"/>
        <v>353.76800323747034</v>
      </c>
      <c r="AV23" s="62">
        <f t="shared" si="9"/>
        <v>-141.50720129498814</v>
      </c>
      <c r="AW23" s="63">
        <f t="shared" si="30"/>
        <v>212.2608019424822</v>
      </c>
      <c r="AX23" s="61" t="str">
        <f t="shared" ca="1" si="11"/>
        <v>VINTO</v>
      </c>
      <c r="AY23" s="69">
        <f t="shared" ca="1" si="31"/>
        <v>10138.649629818156</v>
      </c>
      <c r="AZ23" s="51">
        <f t="shared" si="12"/>
        <v>495.27520453245847</v>
      </c>
      <c r="BA23" s="55">
        <f t="shared" ca="1" si="13"/>
        <v>4.9871341520844277E-2</v>
      </c>
      <c r="BB23" s="55">
        <f t="shared" ca="1" si="32"/>
        <v>3.0788488381769485</v>
      </c>
      <c r="BC23" s="64">
        <f t="shared" ca="1" si="14"/>
        <v>143.31918996384206</v>
      </c>
      <c r="BE23" s="52" t="str">
        <f t="shared" ca="1" si="15"/>
        <v/>
      </c>
      <c r="BF23" s="52">
        <f t="shared" ca="1" si="16"/>
        <v>18.499999999999979</v>
      </c>
      <c r="BG23" s="52">
        <f t="shared" ca="1" si="17"/>
        <v>18.499999999999979</v>
      </c>
      <c r="BH23" s="52">
        <f t="shared" ca="1" si="18"/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19"/>
        <v>0.11635992640128934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2"/>
      <c r="P24" s="2"/>
      <c r="Q24" s="1">
        <f t="shared" ca="1" si="33"/>
        <v>8.69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9931.0583880213599</v>
      </c>
      <c r="AB24" s="69">
        <f t="shared" ca="1" si="27"/>
        <v>-68.94161197864014</v>
      </c>
      <c r="AC24" s="69">
        <f t="shared" ca="1" si="28"/>
        <v>109.36631130634518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6.3000000000000007</v>
      </c>
      <c r="AG24" s="78">
        <f t="shared" si="36"/>
        <v>200</v>
      </c>
      <c r="AH24" s="60">
        <f t="shared" si="36"/>
        <v>50</v>
      </c>
      <c r="AI24" s="60">
        <f t="shared" si="36"/>
        <v>315.00000000000006</v>
      </c>
      <c r="AJ24" s="60">
        <f t="shared" si="29"/>
        <v>10315</v>
      </c>
      <c r="AK24" s="60">
        <f t="shared" si="29"/>
        <v>348.94161197863974</v>
      </c>
      <c r="AL24" s="60">
        <f t="shared" si="29"/>
        <v>6.9788322395727951</v>
      </c>
      <c r="AM24" s="60">
        <f t="shared" ca="1" si="29"/>
        <v>-176.3503701818438</v>
      </c>
      <c r="AN24" s="60">
        <f t="shared" ca="1" si="29"/>
        <v>-176.3503701818438</v>
      </c>
      <c r="AO24" s="60">
        <f t="shared" ca="1" si="29"/>
        <v>176.3503701818438</v>
      </c>
      <c r="AP24" s="63">
        <f t="shared" si="3"/>
        <v>35</v>
      </c>
      <c r="AQ24" s="62">
        <f t="shared" si="4"/>
        <v>1.4173278391072177</v>
      </c>
      <c r="AR24" s="62">
        <f t="shared" si="5"/>
        <v>70.866391955360882</v>
      </c>
      <c r="AS24" s="62">
        <f t="shared" si="6"/>
        <v>141.73278391072176</v>
      </c>
      <c r="AT24" s="62">
        <f t="shared" si="7"/>
        <v>-70.866391955360882</v>
      </c>
      <c r="AU24" s="62">
        <f t="shared" si="8"/>
        <v>354.33195977680441</v>
      </c>
      <c r="AV24" s="62">
        <f t="shared" si="9"/>
        <v>-141.73278391072176</v>
      </c>
      <c r="AW24" s="63">
        <f t="shared" si="30"/>
        <v>212.59917586608265</v>
      </c>
      <c r="AX24" s="61" t="str">
        <f t="shared" ca="1" si="11"/>
        <v>VINTO</v>
      </c>
      <c r="AY24" s="69">
        <f t="shared" ca="1" si="31"/>
        <v>10138.649629818156</v>
      </c>
      <c r="AZ24" s="51">
        <f t="shared" si="12"/>
        <v>496.06474368752617</v>
      </c>
      <c r="BA24" s="55">
        <f t="shared" ca="1" si="13"/>
        <v>4.9950843536059497E-2</v>
      </c>
      <c r="BB24" s="55">
        <f t="shared" ca="1" si="32"/>
        <v>3.0837569613537794</v>
      </c>
      <c r="BC24" s="64">
        <f t="shared" ca="1" si="14"/>
        <v>143.65756388744251</v>
      </c>
      <c r="BE24" s="52" t="str">
        <f t="shared" ca="1" si="15"/>
        <v/>
      </c>
      <c r="BF24" s="52">
        <f t="shared" ca="1" si="16"/>
        <v>18.399999999999977</v>
      </c>
      <c r="BG24" s="52">
        <f t="shared" ca="1" si="17"/>
        <v>18.399999999999977</v>
      </c>
      <c r="BH24" s="52">
        <f t="shared" ca="1" si="18"/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19"/>
        <v>0.11635992640128934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2"/>
      <c r="P25" s="2"/>
      <c r="Q25" s="1">
        <f t="shared" ca="1" si="33"/>
        <v>8.69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9931.0583880213599</v>
      </c>
      <c r="AB25" s="69">
        <f t="shared" ca="1" si="27"/>
        <v>-68.94161197864014</v>
      </c>
      <c r="AC25" s="69">
        <f t="shared" ca="1" si="28"/>
        <v>109.36631130634518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6.3000000000000007</v>
      </c>
      <c r="AG25" s="78">
        <f t="shared" si="36"/>
        <v>200</v>
      </c>
      <c r="AH25" s="60">
        <f t="shared" si="36"/>
        <v>50</v>
      </c>
      <c r="AI25" s="60">
        <f t="shared" si="36"/>
        <v>315.00000000000006</v>
      </c>
      <c r="AJ25" s="60">
        <f t="shared" si="36"/>
        <v>10315</v>
      </c>
      <c r="AK25" s="60">
        <f t="shared" si="36"/>
        <v>348.94161197863974</v>
      </c>
      <c r="AL25" s="60">
        <f t="shared" si="36"/>
        <v>6.9788322395727951</v>
      </c>
      <c r="AM25" s="60">
        <f t="shared" ca="1" si="36"/>
        <v>-176.3503701818438</v>
      </c>
      <c r="AN25" s="60">
        <f t="shared" ca="1" si="36"/>
        <v>-176.3503701818438</v>
      </c>
      <c r="AO25" s="60">
        <f t="shared" ca="1" si="36"/>
        <v>176.3503701818438</v>
      </c>
      <c r="AP25" s="63">
        <f t="shared" si="3"/>
        <v>35</v>
      </c>
      <c r="AQ25" s="62">
        <f t="shared" si="4"/>
        <v>1.419608319102339</v>
      </c>
      <c r="AR25" s="62">
        <f t="shared" si="5"/>
        <v>70.980415955116953</v>
      </c>
      <c r="AS25" s="62">
        <f t="shared" si="6"/>
        <v>141.96083191023391</v>
      </c>
      <c r="AT25" s="62">
        <f t="shared" si="7"/>
        <v>-70.980415955116953</v>
      </c>
      <c r="AU25" s="62">
        <f t="shared" si="8"/>
        <v>354.90207977558475</v>
      </c>
      <c r="AV25" s="62">
        <f t="shared" si="9"/>
        <v>-141.96083191023391</v>
      </c>
      <c r="AW25" s="63">
        <f t="shared" si="30"/>
        <v>212.94124786535085</v>
      </c>
      <c r="AX25" s="61" t="str">
        <f t="shared" ca="1" si="11"/>
        <v>VINTO</v>
      </c>
      <c r="AY25" s="69">
        <f t="shared" ca="1" si="31"/>
        <v>10138.649629818156</v>
      </c>
      <c r="AZ25" s="51">
        <f t="shared" si="12"/>
        <v>496.86291168581869</v>
      </c>
      <c r="BA25" s="55">
        <f t="shared" ca="1" si="13"/>
        <v>5.003121442575794E-2</v>
      </c>
      <c r="BB25" s="55">
        <f t="shared" ca="1" si="32"/>
        <v>3.0887187252210673</v>
      </c>
      <c r="BC25" s="64">
        <f t="shared" ca="1" si="14"/>
        <v>143.99963588671071</v>
      </c>
      <c r="BE25" s="52" t="str">
        <f t="shared" ca="1" si="15"/>
        <v/>
      </c>
      <c r="BF25" s="52">
        <f t="shared" ca="1" si="16"/>
        <v>18.299999999999976</v>
      </c>
      <c r="BG25" s="52">
        <f t="shared" ca="1" si="17"/>
        <v>18.299999999999976</v>
      </c>
      <c r="BH25" s="52">
        <f t="shared" ca="1" si="18"/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19"/>
        <v>0.11635992640128934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2"/>
      <c r="P26" s="2"/>
      <c r="Q26" s="1">
        <f t="shared" ca="1" si="33"/>
        <v>8.69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9931.0583880213599</v>
      </c>
      <c r="AB26" s="69">
        <f t="shared" ca="1" si="27"/>
        <v>-68.94161197864014</v>
      </c>
      <c r="AC26" s="69">
        <f t="shared" ca="1" si="28"/>
        <v>109.36631130634518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6.3000000000000007</v>
      </c>
      <c r="AG26" s="78">
        <f t="shared" si="39"/>
        <v>200</v>
      </c>
      <c r="AH26" s="60">
        <f t="shared" si="39"/>
        <v>50</v>
      </c>
      <c r="AI26" s="60">
        <f t="shared" si="39"/>
        <v>315.00000000000006</v>
      </c>
      <c r="AJ26" s="60">
        <f t="shared" si="39"/>
        <v>10315</v>
      </c>
      <c r="AK26" s="60">
        <f t="shared" si="39"/>
        <v>348.94161197863974</v>
      </c>
      <c r="AL26" s="60">
        <f t="shared" si="39"/>
        <v>6.9788322395727951</v>
      </c>
      <c r="AM26" s="60">
        <f t="shared" ca="1" si="39"/>
        <v>-176.3503701818438</v>
      </c>
      <c r="AN26" s="60">
        <f t="shared" ca="1" si="39"/>
        <v>-176.3503701818438</v>
      </c>
      <c r="AO26" s="60">
        <f t="shared" ca="1" si="39"/>
        <v>176.3503701818438</v>
      </c>
      <c r="AP26" s="63">
        <f t="shared" si="3"/>
        <v>35</v>
      </c>
      <c r="AQ26" s="62">
        <f t="shared" si="4"/>
        <v>1.4219138593171872</v>
      </c>
      <c r="AR26" s="62">
        <f t="shared" si="5"/>
        <v>71.095692965859357</v>
      </c>
      <c r="AS26" s="62">
        <f t="shared" si="6"/>
        <v>142.19138593171871</v>
      </c>
      <c r="AT26" s="62">
        <f t="shared" si="7"/>
        <v>-71.095692965859357</v>
      </c>
      <c r="AU26" s="62">
        <f t="shared" si="8"/>
        <v>355.4784648292968</v>
      </c>
      <c r="AV26" s="62">
        <f t="shared" si="9"/>
        <v>-142.19138593171871</v>
      </c>
      <c r="AW26" s="63">
        <f t="shared" si="30"/>
        <v>213.28707889757808</v>
      </c>
      <c r="AX26" s="61" t="str">
        <f t="shared" ca="1" si="11"/>
        <v>VINTO</v>
      </c>
      <c r="AY26" s="69">
        <f t="shared" ca="1" si="31"/>
        <v>10138.649629818156</v>
      </c>
      <c r="AZ26" s="51">
        <f t="shared" si="12"/>
        <v>497.66985076101548</v>
      </c>
      <c r="BA26" s="55">
        <f t="shared" ca="1" si="13"/>
        <v>5.0112468512046482E-2</v>
      </c>
      <c r="BB26" s="55">
        <f t="shared" ca="1" si="32"/>
        <v>3.0937350139660187</v>
      </c>
      <c r="BC26" s="64">
        <f t="shared" ca="1" si="14"/>
        <v>144.34546691893794</v>
      </c>
      <c r="BE26" s="52" t="str">
        <f t="shared" ca="1" si="15"/>
        <v/>
      </c>
      <c r="BF26" s="52">
        <f t="shared" ca="1" si="16"/>
        <v>18.199999999999974</v>
      </c>
      <c r="BG26" s="52">
        <f t="shared" ca="1" si="17"/>
        <v>18.199999999999974</v>
      </c>
      <c r="BH26" s="52">
        <f t="shared" ca="1" si="18"/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19"/>
        <v>0.11635992640128934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2"/>
      <c r="P27" s="2"/>
      <c r="Q27" s="1">
        <f t="shared" ca="1" si="33"/>
        <v>8.69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9931.0583880213599</v>
      </c>
      <c r="AB27" s="69">
        <f t="shared" ca="1" si="27"/>
        <v>-68.94161197864014</v>
      </c>
      <c r="AC27" s="69">
        <f t="shared" ca="1" si="28"/>
        <v>109.36631130634518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6.3000000000000007</v>
      </c>
      <c r="AG27" s="78">
        <f t="shared" si="39"/>
        <v>200</v>
      </c>
      <c r="AH27" s="60">
        <f t="shared" si="39"/>
        <v>50</v>
      </c>
      <c r="AI27" s="60">
        <f t="shared" si="39"/>
        <v>315.00000000000006</v>
      </c>
      <c r="AJ27" s="60">
        <f t="shared" si="39"/>
        <v>10315</v>
      </c>
      <c r="AK27" s="60">
        <f t="shared" si="39"/>
        <v>348.94161197863974</v>
      </c>
      <c r="AL27" s="60">
        <f t="shared" si="39"/>
        <v>6.9788322395727951</v>
      </c>
      <c r="AM27" s="60">
        <f t="shared" ca="1" si="39"/>
        <v>-176.3503701818438</v>
      </c>
      <c r="AN27" s="60">
        <f t="shared" ca="1" si="39"/>
        <v>-176.3503701818438</v>
      </c>
      <c r="AO27" s="60">
        <f t="shared" ca="1" si="39"/>
        <v>176.3503701818438</v>
      </c>
      <c r="AP27" s="63">
        <f t="shared" si="3"/>
        <v>35</v>
      </c>
      <c r="AQ27" s="62">
        <f t="shared" si="4"/>
        <v>1.4242448751145198</v>
      </c>
      <c r="AR27" s="62">
        <f t="shared" si="5"/>
        <v>71.212243755725993</v>
      </c>
      <c r="AS27" s="62">
        <f t="shared" si="6"/>
        <v>142.42448751145199</v>
      </c>
      <c r="AT27" s="62">
        <f t="shared" si="7"/>
        <v>-71.212243755725993</v>
      </c>
      <c r="AU27" s="62">
        <f t="shared" si="8"/>
        <v>356.06121877862995</v>
      </c>
      <c r="AV27" s="62">
        <f t="shared" si="9"/>
        <v>-142.42448751145199</v>
      </c>
      <c r="AW27" s="63">
        <f t="shared" si="30"/>
        <v>213.63673126717796</v>
      </c>
      <c r="AX27" s="61" t="str">
        <f t="shared" ca="1" si="11"/>
        <v>VINTO</v>
      </c>
      <c r="AY27" s="69">
        <f t="shared" ca="1" si="31"/>
        <v>10138.649629818156</v>
      </c>
      <c r="AZ27" s="51">
        <f t="shared" si="12"/>
        <v>498.48570629008196</v>
      </c>
      <c r="BA27" s="55">
        <f t="shared" ca="1" si="13"/>
        <v>5.0194620433542642E-2</v>
      </c>
      <c r="BB27" s="55">
        <f t="shared" ca="1" si="32"/>
        <v>3.0988067313158858</v>
      </c>
      <c r="BC27" s="64">
        <f t="shared" ca="1" si="14"/>
        <v>144.69511928853782</v>
      </c>
      <c r="BE27" s="52" t="str">
        <f t="shared" ca="1" si="15"/>
        <v/>
      </c>
      <c r="BF27" s="52">
        <f t="shared" ca="1" si="16"/>
        <v>18.099999999999973</v>
      </c>
      <c r="BG27" s="52">
        <f t="shared" ca="1" si="17"/>
        <v>18.099999999999973</v>
      </c>
      <c r="BH27" s="52">
        <f t="shared" ca="1" si="18"/>
        <v>18.099999999999973</v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94.182003679935562</v>
      </c>
      <c r="N28" s="6">
        <f>IF(H3&gt;J4,"VINTO",M28-L28-K3)</f>
        <v>-289.75960829870417</v>
      </c>
      <c r="O28" s="2">
        <f>N28</f>
        <v>-289.75960829870417</v>
      </c>
      <c r="P28" s="2">
        <f>-O28</f>
        <v>289.75960829870417</v>
      </c>
      <c r="Q28" s="1">
        <f t="shared" ca="1" si="33"/>
        <v>8.69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9931.0583880213599</v>
      </c>
      <c r="AB28" s="69">
        <f t="shared" ca="1" si="27"/>
        <v>-68.94161197864014</v>
      </c>
      <c r="AC28" s="69">
        <f t="shared" ca="1" si="28"/>
        <v>109.36631130634518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6.3000000000000007</v>
      </c>
      <c r="AG28" s="78">
        <f t="shared" si="39"/>
        <v>200</v>
      </c>
      <c r="AH28" s="60">
        <f t="shared" si="39"/>
        <v>50</v>
      </c>
      <c r="AI28" s="60">
        <f t="shared" si="39"/>
        <v>315.00000000000006</v>
      </c>
      <c r="AJ28" s="60">
        <f t="shared" si="39"/>
        <v>10315</v>
      </c>
      <c r="AK28" s="60">
        <f t="shared" si="39"/>
        <v>348.94161197863974</v>
      </c>
      <c r="AL28" s="60">
        <f t="shared" si="39"/>
        <v>6.9788322395727951</v>
      </c>
      <c r="AM28" s="60">
        <f t="shared" ca="1" si="39"/>
        <v>-176.3503701818438</v>
      </c>
      <c r="AN28" s="60">
        <f t="shared" ca="1" si="39"/>
        <v>-176.3503701818438</v>
      </c>
      <c r="AO28" s="60">
        <f t="shared" ca="1" si="39"/>
        <v>176.3503701818438</v>
      </c>
      <c r="AP28" s="63">
        <f t="shared" si="3"/>
        <v>35</v>
      </c>
      <c r="AQ28" s="62">
        <f t="shared" si="4"/>
        <v>1.4266017910873781</v>
      </c>
      <c r="AR28" s="62">
        <f t="shared" si="5"/>
        <v>71.330089554368897</v>
      </c>
      <c r="AS28" s="62">
        <f t="shared" si="6"/>
        <v>142.66017910873779</v>
      </c>
      <c r="AT28" s="62">
        <f t="shared" si="7"/>
        <v>-71.330089554368897</v>
      </c>
      <c r="AU28" s="62">
        <f t="shared" si="8"/>
        <v>356.65044777184448</v>
      </c>
      <c r="AV28" s="62">
        <f t="shared" si="9"/>
        <v>-142.66017910873779</v>
      </c>
      <c r="AW28" s="63">
        <f t="shared" si="30"/>
        <v>213.99026866310669</v>
      </c>
      <c r="AX28" s="61" t="str">
        <f t="shared" ca="1" si="11"/>
        <v>VINTO</v>
      </c>
      <c r="AY28" s="69">
        <f t="shared" ca="1" si="31"/>
        <v>10138.649629818156</v>
      </c>
      <c r="AZ28" s="51">
        <f t="shared" si="12"/>
        <v>499.31062688058228</v>
      </c>
      <c r="BA28" s="55">
        <f t="shared" ca="1" si="13"/>
        <v>5.0277685154166508E-2</v>
      </c>
      <c r="BB28" s="55">
        <f t="shared" ca="1" si="32"/>
        <v>3.1039348010807508</v>
      </c>
      <c r="BC28" s="64">
        <f t="shared" ca="1" si="14"/>
        <v>145.04865668446655</v>
      </c>
      <c r="BE28" s="52" t="str">
        <f t="shared" ca="1" si="15"/>
        <v/>
      </c>
      <c r="BF28" s="52">
        <f t="shared" ca="1" si="16"/>
        <v>17.999999999999972</v>
      </c>
      <c r="BG28" s="52">
        <f t="shared" ca="1" si="17"/>
        <v>17.999999999999972</v>
      </c>
      <c r="BH28" s="52">
        <f t="shared" ca="1" si="18"/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9931.0583880213599</v>
      </c>
      <c r="AB29" s="69">
        <f t="shared" ca="1" si="27"/>
        <v>-68.94161197864014</v>
      </c>
      <c r="AC29" s="69">
        <f t="shared" ca="1" si="28"/>
        <v>109.36631130634518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6.3000000000000007</v>
      </c>
      <c r="AG29" s="78">
        <f t="shared" si="39"/>
        <v>200</v>
      </c>
      <c r="AH29" s="60">
        <f t="shared" si="39"/>
        <v>50</v>
      </c>
      <c r="AI29" s="60">
        <f t="shared" si="39"/>
        <v>315.00000000000006</v>
      </c>
      <c r="AJ29" s="60">
        <f t="shared" si="39"/>
        <v>10315</v>
      </c>
      <c r="AK29" s="60">
        <f t="shared" si="39"/>
        <v>348.94161197863974</v>
      </c>
      <c r="AL29" s="60">
        <f t="shared" si="39"/>
        <v>6.9788322395727951</v>
      </c>
      <c r="AM29" s="60">
        <f t="shared" ca="1" si="39"/>
        <v>-176.3503701818438</v>
      </c>
      <c r="AN29" s="60">
        <f t="shared" ca="1" si="39"/>
        <v>-176.3503701818438</v>
      </c>
      <c r="AO29" s="60">
        <f t="shared" ca="1" si="39"/>
        <v>176.3503701818438</v>
      </c>
      <c r="AP29" s="63">
        <f t="shared" si="3"/>
        <v>35</v>
      </c>
      <c r="AQ29" s="62">
        <f t="shared" si="4"/>
        <v>1.4289850413169167</v>
      </c>
      <c r="AR29" s="62">
        <f t="shared" si="5"/>
        <v>71.44925206584584</v>
      </c>
      <c r="AS29" s="62">
        <f t="shared" si="6"/>
        <v>142.89850413169168</v>
      </c>
      <c r="AT29" s="62">
        <f t="shared" si="7"/>
        <v>-71.44925206584584</v>
      </c>
      <c r="AU29" s="62">
        <f t="shared" si="8"/>
        <v>357.24626032922919</v>
      </c>
      <c r="AV29" s="62">
        <f t="shared" si="9"/>
        <v>-142.89850413169168</v>
      </c>
      <c r="AW29" s="63">
        <f t="shared" si="30"/>
        <v>214.34775619753751</v>
      </c>
      <c r="AX29" s="61" t="str">
        <f t="shared" ca="1" si="11"/>
        <v>VINTO</v>
      </c>
      <c r="AY29" s="69">
        <f t="shared" ca="1" si="31"/>
        <v>10138.649629818156</v>
      </c>
      <c r="AZ29" s="51">
        <f t="shared" si="12"/>
        <v>500.1447644609209</v>
      </c>
      <c r="BA29" s="55">
        <f t="shared" ca="1" si="13"/>
        <v>5.0361677972227542E-2</v>
      </c>
      <c r="BB29" s="55">
        <f t="shared" ca="1" si="32"/>
        <v>3.1091201677144986</v>
      </c>
      <c r="BC29" s="64">
        <f t="shared" ca="1" si="14"/>
        <v>145.40614421889737</v>
      </c>
      <c r="BE29" s="52" t="str">
        <f t="shared" ca="1" si="15"/>
        <v/>
      </c>
      <c r="BF29" s="52">
        <f t="shared" ca="1" si="16"/>
        <v>17.89999999999997</v>
      </c>
      <c r="BG29" s="52">
        <f t="shared" ca="1" si="17"/>
        <v>17.89999999999997</v>
      </c>
      <c r="BH29" s="52">
        <f t="shared" ca="1" si="18"/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9931.0583880213599</v>
      </c>
      <c r="AB30" s="69">
        <f t="shared" ca="1" si="27"/>
        <v>-68.94161197864014</v>
      </c>
      <c r="AC30" s="69">
        <f t="shared" ca="1" si="28"/>
        <v>109.36631130634518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6.3000000000000007</v>
      </c>
      <c r="AG30" s="78">
        <f t="shared" si="39"/>
        <v>200</v>
      </c>
      <c r="AH30" s="60">
        <f t="shared" si="39"/>
        <v>50</v>
      </c>
      <c r="AI30" s="60">
        <f t="shared" si="39"/>
        <v>315.00000000000006</v>
      </c>
      <c r="AJ30" s="60">
        <f t="shared" si="39"/>
        <v>10315</v>
      </c>
      <c r="AK30" s="60">
        <f t="shared" si="39"/>
        <v>348.94161197863974</v>
      </c>
      <c r="AL30" s="60">
        <f t="shared" si="39"/>
        <v>6.9788322395727951</v>
      </c>
      <c r="AM30" s="60">
        <f t="shared" ca="1" si="39"/>
        <v>-176.3503701818438</v>
      </c>
      <c r="AN30" s="60">
        <f t="shared" ca="1" si="39"/>
        <v>-176.3503701818438</v>
      </c>
      <c r="AO30" s="60">
        <f t="shared" ca="1" si="39"/>
        <v>176.3503701818438</v>
      </c>
      <c r="AP30" s="63">
        <f t="shared" si="3"/>
        <v>35</v>
      </c>
      <c r="AQ30" s="62">
        <f t="shared" si="4"/>
        <v>1.4313950696389219</v>
      </c>
      <c r="AR30" s="62">
        <f t="shared" si="5"/>
        <v>71.569753481946094</v>
      </c>
      <c r="AS30" s="62">
        <f t="shared" si="6"/>
        <v>143.13950696389219</v>
      </c>
      <c r="AT30" s="62">
        <f t="shared" si="7"/>
        <v>-71.569753481946094</v>
      </c>
      <c r="AU30" s="62">
        <f t="shared" si="8"/>
        <v>357.8487674097305</v>
      </c>
      <c r="AV30" s="62">
        <f t="shared" si="9"/>
        <v>-143.13950696389219</v>
      </c>
      <c r="AW30" s="63">
        <f t="shared" si="30"/>
        <v>214.70926044583831</v>
      </c>
      <c r="AX30" s="61" t="str">
        <f t="shared" ca="1" si="11"/>
        <v>VINTO</v>
      </c>
      <c r="AY30" s="69">
        <f t="shared" ca="1" si="31"/>
        <v>10138.649629818156</v>
      </c>
      <c r="AZ30" s="51">
        <f t="shared" si="12"/>
        <v>500.98827437362263</v>
      </c>
      <c r="BA30" s="55">
        <f t="shared" ca="1" si="13"/>
        <v>5.044661452981733E-2</v>
      </c>
      <c r="BB30" s="55">
        <f t="shared" ca="1" si="32"/>
        <v>3.1143637968946924</v>
      </c>
      <c r="BC30" s="64">
        <f t="shared" ca="1" si="14"/>
        <v>145.76764846719817</v>
      </c>
      <c r="BE30" s="52" t="str">
        <f t="shared" ca="1" si="15"/>
        <v/>
      </c>
      <c r="BF30" s="52">
        <f t="shared" ca="1" si="16"/>
        <v>17.799999999999969</v>
      </c>
      <c r="BG30" s="52">
        <f t="shared" ca="1" si="17"/>
        <v>17.799999999999969</v>
      </c>
      <c r="BH30" s="52">
        <f t="shared" ca="1" si="18"/>
        <v>17.799999999999969</v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9931.0583880213599</v>
      </c>
      <c r="AB31" s="69">
        <f t="shared" ca="1" si="27"/>
        <v>-68.94161197864014</v>
      </c>
      <c r="AC31" s="69">
        <f t="shared" ca="1" si="28"/>
        <v>109.36631130634518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6.3000000000000007</v>
      </c>
      <c r="AG31" s="78">
        <f t="shared" si="39"/>
        <v>200</v>
      </c>
      <c r="AH31" s="60">
        <f t="shared" si="39"/>
        <v>50</v>
      </c>
      <c r="AI31" s="60">
        <f t="shared" si="39"/>
        <v>315.00000000000006</v>
      </c>
      <c r="AJ31" s="60">
        <f t="shared" si="39"/>
        <v>10315</v>
      </c>
      <c r="AK31" s="60">
        <f t="shared" si="39"/>
        <v>348.94161197863974</v>
      </c>
      <c r="AL31" s="60">
        <f t="shared" si="39"/>
        <v>6.9788322395727951</v>
      </c>
      <c r="AM31" s="60">
        <f t="shared" ca="1" si="39"/>
        <v>-176.3503701818438</v>
      </c>
      <c r="AN31" s="60">
        <f t="shared" ca="1" si="39"/>
        <v>-176.3503701818438</v>
      </c>
      <c r="AO31" s="60">
        <f t="shared" ca="1" si="39"/>
        <v>176.3503701818438</v>
      </c>
      <c r="AP31" s="63">
        <f t="shared" si="3"/>
        <v>35</v>
      </c>
      <c r="AQ31" s="62">
        <f t="shared" si="4"/>
        <v>1.4338323299193678</v>
      </c>
      <c r="AR31" s="62">
        <f t="shared" si="5"/>
        <v>71.69161649596839</v>
      </c>
      <c r="AS31" s="62">
        <f t="shared" si="6"/>
        <v>143.38323299193678</v>
      </c>
      <c r="AT31" s="62">
        <f t="shared" si="7"/>
        <v>-71.69161649596839</v>
      </c>
      <c r="AU31" s="62">
        <f t="shared" si="8"/>
        <v>358.45808247984195</v>
      </c>
      <c r="AV31" s="62">
        <f t="shared" si="9"/>
        <v>-143.38323299193678</v>
      </c>
      <c r="AW31" s="63">
        <f t="shared" si="30"/>
        <v>215.07484948790517</v>
      </c>
      <c r="AX31" s="61" t="str">
        <f t="shared" ca="1" si="11"/>
        <v>VINTO</v>
      </c>
      <c r="AY31" s="69">
        <f t="shared" ca="1" si="31"/>
        <v>10138.649629818156</v>
      </c>
      <c r="AZ31" s="51">
        <f t="shared" si="12"/>
        <v>501.84131547177873</v>
      </c>
      <c r="BA31" s="55">
        <f t="shared" ca="1" si="13"/>
        <v>5.0532510822521144E-2</v>
      </c>
      <c r="BB31" s="55">
        <f t="shared" ca="1" si="32"/>
        <v>3.1196666761221192</v>
      </c>
      <c r="BC31" s="64">
        <f t="shared" ca="1" si="14"/>
        <v>146.13323750926503</v>
      </c>
      <c r="BE31" s="52" t="str">
        <f t="shared" ca="1" si="15"/>
        <v/>
      </c>
      <c r="BF31" s="52">
        <f t="shared" ca="1" si="16"/>
        <v>17.699999999999967</v>
      </c>
      <c r="BG31" s="52">
        <f t="shared" ca="1" si="17"/>
        <v>17.699999999999967</v>
      </c>
      <c r="BH31" s="52">
        <f t="shared" ca="1" si="18"/>
        <v>17.699999999999967</v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9931.0583880213599</v>
      </c>
      <c r="AB32" s="69">
        <f t="shared" ca="1" si="27"/>
        <v>-68.94161197864014</v>
      </c>
      <c r="AC32" s="69">
        <f t="shared" ca="1" si="28"/>
        <v>109.36631130634518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6.3000000000000007</v>
      </c>
      <c r="AG32" s="78">
        <f t="shared" si="39"/>
        <v>200</v>
      </c>
      <c r="AH32" s="60">
        <f t="shared" si="39"/>
        <v>50</v>
      </c>
      <c r="AI32" s="60">
        <f t="shared" si="39"/>
        <v>315.00000000000006</v>
      </c>
      <c r="AJ32" s="60">
        <f t="shared" si="39"/>
        <v>10315</v>
      </c>
      <c r="AK32" s="60">
        <f t="shared" si="39"/>
        <v>348.94161197863974</v>
      </c>
      <c r="AL32" s="60">
        <f t="shared" si="39"/>
        <v>6.9788322395727951</v>
      </c>
      <c r="AM32" s="60">
        <f t="shared" ca="1" si="39"/>
        <v>-176.3503701818438</v>
      </c>
      <c r="AN32" s="60">
        <f t="shared" ca="1" si="39"/>
        <v>-176.3503701818438</v>
      </c>
      <c r="AO32" s="60">
        <f t="shared" ca="1" si="39"/>
        <v>176.3503701818438</v>
      </c>
      <c r="AP32" s="63">
        <f t="shared" si="3"/>
        <v>35</v>
      </c>
      <c r="AQ32" s="62">
        <f t="shared" si="4"/>
        <v>1.4362972863393642</v>
      </c>
      <c r="AR32" s="62">
        <f t="shared" si="5"/>
        <v>71.814864316968212</v>
      </c>
      <c r="AS32" s="62">
        <f t="shared" si="6"/>
        <v>143.62972863393642</v>
      </c>
      <c r="AT32" s="62">
        <f t="shared" si="7"/>
        <v>-71.814864316968212</v>
      </c>
      <c r="AU32" s="62">
        <f t="shared" si="8"/>
        <v>359.07432158484107</v>
      </c>
      <c r="AV32" s="62">
        <f t="shared" si="9"/>
        <v>-143.62972863393642</v>
      </c>
      <c r="AW32" s="63">
        <f t="shared" si="30"/>
        <v>215.44459295090465</v>
      </c>
      <c r="AX32" s="61" t="str">
        <f t="shared" ca="1" si="11"/>
        <v>VINTO</v>
      </c>
      <c r="AY32" s="69">
        <f t="shared" ca="1" si="31"/>
        <v>10138.649629818156</v>
      </c>
      <c r="AZ32" s="51">
        <f t="shared" si="12"/>
        <v>502.70405021877747</v>
      </c>
      <c r="BA32" s="55">
        <f t="shared" ca="1" si="13"/>
        <v>5.0619383209460217E-2</v>
      </c>
      <c r="BB32" s="55">
        <f t="shared" ca="1" si="32"/>
        <v>3.1250298153407678</v>
      </c>
      <c r="BC32" s="64">
        <f t="shared" ca="1" si="14"/>
        <v>146.50298097226451</v>
      </c>
      <c r="BE32" s="52" t="str">
        <f t="shared" ca="1" si="15"/>
        <v/>
      </c>
      <c r="BF32" s="52">
        <f t="shared" ca="1" si="16"/>
        <v>17.599999999999966</v>
      </c>
      <c r="BG32" s="52">
        <f t="shared" ca="1" si="17"/>
        <v>17.599999999999966</v>
      </c>
      <c r="BH32" s="52">
        <f t="shared" ca="1" si="18"/>
        <v>17.599999999999966</v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9931.0583880213599</v>
      </c>
      <c r="AB33" s="69">
        <f t="shared" ca="1" si="27"/>
        <v>-68.94161197864014</v>
      </c>
      <c r="AC33" s="69">
        <f t="shared" ca="1" si="28"/>
        <v>109.36631130634518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6.3000000000000007</v>
      </c>
      <c r="AG33" s="78">
        <f t="shared" si="39"/>
        <v>200</v>
      </c>
      <c r="AH33" s="60">
        <f t="shared" si="39"/>
        <v>50</v>
      </c>
      <c r="AI33" s="60">
        <f t="shared" si="39"/>
        <v>315.00000000000006</v>
      </c>
      <c r="AJ33" s="60">
        <f t="shared" si="39"/>
        <v>10315</v>
      </c>
      <c r="AK33" s="60">
        <f t="shared" si="39"/>
        <v>348.94161197863974</v>
      </c>
      <c r="AL33" s="60">
        <f t="shared" si="39"/>
        <v>6.9788322395727951</v>
      </c>
      <c r="AM33" s="60">
        <f t="shared" ca="1" si="39"/>
        <v>-176.3503701818438</v>
      </c>
      <c r="AN33" s="60">
        <f t="shared" ca="1" si="39"/>
        <v>-176.3503701818438</v>
      </c>
      <c r="AO33" s="60">
        <f t="shared" ca="1" si="39"/>
        <v>176.3503701818438</v>
      </c>
      <c r="AP33" s="63">
        <f t="shared" si="3"/>
        <v>35</v>
      </c>
      <c r="AQ33" s="62">
        <f t="shared" si="4"/>
        <v>1.4387904136898748</v>
      </c>
      <c r="AR33" s="62">
        <f t="shared" si="5"/>
        <v>71.939520684493743</v>
      </c>
      <c r="AS33" s="62">
        <f t="shared" si="6"/>
        <v>143.87904136898749</v>
      </c>
      <c r="AT33" s="62">
        <f t="shared" si="7"/>
        <v>-71.939520684493743</v>
      </c>
      <c r="AU33" s="62">
        <f t="shared" si="8"/>
        <v>359.69760342246872</v>
      </c>
      <c r="AV33" s="62">
        <f t="shared" si="9"/>
        <v>-143.87904136898749</v>
      </c>
      <c r="AW33" s="63">
        <f t="shared" si="30"/>
        <v>215.81856205348123</v>
      </c>
      <c r="AX33" s="61" t="str">
        <f t="shared" ca="1" si="11"/>
        <v>VINTO</v>
      </c>
      <c r="AY33" s="69">
        <f t="shared" ca="1" si="31"/>
        <v>10138.649629818156</v>
      </c>
      <c r="AZ33" s="51">
        <f t="shared" si="12"/>
        <v>503.5766447914562</v>
      </c>
      <c r="BA33" s="55">
        <f t="shared" ca="1" si="13"/>
        <v>5.0707248423678596E-2</v>
      </c>
      <c r="BB33" s="55">
        <f t="shared" ca="1" si="32"/>
        <v>3.1304542475790571</v>
      </c>
      <c r="BC33" s="64">
        <f t="shared" ca="1" si="14"/>
        <v>146.87695007484109</v>
      </c>
      <c r="BE33" s="52" t="str">
        <f t="shared" ca="1" si="15"/>
        <v/>
      </c>
      <c r="BF33" s="52">
        <f t="shared" ca="1" si="16"/>
        <v>17.499999999999964</v>
      </c>
      <c r="BG33" s="52">
        <f t="shared" ca="1" si="17"/>
        <v>17.499999999999964</v>
      </c>
      <c r="BH33" s="52">
        <f t="shared" ca="1" si="18"/>
        <v>17.499999999999964</v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9931.0583880213599</v>
      </c>
      <c r="AB34" s="69">
        <f t="shared" ca="1" si="27"/>
        <v>-68.94161197864014</v>
      </c>
      <c r="AC34" s="69">
        <f t="shared" ca="1" si="28"/>
        <v>109.36631130634518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6.3000000000000007</v>
      </c>
      <c r="AG34" s="78">
        <f t="shared" si="39"/>
        <v>200</v>
      </c>
      <c r="AH34" s="60">
        <f t="shared" si="39"/>
        <v>50</v>
      </c>
      <c r="AI34" s="60">
        <f t="shared" si="39"/>
        <v>315.00000000000006</v>
      </c>
      <c r="AJ34" s="60">
        <f t="shared" si="39"/>
        <v>10315</v>
      </c>
      <c r="AK34" s="60">
        <f t="shared" si="39"/>
        <v>348.94161197863974</v>
      </c>
      <c r="AL34" s="60">
        <f t="shared" si="39"/>
        <v>6.9788322395727951</v>
      </c>
      <c r="AM34" s="60">
        <f t="shared" ca="1" si="39"/>
        <v>-176.3503701818438</v>
      </c>
      <c r="AN34" s="60">
        <f t="shared" ca="1" si="39"/>
        <v>-176.3503701818438</v>
      </c>
      <c r="AO34" s="60">
        <f t="shared" ca="1" si="39"/>
        <v>176.3503701818438</v>
      </c>
      <c r="AP34" s="63">
        <f t="shared" si="3"/>
        <v>35</v>
      </c>
      <c r="AQ34" s="62">
        <f t="shared" si="4"/>
        <v>1.4413121976765984</v>
      </c>
      <c r="AR34" s="62">
        <f t="shared" si="5"/>
        <v>72.065609883829922</v>
      </c>
      <c r="AS34" s="62">
        <f t="shared" si="6"/>
        <v>144.13121976765984</v>
      </c>
      <c r="AT34" s="62">
        <f t="shared" si="7"/>
        <v>-72.065609883829922</v>
      </c>
      <c r="AU34" s="62">
        <f t="shared" si="8"/>
        <v>360.32804941914958</v>
      </c>
      <c r="AV34" s="62">
        <f t="shared" si="9"/>
        <v>-144.13121976765984</v>
      </c>
      <c r="AW34" s="63">
        <f t="shared" si="30"/>
        <v>216.19682965148974</v>
      </c>
      <c r="AX34" s="61" t="str">
        <f t="shared" ca="1" si="11"/>
        <v>VINTO</v>
      </c>
      <c r="AY34" s="69">
        <f t="shared" ca="1" si="31"/>
        <v>10138.649629818156</v>
      </c>
      <c r="AZ34" s="51">
        <f t="shared" si="12"/>
        <v>504.45926918680948</v>
      </c>
      <c r="BA34" s="55">
        <f t="shared" ca="1" si="13"/>
        <v>5.0796123582888E-2</v>
      </c>
      <c r="BB34" s="55">
        <f t="shared" ca="1" si="32"/>
        <v>3.1359410296131891</v>
      </c>
      <c r="BC34" s="64">
        <f t="shared" ca="1" si="14"/>
        <v>147.2552176728496</v>
      </c>
      <c r="BE34" s="52" t="str">
        <f t="shared" ca="1" si="15"/>
        <v/>
      </c>
      <c r="BF34" s="52">
        <f t="shared" ca="1" si="16"/>
        <v>17.399999999999963</v>
      </c>
      <c r="BG34" s="52">
        <f t="shared" ca="1" si="17"/>
        <v>17.399999999999963</v>
      </c>
      <c r="BH34" s="52">
        <f t="shared" ca="1" si="18"/>
        <v>17.399999999999963</v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9931.0583880213599</v>
      </c>
      <c r="AB35" s="69">
        <f t="shared" ca="1" si="27"/>
        <v>-68.94161197864014</v>
      </c>
      <c r="AC35" s="69">
        <f t="shared" ca="1" si="28"/>
        <v>109.36631130634518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6.3000000000000007</v>
      </c>
      <c r="AG35" s="78">
        <f t="shared" si="39"/>
        <v>200</v>
      </c>
      <c r="AH35" s="60">
        <f t="shared" si="39"/>
        <v>50</v>
      </c>
      <c r="AI35" s="60">
        <f t="shared" si="39"/>
        <v>315.00000000000006</v>
      </c>
      <c r="AJ35" s="60">
        <f t="shared" si="39"/>
        <v>10315</v>
      </c>
      <c r="AK35" s="60">
        <f t="shared" si="39"/>
        <v>348.94161197863974</v>
      </c>
      <c r="AL35" s="60">
        <f t="shared" si="39"/>
        <v>6.9788322395727951</v>
      </c>
      <c r="AM35" s="60">
        <f t="shared" ca="1" si="39"/>
        <v>-176.3503701818438</v>
      </c>
      <c r="AN35" s="60">
        <f t="shared" ca="1" si="39"/>
        <v>-176.3503701818438</v>
      </c>
      <c r="AO35" s="60">
        <f t="shared" ca="1" si="39"/>
        <v>176.3503701818438</v>
      </c>
      <c r="AP35" s="63">
        <f t="shared" si="3"/>
        <v>35</v>
      </c>
      <c r="AQ35" s="62">
        <f t="shared" si="4"/>
        <v>1.4438631352354228</v>
      </c>
      <c r="AR35" s="62">
        <f t="shared" si="5"/>
        <v>72.193156761771135</v>
      </c>
      <c r="AS35" s="62">
        <f t="shared" si="6"/>
        <v>144.38631352354227</v>
      </c>
      <c r="AT35" s="62">
        <f t="shared" si="7"/>
        <v>-72.193156761771135</v>
      </c>
      <c r="AU35" s="62">
        <f t="shared" si="8"/>
        <v>360.96578380885569</v>
      </c>
      <c r="AV35" s="62">
        <f t="shared" si="9"/>
        <v>-144.38631352354227</v>
      </c>
      <c r="AW35" s="63">
        <f t="shared" si="30"/>
        <v>216.57947028531342</v>
      </c>
      <c r="AX35" s="61" t="str">
        <f t="shared" ca="1" si="11"/>
        <v>VINTO</v>
      </c>
      <c r="AY35" s="69">
        <f t="shared" ca="1" si="31"/>
        <v>10138.649629818156</v>
      </c>
      <c r="AZ35" s="51">
        <f t="shared" si="12"/>
        <v>505.35209733239793</v>
      </c>
      <c r="BA35" s="55">
        <f t="shared" ca="1" si="13"/>
        <v>5.0886026200585362E-2</v>
      </c>
      <c r="BB35" s="55">
        <f t="shared" ca="1" si="32"/>
        <v>3.1414912426534971</v>
      </c>
      <c r="BC35" s="64">
        <f t="shared" ca="1" si="14"/>
        <v>147.63785830667328</v>
      </c>
      <c r="BE35" s="52" t="str">
        <f t="shared" ca="1" si="15"/>
        <v/>
      </c>
      <c r="BF35" s="52">
        <f t="shared" ca="1" si="16"/>
        <v>17.299999999999962</v>
      </c>
      <c r="BG35" s="52">
        <f t="shared" ca="1" si="17"/>
        <v>17.299999999999962</v>
      </c>
      <c r="BH35" s="52">
        <f t="shared" ca="1" si="18"/>
        <v>17.299999999999962</v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9931.0583880213599</v>
      </c>
      <c r="AB36" s="69">
        <f t="shared" ca="1" si="27"/>
        <v>-68.94161197864014</v>
      </c>
      <c r="AC36" s="69">
        <f t="shared" ca="1" si="28"/>
        <v>109.36631130634518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6.3000000000000007</v>
      </c>
      <c r="AG36" s="78">
        <f t="shared" si="39"/>
        <v>200</v>
      </c>
      <c r="AH36" s="60">
        <f t="shared" si="39"/>
        <v>50</v>
      </c>
      <c r="AI36" s="60">
        <f t="shared" si="39"/>
        <v>315.00000000000006</v>
      </c>
      <c r="AJ36" s="60">
        <f t="shared" si="39"/>
        <v>10315</v>
      </c>
      <c r="AK36" s="60">
        <f t="shared" si="39"/>
        <v>348.94161197863974</v>
      </c>
      <c r="AL36" s="60">
        <f t="shared" si="39"/>
        <v>6.9788322395727951</v>
      </c>
      <c r="AM36" s="60">
        <f t="shared" ca="1" si="39"/>
        <v>-176.3503701818438</v>
      </c>
      <c r="AN36" s="60">
        <f t="shared" ca="1" si="39"/>
        <v>-176.3503701818438</v>
      </c>
      <c r="AO36" s="60">
        <f t="shared" ca="1" si="39"/>
        <v>176.3503701818438</v>
      </c>
      <c r="AP36" s="63">
        <f t="shared" si="3"/>
        <v>35</v>
      </c>
      <c r="AQ36" s="62">
        <f t="shared" si="4"/>
        <v>1.4464437348588846</v>
      </c>
      <c r="AR36" s="62">
        <f t="shared" si="5"/>
        <v>72.322186742944226</v>
      </c>
      <c r="AS36" s="62">
        <f t="shared" si="6"/>
        <v>144.64437348588845</v>
      </c>
      <c r="AT36" s="62">
        <f t="shared" si="7"/>
        <v>-72.322186742944226</v>
      </c>
      <c r="AU36" s="62">
        <f t="shared" si="8"/>
        <v>361.61093371472111</v>
      </c>
      <c r="AV36" s="62">
        <f t="shared" si="9"/>
        <v>-144.64437348588845</v>
      </c>
      <c r="AW36" s="63">
        <f t="shared" si="30"/>
        <v>216.96656022883266</v>
      </c>
      <c r="AX36" s="61" t="str">
        <f t="shared" ca="1" si="11"/>
        <v>VINTO</v>
      </c>
      <c r="AY36" s="69">
        <f t="shared" ca="1" si="31"/>
        <v>10138.649629818156</v>
      </c>
      <c r="AZ36" s="51">
        <f t="shared" si="12"/>
        <v>506.25530720060959</v>
      </c>
      <c r="BA36" s="55">
        <f t="shared" ca="1" si="13"/>
        <v>5.0976974197558284E-2</v>
      </c>
      <c r="BB36" s="55">
        <f t="shared" ca="1" si="32"/>
        <v>3.1471059930547374</v>
      </c>
      <c r="BC36" s="64">
        <f t="shared" ca="1" si="14"/>
        <v>148.02494825019252</v>
      </c>
      <c r="BE36" s="52" t="str">
        <f t="shared" ca="1" si="15"/>
        <v/>
      </c>
      <c r="BF36" s="52">
        <f t="shared" ca="1" si="16"/>
        <v>17.19999999999996</v>
      </c>
      <c r="BG36" s="52">
        <f t="shared" ca="1" si="17"/>
        <v>17.19999999999996</v>
      </c>
      <c r="BH36" s="52">
        <f t="shared" ca="1" si="18"/>
        <v>17.19999999999996</v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9931.0583880213599</v>
      </c>
      <c r="AB37" s="69">
        <f t="shared" ca="1" si="27"/>
        <v>-68.94161197864014</v>
      </c>
      <c r="AC37" s="69">
        <f t="shared" ca="1" si="28"/>
        <v>109.36631130634518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6.3000000000000007</v>
      </c>
      <c r="AG37" s="78">
        <f t="shared" si="39"/>
        <v>200</v>
      </c>
      <c r="AH37" s="60">
        <f t="shared" si="39"/>
        <v>50</v>
      </c>
      <c r="AI37" s="60">
        <f t="shared" si="39"/>
        <v>315.00000000000006</v>
      </c>
      <c r="AJ37" s="60">
        <f t="shared" si="39"/>
        <v>10315</v>
      </c>
      <c r="AK37" s="60">
        <f t="shared" si="39"/>
        <v>348.94161197863974</v>
      </c>
      <c r="AL37" s="60">
        <f t="shared" si="39"/>
        <v>6.9788322395727951</v>
      </c>
      <c r="AM37" s="60">
        <f t="shared" ca="1" si="39"/>
        <v>-176.3503701818438</v>
      </c>
      <c r="AN37" s="60">
        <f t="shared" ca="1" si="39"/>
        <v>-176.3503701818438</v>
      </c>
      <c r="AO37" s="60">
        <f t="shared" ca="1" si="39"/>
        <v>176.3503701818438</v>
      </c>
      <c r="AP37" s="63">
        <f t="shared" si="3"/>
        <v>35</v>
      </c>
      <c r="AQ37" s="62">
        <f t="shared" si="4"/>
        <v>1.4490545169340827</v>
      </c>
      <c r="AR37" s="62">
        <f t="shared" si="5"/>
        <v>72.452725846704141</v>
      </c>
      <c r="AS37" s="62">
        <f t="shared" si="6"/>
        <v>144.90545169340828</v>
      </c>
      <c r="AT37" s="62">
        <f t="shared" si="7"/>
        <v>-72.452725846704141</v>
      </c>
      <c r="AU37" s="62">
        <f t="shared" si="8"/>
        <v>362.2636292335207</v>
      </c>
      <c r="AV37" s="62">
        <f t="shared" si="9"/>
        <v>-144.90545169340828</v>
      </c>
      <c r="AW37" s="63">
        <f t="shared" si="30"/>
        <v>217.35817754011242</v>
      </c>
      <c r="AX37" s="61" t="str">
        <f t="shared" ca="1" si="11"/>
        <v>VINTO</v>
      </c>
      <c r="AY37" s="69">
        <f t="shared" ca="1" si="31"/>
        <v>10138.649629818156</v>
      </c>
      <c r="AZ37" s="51">
        <f t="shared" si="12"/>
        <v>507.16908092692898</v>
      </c>
      <c r="BA37" s="55">
        <f t="shared" ca="1" si="13"/>
        <v>5.1068985913794045E-2</v>
      </c>
      <c r="BB37" s="55">
        <f t="shared" ca="1" si="32"/>
        <v>3.1527864130513152</v>
      </c>
      <c r="BC37" s="64">
        <f t="shared" ca="1" si="14"/>
        <v>148.41656556147228</v>
      </c>
      <c r="BE37" s="52" t="str">
        <f t="shared" ca="1" si="15"/>
        <v/>
      </c>
      <c r="BF37" s="52">
        <f t="shared" ca="1" si="16"/>
        <v>17.099999999999959</v>
      </c>
      <c r="BG37" s="52">
        <f t="shared" ca="1" si="17"/>
        <v>17.099999999999959</v>
      </c>
      <c r="BH37" s="52">
        <f t="shared" ca="1" si="18"/>
        <v>17.099999999999959</v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9931.0583880213599</v>
      </c>
      <c r="AB38" s="69">
        <f t="shared" ca="1" si="27"/>
        <v>-68.94161197864014</v>
      </c>
      <c r="AC38" s="69">
        <f t="shared" ca="1" si="28"/>
        <v>109.36631130634518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6.3000000000000007</v>
      </c>
      <c r="AG38" s="78">
        <f t="shared" si="39"/>
        <v>200</v>
      </c>
      <c r="AH38" s="60">
        <f t="shared" si="39"/>
        <v>50</v>
      </c>
      <c r="AI38" s="60">
        <f t="shared" si="39"/>
        <v>315.00000000000006</v>
      </c>
      <c r="AJ38" s="60">
        <f t="shared" si="39"/>
        <v>10315</v>
      </c>
      <c r="AK38" s="60">
        <f t="shared" si="39"/>
        <v>348.94161197863974</v>
      </c>
      <c r="AL38" s="60">
        <f t="shared" si="39"/>
        <v>6.9788322395727951</v>
      </c>
      <c r="AM38" s="60">
        <f t="shared" ca="1" si="39"/>
        <v>-176.3503701818438</v>
      </c>
      <c r="AN38" s="60">
        <f t="shared" ca="1" si="39"/>
        <v>-176.3503701818438</v>
      </c>
      <c r="AO38" s="60">
        <f t="shared" ca="1" si="39"/>
        <v>176.3503701818438</v>
      </c>
      <c r="AP38" s="63">
        <f t="shared" si="3"/>
        <v>35</v>
      </c>
      <c r="AQ38" s="62">
        <f t="shared" si="4"/>
        <v>1.4516960140925186</v>
      </c>
      <c r="AR38" s="62">
        <f t="shared" si="5"/>
        <v>72.584800704625934</v>
      </c>
      <c r="AS38" s="62">
        <f t="shared" si="6"/>
        <v>145.16960140925187</v>
      </c>
      <c r="AT38" s="62">
        <f t="shared" si="7"/>
        <v>-72.584800704625934</v>
      </c>
      <c r="AU38" s="62">
        <f t="shared" si="8"/>
        <v>362.92400352312967</v>
      </c>
      <c r="AV38" s="62">
        <f t="shared" si="9"/>
        <v>-145.16960140925187</v>
      </c>
      <c r="AW38" s="63">
        <f t="shared" si="30"/>
        <v>217.7544021138778</v>
      </c>
      <c r="AX38" s="61" t="str">
        <f t="shared" ca="1" si="11"/>
        <v>VINTO</v>
      </c>
      <c r="AY38" s="69">
        <f t="shared" ca="1" si="31"/>
        <v>10138.649629818156</v>
      </c>
      <c r="AZ38" s="51">
        <f t="shared" si="12"/>
        <v>508.09360493238154</v>
      </c>
      <c r="BA38" s="55">
        <f t="shared" ca="1" si="13"/>
        <v>5.1162080120809042E-2</v>
      </c>
      <c r="BB38" s="55">
        <f t="shared" ca="1" si="32"/>
        <v>3.1585336615184403</v>
      </c>
      <c r="BC38" s="64">
        <f t="shared" ca="1" si="14"/>
        <v>148.81279013523766</v>
      </c>
      <c r="BE38" s="52" t="str">
        <f t="shared" ca="1" si="15"/>
        <v/>
      </c>
      <c r="BF38" s="52">
        <f t="shared" ca="1" si="16"/>
        <v>16.999999999999957</v>
      </c>
      <c r="BG38" s="52">
        <f t="shared" ca="1" si="17"/>
        <v>16.999999999999957</v>
      </c>
      <c r="BH38" s="52">
        <f t="shared" ca="1" si="18"/>
        <v>16.999999999999957</v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9931.0583880213599</v>
      </c>
      <c r="AB39" s="69">
        <f t="shared" ca="1" si="27"/>
        <v>-68.94161197864014</v>
      </c>
      <c r="AC39" s="69">
        <f t="shared" ca="1" si="28"/>
        <v>109.36631130634518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6.3000000000000007</v>
      </c>
      <c r="AG39" s="78">
        <f t="shared" si="39"/>
        <v>200</v>
      </c>
      <c r="AH39" s="60">
        <f t="shared" si="39"/>
        <v>50</v>
      </c>
      <c r="AI39" s="60">
        <f t="shared" si="39"/>
        <v>315.00000000000006</v>
      </c>
      <c r="AJ39" s="60">
        <f t="shared" si="39"/>
        <v>10315</v>
      </c>
      <c r="AK39" s="60">
        <f t="shared" si="39"/>
        <v>348.94161197863974</v>
      </c>
      <c r="AL39" s="60">
        <f t="shared" si="39"/>
        <v>6.9788322395727951</v>
      </c>
      <c r="AM39" s="60">
        <f t="shared" ca="1" si="39"/>
        <v>-176.3503701818438</v>
      </c>
      <c r="AN39" s="60">
        <f t="shared" ca="1" si="39"/>
        <v>-176.3503701818438</v>
      </c>
      <c r="AO39" s="60">
        <f t="shared" ca="1" si="39"/>
        <v>176.3503701818438</v>
      </c>
      <c r="AP39" s="63">
        <f t="shared" si="3"/>
        <v>35</v>
      </c>
      <c r="AQ39" s="62">
        <f t="shared" si="4"/>
        <v>1.4543687715723559</v>
      </c>
      <c r="AR39" s="62">
        <f t="shared" si="5"/>
        <v>72.718438578617793</v>
      </c>
      <c r="AS39" s="62">
        <f t="shared" si="6"/>
        <v>145.43687715723559</v>
      </c>
      <c r="AT39" s="62">
        <f t="shared" si="7"/>
        <v>-72.718438578617793</v>
      </c>
      <c r="AU39" s="62">
        <f t="shared" si="8"/>
        <v>363.59219289308896</v>
      </c>
      <c r="AV39" s="62">
        <f t="shared" si="9"/>
        <v>-145.43687715723559</v>
      </c>
      <c r="AW39" s="63">
        <f t="shared" si="30"/>
        <v>218.15531573585338</v>
      </c>
      <c r="AX39" s="61" t="str">
        <f t="shared" ca="1" si="11"/>
        <v>VINTO</v>
      </c>
      <c r="AY39" s="69">
        <f t="shared" ca="1" si="31"/>
        <v>10138.649629818156</v>
      </c>
      <c r="AZ39" s="51">
        <f t="shared" si="12"/>
        <v>509.02907005032455</v>
      </c>
      <c r="BA39" s="55">
        <f t="shared" ca="1" si="13"/>
        <v>5.1256276034415932E-2</v>
      </c>
      <c r="BB39" s="55">
        <f t="shared" ca="1" si="32"/>
        <v>3.1643489247603238</v>
      </c>
      <c r="BC39" s="64">
        <f t="shared" ca="1" si="14"/>
        <v>149.21370375721324</v>
      </c>
      <c r="BE39" s="52" t="str">
        <f t="shared" ca="1" si="15"/>
        <v/>
      </c>
      <c r="BF39" s="52">
        <f t="shared" ca="1" si="16"/>
        <v>16.899999999999956</v>
      </c>
      <c r="BG39" s="52">
        <f t="shared" ca="1" si="17"/>
        <v>16.899999999999956</v>
      </c>
      <c r="BH39" s="52">
        <f t="shared" ca="1" si="18"/>
        <v>16.899999999999956</v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9931.0583880213599</v>
      </c>
      <c r="AB40" s="69">
        <f t="shared" ca="1" si="27"/>
        <v>-68.94161197864014</v>
      </c>
      <c r="AC40" s="69">
        <f t="shared" ca="1" si="28"/>
        <v>109.36631130634518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6.3000000000000007</v>
      </c>
      <c r="AG40" s="78">
        <f t="shared" si="39"/>
        <v>200</v>
      </c>
      <c r="AH40" s="60">
        <f t="shared" si="39"/>
        <v>50</v>
      </c>
      <c r="AI40" s="60">
        <f t="shared" si="39"/>
        <v>315.00000000000006</v>
      </c>
      <c r="AJ40" s="60">
        <f t="shared" si="39"/>
        <v>10315</v>
      </c>
      <c r="AK40" s="60">
        <f t="shared" si="39"/>
        <v>348.94161197863974</v>
      </c>
      <c r="AL40" s="60">
        <f t="shared" si="39"/>
        <v>6.9788322395727951</v>
      </c>
      <c r="AM40" s="60">
        <f t="shared" ca="1" si="39"/>
        <v>-176.3503701818438</v>
      </c>
      <c r="AN40" s="60">
        <f t="shared" ca="1" si="39"/>
        <v>-176.3503701818438</v>
      </c>
      <c r="AO40" s="60">
        <f t="shared" ca="1" si="39"/>
        <v>176.3503701818438</v>
      </c>
      <c r="AP40" s="63">
        <f t="shared" si="3"/>
        <v>35</v>
      </c>
      <c r="AQ40" s="62">
        <f t="shared" si="4"/>
        <v>1.4570733475936199</v>
      </c>
      <c r="AR40" s="62">
        <f t="shared" si="5"/>
        <v>72.853667379680999</v>
      </c>
      <c r="AS40" s="62">
        <f t="shared" si="6"/>
        <v>145.707334759362</v>
      </c>
      <c r="AT40" s="62">
        <f t="shared" si="7"/>
        <v>-72.853667379680999</v>
      </c>
      <c r="AU40" s="62">
        <f t="shared" si="8"/>
        <v>364.26833689840498</v>
      </c>
      <c r="AV40" s="62">
        <f t="shared" si="9"/>
        <v>-145.707334759362</v>
      </c>
      <c r="AW40" s="63">
        <f t="shared" si="30"/>
        <v>218.56100213904298</v>
      </c>
      <c r="AX40" s="61" t="str">
        <f t="shared" ca="1" si="11"/>
        <v>VINTO</v>
      </c>
      <c r="AY40" s="69">
        <f t="shared" ca="1" si="31"/>
        <v>10138.649629818156</v>
      </c>
      <c r="AZ40" s="51">
        <f t="shared" si="12"/>
        <v>509.97567165776701</v>
      </c>
      <c r="BA40" s="55">
        <f t="shared" ca="1" si="13"/>
        <v>5.1351593327946726E-2</v>
      </c>
      <c r="BB40" s="55">
        <f t="shared" ca="1" si="32"/>
        <v>3.1702334173265156</v>
      </c>
      <c r="BC40" s="64">
        <f t="shared" ca="1" si="14"/>
        <v>149.61939016040284</v>
      </c>
      <c r="BE40" s="52" t="str">
        <f t="shared" ca="1" si="15"/>
        <v/>
      </c>
      <c r="BF40" s="52">
        <f t="shared" ca="1" si="16"/>
        <v>16.799999999999955</v>
      </c>
      <c r="BG40" s="52">
        <f t="shared" ca="1" si="17"/>
        <v>16.799999999999955</v>
      </c>
      <c r="BH40" s="52">
        <f t="shared" ca="1" si="18"/>
        <v>16.799999999999955</v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41">V40</f>
        <v>2</v>
      </c>
      <c r="W41" s="70">
        <f t="shared" si="41"/>
        <v>7</v>
      </c>
      <c r="X41" s="71">
        <f t="shared" si="41"/>
        <v>0.7142857142857143</v>
      </c>
      <c r="Y41" s="71">
        <f t="shared" si="41"/>
        <v>0.5</v>
      </c>
      <c r="Z41" s="69">
        <f t="shared" si="41"/>
        <v>10000</v>
      </c>
      <c r="AA41" s="69">
        <f t="shared" ca="1" si="41"/>
        <v>9931.0583880213599</v>
      </c>
      <c r="AB41" s="69">
        <f t="shared" ca="1" si="27"/>
        <v>-68.94161197864014</v>
      </c>
      <c r="AC41" s="69">
        <f t="shared" ref="AC41:AC72" ca="1" si="42">AC40</f>
        <v>109.36631130634518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6.3000000000000007</v>
      </c>
      <c r="AG41" s="78">
        <f t="shared" si="39"/>
        <v>200</v>
      </c>
      <c r="AH41" s="60">
        <f t="shared" si="39"/>
        <v>50</v>
      </c>
      <c r="AI41" s="60">
        <f t="shared" si="39"/>
        <v>315.00000000000006</v>
      </c>
      <c r="AJ41" s="60">
        <f t="shared" si="39"/>
        <v>10315</v>
      </c>
      <c r="AK41" s="60">
        <f t="shared" si="39"/>
        <v>348.94161197863974</v>
      </c>
      <c r="AL41" s="60">
        <f t="shared" si="39"/>
        <v>6.9788322395727951</v>
      </c>
      <c r="AM41" s="60">
        <f t="shared" ca="1" si="39"/>
        <v>-176.3503701818438</v>
      </c>
      <c r="AN41" s="60">
        <f t="shared" ca="1" si="39"/>
        <v>-176.3503701818438</v>
      </c>
      <c r="AO41" s="60">
        <f t="shared" ca="1" si="39"/>
        <v>176.3503701818438</v>
      </c>
      <c r="AP41" s="63">
        <f t="shared" si="3"/>
        <v>35</v>
      </c>
      <c r="AQ41" s="62">
        <f t="shared" si="4"/>
        <v>1.4598103137468752</v>
      </c>
      <c r="AR41" s="62">
        <f t="shared" si="5"/>
        <v>72.990515687343759</v>
      </c>
      <c r="AS41" s="62">
        <f t="shared" si="6"/>
        <v>145.98103137468752</v>
      </c>
      <c r="AT41" s="62">
        <f t="shared" si="7"/>
        <v>-72.990515687343759</v>
      </c>
      <c r="AU41" s="62">
        <f t="shared" si="8"/>
        <v>364.9525784367188</v>
      </c>
      <c r="AV41" s="62">
        <f t="shared" si="9"/>
        <v>-145.98103137468752</v>
      </c>
      <c r="AW41" s="63">
        <f t="shared" si="30"/>
        <v>218.97154706203128</v>
      </c>
      <c r="AX41" s="61" t="str">
        <f t="shared" ca="1" si="11"/>
        <v>VINTO</v>
      </c>
      <c r="AY41" s="69">
        <f t="shared" ca="1" si="31"/>
        <v>10138.649629818156</v>
      </c>
      <c r="AZ41" s="51">
        <f t="shared" si="12"/>
        <v>510.93360981140631</v>
      </c>
      <c r="BA41" s="55">
        <f t="shared" ca="1" si="13"/>
        <v>5.1448052145950933E-2</v>
      </c>
      <c r="BB41" s="55">
        <f t="shared" ca="1" si="32"/>
        <v>3.1761883828575725</v>
      </c>
      <c r="BC41" s="64">
        <f t="shared" ca="1" si="14"/>
        <v>150.02993508339114</v>
      </c>
      <c r="BE41" s="52" t="str">
        <f t="shared" ca="1" si="15"/>
        <v/>
      </c>
      <c r="BF41" s="52">
        <f t="shared" ca="1" si="16"/>
        <v>16.699999999999953</v>
      </c>
      <c r="BG41" s="52">
        <f t="shared" ca="1" si="17"/>
        <v>16.699999999999953</v>
      </c>
      <c r="BH41" s="52">
        <f t="shared" ca="1" si="18"/>
        <v>16.699999999999953</v>
      </c>
    </row>
    <row r="42" spans="19:60">
      <c r="S42" s="68">
        <f t="shared" ref="S42:T57" si="43">S41</f>
        <v>7</v>
      </c>
      <c r="T42" s="69">
        <f t="shared" si="43"/>
        <v>2</v>
      </c>
      <c r="U42" s="70">
        <f t="shared" si="40"/>
        <v>5</v>
      </c>
      <c r="V42" s="68">
        <f t="shared" si="41"/>
        <v>2</v>
      </c>
      <c r="W42" s="70">
        <f t="shared" si="41"/>
        <v>7</v>
      </c>
      <c r="X42" s="71">
        <f t="shared" si="41"/>
        <v>0.7142857142857143</v>
      </c>
      <c r="Y42" s="71">
        <f t="shared" si="41"/>
        <v>0.5</v>
      </c>
      <c r="Z42" s="69">
        <f t="shared" si="41"/>
        <v>10000</v>
      </c>
      <c r="AA42" s="69">
        <f t="shared" ca="1" si="41"/>
        <v>9931.0583880213599</v>
      </c>
      <c r="AB42" s="69">
        <f t="shared" ca="1" si="27"/>
        <v>-68.94161197864014</v>
      </c>
      <c r="AC42" s="69">
        <f t="shared" ca="1" si="42"/>
        <v>109.36631130634518</v>
      </c>
      <c r="AD42" s="73">
        <f t="shared" si="35"/>
        <v>16.599999999999952</v>
      </c>
      <c r="AE42" s="69">
        <f t="shared" ref="AE42:AO57" si="44">AE41</f>
        <v>0.70000000000000007</v>
      </c>
      <c r="AF42" s="69">
        <f t="shared" si="44"/>
        <v>6.3000000000000007</v>
      </c>
      <c r="AG42" s="78">
        <f t="shared" si="44"/>
        <v>200</v>
      </c>
      <c r="AH42" s="60">
        <f t="shared" si="44"/>
        <v>50</v>
      </c>
      <c r="AI42" s="60">
        <f t="shared" si="44"/>
        <v>315.00000000000006</v>
      </c>
      <c r="AJ42" s="60">
        <f t="shared" si="44"/>
        <v>10315</v>
      </c>
      <c r="AK42" s="60">
        <f t="shared" si="44"/>
        <v>348.94161197863974</v>
      </c>
      <c r="AL42" s="60">
        <f t="shared" si="44"/>
        <v>6.9788322395727951</v>
      </c>
      <c r="AM42" s="60">
        <f t="shared" ca="1" si="44"/>
        <v>-176.3503701818438</v>
      </c>
      <c r="AN42" s="60">
        <f t="shared" ca="1" si="44"/>
        <v>-176.3503701818438</v>
      </c>
      <c r="AO42" s="60">
        <f t="shared" ca="1" si="44"/>
        <v>176.3503701818438</v>
      </c>
      <c r="AP42" s="63">
        <f t="shared" si="3"/>
        <v>35</v>
      </c>
      <c r="AQ42" s="62">
        <f t="shared" si="4"/>
        <v>1.4625802553959528</v>
      </c>
      <c r="AR42" s="62">
        <f t="shared" si="5"/>
        <v>73.12901276979764</v>
      </c>
      <c r="AS42" s="62">
        <f t="shared" si="6"/>
        <v>146.25802553959528</v>
      </c>
      <c r="AT42" s="62">
        <f t="shared" si="7"/>
        <v>-73.12901276979764</v>
      </c>
      <c r="AU42" s="62">
        <f t="shared" si="8"/>
        <v>365.64506384898823</v>
      </c>
      <c r="AV42" s="62">
        <f t="shared" si="9"/>
        <v>-146.25802553959528</v>
      </c>
      <c r="AW42" s="63">
        <f t="shared" si="30"/>
        <v>219.38703830939295</v>
      </c>
      <c r="AX42" s="61" t="str">
        <f t="shared" ca="1" si="11"/>
        <v>VINTO</v>
      </c>
      <c r="AY42" s="69">
        <f t="shared" ca="1" si="31"/>
        <v>10138.649629818156</v>
      </c>
      <c r="AZ42" s="51">
        <f t="shared" si="12"/>
        <v>511.90308938858345</v>
      </c>
      <c r="BA42" s="55">
        <f t="shared" ca="1" si="13"/>
        <v>5.1545673118388924E-2</v>
      </c>
      <c r="BB42" s="55">
        <f t="shared" ca="1" si="32"/>
        <v>3.1822150949612928</v>
      </c>
      <c r="BC42" s="64">
        <f t="shared" ca="1" si="14"/>
        <v>150.44542633075281</v>
      </c>
      <c r="BE42" s="52" t="str">
        <f t="shared" ca="1" si="15"/>
        <v/>
      </c>
      <c r="BF42" s="52">
        <f t="shared" ca="1" si="16"/>
        <v>16.599999999999952</v>
      </c>
      <c r="BG42" s="52">
        <f t="shared" ca="1" si="17"/>
        <v>16.599999999999952</v>
      </c>
      <c r="BH42" s="52">
        <f t="shared" ca="1" si="18"/>
        <v>16.599999999999952</v>
      </c>
    </row>
    <row r="43" spans="19:60">
      <c r="S43" s="68">
        <f t="shared" si="43"/>
        <v>7</v>
      </c>
      <c r="T43" s="69">
        <f t="shared" si="43"/>
        <v>2</v>
      </c>
      <c r="U43" s="70">
        <f t="shared" si="40"/>
        <v>5</v>
      </c>
      <c r="V43" s="68">
        <f t="shared" si="41"/>
        <v>2</v>
      </c>
      <c r="W43" s="70">
        <f t="shared" si="41"/>
        <v>7</v>
      </c>
      <c r="X43" s="71">
        <f t="shared" si="41"/>
        <v>0.7142857142857143</v>
      </c>
      <c r="Y43" s="71">
        <f t="shared" si="41"/>
        <v>0.5</v>
      </c>
      <c r="Z43" s="69">
        <f t="shared" si="41"/>
        <v>10000</v>
      </c>
      <c r="AA43" s="69">
        <f t="shared" ca="1" si="41"/>
        <v>9931.0583880213599</v>
      </c>
      <c r="AB43" s="69">
        <f t="shared" ca="1" si="27"/>
        <v>-68.94161197864014</v>
      </c>
      <c r="AC43" s="69">
        <f t="shared" ca="1" si="42"/>
        <v>109.36631130634518</v>
      </c>
      <c r="AD43" s="73">
        <f t="shared" si="35"/>
        <v>16.49999999999995</v>
      </c>
      <c r="AE43" s="69">
        <f t="shared" si="44"/>
        <v>0.70000000000000007</v>
      </c>
      <c r="AF43" s="69">
        <f t="shared" si="44"/>
        <v>6.3000000000000007</v>
      </c>
      <c r="AG43" s="78">
        <f t="shared" si="44"/>
        <v>200</v>
      </c>
      <c r="AH43" s="60">
        <f t="shared" si="44"/>
        <v>50</v>
      </c>
      <c r="AI43" s="60">
        <f t="shared" si="44"/>
        <v>315.00000000000006</v>
      </c>
      <c r="AJ43" s="60">
        <f t="shared" si="44"/>
        <v>10315</v>
      </c>
      <c r="AK43" s="60">
        <f t="shared" si="44"/>
        <v>348.94161197863974</v>
      </c>
      <c r="AL43" s="60">
        <f t="shared" si="44"/>
        <v>6.9788322395727951</v>
      </c>
      <c r="AM43" s="60">
        <f t="shared" ca="1" si="44"/>
        <v>-176.3503701818438</v>
      </c>
      <c r="AN43" s="60">
        <f t="shared" ca="1" si="44"/>
        <v>-176.3503701818438</v>
      </c>
      <c r="AO43" s="60">
        <f t="shared" ca="1" si="44"/>
        <v>176.3503701818438</v>
      </c>
      <c r="AP43" s="63">
        <f t="shared" si="3"/>
        <v>35</v>
      </c>
      <c r="AQ43" s="62">
        <f t="shared" si="4"/>
        <v>1.4653837720953224</v>
      </c>
      <c r="AR43" s="62">
        <f t="shared" si="5"/>
        <v>73.269188604766128</v>
      </c>
      <c r="AS43" s="62">
        <f t="shared" si="6"/>
        <v>146.53837720953226</v>
      </c>
      <c r="AT43" s="62">
        <f t="shared" si="7"/>
        <v>-73.269188604766128</v>
      </c>
      <c r="AU43" s="62">
        <f t="shared" si="8"/>
        <v>366.34594302383061</v>
      </c>
      <c r="AV43" s="62">
        <f t="shared" si="9"/>
        <v>-146.53837720953226</v>
      </c>
      <c r="AW43" s="63">
        <f t="shared" si="30"/>
        <v>219.80756581429836</v>
      </c>
      <c r="AX43" s="61" t="str">
        <f t="shared" ca="1" si="11"/>
        <v>VINTO</v>
      </c>
      <c r="AY43" s="69">
        <f t="shared" ca="1" si="31"/>
        <v>10138.649629818156</v>
      </c>
      <c r="AZ43" s="51">
        <f t="shared" si="12"/>
        <v>512.88432023336293</v>
      </c>
      <c r="BA43" s="55">
        <f t="shared" ca="1" si="13"/>
        <v>5.1644477375341336E-2</v>
      </c>
      <c r="BB43" s="55">
        <f t="shared" ca="1" si="32"/>
        <v>3.1883148581208154</v>
      </c>
      <c r="BC43" s="64">
        <f t="shared" ca="1" si="14"/>
        <v>150.86595383565822</v>
      </c>
      <c r="BE43" s="52" t="str">
        <f t="shared" ca="1" si="15"/>
        <v/>
      </c>
      <c r="BF43" s="52">
        <f t="shared" ca="1" si="16"/>
        <v>16.49999999999995</v>
      </c>
      <c r="BG43" s="52">
        <f t="shared" ca="1" si="17"/>
        <v>16.49999999999995</v>
      </c>
      <c r="BH43" s="52">
        <f t="shared" ca="1" si="18"/>
        <v>16.49999999999995</v>
      </c>
    </row>
    <row r="44" spans="19:60">
      <c r="S44" s="68">
        <f t="shared" si="43"/>
        <v>7</v>
      </c>
      <c r="T44" s="69">
        <f t="shared" si="43"/>
        <v>2</v>
      </c>
      <c r="U44" s="70">
        <f t="shared" si="40"/>
        <v>5</v>
      </c>
      <c r="V44" s="68">
        <f t="shared" si="41"/>
        <v>2</v>
      </c>
      <c r="W44" s="70">
        <f t="shared" si="41"/>
        <v>7</v>
      </c>
      <c r="X44" s="71">
        <f t="shared" si="41"/>
        <v>0.7142857142857143</v>
      </c>
      <c r="Y44" s="71">
        <f t="shared" si="41"/>
        <v>0.5</v>
      </c>
      <c r="Z44" s="69">
        <f t="shared" si="41"/>
        <v>10000</v>
      </c>
      <c r="AA44" s="69">
        <f t="shared" ca="1" si="41"/>
        <v>9931.0583880213599</v>
      </c>
      <c r="AB44" s="69">
        <f t="shared" ca="1" si="27"/>
        <v>-68.94161197864014</v>
      </c>
      <c r="AC44" s="69">
        <f t="shared" ca="1" si="42"/>
        <v>109.36631130634518</v>
      </c>
      <c r="AD44" s="73">
        <f t="shared" si="35"/>
        <v>16.399999999999949</v>
      </c>
      <c r="AE44" s="69">
        <f t="shared" si="44"/>
        <v>0.70000000000000007</v>
      </c>
      <c r="AF44" s="69">
        <f t="shared" si="44"/>
        <v>6.3000000000000007</v>
      </c>
      <c r="AG44" s="78">
        <f t="shared" si="44"/>
        <v>200</v>
      </c>
      <c r="AH44" s="60">
        <f t="shared" si="44"/>
        <v>50</v>
      </c>
      <c r="AI44" s="60">
        <f t="shared" si="44"/>
        <v>315.00000000000006</v>
      </c>
      <c r="AJ44" s="60">
        <f t="shared" si="44"/>
        <v>10315</v>
      </c>
      <c r="AK44" s="60">
        <f t="shared" si="44"/>
        <v>348.94161197863974</v>
      </c>
      <c r="AL44" s="60">
        <f t="shared" si="44"/>
        <v>6.9788322395727951</v>
      </c>
      <c r="AM44" s="60">
        <f t="shared" ca="1" si="44"/>
        <v>-176.3503701818438</v>
      </c>
      <c r="AN44" s="60">
        <f t="shared" ca="1" si="44"/>
        <v>-176.3503701818438</v>
      </c>
      <c r="AO44" s="60">
        <f t="shared" ca="1" si="44"/>
        <v>176.3503701818438</v>
      </c>
      <c r="AP44" s="63">
        <f t="shared" si="3"/>
        <v>35</v>
      </c>
      <c r="AQ44" s="62">
        <f t="shared" si="4"/>
        <v>1.468221478022733</v>
      </c>
      <c r="AR44" s="62">
        <f t="shared" si="5"/>
        <v>73.411073901136646</v>
      </c>
      <c r="AS44" s="62">
        <f t="shared" si="6"/>
        <v>146.82214780227329</v>
      </c>
      <c r="AT44" s="62">
        <f t="shared" si="7"/>
        <v>-73.411073901136646</v>
      </c>
      <c r="AU44" s="62">
        <f t="shared" si="8"/>
        <v>367.05536950568325</v>
      </c>
      <c r="AV44" s="62">
        <f t="shared" si="9"/>
        <v>-146.82214780227329</v>
      </c>
      <c r="AW44" s="63">
        <f t="shared" si="30"/>
        <v>220.23322170340995</v>
      </c>
      <c r="AX44" s="61" t="str">
        <f t="shared" ca="1" si="11"/>
        <v>VINTO</v>
      </c>
      <c r="AY44" s="69">
        <f t="shared" ca="1" si="31"/>
        <v>10138.649629818156</v>
      </c>
      <c r="AZ44" s="51">
        <f t="shared" si="12"/>
        <v>513.87751730795651</v>
      </c>
      <c r="BA44" s="55">
        <f t="shared" ca="1" si="13"/>
        <v>5.1744486562256553E-2</v>
      </c>
      <c r="BB44" s="55">
        <f t="shared" ca="1" si="32"/>
        <v>3.1944890086359425</v>
      </c>
      <c r="BC44" s="64">
        <f t="shared" ca="1" si="14"/>
        <v>151.29160972476981</v>
      </c>
      <c r="BE44" s="52" t="str">
        <f t="shared" ca="1" si="15"/>
        <v/>
      </c>
      <c r="BF44" s="52">
        <f t="shared" ca="1" si="16"/>
        <v>16.399999999999949</v>
      </c>
      <c r="BG44" s="52">
        <f t="shared" ca="1" si="17"/>
        <v>16.399999999999949</v>
      </c>
      <c r="BH44" s="52">
        <f t="shared" ca="1" si="18"/>
        <v>16.399999999999949</v>
      </c>
    </row>
    <row r="45" spans="19:60">
      <c r="S45" s="68">
        <f t="shared" si="43"/>
        <v>7</v>
      </c>
      <c r="T45" s="69">
        <f t="shared" si="43"/>
        <v>2</v>
      </c>
      <c r="U45" s="70">
        <f t="shared" si="40"/>
        <v>5</v>
      </c>
      <c r="V45" s="68">
        <f t="shared" si="41"/>
        <v>2</v>
      </c>
      <c r="W45" s="70">
        <f t="shared" si="41"/>
        <v>7</v>
      </c>
      <c r="X45" s="71">
        <f t="shared" si="41"/>
        <v>0.7142857142857143</v>
      </c>
      <c r="Y45" s="71">
        <f t="shared" si="41"/>
        <v>0.5</v>
      </c>
      <c r="Z45" s="69">
        <f t="shared" si="41"/>
        <v>10000</v>
      </c>
      <c r="AA45" s="69">
        <f t="shared" ca="1" si="41"/>
        <v>9931.0583880213599</v>
      </c>
      <c r="AB45" s="69">
        <f t="shared" ca="1" si="27"/>
        <v>-68.94161197864014</v>
      </c>
      <c r="AC45" s="69">
        <f t="shared" ca="1" si="42"/>
        <v>109.36631130634518</v>
      </c>
      <c r="AD45" s="73">
        <f t="shared" si="35"/>
        <v>16.299999999999947</v>
      </c>
      <c r="AE45" s="69">
        <f t="shared" si="44"/>
        <v>0.70000000000000007</v>
      </c>
      <c r="AF45" s="69">
        <f t="shared" si="44"/>
        <v>6.3000000000000007</v>
      </c>
      <c r="AG45" s="78">
        <f t="shared" si="44"/>
        <v>200</v>
      </c>
      <c r="AH45" s="60">
        <f t="shared" si="44"/>
        <v>50</v>
      </c>
      <c r="AI45" s="60">
        <f t="shared" si="44"/>
        <v>315.00000000000006</v>
      </c>
      <c r="AJ45" s="60">
        <f t="shared" si="44"/>
        <v>10315</v>
      </c>
      <c r="AK45" s="60">
        <f t="shared" si="44"/>
        <v>348.94161197863974</v>
      </c>
      <c r="AL45" s="60">
        <f t="shared" si="44"/>
        <v>6.9788322395727951</v>
      </c>
      <c r="AM45" s="60">
        <f t="shared" ca="1" si="44"/>
        <v>-176.3503701818438</v>
      </c>
      <c r="AN45" s="60">
        <f t="shared" ca="1" si="44"/>
        <v>-176.3503701818438</v>
      </c>
      <c r="AO45" s="60">
        <f t="shared" ca="1" si="44"/>
        <v>176.3503701818438</v>
      </c>
      <c r="AP45" s="63">
        <f t="shared" si="3"/>
        <v>35</v>
      </c>
      <c r="AQ45" s="62">
        <f t="shared" si="4"/>
        <v>1.4710940024277803</v>
      </c>
      <c r="AR45" s="62">
        <f t="shared" si="5"/>
        <v>73.554700121389018</v>
      </c>
      <c r="AS45" s="62">
        <f t="shared" si="6"/>
        <v>147.10940024277804</v>
      </c>
      <c r="AT45" s="62">
        <f t="shared" si="7"/>
        <v>-73.554700121389018</v>
      </c>
      <c r="AU45" s="62">
        <f t="shared" si="8"/>
        <v>367.77350060694511</v>
      </c>
      <c r="AV45" s="62">
        <f t="shared" si="9"/>
        <v>-147.10940024277804</v>
      </c>
      <c r="AW45" s="63">
        <f t="shared" si="30"/>
        <v>220.66410036416707</v>
      </c>
      <c r="AX45" s="61" t="str">
        <f t="shared" ca="1" si="11"/>
        <v>VINTO</v>
      </c>
      <c r="AY45" s="69">
        <f t="shared" ca="1" si="31"/>
        <v>10138.649629818156</v>
      </c>
      <c r="AZ45" s="51">
        <f t="shared" si="12"/>
        <v>514.88290084972311</v>
      </c>
      <c r="BA45" s="55">
        <f t="shared" ca="1" si="13"/>
        <v>5.1845722855759703E-2</v>
      </c>
      <c r="BB45" s="55">
        <f t="shared" ca="1" si="32"/>
        <v>3.2007389155991075</v>
      </c>
      <c r="BC45" s="64">
        <f t="shared" ca="1" si="14"/>
        <v>151.72248838552693</v>
      </c>
      <c r="BE45" s="52" t="str">
        <f t="shared" ca="1" si="15"/>
        <v/>
      </c>
      <c r="BF45" s="52">
        <f t="shared" ca="1" si="16"/>
        <v>16.299999999999947</v>
      </c>
      <c r="BG45" s="52">
        <f t="shared" ca="1" si="17"/>
        <v>16.299999999999947</v>
      </c>
      <c r="BH45" s="52">
        <f t="shared" ca="1" si="18"/>
        <v>16.299999999999947</v>
      </c>
    </row>
    <row r="46" spans="19:60">
      <c r="S46" s="68">
        <f t="shared" si="43"/>
        <v>7</v>
      </c>
      <c r="T46" s="69">
        <f t="shared" si="43"/>
        <v>2</v>
      </c>
      <c r="U46" s="70">
        <f t="shared" si="40"/>
        <v>5</v>
      </c>
      <c r="V46" s="68">
        <f t="shared" si="41"/>
        <v>2</v>
      </c>
      <c r="W46" s="70">
        <f t="shared" si="41"/>
        <v>7</v>
      </c>
      <c r="X46" s="71">
        <f t="shared" si="41"/>
        <v>0.7142857142857143</v>
      </c>
      <c r="Y46" s="71">
        <f t="shared" si="41"/>
        <v>0.5</v>
      </c>
      <c r="Z46" s="69">
        <f t="shared" si="41"/>
        <v>10000</v>
      </c>
      <c r="AA46" s="69">
        <f t="shared" ca="1" si="41"/>
        <v>9931.0583880213599</v>
      </c>
      <c r="AB46" s="69">
        <f t="shared" ca="1" si="27"/>
        <v>-68.94161197864014</v>
      </c>
      <c r="AC46" s="69">
        <f t="shared" ca="1" si="42"/>
        <v>109.36631130634518</v>
      </c>
      <c r="AD46" s="73">
        <f t="shared" si="35"/>
        <v>16.199999999999946</v>
      </c>
      <c r="AE46" s="69">
        <f t="shared" si="44"/>
        <v>0.70000000000000007</v>
      </c>
      <c r="AF46" s="69">
        <f t="shared" si="44"/>
        <v>6.3000000000000007</v>
      </c>
      <c r="AG46" s="78">
        <f t="shared" si="44"/>
        <v>200</v>
      </c>
      <c r="AH46" s="60">
        <f t="shared" si="44"/>
        <v>50</v>
      </c>
      <c r="AI46" s="60">
        <f t="shared" si="44"/>
        <v>315.00000000000006</v>
      </c>
      <c r="AJ46" s="60">
        <f t="shared" si="44"/>
        <v>10315</v>
      </c>
      <c r="AK46" s="60">
        <f t="shared" si="44"/>
        <v>348.94161197863974</v>
      </c>
      <c r="AL46" s="60">
        <f t="shared" si="44"/>
        <v>6.9788322395727951</v>
      </c>
      <c r="AM46" s="60">
        <f t="shared" ca="1" si="44"/>
        <v>-176.3503701818438</v>
      </c>
      <c r="AN46" s="60">
        <f t="shared" ca="1" si="44"/>
        <v>-176.3503701818438</v>
      </c>
      <c r="AO46" s="60">
        <f t="shared" ca="1" si="44"/>
        <v>176.3503701818438</v>
      </c>
      <c r="AP46" s="63">
        <f t="shared" si="3"/>
        <v>35</v>
      </c>
      <c r="AQ46" s="62">
        <f t="shared" si="4"/>
        <v>1.4740019900970878</v>
      </c>
      <c r="AR46" s="62">
        <f t="shared" si="5"/>
        <v>73.700099504854393</v>
      </c>
      <c r="AS46" s="62">
        <f t="shared" si="6"/>
        <v>147.40019900970879</v>
      </c>
      <c r="AT46" s="62">
        <f t="shared" si="7"/>
        <v>-73.700099504854393</v>
      </c>
      <c r="AU46" s="62">
        <f t="shared" si="8"/>
        <v>368.50049752427196</v>
      </c>
      <c r="AV46" s="62">
        <f t="shared" si="9"/>
        <v>-147.40019900970879</v>
      </c>
      <c r="AW46" s="63">
        <f t="shared" si="30"/>
        <v>221.10029851456318</v>
      </c>
      <c r="AX46" s="61" t="str">
        <f t="shared" ca="1" si="11"/>
        <v>VINTO</v>
      </c>
      <c r="AY46" s="69">
        <f t="shared" ca="1" si="31"/>
        <v>10138.649629818156</v>
      </c>
      <c r="AZ46" s="51">
        <f t="shared" si="12"/>
        <v>515.90069653398075</v>
      </c>
      <c r="BA46" s="55">
        <f t="shared" ca="1" si="13"/>
        <v>5.1948208980046845E-2</v>
      </c>
      <c r="BB46" s="55">
        <f t="shared" ca="1" si="32"/>
        <v>3.2070659819074967</v>
      </c>
      <c r="BC46" s="64">
        <f t="shared" ca="1" si="14"/>
        <v>152.15868653592304</v>
      </c>
      <c r="BE46" s="52" t="str">
        <f t="shared" ca="1" si="15"/>
        <v/>
      </c>
      <c r="BF46" s="52">
        <f t="shared" ca="1" si="16"/>
        <v>16.199999999999946</v>
      </c>
      <c r="BG46" s="52">
        <f t="shared" ca="1" si="17"/>
        <v>16.199999999999946</v>
      </c>
      <c r="BH46" s="52">
        <f t="shared" ca="1" si="18"/>
        <v>16.199999999999946</v>
      </c>
    </row>
    <row r="47" spans="19:60">
      <c r="S47" s="68">
        <f t="shared" si="43"/>
        <v>7</v>
      </c>
      <c r="T47" s="69">
        <f t="shared" si="43"/>
        <v>2</v>
      </c>
      <c r="U47" s="70">
        <f t="shared" si="40"/>
        <v>5</v>
      </c>
      <c r="V47" s="68">
        <f t="shared" si="41"/>
        <v>2</v>
      </c>
      <c r="W47" s="70">
        <f t="shared" si="41"/>
        <v>7</v>
      </c>
      <c r="X47" s="71">
        <f t="shared" si="41"/>
        <v>0.7142857142857143</v>
      </c>
      <c r="Y47" s="71">
        <f t="shared" si="41"/>
        <v>0.5</v>
      </c>
      <c r="Z47" s="69">
        <f t="shared" si="41"/>
        <v>10000</v>
      </c>
      <c r="AA47" s="69">
        <f t="shared" ca="1" si="41"/>
        <v>9931.0583880213599</v>
      </c>
      <c r="AB47" s="69">
        <f t="shared" ca="1" si="27"/>
        <v>-68.94161197864014</v>
      </c>
      <c r="AC47" s="69">
        <f t="shared" ca="1" si="42"/>
        <v>109.36631130634518</v>
      </c>
      <c r="AD47" s="73">
        <f t="shared" si="35"/>
        <v>16.099999999999945</v>
      </c>
      <c r="AE47" s="69">
        <f t="shared" si="44"/>
        <v>0.70000000000000007</v>
      </c>
      <c r="AF47" s="69">
        <f t="shared" si="44"/>
        <v>6.3000000000000007</v>
      </c>
      <c r="AG47" s="78">
        <f t="shared" si="44"/>
        <v>200</v>
      </c>
      <c r="AH47" s="60">
        <f t="shared" si="44"/>
        <v>50</v>
      </c>
      <c r="AI47" s="60">
        <f t="shared" si="44"/>
        <v>315.00000000000006</v>
      </c>
      <c r="AJ47" s="60">
        <f t="shared" si="44"/>
        <v>10315</v>
      </c>
      <c r="AK47" s="60">
        <f t="shared" si="44"/>
        <v>348.94161197863974</v>
      </c>
      <c r="AL47" s="60">
        <f t="shared" si="44"/>
        <v>6.9788322395727951</v>
      </c>
      <c r="AM47" s="60">
        <f t="shared" ca="1" si="44"/>
        <v>-176.3503701818438</v>
      </c>
      <c r="AN47" s="60">
        <f t="shared" ca="1" si="44"/>
        <v>-176.3503701818438</v>
      </c>
      <c r="AO47" s="60">
        <f t="shared" ca="1" si="44"/>
        <v>176.3503701818438</v>
      </c>
      <c r="AP47" s="63">
        <f t="shared" si="3"/>
        <v>35</v>
      </c>
      <c r="AQ47" s="62">
        <f t="shared" si="4"/>
        <v>1.4769461018368213</v>
      </c>
      <c r="AR47" s="62">
        <f t="shared" si="5"/>
        <v>73.847305091841065</v>
      </c>
      <c r="AS47" s="62">
        <f t="shared" si="6"/>
        <v>147.69461018368213</v>
      </c>
      <c r="AT47" s="62">
        <f t="shared" si="7"/>
        <v>-73.847305091841065</v>
      </c>
      <c r="AU47" s="62">
        <f t="shared" si="8"/>
        <v>369.23652545920532</v>
      </c>
      <c r="AV47" s="62">
        <f t="shared" si="9"/>
        <v>-147.69461018368213</v>
      </c>
      <c r="AW47" s="63">
        <f t="shared" si="30"/>
        <v>221.54191527552319</v>
      </c>
      <c r="AX47" s="61" t="str">
        <f t="shared" ca="1" si="11"/>
        <v>VINTO</v>
      </c>
      <c r="AY47" s="69">
        <f t="shared" ca="1" si="31"/>
        <v>10138.649629818156</v>
      </c>
      <c r="AZ47" s="51">
        <f t="shared" si="12"/>
        <v>516.93113564288751</v>
      </c>
      <c r="BA47" s="55">
        <f t="shared" ca="1" si="13"/>
        <v>5.2051968223890348E-2</v>
      </c>
      <c r="BB47" s="55">
        <f t="shared" ca="1" si="32"/>
        <v>3.2134716453128847</v>
      </c>
      <c r="BC47" s="64">
        <f t="shared" ca="1" si="14"/>
        <v>152.60030329688306</v>
      </c>
      <c r="BE47" s="52" t="str">
        <f t="shared" ca="1" si="15"/>
        <v/>
      </c>
      <c r="BF47" s="52">
        <f t="shared" ca="1" si="16"/>
        <v>16.099999999999945</v>
      </c>
      <c r="BG47" s="52">
        <f t="shared" ca="1" si="17"/>
        <v>16.099999999999945</v>
      </c>
      <c r="BH47" s="52">
        <f t="shared" ca="1" si="18"/>
        <v>16.099999999999945</v>
      </c>
    </row>
    <row r="48" spans="19:60">
      <c r="S48" s="68">
        <f t="shared" si="43"/>
        <v>7</v>
      </c>
      <c r="T48" s="69">
        <f t="shared" si="43"/>
        <v>2</v>
      </c>
      <c r="U48" s="70">
        <f t="shared" si="40"/>
        <v>5</v>
      </c>
      <c r="V48" s="68">
        <f t="shared" si="41"/>
        <v>2</v>
      </c>
      <c r="W48" s="70">
        <f t="shared" si="41"/>
        <v>7</v>
      </c>
      <c r="X48" s="71">
        <f t="shared" si="41"/>
        <v>0.7142857142857143</v>
      </c>
      <c r="Y48" s="71">
        <f t="shared" si="41"/>
        <v>0.5</v>
      </c>
      <c r="Z48" s="69">
        <f t="shared" si="41"/>
        <v>10000</v>
      </c>
      <c r="AA48" s="69">
        <f t="shared" ca="1" si="41"/>
        <v>9931.0583880213599</v>
      </c>
      <c r="AB48" s="69">
        <f t="shared" ca="1" si="27"/>
        <v>-68.94161197864014</v>
      </c>
      <c r="AC48" s="69">
        <f t="shared" ca="1" si="42"/>
        <v>109.36631130634518</v>
      </c>
      <c r="AD48" s="73">
        <f t="shared" si="35"/>
        <v>15.999999999999945</v>
      </c>
      <c r="AE48" s="69">
        <f t="shared" si="44"/>
        <v>0.70000000000000007</v>
      </c>
      <c r="AF48" s="69">
        <f t="shared" si="44"/>
        <v>6.3000000000000007</v>
      </c>
      <c r="AG48" s="78">
        <f t="shared" si="44"/>
        <v>200</v>
      </c>
      <c r="AH48" s="60">
        <f t="shared" si="44"/>
        <v>50</v>
      </c>
      <c r="AI48" s="60">
        <f t="shared" si="44"/>
        <v>315.00000000000006</v>
      </c>
      <c r="AJ48" s="60">
        <f t="shared" si="44"/>
        <v>10315</v>
      </c>
      <c r="AK48" s="60">
        <f t="shared" si="44"/>
        <v>348.94161197863974</v>
      </c>
      <c r="AL48" s="60">
        <f t="shared" si="44"/>
        <v>6.9788322395727951</v>
      </c>
      <c r="AM48" s="60">
        <f t="shared" ca="1" si="44"/>
        <v>-176.3503701818438</v>
      </c>
      <c r="AN48" s="60">
        <f t="shared" ca="1" si="44"/>
        <v>-176.3503701818438</v>
      </c>
      <c r="AO48" s="60">
        <f t="shared" ca="1" si="44"/>
        <v>176.3503701818438</v>
      </c>
      <c r="AP48" s="63">
        <f t="shared" si="3"/>
        <v>35</v>
      </c>
      <c r="AQ48" s="62">
        <f t="shared" si="4"/>
        <v>1.4799270149733013</v>
      </c>
      <c r="AR48" s="62">
        <f t="shared" si="5"/>
        <v>73.996350748665066</v>
      </c>
      <c r="AS48" s="62">
        <f t="shared" si="6"/>
        <v>147.99270149733013</v>
      </c>
      <c r="AT48" s="62">
        <f t="shared" si="7"/>
        <v>-73.996350748665066</v>
      </c>
      <c r="AU48" s="62">
        <f t="shared" si="8"/>
        <v>369.98175374332533</v>
      </c>
      <c r="AV48" s="62">
        <f t="shared" si="9"/>
        <v>-147.99270149733013</v>
      </c>
      <c r="AW48" s="63">
        <f t="shared" si="30"/>
        <v>221.9890522459952</v>
      </c>
      <c r="AX48" s="61" t="str">
        <f t="shared" ca="1" si="11"/>
        <v>VINTO</v>
      </c>
      <c r="AY48" s="69">
        <f t="shared" ca="1" si="31"/>
        <v>10138.649629818156</v>
      </c>
      <c r="AZ48" s="51">
        <f t="shared" si="12"/>
        <v>517.97445524065552</v>
      </c>
      <c r="BA48" s="55">
        <f t="shared" ca="1" si="13"/>
        <v>5.2157024458281881E-2</v>
      </c>
      <c r="BB48" s="55">
        <f t="shared" ca="1" si="32"/>
        <v>3.2199573795108392</v>
      </c>
      <c r="BC48" s="64">
        <f t="shared" ca="1" si="14"/>
        <v>153.04744026735506</v>
      </c>
      <c r="BE48" s="52" t="str">
        <f t="shared" ca="1" si="15"/>
        <v/>
      </c>
      <c r="BF48" s="52">
        <f t="shared" ca="1" si="16"/>
        <v>15.999999999999945</v>
      </c>
      <c r="BG48" s="52">
        <f t="shared" ca="1" si="17"/>
        <v>15.999999999999945</v>
      </c>
      <c r="BH48" s="52">
        <f t="shared" ca="1" si="18"/>
        <v>15.999999999999945</v>
      </c>
    </row>
    <row r="49" spans="19:60">
      <c r="S49" s="68">
        <f t="shared" si="43"/>
        <v>7</v>
      </c>
      <c r="T49" s="69">
        <f t="shared" si="43"/>
        <v>2</v>
      </c>
      <c r="U49" s="70">
        <f t="shared" si="40"/>
        <v>5</v>
      </c>
      <c r="V49" s="68">
        <f t="shared" si="41"/>
        <v>2</v>
      </c>
      <c r="W49" s="70">
        <f t="shared" si="41"/>
        <v>7</v>
      </c>
      <c r="X49" s="71">
        <f t="shared" si="41"/>
        <v>0.7142857142857143</v>
      </c>
      <c r="Y49" s="71">
        <f t="shared" si="41"/>
        <v>0.5</v>
      </c>
      <c r="Z49" s="69">
        <f t="shared" si="41"/>
        <v>10000</v>
      </c>
      <c r="AA49" s="69">
        <f t="shared" ca="1" si="41"/>
        <v>9931.0583880213599</v>
      </c>
      <c r="AB49" s="69">
        <f t="shared" ca="1" si="27"/>
        <v>-68.94161197864014</v>
      </c>
      <c r="AC49" s="69">
        <f t="shared" ca="1" si="42"/>
        <v>109.36631130634518</v>
      </c>
      <c r="AD49" s="73">
        <f t="shared" si="35"/>
        <v>15.899999999999945</v>
      </c>
      <c r="AE49" s="69">
        <f t="shared" si="44"/>
        <v>0.70000000000000007</v>
      </c>
      <c r="AF49" s="69">
        <f t="shared" si="44"/>
        <v>6.3000000000000007</v>
      </c>
      <c r="AG49" s="78">
        <f t="shared" si="44"/>
        <v>200</v>
      </c>
      <c r="AH49" s="60">
        <f t="shared" si="44"/>
        <v>50</v>
      </c>
      <c r="AI49" s="60">
        <f t="shared" si="44"/>
        <v>315.00000000000006</v>
      </c>
      <c r="AJ49" s="60">
        <f t="shared" si="44"/>
        <v>10315</v>
      </c>
      <c r="AK49" s="60">
        <f t="shared" si="44"/>
        <v>348.94161197863974</v>
      </c>
      <c r="AL49" s="60">
        <f t="shared" si="44"/>
        <v>6.9788322395727951</v>
      </c>
      <c r="AM49" s="60">
        <f t="shared" ca="1" si="44"/>
        <v>-176.3503701818438</v>
      </c>
      <c r="AN49" s="60">
        <f t="shared" ca="1" si="44"/>
        <v>-176.3503701818438</v>
      </c>
      <c r="AO49" s="60">
        <f t="shared" ca="1" si="44"/>
        <v>176.3503701818438</v>
      </c>
      <c r="AP49" s="63">
        <f t="shared" si="3"/>
        <v>35</v>
      </c>
      <c r="AQ49" s="62">
        <f t="shared" si="4"/>
        <v>1.4829454238725046</v>
      </c>
      <c r="AR49" s="62">
        <f t="shared" si="5"/>
        <v>74.14727119362523</v>
      </c>
      <c r="AS49" s="62">
        <f t="shared" si="6"/>
        <v>148.29454238725046</v>
      </c>
      <c r="AT49" s="62">
        <f t="shared" si="7"/>
        <v>-74.14727119362523</v>
      </c>
      <c r="AU49" s="62">
        <f t="shared" si="8"/>
        <v>370.73635596812613</v>
      </c>
      <c r="AV49" s="62">
        <f t="shared" si="9"/>
        <v>-148.29454238725046</v>
      </c>
      <c r="AW49" s="63">
        <f t="shared" si="30"/>
        <v>222.44181358087567</v>
      </c>
      <c r="AX49" s="61" t="str">
        <f t="shared" ca="1" si="11"/>
        <v>VINTO</v>
      </c>
      <c r="AY49" s="69">
        <f t="shared" ca="1" si="31"/>
        <v>10138.649629818156</v>
      </c>
      <c r="AZ49" s="51">
        <f t="shared" si="12"/>
        <v>519.03089835537662</v>
      </c>
      <c r="BA49" s="55">
        <f t="shared" ca="1" si="13"/>
        <v>5.2263402154741241E-2</v>
      </c>
      <c r="BB49" s="55">
        <f t="shared" ca="1" si="32"/>
        <v>3.2265246952710331</v>
      </c>
      <c r="BC49" s="64">
        <f t="shared" ca="1" si="14"/>
        <v>153.50020160223553</v>
      </c>
      <c r="BE49" s="52" t="str">
        <f t="shared" ca="1" si="15"/>
        <v/>
      </c>
      <c r="BF49" s="52">
        <f t="shared" ca="1" si="16"/>
        <v>15.899999999999945</v>
      </c>
      <c r="BG49" s="52">
        <f t="shared" ca="1" si="17"/>
        <v>15.899999999999945</v>
      </c>
      <c r="BH49" s="52">
        <f t="shared" ca="1" si="18"/>
        <v>15.899999999999945</v>
      </c>
    </row>
    <row r="50" spans="19:60">
      <c r="S50" s="68">
        <f t="shared" si="43"/>
        <v>7</v>
      </c>
      <c r="T50" s="69">
        <f t="shared" si="43"/>
        <v>2</v>
      </c>
      <c r="U50" s="70">
        <f t="shared" si="40"/>
        <v>5</v>
      </c>
      <c r="V50" s="68">
        <f t="shared" si="41"/>
        <v>2</v>
      </c>
      <c r="W50" s="70">
        <f t="shared" si="41"/>
        <v>7</v>
      </c>
      <c r="X50" s="71">
        <f t="shared" si="41"/>
        <v>0.7142857142857143</v>
      </c>
      <c r="Y50" s="71">
        <f t="shared" si="41"/>
        <v>0.5</v>
      </c>
      <c r="Z50" s="69">
        <f t="shared" si="41"/>
        <v>10000</v>
      </c>
      <c r="AA50" s="69">
        <f t="shared" ca="1" si="41"/>
        <v>9931.0583880213599</v>
      </c>
      <c r="AB50" s="69">
        <f t="shared" ca="1" si="27"/>
        <v>-68.94161197864014</v>
      </c>
      <c r="AC50" s="69">
        <f t="shared" ca="1" si="42"/>
        <v>109.36631130634518</v>
      </c>
      <c r="AD50" s="73">
        <f t="shared" si="35"/>
        <v>15.799999999999946</v>
      </c>
      <c r="AE50" s="69">
        <f t="shared" si="44"/>
        <v>0.70000000000000007</v>
      </c>
      <c r="AF50" s="69">
        <f t="shared" si="44"/>
        <v>6.3000000000000007</v>
      </c>
      <c r="AG50" s="78">
        <f t="shared" si="44"/>
        <v>200</v>
      </c>
      <c r="AH50" s="60">
        <f t="shared" si="44"/>
        <v>50</v>
      </c>
      <c r="AI50" s="60">
        <f t="shared" si="44"/>
        <v>315.00000000000006</v>
      </c>
      <c r="AJ50" s="60">
        <f t="shared" si="44"/>
        <v>10315</v>
      </c>
      <c r="AK50" s="60">
        <f t="shared" si="44"/>
        <v>348.94161197863974</v>
      </c>
      <c r="AL50" s="60">
        <f t="shared" si="44"/>
        <v>6.9788322395727951</v>
      </c>
      <c r="AM50" s="60">
        <f t="shared" ca="1" si="44"/>
        <v>-176.3503701818438</v>
      </c>
      <c r="AN50" s="60">
        <f t="shared" ca="1" si="44"/>
        <v>-176.3503701818438</v>
      </c>
      <c r="AO50" s="60">
        <f t="shared" ca="1" si="44"/>
        <v>176.3503701818438</v>
      </c>
      <c r="AP50" s="63">
        <f t="shared" si="3"/>
        <v>35</v>
      </c>
      <c r="AQ50" s="62">
        <f t="shared" si="4"/>
        <v>1.4860020404792924</v>
      </c>
      <c r="AR50" s="62">
        <f t="shared" si="5"/>
        <v>74.300102023964627</v>
      </c>
      <c r="AS50" s="62">
        <f t="shared" si="6"/>
        <v>148.60020404792925</v>
      </c>
      <c r="AT50" s="62">
        <f t="shared" si="7"/>
        <v>-74.300102023964627</v>
      </c>
      <c r="AU50" s="62">
        <f t="shared" si="8"/>
        <v>371.50051011982316</v>
      </c>
      <c r="AV50" s="62">
        <f t="shared" si="9"/>
        <v>-148.60020404792925</v>
      </c>
      <c r="AW50" s="63">
        <f t="shared" si="30"/>
        <v>222.90030607189391</v>
      </c>
      <c r="AX50" s="61" t="str">
        <f t="shared" ca="1" si="11"/>
        <v>VINTO</v>
      </c>
      <c r="AY50" s="69">
        <f t="shared" ca="1" si="31"/>
        <v>10138.649629818156</v>
      </c>
      <c r="AZ50" s="51">
        <f t="shared" si="12"/>
        <v>520.10071416775236</v>
      </c>
      <c r="BA50" s="55">
        <f t="shared" ca="1" si="13"/>
        <v>5.2371126404320331E-2</v>
      </c>
      <c r="BB50" s="55">
        <f t="shared" ca="1" si="32"/>
        <v>3.2331751416104701</v>
      </c>
      <c r="BC50" s="64">
        <f t="shared" ca="1" si="14"/>
        <v>153.95869409325377</v>
      </c>
      <c r="BE50" s="52" t="str">
        <f t="shared" ca="1" si="15"/>
        <v/>
      </c>
      <c r="BF50" s="52">
        <f t="shared" ca="1" si="16"/>
        <v>15.799999999999946</v>
      </c>
      <c r="BG50" s="52">
        <f t="shared" ca="1" si="17"/>
        <v>15.799999999999946</v>
      </c>
      <c r="BH50" s="52">
        <f t="shared" ca="1" si="18"/>
        <v>15.799999999999946</v>
      </c>
    </row>
    <row r="51" spans="19:60">
      <c r="S51" s="68">
        <f t="shared" si="43"/>
        <v>7</v>
      </c>
      <c r="T51" s="69">
        <f t="shared" si="43"/>
        <v>2</v>
      </c>
      <c r="U51" s="70">
        <f t="shared" si="40"/>
        <v>5</v>
      </c>
      <c r="V51" s="68">
        <f t="shared" si="41"/>
        <v>2</v>
      </c>
      <c r="W51" s="70">
        <f t="shared" si="41"/>
        <v>7</v>
      </c>
      <c r="X51" s="71">
        <f t="shared" si="41"/>
        <v>0.7142857142857143</v>
      </c>
      <c r="Y51" s="71">
        <f t="shared" si="41"/>
        <v>0.5</v>
      </c>
      <c r="Z51" s="69">
        <f t="shared" si="41"/>
        <v>10000</v>
      </c>
      <c r="AA51" s="69">
        <f t="shared" ca="1" si="41"/>
        <v>9931.0583880213599</v>
      </c>
      <c r="AB51" s="69">
        <f t="shared" ca="1" si="27"/>
        <v>-68.94161197864014</v>
      </c>
      <c r="AC51" s="69">
        <f t="shared" ca="1" si="42"/>
        <v>109.36631130634518</v>
      </c>
      <c r="AD51" s="73">
        <f t="shared" si="35"/>
        <v>15.699999999999946</v>
      </c>
      <c r="AE51" s="69">
        <f t="shared" si="44"/>
        <v>0.70000000000000007</v>
      </c>
      <c r="AF51" s="69">
        <f t="shared" si="44"/>
        <v>6.3000000000000007</v>
      </c>
      <c r="AG51" s="78">
        <f t="shared" si="44"/>
        <v>200</v>
      </c>
      <c r="AH51" s="60">
        <f t="shared" si="44"/>
        <v>50</v>
      </c>
      <c r="AI51" s="60">
        <f t="shared" si="44"/>
        <v>315.00000000000006</v>
      </c>
      <c r="AJ51" s="60">
        <f t="shared" si="44"/>
        <v>10315</v>
      </c>
      <c r="AK51" s="60">
        <f t="shared" si="44"/>
        <v>348.94161197863974</v>
      </c>
      <c r="AL51" s="60">
        <f t="shared" si="44"/>
        <v>6.9788322395727951</v>
      </c>
      <c r="AM51" s="60">
        <f t="shared" ca="1" si="44"/>
        <v>-176.3503701818438</v>
      </c>
      <c r="AN51" s="60">
        <f t="shared" ca="1" si="44"/>
        <v>-176.3503701818438</v>
      </c>
      <c r="AO51" s="60">
        <f t="shared" ca="1" si="44"/>
        <v>176.3503701818438</v>
      </c>
      <c r="AP51" s="63">
        <f t="shared" si="3"/>
        <v>35</v>
      </c>
      <c r="AQ51" s="62">
        <f t="shared" si="4"/>
        <v>1.4890975948772498</v>
      </c>
      <c r="AR51" s="62">
        <f t="shared" si="5"/>
        <v>74.454879743862492</v>
      </c>
      <c r="AS51" s="62">
        <f t="shared" si="6"/>
        <v>148.90975948772498</v>
      </c>
      <c r="AT51" s="62">
        <f t="shared" si="7"/>
        <v>-74.454879743862492</v>
      </c>
      <c r="AU51" s="62">
        <f t="shared" si="8"/>
        <v>372.27439871931244</v>
      </c>
      <c r="AV51" s="62">
        <f t="shared" si="9"/>
        <v>-148.90975948772498</v>
      </c>
      <c r="AW51" s="63">
        <f t="shared" si="30"/>
        <v>223.36463923158746</v>
      </c>
      <c r="AX51" s="61" t="str">
        <f t="shared" ca="1" si="11"/>
        <v>VINTO</v>
      </c>
      <c r="AY51" s="69">
        <f t="shared" ca="1" si="31"/>
        <v>10138.649629818156</v>
      </c>
      <c r="AZ51" s="51">
        <f t="shared" si="12"/>
        <v>521.1841582070374</v>
      </c>
      <c r="BA51" s="55">
        <f t="shared" ca="1" si="13"/>
        <v>5.2480222937333558E-2</v>
      </c>
      <c r="BB51" s="55">
        <f t="shared" ca="1" si="32"/>
        <v>3.2399103070115549</v>
      </c>
      <c r="BC51" s="64">
        <f t="shared" ca="1" si="14"/>
        <v>154.42302725294732</v>
      </c>
      <c r="BE51" s="52" t="str">
        <f t="shared" ca="1" si="15"/>
        <v/>
      </c>
      <c r="BF51" s="52">
        <f t="shared" ca="1" si="16"/>
        <v>15.699999999999946</v>
      </c>
      <c r="BG51" s="52">
        <f t="shared" ca="1" si="17"/>
        <v>15.699999999999946</v>
      </c>
      <c r="BH51" s="52">
        <f t="shared" ca="1" si="18"/>
        <v>15.699999999999946</v>
      </c>
    </row>
    <row r="52" spans="19:60">
      <c r="S52" s="68">
        <f t="shared" si="43"/>
        <v>7</v>
      </c>
      <c r="T52" s="69">
        <f t="shared" si="43"/>
        <v>2</v>
      </c>
      <c r="U52" s="70">
        <f t="shared" si="40"/>
        <v>5</v>
      </c>
      <c r="V52" s="68">
        <f t="shared" si="41"/>
        <v>2</v>
      </c>
      <c r="W52" s="70">
        <f t="shared" si="41"/>
        <v>7</v>
      </c>
      <c r="X52" s="71">
        <f t="shared" si="41"/>
        <v>0.7142857142857143</v>
      </c>
      <c r="Y52" s="71">
        <f t="shared" si="41"/>
        <v>0.5</v>
      </c>
      <c r="Z52" s="69">
        <f t="shared" si="41"/>
        <v>10000</v>
      </c>
      <c r="AA52" s="69">
        <f t="shared" ca="1" si="41"/>
        <v>9931.0583880213599</v>
      </c>
      <c r="AB52" s="69">
        <f t="shared" ca="1" si="27"/>
        <v>-68.94161197864014</v>
      </c>
      <c r="AC52" s="69">
        <f t="shared" ca="1" si="42"/>
        <v>109.36631130634518</v>
      </c>
      <c r="AD52" s="73">
        <f t="shared" si="35"/>
        <v>15.599999999999946</v>
      </c>
      <c r="AE52" s="69">
        <f t="shared" si="44"/>
        <v>0.70000000000000007</v>
      </c>
      <c r="AF52" s="69">
        <f t="shared" si="44"/>
        <v>6.3000000000000007</v>
      </c>
      <c r="AG52" s="78">
        <f t="shared" si="44"/>
        <v>200</v>
      </c>
      <c r="AH52" s="60">
        <f t="shared" si="44"/>
        <v>50</v>
      </c>
      <c r="AI52" s="60">
        <f t="shared" si="44"/>
        <v>315.00000000000006</v>
      </c>
      <c r="AJ52" s="60">
        <f t="shared" si="44"/>
        <v>10315</v>
      </c>
      <c r="AK52" s="60">
        <f t="shared" si="44"/>
        <v>348.94161197863974</v>
      </c>
      <c r="AL52" s="60">
        <f t="shared" si="44"/>
        <v>6.9788322395727951</v>
      </c>
      <c r="AM52" s="60">
        <f t="shared" ca="1" si="44"/>
        <v>-176.3503701818438</v>
      </c>
      <c r="AN52" s="60">
        <f t="shared" ca="1" si="44"/>
        <v>-176.3503701818438</v>
      </c>
      <c r="AO52" s="60">
        <f t="shared" ca="1" si="44"/>
        <v>176.3503701818438</v>
      </c>
      <c r="AP52" s="63">
        <f t="shared" si="3"/>
        <v>35</v>
      </c>
      <c r="AQ52" s="62">
        <f t="shared" si="4"/>
        <v>1.4922328358700527</v>
      </c>
      <c r="AR52" s="62">
        <f t="shared" si="5"/>
        <v>74.611641793502642</v>
      </c>
      <c r="AS52" s="62">
        <f t="shared" si="6"/>
        <v>149.22328358700528</v>
      </c>
      <c r="AT52" s="62">
        <f t="shared" si="7"/>
        <v>-74.611641793502642</v>
      </c>
      <c r="AU52" s="62">
        <f t="shared" si="8"/>
        <v>373.05820896751322</v>
      </c>
      <c r="AV52" s="62">
        <f t="shared" si="9"/>
        <v>-149.22328358700528</v>
      </c>
      <c r="AW52" s="63">
        <f t="shared" si="30"/>
        <v>223.83492538050794</v>
      </c>
      <c r="AX52" s="61" t="str">
        <f t="shared" ca="1" si="11"/>
        <v>VINTO</v>
      </c>
      <c r="AY52" s="69">
        <f t="shared" ca="1" si="31"/>
        <v>10138.649629818156</v>
      </c>
      <c r="AZ52" s="51">
        <f t="shared" si="12"/>
        <v>522.28149255451854</v>
      </c>
      <c r="BA52" s="55">
        <f t="shared" ca="1" si="13"/>
        <v>5.2590718143846964E-2</v>
      </c>
      <c r="BB52" s="55">
        <f t="shared" ca="1" si="32"/>
        <v>3.2467318206870139</v>
      </c>
      <c r="BC52" s="64">
        <f t="shared" ca="1" si="14"/>
        <v>154.8933134018678</v>
      </c>
      <c r="BE52" s="52" t="str">
        <f t="shared" ca="1" si="15"/>
        <v/>
      </c>
      <c r="BF52" s="52">
        <f t="shared" ca="1" si="16"/>
        <v>15.599999999999946</v>
      </c>
      <c r="BG52" s="52">
        <f t="shared" ca="1" si="17"/>
        <v>15.599999999999946</v>
      </c>
      <c r="BH52" s="52">
        <f t="shared" ca="1" si="18"/>
        <v>15.599999999999946</v>
      </c>
    </row>
    <row r="53" spans="19:60">
      <c r="S53" s="68">
        <f t="shared" si="43"/>
        <v>7</v>
      </c>
      <c r="T53" s="69">
        <f t="shared" si="43"/>
        <v>2</v>
      </c>
      <c r="U53" s="70">
        <f t="shared" si="40"/>
        <v>5</v>
      </c>
      <c r="V53" s="68">
        <f t="shared" si="41"/>
        <v>2</v>
      </c>
      <c r="W53" s="70">
        <f t="shared" si="41"/>
        <v>7</v>
      </c>
      <c r="X53" s="71">
        <f t="shared" si="41"/>
        <v>0.7142857142857143</v>
      </c>
      <c r="Y53" s="71">
        <f t="shared" si="41"/>
        <v>0.5</v>
      </c>
      <c r="Z53" s="69">
        <f t="shared" si="41"/>
        <v>10000</v>
      </c>
      <c r="AA53" s="69">
        <f t="shared" ca="1" si="41"/>
        <v>9931.0583880213599</v>
      </c>
      <c r="AB53" s="69">
        <f t="shared" ca="1" si="27"/>
        <v>-68.94161197864014</v>
      </c>
      <c r="AC53" s="69">
        <f t="shared" ca="1" si="42"/>
        <v>109.36631130634518</v>
      </c>
      <c r="AD53" s="73">
        <f t="shared" si="35"/>
        <v>15.499999999999947</v>
      </c>
      <c r="AE53" s="69">
        <f t="shared" si="44"/>
        <v>0.70000000000000007</v>
      </c>
      <c r="AF53" s="69">
        <f t="shared" si="44"/>
        <v>6.3000000000000007</v>
      </c>
      <c r="AG53" s="78">
        <f t="shared" si="44"/>
        <v>200</v>
      </c>
      <c r="AH53" s="60">
        <f t="shared" si="44"/>
        <v>50</v>
      </c>
      <c r="AI53" s="60">
        <f t="shared" si="44"/>
        <v>315.00000000000006</v>
      </c>
      <c r="AJ53" s="60">
        <f t="shared" si="44"/>
        <v>10315</v>
      </c>
      <c r="AK53" s="60">
        <f t="shared" si="44"/>
        <v>348.94161197863974</v>
      </c>
      <c r="AL53" s="60">
        <f t="shared" si="44"/>
        <v>6.9788322395727951</v>
      </c>
      <c r="AM53" s="60">
        <f t="shared" ca="1" si="44"/>
        <v>-176.3503701818438</v>
      </c>
      <c r="AN53" s="60">
        <f t="shared" ca="1" si="44"/>
        <v>-176.3503701818438</v>
      </c>
      <c r="AO53" s="60">
        <f t="shared" ca="1" si="44"/>
        <v>176.3503701818438</v>
      </c>
      <c r="AP53" s="63">
        <f t="shared" si="3"/>
        <v>35</v>
      </c>
      <c r="AQ53" s="62">
        <f t="shared" si="4"/>
        <v>1.4954085315853434</v>
      </c>
      <c r="AR53" s="62">
        <f t="shared" si="5"/>
        <v>74.770426579267166</v>
      </c>
      <c r="AS53" s="62">
        <f t="shared" si="6"/>
        <v>149.54085315853433</v>
      </c>
      <c r="AT53" s="62">
        <f t="shared" si="7"/>
        <v>-74.770426579267166</v>
      </c>
      <c r="AU53" s="62">
        <f t="shared" si="8"/>
        <v>373.85213289633583</v>
      </c>
      <c r="AV53" s="62">
        <f t="shared" si="9"/>
        <v>-149.54085315853433</v>
      </c>
      <c r="AW53" s="63">
        <f t="shared" si="30"/>
        <v>224.3112797378015</v>
      </c>
      <c r="AX53" s="61" t="str">
        <f t="shared" ca="1" si="11"/>
        <v>VINTO</v>
      </c>
      <c r="AY53" s="69">
        <f t="shared" ca="1" si="31"/>
        <v>10138.649629818156</v>
      </c>
      <c r="AZ53" s="51">
        <f t="shared" si="12"/>
        <v>523.39298605487011</v>
      </c>
      <c r="BA53" s="55">
        <f t="shared" ca="1" si="13"/>
        <v>5.2702639094960521E-2</v>
      </c>
      <c r="BB53" s="55">
        <f t="shared" ca="1" si="32"/>
        <v>3.2536413538937676</v>
      </c>
      <c r="BC53" s="64">
        <f t="shared" ca="1" si="14"/>
        <v>155.36966775916136</v>
      </c>
      <c r="BE53" s="52" t="str">
        <f t="shared" ca="1" si="15"/>
        <v/>
      </c>
      <c r="BF53" s="52">
        <f t="shared" ca="1" si="16"/>
        <v>15.499999999999947</v>
      </c>
      <c r="BG53" s="52">
        <f t="shared" ca="1" si="17"/>
        <v>15.499999999999947</v>
      </c>
      <c r="BH53" s="52">
        <f t="shared" ca="1" si="18"/>
        <v>15.499999999999947</v>
      </c>
    </row>
    <row r="54" spans="19:60">
      <c r="S54" s="68">
        <f t="shared" si="43"/>
        <v>7</v>
      </c>
      <c r="T54" s="69">
        <f t="shared" si="43"/>
        <v>2</v>
      </c>
      <c r="U54" s="70">
        <f t="shared" si="40"/>
        <v>5</v>
      </c>
      <c r="V54" s="68">
        <f t="shared" si="41"/>
        <v>2</v>
      </c>
      <c r="W54" s="70">
        <f t="shared" si="41"/>
        <v>7</v>
      </c>
      <c r="X54" s="71">
        <f t="shared" si="41"/>
        <v>0.7142857142857143</v>
      </c>
      <c r="Y54" s="71">
        <f t="shared" si="41"/>
        <v>0.5</v>
      </c>
      <c r="Z54" s="69">
        <f t="shared" si="41"/>
        <v>10000</v>
      </c>
      <c r="AA54" s="69">
        <f t="shared" ca="1" si="41"/>
        <v>9931.0583880213599</v>
      </c>
      <c r="AB54" s="69">
        <f t="shared" ca="1" si="27"/>
        <v>-68.94161197864014</v>
      </c>
      <c r="AC54" s="69">
        <f t="shared" ca="1" si="42"/>
        <v>109.36631130634518</v>
      </c>
      <c r="AD54" s="73">
        <f t="shared" si="35"/>
        <v>15.399999999999947</v>
      </c>
      <c r="AE54" s="69">
        <f t="shared" si="44"/>
        <v>0.70000000000000007</v>
      </c>
      <c r="AF54" s="69">
        <f t="shared" si="44"/>
        <v>6.3000000000000007</v>
      </c>
      <c r="AG54" s="78">
        <f t="shared" si="44"/>
        <v>200</v>
      </c>
      <c r="AH54" s="60">
        <f t="shared" si="44"/>
        <v>50</v>
      </c>
      <c r="AI54" s="60">
        <f t="shared" si="44"/>
        <v>315.00000000000006</v>
      </c>
      <c r="AJ54" s="60">
        <f t="shared" si="44"/>
        <v>10315</v>
      </c>
      <c r="AK54" s="60">
        <f t="shared" si="44"/>
        <v>348.94161197863974</v>
      </c>
      <c r="AL54" s="60">
        <f t="shared" si="44"/>
        <v>6.9788322395727951</v>
      </c>
      <c r="AM54" s="60">
        <f t="shared" ca="1" si="44"/>
        <v>-176.3503701818438</v>
      </c>
      <c r="AN54" s="60">
        <f t="shared" ca="1" si="44"/>
        <v>-176.3503701818438</v>
      </c>
      <c r="AO54" s="60">
        <f t="shared" ca="1" si="44"/>
        <v>176.3503701818438</v>
      </c>
      <c r="AP54" s="63">
        <f t="shared" si="3"/>
        <v>35</v>
      </c>
      <c r="AQ54" s="62">
        <f t="shared" si="4"/>
        <v>1.4986254701021313</v>
      </c>
      <c r="AR54" s="62">
        <f t="shared" si="5"/>
        <v>74.93127350510656</v>
      </c>
      <c r="AS54" s="62">
        <f t="shared" si="6"/>
        <v>149.86254701021312</v>
      </c>
      <c r="AT54" s="62">
        <f t="shared" si="7"/>
        <v>-74.93127350510656</v>
      </c>
      <c r="AU54" s="62">
        <f t="shared" si="8"/>
        <v>374.6563675255328</v>
      </c>
      <c r="AV54" s="62">
        <f t="shared" si="9"/>
        <v>-149.86254701021312</v>
      </c>
      <c r="AW54" s="63">
        <f t="shared" si="30"/>
        <v>224.79382051531968</v>
      </c>
      <c r="AX54" s="61" t="str">
        <f t="shared" ca="1" si="11"/>
        <v>VINTO</v>
      </c>
      <c r="AY54" s="69">
        <f t="shared" ca="1" si="31"/>
        <v>10138.649629818156</v>
      </c>
      <c r="AZ54" s="51">
        <f t="shared" si="12"/>
        <v>524.51891453574592</v>
      </c>
      <c r="BA54" s="55">
        <f t="shared" ca="1" si="13"/>
        <v>5.2816013564919724E-2</v>
      </c>
      <c r="BB54" s="55">
        <f t="shared" ca="1" si="32"/>
        <v>3.2606406212980126</v>
      </c>
      <c r="BC54" s="64">
        <f t="shared" ca="1" si="14"/>
        <v>155.85220853667954</v>
      </c>
      <c r="BE54" s="52" t="str">
        <f t="shared" ca="1" si="15"/>
        <v/>
      </c>
      <c r="BF54" s="52">
        <f t="shared" ca="1" si="16"/>
        <v>15.399999999999947</v>
      </c>
      <c r="BG54" s="52">
        <f t="shared" ca="1" si="17"/>
        <v>15.399999999999947</v>
      </c>
      <c r="BH54" s="52">
        <f t="shared" ca="1" si="18"/>
        <v>15.399999999999947</v>
      </c>
    </row>
    <row r="55" spans="19:60">
      <c r="S55" s="68">
        <f t="shared" si="43"/>
        <v>7</v>
      </c>
      <c r="T55" s="69">
        <f t="shared" si="43"/>
        <v>2</v>
      </c>
      <c r="U55" s="70">
        <f t="shared" si="40"/>
        <v>5</v>
      </c>
      <c r="V55" s="68">
        <f t="shared" si="41"/>
        <v>2</v>
      </c>
      <c r="W55" s="70">
        <f t="shared" si="41"/>
        <v>7</v>
      </c>
      <c r="X55" s="71">
        <f t="shared" si="41"/>
        <v>0.7142857142857143</v>
      </c>
      <c r="Y55" s="71">
        <f t="shared" si="41"/>
        <v>0.5</v>
      </c>
      <c r="Z55" s="69">
        <f t="shared" si="41"/>
        <v>10000</v>
      </c>
      <c r="AA55" s="69">
        <f t="shared" ca="1" si="41"/>
        <v>9931.0583880213599</v>
      </c>
      <c r="AB55" s="69">
        <f t="shared" ca="1" si="27"/>
        <v>-68.94161197864014</v>
      </c>
      <c r="AC55" s="69">
        <f t="shared" ca="1" si="42"/>
        <v>109.36631130634518</v>
      </c>
      <c r="AD55" s="73">
        <f t="shared" si="35"/>
        <v>15.299999999999947</v>
      </c>
      <c r="AE55" s="69">
        <f t="shared" si="44"/>
        <v>0.70000000000000007</v>
      </c>
      <c r="AF55" s="69">
        <f t="shared" si="44"/>
        <v>6.3000000000000007</v>
      </c>
      <c r="AG55" s="78">
        <f t="shared" si="44"/>
        <v>200</v>
      </c>
      <c r="AH55" s="60">
        <f t="shared" si="44"/>
        <v>50</v>
      </c>
      <c r="AI55" s="60">
        <f t="shared" si="44"/>
        <v>315.00000000000006</v>
      </c>
      <c r="AJ55" s="60">
        <f t="shared" si="44"/>
        <v>10315</v>
      </c>
      <c r="AK55" s="60">
        <f t="shared" si="44"/>
        <v>348.94161197863974</v>
      </c>
      <c r="AL55" s="60">
        <f t="shared" si="44"/>
        <v>6.9788322395727951</v>
      </c>
      <c r="AM55" s="60">
        <f t="shared" ca="1" si="44"/>
        <v>-176.3503701818438</v>
      </c>
      <c r="AN55" s="60">
        <f t="shared" ca="1" si="44"/>
        <v>-176.3503701818438</v>
      </c>
      <c r="AO55" s="60">
        <f t="shared" ca="1" si="44"/>
        <v>176.3503701818438</v>
      </c>
      <c r="AP55" s="63">
        <f t="shared" si="3"/>
        <v>35</v>
      </c>
      <c r="AQ55" s="62">
        <f t="shared" si="4"/>
        <v>1.5018844601027987</v>
      </c>
      <c r="AR55" s="62">
        <f t="shared" si="5"/>
        <v>75.094223005139938</v>
      </c>
      <c r="AS55" s="62">
        <f t="shared" si="6"/>
        <v>150.18844601027988</v>
      </c>
      <c r="AT55" s="62">
        <f t="shared" si="7"/>
        <v>-75.094223005139938</v>
      </c>
      <c r="AU55" s="62">
        <f t="shared" si="8"/>
        <v>375.4711150256997</v>
      </c>
      <c r="AV55" s="62">
        <f t="shared" si="9"/>
        <v>-150.18844601027988</v>
      </c>
      <c r="AW55" s="63">
        <f t="shared" si="30"/>
        <v>225.28266901541983</v>
      </c>
      <c r="AX55" s="61" t="str">
        <f t="shared" ca="1" si="11"/>
        <v>VINTO</v>
      </c>
      <c r="AY55" s="69">
        <f t="shared" ca="1" si="31"/>
        <v>10138.649629818156</v>
      </c>
      <c r="AZ55" s="51">
        <f t="shared" si="12"/>
        <v>525.65956103597955</v>
      </c>
      <c r="BA55" s="55">
        <f t="shared" ca="1" si="13"/>
        <v>5.2930870054094074E-2</v>
      </c>
      <c r="BB55" s="55">
        <f t="shared" ca="1" si="32"/>
        <v>3.2677313823938161</v>
      </c>
      <c r="BC55" s="64">
        <f t="shared" ca="1" si="14"/>
        <v>156.34105703677969</v>
      </c>
      <c r="BE55" s="52" t="str">
        <f t="shared" ca="1" si="15"/>
        <v/>
      </c>
      <c r="BF55" s="52">
        <f t="shared" ca="1" si="16"/>
        <v>15.299999999999947</v>
      </c>
      <c r="BG55" s="52">
        <f t="shared" ca="1" si="17"/>
        <v>15.299999999999947</v>
      </c>
      <c r="BH55" s="52">
        <f t="shared" ca="1" si="18"/>
        <v>15.299999999999947</v>
      </c>
    </row>
    <row r="56" spans="19:60">
      <c r="S56" s="68">
        <f t="shared" si="43"/>
        <v>7</v>
      </c>
      <c r="T56" s="69">
        <f t="shared" si="43"/>
        <v>2</v>
      </c>
      <c r="U56" s="70">
        <f t="shared" si="40"/>
        <v>5</v>
      </c>
      <c r="V56" s="68">
        <f t="shared" si="41"/>
        <v>2</v>
      </c>
      <c r="W56" s="70">
        <f t="shared" si="41"/>
        <v>7</v>
      </c>
      <c r="X56" s="71">
        <f t="shared" si="41"/>
        <v>0.7142857142857143</v>
      </c>
      <c r="Y56" s="71">
        <f t="shared" si="41"/>
        <v>0.5</v>
      </c>
      <c r="Z56" s="69">
        <f t="shared" si="41"/>
        <v>10000</v>
      </c>
      <c r="AA56" s="69">
        <f t="shared" ca="1" si="41"/>
        <v>9931.0583880213599</v>
      </c>
      <c r="AB56" s="69">
        <f t="shared" ca="1" si="27"/>
        <v>-68.94161197864014</v>
      </c>
      <c r="AC56" s="69">
        <f t="shared" ca="1" si="42"/>
        <v>109.36631130634518</v>
      </c>
      <c r="AD56" s="73">
        <f t="shared" si="35"/>
        <v>15.199999999999948</v>
      </c>
      <c r="AE56" s="69">
        <f t="shared" si="44"/>
        <v>0.70000000000000007</v>
      </c>
      <c r="AF56" s="69">
        <f t="shared" si="44"/>
        <v>6.3000000000000007</v>
      </c>
      <c r="AG56" s="78">
        <f t="shared" si="44"/>
        <v>200</v>
      </c>
      <c r="AH56" s="60">
        <f t="shared" si="44"/>
        <v>50</v>
      </c>
      <c r="AI56" s="60">
        <f t="shared" si="44"/>
        <v>315.00000000000006</v>
      </c>
      <c r="AJ56" s="60">
        <f t="shared" si="44"/>
        <v>10315</v>
      </c>
      <c r="AK56" s="60">
        <f t="shared" si="44"/>
        <v>348.94161197863974</v>
      </c>
      <c r="AL56" s="60">
        <f t="shared" si="44"/>
        <v>6.9788322395727951</v>
      </c>
      <c r="AM56" s="60">
        <f t="shared" ca="1" si="44"/>
        <v>-176.3503701818438</v>
      </c>
      <c r="AN56" s="60">
        <f t="shared" ca="1" si="44"/>
        <v>-176.3503701818438</v>
      </c>
      <c r="AO56" s="60">
        <f t="shared" ca="1" si="44"/>
        <v>176.3503701818438</v>
      </c>
      <c r="AP56" s="63">
        <f t="shared" si="3"/>
        <v>35</v>
      </c>
      <c r="AQ56" s="62">
        <f t="shared" si="4"/>
        <v>1.5051863315508436</v>
      </c>
      <c r="AR56" s="62">
        <f t="shared" si="5"/>
        <v>75.25931657754218</v>
      </c>
      <c r="AS56" s="62">
        <f t="shared" si="6"/>
        <v>150.51863315508436</v>
      </c>
      <c r="AT56" s="62">
        <f t="shared" si="7"/>
        <v>-75.25931657754218</v>
      </c>
      <c r="AU56" s="62">
        <f t="shared" si="8"/>
        <v>376.29658288771088</v>
      </c>
      <c r="AV56" s="62">
        <f t="shared" si="9"/>
        <v>-150.51863315508436</v>
      </c>
      <c r="AW56" s="63">
        <f t="shared" si="30"/>
        <v>225.77794973262652</v>
      </c>
      <c r="AX56" s="61" t="str">
        <f t="shared" ca="1" si="11"/>
        <v>VINTO</v>
      </c>
      <c r="AY56" s="69">
        <f t="shared" ca="1" si="31"/>
        <v>10138.649629818156</v>
      </c>
      <c r="AZ56" s="51">
        <f t="shared" si="12"/>
        <v>526.81521604279521</v>
      </c>
      <c r="BA56" s="55">
        <f t="shared" ca="1" si="13"/>
        <v>5.3047237812862823E-2</v>
      </c>
      <c r="BB56" s="55">
        <f t="shared" ca="1" si="32"/>
        <v>3.2749154429777225</v>
      </c>
      <c r="BC56" s="64">
        <f t="shared" ca="1" si="14"/>
        <v>156.83633775398638</v>
      </c>
      <c r="BE56" s="52" t="str">
        <f t="shared" ca="1" si="15"/>
        <v/>
      </c>
      <c r="BF56" s="52">
        <f t="shared" ca="1" si="16"/>
        <v>15.199999999999948</v>
      </c>
      <c r="BG56" s="52">
        <f t="shared" ca="1" si="17"/>
        <v>15.199999999999948</v>
      </c>
      <c r="BH56" s="52">
        <f t="shared" ca="1" si="18"/>
        <v>15.199999999999948</v>
      </c>
    </row>
    <row r="57" spans="19:60">
      <c r="S57" s="68">
        <f t="shared" si="43"/>
        <v>7</v>
      </c>
      <c r="T57" s="69">
        <f t="shared" si="43"/>
        <v>2</v>
      </c>
      <c r="U57" s="70">
        <f t="shared" si="40"/>
        <v>5</v>
      </c>
      <c r="V57" s="68">
        <f t="shared" ref="V57:AA72" si="45">V56</f>
        <v>2</v>
      </c>
      <c r="W57" s="70">
        <f t="shared" si="45"/>
        <v>7</v>
      </c>
      <c r="X57" s="71">
        <f t="shared" si="45"/>
        <v>0.7142857142857143</v>
      </c>
      <c r="Y57" s="71">
        <f t="shared" si="45"/>
        <v>0.5</v>
      </c>
      <c r="Z57" s="69">
        <f t="shared" si="45"/>
        <v>10000</v>
      </c>
      <c r="AA57" s="69">
        <f t="shared" ca="1" si="45"/>
        <v>9931.0583880213599</v>
      </c>
      <c r="AB57" s="69">
        <f t="shared" ca="1" si="27"/>
        <v>-68.94161197864014</v>
      </c>
      <c r="AC57" s="69">
        <f t="shared" ca="1" si="42"/>
        <v>109.36631130634518</v>
      </c>
      <c r="AD57" s="73">
        <f t="shared" si="35"/>
        <v>15.099999999999948</v>
      </c>
      <c r="AE57" s="69">
        <f t="shared" si="44"/>
        <v>0.70000000000000007</v>
      </c>
      <c r="AF57" s="69">
        <f t="shared" si="44"/>
        <v>6.3000000000000007</v>
      </c>
      <c r="AG57" s="78">
        <f t="shared" si="44"/>
        <v>200</v>
      </c>
      <c r="AH57" s="60">
        <f t="shared" si="44"/>
        <v>50</v>
      </c>
      <c r="AI57" s="60">
        <f t="shared" si="44"/>
        <v>315.00000000000006</v>
      </c>
      <c r="AJ57" s="60">
        <f t="shared" si="44"/>
        <v>10315</v>
      </c>
      <c r="AK57" s="60">
        <f t="shared" si="44"/>
        <v>348.94161197863974</v>
      </c>
      <c r="AL57" s="60">
        <f t="shared" si="44"/>
        <v>6.9788322395727951</v>
      </c>
      <c r="AM57" s="60">
        <f t="shared" ca="1" si="44"/>
        <v>-176.3503701818438</v>
      </c>
      <c r="AN57" s="60">
        <f t="shared" ca="1" si="44"/>
        <v>-176.3503701818438</v>
      </c>
      <c r="AO57" s="60">
        <f t="shared" ca="1" si="44"/>
        <v>176.3503701818438</v>
      </c>
      <c r="AP57" s="63">
        <f t="shared" si="3"/>
        <v>35</v>
      </c>
      <c r="AQ57" s="62">
        <f t="shared" si="4"/>
        <v>1.5085319363955509</v>
      </c>
      <c r="AR57" s="62">
        <f t="shared" si="5"/>
        <v>75.426596819777544</v>
      </c>
      <c r="AS57" s="62">
        <f t="shared" si="6"/>
        <v>150.85319363955509</v>
      </c>
      <c r="AT57" s="62">
        <f t="shared" si="7"/>
        <v>-75.426596819777544</v>
      </c>
      <c r="AU57" s="62">
        <f t="shared" si="8"/>
        <v>377.13298409888773</v>
      </c>
      <c r="AV57" s="62">
        <f t="shared" si="9"/>
        <v>-150.85319363955509</v>
      </c>
      <c r="AW57" s="63">
        <f t="shared" si="30"/>
        <v>226.27979045933265</v>
      </c>
      <c r="AX57" s="61" t="str">
        <f t="shared" ca="1" si="11"/>
        <v>VINTO</v>
      </c>
      <c r="AY57" s="69">
        <f t="shared" ca="1" si="31"/>
        <v>10138.649629818156</v>
      </c>
      <c r="AZ57" s="51">
        <f t="shared" si="12"/>
        <v>527.98617773844285</v>
      </c>
      <c r="BA57" s="55">
        <f t="shared" ca="1" si="13"/>
        <v>5.3165146866449707E-2</v>
      </c>
      <c r="BB57" s="55">
        <f t="shared" ca="1" si="32"/>
        <v>3.2821946566819449</v>
      </c>
      <c r="BC57" s="64">
        <f t="shared" ca="1" si="14"/>
        <v>157.33817848069251</v>
      </c>
      <c r="BE57" s="52" t="str">
        <f t="shared" ca="1" si="15"/>
        <v/>
      </c>
      <c r="BF57" s="52">
        <f t="shared" ca="1" si="16"/>
        <v>15.099999999999948</v>
      </c>
      <c r="BG57" s="52">
        <f t="shared" ca="1" si="17"/>
        <v>15.099999999999948</v>
      </c>
      <c r="BH57" s="52">
        <f t="shared" ca="1" si="18"/>
        <v>15.099999999999948</v>
      </c>
    </row>
    <row r="58" spans="19:60">
      <c r="S58" s="68">
        <f t="shared" ref="S58:T73" si="46">S57</f>
        <v>7</v>
      </c>
      <c r="T58" s="69">
        <f t="shared" si="46"/>
        <v>2</v>
      </c>
      <c r="U58" s="70">
        <f t="shared" si="40"/>
        <v>5</v>
      </c>
      <c r="V58" s="68">
        <f t="shared" si="45"/>
        <v>2</v>
      </c>
      <c r="W58" s="70">
        <f t="shared" si="45"/>
        <v>7</v>
      </c>
      <c r="X58" s="71">
        <f t="shared" si="45"/>
        <v>0.7142857142857143</v>
      </c>
      <c r="Y58" s="71">
        <f t="shared" si="45"/>
        <v>0.5</v>
      </c>
      <c r="Z58" s="69">
        <f t="shared" si="45"/>
        <v>10000</v>
      </c>
      <c r="AA58" s="69">
        <f t="shared" ca="1" si="45"/>
        <v>9931.0583880213599</v>
      </c>
      <c r="AB58" s="69">
        <f t="shared" ca="1" si="27"/>
        <v>-68.94161197864014</v>
      </c>
      <c r="AC58" s="69">
        <f t="shared" ca="1" si="42"/>
        <v>109.36631130634518</v>
      </c>
      <c r="AD58" s="73">
        <f t="shared" si="35"/>
        <v>14.999999999999948</v>
      </c>
      <c r="AE58" s="69">
        <f t="shared" ref="AE58:AO73" si="47">AE57</f>
        <v>0.70000000000000007</v>
      </c>
      <c r="AF58" s="69">
        <f t="shared" si="47"/>
        <v>6.3000000000000007</v>
      </c>
      <c r="AG58" s="78">
        <f t="shared" si="47"/>
        <v>200</v>
      </c>
      <c r="AH58" s="60">
        <f t="shared" si="47"/>
        <v>50</v>
      </c>
      <c r="AI58" s="60">
        <f t="shared" si="47"/>
        <v>315.00000000000006</v>
      </c>
      <c r="AJ58" s="60">
        <f t="shared" si="47"/>
        <v>10315</v>
      </c>
      <c r="AK58" s="60">
        <f t="shared" si="47"/>
        <v>348.94161197863974</v>
      </c>
      <c r="AL58" s="60">
        <f t="shared" si="47"/>
        <v>6.9788322395727951</v>
      </c>
      <c r="AM58" s="60">
        <f t="shared" ca="1" si="47"/>
        <v>-176.3503701818438</v>
      </c>
      <c r="AN58" s="60">
        <f t="shared" ca="1" si="47"/>
        <v>-176.3503701818438</v>
      </c>
      <c r="AO58" s="60">
        <f t="shared" ca="1" si="47"/>
        <v>176.3503701818438</v>
      </c>
      <c r="AP58" s="63">
        <f t="shared" si="3"/>
        <v>35</v>
      </c>
      <c r="AQ58" s="62">
        <f t="shared" si="4"/>
        <v>1.5119221493048549</v>
      </c>
      <c r="AR58" s="62">
        <f t="shared" si="5"/>
        <v>75.596107465242738</v>
      </c>
      <c r="AS58" s="62">
        <f t="shared" si="6"/>
        <v>151.19221493048548</v>
      </c>
      <c r="AT58" s="62">
        <f t="shared" si="7"/>
        <v>-75.596107465242738</v>
      </c>
      <c r="AU58" s="62">
        <f t="shared" si="8"/>
        <v>377.98053732621372</v>
      </c>
      <c r="AV58" s="62">
        <f t="shared" si="9"/>
        <v>-151.19221493048548</v>
      </c>
      <c r="AW58" s="63">
        <f t="shared" si="30"/>
        <v>226.78832239572824</v>
      </c>
      <c r="AX58" s="61" t="str">
        <f t="shared" ca="1" si="11"/>
        <v>VINTO</v>
      </c>
      <c r="AY58" s="69">
        <f t="shared" ca="1" si="31"/>
        <v>10138.649629818156</v>
      </c>
      <c r="AZ58" s="51">
        <f t="shared" si="12"/>
        <v>529.17275225669914</v>
      </c>
      <c r="BA58" s="55">
        <f t="shared" ca="1" si="13"/>
        <v>5.3284628040751077E-2</v>
      </c>
      <c r="BB58" s="55">
        <f t="shared" ca="1" si="32"/>
        <v>3.2895709265688917</v>
      </c>
      <c r="BC58" s="64">
        <f t="shared" ca="1" si="14"/>
        <v>157.8467104170881</v>
      </c>
      <c r="BE58" s="52" t="str">
        <f t="shared" ca="1" si="15"/>
        <v/>
      </c>
      <c r="BF58" s="52">
        <f t="shared" ca="1" si="16"/>
        <v>14.999999999999948</v>
      </c>
      <c r="BG58" s="52">
        <f t="shared" ca="1" si="17"/>
        <v>14.999999999999948</v>
      </c>
      <c r="BH58" s="52">
        <f t="shared" ca="1" si="18"/>
        <v>14.999999999999948</v>
      </c>
    </row>
    <row r="59" spans="19:60">
      <c r="S59" s="68">
        <f t="shared" si="46"/>
        <v>7</v>
      </c>
      <c r="T59" s="69">
        <f t="shared" si="46"/>
        <v>2</v>
      </c>
      <c r="U59" s="70">
        <f t="shared" si="40"/>
        <v>5</v>
      </c>
      <c r="V59" s="68">
        <f t="shared" si="45"/>
        <v>2</v>
      </c>
      <c r="W59" s="70">
        <f t="shared" si="45"/>
        <v>7</v>
      </c>
      <c r="X59" s="71">
        <f t="shared" si="45"/>
        <v>0.7142857142857143</v>
      </c>
      <c r="Y59" s="71">
        <f t="shared" si="45"/>
        <v>0.5</v>
      </c>
      <c r="Z59" s="69">
        <f t="shared" si="45"/>
        <v>10000</v>
      </c>
      <c r="AA59" s="69">
        <f t="shared" ca="1" si="45"/>
        <v>9931.0583880213599</v>
      </c>
      <c r="AB59" s="69">
        <f t="shared" ca="1" si="27"/>
        <v>-68.94161197864014</v>
      </c>
      <c r="AC59" s="69">
        <f t="shared" ca="1" si="42"/>
        <v>109.36631130634518</v>
      </c>
      <c r="AD59" s="73">
        <f t="shared" si="35"/>
        <v>14.899999999999949</v>
      </c>
      <c r="AE59" s="69">
        <f t="shared" si="47"/>
        <v>0.70000000000000007</v>
      </c>
      <c r="AF59" s="69">
        <f t="shared" si="47"/>
        <v>6.3000000000000007</v>
      </c>
      <c r="AG59" s="78">
        <f t="shared" si="47"/>
        <v>200</v>
      </c>
      <c r="AH59" s="60">
        <f t="shared" si="47"/>
        <v>50</v>
      </c>
      <c r="AI59" s="60">
        <f t="shared" si="47"/>
        <v>315.00000000000006</v>
      </c>
      <c r="AJ59" s="60">
        <f t="shared" si="47"/>
        <v>10315</v>
      </c>
      <c r="AK59" s="60">
        <f t="shared" si="47"/>
        <v>348.94161197863974</v>
      </c>
      <c r="AL59" s="60">
        <f t="shared" si="47"/>
        <v>6.9788322395727951</v>
      </c>
      <c r="AM59" s="60">
        <f t="shared" ca="1" si="47"/>
        <v>-176.3503701818438</v>
      </c>
      <c r="AN59" s="60">
        <f t="shared" ca="1" si="47"/>
        <v>-176.3503701818438</v>
      </c>
      <c r="AO59" s="60">
        <f t="shared" ca="1" si="47"/>
        <v>176.3503701818438</v>
      </c>
      <c r="AP59" s="63">
        <f t="shared" si="3"/>
        <v>35</v>
      </c>
      <c r="AQ59" s="62">
        <f t="shared" si="4"/>
        <v>1.515357868427706</v>
      </c>
      <c r="AR59" s="62">
        <f t="shared" si="5"/>
        <v>75.767893421385295</v>
      </c>
      <c r="AS59" s="62">
        <f t="shared" si="6"/>
        <v>151.53578684277059</v>
      </c>
      <c r="AT59" s="62">
        <f t="shared" si="7"/>
        <v>-75.767893421385295</v>
      </c>
      <c r="AU59" s="62">
        <f t="shared" si="8"/>
        <v>378.83946710692646</v>
      </c>
      <c r="AV59" s="62">
        <f t="shared" si="9"/>
        <v>-151.53578684277059</v>
      </c>
      <c r="AW59" s="63">
        <f t="shared" si="30"/>
        <v>227.30368026415587</v>
      </c>
      <c r="AX59" s="61" t="str">
        <f t="shared" ca="1" si="11"/>
        <v>VINTO</v>
      </c>
      <c r="AY59" s="69">
        <f t="shared" ca="1" si="31"/>
        <v>10138.649629818156</v>
      </c>
      <c r="AZ59" s="51">
        <f t="shared" si="12"/>
        <v>530.37525394969703</v>
      </c>
      <c r="BA59" s="55">
        <f t="shared" ca="1" si="13"/>
        <v>5.3405712989204136E-2</v>
      </c>
      <c r="BB59" s="55">
        <f t="shared" ca="1" si="32"/>
        <v>3.2970462067898896</v>
      </c>
      <c r="BC59" s="64">
        <f t="shared" ca="1" si="14"/>
        <v>158.36206828551573</v>
      </c>
      <c r="BE59" s="52" t="str">
        <f t="shared" ca="1" si="15"/>
        <v/>
      </c>
      <c r="BF59" s="52">
        <f t="shared" ca="1" si="16"/>
        <v>14.899999999999949</v>
      </c>
      <c r="BG59" s="52">
        <f t="shared" ca="1" si="17"/>
        <v>14.899999999999949</v>
      </c>
      <c r="BH59" s="52">
        <f t="shared" ca="1" si="18"/>
        <v>14.899999999999949</v>
      </c>
    </row>
    <row r="60" spans="19:60">
      <c r="S60" s="68">
        <f t="shared" si="46"/>
        <v>7</v>
      </c>
      <c r="T60" s="69">
        <f t="shared" si="46"/>
        <v>2</v>
      </c>
      <c r="U60" s="70">
        <f t="shared" si="40"/>
        <v>5</v>
      </c>
      <c r="V60" s="68">
        <f t="shared" si="45"/>
        <v>2</v>
      </c>
      <c r="W60" s="70">
        <f t="shared" si="45"/>
        <v>7</v>
      </c>
      <c r="X60" s="71">
        <f t="shared" si="45"/>
        <v>0.7142857142857143</v>
      </c>
      <c r="Y60" s="71">
        <f t="shared" si="45"/>
        <v>0.5</v>
      </c>
      <c r="Z60" s="69">
        <f t="shared" si="45"/>
        <v>10000</v>
      </c>
      <c r="AA60" s="69">
        <f t="shared" ca="1" si="45"/>
        <v>9931.0583880213599</v>
      </c>
      <c r="AB60" s="69">
        <f t="shared" ca="1" si="27"/>
        <v>-68.94161197864014</v>
      </c>
      <c r="AC60" s="69">
        <f t="shared" ca="1" si="42"/>
        <v>109.36631130634518</v>
      </c>
      <c r="AD60" s="73">
        <f t="shared" si="35"/>
        <v>14.799999999999949</v>
      </c>
      <c r="AE60" s="69">
        <f t="shared" si="47"/>
        <v>0.70000000000000007</v>
      </c>
      <c r="AF60" s="69">
        <f t="shared" si="47"/>
        <v>6.3000000000000007</v>
      </c>
      <c r="AG60" s="78">
        <f t="shared" si="47"/>
        <v>200</v>
      </c>
      <c r="AH60" s="60">
        <f t="shared" si="47"/>
        <v>50</v>
      </c>
      <c r="AI60" s="60">
        <f t="shared" si="47"/>
        <v>315.00000000000006</v>
      </c>
      <c r="AJ60" s="60">
        <f t="shared" si="47"/>
        <v>10315</v>
      </c>
      <c r="AK60" s="60">
        <f t="shared" si="47"/>
        <v>348.94161197863974</v>
      </c>
      <c r="AL60" s="60">
        <f t="shared" si="47"/>
        <v>6.9788322395727951</v>
      </c>
      <c r="AM60" s="60">
        <f t="shared" ca="1" si="47"/>
        <v>-176.3503701818438</v>
      </c>
      <c r="AN60" s="60">
        <f t="shared" ca="1" si="47"/>
        <v>-176.3503701818438</v>
      </c>
      <c r="AO60" s="60">
        <f t="shared" ca="1" si="47"/>
        <v>176.3503701818438</v>
      </c>
      <c r="AP60" s="63">
        <f t="shared" si="3"/>
        <v>35</v>
      </c>
      <c r="AQ60" s="62">
        <f t="shared" si="4"/>
        <v>1.5188400161873528</v>
      </c>
      <c r="AR60" s="62">
        <f t="shared" si="5"/>
        <v>75.942000809367642</v>
      </c>
      <c r="AS60" s="62">
        <f t="shared" si="6"/>
        <v>151.88400161873528</v>
      </c>
      <c r="AT60" s="62">
        <f t="shared" si="7"/>
        <v>-75.942000809367642</v>
      </c>
      <c r="AU60" s="62">
        <f t="shared" si="8"/>
        <v>379.71000404683821</v>
      </c>
      <c r="AV60" s="62">
        <f t="shared" si="9"/>
        <v>-151.88400161873528</v>
      </c>
      <c r="AW60" s="63">
        <f t="shared" si="30"/>
        <v>227.82600242810292</v>
      </c>
      <c r="AX60" s="61" t="str">
        <f t="shared" ca="1" si="11"/>
        <v>VINTO</v>
      </c>
      <c r="AY60" s="69">
        <f t="shared" ca="1" si="31"/>
        <v>10138.649629818156</v>
      </c>
      <c r="AZ60" s="51">
        <f t="shared" si="12"/>
        <v>531.59400566557349</v>
      </c>
      <c r="BA60" s="55">
        <f t="shared" ca="1" si="13"/>
        <v>5.3528434220744422E-2</v>
      </c>
      <c r="BB60" s="55">
        <f t="shared" ca="1" si="32"/>
        <v>3.3046225043111725</v>
      </c>
      <c r="BC60" s="64">
        <f t="shared" ca="1" si="14"/>
        <v>158.88439044946278</v>
      </c>
      <c r="BE60" s="52" t="str">
        <f t="shared" ca="1" si="15"/>
        <v/>
      </c>
      <c r="BF60" s="52">
        <f t="shared" ca="1" si="16"/>
        <v>14.799999999999949</v>
      </c>
      <c r="BG60" s="52">
        <f t="shared" ca="1" si="17"/>
        <v>14.799999999999949</v>
      </c>
      <c r="BH60" s="52">
        <f t="shared" ca="1" si="18"/>
        <v>14.799999999999949</v>
      </c>
    </row>
    <row r="61" spans="19:60">
      <c r="S61" s="68">
        <f t="shared" si="46"/>
        <v>7</v>
      </c>
      <c r="T61" s="69">
        <f t="shared" si="46"/>
        <v>2</v>
      </c>
      <c r="U61" s="70">
        <f t="shared" si="40"/>
        <v>5</v>
      </c>
      <c r="V61" s="68">
        <f t="shared" si="45"/>
        <v>2</v>
      </c>
      <c r="W61" s="70">
        <f t="shared" si="45"/>
        <v>7</v>
      </c>
      <c r="X61" s="71">
        <f t="shared" si="45"/>
        <v>0.7142857142857143</v>
      </c>
      <c r="Y61" s="71">
        <f t="shared" si="45"/>
        <v>0.5</v>
      </c>
      <c r="Z61" s="69">
        <f t="shared" si="45"/>
        <v>10000</v>
      </c>
      <c r="AA61" s="69">
        <f t="shared" ca="1" si="45"/>
        <v>9931.0583880213599</v>
      </c>
      <c r="AB61" s="69">
        <f t="shared" ca="1" si="27"/>
        <v>-68.94161197864014</v>
      </c>
      <c r="AC61" s="69">
        <f t="shared" ca="1" si="42"/>
        <v>109.36631130634518</v>
      </c>
      <c r="AD61" s="73">
        <f t="shared" si="35"/>
        <v>14.69999999999995</v>
      </c>
      <c r="AE61" s="69">
        <f t="shared" si="47"/>
        <v>0.70000000000000007</v>
      </c>
      <c r="AF61" s="69">
        <f t="shared" si="47"/>
        <v>6.3000000000000007</v>
      </c>
      <c r="AG61" s="78">
        <f t="shared" si="47"/>
        <v>200</v>
      </c>
      <c r="AH61" s="60">
        <f t="shared" si="47"/>
        <v>50</v>
      </c>
      <c r="AI61" s="60">
        <f t="shared" si="47"/>
        <v>315.00000000000006</v>
      </c>
      <c r="AJ61" s="60">
        <f t="shared" si="47"/>
        <v>10315</v>
      </c>
      <c r="AK61" s="60">
        <f t="shared" si="47"/>
        <v>348.94161197863974</v>
      </c>
      <c r="AL61" s="60">
        <f t="shared" si="47"/>
        <v>6.9788322395727951</v>
      </c>
      <c r="AM61" s="60">
        <f t="shared" ca="1" si="47"/>
        <v>-176.3503701818438</v>
      </c>
      <c r="AN61" s="60">
        <f t="shared" ca="1" si="47"/>
        <v>-176.3503701818438</v>
      </c>
      <c r="AO61" s="60">
        <f t="shared" ca="1" si="47"/>
        <v>176.3503701818438</v>
      </c>
      <c r="AP61" s="63">
        <f t="shared" si="3"/>
        <v>35</v>
      </c>
      <c r="AQ61" s="62">
        <f t="shared" si="4"/>
        <v>1.5223695401069945</v>
      </c>
      <c r="AR61" s="62">
        <f t="shared" si="5"/>
        <v>76.118477005349732</v>
      </c>
      <c r="AS61" s="62">
        <f t="shared" si="6"/>
        <v>152.23695401069946</v>
      </c>
      <c r="AT61" s="62">
        <f t="shared" si="7"/>
        <v>-76.118477005349732</v>
      </c>
      <c r="AU61" s="62">
        <f t="shared" si="8"/>
        <v>380.59238502674867</v>
      </c>
      <c r="AV61" s="62">
        <f t="shared" si="9"/>
        <v>-152.23695401069946</v>
      </c>
      <c r="AW61" s="63">
        <f t="shared" si="30"/>
        <v>228.35543101604921</v>
      </c>
      <c r="AX61" s="61" t="str">
        <f t="shared" ca="1" si="11"/>
        <v>VINTO</v>
      </c>
      <c r="AY61" s="69">
        <f t="shared" ca="1" si="31"/>
        <v>10138.649629818156</v>
      </c>
      <c r="AZ61" s="51">
        <f t="shared" si="12"/>
        <v>532.82933903744811</v>
      </c>
      <c r="BA61" s="55">
        <f t="shared" ca="1" si="13"/>
        <v>5.3652825128904284E-2</v>
      </c>
      <c r="BB61" s="55">
        <f t="shared" ca="1" si="32"/>
        <v>3.312301880710296</v>
      </c>
      <c r="BC61" s="64">
        <f t="shared" ca="1" si="14"/>
        <v>159.41381903740907</v>
      </c>
      <c r="BE61" s="52" t="str">
        <f t="shared" ca="1" si="15"/>
        <v/>
      </c>
      <c r="BF61" s="52">
        <f t="shared" ca="1" si="16"/>
        <v>14.69999999999995</v>
      </c>
      <c r="BG61" s="52">
        <f t="shared" ca="1" si="17"/>
        <v>14.69999999999995</v>
      </c>
      <c r="BH61" s="52">
        <f t="shared" ca="1" si="18"/>
        <v>14.69999999999995</v>
      </c>
    </row>
    <row r="62" spans="19:60">
      <c r="S62" s="68">
        <f t="shared" si="46"/>
        <v>7</v>
      </c>
      <c r="T62" s="69">
        <f t="shared" si="46"/>
        <v>2</v>
      </c>
      <c r="U62" s="70">
        <f t="shared" si="40"/>
        <v>5</v>
      </c>
      <c r="V62" s="68">
        <f t="shared" si="45"/>
        <v>2</v>
      </c>
      <c r="W62" s="70">
        <f t="shared" si="45"/>
        <v>7</v>
      </c>
      <c r="X62" s="71">
        <f t="shared" si="45"/>
        <v>0.7142857142857143</v>
      </c>
      <c r="Y62" s="71">
        <f t="shared" si="45"/>
        <v>0.5</v>
      </c>
      <c r="Z62" s="69">
        <f t="shared" si="45"/>
        <v>10000</v>
      </c>
      <c r="AA62" s="69">
        <f t="shared" ca="1" si="45"/>
        <v>9931.0583880213599</v>
      </c>
      <c r="AB62" s="69">
        <f t="shared" ca="1" si="27"/>
        <v>-68.94161197864014</v>
      </c>
      <c r="AC62" s="69">
        <f t="shared" ca="1" si="42"/>
        <v>109.36631130634518</v>
      </c>
      <c r="AD62" s="73">
        <f t="shared" si="35"/>
        <v>14.59999999999995</v>
      </c>
      <c r="AE62" s="69">
        <f t="shared" si="47"/>
        <v>0.70000000000000007</v>
      </c>
      <c r="AF62" s="69">
        <f t="shared" si="47"/>
        <v>6.3000000000000007</v>
      </c>
      <c r="AG62" s="78">
        <f t="shared" si="47"/>
        <v>200</v>
      </c>
      <c r="AH62" s="60">
        <f t="shared" si="47"/>
        <v>50</v>
      </c>
      <c r="AI62" s="60">
        <f t="shared" si="47"/>
        <v>315.00000000000006</v>
      </c>
      <c r="AJ62" s="60">
        <f t="shared" si="47"/>
        <v>10315</v>
      </c>
      <c r="AK62" s="60">
        <f t="shared" si="47"/>
        <v>348.94161197863974</v>
      </c>
      <c r="AL62" s="60">
        <f t="shared" si="47"/>
        <v>6.9788322395727951</v>
      </c>
      <c r="AM62" s="60">
        <f t="shared" ca="1" si="47"/>
        <v>-176.3503701818438</v>
      </c>
      <c r="AN62" s="60">
        <f t="shared" ca="1" si="47"/>
        <v>-176.3503701818438</v>
      </c>
      <c r="AO62" s="60">
        <f t="shared" ca="1" si="47"/>
        <v>176.3503701818438</v>
      </c>
      <c r="AP62" s="63">
        <f t="shared" si="3"/>
        <v>35</v>
      </c>
      <c r="AQ62" s="62">
        <f t="shared" si="4"/>
        <v>1.5259474136693714</v>
      </c>
      <c r="AR62" s="62">
        <f t="shared" si="5"/>
        <v>76.297370683468571</v>
      </c>
      <c r="AS62" s="62">
        <f t="shared" si="6"/>
        <v>152.59474136693714</v>
      </c>
      <c r="AT62" s="62">
        <f t="shared" si="7"/>
        <v>-76.297370683468571</v>
      </c>
      <c r="AU62" s="62">
        <f t="shared" si="8"/>
        <v>381.48685341734284</v>
      </c>
      <c r="AV62" s="62">
        <f t="shared" si="9"/>
        <v>-152.59474136693714</v>
      </c>
      <c r="AW62" s="63">
        <f t="shared" si="30"/>
        <v>228.8921120504057</v>
      </c>
      <c r="AX62" s="61" t="str">
        <f t="shared" ca="1" si="11"/>
        <v>VINTO</v>
      </c>
      <c r="AY62" s="69">
        <f t="shared" ca="1" si="31"/>
        <v>10138.649629818156</v>
      </c>
      <c r="AZ62" s="51">
        <f t="shared" si="12"/>
        <v>534.08159478428001</v>
      </c>
      <c r="BA62" s="55">
        <f t="shared" ca="1" si="13"/>
        <v>5.3778920022107449E-2</v>
      </c>
      <c r="BB62" s="55">
        <f t="shared" ca="1" si="32"/>
        <v>3.3200864540463932</v>
      </c>
      <c r="BC62" s="64">
        <f t="shared" ca="1" si="14"/>
        <v>159.95050007176556</v>
      </c>
      <c r="BE62" s="52" t="str">
        <f t="shared" ca="1" si="15"/>
        <v/>
      </c>
      <c r="BF62" s="52">
        <f t="shared" ca="1" si="16"/>
        <v>14.59999999999995</v>
      </c>
      <c r="BG62" s="52">
        <f t="shared" ca="1" si="17"/>
        <v>14.59999999999995</v>
      </c>
      <c r="BH62" s="52">
        <f t="shared" ca="1" si="18"/>
        <v>14.59999999999995</v>
      </c>
    </row>
    <row r="63" spans="19:60">
      <c r="S63" s="68">
        <f t="shared" si="46"/>
        <v>7</v>
      </c>
      <c r="T63" s="69">
        <f t="shared" si="46"/>
        <v>2</v>
      </c>
      <c r="U63" s="70">
        <f t="shared" si="40"/>
        <v>5</v>
      </c>
      <c r="V63" s="68">
        <f t="shared" si="45"/>
        <v>2</v>
      </c>
      <c r="W63" s="70">
        <f t="shared" si="45"/>
        <v>7</v>
      </c>
      <c r="X63" s="71">
        <f t="shared" si="45"/>
        <v>0.7142857142857143</v>
      </c>
      <c r="Y63" s="71">
        <f t="shared" si="45"/>
        <v>0.5</v>
      </c>
      <c r="Z63" s="69">
        <f t="shared" si="45"/>
        <v>10000</v>
      </c>
      <c r="AA63" s="69">
        <f t="shared" ca="1" si="45"/>
        <v>9931.0583880213599</v>
      </c>
      <c r="AB63" s="69">
        <f t="shared" ca="1" si="27"/>
        <v>-68.94161197864014</v>
      </c>
      <c r="AC63" s="69">
        <f t="shared" ca="1" si="42"/>
        <v>109.36631130634518</v>
      </c>
      <c r="AD63" s="73">
        <f t="shared" si="35"/>
        <v>14.49999999999995</v>
      </c>
      <c r="AE63" s="69">
        <f t="shared" si="47"/>
        <v>0.70000000000000007</v>
      </c>
      <c r="AF63" s="69">
        <f t="shared" si="47"/>
        <v>6.3000000000000007</v>
      </c>
      <c r="AG63" s="78">
        <f t="shared" si="47"/>
        <v>200</v>
      </c>
      <c r="AH63" s="60">
        <f t="shared" si="47"/>
        <v>50</v>
      </c>
      <c r="AI63" s="60">
        <f t="shared" si="47"/>
        <v>315.00000000000006</v>
      </c>
      <c r="AJ63" s="60">
        <f t="shared" si="47"/>
        <v>10315</v>
      </c>
      <c r="AK63" s="60">
        <f t="shared" si="47"/>
        <v>348.94161197863974</v>
      </c>
      <c r="AL63" s="60">
        <f t="shared" si="47"/>
        <v>6.9788322395727951</v>
      </c>
      <c r="AM63" s="60">
        <f t="shared" ca="1" si="47"/>
        <v>-176.3503701818438</v>
      </c>
      <c r="AN63" s="60">
        <f t="shared" ca="1" si="47"/>
        <v>-176.3503701818438</v>
      </c>
      <c r="AO63" s="60">
        <f t="shared" ca="1" si="47"/>
        <v>176.3503701818438</v>
      </c>
      <c r="AP63" s="63">
        <f t="shared" si="3"/>
        <v>35</v>
      </c>
      <c r="AQ63" s="62">
        <f t="shared" si="4"/>
        <v>1.5295746372119188</v>
      </c>
      <c r="AR63" s="62">
        <f t="shared" si="5"/>
        <v>76.478731860595943</v>
      </c>
      <c r="AS63" s="62">
        <f t="shared" si="6"/>
        <v>152.95746372119189</v>
      </c>
      <c r="AT63" s="62">
        <f t="shared" si="7"/>
        <v>-76.478731860595943</v>
      </c>
      <c r="AU63" s="62">
        <f t="shared" si="8"/>
        <v>382.3936593029797</v>
      </c>
      <c r="AV63" s="62">
        <f t="shared" si="9"/>
        <v>-152.95746372119189</v>
      </c>
      <c r="AW63" s="63">
        <f t="shared" si="30"/>
        <v>229.43619558178781</v>
      </c>
      <c r="AX63" s="61" t="str">
        <f t="shared" ca="1" si="11"/>
        <v>VINTO</v>
      </c>
      <c r="AY63" s="69">
        <f t="shared" ca="1" si="31"/>
        <v>10138.649629818156</v>
      </c>
      <c r="AZ63" s="51">
        <f t="shared" si="12"/>
        <v>535.35112302417156</v>
      </c>
      <c r="BA63" s="55">
        <f t="shared" ca="1" si="13"/>
        <v>5.3906754155216847E-2</v>
      </c>
      <c r="BB63" s="55">
        <f t="shared" ca="1" si="32"/>
        <v>3.3279784008078166</v>
      </c>
      <c r="BC63" s="64">
        <f t="shared" ca="1" si="14"/>
        <v>160.49458360314767</v>
      </c>
      <c r="BE63" s="52" t="str">
        <f t="shared" ca="1" si="15"/>
        <v/>
      </c>
      <c r="BF63" s="52">
        <f t="shared" ca="1" si="16"/>
        <v>14.49999999999995</v>
      </c>
      <c r="BG63" s="52">
        <f t="shared" ca="1" si="17"/>
        <v>14.49999999999995</v>
      </c>
      <c r="BH63" s="52">
        <f t="shared" ca="1" si="18"/>
        <v>14.49999999999995</v>
      </c>
    </row>
    <row r="64" spans="19:60">
      <c r="S64" s="68">
        <f t="shared" si="46"/>
        <v>7</v>
      </c>
      <c r="T64" s="69">
        <f t="shared" si="46"/>
        <v>2</v>
      </c>
      <c r="U64" s="70">
        <f t="shared" si="40"/>
        <v>5</v>
      </c>
      <c r="V64" s="68">
        <f t="shared" si="45"/>
        <v>2</v>
      </c>
      <c r="W64" s="70">
        <f t="shared" si="45"/>
        <v>7</v>
      </c>
      <c r="X64" s="71">
        <f t="shared" si="45"/>
        <v>0.7142857142857143</v>
      </c>
      <c r="Y64" s="71">
        <f t="shared" si="45"/>
        <v>0.5</v>
      </c>
      <c r="Z64" s="69">
        <f t="shared" si="45"/>
        <v>10000</v>
      </c>
      <c r="AA64" s="69">
        <f t="shared" ca="1" si="45"/>
        <v>9931.0583880213599</v>
      </c>
      <c r="AB64" s="69">
        <f t="shared" ca="1" si="27"/>
        <v>-68.94161197864014</v>
      </c>
      <c r="AC64" s="69">
        <f t="shared" ca="1" si="42"/>
        <v>109.36631130634518</v>
      </c>
      <c r="AD64" s="73">
        <f t="shared" si="35"/>
        <v>14.399999999999951</v>
      </c>
      <c r="AE64" s="69">
        <f t="shared" si="47"/>
        <v>0.70000000000000007</v>
      </c>
      <c r="AF64" s="69">
        <f t="shared" si="47"/>
        <v>6.3000000000000007</v>
      </c>
      <c r="AG64" s="78">
        <f t="shared" si="47"/>
        <v>200</v>
      </c>
      <c r="AH64" s="60">
        <f t="shared" si="47"/>
        <v>50</v>
      </c>
      <c r="AI64" s="60">
        <f t="shared" si="47"/>
        <v>315.00000000000006</v>
      </c>
      <c r="AJ64" s="60">
        <f t="shared" si="47"/>
        <v>10315</v>
      </c>
      <c r="AK64" s="60">
        <f t="shared" si="47"/>
        <v>348.94161197863974</v>
      </c>
      <c r="AL64" s="60">
        <f t="shared" si="47"/>
        <v>6.9788322395727951</v>
      </c>
      <c r="AM64" s="60">
        <f t="shared" ca="1" si="47"/>
        <v>-176.3503701818438</v>
      </c>
      <c r="AN64" s="60">
        <f t="shared" ca="1" si="47"/>
        <v>-176.3503701818438</v>
      </c>
      <c r="AO64" s="60">
        <f t="shared" ca="1" si="47"/>
        <v>176.3503701818438</v>
      </c>
      <c r="AP64" s="63">
        <f t="shared" si="3"/>
        <v>35</v>
      </c>
      <c r="AQ64" s="62">
        <f t="shared" si="4"/>
        <v>1.5332522388592236</v>
      </c>
      <c r="AR64" s="62">
        <f t="shared" si="5"/>
        <v>76.662611942961178</v>
      </c>
      <c r="AS64" s="62">
        <f t="shared" si="6"/>
        <v>153.32522388592236</v>
      </c>
      <c r="AT64" s="62">
        <f t="shared" si="7"/>
        <v>-76.662611942961178</v>
      </c>
      <c r="AU64" s="62">
        <f t="shared" si="8"/>
        <v>383.31305971480589</v>
      </c>
      <c r="AV64" s="62">
        <f t="shared" si="9"/>
        <v>-153.32522388592236</v>
      </c>
      <c r="AW64" s="63">
        <f t="shared" si="30"/>
        <v>229.98783582888353</v>
      </c>
      <c r="AX64" s="61" t="str">
        <f t="shared" ca="1" si="11"/>
        <v>VINTO</v>
      </c>
      <c r="AY64" s="69">
        <f t="shared" ca="1" si="31"/>
        <v>10138.649629818156</v>
      </c>
      <c r="AZ64" s="51">
        <f t="shared" si="12"/>
        <v>536.6382836007283</v>
      </c>
      <c r="BA64" s="55">
        <f t="shared" ca="1" si="13"/>
        <v>5.4036363762397212E-2</v>
      </c>
      <c r="BB64" s="55">
        <f t="shared" ca="1" si="32"/>
        <v>3.3359799579409253</v>
      </c>
      <c r="BC64" s="64">
        <f t="shared" ca="1" si="14"/>
        <v>161.04622385024339</v>
      </c>
      <c r="BE64" s="52" t="str">
        <f t="shared" ca="1" si="15"/>
        <v/>
      </c>
      <c r="BF64" s="52">
        <f t="shared" ca="1" si="16"/>
        <v>14.399999999999951</v>
      </c>
      <c r="BG64" s="52">
        <f t="shared" ca="1" si="17"/>
        <v>14.399999999999951</v>
      </c>
      <c r="BH64" s="52">
        <f t="shared" ca="1" si="18"/>
        <v>14.399999999999951</v>
      </c>
    </row>
    <row r="65" spans="19:60">
      <c r="S65" s="68">
        <f t="shared" si="46"/>
        <v>7</v>
      </c>
      <c r="T65" s="69">
        <f t="shared" si="46"/>
        <v>2</v>
      </c>
      <c r="U65" s="70">
        <f t="shared" si="40"/>
        <v>5</v>
      </c>
      <c r="V65" s="68">
        <f t="shared" si="45"/>
        <v>2</v>
      </c>
      <c r="W65" s="70">
        <f t="shared" si="45"/>
        <v>7</v>
      </c>
      <c r="X65" s="71">
        <f t="shared" si="45"/>
        <v>0.7142857142857143</v>
      </c>
      <c r="Y65" s="71">
        <f t="shared" si="45"/>
        <v>0.5</v>
      </c>
      <c r="Z65" s="69">
        <f t="shared" si="45"/>
        <v>10000</v>
      </c>
      <c r="AA65" s="69">
        <f t="shared" ca="1" si="45"/>
        <v>9931.0583880213599</v>
      </c>
      <c r="AB65" s="69">
        <f t="shared" ca="1" si="27"/>
        <v>-68.94161197864014</v>
      </c>
      <c r="AC65" s="69">
        <f t="shared" ca="1" si="42"/>
        <v>109.36631130634518</v>
      </c>
      <c r="AD65" s="73">
        <f t="shared" si="35"/>
        <v>14.299999999999951</v>
      </c>
      <c r="AE65" s="69">
        <f t="shared" si="47"/>
        <v>0.70000000000000007</v>
      </c>
      <c r="AF65" s="69">
        <f t="shared" si="47"/>
        <v>6.3000000000000007</v>
      </c>
      <c r="AG65" s="78">
        <f t="shared" si="47"/>
        <v>200</v>
      </c>
      <c r="AH65" s="60">
        <f t="shared" si="47"/>
        <v>50</v>
      </c>
      <c r="AI65" s="60">
        <f t="shared" si="47"/>
        <v>315.00000000000006</v>
      </c>
      <c r="AJ65" s="60">
        <f t="shared" si="47"/>
        <v>10315</v>
      </c>
      <c r="AK65" s="60">
        <f t="shared" si="47"/>
        <v>348.94161197863974</v>
      </c>
      <c r="AL65" s="60">
        <f t="shared" si="47"/>
        <v>6.9788322395727951</v>
      </c>
      <c r="AM65" s="60">
        <f t="shared" ca="1" si="47"/>
        <v>-176.3503701818438</v>
      </c>
      <c r="AN65" s="60">
        <f t="shared" ca="1" si="47"/>
        <v>-176.3503701818438</v>
      </c>
      <c r="AO65" s="60">
        <f t="shared" ca="1" si="47"/>
        <v>176.3503701818438</v>
      </c>
      <c r="AP65" s="63">
        <f t="shared" si="3"/>
        <v>35</v>
      </c>
      <c r="AQ65" s="62">
        <f t="shared" si="4"/>
        <v>1.5369812754946031</v>
      </c>
      <c r="AR65" s="62">
        <f t="shared" si="5"/>
        <v>76.849063774730155</v>
      </c>
      <c r="AS65" s="62">
        <f t="shared" si="6"/>
        <v>153.69812754946031</v>
      </c>
      <c r="AT65" s="62">
        <f t="shared" si="7"/>
        <v>-76.849063774730155</v>
      </c>
      <c r="AU65" s="62">
        <f t="shared" si="8"/>
        <v>384.24531887365077</v>
      </c>
      <c r="AV65" s="62">
        <f t="shared" si="9"/>
        <v>-153.69812754946031</v>
      </c>
      <c r="AW65" s="63">
        <f t="shared" si="30"/>
        <v>230.54719132419046</v>
      </c>
      <c r="AX65" s="61" t="str">
        <f t="shared" ca="1" si="11"/>
        <v>VINTO</v>
      </c>
      <c r="AY65" s="69">
        <f t="shared" ca="1" si="31"/>
        <v>10138.649629818156</v>
      </c>
      <c r="AZ65" s="51">
        <f t="shared" si="12"/>
        <v>537.94344642311103</v>
      </c>
      <c r="BA65" s="55">
        <f t="shared" ca="1" si="13"/>
        <v>5.4167786091356328E-2</v>
      </c>
      <c r="BB65" s="55">
        <f t="shared" ca="1" si="32"/>
        <v>3.3440934249640093</v>
      </c>
      <c r="BC65" s="64">
        <f t="shared" ca="1" si="14"/>
        <v>161.60557934555032</v>
      </c>
      <c r="BE65" s="52" t="str">
        <f t="shared" ca="1" si="15"/>
        <v/>
      </c>
      <c r="BF65" s="52">
        <f t="shared" ca="1" si="16"/>
        <v>14.299999999999951</v>
      </c>
      <c r="BG65" s="52">
        <f t="shared" ca="1" si="17"/>
        <v>14.299999999999951</v>
      </c>
      <c r="BH65" s="52">
        <f t="shared" ca="1" si="18"/>
        <v>14.299999999999951</v>
      </c>
    </row>
    <row r="66" spans="19:60">
      <c r="S66" s="68">
        <f t="shared" si="46"/>
        <v>7</v>
      </c>
      <c r="T66" s="69">
        <f t="shared" si="46"/>
        <v>2</v>
      </c>
      <c r="U66" s="70">
        <f t="shared" si="40"/>
        <v>5</v>
      </c>
      <c r="V66" s="68">
        <f t="shared" si="45"/>
        <v>2</v>
      </c>
      <c r="W66" s="70">
        <f t="shared" si="45"/>
        <v>7</v>
      </c>
      <c r="X66" s="71">
        <f t="shared" si="45"/>
        <v>0.7142857142857143</v>
      </c>
      <c r="Y66" s="71">
        <f t="shared" si="45"/>
        <v>0.5</v>
      </c>
      <c r="Z66" s="69">
        <f t="shared" si="45"/>
        <v>10000</v>
      </c>
      <c r="AA66" s="69">
        <f t="shared" ca="1" si="45"/>
        <v>9931.0583880213599</v>
      </c>
      <c r="AB66" s="69">
        <f t="shared" ca="1" si="27"/>
        <v>-68.94161197864014</v>
      </c>
      <c r="AC66" s="69">
        <f t="shared" ca="1" si="42"/>
        <v>109.36631130634518</v>
      </c>
      <c r="AD66" s="73">
        <f t="shared" si="35"/>
        <v>14.199999999999951</v>
      </c>
      <c r="AE66" s="69">
        <f t="shared" si="47"/>
        <v>0.70000000000000007</v>
      </c>
      <c r="AF66" s="69">
        <f t="shared" si="47"/>
        <v>6.3000000000000007</v>
      </c>
      <c r="AG66" s="78">
        <f t="shared" si="47"/>
        <v>200</v>
      </c>
      <c r="AH66" s="60">
        <f t="shared" si="47"/>
        <v>50</v>
      </c>
      <c r="AI66" s="60">
        <f t="shared" si="47"/>
        <v>315.00000000000006</v>
      </c>
      <c r="AJ66" s="60">
        <f t="shared" si="47"/>
        <v>10315</v>
      </c>
      <c r="AK66" s="60">
        <f t="shared" si="47"/>
        <v>348.94161197863974</v>
      </c>
      <c r="AL66" s="60">
        <f t="shared" si="47"/>
        <v>6.9788322395727951</v>
      </c>
      <c r="AM66" s="60">
        <f t="shared" ca="1" si="47"/>
        <v>-176.3503701818438</v>
      </c>
      <c r="AN66" s="60">
        <f t="shared" ca="1" si="47"/>
        <v>-176.3503701818438</v>
      </c>
      <c r="AO66" s="60">
        <f t="shared" ca="1" si="47"/>
        <v>176.3503701818438</v>
      </c>
      <c r="AP66" s="63">
        <f t="shared" si="3"/>
        <v>35</v>
      </c>
      <c r="AQ66" s="62">
        <f t="shared" si="4"/>
        <v>1.5407628337727339</v>
      </c>
      <c r="AR66" s="62">
        <f t="shared" si="5"/>
        <v>77.038141688636699</v>
      </c>
      <c r="AS66" s="62">
        <f t="shared" si="6"/>
        <v>154.0762833772734</v>
      </c>
      <c r="AT66" s="62">
        <f t="shared" si="7"/>
        <v>-77.038141688636699</v>
      </c>
      <c r="AU66" s="62">
        <f t="shared" si="8"/>
        <v>385.1907084431835</v>
      </c>
      <c r="AV66" s="62">
        <f t="shared" si="9"/>
        <v>-154.0762833772734</v>
      </c>
      <c r="AW66" s="63">
        <f t="shared" si="30"/>
        <v>231.1144250659101</v>
      </c>
      <c r="AX66" s="61" t="str">
        <f t="shared" ca="1" si="11"/>
        <v>VINTO</v>
      </c>
      <c r="AY66" s="69">
        <f t="shared" ca="1" si="31"/>
        <v>10138.649629818156</v>
      </c>
      <c r="AZ66" s="51">
        <f t="shared" si="12"/>
        <v>539.26699182045695</v>
      </c>
      <c r="BA66" s="55">
        <f t="shared" ca="1" si="13"/>
        <v>5.4301059439033184E-2</v>
      </c>
      <c r="BB66" s="55">
        <f t="shared" ca="1" si="32"/>
        <v>3.3523211661705155</v>
      </c>
      <c r="BC66" s="64">
        <f t="shared" ca="1" si="14"/>
        <v>162.17281308726996</v>
      </c>
      <c r="BE66" s="52" t="str">
        <f t="shared" ca="1" si="15"/>
        <v/>
      </c>
      <c r="BF66" s="52">
        <f t="shared" ca="1" si="16"/>
        <v>14.199999999999951</v>
      </c>
      <c r="BG66" s="52">
        <f t="shared" ca="1" si="17"/>
        <v>14.199999999999951</v>
      </c>
      <c r="BH66" s="52">
        <f t="shared" ca="1" si="18"/>
        <v>14.199999999999951</v>
      </c>
    </row>
    <row r="67" spans="19:60">
      <c r="S67" s="68">
        <f t="shared" si="46"/>
        <v>7</v>
      </c>
      <c r="T67" s="69">
        <f t="shared" si="46"/>
        <v>2</v>
      </c>
      <c r="U67" s="70">
        <f t="shared" si="40"/>
        <v>5</v>
      </c>
      <c r="V67" s="68">
        <f t="shared" si="45"/>
        <v>2</v>
      </c>
      <c r="W67" s="70">
        <f t="shared" si="45"/>
        <v>7</v>
      </c>
      <c r="X67" s="71">
        <f t="shared" si="45"/>
        <v>0.7142857142857143</v>
      </c>
      <c r="Y67" s="71">
        <f t="shared" si="45"/>
        <v>0.5</v>
      </c>
      <c r="Z67" s="69">
        <f t="shared" si="45"/>
        <v>10000</v>
      </c>
      <c r="AA67" s="69">
        <f t="shared" ca="1" si="45"/>
        <v>9931.0583880213599</v>
      </c>
      <c r="AB67" s="69">
        <f t="shared" ca="1" si="27"/>
        <v>-68.94161197864014</v>
      </c>
      <c r="AC67" s="69">
        <f t="shared" ca="1" si="42"/>
        <v>109.36631130634518</v>
      </c>
      <c r="AD67" s="73">
        <f t="shared" si="35"/>
        <v>14.099999999999952</v>
      </c>
      <c r="AE67" s="69">
        <f t="shared" si="47"/>
        <v>0.70000000000000007</v>
      </c>
      <c r="AF67" s="69">
        <f t="shared" si="47"/>
        <v>6.3000000000000007</v>
      </c>
      <c r="AG67" s="78">
        <f t="shared" si="47"/>
        <v>200</v>
      </c>
      <c r="AH67" s="60">
        <f t="shared" si="47"/>
        <v>50</v>
      </c>
      <c r="AI67" s="60">
        <f t="shared" si="47"/>
        <v>315.00000000000006</v>
      </c>
      <c r="AJ67" s="60">
        <f t="shared" si="47"/>
        <v>10315</v>
      </c>
      <c r="AK67" s="60">
        <f t="shared" si="47"/>
        <v>348.94161197863974</v>
      </c>
      <c r="AL67" s="60">
        <f t="shared" si="47"/>
        <v>6.9788322395727951</v>
      </c>
      <c r="AM67" s="60">
        <f t="shared" ca="1" si="47"/>
        <v>-176.3503701818438</v>
      </c>
      <c r="AN67" s="60">
        <f t="shared" ca="1" si="47"/>
        <v>-176.3503701818438</v>
      </c>
      <c r="AO67" s="60">
        <f t="shared" ca="1" si="47"/>
        <v>176.3503701818438</v>
      </c>
      <c r="AP67" s="63">
        <f t="shared" si="3"/>
        <v>35</v>
      </c>
      <c r="AQ67" s="62">
        <f t="shared" si="4"/>
        <v>1.5445980311753775</v>
      </c>
      <c r="AR67" s="62">
        <f t="shared" si="5"/>
        <v>77.229901558768873</v>
      </c>
      <c r="AS67" s="62">
        <f t="shared" si="6"/>
        <v>154.45980311753775</v>
      </c>
      <c r="AT67" s="62">
        <f t="shared" si="7"/>
        <v>-77.229901558768873</v>
      </c>
      <c r="AU67" s="62">
        <f t="shared" si="8"/>
        <v>386.14950779384435</v>
      </c>
      <c r="AV67" s="62">
        <f t="shared" si="9"/>
        <v>-154.45980311753775</v>
      </c>
      <c r="AW67" s="63">
        <f t="shared" si="30"/>
        <v>231.6897046763066</v>
      </c>
      <c r="AX67" s="61" t="str">
        <f t="shared" ca="1" si="11"/>
        <v>VINTO</v>
      </c>
      <c r="AY67" s="69">
        <f t="shared" ca="1" si="31"/>
        <v>10138.649629818156</v>
      </c>
      <c r="AZ67" s="51">
        <f t="shared" si="12"/>
        <v>540.60931091138207</v>
      </c>
      <c r="BA67" s="55">
        <f t="shared" ca="1" si="13"/>
        <v>5.4436223188804728E-2</v>
      </c>
      <c r="BB67" s="55">
        <f t="shared" ca="1" si="32"/>
        <v>3.3606656129260504</v>
      </c>
      <c r="BC67" s="64">
        <f t="shared" ca="1" si="14"/>
        <v>162.74809269766646</v>
      </c>
      <c r="BE67" s="52" t="str">
        <f t="shared" ca="1" si="15"/>
        <v/>
      </c>
      <c r="BF67" s="52">
        <f t="shared" ca="1" si="16"/>
        <v>14.099999999999952</v>
      </c>
      <c r="BG67" s="52">
        <f t="shared" ca="1" si="17"/>
        <v>14.099999999999952</v>
      </c>
      <c r="BH67" s="52">
        <f t="shared" ca="1" si="18"/>
        <v>14.099999999999952</v>
      </c>
    </row>
    <row r="68" spans="19:60">
      <c r="S68" s="68">
        <f t="shared" si="46"/>
        <v>7</v>
      </c>
      <c r="T68" s="69">
        <f t="shared" si="46"/>
        <v>2</v>
      </c>
      <c r="U68" s="70">
        <f t="shared" si="40"/>
        <v>5</v>
      </c>
      <c r="V68" s="68">
        <f t="shared" si="45"/>
        <v>2</v>
      </c>
      <c r="W68" s="70">
        <f t="shared" si="45"/>
        <v>7</v>
      </c>
      <c r="X68" s="71">
        <f t="shared" si="45"/>
        <v>0.7142857142857143</v>
      </c>
      <c r="Y68" s="71">
        <f t="shared" si="45"/>
        <v>0.5</v>
      </c>
      <c r="Z68" s="69">
        <f t="shared" si="45"/>
        <v>10000</v>
      </c>
      <c r="AA68" s="69">
        <f t="shared" ca="1" si="45"/>
        <v>9931.0583880213599</v>
      </c>
      <c r="AB68" s="69">
        <f t="shared" ca="1" si="27"/>
        <v>-68.94161197864014</v>
      </c>
      <c r="AC68" s="69">
        <f t="shared" ca="1" si="42"/>
        <v>109.36631130634518</v>
      </c>
      <c r="AD68" s="73">
        <f t="shared" si="35"/>
        <v>13.999999999999952</v>
      </c>
      <c r="AE68" s="69">
        <f t="shared" si="47"/>
        <v>0.70000000000000007</v>
      </c>
      <c r="AF68" s="69">
        <f t="shared" si="47"/>
        <v>6.3000000000000007</v>
      </c>
      <c r="AG68" s="78">
        <f t="shared" si="47"/>
        <v>200</v>
      </c>
      <c r="AH68" s="60">
        <f t="shared" si="47"/>
        <v>50</v>
      </c>
      <c r="AI68" s="60">
        <f t="shared" si="47"/>
        <v>315.00000000000006</v>
      </c>
      <c r="AJ68" s="60">
        <f t="shared" si="47"/>
        <v>10315</v>
      </c>
      <c r="AK68" s="60">
        <f t="shared" si="47"/>
        <v>348.94161197863974</v>
      </c>
      <c r="AL68" s="60">
        <f t="shared" si="47"/>
        <v>6.9788322395727951</v>
      </c>
      <c r="AM68" s="60">
        <f t="shared" ca="1" si="47"/>
        <v>-176.3503701818438</v>
      </c>
      <c r="AN68" s="60">
        <f t="shared" ca="1" si="47"/>
        <v>-176.3503701818438</v>
      </c>
      <c r="AO68" s="60">
        <f t="shared" ca="1" si="47"/>
        <v>176.3503701818438</v>
      </c>
      <c r="AP68" s="63">
        <f t="shared" si="3"/>
        <v>35</v>
      </c>
      <c r="AQ68" s="62">
        <f t="shared" si="4"/>
        <v>1.5484880171123443</v>
      </c>
      <c r="AR68" s="62">
        <f t="shared" si="5"/>
        <v>77.424400855617222</v>
      </c>
      <c r="AS68" s="62">
        <f t="shared" si="6"/>
        <v>154.84880171123444</v>
      </c>
      <c r="AT68" s="62">
        <f t="shared" si="7"/>
        <v>-77.424400855617222</v>
      </c>
      <c r="AU68" s="62">
        <f t="shared" si="8"/>
        <v>387.12200427808614</v>
      </c>
      <c r="AV68" s="62">
        <f t="shared" si="9"/>
        <v>-154.84880171123444</v>
      </c>
      <c r="AW68" s="63">
        <f t="shared" si="30"/>
        <v>232.27320256685169</v>
      </c>
      <c r="AX68" s="61" t="str">
        <f t="shared" ca="1" si="11"/>
        <v>VINTO</v>
      </c>
      <c r="AY68" s="69">
        <f t="shared" ca="1" si="31"/>
        <v>10138.649629818156</v>
      </c>
      <c r="AZ68" s="51">
        <f t="shared" si="12"/>
        <v>541.97080598932052</v>
      </c>
      <c r="BA68" s="55">
        <f t="shared" ca="1" si="13"/>
        <v>5.457331784928731E-2</v>
      </c>
      <c r="BB68" s="55">
        <f t="shared" ca="1" si="32"/>
        <v>3.3691292660638079</v>
      </c>
      <c r="BC68" s="64">
        <f t="shared" ca="1" si="14"/>
        <v>163.33159058821155</v>
      </c>
      <c r="BE68" s="52" t="str">
        <f t="shared" ca="1" si="15"/>
        <v/>
      </c>
      <c r="BF68" s="52">
        <f t="shared" ca="1" si="16"/>
        <v>13.999999999999952</v>
      </c>
      <c r="BG68" s="52">
        <f t="shared" ca="1" si="17"/>
        <v>13.999999999999952</v>
      </c>
      <c r="BH68" s="52">
        <f t="shared" ca="1" si="18"/>
        <v>13.999999999999952</v>
      </c>
    </row>
    <row r="69" spans="19:60">
      <c r="S69" s="68">
        <f t="shared" si="46"/>
        <v>7</v>
      </c>
      <c r="T69" s="69">
        <f t="shared" si="46"/>
        <v>2</v>
      </c>
      <c r="U69" s="70">
        <f t="shared" si="40"/>
        <v>5</v>
      </c>
      <c r="V69" s="68">
        <f t="shared" si="45"/>
        <v>2</v>
      </c>
      <c r="W69" s="70">
        <f t="shared" si="45"/>
        <v>7</v>
      </c>
      <c r="X69" s="71">
        <f t="shared" si="45"/>
        <v>0.7142857142857143</v>
      </c>
      <c r="Y69" s="71">
        <f t="shared" si="45"/>
        <v>0.5</v>
      </c>
      <c r="Z69" s="69">
        <f t="shared" si="45"/>
        <v>10000</v>
      </c>
      <c r="AA69" s="69">
        <f t="shared" ca="1" si="45"/>
        <v>9931.0583880213599</v>
      </c>
      <c r="AB69" s="69">
        <f t="shared" ca="1" si="27"/>
        <v>-68.94161197864014</v>
      </c>
      <c r="AC69" s="69">
        <f t="shared" ca="1" si="42"/>
        <v>109.36631130634518</v>
      </c>
      <c r="AD69" s="73">
        <f t="shared" si="35"/>
        <v>13.899999999999952</v>
      </c>
      <c r="AE69" s="69">
        <f t="shared" si="47"/>
        <v>0.70000000000000007</v>
      </c>
      <c r="AF69" s="69">
        <f t="shared" si="47"/>
        <v>6.3000000000000007</v>
      </c>
      <c r="AG69" s="78">
        <f t="shared" si="47"/>
        <v>200</v>
      </c>
      <c r="AH69" s="60">
        <f t="shared" si="47"/>
        <v>50</v>
      </c>
      <c r="AI69" s="60">
        <f t="shared" si="47"/>
        <v>315.00000000000006</v>
      </c>
      <c r="AJ69" s="60">
        <f t="shared" si="47"/>
        <v>10315</v>
      </c>
      <c r="AK69" s="60">
        <f t="shared" si="47"/>
        <v>348.94161197863974</v>
      </c>
      <c r="AL69" s="60">
        <f t="shared" si="47"/>
        <v>6.9788322395727951</v>
      </c>
      <c r="AM69" s="60">
        <f t="shared" ca="1" si="47"/>
        <v>-176.3503701818438</v>
      </c>
      <c r="AN69" s="60">
        <f t="shared" ca="1" si="47"/>
        <v>-176.3503701818438</v>
      </c>
      <c r="AO69" s="60">
        <f t="shared" ca="1" si="47"/>
        <v>176.3503701818438</v>
      </c>
      <c r="AP69" s="63">
        <f t="shared" si="3"/>
        <v>35</v>
      </c>
      <c r="AQ69" s="62">
        <f t="shared" si="4"/>
        <v>1.5524339740699871</v>
      </c>
      <c r="AR69" s="62">
        <f t="shared" si="5"/>
        <v>77.621698703499348</v>
      </c>
      <c r="AS69" s="62">
        <f t="shared" si="6"/>
        <v>155.2433974069987</v>
      </c>
      <c r="AT69" s="62">
        <f t="shared" si="7"/>
        <v>-77.621698703499348</v>
      </c>
      <c r="AU69" s="62">
        <f t="shared" si="8"/>
        <v>388.10849351749675</v>
      </c>
      <c r="AV69" s="62">
        <f t="shared" si="9"/>
        <v>-155.2433974069987</v>
      </c>
      <c r="AW69" s="63">
        <f t="shared" si="30"/>
        <v>232.86509611049806</v>
      </c>
      <c r="AX69" s="61" t="str">
        <f t="shared" ca="1" si="11"/>
        <v>VINTO</v>
      </c>
      <c r="AY69" s="69">
        <f t="shared" ca="1" si="31"/>
        <v>10138.649629818156</v>
      </c>
      <c r="AZ69" s="51">
        <f t="shared" si="12"/>
        <v>543.35189092449548</v>
      </c>
      <c r="BA69" s="55">
        <f t="shared" ca="1" si="13"/>
        <v>5.4712385094812799E-2</v>
      </c>
      <c r="BB69" s="55">
        <f t="shared" ca="1" si="32"/>
        <v>3.3777146983834028</v>
      </c>
      <c r="BC69" s="64">
        <f t="shared" ca="1" si="14"/>
        <v>163.92348413185792</v>
      </c>
      <c r="BE69" s="52" t="str">
        <f t="shared" ca="1" si="15"/>
        <v/>
      </c>
      <c r="BF69" s="52">
        <f t="shared" ca="1" si="16"/>
        <v>13.899999999999952</v>
      </c>
      <c r="BG69" s="52">
        <f t="shared" ca="1" si="17"/>
        <v>13.899999999999952</v>
      </c>
      <c r="BH69" s="52">
        <f t="shared" ca="1" si="18"/>
        <v>13.899999999999952</v>
      </c>
    </row>
    <row r="70" spans="19:60">
      <c r="S70" s="68">
        <f t="shared" si="46"/>
        <v>7</v>
      </c>
      <c r="T70" s="69">
        <f t="shared" si="46"/>
        <v>2</v>
      </c>
      <c r="U70" s="70">
        <f t="shared" si="40"/>
        <v>5</v>
      </c>
      <c r="V70" s="68">
        <f t="shared" si="45"/>
        <v>2</v>
      </c>
      <c r="W70" s="70">
        <f t="shared" si="45"/>
        <v>7</v>
      </c>
      <c r="X70" s="71">
        <f t="shared" si="45"/>
        <v>0.7142857142857143</v>
      </c>
      <c r="Y70" s="71">
        <f t="shared" si="45"/>
        <v>0.5</v>
      </c>
      <c r="Z70" s="69">
        <f t="shared" si="45"/>
        <v>10000</v>
      </c>
      <c r="AA70" s="69">
        <f t="shared" ca="1" si="45"/>
        <v>9931.0583880213599</v>
      </c>
      <c r="AB70" s="69">
        <f t="shared" ca="1" si="27"/>
        <v>-68.94161197864014</v>
      </c>
      <c r="AC70" s="69">
        <f t="shared" ca="1" si="42"/>
        <v>109.36631130634518</v>
      </c>
      <c r="AD70" s="73">
        <f t="shared" si="35"/>
        <v>13.799999999999953</v>
      </c>
      <c r="AE70" s="69">
        <f t="shared" si="47"/>
        <v>0.70000000000000007</v>
      </c>
      <c r="AF70" s="69">
        <f t="shared" si="47"/>
        <v>6.3000000000000007</v>
      </c>
      <c r="AG70" s="78">
        <f t="shared" si="47"/>
        <v>200</v>
      </c>
      <c r="AH70" s="60">
        <f t="shared" si="47"/>
        <v>50</v>
      </c>
      <c r="AI70" s="60">
        <f t="shared" si="47"/>
        <v>315.00000000000006</v>
      </c>
      <c r="AJ70" s="60">
        <f t="shared" si="47"/>
        <v>10315</v>
      </c>
      <c r="AK70" s="60">
        <f t="shared" si="47"/>
        <v>348.94161197863974</v>
      </c>
      <c r="AL70" s="60">
        <f t="shared" si="47"/>
        <v>6.9788322395727951</v>
      </c>
      <c r="AM70" s="60">
        <f t="shared" ca="1" si="47"/>
        <v>-176.3503701818438</v>
      </c>
      <c r="AN70" s="60">
        <f t="shared" ca="1" si="47"/>
        <v>-176.3503701818438</v>
      </c>
      <c r="AO70" s="60">
        <f t="shared" ca="1" si="47"/>
        <v>176.3503701818438</v>
      </c>
      <c r="AP70" s="63">
        <f t="shared" si="3"/>
        <v>35</v>
      </c>
      <c r="AQ70" s="62">
        <f t="shared" si="4"/>
        <v>1.5564371188096247</v>
      </c>
      <c r="AR70" s="62">
        <f t="shared" si="5"/>
        <v>77.821855940481228</v>
      </c>
      <c r="AS70" s="62">
        <f t="shared" si="6"/>
        <v>155.64371188096246</v>
      </c>
      <c r="AT70" s="62">
        <f t="shared" si="7"/>
        <v>-77.821855940481228</v>
      </c>
      <c r="AU70" s="62">
        <f t="shared" si="8"/>
        <v>389.10927970240613</v>
      </c>
      <c r="AV70" s="62">
        <f t="shared" si="9"/>
        <v>-155.64371188096246</v>
      </c>
      <c r="AW70" s="63">
        <f t="shared" si="30"/>
        <v>233.46556782144367</v>
      </c>
      <c r="AX70" s="61" t="str">
        <f t="shared" ca="1" si="11"/>
        <v>VINTO</v>
      </c>
      <c r="AY70" s="69">
        <f t="shared" ca="1" si="31"/>
        <v>10138.649629818156</v>
      </c>
      <c r="AZ70" s="51">
        <f t="shared" si="12"/>
        <v>544.75299158336861</v>
      </c>
      <c r="BA70" s="55">
        <f t="shared" ca="1" si="13"/>
        <v>5.4853467807664744E-2</v>
      </c>
      <c r="BB70" s="55">
        <f t="shared" ca="1" si="32"/>
        <v>3.386424557258354</v>
      </c>
      <c r="BC70" s="64">
        <f t="shared" ca="1" si="14"/>
        <v>164.52395584280353</v>
      </c>
      <c r="BE70" s="52" t="str">
        <f t="shared" ca="1" si="15"/>
        <v/>
      </c>
      <c r="BF70" s="52">
        <f t="shared" ca="1" si="16"/>
        <v>13.799999999999953</v>
      </c>
      <c r="BG70" s="52">
        <f t="shared" ca="1" si="17"/>
        <v>13.799999999999953</v>
      </c>
      <c r="BH70" s="52">
        <f t="shared" ca="1" si="18"/>
        <v>13.799999999999953</v>
      </c>
    </row>
    <row r="71" spans="19:60">
      <c r="S71" s="68">
        <f t="shared" si="46"/>
        <v>7</v>
      </c>
      <c r="T71" s="69">
        <f t="shared" si="46"/>
        <v>2</v>
      </c>
      <c r="U71" s="70">
        <f t="shared" si="40"/>
        <v>5</v>
      </c>
      <c r="V71" s="68">
        <f t="shared" si="45"/>
        <v>2</v>
      </c>
      <c r="W71" s="70">
        <f t="shared" si="45"/>
        <v>7</v>
      </c>
      <c r="X71" s="71">
        <f t="shared" si="45"/>
        <v>0.7142857142857143</v>
      </c>
      <c r="Y71" s="71">
        <f t="shared" si="45"/>
        <v>0.5</v>
      </c>
      <c r="Z71" s="69">
        <f t="shared" si="45"/>
        <v>10000</v>
      </c>
      <c r="AA71" s="69">
        <f t="shared" ca="1" si="45"/>
        <v>9931.0583880213599</v>
      </c>
      <c r="AB71" s="69">
        <f t="shared" ca="1" si="27"/>
        <v>-68.94161197864014</v>
      </c>
      <c r="AC71" s="69">
        <f t="shared" ca="1" si="42"/>
        <v>109.36631130634518</v>
      </c>
      <c r="AD71" s="73">
        <f t="shared" si="35"/>
        <v>13.699999999999953</v>
      </c>
      <c r="AE71" s="69">
        <f t="shared" si="47"/>
        <v>0.70000000000000007</v>
      </c>
      <c r="AF71" s="69">
        <f t="shared" si="47"/>
        <v>6.3000000000000007</v>
      </c>
      <c r="AG71" s="78">
        <f t="shared" si="47"/>
        <v>200</v>
      </c>
      <c r="AH71" s="60">
        <f t="shared" si="47"/>
        <v>50</v>
      </c>
      <c r="AI71" s="60">
        <f t="shared" si="47"/>
        <v>315.00000000000006</v>
      </c>
      <c r="AJ71" s="60">
        <f t="shared" si="47"/>
        <v>10315</v>
      </c>
      <c r="AK71" s="60">
        <f t="shared" si="47"/>
        <v>348.94161197863974</v>
      </c>
      <c r="AL71" s="60">
        <f t="shared" si="47"/>
        <v>6.9788322395727951</v>
      </c>
      <c r="AM71" s="60">
        <f t="shared" ca="1" si="47"/>
        <v>-176.3503701818438</v>
      </c>
      <c r="AN71" s="60">
        <f t="shared" ca="1" si="47"/>
        <v>-176.3503701818438</v>
      </c>
      <c r="AO71" s="60">
        <f t="shared" ca="1" si="47"/>
        <v>176.3503701818438</v>
      </c>
      <c r="AP71" s="63">
        <f t="shared" si="3"/>
        <v>35</v>
      </c>
      <c r="AQ71" s="62">
        <f t="shared" si="4"/>
        <v>1.5604987036184541</v>
      </c>
      <c r="AR71" s="62">
        <f t="shared" si="5"/>
        <v>78.024935180922711</v>
      </c>
      <c r="AS71" s="62">
        <f t="shared" si="6"/>
        <v>156.04987036184542</v>
      </c>
      <c r="AT71" s="62">
        <f t="shared" si="7"/>
        <v>-78.024935180922711</v>
      </c>
      <c r="AU71" s="62">
        <f t="shared" si="8"/>
        <v>390.12467590461358</v>
      </c>
      <c r="AV71" s="62">
        <f t="shared" si="9"/>
        <v>-156.04987036184542</v>
      </c>
      <c r="AW71" s="63">
        <f t="shared" si="30"/>
        <v>234.07480554276816</v>
      </c>
      <c r="AX71" s="61" t="str">
        <f t="shared" ca="1" si="11"/>
        <v>VINTO</v>
      </c>
      <c r="AY71" s="69">
        <f t="shared" ca="1" si="31"/>
        <v>10138.649629818156</v>
      </c>
      <c r="AZ71" s="51">
        <f t="shared" si="12"/>
        <v>546.17454626645895</v>
      </c>
      <c r="BA71" s="55">
        <f t="shared" ca="1" si="13"/>
        <v>5.4996610122164176E-2</v>
      </c>
      <c r="BB71" s="55">
        <f t="shared" ca="1" si="32"/>
        <v>3.3952615673577586</v>
      </c>
      <c r="BC71" s="64">
        <f t="shared" ca="1" si="14"/>
        <v>165.13319356412802</v>
      </c>
      <c r="BE71" s="52" t="str">
        <f t="shared" ca="1" si="15"/>
        <v/>
      </c>
      <c r="BF71" s="52">
        <f t="shared" ca="1" si="16"/>
        <v>13.699999999999953</v>
      </c>
      <c r="BG71" s="52">
        <f t="shared" ca="1" si="17"/>
        <v>13.699999999999953</v>
      </c>
      <c r="BH71" s="52">
        <f t="shared" ca="1" si="18"/>
        <v>13.699999999999953</v>
      </c>
    </row>
    <row r="72" spans="19:60">
      <c r="S72" s="68">
        <f t="shared" si="46"/>
        <v>7</v>
      </c>
      <c r="T72" s="69">
        <f t="shared" si="46"/>
        <v>2</v>
      </c>
      <c r="U72" s="70">
        <f t="shared" ref="U72:U103" si="48">ROUND((1/T72)*S72,0)+1</f>
        <v>5</v>
      </c>
      <c r="V72" s="68">
        <f t="shared" si="45"/>
        <v>2</v>
      </c>
      <c r="W72" s="70">
        <f t="shared" si="45"/>
        <v>7</v>
      </c>
      <c r="X72" s="71">
        <f t="shared" si="45"/>
        <v>0.7142857142857143</v>
      </c>
      <c r="Y72" s="71">
        <f t="shared" si="45"/>
        <v>0.5</v>
      </c>
      <c r="Z72" s="69">
        <f t="shared" si="45"/>
        <v>10000</v>
      </c>
      <c r="AA72" s="69">
        <f t="shared" ca="1" si="45"/>
        <v>9931.0583880213599</v>
      </c>
      <c r="AB72" s="69">
        <f t="shared" ca="1" si="27"/>
        <v>-68.94161197864014</v>
      </c>
      <c r="AC72" s="69">
        <f t="shared" ca="1" si="42"/>
        <v>109.36631130634518</v>
      </c>
      <c r="AD72" s="73">
        <f t="shared" si="35"/>
        <v>13.599999999999953</v>
      </c>
      <c r="AE72" s="69">
        <f t="shared" si="47"/>
        <v>0.70000000000000007</v>
      </c>
      <c r="AF72" s="69">
        <f t="shared" si="47"/>
        <v>6.3000000000000007</v>
      </c>
      <c r="AG72" s="78">
        <f t="shared" si="47"/>
        <v>200</v>
      </c>
      <c r="AH72" s="60">
        <f t="shared" si="47"/>
        <v>50</v>
      </c>
      <c r="AI72" s="60">
        <f t="shared" si="47"/>
        <v>315.00000000000006</v>
      </c>
      <c r="AJ72" s="60">
        <f t="shared" si="47"/>
        <v>10315</v>
      </c>
      <c r="AK72" s="60">
        <f t="shared" si="47"/>
        <v>348.94161197863974</v>
      </c>
      <c r="AL72" s="60">
        <f t="shared" si="47"/>
        <v>6.9788322395727951</v>
      </c>
      <c r="AM72" s="60">
        <f t="shared" ca="1" si="47"/>
        <v>-176.3503701818438</v>
      </c>
      <c r="AN72" s="60">
        <f t="shared" ca="1" si="47"/>
        <v>-176.3503701818438</v>
      </c>
      <c r="AO72" s="60">
        <f t="shared" ca="1" si="47"/>
        <v>176.3503701818438</v>
      </c>
      <c r="AP72" s="63">
        <f t="shared" ref="AP72:AP135" si="49">AE72*AH72</f>
        <v>35</v>
      </c>
      <c r="AQ72" s="62">
        <f t="shared" ref="AQ72:AQ135" si="50">IF(AL72=0,1,(1+(AL72+AE72)/(AD72*(T72-1))))</f>
        <v>1.5646200176156486</v>
      </c>
      <c r="AR72" s="62">
        <f t="shared" ref="AR72:AR135" si="51">IF(AQ72&lt;=0,AH72,AQ72*AH72)</f>
        <v>78.231000880782432</v>
      </c>
      <c r="AS72" s="62">
        <f t="shared" ref="AS72:AS135" si="52">(T72*AR72)</f>
        <v>156.46200176156486</v>
      </c>
      <c r="AT72" s="62">
        <f t="shared" ref="AT72:AT135" si="53">-AR72</f>
        <v>-78.231000880782432</v>
      </c>
      <c r="AU72" s="62">
        <f t="shared" ref="AU72:AU135" si="54">(AS72+AT72)*U72</f>
        <v>391.15500440391213</v>
      </c>
      <c r="AV72" s="62">
        <f t="shared" ref="AV72:AV135" si="55">AT72*V72</f>
        <v>-156.46200176156486</v>
      </c>
      <c r="AW72" s="63">
        <f t="shared" si="30"/>
        <v>234.69300264234727</v>
      </c>
      <c r="AX72" s="61" t="str">
        <f t="shared" ref="AX72:AX135" ca="1" si="56">IF(AY72+AW72&gt;AJ72,"VINTO","")</f>
        <v>VINTO</v>
      </c>
      <c r="AY72" s="69">
        <f t="shared" ca="1" si="31"/>
        <v>10138.649629818156</v>
      </c>
      <c r="AZ72" s="51">
        <f t="shared" ref="AZ72:AZ135" si="57">AR72*W72</f>
        <v>547.61700616547705</v>
      </c>
      <c r="BA72" s="55">
        <f t="shared" ref="BA72:BA135" ca="1" si="58">IFERROR(AZ72/AA72,0)</f>
        <v>5.5141857470700356E-2</v>
      </c>
      <c r="BB72" s="55">
        <f t="shared" ca="1" si="32"/>
        <v>3.4042285334880349</v>
      </c>
      <c r="BC72" s="64">
        <f t="shared" ref="BC72:BC135" ca="1" si="59">AW72+AB72</f>
        <v>165.75139066370713</v>
      </c>
      <c r="BE72" s="52" t="str">
        <f t="shared" ref="BE72:BE135" ca="1" si="60">IF(((AR72-AC72)/AC72)&gt;=BE$4,AD72,"")</f>
        <v/>
      </c>
      <c r="BF72" s="52">
        <f t="shared" ref="BF72:BF135" ca="1" si="61">IF(AX72="","",AD72)</f>
        <v>13.599999999999953</v>
      </c>
      <c r="BG72" s="52">
        <f t="shared" ref="BG72:BG135" ca="1" si="62">IF(BA72&lt;=BG$4,AD72,"")</f>
        <v>13.599999999999953</v>
      </c>
      <c r="BH72" s="52">
        <f t="shared" ref="BH72:BH135" ca="1" si="63">IF(BB72&gt;=BH$4,AD72,"")</f>
        <v>13.599999999999953</v>
      </c>
    </row>
    <row r="73" spans="19:60">
      <c r="S73" s="68">
        <f t="shared" si="46"/>
        <v>7</v>
      </c>
      <c r="T73" s="69">
        <f t="shared" si="46"/>
        <v>2</v>
      </c>
      <c r="U73" s="70">
        <f t="shared" si="48"/>
        <v>5</v>
      </c>
      <c r="V73" s="68">
        <f t="shared" ref="V73:AA88" si="64">V72</f>
        <v>2</v>
      </c>
      <c r="W73" s="70">
        <f t="shared" si="64"/>
        <v>7</v>
      </c>
      <c r="X73" s="71">
        <f t="shared" si="64"/>
        <v>0.7142857142857143</v>
      </c>
      <c r="Y73" s="71">
        <f t="shared" si="64"/>
        <v>0.5</v>
      </c>
      <c r="Z73" s="69">
        <f t="shared" si="64"/>
        <v>10000</v>
      </c>
      <c r="AA73" s="69">
        <f t="shared" ca="1" si="64"/>
        <v>9931.0583880213599</v>
      </c>
      <c r="AB73" s="69">
        <f t="shared" ref="AB73:AB136" ca="1" si="65">AA73-Z73</f>
        <v>-68.94161197864014</v>
      </c>
      <c r="AC73" s="69">
        <f t="shared" ref="AC73:AC104" ca="1" si="66">AC72</f>
        <v>109.36631130634518</v>
      </c>
      <c r="AD73" s="73">
        <f t="shared" si="35"/>
        <v>13.499999999999954</v>
      </c>
      <c r="AE73" s="69">
        <f t="shared" si="47"/>
        <v>0.70000000000000007</v>
      </c>
      <c r="AF73" s="69">
        <f t="shared" si="47"/>
        <v>6.3000000000000007</v>
      </c>
      <c r="AG73" s="78">
        <f t="shared" si="47"/>
        <v>200</v>
      </c>
      <c r="AH73" s="60">
        <f t="shared" si="47"/>
        <v>50</v>
      </c>
      <c r="AI73" s="60">
        <f t="shared" si="47"/>
        <v>315.00000000000006</v>
      </c>
      <c r="AJ73" s="60">
        <f t="shared" si="47"/>
        <v>10315</v>
      </c>
      <c r="AK73" s="60">
        <f t="shared" si="47"/>
        <v>348.94161197863974</v>
      </c>
      <c r="AL73" s="60">
        <f t="shared" si="47"/>
        <v>6.9788322395727951</v>
      </c>
      <c r="AM73" s="60">
        <f t="shared" ca="1" si="47"/>
        <v>-176.3503701818438</v>
      </c>
      <c r="AN73" s="60">
        <f t="shared" ca="1" si="47"/>
        <v>-176.3503701818438</v>
      </c>
      <c r="AO73" s="60">
        <f t="shared" ca="1" si="47"/>
        <v>176.3503701818438</v>
      </c>
      <c r="AP73" s="63">
        <f t="shared" si="49"/>
        <v>35</v>
      </c>
      <c r="AQ73" s="62">
        <f t="shared" si="50"/>
        <v>1.5688023881165054</v>
      </c>
      <c r="AR73" s="62">
        <f t="shared" si="51"/>
        <v>78.440119405825271</v>
      </c>
      <c r="AS73" s="62">
        <f t="shared" si="52"/>
        <v>156.88023881165054</v>
      </c>
      <c r="AT73" s="62">
        <f t="shared" si="53"/>
        <v>-78.440119405825271</v>
      </c>
      <c r="AU73" s="62">
        <f t="shared" si="54"/>
        <v>392.20059702912636</v>
      </c>
      <c r="AV73" s="62">
        <f t="shared" si="55"/>
        <v>-156.88023881165054</v>
      </c>
      <c r="AW73" s="63">
        <f t="shared" ref="AW73:AW136" si="67">SUM(AU73:AV73)</f>
        <v>235.32035821747581</v>
      </c>
      <c r="AX73" s="61" t="str">
        <f t="shared" ca="1" si="56"/>
        <v>VINTO</v>
      </c>
      <c r="AY73" s="69">
        <f t="shared" ref="AY73:AY136" ca="1" si="68">AY72</f>
        <v>10138.649629818156</v>
      </c>
      <c r="AZ73" s="51">
        <f t="shared" si="57"/>
        <v>549.0808358407769</v>
      </c>
      <c r="BA73" s="55">
        <f t="shared" ca="1" si="58"/>
        <v>5.5289256631807442E-2</v>
      </c>
      <c r="BB73" s="55">
        <f t="shared" ref="BB73:BB136" ca="1" si="69">IFERROR(AW73/ABS(AB73),0)</f>
        <v>3.4133283435609836</v>
      </c>
      <c r="BC73" s="64">
        <f t="shared" ca="1" si="59"/>
        <v>166.37874623883567</v>
      </c>
      <c r="BE73" s="52" t="str">
        <f t="shared" ca="1" si="60"/>
        <v/>
      </c>
      <c r="BF73" s="52">
        <f t="shared" ca="1" si="61"/>
        <v>13.499999999999954</v>
      </c>
      <c r="BG73" s="52">
        <f t="shared" ca="1" si="62"/>
        <v>13.499999999999954</v>
      </c>
      <c r="BH73" s="52">
        <f t="shared" ca="1" si="63"/>
        <v>13.499999999999954</v>
      </c>
    </row>
    <row r="74" spans="19:60">
      <c r="S74" s="68">
        <f t="shared" ref="S74:T89" si="70">S73</f>
        <v>7</v>
      </c>
      <c r="T74" s="69">
        <f t="shared" si="70"/>
        <v>2</v>
      </c>
      <c r="U74" s="70">
        <f t="shared" si="48"/>
        <v>5</v>
      </c>
      <c r="V74" s="68">
        <f t="shared" si="64"/>
        <v>2</v>
      </c>
      <c r="W74" s="70">
        <f t="shared" si="64"/>
        <v>7</v>
      </c>
      <c r="X74" s="71">
        <f t="shared" si="64"/>
        <v>0.7142857142857143</v>
      </c>
      <c r="Y74" s="71">
        <f t="shared" si="64"/>
        <v>0.5</v>
      </c>
      <c r="Z74" s="69">
        <f t="shared" si="64"/>
        <v>10000</v>
      </c>
      <c r="AA74" s="69">
        <f t="shared" ca="1" si="64"/>
        <v>9931.0583880213599</v>
      </c>
      <c r="AB74" s="69">
        <f t="shared" ca="1" si="65"/>
        <v>-68.94161197864014</v>
      </c>
      <c r="AC74" s="69">
        <f t="shared" ca="1" si="66"/>
        <v>109.36631130634518</v>
      </c>
      <c r="AD74" s="73">
        <f t="shared" ref="AD74:AD137" si="71">AD73-0.1</f>
        <v>13.399999999999954</v>
      </c>
      <c r="AE74" s="69">
        <f t="shared" ref="AE74:AO89" si="72">AE73</f>
        <v>0.70000000000000007</v>
      </c>
      <c r="AF74" s="69">
        <f t="shared" si="72"/>
        <v>6.3000000000000007</v>
      </c>
      <c r="AG74" s="78">
        <f t="shared" si="72"/>
        <v>200</v>
      </c>
      <c r="AH74" s="60">
        <f t="shared" si="72"/>
        <v>50</v>
      </c>
      <c r="AI74" s="60">
        <f t="shared" si="72"/>
        <v>315.00000000000006</v>
      </c>
      <c r="AJ74" s="60">
        <f t="shared" si="72"/>
        <v>10315</v>
      </c>
      <c r="AK74" s="60">
        <f t="shared" si="72"/>
        <v>348.94161197863974</v>
      </c>
      <c r="AL74" s="60">
        <f t="shared" si="72"/>
        <v>6.9788322395727951</v>
      </c>
      <c r="AM74" s="60">
        <f t="shared" ca="1" si="72"/>
        <v>-176.3503701818438</v>
      </c>
      <c r="AN74" s="60">
        <f t="shared" ca="1" si="72"/>
        <v>-176.3503701818438</v>
      </c>
      <c r="AO74" s="60">
        <f t="shared" ca="1" si="72"/>
        <v>176.3503701818438</v>
      </c>
      <c r="AP74" s="63">
        <f t="shared" si="49"/>
        <v>35</v>
      </c>
      <c r="AQ74" s="62">
        <f t="shared" si="50"/>
        <v>1.5730471820576732</v>
      </c>
      <c r="AR74" s="62">
        <f t="shared" si="51"/>
        <v>78.652359102883665</v>
      </c>
      <c r="AS74" s="62">
        <f t="shared" si="52"/>
        <v>157.30471820576733</v>
      </c>
      <c r="AT74" s="62">
        <f t="shared" si="53"/>
        <v>-78.652359102883665</v>
      </c>
      <c r="AU74" s="62">
        <f t="shared" si="54"/>
        <v>393.26179551441834</v>
      </c>
      <c r="AV74" s="62">
        <f t="shared" si="55"/>
        <v>-157.30471820576733</v>
      </c>
      <c r="AW74" s="63">
        <f t="shared" si="67"/>
        <v>235.95707730865101</v>
      </c>
      <c r="AX74" s="61" t="str">
        <f t="shared" ca="1" si="56"/>
        <v>VINTO</v>
      </c>
      <c r="AY74" s="69">
        <f t="shared" ca="1" si="68"/>
        <v>10138.649629818156</v>
      </c>
      <c r="AZ74" s="51">
        <f t="shared" si="57"/>
        <v>550.56651372018564</v>
      </c>
      <c r="BA74" s="55">
        <f t="shared" ca="1" si="58"/>
        <v>5.5438855780393731E-2</v>
      </c>
      <c r="BB74" s="55">
        <f t="shared" ca="1" si="69"/>
        <v>3.4225639716947218</v>
      </c>
      <c r="BC74" s="64">
        <f t="shared" ca="1" si="59"/>
        <v>167.01546533001087</v>
      </c>
      <c r="BE74" s="52" t="str">
        <f t="shared" ca="1" si="60"/>
        <v/>
      </c>
      <c r="BF74" s="52">
        <f t="shared" ca="1" si="61"/>
        <v>13.399999999999954</v>
      </c>
      <c r="BG74" s="52">
        <f t="shared" ca="1" si="62"/>
        <v>13.399999999999954</v>
      </c>
      <c r="BH74" s="52">
        <f t="shared" ca="1" si="63"/>
        <v>13.399999999999954</v>
      </c>
    </row>
    <row r="75" spans="19:60">
      <c r="S75" s="68">
        <f t="shared" si="70"/>
        <v>7</v>
      </c>
      <c r="T75" s="69">
        <f t="shared" si="70"/>
        <v>2</v>
      </c>
      <c r="U75" s="70">
        <f t="shared" si="48"/>
        <v>5</v>
      </c>
      <c r="V75" s="68">
        <f t="shared" si="64"/>
        <v>2</v>
      </c>
      <c r="W75" s="70">
        <f t="shared" si="64"/>
        <v>7</v>
      </c>
      <c r="X75" s="71">
        <f t="shared" si="64"/>
        <v>0.7142857142857143</v>
      </c>
      <c r="Y75" s="71">
        <f t="shared" si="64"/>
        <v>0.5</v>
      </c>
      <c r="Z75" s="69">
        <f t="shared" si="64"/>
        <v>10000</v>
      </c>
      <c r="AA75" s="69">
        <f t="shared" ca="1" si="64"/>
        <v>9931.0583880213599</v>
      </c>
      <c r="AB75" s="69">
        <f t="shared" ca="1" si="65"/>
        <v>-68.94161197864014</v>
      </c>
      <c r="AC75" s="69">
        <f t="shared" ca="1" si="66"/>
        <v>109.36631130634518</v>
      </c>
      <c r="AD75" s="73">
        <f t="shared" si="71"/>
        <v>13.299999999999955</v>
      </c>
      <c r="AE75" s="69">
        <f t="shared" si="72"/>
        <v>0.70000000000000007</v>
      </c>
      <c r="AF75" s="69">
        <f t="shared" si="72"/>
        <v>6.3000000000000007</v>
      </c>
      <c r="AG75" s="78">
        <f t="shared" si="72"/>
        <v>200</v>
      </c>
      <c r="AH75" s="60">
        <f t="shared" si="72"/>
        <v>50</v>
      </c>
      <c r="AI75" s="60">
        <f t="shared" si="72"/>
        <v>315.00000000000006</v>
      </c>
      <c r="AJ75" s="60">
        <f t="shared" si="72"/>
        <v>10315</v>
      </c>
      <c r="AK75" s="60">
        <f t="shared" si="72"/>
        <v>348.94161197863974</v>
      </c>
      <c r="AL75" s="60">
        <f t="shared" si="72"/>
        <v>6.9788322395727951</v>
      </c>
      <c r="AM75" s="60">
        <f t="shared" ca="1" si="72"/>
        <v>-176.3503701818438</v>
      </c>
      <c r="AN75" s="60">
        <f t="shared" ca="1" si="72"/>
        <v>-176.3503701818438</v>
      </c>
      <c r="AO75" s="60">
        <f t="shared" ca="1" si="72"/>
        <v>176.3503701818438</v>
      </c>
      <c r="AP75" s="63">
        <f t="shared" si="49"/>
        <v>35</v>
      </c>
      <c r="AQ75" s="62">
        <f t="shared" si="50"/>
        <v>1.5773558074866783</v>
      </c>
      <c r="AR75" s="62">
        <f t="shared" si="51"/>
        <v>78.867790374333907</v>
      </c>
      <c r="AS75" s="62">
        <f t="shared" si="52"/>
        <v>157.73558074866781</v>
      </c>
      <c r="AT75" s="62">
        <f t="shared" si="53"/>
        <v>-78.867790374333907</v>
      </c>
      <c r="AU75" s="62">
        <f t="shared" si="54"/>
        <v>394.33895187166956</v>
      </c>
      <c r="AV75" s="62">
        <f t="shared" si="55"/>
        <v>-157.73558074866781</v>
      </c>
      <c r="AW75" s="63">
        <f t="shared" si="67"/>
        <v>236.60337112300175</v>
      </c>
      <c r="AX75" s="61" t="str">
        <f t="shared" ca="1" si="56"/>
        <v>VINTO</v>
      </c>
      <c r="AY75" s="69">
        <f t="shared" ca="1" si="68"/>
        <v>10138.649629818156</v>
      </c>
      <c r="AZ75" s="51">
        <f t="shared" si="57"/>
        <v>552.07453262033732</v>
      </c>
      <c r="BA75" s="55">
        <f t="shared" ca="1" si="58"/>
        <v>5.5590704540236957E-2</v>
      </c>
      <c r="BB75" s="55">
        <f t="shared" ca="1" si="69"/>
        <v>3.4319384814545311</v>
      </c>
      <c r="BC75" s="64">
        <f t="shared" ca="1" si="59"/>
        <v>167.66175914436161</v>
      </c>
      <c r="BE75" s="52" t="str">
        <f t="shared" ca="1" si="60"/>
        <v/>
      </c>
      <c r="BF75" s="52">
        <f t="shared" ca="1" si="61"/>
        <v>13.299999999999955</v>
      </c>
      <c r="BG75" s="52">
        <f t="shared" ca="1" si="62"/>
        <v>13.299999999999955</v>
      </c>
      <c r="BH75" s="52">
        <f t="shared" ca="1" si="63"/>
        <v>13.299999999999955</v>
      </c>
    </row>
    <row r="76" spans="19:60">
      <c r="S76" s="68">
        <f t="shared" si="70"/>
        <v>7</v>
      </c>
      <c r="T76" s="69">
        <f t="shared" si="70"/>
        <v>2</v>
      </c>
      <c r="U76" s="70">
        <f t="shared" si="48"/>
        <v>5</v>
      </c>
      <c r="V76" s="68">
        <f t="shared" si="64"/>
        <v>2</v>
      </c>
      <c r="W76" s="70">
        <f t="shared" si="64"/>
        <v>7</v>
      </c>
      <c r="X76" s="71">
        <f t="shared" si="64"/>
        <v>0.7142857142857143</v>
      </c>
      <c r="Y76" s="71">
        <f t="shared" si="64"/>
        <v>0.5</v>
      </c>
      <c r="Z76" s="69">
        <f t="shared" si="64"/>
        <v>10000</v>
      </c>
      <c r="AA76" s="69">
        <f t="shared" ca="1" si="64"/>
        <v>9931.0583880213599</v>
      </c>
      <c r="AB76" s="69">
        <f t="shared" ca="1" si="65"/>
        <v>-68.94161197864014</v>
      </c>
      <c r="AC76" s="69">
        <f t="shared" ca="1" si="66"/>
        <v>109.36631130634518</v>
      </c>
      <c r="AD76" s="73">
        <f t="shared" si="71"/>
        <v>13.199999999999955</v>
      </c>
      <c r="AE76" s="69">
        <f t="shared" si="72"/>
        <v>0.70000000000000007</v>
      </c>
      <c r="AF76" s="69">
        <f t="shared" si="72"/>
        <v>6.3000000000000007</v>
      </c>
      <c r="AG76" s="78">
        <f t="shared" si="72"/>
        <v>200</v>
      </c>
      <c r="AH76" s="60">
        <f t="shared" si="72"/>
        <v>50</v>
      </c>
      <c r="AI76" s="60">
        <f t="shared" si="72"/>
        <v>315.00000000000006</v>
      </c>
      <c r="AJ76" s="60">
        <f t="shared" si="72"/>
        <v>10315</v>
      </c>
      <c r="AK76" s="60">
        <f t="shared" si="72"/>
        <v>348.94161197863974</v>
      </c>
      <c r="AL76" s="60">
        <f t="shared" si="72"/>
        <v>6.9788322395727951</v>
      </c>
      <c r="AM76" s="60">
        <f t="shared" ca="1" si="72"/>
        <v>-176.3503701818438</v>
      </c>
      <c r="AN76" s="60">
        <f t="shared" ca="1" si="72"/>
        <v>-176.3503701818438</v>
      </c>
      <c r="AO76" s="60">
        <f t="shared" ca="1" si="72"/>
        <v>176.3503701818438</v>
      </c>
      <c r="AP76" s="63">
        <f t="shared" si="49"/>
        <v>35</v>
      </c>
      <c r="AQ76" s="62">
        <f t="shared" si="50"/>
        <v>1.5817297151191532</v>
      </c>
      <c r="AR76" s="62">
        <f t="shared" si="51"/>
        <v>79.086485755957654</v>
      </c>
      <c r="AS76" s="62">
        <f t="shared" si="52"/>
        <v>158.17297151191531</v>
      </c>
      <c r="AT76" s="62">
        <f t="shared" si="53"/>
        <v>-79.086485755957654</v>
      </c>
      <c r="AU76" s="62">
        <f t="shared" si="54"/>
        <v>395.43242877978827</v>
      </c>
      <c r="AV76" s="62">
        <f t="shared" si="55"/>
        <v>-158.17297151191531</v>
      </c>
      <c r="AW76" s="63">
        <f t="shared" si="67"/>
        <v>237.25945726787296</v>
      </c>
      <c r="AX76" s="61" t="str">
        <f t="shared" ca="1" si="56"/>
        <v>VINTO</v>
      </c>
      <c r="AY76" s="69">
        <f t="shared" ca="1" si="68"/>
        <v>10138.649629818156</v>
      </c>
      <c r="AZ76" s="51">
        <f t="shared" si="57"/>
        <v>553.60540029170352</v>
      </c>
      <c r="BA76" s="55">
        <f t="shared" ca="1" si="58"/>
        <v>5.5744854038865692E-2</v>
      </c>
      <c r="BB76" s="55">
        <f t="shared" ca="1" si="69"/>
        <v>3.4414550292410042</v>
      </c>
      <c r="BC76" s="64">
        <f t="shared" ca="1" si="59"/>
        <v>168.31784528923282</v>
      </c>
      <c r="BE76" s="52" t="str">
        <f t="shared" ca="1" si="60"/>
        <v/>
      </c>
      <c r="BF76" s="52">
        <f t="shared" ca="1" si="61"/>
        <v>13.199999999999955</v>
      </c>
      <c r="BG76" s="52">
        <f t="shared" ca="1" si="62"/>
        <v>13.199999999999955</v>
      </c>
      <c r="BH76" s="52">
        <f t="shared" ca="1" si="63"/>
        <v>13.199999999999955</v>
      </c>
    </row>
    <row r="77" spans="19:60">
      <c r="S77" s="68">
        <f t="shared" si="70"/>
        <v>7</v>
      </c>
      <c r="T77" s="69">
        <f t="shared" si="70"/>
        <v>2</v>
      </c>
      <c r="U77" s="70">
        <f t="shared" si="48"/>
        <v>5</v>
      </c>
      <c r="V77" s="68">
        <f t="shared" si="64"/>
        <v>2</v>
      </c>
      <c r="W77" s="70">
        <f t="shared" si="64"/>
        <v>7</v>
      </c>
      <c r="X77" s="71">
        <f t="shared" si="64"/>
        <v>0.7142857142857143</v>
      </c>
      <c r="Y77" s="71">
        <f t="shared" si="64"/>
        <v>0.5</v>
      </c>
      <c r="Z77" s="69">
        <f t="shared" si="64"/>
        <v>10000</v>
      </c>
      <c r="AA77" s="69">
        <f t="shared" ca="1" si="64"/>
        <v>9931.0583880213599</v>
      </c>
      <c r="AB77" s="69">
        <f t="shared" ca="1" si="65"/>
        <v>-68.94161197864014</v>
      </c>
      <c r="AC77" s="69">
        <f t="shared" ca="1" si="66"/>
        <v>109.36631130634518</v>
      </c>
      <c r="AD77" s="73">
        <f t="shared" si="71"/>
        <v>13.099999999999955</v>
      </c>
      <c r="AE77" s="69">
        <f t="shared" si="72"/>
        <v>0.70000000000000007</v>
      </c>
      <c r="AF77" s="69">
        <f t="shared" si="72"/>
        <v>6.3000000000000007</v>
      </c>
      <c r="AG77" s="78">
        <f t="shared" si="72"/>
        <v>200</v>
      </c>
      <c r="AH77" s="60">
        <f t="shared" si="72"/>
        <v>50</v>
      </c>
      <c r="AI77" s="60">
        <f t="shared" si="72"/>
        <v>315.00000000000006</v>
      </c>
      <c r="AJ77" s="60">
        <f t="shared" si="72"/>
        <v>10315</v>
      </c>
      <c r="AK77" s="60">
        <f t="shared" si="72"/>
        <v>348.94161197863974</v>
      </c>
      <c r="AL77" s="60">
        <f t="shared" si="72"/>
        <v>6.9788322395727951</v>
      </c>
      <c r="AM77" s="60">
        <f t="shared" ca="1" si="72"/>
        <v>-176.3503701818438</v>
      </c>
      <c r="AN77" s="60">
        <f t="shared" ca="1" si="72"/>
        <v>-176.3503701818438</v>
      </c>
      <c r="AO77" s="60">
        <f t="shared" ca="1" si="72"/>
        <v>176.3503701818438</v>
      </c>
      <c r="AP77" s="63">
        <f t="shared" si="49"/>
        <v>35</v>
      </c>
      <c r="AQ77" s="62">
        <f t="shared" si="50"/>
        <v>1.5861703999673908</v>
      </c>
      <c r="AR77" s="62">
        <f t="shared" si="51"/>
        <v>79.308519998369547</v>
      </c>
      <c r="AS77" s="62">
        <f t="shared" si="52"/>
        <v>158.61703999673909</v>
      </c>
      <c r="AT77" s="62">
        <f t="shared" si="53"/>
        <v>-79.308519998369547</v>
      </c>
      <c r="AU77" s="62">
        <f t="shared" si="54"/>
        <v>396.54259999184774</v>
      </c>
      <c r="AV77" s="62">
        <f t="shared" si="55"/>
        <v>-158.61703999673909</v>
      </c>
      <c r="AW77" s="63">
        <f t="shared" si="67"/>
        <v>237.92555999510864</v>
      </c>
      <c r="AX77" s="61" t="str">
        <f t="shared" ca="1" si="56"/>
        <v>VINTO</v>
      </c>
      <c r="AY77" s="69">
        <f t="shared" ca="1" si="68"/>
        <v>10138.649629818156</v>
      </c>
      <c r="AZ77" s="51">
        <f t="shared" si="57"/>
        <v>555.15963998858683</v>
      </c>
      <c r="BA77" s="55">
        <f t="shared" ca="1" si="58"/>
        <v>5.5901356964954414E-2</v>
      </c>
      <c r="BB77" s="55">
        <f t="shared" ca="1" si="69"/>
        <v>3.4511168678333779</v>
      </c>
      <c r="BC77" s="64">
        <f t="shared" ca="1" si="59"/>
        <v>168.9839480164685</v>
      </c>
      <c r="BE77" s="52" t="str">
        <f t="shared" ca="1" si="60"/>
        <v/>
      </c>
      <c r="BF77" s="52">
        <f t="shared" ca="1" si="61"/>
        <v>13.099999999999955</v>
      </c>
      <c r="BG77" s="52">
        <f t="shared" ca="1" si="62"/>
        <v>13.099999999999955</v>
      </c>
      <c r="BH77" s="52">
        <f t="shared" ca="1" si="63"/>
        <v>13.099999999999955</v>
      </c>
    </row>
    <row r="78" spans="19:60">
      <c r="S78" s="68">
        <f t="shared" si="70"/>
        <v>7</v>
      </c>
      <c r="T78" s="69">
        <f t="shared" si="70"/>
        <v>2</v>
      </c>
      <c r="U78" s="70">
        <f t="shared" si="48"/>
        <v>5</v>
      </c>
      <c r="V78" s="68">
        <f t="shared" si="64"/>
        <v>2</v>
      </c>
      <c r="W78" s="70">
        <f t="shared" si="64"/>
        <v>7</v>
      </c>
      <c r="X78" s="71">
        <f t="shared" si="64"/>
        <v>0.7142857142857143</v>
      </c>
      <c r="Y78" s="71">
        <f t="shared" si="64"/>
        <v>0.5</v>
      </c>
      <c r="Z78" s="69">
        <f t="shared" si="64"/>
        <v>10000</v>
      </c>
      <c r="AA78" s="69">
        <f t="shared" ca="1" si="64"/>
        <v>9931.0583880213599</v>
      </c>
      <c r="AB78" s="69">
        <f t="shared" ca="1" si="65"/>
        <v>-68.94161197864014</v>
      </c>
      <c r="AC78" s="69">
        <f t="shared" ca="1" si="66"/>
        <v>109.36631130634518</v>
      </c>
      <c r="AD78" s="73">
        <f t="shared" si="71"/>
        <v>12.999999999999956</v>
      </c>
      <c r="AE78" s="69">
        <f t="shared" si="72"/>
        <v>0.70000000000000007</v>
      </c>
      <c r="AF78" s="69">
        <f t="shared" si="72"/>
        <v>6.3000000000000007</v>
      </c>
      <c r="AG78" s="78">
        <f t="shared" si="72"/>
        <v>200</v>
      </c>
      <c r="AH78" s="60">
        <f t="shared" si="72"/>
        <v>50</v>
      </c>
      <c r="AI78" s="60">
        <f t="shared" si="72"/>
        <v>315.00000000000006</v>
      </c>
      <c r="AJ78" s="60">
        <f t="shared" si="72"/>
        <v>10315</v>
      </c>
      <c r="AK78" s="60">
        <f t="shared" si="72"/>
        <v>348.94161197863974</v>
      </c>
      <c r="AL78" s="60">
        <f t="shared" si="72"/>
        <v>6.9788322395727951</v>
      </c>
      <c r="AM78" s="60">
        <f t="shared" ca="1" si="72"/>
        <v>-176.3503701818438</v>
      </c>
      <c r="AN78" s="60">
        <f t="shared" ca="1" si="72"/>
        <v>-176.3503701818438</v>
      </c>
      <c r="AO78" s="60">
        <f t="shared" ca="1" si="72"/>
        <v>176.3503701818438</v>
      </c>
      <c r="AP78" s="63">
        <f t="shared" si="49"/>
        <v>35</v>
      </c>
      <c r="AQ78" s="62">
        <f t="shared" si="50"/>
        <v>1.5906794030440632</v>
      </c>
      <c r="AR78" s="62">
        <f t="shared" si="51"/>
        <v>79.533970152203153</v>
      </c>
      <c r="AS78" s="62">
        <f t="shared" si="52"/>
        <v>159.06794030440631</v>
      </c>
      <c r="AT78" s="62">
        <f t="shared" si="53"/>
        <v>-79.533970152203153</v>
      </c>
      <c r="AU78" s="62">
        <f t="shared" si="54"/>
        <v>397.66985076101577</v>
      </c>
      <c r="AV78" s="62">
        <f t="shared" si="55"/>
        <v>-159.06794030440631</v>
      </c>
      <c r="AW78" s="63">
        <f t="shared" si="67"/>
        <v>238.60191045660946</v>
      </c>
      <c r="AX78" s="61" t="str">
        <f t="shared" ca="1" si="56"/>
        <v>VINTO</v>
      </c>
      <c r="AY78" s="69">
        <f t="shared" ca="1" si="68"/>
        <v>10138.649629818156</v>
      </c>
      <c r="AZ78" s="51">
        <f t="shared" si="57"/>
        <v>556.73779106542202</v>
      </c>
      <c r="BA78" s="55">
        <f t="shared" ca="1" si="58"/>
        <v>5.6060267628367563E-2</v>
      </c>
      <c r="BB78" s="55">
        <f t="shared" ca="1" si="69"/>
        <v>3.4609273500964033</v>
      </c>
      <c r="BC78" s="64">
        <f t="shared" ca="1" si="59"/>
        <v>169.66029847796932</v>
      </c>
      <c r="BE78" s="52" t="str">
        <f t="shared" ca="1" si="60"/>
        <v/>
      </c>
      <c r="BF78" s="52">
        <f t="shared" ca="1" si="61"/>
        <v>12.999999999999956</v>
      </c>
      <c r="BG78" s="52">
        <f t="shared" ca="1" si="62"/>
        <v>12.999999999999956</v>
      </c>
      <c r="BH78" s="52">
        <f t="shared" ca="1" si="63"/>
        <v>12.999999999999956</v>
      </c>
    </row>
    <row r="79" spans="19:60">
      <c r="S79" s="68">
        <f t="shared" si="70"/>
        <v>7</v>
      </c>
      <c r="T79" s="69">
        <f t="shared" si="70"/>
        <v>2</v>
      </c>
      <c r="U79" s="70">
        <f t="shared" si="48"/>
        <v>5</v>
      </c>
      <c r="V79" s="68">
        <f t="shared" si="64"/>
        <v>2</v>
      </c>
      <c r="W79" s="70">
        <f t="shared" si="64"/>
        <v>7</v>
      </c>
      <c r="X79" s="71">
        <f t="shared" si="64"/>
        <v>0.7142857142857143</v>
      </c>
      <c r="Y79" s="71">
        <f t="shared" si="64"/>
        <v>0.5</v>
      </c>
      <c r="Z79" s="69">
        <f t="shared" si="64"/>
        <v>10000</v>
      </c>
      <c r="AA79" s="69">
        <f t="shared" ca="1" si="64"/>
        <v>9931.0583880213599</v>
      </c>
      <c r="AB79" s="69">
        <f t="shared" ca="1" si="65"/>
        <v>-68.94161197864014</v>
      </c>
      <c r="AC79" s="69">
        <f t="shared" ca="1" si="66"/>
        <v>109.36631130634518</v>
      </c>
      <c r="AD79" s="73">
        <f t="shared" si="71"/>
        <v>12.899999999999956</v>
      </c>
      <c r="AE79" s="69">
        <f t="shared" si="72"/>
        <v>0.70000000000000007</v>
      </c>
      <c r="AF79" s="69">
        <f t="shared" si="72"/>
        <v>6.3000000000000007</v>
      </c>
      <c r="AG79" s="78">
        <f t="shared" si="72"/>
        <v>200</v>
      </c>
      <c r="AH79" s="60">
        <f t="shared" si="72"/>
        <v>50</v>
      </c>
      <c r="AI79" s="60">
        <f t="shared" si="72"/>
        <v>315.00000000000006</v>
      </c>
      <c r="AJ79" s="60">
        <f t="shared" si="72"/>
        <v>10315</v>
      </c>
      <c r="AK79" s="60">
        <f t="shared" si="72"/>
        <v>348.94161197863974</v>
      </c>
      <c r="AL79" s="60">
        <f t="shared" si="72"/>
        <v>6.9788322395727951</v>
      </c>
      <c r="AM79" s="60">
        <f t="shared" ca="1" si="72"/>
        <v>-176.3503701818438</v>
      </c>
      <c r="AN79" s="60">
        <f t="shared" ca="1" si="72"/>
        <v>-176.3503701818438</v>
      </c>
      <c r="AO79" s="60">
        <f t="shared" ca="1" si="72"/>
        <v>176.3503701818438</v>
      </c>
      <c r="AP79" s="63">
        <f t="shared" si="49"/>
        <v>35</v>
      </c>
      <c r="AQ79" s="62">
        <f t="shared" si="50"/>
        <v>1.5952583131451799</v>
      </c>
      <c r="AR79" s="62">
        <f t="shared" si="51"/>
        <v>79.762915657258986</v>
      </c>
      <c r="AS79" s="62">
        <f t="shared" si="52"/>
        <v>159.52583131451797</v>
      </c>
      <c r="AT79" s="62">
        <f t="shared" si="53"/>
        <v>-79.762915657258986</v>
      </c>
      <c r="AU79" s="62">
        <f t="shared" si="54"/>
        <v>398.81457828629493</v>
      </c>
      <c r="AV79" s="62">
        <f t="shared" si="55"/>
        <v>-159.52583131451797</v>
      </c>
      <c r="AW79" s="63">
        <f t="shared" si="67"/>
        <v>239.28874697177696</v>
      </c>
      <c r="AX79" s="61" t="str">
        <f t="shared" ca="1" si="56"/>
        <v>VINTO</v>
      </c>
      <c r="AY79" s="69">
        <f t="shared" ca="1" si="68"/>
        <v>10138.649629818156</v>
      </c>
      <c r="AZ79" s="51">
        <f t="shared" si="57"/>
        <v>558.3404096008129</v>
      </c>
      <c r="BA79" s="55">
        <f t="shared" ca="1" si="58"/>
        <v>5.6221642022996433E-2</v>
      </c>
      <c r="BB79" s="55">
        <f t="shared" ca="1" si="69"/>
        <v>3.4708899328596301</v>
      </c>
      <c r="BC79" s="64">
        <f t="shared" ca="1" si="59"/>
        <v>170.34713499313682</v>
      </c>
      <c r="BE79" s="52" t="str">
        <f t="shared" ca="1" si="60"/>
        <v/>
      </c>
      <c r="BF79" s="52">
        <f t="shared" ca="1" si="61"/>
        <v>12.899999999999956</v>
      </c>
      <c r="BG79" s="52">
        <f t="shared" ca="1" si="62"/>
        <v>12.899999999999956</v>
      </c>
      <c r="BH79" s="52">
        <f t="shared" ca="1" si="63"/>
        <v>12.899999999999956</v>
      </c>
    </row>
    <row r="80" spans="19:60">
      <c r="S80" s="68">
        <f t="shared" si="70"/>
        <v>7</v>
      </c>
      <c r="T80" s="69">
        <f t="shared" si="70"/>
        <v>2</v>
      </c>
      <c r="U80" s="70">
        <f t="shared" si="48"/>
        <v>5</v>
      </c>
      <c r="V80" s="68">
        <f t="shared" si="64"/>
        <v>2</v>
      </c>
      <c r="W80" s="70">
        <f t="shared" si="64"/>
        <v>7</v>
      </c>
      <c r="X80" s="71">
        <f t="shared" si="64"/>
        <v>0.7142857142857143</v>
      </c>
      <c r="Y80" s="71">
        <f t="shared" si="64"/>
        <v>0.5</v>
      </c>
      <c r="Z80" s="69">
        <f t="shared" si="64"/>
        <v>10000</v>
      </c>
      <c r="AA80" s="69">
        <f t="shared" ca="1" si="64"/>
        <v>9931.0583880213599</v>
      </c>
      <c r="AB80" s="69">
        <f t="shared" ca="1" si="65"/>
        <v>-68.94161197864014</v>
      </c>
      <c r="AC80" s="69">
        <f t="shared" ca="1" si="66"/>
        <v>109.36631130634518</v>
      </c>
      <c r="AD80" s="73">
        <f t="shared" si="71"/>
        <v>12.799999999999956</v>
      </c>
      <c r="AE80" s="69">
        <f t="shared" si="72"/>
        <v>0.70000000000000007</v>
      </c>
      <c r="AF80" s="69">
        <f t="shared" si="72"/>
        <v>6.3000000000000007</v>
      </c>
      <c r="AG80" s="78">
        <f t="shared" si="72"/>
        <v>200</v>
      </c>
      <c r="AH80" s="60">
        <f t="shared" si="72"/>
        <v>50</v>
      </c>
      <c r="AI80" s="60">
        <f t="shared" si="72"/>
        <v>315.00000000000006</v>
      </c>
      <c r="AJ80" s="60">
        <f t="shared" si="72"/>
        <v>10315</v>
      </c>
      <c r="AK80" s="60">
        <f t="shared" si="72"/>
        <v>348.94161197863974</v>
      </c>
      <c r="AL80" s="60">
        <f t="shared" si="72"/>
        <v>6.9788322395727951</v>
      </c>
      <c r="AM80" s="60">
        <f t="shared" ca="1" si="72"/>
        <v>-176.3503701818438</v>
      </c>
      <c r="AN80" s="60">
        <f t="shared" ca="1" si="72"/>
        <v>-176.3503701818438</v>
      </c>
      <c r="AO80" s="60">
        <f t="shared" ca="1" si="72"/>
        <v>176.3503701818438</v>
      </c>
      <c r="AP80" s="63">
        <f t="shared" si="49"/>
        <v>35</v>
      </c>
      <c r="AQ80" s="62">
        <f t="shared" si="50"/>
        <v>1.5999087687166267</v>
      </c>
      <c r="AR80" s="62">
        <f t="shared" si="51"/>
        <v>79.995438435831332</v>
      </c>
      <c r="AS80" s="62">
        <f t="shared" si="52"/>
        <v>159.99087687166266</v>
      </c>
      <c r="AT80" s="62">
        <f t="shared" si="53"/>
        <v>-79.995438435831332</v>
      </c>
      <c r="AU80" s="62">
        <f t="shared" si="54"/>
        <v>399.97719217915665</v>
      </c>
      <c r="AV80" s="62">
        <f t="shared" si="55"/>
        <v>-159.99087687166266</v>
      </c>
      <c r="AW80" s="63">
        <f t="shared" si="67"/>
        <v>239.98631530749398</v>
      </c>
      <c r="AX80" s="61" t="str">
        <f t="shared" ca="1" si="56"/>
        <v>VINTO</v>
      </c>
      <c r="AY80" s="69">
        <f t="shared" ca="1" si="68"/>
        <v>10138.649629818156</v>
      </c>
      <c r="AZ80" s="51">
        <f t="shared" si="57"/>
        <v>559.96806905081928</v>
      </c>
      <c r="BA80" s="55">
        <f t="shared" ca="1" si="58"/>
        <v>5.6385537892541381E-2</v>
      </c>
      <c r="BB80" s="55">
        <f t="shared" ca="1" si="69"/>
        <v>3.4810081809785336</v>
      </c>
      <c r="BC80" s="64">
        <f t="shared" ca="1" si="59"/>
        <v>171.04470332885384</v>
      </c>
      <c r="BE80" s="52" t="str">
        <f t="shared" ca="1" si="60"/>
        <v/>
      </c>
      <c r="BF80" s="52">
        <f t="shared" ca="1" si="61"/>
        <v>12.799999999999956</v>
      </c>
      <c r="BG80" s="52">
        <f t="shared" ca="1" si="62"/>
        <v>12.799999999999956</v>
      </c>
      <c r="BH80" s="52">
        <f t="shared" ca="1" si="63"/>
        <v>12.799999999999956</v>
      </c>
    </row>
    <row r="81" spans="19:60">
      <c r="S81" s="68">
        <f t="shared" si="70"/>
        <v>7</v>
      </c>
      <c r="T81" s="69">
        <f t="shared" si="70"/>
        <v>2</v>
      </c>
      <c r="U81" s="70">
        <f t="shared" si="48"/>
        <v>5</v>
      </c>
      <c r="V81" s="68">
        <f t="shared" si="64"/>
        <v>2</v>
      </c>
      <c r="W81" s="70">
        <f t="shared" si="64"/>
        <v>7</v>
      </c>
      <c r="X81" s="71">
        <f t="shared" si="64"/>
        <v>0.7142857142857143</v>
      </c>
      <c r="Y81" s="71">
        <f t="shared" si="64"/>
        <v>0.5</v>
      </c>
      <c r="Z81" s="69">
        <f t="shared" si="64"/>
        <v>10000</v>
      </c>
      <c r="AA81" s="69">
        <f t="shared" ca="1" si="64"/>
        <v>9931.0583880213599</v>
      </c>
      <c r="AB81" s="69">
        <f t="shared" ca="1" si="65"/>
        <v>-68.94161197864014</v>
      </c>
      <c r="AC81" s="69">
        <f t="shared" ca="1" si="66"/>
        <v>109.36631130634518</v>
      </c>
      <c r="AD81" s="73">
        <f t="shared" si="71"/>
        <v>12.699999999999957</v>
      </c>
      <c r="AE81" s="69">
        <f t="shared" si="72"/>
        <v>0.70000000000000007</v>
      </c>
      <c r="AF81" s="69">
        <f t="shared" si="72"/>
        <v>6.3000000000000007</v>
      </c>
      <c r="AG81" s="78">
        <f t="shared" si="72"/>
        <v>200</v>
      </c>
      <c r="AH81" s="60">
        <f t="shared" si="72"/>
        <v>50</v>
      </c>
      <c r="AI81" s="60">
        <f t="shared" si="72"/>
        <v>315.00000000000006</v>
      </c>
      <c r="AJ81" s="60">
        <f t="shared" si="72"/>
        <v>10315</v>
      </c>
      <c r="AK81" s="60">
        <f t="shared" si="72"/>
        <v>348.94161197863974</v>
      </c>
      <c r="AL81" s="60">
        <f t="shared" si="72"/>
        <v>6.9788322395727951</v>
      </c>
      <c r="AM81" s="60">
        <f t="shared" ca="1" si="72"/>
        <v>-176.3503701818438</v>
      </c>
      <c r="AN81" s="60">
        <f t="shared" ca="1" si="72"/>
        <v>-176.3503701818438</v>
      </c>
      <c r="AO81" s="60">
        <f t="shared" ca="1" si="72"/>
        <v>176.3503701818438</v>
      </c>
      <c r="AP81" s="63">
        <f t="shared" si="49"/>
        <v>35</v>
      </c>
      <c r="AQ81" s="62">
        <f t="shared" si="50"/>
        <v>1.6046324598088835</v>
      </c>
      <c r="AR81" s="62">
        <f t="shared" si="51"/>
        <v>80.23162299044418</v>
      </c>
      <c r="AS81" s="62">
        <f t="shared" si="52"/>
        <v>160.46324598088836</v>
      </c>
      <c r="AT81" s="62">
        <f t="shared" si="53"/>
        <v>-80.23162299044418</v>
      </c>
      <c r="AU81" s="62">
        <f t="shared" si="54"/>
        <v>401.1581149522209</v>
      </c>
      <c r="AV81" s="62">
        <f t="shared" si="55"/>
        <v>-160.46324598088836</v>
      </c>
      <c r="AW81" s="63">
        <f t="shared" si="67"/>
        <v>240.69486897133254</v>
      </c>
      <c r="AX81" s="61" t="str">
        <f t="shared" ca="1" si="56"/>
        <v>VINTO</v>
      </c>
      <c r="AY81" s="69">
        <f t="shared" ca="1" si="68"/>
        <v>10138.649629818156</v>
      </c>
      <c r="AZ81" s="51">
        <f t="shared" si="57"/>
        <v>561.62136093310926</v>
      </c>
      <c r="BA81" s="55">
        <f t="shared" ca="1" si="58"/>
        <v>5.6552014799401994E-2</v>
      </c>
      <c r="BB81" s="55">
        <f t="shared" ca="1" si="69"/>
        <v>3.4912857715874979</v>
      </c>
      <c r="BC81" s="64">
        <f t="shared" ca="1" si="59"/>
        <v>171.7532569926924</v>
      </c>
      <c r="BE81" s="52" t="str">
        <f t="shared" ca="1" si="60"/>
        <v/>
      </c>
      <c r="BF81" s="52">
        <f t="shared" ca="1" si="61"/>
        <v>12.699999999999957</v>
      </c>
      <c r="BG81" s="52">
        <f t="shared" ca="1" si="62"/>
        <v>12.699999999999957</v>
      </c>
      <c r="BH81" s="52">
        <f t="shared" ca="1" si="63"/>
        <v>12.699999999999957</v>
      </c>
    </row>
    <row r="82" spans="19:60">
      <c r="S82" s="68">
        <f t="shared" si="70"/>
        <v>7</v>
      </c>
      <c r="T82" s="69">
        <f t="shared" si="70"/>
        <v>2</v>
      </c>
      <c r="U82" s="70">
        <f t="shared" si="48"/>
        <v>5</v>
      </c>
      <c r="V82" s="68">
        <f t="shared" si="64"/>
        <v>2</v>
      </c>
      <c r="W82" s="70">
        <f t="shared" si="64"/>
        <v>7</v>
      </c>
      <c r="X82" s="71">
        <f t="shared" si="64"/>
        <v>0.7142857142857143</v>
      </c>
      <c r="Y82" s="71">
        <f t="shared" si="64"/>
        <v>0.5</v>
      </c>
      <c r="Z82" s="69">
        <f t="shared" si="64"/>
        <v>10000</v>
      </c>
      <c r="AA82" s="69">
        <f t="shared" ca="1" si="64"/>
        <v>9931.0583880213599</v>
      </c>
      <c r="AB82" s="69">
        <f t="shared" ca="1" si="65"/>
        <v>-68.94161197864014</v>
      </c>
      <c r="AC82" s="69">
        <f t="shared" ca="1" si="66"/>
        <v>109.36631130634518</v>
      </c>
      <c r="AD82" s="73">
        <f t="shared" si="71"/>
        <v>12.599999999999957</v>
      </c>
      <c r="AE82" s="69">
        <f t="shared" si="72"/>
        <v>0.70000000000000007</v>
      </c>
      <c r="AF82" s="69">
        <f t="shared" si="72"/>
        <v>6.3000000000000007</v>
      </c>
      <c r="AG82" s="78">
        <f t="shared" si="72"/>
        <v>200</v>
      </c>
      <c r="AH82" s="60">
        <f t="shared" si="72"/>
        <v>50</v>
      </c>
      <c r="AI82" s="60">
        <f t="shared" si="72"/>
        <v>315.00000000000006</v>
      </c>
      <c r="AJ82" s="60">
        <f t="shared" si="72"/>
        <v>10315</v>
      </c>
      <c r="AK82" s="60">
        <f t="shared" si="72"/>
        <v>348.94161197863974</v>
      </c>
      <c r="AL82" s="60">
        <f t="shared" si="72"/>
        <v>6.9788322395727951</v>
      </c>
      <c r="AM82" s="60">
        <f t="shared" ca="1" si="72"/>
        <v>-176.3503701818438</v>
      </c>
      <c r="AN82" s="60">
        <f t="shared" ca="1" si="72"/>
        <v>-176.3503701818438</v>
      </c>
      <c r="AO82" s="60">
        <f t="shared" ca="1" si="72"/>
        <v>176.3503701818438</v>
      </c>
      <c r="AP82" s="63">
        <f t="shared" si="49"/>
        <v>35</v>
      </c>
      <c r="AQ82" s="62">
        <f t="shared" si="50"/>
        <v>1.6094311301248272</v>
      </c>
      <c r="AR82" s="62">
        <f t="shared" si="51"/>
        <v>80.471556506241356</v>
      </c>
      <c r="AS82" s="62">
        <f t="shared" si="52"/>
        <v>160.94311301248271</v>
      </c>
      <c r="AT82" s="62">
        <f t="shared" si="53"/>
        <v>-80.471556506241356</v>
      </c>
      <c r="AU82" s="62">
        <f t="shared" si="54"/>
        <v>402.35778253120679</v>
      </c>
      <c r="AV82" s="62">
        <f t="shared" si="55"/>
        <v>-160.94311301248271</v>
      </c>
      <c r="AW82" s="63">
        <f t="shared" si="67"/>
        <v>241.41466951872408</v>
      </c>
      <c r="AX82" s="61" t="str">
        <f t="shared" ca="1" si="56"/>
        <v>VINTO</v>
      </c>
      <c r="AY82" s="69">
        <f t="shared" ca="1" si="68"/>
        <v>10138.649629818156</v>
      </c>
      <c r="AZ82" s="51">
        <f t="shared" si="57"/>
        <v>563.30089554368953</v>
      </c>
      <c r="BA82" s="55">
        <f t="shared" ca="1" si="58"/>
        <v>5.6721134196847697E-2</v>
      </c>
      <c r="BB82" s="55">
        <f t="shared" ca="1" si="69"/>
        <v>3.5017264985553349</v>
      </c>
      <c r="BC82" s="64">
        <f t="shared" ca="1" si="59"/>
        <v>172.47305754008394</v>
      </c>
      <c r="BE82" s="52" t="str">
        <f t="shared" ca="1" si="60"/>
        <v/>
      </c>
      <c r="BF82" s="52">
        <f t="shared" ca="1" si="61"/>
        <v>12.599999999999957</v>
      </c>
      <c r="BG82" s="52">
        <f t="shared" ca="1" si="62"/>
        <v>12.599999999999957</v>
      </c>
      <c r="BH82" s="52">
        <f t="shared" ca="1" si="63"/>
        <v>12.599999999999957</v>
      </c>
    </row>
    <row r="83" spans="19:60">
      <c r="S83" s="68">
        <f t="shared" si="70"/>
        <v>7</v>
      </c>
      <c r="T83" s="69">
        <f t="shared" si="70"/>
        <v>2</v>
      </c>
      <c r="U83" s="70">
        <f t="shared" si="48"/>
        <v>5</v>
      </c>
      <c r="V83" s="68">
        <f t="shared" si="64"/>
        <v>2</v>
      </c>
      <c r="W83" s="70">
        <f t="shared" si="64"/>
        <v>7</v>
      </c>
      <c r="X83" s="71">
        <f t="shared" si="64"/>
        <v>0.7142857142857143</v>
      </c>
      <c r="Y83" s="71">
        <f t="shared" si="64"/>
        <v>0.5</v>
      </c>
      <c r="Z83" s="69">
        <f t="shared" si="64"/>
        <v>10000</v>
      </c>
      <c r="AA83" s="69">
        <f t="shared" ca="1" si="64"/>
        <v>9931.0583880213599</v>
      </c>
      <c r="AB83" s="69">
        <f t="shared" ca="1" si="65"/>
        <v>-68.94161197864014</v>
      </c>
      <c r="AC83" s="69">
        <f t="shared" ca="1" si="66"/>
        <v>109.36631130634518</v>
      </c>
      <c r="AD83" s="73">
        <f t="shared" si="71"/>
        <v>12.499999999999957</v>
      </c>
      <c r="AE83" s="69">
        <f t="shared" si="72"/>
        <v>0.70000000000000007</v>
      </c>
      <c r="AF83" s="69">
        <f t="shared" si="72"/>
        <v>6.3000000000000007</v>
      </c>
      <c r="AG83" s="78">
        <f t="shared" si="72"/>
        <v>200</v>
      </c>
      <c r="AH83" s="60">
        <f t="shared" si="72"/>
        <v>50</v>
      </c>
      <c r="AI83" s="60">
        <f t="shared" si="72"/>
        <v>315.00000000000006</v>
      </c>
      <c r="AJ83" s="60">
        <f t="shared" si="72"/>
        <v>10315</v>
      </c>
      <c r="AK83" s="60">
        <f t="shared" si="72"/>
        <v>348.94161197863974</v>
      </c>
      <c r="AL83" s="60">
        <f t="shared" si="72"/>
        <v>6.9788322395727951</v>
      </c>
      <c r="AM83" s="60">
        <f t="shared" ca="1" si="72"/>
        <v>-176.3503701818438</v>
      </c>
      <c r="AN83" s="60">
        <f t="shared" ca="1" si="72"/>
        <v>-176.3503701818438</v>
      </c>
      <c r="AO83" s="60">
        <f t="shared" ca="1" si="72"/>
        <v>176.3503701818438</v>
      </c>
      <c r="AP83" s="63">
        <f t="shared" si="49"/>
        <v>35</v>
      </c>
      <c r="AQ83" s="62">
        <f t="shared" si="50"/>
        <v>1.6143065791658258</v>
      </c>
      <c r="AR83" s="62">
        <f t="shared" si="51"/>
        <v>80.715328958291295</v>
      </c>
      <c r="AS83" s="62">
        <f t="shared" si="52"/>
        <v>161.43065791658259</v>
      </c>
      <c r="AT83" s="62">
        <f t="shared" si="53"/>
        <v>-80.715328958291295</v>
      </c>
      <c r="AU83" s="62">
        <f t="shared" si="54"/>
        <v>403.57664479145649</v>
      </c>
      <c r="AV83" s="62">
        <f t="shared" si="55"/>
        <v>-161.43065791658259</v>
      </c>
      <c r="AW83" s="63">
        <f t="shared" si="67"/>
        <v>242.1459868748739</v>
      </c>
      <c r="AX83" s="61" t="str">
        <f t="shared" ca="1" si="56"/>
        <v>VINTO</v>
      </c>
      <c r="AY83" s="69">
        <f t="shared" ca="1" si="68"/>
        <v>10138.649629818156</v>
      </c>
      <c r="AZ83" s="51">
        <f t="shared" si="57"/>
        <v>565.00730270803911</v>
      </c>
      <c r="BA83" s="55">
        <f t="shared" ca="1" si="58"/>
        <v>5.6892959504652535E-2</v>
      </c>
      <c r="BB83" s="55">
        <f t="shared" ca="1" si="69"/>
        <v>3.5123342771546575</v>
      </c>
      <c r="BC83" s="64">
        <f t="shared" ca="1" si="59"/>
        <v>173.20437489623376</v>
      </c>
      <c r="BE83" s="52" t="str">
        <f t="shared" ca="1" si="60"/>
        <v/>
      </c>
      <c r="BF83" s="52">
        <f t="shared" ca="1" si="61"/>
        <v>12.499999999999957</v>
      </c>
      <c r="BG83" s="52">
        <f t="shared" ca="1" si="62"/>
        <v>12.499999999999957</v>
      </c>
      <c r="BH83" s="52">
        <f t="shared" ca="1" si="63"/>
        <v>12.499999999999957</v>
      </c>
    </row>
    <row r="84" spans="19:60">
      <c r="S84" s="68">
        <f t="shared" si="70"/>
        <v>7</v>
      </c>
      <c r="T84" s="69">
        <f t="shared" si="70"/>
        <v>2</v>
      </c>
      <c r="U84" s="70">
        <f t="shared" si="48"/>
        <v>5</v>
      </c>
      <c r="V84" s="68">
        <f t="shared" si="64"/>
        <v>2</v>
      </c>
      <c r="W84" s="70">
        <f t="shared" si="64"/>
        <v>7</v>
      </c>
      <c r="X84" s="71">
        <f t="shared" si="64"/>
        <v>0.7142857142857143</v>
      </c>
      <c r="Y84" s="71">
        <f t="shared" si="64"/>
        <v>0.5</v>
      </c>
      <c r="Z84" s="69">
        <f t="shared" si="64"/>
        <v>10000</v>
      </c>
      <c r="AA84" s="69">
        <f t="shared" ca="1" si="64"/>
        <v>9931.0583880213599</v>
      </c>
      <c r="AB84" s="69">
        <f t="shared" ca="1" si="65"/>
        <v>-68.94161197864014</v>
      </c>
      <c r="AC84" s="69">
        <f t="shared" ca="1" si="66"/>
        <v>109.36631130634518</v>
      </c>
      <c r="AD84" s="73">
        <f t="shared" si="71"/>
        <v>12.399999999999958</v>
      </c>
      <c r="AE84" s="69">
        <f t="shared" si="72"/>
        <v>0.70000000000000007</v>
      </c>
      <c r="AF84" s="69">
        <f t="shared" si="72"/>
        <v>6.3000000000000007</v>
      </c>
      <c r="AG84" s="78">
        <f t="shared" si="72"/>
        <v>200</v>
      </c>
      <c r="AH84" s="60">
        <f t="shared" si="72"/>
        <v>50</v>
      </c>
      <c r="AI84" s="60">
        <f t="shared" si="72"/>
        <v>315.00000000000006</v>
      </c>
      <c r="AJ84" s="60">
        <f t="shared" si="72"/>
        <v>10315</v>
      </c>
      <c r="AK84" s="60">
        <f t="shared" si="72"/>
        <v>348.94161197863974</v>
      </c>
      <c r="AL84" s="60">
        <f t="shared" si="72"/>
        <v>6.9788322395727951</v>
      </c>
      <c r="AM84" s="60">
        <f t="shared" ca="1" si="72"/>
        <v>-176.3503701818438</v>
      </c>
      <c r="AN84" s="60">
        <f t="shared" ca="1" si="72"/>
        <v>-176.3503701818438</v>
      </c>
      <c r="AO84" s="60">
        <f t="shared" ca="1" si="72"/>
        <v>176.3503701818438</v>
      </c>
      <c r="AP84" s="63">
        <f t="shared" si="49"/>
        <v>35</v>
      </c>
      <c r="AQ84" s="62">
        <f t="shared" si="50"/>
        <v>1.6192606644816792</v>
      </c>
      <c r="AR84" s="62">
        <f t="shared" si="51"/>
        <v>80.963033224083958</v>
      </c>
      <c r="AS84" s="62">
        <f t="shared" si="52"/>
        <v>161.92606644816792</v>
      </c>
      <c r="AT84" s="62">
        <f t="shared" si="53"/>
        <v>-80.963033224083958</v>
      </c>
      <c r="AU84" s="62">
        <f t="shared" si="54"/>
        <v>404.8151661204198</v>
      </c>
      <c r="AV84" s="62">
        <f t="shared" si="55"/>
        <v>-161.92606644816792</v>
      </c>
      <c r="AW84" s="63">
        <f t="shared" si="67"/>
        <v>242.88909967225189</v>
      </c>
      <c r="AX84" s="61" t="str">
        <f t="shared" ca="1" si="56"/>
        <v>VINTO</v>
      </c>
      <c r="AY84" s="69">
        <f t="shared" ca="1" si="68"/>
        <v>10138.649629818156</v>
      </c>
      <c r="AZ84" s="51">
        <f t="shared" si="57"/>
        <v>566.74123256858775</v>
      </c>
      <c r="BA84" s="55">
        <f t="shared" ca="1" si="58"/>
        <v>5.7067556188389698E-2</v>
      </c>
      <c r="BB84" s="55">
        <f t="shared" ca="1" si="69"/>
        <v>3.5231131489571941</v>
      </c>
      <c r="BC84" s="64">
        <f t="shared" ca="1" si="59"/>
        <v>173.94748769361175</v>
      </c>
      <c r="BE84" s="52" t="str">
        <f t="shared" ca="1" si="60"/>
        <v/>
      </c>
      <c r="BF84" s="52">
        <f t="shared" ca="1" si="61"/>
        <v>12.399999999999958</v>
      </c>
      <c r="BG84" s="52">
        <f t="shared" ca="1" si="62"/>
        <v>12.399999999999958</v>
      </c>
      <c r="BH84" s="52">
        <f t="shared" ca="1" si="63"/>
        <v>12.399999999999958</v>
      </c>
    </row>
    <row r="85" spans="19:60">
      <c r="S85" s="68">
        <f t="shared" si="70"/>
        <v>7</v>
      </c>
      <c r="T85" s="69">
        <f t="shared" si="70"/>
        <v>2</v>
      </c>
      <c r="U85" s="70">
        <f t="shared" si="48"/>
        <v>5</v>
      </c>
      <c r="V85" s="68">
        <f t="shared" si="64"/>
        <v>2</v>
      </c>
      <c r="W85" s="70">
        <f t="shared" si="64"/>
        <v>7</v>
      </c>
      <c r="X85" s="71">
        <f t="shared" si="64"/>
        <v>0.7142857142857143</v>
      </c>
      <c r="Y85" s="71">
        <f t="shared" si="64"/>
        <v>0.5</v>
      </c>
      <c r="Z85" s="69">
        <f t="shared" si="64"/>
        <v>10000</v>
      </c>
      <c r="AA85" s="69">
        <f t="shared" ca="1" si="64"/>
        <v>9931.0583880213599</v>
      </c>
      <c r="AB85" s="69">
        <f t="shared" ca="1" si="65"/>
        <v>-68.94161197864014</v>
      </c>
      <c r="AC85" s="69">
        <f t="shared" ca="1" si="66"/>
        <v>109.36631130634518</v>
      </c>
      <c r="AD85" s="73">
        <f t="shared" si="71"/>
        <v>12.299999999999958</v>
      </c>
      <c r="AE85" s="69">
        <f t="shared" si="72"/>
        <v>0.70000000000000007</v>
      </c>
      <c r="AF85" s="69">
        <f t="shared" si="72"/>
        <v>6.3000000000000007</v>
      </c>
      <c r="AG85" s="78">
        <f t="shared" si="72"/>
        <v>200</v>
      </c>
      <c r="AH85" s="60">
        <f t="shared" si="72"/>
        <v>50</v>
      </c>
      <c r="AI85" s="60">
        <f t="shared" si="72"/>
        <v>315.00000000000006</v>
      </c>
      <c r="AJ85" s="60">
        <f t="shared" si="72"/>
        <v>10315</v>
      </c>
      <c r="AK85" s="60">
        <f t="shared" si="72"/>
        <v>348.94161197863974</v>
      </c>
      <c r="AL85" s="60">
        <f t="shared" si="72"/>
        <v>6.9788322395727951</v>
      </c>
      <c r="AM85" s="60">
        <f t="shared" ca="1" si="72"/>
        <v>-176.3503701818438</v>
      </c>
      <c r="AN85" s="60">
        <f t="shared" ca="1" si="72"/>
        <v>-176.3503701818438</v>
      </c>
      <c r="AO85" s="60">
        <f t="shared" ca="1" si="72"/>
        <v>176.3503701818438</v>
      </c>
      <c r="AP85" s="63">
        <f t="shared" si="49"/>
        <v>35</v>
      </c>
      <c r="AQ85" s="62">
        <f t="shared" si="50"/>
        <v>1.6242953040303107</v>
      </c>
      <c r="AR85" s="62">
        <f t="shared" si="51"/>
        <v>81.214765201515533</v>
      </c>
      <c r="AS85" s="62">
        <f t="shared" si="52"/>
        <v>162.42953040303107</v>
      </c>
      <c r="AT85" s="62">
        <f t="shared" si="53"/>
        <v>-81.214765201515533</v>
      </c>
      <c r="AU85" s="62">
        <f t="shared" si="54"/>
        <v>406.07382600757768</v>
      </c>
      <c r="AV85" s="62">
        <f t="shared" si="55"/>
        <v>-162.42953040303107</v>
      </c>
      <c r="AW85" s="63">
        <f t="shared" si="67"/>
        <v>243.64429560454661</v>
      </c>
      <c r="AX85" s="61" t="str">
        <f t="shared" ca="1" si="56"/>
        <v>VINTO</v>
      </c>
      <c r="AY85" s="69">
        <f t="shared" ca="1" si="68"/>
        <v>10138.649629818156</v>
      </c>
      <c r="AZ85" s="51">
        <f t="shared" si="57"/>
        <v>568.50335641060872</v>
      </c>
      <c r="BA85" s="55">
        <f t="shared" ca="1" si="58"/>
        <v>5.7244991842594128E-2</v>
      </c>
      <c r="BB85" s="55">
        <f t="shared" ca="1" si="69"/>
        <v>3.5340672869679026</v>
      </c>
      <c r="BC85" s="64">
        <f t="shared" ca="1" si="59"/>
        <v>174.70268362590647</v>
      </c>
      <c r="BE85" s="52" t="str">
        <f t="shared" ca="1" si="60"/>
        <v/>
      </c>
      <c r="BF85" s="52">
        <f t="shared" ca="1" si="61"/>
        <v>12.299999999999958</v>
      </c>
      <c r="BG85" s="52">
        <f t="shared" ca="1" si="62"/>
        <v>12.299999999999958</v>
      </c>
      <c r="BH85" s="52">
        <f t="shared" ca="1" si="63"/>
        <v>12.299999999999958</v>
      </c>
    </row>
    <row r="86" spans="19:60">
      <c r="S86" s="68">
        <f t="shared" si="70"/>
        <v>7</v>
      </c>
      <c r="T86" s="69">
        <f t="shared" si="70"/>
        <v>2</v>
      </c>
      <c r="U86" s="70">
        <f t="shared" si="48"/>
        <v>5</v>
      </c>
      <c r="V86" s="68">
        <f t="shared" si="64"/>
        <v>2</v>
      </c>
      <c r="W86" s="70">
        <f t="shared" si="64"/>
        <v>7</v>
      </c>
      <c r="X86" s="71">
        <f t="shared" si="64"/>
        <v>0.7142857142857143</v>
      </c>
      <c r="Y86" s="71">
        <f t="shared" si="64"/>
        <v>0.5</v>
      </c>
      <c r="Z86" s="69">
        <f t="shared" si="64"/>
        <v>10000</v>
      </c>
      <c r="AA86" s="69">
        <f t="shared" ca="1" si="64"/>
        <v>9931.0583880213599</v>
      </c>
      <c r="AB86" s="69">
        <f t="shared" ca="1" si="65"/>
        <v>-68.94161197864014</v>
      </c>
      <c r="AC86" s="69">
        <f t="shared" ca="1" si="66"/>
        <v>109.36631130634518</v>
      </c>
      <c r="AD86" s="73">
        <f t="shared" si="71"/>
        <v>12.199999999999958</v>
      </c>
      <c r="AE86" s="69">
        <f t="shared" si="72"/>
        <v>0.70000000000000007</v>
      </c>
      <c r="AF86" s="69">
        <f t="shared" si="72"/>
        <v>6.3000000000000007</v>
      </c>
      <c r="AG86" s="78">
        <f t="shared" si="72"/>
        <v>200</v>
      </c>
      <c r="AH86" s="60">
        <f t="shared" si="72"/>
        <v>50</v>
      </c>
      <c r="AI86" s="60">
        <f t="shared" si="72"/>
        <v>315.00000000000006</v>
      </c>
      <c r="AJ86" s="60">
        <f t="shared" si="72"/>
        <v>10315</v>
      </c>
      <c r="AK86" s="60">
        <f t="shared" si="72"/>
        <v>348.94161197863974</v>
      </c>
      <c r="AL86" s="60">
        <f t="shared" si="72"/>
        <v>6.9788322395727951</v>
      </c>
      <c r="AM86" s="60">
        <f t="shared" ca="1" si="72"/>
        <v>-176.3503701818438</v>
      </c>
      <c r="AN86" s="60">
        <f t="shared" ca="1" si="72"/>
        <v>-176.3503701818438</v>
      </c>
      <c r="AO86" s="60">
        <f t="shared" ca="1" si="72"/>
        <v>176.3503701818438</v>
      </c>
      <c r="AP86" s="63">
        <f t="shared" si="49"/>
        <v>35</v>
      </c>
      <c r="AQ86" s="62">
        <f t="shared" si="50"/>
        <v>1.62941247865351</v>
      </c>
      <c r="AR86" s="62">
        <f t="shared" si="51"/>
        <v>81.470623932675494</v>
      </c>
      <c r="AS86" s="62">
        <f t="shared" si="52"/>
        <v>162.94124786535099</v>
      </c>
      <c r="AT86" s="62">
        <f t="shared" si="53"/>
        <v>-81.470623932675494</v>
      </c>
      <c r="AU86" s="62">
        <f t="shared" si="54"/>
        <v>407.35311966337747</v>
      </c>
      <c r="AV86" s="62">
        <f t="shared" si="55"/>
        <v>-162.94124786535099</v>
      </c>
      <c r="AW86" s="63">
        <f t="shared" si="67"/>
        <v>244.41187179802648</v>
      </c>
      <c r="AX86" s="61" t="str">
        <f t="shared" ca="1" si="56"/>
        <v>VINTO</v>
      </c>
      <c r="AY86" s="69">
        <f t="shared" ca="1" si="68"/>
        <v>10138.649629818156</v>
      </c>
      <c r="AZ86" s="51">
        <f t="shared" si="57"/>
        <v>570.29436752872846</v>
      </c>
      <c r="BA86" s="55">
        <f t="shared" ca="1" si="58"/>
        <v>5.7425336278015028E-2</v>
      </c>
      <c r="BB86" s="55">
        <f t="shared" ca="1" si="69"/>
        <v>3.5452010010115731</v>
      </c>
      <c r="BC86" s="64">
        <f t="shared" ca="1" si="59"/>
        <v>175.47025981938634</v>
      </c>
      <c r="BE86" s="52" t="str">
        <f t="shared" ca="1" si="60"/>
        <v/>
      </c>
      <c r="BF86" s="52">
        <f t="shared" ca="1" si="61"/>
        <v>12.199999999999958</v>
      </c>
      <c r="BG86" s="52">
        <f t="shared" ca="1" si="62"/>
        <v>12.199999999999958</v>
      </c>
      <c r="BH86" s="52">
        <f t="shared" ca="1" si="63"/>
        <v>12.199999999999958</v>
      </c>
    </row>
    <row r="87" spans="19:60">
      <c r="S87" s="68">
        <f t="shared" si="70"/>
        <v>7</v>
      </c>
      <c r="T87" s="69">
        <f t="shared" si="70"/>
        <v>2</v>
      </c>
      <c r="U87" s="70">
        <f t="shared" si="48"/>
        <v>5</v>
      </c>
      <c r="V87" s="68">
        <f t="shared" si="64"/>
        <v>2</v>
      </c>
      <c r="W87" s="70">
        <f t="shared" si="64"/>
        <v>7</v>
      </c>
      <c r="X87" s="71">
        <f t="shared" si="64"/>
        <v>0.7142857142857143</v>
      </c>
      <c r="Y87" s="71">
        <f t="shared" si="64"/>
        <v>0.5</v>
      </c>
      <c r="Z87" s="69">
        <f t="shared" si="64"/>
        <v>10000</v>
      </c>
      <c r="AA87" s="69">
        <f t="shared" ca="1" si="64"/>
        <v>9931.0583880213599</v>
      </c>
      <c r="AB87" s="69">
        <f t="shared" ca="1" si="65"/>
        <v>-68.94161197864014</v>
      </c>
      <c r="AC87" s="69">
        <f t="shared" ca="1" si="66"/>
        <v>109.36631130634518</v>
      </c>
      <c r="AD87" s="73">
        <f t="shared" si="71"/>
        <v>12.099999999999959</v>
      </c>
      <c r="AE87" s="69">
        <f t="shared" si="72"/>
        <v>0.70000000000000007</v>
      </c>
      <c r="AF87" s="69">
        <f t="shared" si="72"/>
        <v>6.3000000000000007</v>
      </c>
      <c r="AG87" s="78">
        <f t="shared" si="72"/>
        <v>200</v>
      </c>
      <c r="AH87" s="60">
        <f t="shared" si="72"/>
        <v>50</v>
      </c>
      <c r="AI87" s="60">
        <f t="shared" si="72"/>
        <v>315.00000000000006</v>
      </c>
      <c r="AJ87" s="60">
        <f t="shared" si="72"/>
        <v>10315</v>
      </c>
      <c r="AK87" s="60">
        <f t="shared" si="72"/>
        <v>348.94161197863974</v>
      </c>
      <c r="AL87" s="60">
        <f t="shared" si="72"/>
        <v>6.9788322395727951</v>
      </c>
      <c r="AM87" s="60">
        <f t="shared" ca="1" si="72"/>
        <v>-176.3503701818438</v>
      </c>
      <c r="AN87" s="60">
        <f t="shared" ca="1" si="72"/>
        <v>-176.3503701818438</v>
      </c>
      <c r="AO87" s="60">
        <f t="shared" ca="1" si="72"/>
        <v>176.3503701818438</v>
      </c>
      <c r="AP87" s="63">
        <f t="shared" si="49"/>
        <v>35</v>
      </c>
      <c r="AQ87" s="62">
        <f t="shared" si="50"/>
        <v>1.6346142346754398</v>
      </c>
      <c r="AR87" s="62">
        <f t="shared" si="51"/>
        <v>81.730711733771983</v>
      </c>
      <c r="AS87" s="62">
        <f t="shared" si="52"/>
        <v>163.46142346754397</v>
      </c>
      <c r="AT87" s="62">
        <f t="shared" si="53"/>
        <v>-81.730711733771983</v>
      </c>
      <c r="AU87" s="62">
        <f t="shared" si="54"/>
        <v>408.65355866885989</v>
      </c>
      <c r="AV87" s="62">
        <f t="shared" si="55"/>
        <v>-163.46142346754397</v>
      </c>
      <c r="AW87" s="63">
        <f t="shared" si="67"/>
        <v>245.19213520131592</v>
      </c>
      <c r="AX87" s="61" t="str">
        <f t="shared" ca="1" si="56"/>
        <v>VINTO</v>
      </c>
      <c r="AY87" s="69">
        <f t="shared" ca="1" si="68"/>
        <v>10138.649629818156</v>
      </c>
      <c r="AZ87" s="51">
        <f t="shared" si="57"/>
        <v>572.11498213640391</v>
      </c>
      <c r="BA87" s="55">
        <f t="shared" ca="1" si="58"/>
        <v>5.7608661613194959E-2</v>
      </c>
      <c r="BB87" s="55">
        <f t="shared" ca="1" si="69"/>
        <v>3.5565187433865439</v>
      </c>
      <c r="BC87" s="64">
        <f t="shared" ca="1" si="59"/>
        <v>176.25052322267578</v>
      </c>
      <c r="BE87" s="52" t="str">
        <f t="shared" ca="1" si="60"/>
        <v/>
      </c>
      <c r="BF87" s="52">
        <f t="shared" ca="1" si="61"/>
        <v>12.099999999999959</v>
      </c>
      <c r="BG87" s="52">
        <f t="shared" ca="1" si="62"/>
        <v>12.099999999999959</v>
      </c>
      <c r="BH87" s="52">
        <f t="shared" ca="1" si="63"/>
        <v>12.099999999999959</v>
      </c>
    </row>
    <row r="88" spans="19:60">
      <c r="S88" s="68">
        <f t="shared" si="70"/>
        <v>7</v>
      </c>
      <c r="T88" s="69">
        <f t="shared" si="70"/>
        <v>2</v>
      </c>
      <c r="U88" s="70">
        <f t="shared" si="48"/>
        <v>5</v>
      </c>
      <c r="V88" s="68">
        <f t="shared" si="64"/>
        <v>2</v>
      </c>
      <c r="W88" s="70">
        <f t="shared" si="64"/>
        <v>7</v>
      </c>
      <c r="X88" s="71">
        <f t="shared" si="64"/>
        <v>0.7142857142857143</v>
      </c>
      <c r="Y88" s="71">
        <f t="shared" si="64"/>
        <v>0.5</v>
      </c>
      <c r="Z88" s="69">
        <f t="shared" si="64"/>
        <v>10000</v>
      </c>
      <c r="AA88" s="69">
        <f t="shared" ca="1" si="64"/>
        <v>9931.0583880213599</v>
      </c>
      <c r="AB88" s="69">
        <f t="shared" ca="1" si="65"/>
        <v>-68.94161197864014</v>
      </c>
      <c r="AC88" s="69">
        <f t="shared" ca="1" si="66"/>
        <v>109.36631130634518</v>
      </c>
      <c r="AD88" s="73">
        <f t="shared" si="71"/>
        <v>11.999999999999959</v>
      </c>
      <c r="AE88" s="69">
        <f t="shared" si="72"/>
        <v>0.70000000000000007</v>
      </c>
      <c r="AF88" s="69">
        <f t="shared" si="72"/>
        <v>6.3000000000000007</v>
      </c>
      <c r="AG88" s="78">
        <f t="shared" si="72"/>
        <v>200</v>
      </c>
      <c r="AH88" s="60">
        <f t="shared" si="72"/>
        <v>50</v>
      </c>
      <c r="AI88" s="60">
        <f t="shared" si="72"/>
        <v>315.00000000000006</v>
      </c>
      <c r="AJ88" s="60">
        <f t="shared" si="72"/>
        <v>10315</v>
      </c>
      <c r="AK88" s="60">
        <f t="shared" si="72"/>
        <v>348.94161197863974</v>
      </c>
      <c r="AL88" s="60">
        <f t="shared" si="72"/>
        <v>6.9788322395727951</v>
      </c>
      <c r="AM88" s="60">
        <f t="shared" ca="1" si="72"/>
        <v>-176.3503701818438</v>
      </c>
      <c r="AN88" s="60">
        <f t="shared" ca="1" si="72"/>
        <v>-176.3503701818438</v>
      </c>
      <c r="AO88" s="60">
        <f t="shared" ca="1" si="72"/>
        <v>176.3503701818438</v>
      </c>
      <c r="AP88" s="63">
        <f t="shared" si="49"/>
        <v>35</v>
      </c>
      <c r="AQ88" s="62">
        <f t="shared" si="50"/>
        <v>1.6399026866310684</v>
      </c>
      <c r="AR88" s="62">
        <f t="shared" si="51"/>
        <v>81.995134331553416</v>
      </c>
      <c r="AS88" s="62">
        <f t="shared" si="52"/>
        <v>163.99026866310683</v>
      </c>
      <c r="AT88" s="62">
        <f t="shared" si="53"/>
        <v>-81.995134331553416</v>
      </c>
      <c r="AU88" s="62">
        <f t="shared" si="54"/>
        <v>409.97567165776707</v>
      </c>
      <c r="AV88" s="62">
        <f t="shared" si="55"/>
        <v>-163.99026866310683</v>
      </c>
      <c r="AW88" s="63">
        <f t="shared" si="67"/>
        <v>245.98540299466023</v>
      </c>
      <c r="AX88" s="61" t="str">
        <f t="shared" ca="1" si="56"/>
        <v>VINTO</v>
      </c>
      <c r="AY88" s="69">
        <f t="shared" ca="1" si="68"/>
        <v>10138.649629818156</v>
      </c>
      <c r="AZ88" s="51">
        <f t="shared" si="57"/>
        <v>573.96594032087387</v>
      </c>
      <c r="BA88" s="55">
        <f t="shared" ca="1" si="58"/>
        <v>5.7795042370627873E-2</v>
      </c>
      <c r="BB88" s="55">
        <f t="shared" ca="1" si="69"/>
        <v>3.568025114801098</v>
      </c>
      <c r="BC88" s="64">
        <f t="shared" ca="1" si="59"/>
        <v>177.04379101602009</v>
      </c>
      <c r="BE88" s="52" t="str">
        <f t="shared" ca="1" si="60"/>
        <v/>
      </c>
      <c r="BF88" s="52">
        <f t="shared" ca="1" si="61"/>
        <v>11.999999999999959</v>
      </c>
      <c r="BG88" s="52">
        <f t="shared" ca="1" si="62"/>
        <v>11.999999999999959</v>
      </c>
      <c r="BH88" s="52">
        <f t="shared" ca="1" si="63"/>
        <v>11.999999999999959</v>
      </c>
    </row>
    <row r="89" spans="19:60">
      <c r="S89" s="68">
        <f t="shared" si="70"/>
        <v>7</v>
      </c>
      <c r="T89" s="69">
        <f t="shared" si="70"/>
        <v>2</v>
      </c>
      <c r="U89" s="70">
        <f t="shared" si="48"/>
        <v>5</v>
      </c>
      <c r="V89" s="68">
        <f t="shared" ref="V89:AA104" si="73">V88</f>
        <v>2</v>
      </c>
      <c r="W89" s="70">
        <f t="shared" si="73"/>
        <v>7</v>
      </c>
      <c r="X89" s="71">
        <f t="shared" si="73"/>
        <v>0.7142857142857143</v>
      </c>
      <c r="Y89" s="71">
        <f t="shared" si="73"/>
        <v>0.5</v>
      </c>
      <c r="Z89" s="69">
        <f t="shared" si="73"/>
        <v>10000</v>
      </c>
      <c r="AA89" s="69">
        <f t="shared" ca="1" si="73"/>
        <v>9931.0583880213599</v>
      </c>
      <c r="AB89" s="69">
        <f t="shared" ca="1" si="65"/>
        <v>-68.94161197864014</v>
      </c>
      <c r="AC89" s="69">
        <f t="shared" ca="1" si="66"/>
        <v>109.36631130634518</v>
      </c>
      <c r="AD89" s="73">
        <f t="shared" si="71"/>
        <v>11.899999999999959</v>
      </c>
      <c r="AE89" s="69">
        <f t="shared" si="72"/>
        <v>0.70000000000000007</v>
      </c>
      <c r="AF89" s="69">
        <f t="shared" si="72"/>
        <v>6.3000000000000007</v>
      </c>
      <c r="AG89" s="78">
        <f t="shared" si="72"/>
        <v>200</v>
      </c>
      <c r="AH89" s="60">
        <f t="shared" si="72"/>
        <v>50</v>
      </c>
      <c r="AI89" s="60">
        <f t="shared" si="72"/>
        <v>315.00000000000006</v>
      </c>
      <c r="AJ89" s="60">
        <f t="shared" si="72"/>
        <v>10315</v>
      </c>
      <c r="AK89" s="60">
        <f t="shared" si="72"/>
        <v>348.94161197863974</v>
      </c>
      <c r="AL89" s="60">
        <f t="shared" si="72"/>
        <v>6.9788322395727951</v>
      </c>
      <c r="AM89" s="60">
        <f t="shared" ca="1" si="72"/>
        <v>-176.3503701818438</v>
      </c>
      <c r="AN89" s="60">
        <f t="shared" ca="1" si="72"/>
        <v>-176.3503701818438</v>
      </c>
      <c r="AO89" s="60">
        <f t="shared" ca="1" si="72"/>
        <v>176.3503701818438</v>
      </c>
      <c r="AP89" s="63">
        <f t="shared" si="49"/>
        <v>35</v>
      </c>
      <c r="AQ89" s="62">
        <f t="shared" si="50"/>
        <v>1.6452800201321698</v>
      </c>
      <c r="AR89" s="62">
        <f t="shared" si="51"/>
        <v>82.264001006608495</v>
      </c>
      <c r="AS89" s="62">
        <f t="shared" si="52"/>
        <v>164.52800201321699</v>
      </c>
      <c r="AT89" s="62">
        <f t="shared" si="53"/>
        <v>-82.264001006608495</v>
      </c>
      <c r="AU89" s="62">
        <f t="shared" si="54"/>
        <v>411.32000503304249</v>
      </c>
      <c r="AV89" s="62">
        <f t="shared" si="55"/>
        <v>-164.52800201321699</v>
      </c>
      <c r="AW89" s="63">
        <f t="shared" si="67"/>
        <v>246.7920030198255</v>
      </c>
      <c r="AX89" s="61" t="str">
        <f t="shared" ca="1" si="56"/>
        <v>VINTO</v>
      </c>
      <c r="AY89" s="69">
        <f t="shared" ca="1" si="68"/>
        <v>10138.649629818156</v>
      </c>
      <c r="AZ89" s="51">
        <f t="shared" si="57"/>
        <v>575.84800704625945</v>
      </c>
      <c r="BA89" s="55">
        <f t="shared" ca="1" si="58"/>
        <v>5.7984555577765565E-2</v>
      </c>
      <c r="BB89" s="55">
        <f t="shared" ca="1" si="69"/>
        <v>3.5797248706091747</v>
      </c>
      <c r="BC89" s="64">
        <f t="shared" ca="1" si="59"/>
        <v>177.85039104118536</v>
      </c>
      <c r="BE89" s="52" t="str">
        <f t="shared" ca="1" si="60"/>
        <v/>
      </c>
      <c r="BF89" s="52">
        <f t="shared" ca="1" si="61"/>
        <v>11.899999999999959</v>
      </c>
      <c r="BG89" s="52">
        <f t="shared" ca="1" si="62"/>
        <v>11.899999999999959</v>
      </c>
      <c r="BH89" s="52">
        <f t="shared" ca="1" si="63"/>
        <v>11.899999999999959</v>
      </c>
    </row>
    <row r="90" spans="19:60">
      <c r="S90" s="68">
        <f t="shared" ref="S90:T105" si="74">S89</f>
        <v>7</v>
      </c>
      <c r="T90" s="69">
        <f t="shared" si="74"/>
        <v>2</v>
      </c>
      <c r="U90" s="70">
        <f t="shared" si="48"/>
        <v>5</v>
      </c>
      <c r="V90" s="68">
        <f t="shared" si="73"/>
        <v>2</v>
      </c>
      <c r="W90" s="70">
        <f t="shared" si="73"/>
        <v>7</v>
      </c>
      <c r="X90" s="71">
        <f t="shared" si="73"/>
        <v>0.7142857142857143</v>
      </c>
      <c r="Y90" s="71">
        <f t="shared" si="73"/>
        <v>0.5</v>
      </c>
      <c r="Z90" s="69">
        <f t="shared" si="73"/>
        <v>10000</v>
      </c>
      <c r="AA90" s="69">
        <f t="shared" ca="1" si="73"/>
        <v>9931.0583880213599</v>
      </c>
      <c r="AB90" s="69">
        <f t="shared" ca="1" si="65"/>
        <v>-68.94161197864014</v>
      </c>
      <c r="AC90" s="69">
        <f t="shared" ca="1" si="66"/>
        <v>109.36631130634518</v>
      </c>
      <c r="AD90" s="73">
        <f t="shared" si="71"/>
        <v>11.79999999999996</v>
      </c>
      <c r="AE90" s="69">
        <f t="shared" ref="AE90:AO105" si="75">AE89</f>
        <v>0.70000000000000007</v>
      </c>
      <c r="AF90" s="69">
        <f t="shared" si="75"/>
        <v>6.3000000000000007</v>
      </c>
      <c r="AG90" s="78">
        <f t="shared" si="75"/>
        <v>200</v>
      </c>
      <c r="AH90" s="60">
        <f t="shared" si="75"/>
        <v>50</v>
      </c>
      <c r="AI90" s="60">
        <f t="shared" si="75"/>
        <v>315.00000000000006</v>
      </c>
      <c r="AJ90" s="60">
        <f t="shared" si="75"/>
        <v>10315</v>
      </c>
      <c r="AK90" s="60">
        <f t="shared" si="75"/>
        <v>348.94161197863974</v>
      </c>
      <c r="AL90" s="60">
        <f t="shared" si="75"/>
        <v>6.9788322395727951</v>
      </c>
      <c r="AM90" s="60">
        <f t="shared" ca="1" si="75"/>
        <v>-176.3503701818438</v>
      </c>
      <c r="AN90" s="60">
        <f t="shared" ca="1" si="75"/>
        <v>-176.3503701818438</v>
      </c>
      <c r="AO90" s="60">
        <f t="shared" ca="1" si="75"/>
        <v>176.3503701818438</v>
      </c>
      <c r="AP90" s="63">
        <f t="shared" si="49"/>
        <v>35</v>
      </c>
      <c r="AQ90" s="62">
        <f t="shared" si="50"/>
        <v>1.6507484948790525</v>
      </c>
      <c r="AR90" s="62">
        <f t="shared" si="51"/>
        <v>82.537424743952627</v>
      </c>
      <c r="AS90" s="62">
        <f t="shared" si="52"/>
        <v>165.07484948790525</v>
      </c>
      <c r="AT90" s="62">
        <f t="shared" si="53"/>
        <v>-82.537424743952627</v>
      </c>
      <c r="AU90" s="62">
        <f t="shared" si="54"/>
        <v>412.68712371976312</v>
      </c>
      <c r="AV90" s="62">
        <f t="shared" si="55"/>
        <v>-165.07484948790525</v>
      </c>
      <c r="AW90" s="63">
        <f t="shared" si="67"/>
        <v>247.61227423185787</v>
      </c>
      <c r="AX90" s="61" t="str">
        <f t="shared" ca="1" si="56"/>
        <v>VINTO</v>
      </c>
      <c r="AY90" s="69">
        <f t="shared" ca="1" si="68"/>
        <v>10138.649629818156</v>
      </c>
      <c r="AZ90" s="51">
        <f t="shared" si="57"/>
        <v>577.76197320766835</v>
      </c>
      <c r="BA90" s="55">
        <f t="shared" ca="1" si="58"/>
        <v>5.8177280873159806E-2</v>
      </c>
      <c r="BB90" s="55">
        <f t="shared" ca="1" si="69"/>
        <v>3.5916229273631495</v>
      </c>
      <c r="BC90" s="64">
        <f t="shared" ca="1" si="59"/>
        <v>178.67066225321773</v>
      </c>
      <c r="BE90" s="52" t="str">
        <f t="shared" ca="1" si="60"/>
        <v/>
      </c>
      <c r="BF90" s="52">
        <f t="shared" ca="1" si="61"/>
        <v>11.79999999999996</v>
      </c>
      <c r="BG90" s="52">
        <f t="shared" ca="1" si="62"/>
        <v>11.79999999999996</v>
      </c>
      <c r="BH90" s="52">
        <f t="shared" ca="1" si="63"/>
        <v>11.79999999999996</v>
      </c>
    </row>
    <row r="91" spans="19:60">
      <c r="S91" s="68">
        <f t="shared" si="74"/>
        <v>7</v>
      </c>
      <c r="T91" s="69">
        <f t="shared" si="74"/>
        <v>2</v>
      </c>
      <c r="U91" s="70">
        <f t="shared" si="48"/>
        <v>5</v>
      </c>
      <c r="V91" s="68">
        <f t="shared" si="73"/>
        <v>2</v>
      </c>
      <c r="W91" s="70">
        <f t="shared" si="73"/>
        <v>7</v>
      </c>
      <c r="X91" s="71">
        <f t="shared" si="73"/>
        <v>0.7142857142857143</v>
      </c>
      <c r="Y91" s="71">
        <f t="shared" si="73"/>
        <v>0.5</v>
      </c>
      <c r="Z91" s="69">
        <f t="shared" si="73"/>
        <v>10000</v>
      </c>
      <c r="AA91" s="69">
        <f t="shared" ca="1" si="73"/>
        <v>9931.0583880213599</v>
      </c>
      <c r="AB91" s="69">
        <f t="shared" ca="1" si="65"/>
        <v>-68.94161197864014</v>
      </c>
      <c r="AC91" s="69">
        <f t="shared" ca="1" si="66"/>
        <v>109.36631130634518</v>
      </c>
      <c r="AD91" s="73">
        <f t="shared" si="71"/>
        <v>11.69999999999996</v>
      </c>
      <c r="AE91" s="69">
        <f t="shared" si="75"/>
        <v>0.70000000000000007</v>
      </c>
      <c r="AF91" s="69">
        <f t="shared" si="75"/>
        <v>6.3000000000000007</v>
      </c>
      <c r="AG91" s="78">
        <f t="shared" si="75"/>
        <v>200</v>
      </c>
      <c r="AH91" s="60">
        <f t="shared" si="75"/>
        <v>50</v>
      </c>
      <c r="AI91" s="60">
        <f t="shared" si="75"/>
        <v>315.00000000000006</v>
      </c>
      <c r="AJ91" s="60">
        <f t="shared" si="75"/>
        <v>10315</v>
      </c>
      <c r="AK91" s="60">
        <f t="shared" si="75"/>
        <v>348.94161197863974</v>
      </c>
      <c r="AL91" s="60">
        <f t="shared" si="75"/>
        <v>6.9788322395727951</v>
      </c>
      <c r="AM91" s="60">
        <f t="shared" ca="1" si="75"/>
        <v>-176.3503701818438</v>
      </c>
      <c r="AN91" s="60">
        <f t="shared" ca="1" si="75"/>
        <v>-176.3503701818438</v>
      </c>
      <c r="AO91" s="60">
        <f t="shared" ca="1" si="75"/>
        <v>176.3503701818438</v>
      </c>
      <c r="AP91" s="63">
        <f t="shared" si="49"/>
        <v>35</v>
      </c>
      <c r="AQ91" s="62">
        <f t="shared" si="50"/>
        <v>1.656310447826737</v>
      </c>
      <c r="AR91" s="62">
        <f t="shared" si="51"/>
        <v>82.815522391336856</v>
      </c>
      <c r="AS91" s="62">
        <f t="shared" si="52"/>
        <v>165.63104478267371</v>
      </c>
      <c r="AT91" s="62">
        <f t="shared" si="53"/>
        <v>-82.815522391336856</v>
      </c>
      <c r="AU91" s="62">
        <f t="shared" si="54"/>
        <v>414.07761195668428</v>
      </c>
      <c r="AV91" s="62">
        <f t="shared" si="55"/>
        <v>-165.63104478267371</v>
      </c>
      <c r="AW91" s="63">
        <f t="shared" si="67"/>
        <v>248.44656717401057</v>
      </c>
      <c r="AX91" s="61" t="str">
        <f t="shared" ca="1" si="56"/>
        <v>VINTO</v>
      </c>
      <c r="AY91" s="69">
        <f t="shared" ca="1" si="68"/>
        <v>10138.649629818156</v>
      </c>
      <c r="AZ91" s="51">
        <f t="shared" si="57"/>
        <v>579.70865673935805</v>
      </c>
      <c r="BA91" s="55">
        <f t="shared" ca="1" si="58"/>
        <v>5.8373300618048005E-2</v>
      </c>
      <c r="BB91" s="55">
        <f t="shared" ca="1" si="69"/>
        <v>3.6037243697026642</v>
      </c>
      <c r="BC91" s="64">
        <f t="shared" ca="1" si="59"/>
        <v>179.50495519537043</v>
      </c>
      <c r="BE91" s="52" t="str">
        <f t="shared" ca="1" si="60"/>
        <v/>
      </c>
      <c r="BF91" s="52">
        <f t="shared" ca="1" si="61"/>
        <v>11.69999999999996</v>
      </c>
      <c r="BG91" s="52">
        <f t="shared" ca="1" si="62"/>
        <v>11.69999999999996</v>
      </c>
      <c r="BH91" s="52">
        <f t="shared" ca="1" si="63"/>
        <v>11.69999999999996</v>
      </c>
    </row>
    <row r="92" spans="19:60">
      <c r="S92" s="68">
        <f t="shared" si="74"/>
        <v>7</v>
      </c>
      <c r="T92" s="69">
        <f t="shared" si="74"/>
        <v>2</v>
      </c>
      <c r="U92" s="70">
        <f t="shared" si="48"/>
        <v>5</v>
      </c>
      <c r="V92" s="68">
        <f t="shared" si="73"/>
        <v>2</v>
      </c>
      <c r="W92" s="70">
        <f t="shared" si="73"/>
        <v>7</v>
      </c>
      <c r="X92" s="71">
        <f t="shared" si="73"/>
        <v>0.7142857142857143</v>
      </c>
      <c r="Y92" s="71">
        <f t="shared" si="73"/>
        <v>0.5</v>
      </c>
      <c r="Z92" s="69">
        <f t="shared" si="73"/>
        <v>10000</v>
      </c>
      <c r="AA92" s="69">
        <f t="shared" ca="1" si="73"/>
        <v>9931.0583880213599</v>
      </c>
      <c r="AB92" s="69">
        <f t="shared" ca="1" si="65"/>
        <v>-68.94161197864014</v>
      </c>
      <c r="AC92" s="69">
        <f t="shared" ca="1" si="66"/>
        <v>109.36631130634518</v>
      </c>
      <c r="AD92" s="73">
        <f t="shared" si="71"/>
        <v>11.599999999999961</v>
      </c>
      <c r="AE92" s="69">
        <f t="shared" si="75"/>
        <v>0.70000000000000007</v>
      </c>
      <c r="AF92" s="69">
        <f t="shared" si="75"/>
        <v>6.3000000000000007</v>
      </c>
      <c r="AG92" s="78">
        <f t="shared" si="75"/>
        <v>200</v>
      </c>
      <c r="AH92" s="60">
        <f t="shared" si="75"/>
        <v>50</v>
      </c>
      <c r="AI92" s="60">
        <f t="shared" si="75"/>
        <v>315.00000000000006</v>
      </c>
      <c r="AJ92" s="60">
        <f t="shared" si="75"/>
        <v>10315</v>
      </c>
      <c r="AK92" s="60">
        <f t="shared" si="75"/>
        <v>348.94161197863974</v>
      </c>
      <c r="AL92" s="60">
        <f t="shared" si="75"/>
        <v>6.9788322395727951</v>
      </c>
      <c r="AM92" s="60">
        <f t="shared" ca="1" si="75"/>
        <v>-176.3503701818438</v>
      </c>
      <c r="AN92" s="60">
        <f t="shared" ca="1" si="75"/>
        <v>-176.3503701818438</v>
      </c>
      <c r="AO92" s="60">
        <f t="shared" ca="1" si="75"/>
        <v>176.3503701818438</v>
      </c>
      <c r="AP92" s="63">
        <f t="shared" si="49"/>
        <v>35</v>
      </c>
      <c r="AQ92" s="62">
        <f t="shared" si="50"/>
        <v>1.6619682965148983</v>
      </c>
      <c r="AR92" s="62">
        <f t="shared" si="51"/>
        <v>83.098414825744911</v>
      </c>
      <c r="AS92" s="62">
        <f t="shared" si="52"/>
        <v>166.19682965148982</v>
      </c>
      <c r="AT92" s="62">
        <f t="shared" si="53"/>
        <v>-83.098414825744911</v>
      </c>
      <c r="AU92" s="62">
        <f t="shared" si="54"/>
        <v>415.49207412872454</v>
      </c>
      <c r="AV92" s="62">
        <f t="shared" si="55"/>
        <v>-166.19682965148982</v>
      </c>
      <c r="AW92" s="63">
        <f t="shared" si="67"/>
        <v>249.29524447723472</v>
      </c>
      <c r="AX92" s="61" t="str">
        <f t="shared" ca="1" si="56"/>
        <v>VINTO</v>
      </c>
      <c r="AY92" s="69">
        <f t="shared" ca="1" si="68"/>
        <v>10138.649629818156</v>
      </c>
      <c r="AZ92" s="51">
        <f t="shared" si="57"/>
        <v>581.68890378021433</v>
      </c>
      <c r="BA92" s="55">
        <f t="shared" ca="1" si="58"/>
        <v>5.857270001371008E-2</v>
      </c>
      <c r="BB92" s="55">
        <f t="shared" ca="1" si="69"/>
        <v>3.6160344575997541</v>
      </c>
      <c r="BC92" s="64">
        <f t="shared" ca="1" si="59"/>
        <v>180.35363249859458</v>
      </c>
      <c r="BE92" s="52" t="str">
        <f t="shared" ca="1" si="60"/>
        <v/>
      </c>
      <c r="BF92" s="52">
        <f t="shared" ca="1" si="61"/>
        <v>11.599999999999961</v>
      </c>
      <c r="BG92" s="52">
        <f t="shared" ca="1" si="62"/>
        <v>11.599999999999961</v>
      </c>
      <c r="BH92" s="52">
        <f t="shared" ca="1" si="63"/>
        <v>11.599999999999961</v>
      </c>
    </row>
    <row r="93" spans="19:60">
      <c r="S93" s="68">
        <f t="shared" si="74"/>
        <v>7</v>
      </c>
      <c r="T93" s="69">
        <f t="shared" si="74"/>
        <v>2</v>
      </c>
      <c r="U93" s="70">
        <f t="shared" si="48"/>
        <v>5</v>
      </c>
      <c r="V93" s="68">
        <f t="shared" si="73"/>
        <v>2</v>
      </c>
      <c r="W93" s="70">
        <f t="shared" si="73"/>
        <v>7</v>
      </c>
      <c r="X93" s="71">
        <f t="shared" si="73"/>
        <v>0.7142857142857143</v>
      </c>
      <c r="Y93" s="71">
        <f t="shared" si="73"/>
        <v>0.5</v>
      </c>
      <c r="Z93" s="69">
        <f t="shared" si="73"/>
        <v>10000</v>
      </c>
      <c r="AA93" s="69">
        <f t="shared" ca="1" si="73"/>
        <v>9931.0583880213599</v>
      </c>
      <c r="AB93" s="69">
        <f t="shared" ca="1" si="65"/>
        <v>-68.94161197864014</v>
      </c>
      <c r="AC93" s="69">
        <f t="shared" ca="1" si="66"/>
        <v>109.36631130634518</v>
      </c>
      <c r="AD93" s="73">
        <f t="shared" si="71"/>
        <v>11.499999999999961</v>
      </c>
      <c r="AE93" s="69">
        <f t="shared" si="75"/>
        <v>0.70000000000000007</v>
      </c>
      <c r="AF93" s="69">
        <f t="shared" si="75"/>
        <v>6.3000000000000007</v>
      </c>
      <c r="AG93" s="78">
        <f t="shared" si="75"/>
        <v>200</v>
      </c>
      <c r="AH93" s="60">
        <f t="shared" si="75"/>
        <v>50</v>
      </c>
      <c r="AI93" s="60">
        <f t="shared" si="75"/>
        <v>315.00000000000006</v>
      </c>
      <c r="AJ93" s="60">
        <f t="shared" si="75"/>
        <v>10315</v>
      </c>
      <c r="AK93" s="60">
        <f t="shared" si="75"/>
        <v>348.94161197863974</v>
      </c>
      <c r="AL93" s="60">
        <f t="shared" si="75"/>
        <v>6.9788322395727951</v>
      </c>
      <c r="AM93" s="60">
        <f t="shared" ca="1" si="75"/>
        <v>-176.3503701818438</v>
      </c>
      <c r="AN93" s="60">
        <f t="shared" ca="1" si="75"/>
        <v>-176.3503701818438</v>
      </c>
      <c r="AO93" s="60">
        <f t="shared" ca="1" si="75"/>
        <v>176.3503701818438</v>
      </c>
      <c r="AP93" s="63">
        <f t="shared" si="49"/>
        <v>35</v>
      </c>
      <c r="AQ93" s="62">
        <f t="shared" si="50"/>
        <v>1.6677245425715497</v>
      </c>
      <c r="AR93" s="62">
        <f t="shared" si="51"/>
        <v>83.386227128577488</v>
      </c>
      <c r="AS93" s="62">
        <f t="shared" si="52"/>
        <v>166.77245425715498</v>
      </c>
      <c r="AT93" s="62">
        <f t="shared" si="53"/>
        <v>-83.386227128577488</v>
      </c>
      <c r="AU93" s="62">
        <f t="shared" si="54"/>
        <v>416.93113564288745</v>
      </c>
      <c r="AV93" s="62">
        <f t="shared" si="55"/>
        <v>-166.77245425715498</v>
      </c>
      <c r="AW93" s="63">
        <f t="shared" si="67"/>
        <v>250.15868138573248</v>
      </c>
      <c r="AX93" s="61" t="str">
        <f t="shared" ca="1" si="56"/>
        <v>VINTO</v>
      </c>
      <c r="AY93" s="69">
        <f t="shared" ca="1" si="68"/>
        <v>10138.649629818156</v>
      </c>
      <c r="AZ93" s="51">
        <f t="shared" si="57"/>
        <v>583.7035899000424</v>
      </c>
      <c r="BA93" s="55">
        <f t="shared" ca="1" si="58"/>
        <v>5.8775567224948928E-2</v>
      </c>
      <c r="BB93" s="55">
        <f t="shared" ca="1" si="69"/>
        <v>3.6285586339820135</v>
      </c>
      <c r="BC93" s="64">
        <f t="shared" ca="1" si="59"/>
        <v>181.21706940709234</v>
      </c>
      <c r="BE93" s="52" t="str">
        <f t="shared" ca="1" si="60"/>
        <v/>
      </c>
      <c r="BF93" s="52">
        <f t="shared" ca="1" si="61"/>
        <v>11.499999999999961</v>
      </c>
      <c r="BG93" s="52">
        <f t="shared" ca="1" si="62"/>
        <v>11.499999999999961</v>
      </c>
      <c r="BH93" s="52">
        <f t="shared" ca="1" si="63"/>
        <v>11.499999999999961</v>
      </c>
    </row>
    <row r="94" spans="19:60">
      <c r="S94" s="68">
        <f t="shared" si="74"/>
        <v>7</v>
      </c>
      <c r="T94" s="69">
        <f t="shared" si="74"/>
        <v>2</v>
      </c>
      <c r="U94" s="70">
        <f t="shared" si="48"/>
        <v>5</v>
      </c>
      <c r="V94" s="68">
        <f t="shared" si="73"/>
        <v>2</v>
      </c>
      <c r="W94" s="70">
        <f t="shared" si="73"/>
        <v>7</v>
      </c>
      <c r="X94" s="71">
        <f t="shared" si="73"/>
        <v>0.7142857142857143</v>
      </c>
      <c r="Y94" s="71">
        <f t="shared" si="73"/>
        <v>0.5</v>
      </c>
      <c r="Z94" s="69">
        <f t="shared" si="73"/>
        <v>10000</v>
      </c>
      <c r="AA94" s="69">
        <f t="shared" ca="1" si="73"/>
        <v>9931.0583880213599</v>
      </c>
      <c r="AB94" s="69">
        <f t="shared" ca="1" si="65"/>
        <v>-68.94161197864014</v>
      </c>
      <c r="AC94" s="69">
        <f t="shared" ca="1" si="66"/>
        <v>109.36631130634518</v>
      </c>
      <c r="AD94" s="73">
        <f t="shared" si="71"/>
        <v>11.399999999999961</v>
      </c>
      <c r="AE94" s="69">
        <f t="shared" si="75"/>
        <v>0.70000000000000007</v>
      </c>
      <c r="AF94" s="69">
        <f t="shared" si="75"/>
        <v>6.3000000000000007</v>
      </c>
      <c r="AG94" s="78">
        <f t="shared" si="75"/>
        <v>200</v>
      </c>
      <c r="AH94" s="60">
        <f t="shared" si="75"/>
        <v>50</v>
      </c>
      <c r="AI94" s="60">
        <f t="shared" si="75"/>
        <v>315.00000000000006</v>
      </c>
      <c r="AJ94" s="60">
        <f t="shared" si="75"/>
        <v>10315</v>
      </c>
      <c r="AK94" s="60">
        <f t="shared" si="75"/>
        <v>348.94161197863974</v>
      </c>
      <c r="AL94" s="60">
        <f t="shared" si="75"/>
        <v>6.9788322395727951</v>
      </c>
      <c r="AM94" s="60">
        <f t="shared" ca="1" si="75"/>
        <v>-176.3503701818438</v>
      </c>
      <c r="AN94" s="60">
        <f t="shared" ca="1" si="75"/>
        <v>-176.3503701818438</v>
      </c>
      <c r="AO94" s="60">
        <f t="shared" ca="1" si="75"/>
        <v>176.3503701818438</v>
      </c>
      <c r="AP94" s="63">
        <f t="shared" si="49"/>
        <v>35</v>
      </c>
      <c r="AQ94" s="62">
        <f t="shared" si="50"/>
        <v>1.6735817754011246</v>
      </c>
      <c r="AR94" s="62">
        <f t="shared" si="51"/>
        <v>83.679088770056225</v>
      </c>
      <c r="AS94" s="62">
        <f t="shared" si="52"/>
        <v>167.35817754011245</v>
      </c>
      <c r="AT94" s="62">
        <f t="shared" si="53"/>
        <v>-83.679088770056225</v>
      </c>
      <c r="AU94" s="62">
        <f t="shared" si="54"/>
        <v>418.39544385028114</v>
      </c>
      <c r="AV94" s="62">
        <f t="shared" si="55"/>
        <v>-167.35817754011245</v>
      </c>
      <c r="AW94" s="63">
        <f t="shared" si="67"/>
        <v>251.03726631016869</v>
      </c>
      <c r="AX94" s="61" t="str">
        <f t="shared" ca="1" si="56"/>
        <v>VINTO</v>
      </c>
      <c r="AY94" s="69">
        <f t="shared" ca="1" si="68"/>
        <v>10138.649629818156</v>
      </c>
      <c r="AZ94" s="51">
        <f t="shared" si="57"/>
        <v>585.75362139039362</v>
      </c>
      <c r="BA94" s="55">
        <f t="shared" ca="1" si="58"/>
        <v>5.898199351006915E-2</v>
      </c>
      <c r="BB94" s="55">
        <f t="shared" ca="1" si="69"/>
        <v>3.6413025327569422</v>
      </c>
      <c r="BC94" s="64">
        <f t="shared" ca="1" si="59"/>
        <v>182.09565433152855</v>
      </c>
      <c r="BE94" s="52" t="str">
        <f t="shared" ca="1" si="60"/>
        <v/>
      </c>
      <c r="BF94" s="52">
        <f t="shared" ca="1" si="61"/>
        <v>11.399999999999961</v>
      </c>
      <c r="BG94" s="52">
        <f t="shared" ca="1" si="62"/>
        <v>11.399999999999961</v>
      </c>
      <c r="BH94" s="52">
        <f t="shared" ca="1" si="63"/>
        <v>11.399999999999961</v>
      </c>
    </row>
    <row r="95" spans="19:60">
      <c r="S95" s="68">
        <f t="shared" si="74"/>
        <v>7</v>
      </c>
      <c r="T95" s="69">
        <f t="shared" si="74"/>
        <v>2</v>
      </c>
      <c r="U95" s="70">
        <f t="shared" si="48"/>
        <v>5</v>
      </c>
      <c r="V95" s="68">
        <f t="shared" si="73"/>
        <v>2</v>
      </c>
      <c r="W95" s="70">
        <f t="shared" si="73"/>
        <v>7</v>
      </c>
      <c r="X95" s="71">
        <f t="shared" si="73"/>
        <v>0.7142857142857143</v>
      </c>
      <c r="Y95" s="71">
        <f t="shared" si="73"/>
        <v>0.5</v>
      </c>
      <c r="Z95" s="69">
        <f t="shared" si="73"/>
        <v>10000</v>
      </c>
      <c r="AA95" s="69">
        <f t="shared" ca="1" si="73"/>
        <v>9931.0583880213599</v>
      </c>
      <c r="AB95" s="69">
        <f t="shared" ca="1" si="65"/>
        <v>-68.94161197864014</v>
      </c>
      <c r="AC95" s="69">
        <f t="shared" ca="1" si="66"/>
        <v>109.36631130634518</v>
      </c>
      <c r="AD95" s="73">
        <f t="shared" si="71"/>
        <v>11.299999999999962</v>
      </c>
      <c r="AE95" s="69">
        <f t="shared" si="75"/>
        <v>0.70000000000000007</v>
      </c>
      <c r="AF95" s="69">
        <f t="shared" si="75"/>
        <v>6.3000000000000007</v>
      </c>
      <c r="AG95" s="78">
        <f t="shared" si="75"/>
        <v>200</v>
      </c>
      <c r="AH95" s="60">
        <f t="shared" si="75"/>
        <v>50</v>
      </c>
      <c r="AI95" s="60">
        <f t="shared" si="75"/>
        <v>315.00000000000006</v>
      </c>
      <c r="AJ95" s="60">
        <f t="shared" si="75"/>
        <v>10315</v>
      </c>
      <c r="AK95" s="60">
        <f t="shared" si="75"/>
        <v>348.94161197863974</v>
      </c>
      <c r="AL95" s="60">
        <f t="shared" si="75"/>
        <v>6.9788322395727951</v>
      </c>
      <c r="AM95" s="60">
        <f t="shared" ca="1" si="75"/>
        <v>-176.3503701818438</v>
      </c>
      <c r="AN95" s="60">
        <f t="shared" ca="1" si="75"/>
        <v>-176.3503701818438</v>
      </c>
      <c r="AO95" s="60">
        <f t="shared" ca="1" si="75"/>
        <v>176.3503701818438</v>
      </c>
      <c r="AP95" s="63">
        <f t="shared" si="49"/>
        <v>35</v>
      </c>
      <c r="AQ95" s="62">
        <f t="shared" si="50"/>
        <v>1.6795426760683911</v>
      </c>
      <c r="AR95" s="62">
        <f t="shared" si="51"/>
        <v>83.977133803419562</v>
      </c>
      <c r="AS95" s="62">
        <f t="shared" si="52"/>
        <v>167.95426760683912</v>
      </c>
      <c r="AT95" s="62">
        <f t="shared" si="53"/>
        <v>-83.977133803419562</v>
      </c>
      <c r="AU95" s="62">
        <f t="shared" si="54"/>
        <v>419.88566901709783</v>
      </c>
      <c r="AV95" s="62">
        <f t="shared" si="55"/>
        <v>-167.95426760683912</v>
      </c>
      <c r="AW95" s="63">
        <f t="shared" si="67"/>
        <v>251.9314014102587</v>
      </c>
      <c r="AX95" s="61" t="str">
        <f t="shared" ca="1" si="56"/>
        <v>VINTO</v>
      </c>
      <c r="AY95" s="69">
        <f t="shared" ca="1" si="68"/>
        <v>10138.649629818156</v>
      </c>
      <c r="AZ95" s="51">
        <f t="shared" si="57"/>
        <v>587.83993662393698</v>
      </c>
      <c r="BA95" s="55">
        <f t="shared" ca="1" si="58"/>
        <v>5.919207335775787E-2</v>
      </c>
      <c r="BB95" s="55">
        <f t="shared" ca="1" si="69"/>
        <v>3.6542719872624017</v>
      </c>
      <c r="BC95" s="64">
        <f t="shared" ca="1" si="59"/>
        <v>182.98978943161856</v>
      </c>
      <c r="BE95" s="52" t="str">
        <f t="shared" ca="1" si="60"/>
        <v/>
      </c>
      <c r="BF95" s="52">
        <f t="shared" ca="1" si="61"/>
        <v>11.299999999999962</v>
      </c>
      <c r="BG95" s="52">
        <f t="shared" ca="1" si="62"/>
        <v>11.299999999999962</v>
      </c>
      <c r="BH95" s="52">
        <f t="shared" ca="1" si="63"/>
        <v>11.299999999999962</v>
      </c>
    </row>
    <row r="96" spans="19:60">
      <c r="S96" s="68">
        <f t="shared" si="74"/>
        <v>7</v>
      </c>
      <c r="T96" s="69">
        <f t="shared" si="74"/>
        <v>2</v>
      </c>
      <c r="U96" s="70">
        <f t="shared" si="48"/>
        <v>5</v>
      </c>
      <c r="V96" s="68">
        <f t="shared" si="73"/>
        <v>2</v>
      </c>
      <c r="W96" s="70">
        <f t="shared" si="73"/>
        <v>7</v>
      </c>
      <c r="X96" s="71">
        <f t="shared" si="73"/>
        <v>0.7142857142857143</v>
      </c>
      <c r="Y96" s="71">
        <f t="shared" si="73"/>
        <v>0.5</v>
      </c>
      <c r="Z96" s="69">
        <f t="shared" si="73"/>
        <v>10000</v>
      </c>
      <c r="AA96" s="69">
        <f t="shared" ca="1" si="73"/>
        <v>9931.0583880213599</v>
      </c>
      <c r="AB96" s="69">
        <f t="shared" ca="1" si="65"/>
        <v>-68.94161197864014</v>
      </c>
      <c r="AC96" s="69">
        <f t="shared" ca="1" si="66"/>
        <v>109.36631130634518</v>
      </c>
      <c r="AD96" s="73">
        <f t="shared" si="71"/>
        <v>11.199999999999962</v>
      </c>
      <c r="AE96" s="69">
        <f t="shared" si="75"/>
        <v>0.70000000000000007</v>
      </c>
      <c r="AF96" s="69">
        <f t="shared" si="75"/>
        <v>6.3000000000000007</v>
      </c>
      <c r="AG96" s="78">
        <f t="shared" si="75"/>
        <v>200</v>
      </c>
      <c r="AH96" s="60">
        <f t="shared" si="75"/>
        <v>50</v>
      </c>
      <c r="AI96" s="60">
        <f t="shared" si="75"/>
        <v>315.00000000000006</v>
      </c>
      <c r="AJ96" s="60">
        <f t="shared" si="75"/>
        <v>10315</v>
      </c>
      <c r="AK96" s="60">
        <f t="shared" si="75"/>
        <v>348.94161197863974</v>
      </c>
      <c r="AL96" s="60">
        <f t="shared" si="75"/>
        <v>6.9788322395727951</v>
      </c>
      <c r="AM96" s="60">
        <f t="shared" ca="1" si="75"/>
        <v>-176.3503701818438</v>
      </c>
      <c r="AN96" s="60">
        <f t="shared" ca="1" si="75"/>
        <v>-176.3503701818438</v>
      </c>
      <c r="AO96" s="60">
        <f t="shared" ca="1" si="75"/>
        <v>176.3503701818438</v>
      </c>
      <c r="AP96" s="63">
        <f t="shared" si="49"/>
        <v>35</v>
      </c>
      <c r="AQ96" s="62">
        <f t="shared" si="50"/>
        <v>1.6856100213904304</v>
      </c>
      <c r="AR96" s="62">
        <f t="shared" si="51"/>
        <v>84.28050106952152</v>
      </c>
      <c r="AS96" s="62">
        <f t="shared" si="52"/>
        <v>168.56100213904304</v>
      </c>
      <c r="AT96" s="62">
        <f t="shared" si="53"/>
        <v>-84.28050106952152</v>
      </c>
      <c r="AU96" s="62">
        <f t="shared" si="54"/>
        <v>421.40250534760759</v>
      </c>
      <c r="AV96" s="62">
        <f t="shared" si="55"/>
        <v>-168.56100213904304</v>
      </c>
      <c r="AW96" s="63">
        <f t="shared" si="67"/>
        <v>252.84150320856455</v>
      </c>
      <c r="AX96" s="61" t="str">
        <f t="shared" ca="1" si="56"/>
        <v>VINTO</v>
      </c>
      <c r="AY96" s="69">
        <f t="shared" ca="1" si="68"/>
        <v>10138.649629818156</v>
      </c>
      <c r="AZ96" s="51">
        <f t="shared" si="57"/>
        <v>589.96350748665066</v>
      </c>
      <c r="BA96" s="55">
        <f t="shared" ca="1" si="58"/>
        <v>5.9405904631298169E-2</v>
      </c>
      <c r="BB96" s="55">
        <f t="shared" ca="1" si="69"/>
        <v>3.6674730391697437</v>
      </c>
      <c r="BC96" s="64">
        <f t="shared" ca="1" si="59"/>
        <v>183.89989122992441</v>
      </c>
      <c r="BE96" s="52" t="str">
        <f t="shared" ca="1" si="60"/>
        <v/>
      </c>
      <c r="BF96" s="52">
        <f t="shared" ca="1" si="61"/>
        <v>11.199999999999962</v>
      </c>
      <c r="BG96" s="52">
        <f t="shared" ca="1" si="62"/>
        <v>11.199999999999962</v>
      </c>
      <c r="BH96" s="52">
        <f t="shared" ca="1" si="63"/>
        <v>11.199999999999962</v>
      </c>
    </row>
    <row r="97" spans="19:60">
      <c r="S97" s="68">
        <f t="shared" si="74"/>
        <v>7</v>
      </c>
      <c r="T97" s="69">
        <f t="shared" si="74"/>
        <v>2</v>
      </c>
      <c r="U97" s="70">
        <f t="shared" si="48"/>
        <v>5</v>
      </c>
      <c r="V97" s="68">
        <f t="shared" si="73"/>
        <v>2</v>
      </c>
      <c r="W97" s="70">
        <f t="shared" si="73"/>
        <v>7</v>
      </c>
      <c r="X97" s="71">
        <f t="shared" si="73"/>
        <v>0.7142857142857143</v>
      </c>
      <c r="Y97" s="71">
        <f t="shared" si="73"/>
        <v>0.5</v>
      </c>
      <c r="Z97" s="69">
        <f t="shared" si="73"/>
        <v>10000</v>
      </c>
      <c r="AA97" s="69">
        <f t="shared" ca="1" si="73"/>
        <v>9931.0583880213599</v>
      </c>
      <c r="AB97" s="69">
        <f t="shared" ca="1" si="65"/>
        <v>-68.94161197864014</v>
      </c>
      <c r="AC97" s="69">
        <f t="shared" ca="1" si="66"/>
        <v>109.36631130634518</v>
      </c>
      <c r="AD97" s="73">
        <f t="shared" si="71"/>
        <v>11.099999999999962</v>
      </c>
      <c r="AE97" s="69">
        <f t="shared" si="75"/>
        <v>0.70000000000000007</v>
      </c>
      <c r="AF97" s="69">
        <f t="shared" si="75"/>
        <v>6.3000000000000007</v>
      </c>
      <c r="AG97" s="78">
        <f t="shared" si="75"/>
        <v>200</v>
      </c>
      <c r="AH97" s="60">
        <f t="shared" si="75"/>
        <v>50</v>
      </c>
      <c r="AI97" s="60">
        <f t="shared" si="75"/>
        <v>315.00000000000006</v>
      </c>
      <c r="AJ97" s="60">
        <f t="shared" si="75"/>
        <v>10315</v>
      </c>
      <c r="AK97" s="60">
        <f t="shared" si="75"/>
        <v>348.94161197863974</v>
      </c>
      <c r="AL97" s="60">
        <f t="shared" si="75"/>
        <v>6.9788322395727951</v>
      </c>
      <c r="AM97" s="60">
        <f t="shared" ca="1" si="75"/>
        <v>-176.3503701818438</v>
      </c>
      <c r="AN97" s="60">
        <f t="shared" ca="1" si="75"/>
        <v>-176.3503701818438</v>
      </c>
      <c r="AO97" s="60">
        <f t="shared" ca="1" si="75"/>
        <v>176.3503701818438</v>
      </c>
      <c r="AP97" s="63">
        <f t="shared" si="49"/>
        <v>35</v>
      </c>
      <c r="AQ97" s="62">
        <f t="shared" si="50"/>
        <v>1.6917866882498038</v>
      </c>
      <c r="AR97" s="62">
        <f t="shared" si="51"/>
        <v>84.589334412490189</v>
      </c>
      <c r="AS97" s="62">
        <f t="shared" si="52"/>
        <v>169.17866882498038</v>
      </c>
      <c r="AT97" s="62">
        <f t="shared" si="53"/>
        <v>-84.589334412490189</v>
      </c>
      <c r="AU97" s="62">
        <f t="shared" si="54"/>
        <v>422.94667206245094</v>
      </c>
      <c r="AV97" s="62">
        <f t="shared" si="55"/>
        <v>-169.17866882498038</v>
      </c>
      <c r="AW97" s="63">
        <f t="shared" si="67"/>
        <v>253.76800323747057</v>
      </c>
      <c r="AX97" s="61" t="str">
        <f t="shared" ca="1" si="56"/>
        <v>VINTO</v>
      </c>
      <c r="AY97" s="69">
        <f t="shared" ca="1" si="68"/>
        <v>10138.649629818156</v>
      </c>
      <c r="AZ97" s="51">
        <f t="shared" si="57"/>
        <v>592.12534088743132</v>
      </c>
      <c r="BA97" s="55">
        <f t="shared" ca="1" si="58"/>
        <v>5.9623588720577943E-2</v>
      </c>
      <c r="BB97" s="55">
        <f t="shared" ca="1" si="69"/>
        <v>3.6809119478682097</v>
      </c>
      <c r="BC97" s="64">
        <f t="shared" ca="1" si="59"/>
        <v>184.82639125883043</v>
      </c>
      <c r="BE97" s="52" t="str">
        <f t="shared" ca="1" si="60"/>
        <v/>
      </c>
      <c r="BF97" s="52">
        <f t="shared" ca="1" si="61"/>
        <v>11.099999999999962</v>
      </c>
      <c r="BG97" s="52">
        <f t="shared" ca="1" si="62"/>
        <v>11.099999999999962</v>
      </c>
      <c r="BH97" s="52">
        <f t="shared" ca="1" si="63"/>
        <v>11.099999999999962</v>
      </c>
    </row>
    <row r="98" spans="19:60">
      <c r="S98" s="68">
        <f t="shared" si="74"/>
        <v>7</v>
      </c>
      <c r="T98" s="69">
        <f t="shared" si="74"/>
        <v>2</v>
      </c>
      <c r="U98" s="70">
        <f t="shared" si="48"/>
        <v>5</v>
      </c>
      <c r="V98" s="68">
        <f t="shared" si="73"/>
        <v>2</v>
      </c>
      <c r="W98" s="70">
        <f t="shared" si="73"/>
        <v>7</v>
      </c>
      <c r="X98" s="71">
        <f t="shared" si="73"/>
        <v>0.7142857142857143</v>
      </c>
      <c r="Y98" s="71">
        <f t="shared" si="73"/>
        <v>0.5</v>
      </c>
      <c r="Z98" s="69">
        <f t="shared" si="73"/>
        <v>10000</v>
      </c>
      <c r="AA98" s="69">
        <f t="shared" ca="1" si="73"/>
        <v>9931.0583880213599</v>
      </c>
      <c r="AB98" s="69">
        <f t="shared" ca="1" si="65"/>
        <v>-68.94161197864014</v>
      </c>
      <c r="AC98" s="69">
        <f t="shared" ca="1" si="66"/>
        <v>109.36631130634518</v>
      </c>
      <c r="AD98" s="73">
        <f t="shared" si="71"/>
        <v>10.999999999999963</v>
      </c>
      <c r="AE98" s="69">
        <f t="shared" si="75"/>
        <v>0.70000000000000007</v>
      </c>
      <c r="AF98" s="69">
        <f t="shared" si="75"/>
        <v>6.3000000000000007</v>
      </c>
      <c r="AG98" s="78">
        <f t="shared" si="75"/>
        <v>200</v>
      </c>
      <c r="AH98" s="60">
        <f t="shared" si="75"/>
        <v>50</v>
      </c>
      <c r="AI98" s="60">
        <f t="shared" si="75"/>
        <v>315.00000000000006</v>
      </c>
      <c r="AJ98" s="60">
        <f t="shared" si="75"/>
        <v>10315</v>
      </c>
      <c r="AK98" s="60">
        <f t="shared" si="75"/>
        <v>348.94161197863974</v>
      </c>
      <c r="AL98" s="60">
        <f t="shared" si="75"/>
        <v>6.9788322395727951</v>
      </c>
      <c r="AM98" s="60">
        <f t="shared" ca="1" si="75"/>
        <v>-176.3503701818438</v>
      </c>
      <c r="AN98" s="60">
        <f t="shared" ca="1" si="75"/>
        <v>-176.3503701818438</v>
      </c>
      <c r="AO98" s="60">
        <f t="shared" ca="1" si="75"/>
        <v>176.3503701818438</v>
      </c>
      <c r="AP98" s="63">
        <f t="shared" si="49"/>
        <v>35</v>
      </c>
      <c r="AQ98" s="62">
        <f t="shared" si="50"/>
        <v>1.6980756581429839</v>
      </c>
      <c r="AR98" s="62">
        <f t="shared" si="51"/>
        <v>84.903782907149193</v>
      </c>
      <c r="AS98" s="62">
        <f t="shared" si="52"/>
        <v>169.80756581429839</v>
      </c>
      <c r="AT98" s="62">
        <f t="shared" si="53"/>
        <v>-84.903782907149193</v>
      </c>
      <c r="AU98" s="62">
        <f t="shared" si="54"/>
        <v>424.51891453574598</v>
      </c>
      <c r="AV98" s="62">
        <f t="shared" si="55"/>
        <v>-169.80756581429839</v>
      </c>
      <c r="AW98" s="63">
        <f t="shared" si="67"/>
        <v>254.71134872144759</v>
      </c>
      <c r="AX98" s="61" t="str">
        <f t="shared" ca="1" si="56"/>
        <v>VINTO</v>
      </c>
      <c r="AY98" s="69">
        <f t="shared" ca="1" si="68"/>
        <v>10138.649629818156</v>
      </c>
      <c r="AZ98" s="51">
        <f t="shared" si="57"/>
        <v>594.32648035004433</v>
      </c>
      <c r="BA98" s="55">
        <f t="shared" ca="1" si="58"/>
        <v>5.9845230702390069E-2</v>
      </c>
      <c r="BB98" s="55">
        <f t="shared" ca="1" si="69"/>
        <v>3.694595200361193</v>
      </c>
      <c r="BC98" s="64">
        <f t="shared" ca="1" si="59"/>
        <v>185.76973674280745</v>
      </c>
      <c r="BE98" s="52" t="str">
        <f t="shared" ca="1" si="60"/>
        <v/>
      </c>
      <c r="BF98" s="52">
        <f t="shared" ca="1" si="61"/>
        <v>10.999999999999963</v>
      </c>
      <c r="BG98" s="52">
        <f t="shared" ca="1" si="62"/>
        <v>10.999999999999963</v>
      </c>
      <c r="BH98" s="52">
        <f t="shared" ca="1" si="63"/>
        <v>10.999999999999963</v>
      </c>
    </row>
    <row r="99" spans="19:60">
      <c r="S99" s="68">
        <f t="shared" si="74"/>
        <v>7</v>
      </c>
      <c r="T99" s="69">
        <f t="shared" si="74"/>
        <v>2</v>
      </c>
      <c r="U99" s="70">
        <f t="shared" si="48"/>
        <v>5</v>
      </c>
      <c r="V99" s="68">
        <f t="shared" si="73"/>
        <v>2</v>
      </c>
      <c r="W99" s="70">
        <f t="shared" si="73"/>
        <v>7</v>
      </c>
      <c r="X99" s="71">
        <f t="shared" si="73"/>
        <v>0.7142857142857143</v>
      </c>
      <c r="Y99" s="71">
        <f t="shared" si="73"/>
        <v>0.5</v>
      </c>
      <c r="Z99" s="69">
        <f t="shared" si="73"/>
        <v>10000</v>
      </c>
      <c r="AA99" s="69">
        <f t="shared" ca="1" si="73"/>
        <v>9931.0583880213599</v>
      </c>
      <c r="AB99" s="69">
        <f t="shared" ca="1" si="65"/>
        <v>-68.94161197864014</v>
      </c>
      <c r="AC99" s="69">
        <f t="shared" ca="1" si="66"/>
        <v>109.36631130634518</v>
      </c>
      <c r="AD99" s="73">
        <f t="shared" si="71"/>
        <v>10.899999999999963</v>
      </c>
      <c r="AE99" s="69">
        <f t="shared" si="75"/>
        <v>0.70000000000000007</v>
      </c>
      <c r="AF99" s="69">
        <f t="shared" si="75"/>
        <v>6.3000000000000007</v>
      </c>
      <c r="AG99" s="78">
        <f t="shared" si="75"/>
        <v>200</v>
      </c>
      <c r="AH99" s="60">
        <f t="shared" si="75"/>
        <v>50</v>
      </c>
      <c r="AI99" s="60">
        <f t="shared" si="75"/>
        <v>315.00000000000006</v>
      </c>
      <c r="AJ99" s="60">
        <f t="shared" si="75"/>
        <v>10315</v>
      </c>
      <c r="AK99" s="60">
        <f t="shared" si="75"/>
        <v>348.94161197863974</v>
      </c>
      <c r="AL99" s="60">
        <f t="shared" si="75"/>
        <v>6.9788322395727951</v>
      </c>
      <c r="AM99" s="60">
        <f t="shared" ca="1" si="75"/>
        <v>-176.3503701818438</v>
      </c>
      <c r="AN99" s="60">
        <f t="shared" ca="1" si="75"/>
        <v>-176.3503701818438</v>
      </c>
      <c r="AO99" s="60">
        <f t="shared" ca="1" si="75"/>
        <v>176.3503701818438</v>
      </c>
      <c r="AP99" s="63">
        <f t="shared" si="49"/>
        <v>35</v>
      </c>
      <c r="AQ99" s="62">
        <f t="shared" si="50"/>
        <v>1.7044800219791578</v>
      </c>
      <c r="AR99" s="62">
        <f t="shared" si="51"/>
        <v>85.224001098957885</v>
      </c>
      <c r="AS99" s="62">
        <f t="shared" si="52"/>
        <v>170.44800219791577</v>
      </c>
      <c r="AT99" s="62">
        <f t="shared" si="53"/>
        <v>-85.224001098957885</v>
      </c>
      <c r="AU99" s="62">
        <f t="shared" si="54"/>
        <v>426.12000549478944</v>
      </c>
      <c r="AV99" s="62">
        <f t="shared" si="55"/>
        <v>-170.44800219791577</v>
      </c>
      <c r="AW99" s="63">
        <f t="shared" si="67"/>
        <v>255.67200329687367</v>
      </c>
      <c r="AX99" s="61" t="str">
        <f t="shared" ca="1" si="56"/>
        <v>VINTO</v>
      </c>
      <c r="AY99" s="69">
        <f t="shared" ca="1" si="68"/>
        <v>10138.649629818156</v>
      </c>
      <c r="AZ99" s="51">
        <f t="shared" si="57"/>
        <v>596.56800769270524</v>
      </c>
      <c r="BA99" s="55">
        <f t="shared" ca="1" si="58"/>
        <v>6.0070939509556547E-2</v>
      </c>
      <c r="BB99" s="55">
        <f t="shared" ca="1" si="69"/>
        <v>3.7085295217072578</v>
      </c>
      <c r="BC99" s="64">
        <f t="shared" ca="1" si="59"/>
        <v>186.73039131823353</v>
      </c>
      <c r="BE99" s="52" t="str">
        <f t="shared" ca="1" si="60"/>
        <v/>
      </c>
      <c r="BF99" s="52">
        <f t="shared" ca="1" si="61"/>
        <v>10.899999999999963</v>
      </c>
      <c r="BG99" s="52">
        <f t="shared" ca="1" si="62"/>
        <v>10.899999999999963</v>
      </c>
      <c r="BH99" s="52">
        <f t="shared" ca="1" si="63"/>
        <v>10.899999999999963</v>
      </c>
    </row>
    <row r="100" spans="19:60">
      <c r="S100" s="68">
        <f t="shared" si="74"/>
        <v>7</v>
      </c>
      <c r="T100" s="69">
        <f t="shared" si="74"/>
        <v>2</v>
      </c>
      <c r="U100" s="70">
        <f t="shared" si="48"/>
        <v>5</v>
      </c>
      <c r="V100" s="68">
        <f t="shared" si="73"/>
        <v>2</v>
      </c>
      <c r="W100" s="70">
        <f t="shared" si="73"/>
        <v>7</v>
      </c>
      <c r="X100" s="71">
        <f t="shared" si="73"/>
        <v>0.7142857142857143</v>
      </c>
      <c r="Y100" s="71">
        <f t="shared" si="73"/>
        <v>0.5</v>
      </c>
      <c r="Z100" s="69">
        <f t="shared" si="73"/>
        <v>10000</v>
      </c>
      <c r="AA100" s="69">
        <f t="shared" ca="1" si="73"/>
        <v>9931.0583880213599</v>
      </c>
      <c r="AB100" s="69">
        <f t="shared" ca="1" si="65"/>
        <v>-68.94161197864014</v>
      </c>
      <c r="AC100" s="69">
        <f t="shared" ca="1" si="66"/>
        <v>109.36631130634518</v>
      </c>
      <c r="AD100" s="73">
        <f t="shared" si="71"/>
        <v>10.799999999999963</v>
      </c>
      <c r="AE100" s="69">
        <f t="shared" si="75"/>
        <v>0.70000000000000007</v>
      </c>
      <c r="AF100" s="69">
        <f t="shared" si="75"/>
        <v>6.3000000000000007</v>
      </c>
      <c r="AG100" s="78">
        <f t="shared" si="75"/>
        <v>200</v>
      </c>
      <c r="AH100" s="60">
        <f t="shared" si="75"/>
        <v>50</v>
      </c>
      <c r="AI100" s="60">
        <f t="shared" si="75"/>
        <v>315.00000000000006</v>
      </c>
      <c r="AJ100" s="60">
        <f t="shared" si="75"/>
        <v>10315</v>
      </c>
      <c r="AK100" s="60">
        <f t="shared" si="75"/>
        <v>348.94161197863974</v>
      </c>
      <c r="AL100" s="60">
        <f t="shared" si="75"/>
        <v>6.9788322395727951</v>
      </c>
      <c r="AM100" s="60">
        <f t="shared" ca="1" si="75"/>
        <v>-176.3503701818438</v>
      </c>
      <c r="AN100" s="60">
        <f t="shared" ca="1" si="75"/>
        <v>-176.3503701818438</v>
      </c>
      <c r="AO100" s="60">
        <f t="shared" ca="1" si="75"/>
        <v>176.3503701818438</v>
      </c>
      <c r="AP100" s="63">
        <f t="shared" si="49"/>
        <v>35</v>
      </c>
      <c r="AQ100" s="62">
        <f t="shared" si="50"/>
        <v>1.7110029851456316</v>
      </c>
      <c r="AR100" s="62">
        <f t="shared" si="51"/>
        <v>85.550149257281589</v>
      </c>
      <c r="AS100" s="62">
        <f t="shared" si="52"/>
        <v>171.10029851456318</v>
      </c>
      <c r="AT100" s="62">
        <f t="shared" si="53"/>
        <v>-85.550149257281589</v>
      </c>
      <c r="AU100" s="62">
        <f t="shared" si="54"/>
        <v>427.75074628640795</v>
      </c>
      <c r="AV100" s="62">
        <f t="shared" si="55"/>
        <v>-171.10029851456318</v>
      </c>
      <c r="AW100" s="63">
        <f t="shared" si="67"/>
        <v>256.65044777184477</v>
      </c>
      <c r="AX100" s="61" t="str">
        <f t="shared" ca="1" si="56"/>
        <v>VINTO</v>
      </c>
      <c r="AY100" s="69">
        <f t="shared" ca="1" si="68"/>
        <v>10138.649629818156</v>
      </c>
      <c r="AZ100" s="51">
        <f t="shared" si="57"/>
        <v>598.85104480097107</v>
      </c>
      <c r="BA100" s="55">
        <f t="shared" ca="1" si="58"/>
        <v>6.0300828109448333E-2</v>
      </c>
      <c r="BB100" s="55">
        <f t="shared" ca="1" si="69"/>
        <v>3.7227218860412141</v>
      </c>
      <c r="BC100" s="64">
        <f t="shared" ca="1" si="59"/>
        <v>187.70883579320463</v>
      </c>
      <c r="BE100" s="52" t="str">
        <f t="shared" ca="1" si="60"/>
        <v/>
      </c>
      <c r="BF100" s="52">
        <f t="shared" ca="1" si="61"/>
        <v>10.799999999999963</v>
      </c>
      <c r="BG100" s="52">
        <f t="shared" ca="1" si="62"/>
        <v>10.799999999999963</v>
      </c>
      <c r="BH100" s="52">
        <f t="shared" ca="1" si="63"/>
        <v>10.799999999999963</v>
      </c>
    </row>
    <row r="101" spans="19:60">
      <c r="S101" s="68">
        <f t="shared" si="74"/>
        <v>7</v>
      </c>
      <c r="T101" s="69">
        <f t="shared" si="74"/>
        <v>2</v>
      </c>
      <c r="U101" s="70">
        <f t="shared" si="48"/>
        <v>5</v>
      </c>
      <c r="V101" s="68">
        <f t="shared" si="73"/>
        <v>2</v>
      </c>
      <c r="W101" s="70">
        <f t="shared" si="73"/>
        <v>7</v>
      </c>
      <c r="X101" s="71">
        <f t="shared" si="73"/>
        <v>0.7142857142857143</v>
      </c>
      <c r="Y101" s="71">
        <f t="shared" si="73"/>
        <v>0.5</v>
      </c>
      <c r="Z101" s="69">
        <f t="shared" si="73"/>
        <v>10000</v>
      </c>
      <c r="AA101" s="69">
        <f t="shared" ca="1" si="73"/>
        <v>9931.0583880213599</v>
      </c>
      <c r="AB101" s="69">
        <f t="shared" ca="1" si="65"/>
        <v>-68.94161197864014</v>
      </c>
      <c r="AC101" s="69">
        <f t="shared" ca="1" si="66"/>
        <v>109.36631130634518</v>
      </c>
      <c r="AD101" s="73">
        <f t="shared" si="71"/>
        <v>10.699999999999964</v>
      </c>
      <c r="AE101" s="69">
        <f t="shared" si="75"/>
        <v>0.70000000000000007</v>
      </c>
      <c r="AF101" s="69">
        <f t="shared" si="75"/>
        <v>6.3000000000000007</v>
      </c>
      <c r="AG101" s="78">
        <f t="shared" si="75"/>
        <v>200</v>
      </c>
      <c r="AH101" s="60">
        <f t="shared" si="75"/>
        <v>50</v>
      </c>
      <c r="AI101" s="60">
        <f t="shared" si="75"/>
        <v>315.00000000000006</v>
      </c>
      <c r="AJ101" s="60">
        <f t="shared" si="75"/>
        <v>10315</v>
      </c>
      <c r="AK101" s="60">
        <f t="shared" si="75"/>
        <v>348.94161197863974</v>
      </c>
      <c r="AL101" s="60">
        <f t="shared" si="75"/>
        <v>6.9788322395727951</v>
      </c>
      <c r="AM101" s="60">
        <f t="shared" ca="1" si="75"/>
        <v>-176.3503701818438</v>
      </c>
      <c r="AN101" s="60">
        <f t="shared" ca="1" si="75"/>
        <v>-176.3503701818438</v>
      </c>
      <c r="AO101" s="60">
        <f t="shared" ca="1" si="75"/>
        <v>176.3503701818438</v>
      </c>
      <c r="AP101" s="63">
        <f t="shared" si="49"/>
        <v>35</v>
      </c>
      <c r="AQ101" s="62">
        <f t="shared" si="50"/>
        <v>1.7176478728572731</v>
      </c>
      <c r="AR101" s="62">
        <f t="shared" si="51"/>
        <v>85.882393642863647</v>
      </c>
      <c r="AS101" s="62">
        <f t="shared" si="52"/>
        <v>171.76478728572729</v>
      </c>
      <c r="AT101" s="62">
        <f t="shared" si="53"/>
        <v>-85.882393642863647</v>
      </c>
      <c r="AU101" s="62">
        <f t="shared" si="54"/>
        <v>429.41196821431822</v>
      </c>
      <c r="AV101" s="62">
        <f t="shared" si="55"/>
        <v>-171.76478728572729</v>
      </c>
      <c r="AW101" s="63">
        <f t="shared" si="67"/>
        <v>257.64718092859096</v>
      </c>
      <c r="AX101" s="61" t="str">
        <f t="shared" ca="1" si="56"/>
        <v>VINTO</v>
      </c>
      <c r="AY101" s="69">
        <f t="shared" ca="1" si="68"/>
        <v>10138.649629818156</v>
      </c>
      <c r="AZ101" s="51">
        <f t="shared" si="57"/>
        <v>601.17675550004549</v>
      </c>
      <c r="BA101" s="55">
        <f t="shared" ca="1" si="58"/>
        <v>6.0535013692515655E-2</v>
      </c>
      <c r="BB101" s="55">
        <f t="shared" ca="1" si="69"/>
        <v>3.7371795282131868</v>
      </c>
      <c r="BC101" s="64">
        <f t="shared" ca="1" si="59"/>
        <v>188.70556894995082</v>
      </c>
      <c r="BE101" s="52" t="str">
        <f t="shared" ca="1" si="60"/>
        <v/>
      </c>
      <c r="BF101" s="52">
        <f t="shared" ca="1" si="61"/>
        <v>10.699999999999964</v>
      </c>
      <c r="BG101" s="52">
        <f t="shared" ca="1" si="62"/>
        <v>10.699999999999964</v>
      </c>
      <c r="BH101" s="52">
        <f t="shared" ca="1" si="63"/>
        <v>10.699999999999964</v>
      </c>
    </row>
    <row r="102" spans="19:60">
      <c r="S102" s="68">
        <f t="shared" si="74"/>
        <v>7</v>
      </c>
      <c r="T102" s="69">
        <f t="shared" si="74"/>
        <v>2</v>
      </c>
      <c r="U102" s="70">
        <f t="shared" si="48"/>
        <v>5</v>
      </c>
      <c r="V102" s="68">
        <f t="shared" si="73"/>
        <v>2</v>
      </c>
      <c r="W102" s="70">
        <f t="shared" si="73"/>
        <v>7</v>
      </c>
      <c r="X102" s="71">
        <f t="shared" si="73"/>
        <v>0.7142857142857143</v>
      </c>
      <c r="Y102" s="71">
        <f t="shared" si="73"/>
        <v>0.5</v>
      </c>
      <c r="Z102" s="69">
        <f t="shared" si="73"/>
        <v>10000</v>
      </c>
      <c r="AA102" s="69">
        <f t="shared" ca="1" si="73"/>
        <v>9931.0583880213599</v>
      </c>
      <c r="AB102" s="69">
        <f t="shared" ca="1" si="65"/>
        <v>-68.94161197864014</v>
      </c>
      <c r="AC102" s="69">
        <f t="shared" ca="1" si="66"/>
        <v>109.36631130634518</v>
      </c>
      <c r="AD102" s="73">
        <f t="shared" si="71"/>
        <v>10.599999999999964</v>
      </c>
      <c r="AE102" s="69">
        <f t="shared" si="75"/>
        <v>0.70000000000000007</v>
      </c>
      <c r="AF102" s="69">
        <f t="shared" si="75"/>
        <v>6.3000000000000007</v>
      </c>
      <c r="AG102" s="78">
        <f t="shared" si="75"/>
        <v>200</v>
      </c>
      <c r="AH102" s="60">
        <f t="shared" si="75"/>
        <v>50</v>
      </c>
      <c r="AI102" s="60">
        <f t="shared" si="75"/>
        <v>315.00000000000006</v>
      </c>
      <c r="AJ102" s="60">
        <f t="shared" si="75"/>
        <v>10315</v>
      </c>
      <c r="AK102" s="60">
        <f t="shared" si="75"/>
        <v>348.94161197863974</v>
      </c>
      <c r="AL102" s="60">
        <f t="shared" si="75"/>
        <v>6.9788322395727951</v>
      </c>
      <c r="AM102" s="60">
        <f t="shared" ca="1" si="75"/>
        <v>-176.3503701818438</v>
      </c>
      <c r="AN102" s="60">
        <f t="shared" ca="1" si="75"/>
        <v>-176.3503701818438</v>
      </c>
      <c r="AO102" s="60">
        <f t="shared" ca="1" si="75"/>
        <v>176.3503701818438</v>
      </c>
      <c r="AP102" s="63">
        <f t="shared" si="49"/>
        <v>35</v>
      </c>
      <c r="AQ102" s="62">
        <f t="shared" si="50"/>
        <v>1.7244181358087567</v>
      </c>
      <c r="AR102" s="62">
        <f t="shared" si="51"/>
        <v>86.220906790437837</v>
      </c>
      <c r="AS102" s="62">
        <f t="shared" si="52"/>
        <v>172.44181358087567</v>
      </c>
      <c r="AT102" s="62">
        <f t="shared" si="53"/>
        <v>-86.220906790437837</v>
      </c>
      <c r="AU102" s="62">
        <f t="shared" si="54"/>
        <v>431.10453395218917</v>
      </c>
      <c r="AV102" s="62">
        <f t="shared" si="55"/>
        <v>-172.44181358087567</v>
      </c>
      <c r="AW102" s="63">
        <f t="shared" si="67"/>
        <v>258.66272037131353</v>
      </c>
      <c r="AX102" s="61" t="str">
        <f t="shared" ca="1" si="56"/>
        <v>VINTO</v>
      </c>
      <c r="AY102" s="69">
        <f t="shared" ca="1" si="68"/>
        <v>10138.649629818156</v>
      </c>
      <c r="AZ102" s="51">
        <f t="shared" si="57"/>
        <v>603.54634753306482</v>
      </c>
      <c r="BA102" s="55">
        <f t="shared" ca="1" si="58"/>
        <v>6.0773617871489924E-2</v>
      </c>
      <c r="BB102" s="55">
        <f t="shared" ca="1" si="69"/>
        <v>3.7519099560865183</v>
      </c>
      <c r="BC102" s="64">
        <f t="shared" ca="1" si="59"/>
        <v>189.72110839267339</v>
      </c>
      <c r="BE102" s="52" t="str">
        <f t="shared" ca="1" si="60"/>
        <v/>
      </c>
      <c r="BF102" s="52">
        <f t="shared" ca="1" si="61"/>
        <v>10.599999999999964</v>
      </c>
      <c r="BG102" s="52">
        <f t="shared" ca="1" si="62"/>
        <v>10.599999999999964</v>
      </c>
      <c r="BH102" s="52">
        <f t="shared" ca="1" si="63"/>
        <v>10.599999999999964</v>
      </c>
    </row>
    <row r="103" spans="19:60">
      <c r="S103" s="68">
        <f t="shared" si="74"/>
        <v>7</v>
      </c>
      <c r="T103" s="69">
        <f t="shared" si="74"/>
        <v>2</v>
      </c>
      <c r="U103" s="70">
        <f t="shared" si="48"/>
        <v>5</v>
      </c>
      <c r="V103" s="68">
        <f t="shared" si="73"/>
        <v>2</v>
      </c>
      <c r="W103" s="70">
        <f t="shared" si="73"/>
        <v>7</v>
      </c>
      <c r="X103" s="71">
        <f t="shared" si="73"/>
        <v>0.7142857142857143</v>
      </c>
      <c r="Y103" s="71">
        <f t="shared" si="73"/>
        <v>0.5</v>
      </c>
      <c r="Z103" s="69">
        <f t="shared" si="73"/>
        <v>10000</v>
      </c>
      <c r="AA103" s="69">
        <f t="shared" ca="1" si="73"/>
        <v>9931.0583880213599</v>
      </c>
      <c r="AB103" s="69">
        <f t="shared" ca="1" si="65"/>
        <v>-68.94161197864014</v>
      </c>
      <c r="AC103" s="69">
        <f t="shared" ca="1" si="66"/>
        <v>109.36631130634518</v>
      </c>
      <c r="AD103" s="73">
        <f t="shared" si="71"/>
        <v>10.499999999999964</v>
      </c>
      <c r="AE103" s="69">
        <f t="shared" si="75"/>
        <v>0.70000000000000007</v>
      </c>
      <c r="AF103" s="69">
        <f t="shared" si="75"/>
        <v>6.3000000000000007</v>
      </c>
      <c r="AG103" s="78">
        <f t="shared" si="75"/>
        <v>200</v>
      </c>
      <c r="AH103" s="60">
        <f t="shared" si="75"/>
        <v>50</v>
      </c>
      <c r="AI103" s="60">
        <f t="shared" si="75"/>
        <v>315.00000000000006</v>
      </c>
      <c r="AJ103" s="60">
        <f t="shared" si="75"/>
        <v>10315</v>
      </c>
      <c r="AK103" s="60">
        <f t="shared" si="75"/>
        <v>348.94161197863974</v>
      </c>
      <c r="AL103" s="60">
        <f t="shared" si="75"/>
        <v>6.9788322395727951</v>
      </c>
      <c r="AM103" s="60">
        <f t="shared" ca="1" si="75"/>
        <v>-176.3503701818438</v>
      </c>
      <c r="AN103" s="60">
        <f t="shared" ca="1" si="75"/>
        <v>-176.3503701818438</v>
      </c>
      <c r="AO103" s="60">
        <f t="shared" ca="1" si="75"/>
        <v>176.3503701818438</v>
      </c>
      <c r="AP103" s="63">
        <f t="shared" si="49"/>
        <v>35</v>
      </c>
      <c r="AQ103" s="62">
        <f t="shared" si="50"/>
        <v>1.7313173561497925</v>
      </c>
      <c r="AR103" s="62">
        <f t="shared" si="51"/>
        <v>86.565867807489624</v>
      </c>
      <c r="AS103" s="62">
        <f t="shared" si="52"/>
        <v>173.13173561497925</v>
      </c>
      <c r="AT103" s="62">
        <f t="shared" si="53"/>
        <v>-86.565867807489624</v>
      </c>
      <c r="AU103" s="62">
        <f t="shared" si="54"/>
        <v>432.82933903744811</v>
      </c>
      <c r="AV103" s="62">
        <f t="shared" si="55"/>
        <v>-173.13173561497925</v>
      </c>
      <c r="AW103" s="63">
        <f t="shared" si="67"/>
        <v>259.69760342246889</v>
      </c>
      <c r="AX103" s="61" t="str">
        <f t="shared" ca="1" si="56"/>
        <v>VINTO</v>
      </c>
      <c r="AY103" s="69">
        <f t="shared" ca="1" si="68"/>
        <v>10138.649629818156</v>
      </c>
      <c r="AZ103" s="51">
        <f t="shared" si="57"/>
        <v>605.96107465242733</v>
      </c>
      <c r="BA103" s="55">
        <f t="shared" ca="1" si="58"/>
        <v>6.1016766891968457E-2</v>
      </c>
      <c r="BB103" s="55">
        <f t="shared" ca="1" si="69"/>
        <v>3.7669209635383893</v>
      </c>
      <c r="BC103" s="64">
        <f t="shared" ca="1" si="59"/>
        <v>190.75599144382875</v>
      </c>
      <c r="BE103" s="52" t="str">
        <f t="shared" ca="1" si="60"/>
        <v/>
      </c>
      <c r="BF103" s="52">
        <f t="shared" ca="1" si="61"/>
        <v>10.499999999999964</v>
      </c>
      <c r="BG103" s="52">
        <f t="shared" ca="1" si="62"/>
        <v>10.499999999999964</v>
      </c>
      <c r="BH103" s="52">
        <f t="shared" ca="1" si="63"/>
        <v>10.499999999999964</v>
      </c>
    </row>
    <row r="104" spans="19:60">
      <c r="S104" s="68">
        <f t="shared" si="74"/>
        <v>7</v>
      </c>
      <c r="T104" s="69">
        <f t="shared" si="74"/>
        <v>2</v>
      </c>
      <c r="U104" s="70">
        <f t="shared" ref="U104:U135" si="76">ROUND((1/T104)*S104,0)+1</f>
        <v>5</v>
      </c>
      <c r="V104" s="68">
        <f t="shared" si="73"/>
        <v>2</v>
      </c>
      <c r="W104" s="70">
        <f t="shared" si="73"/>
        <v>7</v>
      </c>
      <c r="X104" s="71">
        <f t="shared" si="73"/>
        <v>0.7142857142857143</v>
      </c>
      <c r="Y104" s="71">
        <f t="shared" si="73"/>
        <v>0.5</v>
      </c>
      <c r="Z104" s="69">
        <f t="shared" si="73"/>
        <v>10000</v>
      </c>
      <c r="AA104" s="69">
        <f t="shared" ca="1" si="73"/>
        <v>9931.0583880213599</v>
      </c>
      <c r="AB104" s="69">
        <f t="shared" ca="1" si="65"/>
        <v>-68.94161197864014</v>
      </c>
      <c r="AC104" s="69">
        <f t="shared" ca="1" si="66"/>
        <v>109.36631130634518</v>
      </c>
      <c r="AD104" s="73">
        <f t="shared" si="71"/>
        <v>10.399999999999965</v>
      </c>
      <c r="AE104" s="69">
        <f t="shared" si="75"/>
        <v>0.70000000000000007</v>
      </c>
      <c r="AF104" s="69">
        <f t="shared" si="75"/>
        <v>6.3000000000000007</v>
      </c>
      <c r="AG104" s="78">
        <f t="shared" si="75"/>
        <v>200</v>
      </c>
      <c r="AH104" s="60">
        <f t="shared" si="75"/>
        <v>50</v>
      </c>
      <c r="AI104" s="60">
        <f t="shared" si="75"/>
        <v>315.00000000000006</v>
      </c>
      <c r="AJ104" s="60">
        <f t="shared" si="75"/>
        <v>10315</v>
      </c>
      <c r="AK104" s="60">
        <f t="shared" si="75"/>
        <v>348.94161197863974</v>
      </c>
      <c r="AL104" s="60">
        <f t="shared" si="75"/>
        <v>6.9788322395727951</v>
      </c>
      <c r="AM104" s="60">
        <f t="shared" ca="1" si="75"/>
        <v>-176.3503701818438</v>
      </c>
      <c r="AN104" s="60">
        <f t="shared" ca="1" si="75"/>
        <v>-176.3503701818438</v>
      </c>
      <c r="AO104" s="60">
        <f t="shared" ca="1" si="75"/>
        <v>176.3503701818438</v>
      </c>
      <c r="AP104" s="63">
        <f t="shared" si="49"/>
        <v>35</v>
      </c>
      <c r="AQ104" s="62">
        <f t="shared" si="50"/>
        <v>1.7383492538050791</v>
      </c>
      <c r="AR104" s="62">
        <f t="shared" si="51"/>
        <v>86.917462690253956</v>
      </c>
      <c r="AS104" s="62">
        <f t="shared" si="52"/>
        <v>173.83492538050791</v>
      </c>
      <c r="AT104" s="62">
        <f t="shared" si="53"/>
        <v>-86.917462690253956</v>
      </c>
      <c r="AU104" s="62">
        <f t="shared" si="54"/>
        <v>434.58731345126978</v>
      </c>
      <c r="AV104" s="62">
        <f t="shared" si="55"/>
        <v>-173.83492538050791</v>
      </c>
      <c r="AW104" s="63">
        <f t="shared" si="67"/>
        <v>260.75238807076187</v>
      </c>
      <c r="AX104" s="61" t="str">
        <f t="shared" ca="1" si="56"/>
        <v>VINTO</v>
      </c>
      <c r="AY104" s="69">
        <f t="shared" ca="1" si="68"/>
        <v>10138.649629818156</v>
      </c>
      <c r="AZ104" s="51">
        <f t="shared" si="57"/>
        <v>608.42223883177769</v>
      </c>
      <c r="BA104" s="55">
        <f t="shared" ca="1" si="58"/>
        <v>6.1264591855148508E-2</v>
      </c>
      <c r="BB104" s="55">
        <f t="shared" ca="1" si="69"/>
        <v>3.7822206442104891</v>
      </c>
      <c r="BC104" s="64">
        <f t="shared" ca="1" si="59"/>
        <v>191.81077609212173</v>
      </c>
      <c r="BE104" s="52" t="str">
        <f t="shared" ca="1" si="60"/>
        <v/>
      </c>
      <c r="BF104" s="52">
        <f t="shared" ca="1" si="61"/>
        <v>10.399999999999965</v>
      </c>
      <c r="BG104" s="52">
        <f t="shared" ca="1" si="62"/>
        <v>10.399999999999965</v>
      </c>
      <c r="BH104" s="52">
        <f t="shared" ca="1" si="63"/>
        <v>10.399999999999965</v>
      </c>
    </row>
    <row r="105" spans="19:60">
      <c r="S105" s="68">
        <f t="shared" si="74"/>
        <v>7</v>
      </c>
      <c r="T105" s="69">
        <f t="shared" si="74"/>
        <v>2</v>
      </c>
      <c r="U105" s="70">
        <f t="shared" si="76"/>
        <v>5</v>
      </c>
      <c r="V105" s="68">
        <f t="shared" ref="V105:AA120" si="77">V104</f>
        <v>2</v>
      </c>
      <c r="W105" s="70">
        <f t="shared" si="77"/>
        <v>7</v>
      </c>
      <c r="X105" s="71">
        <f t="shared" si="77"/>
        <v>0.7142857142857143</v>
      </c>
      <c r="Y105" s="71">
        <f t="shared" si="77"/>
        <v>0.5</v>
      </c>
      <c r="Z105" s="69">
        <f t="shared" si="77"/>
        <v>10000</v>
      </c>
      <c r="AA105" s="69">
        <f t="shared" ca="1" si="77"/>
        <v>9931.0583880213599</v>
      </c>
      <c r="AB105" s="69">
        <f t="shared" ca="1" si="65"/>
        <v>-68.94161197864014</v>
      </c>
      <c r="AC105" s="69">
        <f t="shared" ref="AC105:AC136" ca="1" si="78">AC104</f>
        <v>109.36631130634518</v>
      </c>
      <c r="AD105" s="73">
        <f t="shared" si="71"/>
        <v>10.299999999999965</v>
      </c>
      <c r="AE105" s="69">
        <f t="shared" si="75"/>
        <v>0.70000000000000007</v>
      </c>
      <c r="AF105" s="69">
        <f t="shared" si="75"/>
        <v>6.3000000000000007</v>
      </c>
      <c r="AG105" s="78">
        <f t="shared" si="75"/>
        <v>200</v>
      </c>
      <c r="AH105" s="60">
        <f t="shared" si="75"/>
        <v>50</v>
      </c>
      <c r="AI105" s="60">
        <f t="shared" si="75"/>
        <v>315.00000000000006</v>
      </c>
      <c r="AJ105" s="60">
        <f t="shared" si="75"/>
        <v>10315</v>
      </c>
      <c r="AK105" s="60">
        <f t="shared" si="75"/>
        <v>348.94161197863974</v>
      </c>
      <c r="AL105" s="60">
        <f t="shared" si="75"/>
        <v>6.9788322395727951</v>
      </c>
      <c r="AM105" s="60">
        <f t="shared" ca="1" si="75"/>
        <v>-176.3503701818438</v>
      </c>
      <c r="AN105" s="60">
        <f t="shared" ca="1" si="75"/>
        <v>-176.3503701818438</v>
      </c>
      <c r="AO105" s="60">
        <f t="shared" ca="1" si="75"/>
        <v>176.3503701818438</v>
      </c>
      <c r="AP105" s="63">
        <f t="shared" si="49"/>
        <v>35</v>
      </c>
      <c r="AQ105" s="62">
        <f t="shared" si="50"/>
        <v>1.7455176931624097</v>
      </c>
      <c r="AR105" s="62">
        <f t="shared" si="51"/>
        <v>87.275884658120489</v>
      </c>
      <c r="AS105" s="62">
        <f t="shared" si="52"/>
        <v>174.55176931624098</v>
      </c>
      <c r="AT105" s="62">
        <f t="shared" si="53"/>
        <v>-87.275884658120489</v>
      </c>
      <c r="AU105" s="62">
        <f t="shared" si="54"/>
        <v>436.37942329060246</v>
      </c>
      <c r="AV105" s="62">
        <f t="shared" si="55"/>
        <v>-174.55176931624098</v>
      </c>
      <c r="AW105" s="63">
        <f t="shared" si="67"/>
        <v>261.82765397436151</v>
      </c>
      <c r="AX105" s="61" t="str">
        <f t="shared" ca="1" si="56"/>
        <v>VINTO</v>
      </c>
      <c r="AY105" s="69">
        <f t="shared" ca="1" si="68"/>
        <v>10138.649629818156</v>
      </c>
      <c r="AZ105" s="51">
        <f t="shared" si="57"/>
        <v>610.93119260684341</v>
      </c>
      <c r="BA105" s="55">
        <f t="shared" ca="1" si="58"/>
        <v>6.1517228953535924E-2</v>
      </c>
      <c r="BB105" s="55">
        <f t="shared" ca="1" si="69"/>
        <v>3.7978174060606875</v>
      </c>
      <c r="BC105" s="64">
        <f t="shared" ca="1" si="59"/>
        <v>192.88604199572137</v>
      </c>
      <c r="BE105" s="52" t="str">
        <f t="shared" ca="1" si="60"/>
        <v/>
      </c>
      <c r="BF105" s="52">
        <f t="shared" ca="1" si="61"/>
        <v>10.299999999999965</v>
      </c>
      <c r="BG105" s="52">
        <f t="shared" ca="1" si="62"/>
        <v>10.299999999999965</v>
      </c>
      <c r="BH105" s="52">
        <f t="shared" ca="1" si="63"/>
        <v>10.299999999999965</v>
      </c>
    </row>
    <row r="106" spans="19:60">
      <c r="S106" s="68">
        <f t="shared" ref="S106:T121" si="79">S105</f>
        <v>7</v>
      </c>
      <c r="T106" s="69">
        <f t="shared" si="79"/>
        <v>2</v>
      </c>
      <c r="U106" s="70">
        <f t="shared" si="76"/>
        <v>5</v>
      </c>
      <c r="V106" s="68">
        <f t="shared" si="77"/>
        <v>2</v>
      </c>
      <c r="W106" s="70">
        <f t="shared" si="77"/>
        <v>7</v>
      </c>
      <c r="X106" s="71">
        <f t="shared" si="77"/>
        <v>0.7142857142857143</v>
      </c>
      <c r="Y106" s="71">
        <f t="shared" si="77"/>
        <v>0.5</v>
      </c>
      <c r="Z106" s="69">
        <f t="shared" si="77"/>
        <v>10000</v>
      </c>
      <c r="AA106" s="69">
        <f t="shared" ca="1" si="77"/>
        <v>9931.0583880213599</v>
      </c>
      <c r="AB106" s="69">
        <f t="shared" ca="1" si="65"/>
        <v>-68.94161197864014</v>
      </c>
      <c r="AC106" s="69">
        <f t="shared" ca="1" si="78"/>
        <v>109.36631130634518</v>
      </c>
      <c r="AD106" s="73">
        <f t="shared" si="71"/>
        <v>10.199999999999966</v>
      </c>
      <c r="AE106" s="69">
        <f t="shared" ref="AE106:AO121" si="80">AE105</f>
        <v>0.70000000000000007</v>
      </c>
      <c r="AF106" s="69">
        <f t="shared" si="80"/>
        <v>6.3000000000000007</v>
      </c>
      <c r="AG106" s="78">
        <f t="shared" si="80"/>
        <v>200</v>
      </c>
      <c r="AH106" s="60">
        <f t="shared" si="80"/>
        <v>50</v>
      </c>
      <c r="AI106" s="60">
        <f t="shared" si="80"/>
        <v>315.00000000000006</v>
      </c>
      <c r="AJ106" s="60">
        <f t="shared" si="80"/>
        <v>10315</v>
      </c>
      <c r="AK106" s="60">
        <f t="shared" si="80"/>
        <v>348.94161197863974</v>
      </c>
      <c r="AL106" s="60">
        <f t="shared" si="80"/>
        <v>6.9788322395727951</v>
      </c>
      <c r="AM106" s="60">
        <f t="shared" ca="1" si="80"/>
        <v>-176.3503701818438</v>
      </c>
      <c r="AN106" s="60">
        <f t="shared" ca="1" si="80"/>
        <v>-176.3503701818438</v>
      </c>
      <c r="AO106" s="60">
        <f t="shared" ca="1" si="80"/>
        <v>176.3503701818438</v>
      </c>
      <c r="AP106" s="63">
        <f t="shared" si="49"/>
        <v>35</v>
      </c>
      <c r="AQ106" s="62">
        <f t="shared" si="50"/>
        <v>1.752826690154198</v>
      </c>
      <c r="AR106" s="62">
        <f t="shared" si="51"/>
        <v>87.6413345077099</v>
      </c>
      <c r="AS106" s="62">
        <f t="shared" si="52"/>
        <v>175.2826690154198</v>
      </c>
      <c r="AT106" s="62">
        <f t="shared" si="53"/>
        <v>-87.6413345077099</v>
      </c>
      <c r="AU106" s="62">
        <f t="shared" si="54"/>
        <v>438.20667253854947</v>
      </c>
      <c r="AV106" s="62">
        <f t="shared" si="55"/>
        <v>-175.2826690154198</v>
      </c>
      <c r="AW106" s="63">
        <f t="shared" si="67"/>
        <v>262.92400352312967</v>
      </c>
      <c r="AX106" s="61" t="str">
        <f t="shared" ca="1" si="56"/>
        <v>VINTO</v>
      </c>
      <c r="AY106" s="69">
        <f t="shared" ca="1" si="68"/>
        <v>10138.649629818156</v>
      </c>
      <c r="AZ106" s="51">
        <f t="shared" si="57"/>
        <v>613.48934155396933</v>
      </c>
      <c r="BA106" s="55">
        <f t="shared" ca="1" si="58"/>
        <v>6.1774819720519181E-2</v>
      </c>
      <c r="BB106" s="55">
        <f t="shared" ca="1" si="69"/>
        <v>3.8137199867706921</v>
      </c>
      <c r="BC106" s="64">
        <f t="shared" ca="1" si="59"/>
        <v>193.98239154448953</v>
      </c>
      <c r="BE106" s="52" t="str">
        <f t="shared" ca="1" si="60"/>
        <v/>
      </c>
      <c r="BF106" s="52">
        <f t="shared" ca="1" si="61"/>
        <v>10.199999999999966</v>
      </c>
      <c r="BG106" s="52">
        <f t="shared" ca="1" si="62"/>
        <v>10.199999999999966</v>
      </c>
      <c r="BH106" s="52">
        <f t="shared" ca="1" si="63"/>
        <v>10.199999999999966</v>
      </c>
    </row>
    <row r="107" spans="19:60">
      <c r="S107" s="68">
        <f t="shared" si="79"/>
        <v>7</v>
      </c>
      <c r="T107" s="69">
        <f t="shared" si="79"/>
        <v>2</v>
      </c>
      <c r="U107" s="70">
        <f t="shared" si="76"/>
        <v>5</v>
      </c>
      <c r="V107" s="68">
        <f t="shared" si="77"/>
        <v>2</v>
      </c>
      <c r="W107" s="70">
        <f t="shared" si="77"/>
        <v>7</v>
      </c>
      <c r="X107" s="71">
        <f t="shared" si="77"/>
        <v>0.7142857142857143</v>
      </c>
      <c r="Y107" s="71">
        <f t="shared" si="77"/>
        <v>0.5</v>
      </c>
      <c r="Z107" s="69">
        <f t="shared" si="77"/>
        <v>10000</v>
      </c>
      <c r="AA107" s="69">
        <f t="shared" ca="1" si="77"/>
        <v>9931.0583880213599</v>
      </c>
      <c r="AB107" s="69">
        <f t="shared" ca="1" si="65"/>
        <v>-68.94161197864014</v>
      </c>
      <c r="AC107" s="69">
        <f t="shared" ca="1" si="78"/>
        <v>109.36631130634518</v>
      </c>
      <c r="AD107" s="73">
        <f t="shared" si="71"/>
        <v>10.099999999999966</v>
      </c>
      <c r="AE107" s="69">
        <f t="shared" si="80"/>
        <v>0.70000000000000007</v>
      </c>
      <c r="AF107" s="69">
        <f t="shared" si="80"/>
        <v>6.3000000000000007</v>
      </c>
      <c r="AG107" s="78">
        <f t="shared" si="80"/>
        <v>200</v>
      </c>
      <c r="AH107" s="60">
        <f t="shared" si="80"/>
        <v>50</v>
      </c>
      <c r="AI107" s="60">
        <f t="shared" si="80"/>
        <v>315.00000000000006</v>
      </c>
      <c r="AJ107" s="60">
        <f t="shared" si="80"/>
        <v>10315</v>
      </c>
      <c r="AK107" s="60">
        <f t="shared" si="80"/>
        <v>348.94161197863974</v>
      </c>
      <c r="AL107" s="60">
        <f t="shared" si="80"/>
        <v>6.9788322395727951</v>
      </c>
      <c r="AM107" s="60">
        <f t="shared" ca="1" si="80"/>
        <v>-176.3503701818438</v>
      </c>
      <c r="AN107" s="60">
        <f t="shared" ca="1" si="80"/>
        <v>-176.3503701818438</v>
      </c>
      <c r="AO107" s="60">
        <f t="shared" ca="1" si="80"/>
        <v>176.3503701818438</v>
      </c>
      <c r="AP107" s="63">
        <f t="shared" si="49"/>
        <v>35</v>
      </c>
      <c r="AQ107" s="62">
        <f t="shared" si="50"/>
        <v>1.7602804197596853</v>
      </c>
      <c r="AR107" s="62">
        <f t="shared" si="51"/>
        <v>88.014020987984267</v>
      </c>
      <c r="AS107" s="62">
        <f t="shared" si="52"/>
        <v>176.02804197596853</v>
      </c>
      <c r="AT107" s="62">
        <f t="shared" si="53"/>
        <v>-88.014020987984267</v>
      </c>
      <c r="AU107" s="62">
        <f t="shared" si="54"/>
        <v>440.07010493992135</v>
      </c>
      <c r="AV107" s="62">
        <f t="shared" si="55"/>
        <v>-176.02804197596853</v>
      </c>
      <c r="AW107" s="63">
        <f t="shared" si="67"/>
        <v>264.04206296395284</v>
      </c>
      <c r="AX107" s="61" t="str">
        <f t="shared" ca="1" si="56"/>
        <v>VINTO</v>
      </c>
      <c r="AY107" s="69">
        <f t="shared" ca="1" si="68"/>
        <v>10138.649629818156</v>
      </c>
      <c r="AZ107" s="51">
        <f t="shared" si="57"/>
        <v>616.09814691588986</v>
      </c>
      <c r="BA107" s="55">
        <f t="shared" ca="1" si="58"/>
        <v>6.2037511294769435E-2</v>
      </c>
      <c r="BB107" s="55">
        <f t="shared" ca="1" si="69"/>
        <v>3.8299374700690167</v>
      </c>
      <c r="BC107" s="64">
        <f t="shared" ca="1" si="59"/>
        <v>195.1004509853127</v>
      </c>
      <c r="BE107" s="52" t="str">
        <f t="shared" ca="1" si="60"/>
        <v/>
      </c>
      <c r="BF107" s="52">
        <f t="shared" ca="1" si="61"/>
        <v>10.099999999999966</v>
      </c>
      <c r="BG107" s="52">
        <f t="shared" ca="1" si="62"/>
        <v>10.099999999999966</v>
      </c>
      <c r="BH107" s="52">
        <f t="shared" ca="1" si="63"/>
        <v>10.099999999999966</v>
      </c>
    </row>
    <row r="108" spans="19:60">
      <c r="S108" s="68">
        <f t="shared" si="79"/>
        <v>7</v>
      </c>
      <c r="T108" s="69">
        <f t="shared" si="79"/>
        <v>2</v>
      </c>
      <c r="U108" s="70">
        <f t="shared" si="76"/>
        <v>5</v>
      </c>
      <c r="V108" s="68">
        <f t="shared" si="77"/>
        <v>2</v>
      </c>
      <c r="W108" s="70">
        <f t="shared" si="77"/>
        <v>7</v>
      </c>
      <c r="X108" s="71">
        <f t="shared" si="77"/>
        <v>0.7142857142857143</v>
      </c>
      <c r="Y108" s="71">
        <f t="shared" si="77"/>
        <v>0.5</v>
      </c>
      <c r="Z108" s="69">
        <f t="shared" si="77"/>
        <v>10000</v>
      </c>
      <c r="AA108" s="69">
        <f t="shared" ca="1" si="77"/>
        <v>9931.0583880213599</v>
      </c>
      <c r="AB108" s="69">
        <f t="shared" ca="1" si="65"/>
        <v>-68.94161197864014</v>
      </c>
      <c r="AC108" s="69">
        <f t="shared" ca="1" si="78"/>
        <v>109.36631130634518</v>
      </c>
      <c r="AD108" s="73">
        <f t="shared" si="71"/>
        <v>9.9999999999999662</v>
      </c>
      <c r="AE108" s="69">
        <f t="shared" si="80"/>
        <v>0.70000000000000007</v>
      </c>
      <c r="AF108" s="69">
        <f t="shared" si="80"/>
        <v>6.3000000000000007</v>
      </c>
      <c r="AG108" s="78">
        <f t="shared" si="80"/>
        <v>200</v>
      </c>
      <c r="AH108" s="60">
        <f t="shared" si="80"/>
        <v>50</v>
      </c>
      <c r="AI108" s="60">
        <f t="shared" si="80"/>
        <v>315.00000000000006</v>
      </c>
      <c r="AJ108" s="60">
        <f t="shared" si="80"/>
        <v>10315</v>
      </c>
      <c r="AK108" s="60">
        <f t="shared" si="80"/>
        <v>348.94161197863974</v>
      </c>
      <c r="AL108" s="60">
        <f t="shared" si="80"/>
        <v>6.9788322395727951</v>
      </c>
      <c r="AM108" s="60">
        <f t="shared" ca="1" si="80"/>
        <v>-176.3503701818438</v>
      </c>
      <c r="AN108" s="60">
        <f t="shared" ca="1" si="80"/>
        <v>-176.3503701818438</v>
      </c>
      <c r="AO108" s="60">
        <f t="shared" ca="1" si="80"/>
        <v>176.3503701818438</v>
      </c>
      <c r="AP108" s="63">
        <f t="shared" si="49"/>
        <v>35</v>
      </c>
      <c r="AQ108" s="62">
        <f t="shared" si="50"/>
        <v>1.7678832239572821</v>
      </c>
      <c r="AR108" s="62">
        <f t="shared" si="51"/>
        <v>88.394161197864108</v>
      </c>
      <c r="AS108" s="62">
        <f t="shared" si="52"/>
        <v>176.78832239572822</v>
      </c>
      <c r="AT108" s="62">
        <f t="shared" si="53"/>
        <v>-88.394161197864108</v>
      </c>
      <c r="AU108" s="62">
        <f t="shared" si="54"/>
        <v>441.97080598932052</v>
      </c>
      <c r="AV108" s="62">
        <f t="shared" si="55"/>
        <v>-176.78832239572822</v>
      </c>
      <c r="AW108" s="63">
        <f t="shared" si="67"/>
        <v>265.18248359359234</v>
      </c>
      <c r="AX108" s="61" t="str">
        <f t="shared" ca="1" si="56"/>
        <v>VINTO</v>
      </c>
      <c r="AY108" s="69">
        <f t="shared" ca="1" si="68"/>
        <v>10138.649629818156</v>
      </c>
      <c r="AZ108" s="51">
        <f t="shared" si="57"/>
        <v>618.75912838504871</v>
      </c>
      <c r="BA108" s="55">
        <f t="shared" ca="1" si="58"/>
        <v>6.2305456700504684E-2</v>
      </c>
      <c r="BB108" s="55">
        <f t="shared" ca="1" si="69"/>
        <v>3.846479303033306</v>
      </c>
      <c r="BC108" s="64">
        <f t="shared" ca="1" si="59"/>
        <v>196.2408716149522</v>
      </c>
      <c r="BE108" s="52" t="str">
        <f t="shared" ca="1" si="60"/>
        <v/>
      </c>
      <c r="BF108" s="52">
        <f t="shared" ca="1" si="61"/>
        <v>9.9999999999999662</v>
      </c>
      <c r="BG108" s="52">
        <f t="shared" ca="1" si="62"/>
        <v>9.9999999999999662</v>
      </c>
      <c r="BH108" s="52">
        <f t="shared" ca="1" si="63"/>
        <v>9.9999999999999662</v>
      </c>
    </row>
    <row r="109" spans="19:60">
      <c r="S109" s="68">
        <f t="shared" si="79"/>
        <v>7</v>
      </c>
      <c r="T109" s="69">
        <f t="shared" si="79"/>
        <v>2</v>
      </c>
      <c r="U109" s="70">
        <f t="shared" si="76"/>
        <v>5</v>
      </c>
      <c r="V109" s="68">
        <f t="shared" si="77"/>
        <v>2</v>
      </c>
      <c r="W109" s="70">
        <f t="shared" si="77"/>
        <v>7</v>
      </c>
      <c r="X109" s="71">
        <f t="shared" si="77"/>
        <v>0.7142857142857143</v>
      </c>
      <c r="Y109" s="71">
        <f t="shared" si="77"/>
        <v>0.5</v>
      </c>
      <c r="Z109" s="69">
        <f t="shared" si="77"/>
        <v>10000</v>
      </c>
      <c r="AA109" s="69">
        <f t="shared" ca="1" si="77"/>
        <v>9931.0583880213599</v>
      </c>
      <c r="AB109" s="69">
        <f t="shared" ca="1" si="65"/>
        <v>-68.94161197864014</v>
      </c>
      <c r="AC109" s="69">
        <f t="shared" ca="1" si="78"/>
        <v>109.36631130634518</v>
      </c>
      <c r="AD109" s="73">
        <f t="shared" si="71"/>
        <v>9.8999999999999666</v>
      </c>
      <c r="AE109" s="69">
        <f t="shared" si="80"/>
        <v>0.70000000000000007</v>
      </c>
      <c r="AF109" s="69">
        <f t="shared" si="80"/>
        <v>6.3000000000000007</v>
      </c>
      <c r="AG109" s="78">
        <f t="shared" si="80"/>
        <v>200</v>
      </c>
      <c r="AH109" s="60">
        <f t="shared" si="80"/>
        <v>50</v>
      </c>
      <c r="AI109" s="60">
        <f t="shared" si="80"/>
        <v>315.00000000000006</v>
      </c>
      <c r="AJ109" s="60">
        <f t="shared" si="80"/>
        <v>10315</v>
      </c>
      <c r="AK109" s="60">
        <f t="shared" si="80"/>
        <v>348.94161197863974</v>
      </c>
      <c r="AL109" s="60">
        <f t="shared" si="80"/>
        <v>6.9788322395727951</v>
      </c>
      <c r="AM109" s="60">
        <f t="shared" ca="1" si="80"/>
        <v>-176.3503701818438</v>
      </c>
      <c r="AN109" s="60">
        <f t="shared" ca="1" si="80"/>
        <v>-176.3503701818438</v>
      </c>
      <c r="AO109" s="60">
        <f t="shared" ca="1" si="80"/>
        <v>176.3503701818438</v>
      </c>
      <c r="AP109" s="63">
        <f t="shared" si="49"/>
        <v>35</v>
      </c>
      <c r="AQ109" s="62">
        <f t="shared" si="50"/>
        <v>1.7756396201588709</v>
      </c>
      <c r="AR109" s="62">
        <f t="shared" si="51"/>
        <v>88.781981007943543</v>
      </c>
      <c r="AS109" s="62">
        <f t="shared" si="52"/>
        <v>177.56396201588709</v>
      </c>
      <c r="AT109" s="62">
        <f t="shared" si="53"/>
        <v>-88.781981007943543</v>
      </c>
      <c r="AU109" s="62">
        <f t="shared" si="54"/>
        <v>443.90990503971773</v>
      </c>
      <c r="AV109" s="62">
        <f t="shared" si="55"/>
        <v>-177.56396201588709</v>
      </c>
      <c r="AW109" s="63">
        <f t="shared" si="67"/>
        <v>266.34594302383061</v>
      </c>
      <c r="AX109" s="61" t="str">
        <f t="shared" ca="1" si="56"/>
        <v>VINTO</v>
      </c>
      <c r="AY109" s="69">
        <f t="shared" ca="1" si="68"/>
        <v>10138.649629818156</v>
      </c>
      <c r="AZ109" s="51">
        <f t="shared" si="57"/>
        <v>621.47386705560484</v>
      </c>
      <c r="BA109" s="55">
        <f t="shared" ca="1" si="58"/>
        <v>6.2578815144739647E-2</v>
      </c>
      <c r="BB109" s="55">
        <f t="shared" ca="1" si="69"/>
        <v>3.8633553144413182</v>
      </c>
      <c r="BC109" s="64">
        <f t="shared" ca="1" si="59"/>
        <v>197.40433104519047</v>
      </c>
      <c r="BE109" s="52" t="str">
        <f t="shared" ca="1" si="60"/>
        <v/>
      </c>
      <c r="BF109" s="52">
        <f t="shared" ca="1" si="61"/>
        <v>9.8999999999999666</v>
      </c>
      <c r="BG109" s="52">
        <f t="shared" ca="1" si="62"/>
        <v>9.8999999999999666</v>
      </c>
      <c r="BH109" s="52">
        <f t="shared" ca="1" si="63"/>
        <v>9.8999999999999666</v>
      </c>
    </row>
    <row r="110" spans="19:60">
      <c r="S110" s="68">
        <f t="shared" si="79"/>
        <v>7</v>
      </c>
      <c r="T110" s="69">
        <f t="shared" si="79"/>
        <v>2</v>
      </c>
      <c r="U110" s="70">
        <f t="shared" si="76"/>
        <v>5</v>
      </c>
      <c r="V110" s="68">
        <f t="shared" si="77"/>
        <v>2</v>
      </c>
      <c r="W110" s="70">
        <f t="shared" si="77"/>
        <v>7</v>
      </c>
      <c r="X110" s="71">
        <f t="shared" si="77"/>
        <v>0.7142857142857143</v>
      </c>
      <c r="Y110" s="71">
        <f t="shared" si="77"/>
        <v>0.5</v>
      </c>
      <c r="Z110" s="69">
        <f t="shared" si="77"/>
        <v>10000</v>
      </c>
      <c r="AA110" s="69">
        <f t="shared" ca="1" si="77"/>
        <v>9931.0583880213599</v>
      </c>
      <c r="AB110" s="69">
        <f t="shared" ca="1" si="65"/>
        <v>-68.94161197864014</v>
      </c>
      <c r="AC110" s="69">
        <f t="shared" ca="1" si="78"/>
        <v>109.36631130634518</v>
      </c>
      <c r="AD110" s="73">
        <f t="shared" si="71"/>
        <v>9.799999999999967</v>
      </c>
      <c r="AE110" s="69">
        <f t="shared" si="80"/>
        <v>0.70000000000000007</v>
      </c>
      <c r="AF110" s="69">
        <f t="shared" si="80"/>
        <v>6.3000000000000007</v>
      </c>
      <c r="AG110" s="78">
        <f t="shared" si="80"/>
        <v>200</v>
      </c>
      <c r="AH110" s="60">
        <f t="shared" si="80"/>
        <v>50</v>
      </c>
      <c r="AI110" s="60">
        <f t="shared" si="80"/>
        <v>315.00000000000006</v>
      </c>
      <c r="AJ110" s="60">
        <f t="shared" si="80"/>
        <v>10315</v>
      </c>
      <c r="AK110" s="60">
        <f t="shared" si="80"/>
        <v>348.94161197863974</v>
      </c>
      <c r="AL110" s="60">
        <f t="shared" si="80"/>
        <v>6.9788322395727951</v>
      </c>
      <c r="AM110" s="60">
        <f t="shared" ca="1" si="80"/>
        <v>-176.3503701818438</v>
      </c>
      <c r="AN110" s="60">
        <f t="shared" ca="1" si="80"/>
        <v>-176.3503701818438</v>
      </c>
      <c r="AO110" s="60">
        <f t="shared" ca="1" si="80"/>
        <v>176.3503701818438</v>
      </c>
      <c r="AP110" s="63">
        <f t="shared" si="49"/>
        <v>35</v>
      </c>
      <c r="AQ110" s="62">
        <f t="shared" si="50"/>
        <v>1.783554310160492</v>
      </c>
      <c r="AR110" s="62">
        <f t="shared" si="51"/>
        <v>89.177715508024605</v>
      </c>
      <c r="AS110" s="62">
        <f t="shared" si="52"/>
        <v>178.35543101604921</v>
      </c>
      <c r="AT110" s="62">
        <f t="shared" si="53"/>
        <v>-89.177715508024605</v>
      </c>
      <c r="AU110" s="62">
        <f t="shared" si="54"/>
        <v>445.88857754012304</v>
      </c>
      <c r="AV110" s="62">
        <f t="shared" si="55"/>
        <v>-178.35543101604921</v>
      </c>
      <c r="AW110" s="63">
        <f t="shared" si="67"/>
        <v>267.5331465240738</v>
      </c>
      <c r="AX110" s="61" t="str">
        <f t="shared" ca="1" si="56"/>
        <v>VINTO</v>
      </c>
      <c r="AY110" s="69">
        <f t="shared" ca="1" si="68"/>
        <v>10138.649629818156</v>
      </c>
      <c r="AZ110" s="51">
        <f t="shared" si="57"/>
        <v>624.24400855617228</v>
      </c>
      <c r="BA110" s="55">
        <f t="shared" ca="1" si="58"/>
        <v>6.2857752332734509E-2</v>
      </c>
      <c r="BB110" s="55">
        <f t="shared" ca="1" si="69"/>
        <v>3.8805757342454128</v>
      </c>
      <c r="BC110" s="64">
        <f t="shared" ca="1" si="59"/>
        <v>198.59153454543366</v>
      </c>
      <c r="BE110" s="52" t="str">
        <f t="shared" ca="1" si="60"/>
        <v/>
      </c>
      <c r="BF110" s="52">
        <f t="shared" ca="1" si="61"/>
        <v>9.799999999999967</v>
      </c>
      <c r="BG110" s="52">
        <f t="shared" ca="1" si="62"/>
        <v>9.799999999999967</v>
      </c>
      <c r="BH110" s="52">
        <f t="shared" ca="1" si="63"/>
        <v>9.799999999999967</v>
      </c>
    </row>
    <row r="111" spans="19:60">
      <c r="S111" s="68">
        <f t="shared" si="79"/>
        <v>7</v>
      </c>
      <c r="T111" s="69">
        <f t="shared" si="79"/>
        <v>2</v>
      </c>
      <c r="U111" s="70">
        <f t="shared" si="76"/>
        <v>5</v>
      </c>
      <c r="V111" s="68">
        <f t="shared" si="77"/>
        <v>2</v>
      </c>
      <c r="W111" s="70">
        <f t="shared" si="77"/>
        <v>7</v>
      </c>
      <c r="X111" s="71">
        <f t="shared" si="77"/>
        <v>0.7142857142857143</v>
      </c>
      <c r="Y111" s="71">
        <f t="shared" si="77"/>
        <v>0.5</v>
      </c>
      <c r="Z111" s="69">
        <f t="shared" si="77"/>
        <v>10000</v>
      </c>
      <c r="AA111" s="69">
        <f t="shared" ca="1" si="77"/>
        <v>9931.0583880213599</v>
      </c>
      <c r="AB111" s="69">
        <f t="shared" ca="1" si="65"/>
        <v>-68.94161197864014</v>
      </c>
      <c r="AC111" s="69">
        <f t="shared" ca="1" si="78"/>
        <v>109.36631130634518</v>
      </c>
      <c r="AD111" s="73">
        <f t="shared" si="71"/>
        <v>9.6999999999999673</v>
      </c>
      <c r="AE111" s="69">
        <f t="shared" si="80"/>
        <v>0.70000000000000007</v>
      </c>
      <c r="AF111" s="69">
        <f t="shared" si="80"/>
        <v>6.3000000000000007</v>
      </c>
      <c r="AG111" s="78">
        <f t="shared" si="80"/>
        <v>200</v>
      </c>
      <c r="AH111" s="60">
        <f t="shared" si="80"/>
        <v>50</v>
      </c>
      <c r="AI111" s="60">
        <f t="shared" si="80"/>
        <v>315.00000000000006</v>
      </c>
      <c r="AJ111" s="60">
        <f t="shared" si="80"/>
        <v>10315</v>
      </c>
      <c r="AK111" s="60">
        <f t="shared" si="80"/>
        <v>348.94161197863974</v>
      </c>
      <c r="AL111" s="60">
        <f t="shared" si="80"/>
        <v>6.9788322395727951</v>
      </c>
      <c r="AM111" s="60">
        <f t="shared" ca="1" si="80"/>
        <v>-176.3503701818438</v>
      </c>
      <c r="AN111" s="60">
        <f t="shared" ca="1" si="80"/>
        <v>-176.3503701818438</v>
      </c>
      <c r="AO111" s="60">
        <f t="shared" ca="1" si="80"/>
        <v>176.3503701818438</v>
      </c>
      <c r="AP111" s="63">
        <f t="shared" si="49"/>
        <v>35</v>
      </c>
      <c r="AQ111" s="62">
        <f t="shared" si="50"/>
        <v>1.7916321896466827</v>
      </c>
      <c r="AR111" s="62">
        <f t="shared" si="51"/>
        <v>89.58160948233413</v>
      </c>
      <c r="AS111" s="62">
        <f t="shared" si="52"/>
        <v>179.16321896466826</v>
      </c>
      <c r="AT111" s="62">
        <f t="shared" si="53"/>
        <v>-89.58160948233413</v>
      </c>
      <c r="AU111" s="62">
        <f t="shared" si="54"/>
        <v>447.90804741167062</v>
      </c>
      <c r="AV111" s="62">
        <f t="shared" si="55"/>
        <v>-179.16321896466826</v>
      </c>
      <c r="AW111" s="63">
        <f t="shared" si="67"/>
        <v>268.74482844700236</v>
      </c>
      <c r="AX111" s="61" t="str">
        <f t="shared" ca="1" si="56"/>
        <v>VINTO</v>
      </c>
      <c r="AY111" s="69">
        <f t="shared" ca="1" si="68"/>
        <v>10138.649629818156</v>
      </c>
      <c r="AZ111" s="51">
        <f t="shared" si="57"/>
        <v>627.07126637633894</v>
      </c>
      <c r="BA111" s="55">
        <f t="shared" ca="1" si="58"/>
        <v>6.3142440802956057E-2</v>
      </c>
      <c r="BB111" s="55">
        <f t="shared" ca="1" si="69"/>
        <v>3.8981512142516528</v>
      </c>
      <c r="BC111" s="64">
        <f t="shared" ca="1" si="59"/>
        <v>199.80321646836222</v>
      </c>
      <c r="BE111" s="52" t="str">
        <f t="shared" ca="1" si="60"/>
        <v/>
      </c>
      <c r="BF111" s="52">
        <f t="shared" ca="1" si="61"/>
        <v>9.6999999999999673</v>
      </c>
      <c r="BG111" s="52">
        <f t="shared" ca="1" si="62"/>
        <v>9.6999999999999673</v>
      </c>
      <c r="BH111" s="52">
        <f t="shared" ca="1" si="63"/>
        <v>9.6999999999999673</v>
      </c>
    </row>
    <row r="112" spans="19:60">
      <c r="S112" s="68">
        <f t="shared" si="79"/>
        <v>7</v>
      </c>
      <c r="T112" s="69">
        <f t="shared" si="79"/>
        <v>2</v>
      </c>
      <c r="U112" s="70">
        <f t="shared" si="76"/>
        <v>5</v>
      </c>
      <c r="V112" s="68">
        <f t="shared" si="77"/>
        <v>2</v>
      </c>
      <c r="W112" s="70">
        <f t="shared" si="77"/>
        <v>7</v>
      </c>
      <c r="X112" s="71">
        <f t="shared" si="77"/>
        <v>0.7142857142857143</v>
      </c>
      <c r="Y112" s="71">
        <f t="shared" si="77"/>
        <v>0.5</v>
      </c>
      <c r="Z112" s="69">
        <f t="shared" si="77"/>
        <v>10000</v>
      </c>
      <c r="AA112" s="69">
        <f t="shared" ca="1" si="77"/>
        <v>9931.0583880213599</v>
      </c>
      <c r="AB112" s="69">
        <f t="shared" ca="1" si="65"/>
        <v>-68.94161197864014</v>
      </c>
      <c r="AC112" s="69">
        <f t="shared" ca="1" si="78"/>
        <v>109.36631130634518</v>
      </c>
      <c r="AD112" s="73">
        <f t="shared" si="71"/>
        <v>9.5999999999999677</v>
      </c>
      <c r="AE112" s="69">
        <f t="shared" si="80"/>
        <v>0.70000000000000007</v>
      </c>
      <c r="AF112" s="69">
        <f t="shared" si="80"/>
        <v>6.3000000000000007</v>
      </c>
      <c r="AG112" s="78">
        <f t="shared" si="80"/>
        <v>200</v>
      </c>
      <c r="AH112" s="60">
        <f t="shared" si="80"/>
        <v>50</v>
      </c>
      <c r="AI112" s="60">
        <f t="shared" si="80"/>
        <v>315.00000000000006</v>
      </c>
      <c r="AJ112" s="60">
        <f t="shared" si="80"/>
        <v>10315</v>
      </c>
      <c r="AK112" s="60">
        <f t="shared" si="80"/>
        <v>348.94161197863974</v>
      </c>
      <c r="AL112" s="60">
        <f t="shared" si="80"/>
        <v>6.9788322395727951</v>
      </c>
      <c r="AM112" s="60">
        <f t="shared" ca="1" si="80"/>
        <v>-176.3503701818438</v>
      </c>
      <c r="AN112" s="60">
        <f t="shared" ca="1" si="80"/>
        <v>-176.3503701818438</v>
      </c>
      <c r="AO112" s="60">
        <f t="shared" ca="1" si="80"/>
        <v>176.3503701818438</v>
      </c>
      <c r="AP112" s="63">
        <f t="shared" si="49"/>
        <v>35</v>
      </c>
      <c r="AQ112" s="62">
        <f t="shared" si="50"/>
        <v>1.7998783582888356</v>
      </c>
      <c r="AR112" s="62">
        <f t="shared" si="51"/>
        <v>89.993917914441781</v>
      </c>
      <c r="AS112" s="62">
        <f t="shared" si="52"/>
        <v>179.98783582888356</v>
      </c>
      <c r="AT112" s="62">
        <f t="shared" si="53"/>
        <v>-89.993917914441781</v>
      </c>
      <c r="AU112" s="62">
        <f t="shared" si="54"/>
        <v>449.96958957220892</v>
      </c>
      <c r="AV112" s="62">
        <f t="shared" si="55"/>
        <v>-179.98783582888356</v>
      </c>
      <c r="AW112" s="63">
        <f t="shared" si="67"/>
        <v>269.98175374332538</v>
      </c>
      <c r="AX112" s="61" t="str">
        <f t="shared" ca="1" si="56"/>
        <v>VINTO</v>
      </c>
      <c r="AY112" s="69">
        <f t="shared" ca="1" si="68"/>
        <v>10138.649629818156</v>
      </c>
      <c r="AZ112" s="51">
        <f t="shared" si="57"/>
        <v>629.95742540109245</v>
      </c>
      <c r="BA112" s="55">
        <f t="shared" ca="1" si="58"/>
        <v>6.3433060282973894E-2</v>
      </c>
      <c r="BB112" s="55">
        <f t="shared" ca="1" si="69"/>
        <v>3.9160928500913581</v>
      </c>
      <c r="BC112" s="64">
        <f t="shared" ca="1" si="59"/>
        <v>201.04014176468525</v>
      </c>
      <c r="BE112" s="52" t="str">
        <f t="shared" ca="1" si="60"/>
        <v/>
      </c>
      <c r="BF112" s="52">
        <f t="shared" ca="1" si="61"/>
        <v>9.5999999999999677</v>
      </c>
      <c r="BG112" s="52">
        <f t="shared" ca="1" si="62"/>
        <v>9.5999999999999677</v>
      </c>
      <c r="BH112" s="52">
        <f t="shared" ca="1" si="63"/>
        <v>9.5999999999999677</v>
      </c>
    </row>
    <row r="113" spans="19:60">
      <c r="S113" s="68">
        <f t="shared" si="79"/>
        <v>7</v>
      </c>
      <c r="T113" s="69">
        <f t="shared" si="79"/>
        <v>2</v>
      </c>
      <c r="U113" s="70">
        <f t="shared" si="76"/>
        <v>5</v>
      </c>
      <c r="V113" s="68">
        <f t="shared" si="77"/>
        <v>2</v>
      </c>
      <c r="W113" s="70">
        <f t="shared" si="77"/>
        <v>7</v>
      </c>
      <c r="X113" s="71">
        <f t="shared" si="77"/>
        <v>0.7142857142857143</v>
      </c>
      <c r="Y113" s="71">
        <f t="shared" si="77"/>
        <v>0.5</v>
      </c>
      <c r="Z113" s="69">
        <f t="shared" si="77"/>
        <v>10000</v>
      </c>
      <c r="AA113" s="69">
        <f t="shared" ca="1" si="77"/>
        <v>9931.0583880213599</v>
      </c>
      <c r="AB113" s="69">
        <f t="shared" ca="1" si="65"/>
        <v>-68.94161197864014</v>
      </c>
      <c r="AC113" s="69">
        <f t="shared" ca="1" si="78"/>
        <v>109.36631130634518</v>
      </c>
      <c r="AD113" s="73">
        <f t="shared" si="71"/>
        <v>9.499999999999968</v>
      </c>
      <c r="AE113" s="69">
        <f t="shared" si="80"/>
        <v>0.70000000000000007</v>
      </c>
      <c r="AF113" s="69">
        <f t="shared" si="80"/>
        <v>6.3000000000000007</v>
      </c>
      <c r="AG113" s="78">
        <f t="shared" si="80"/>
        <v>200</v>
      </c>
      <c r="AH113" s="60">
        <f t="shared" si="80"/>
        <v>50</v>
      </c>
      <c r="AI113" s="60">
        <f t="shared" si="80"/>
        <v>315.00000000000006</v>
      </c>
      <c r="AJ113" s="60">
        <f t="shared" si="80"/>
        <v>10315</v>
      </c>
      <c r="AK113" s="60">
        <f t="shared" si="80"/>
        <v>348.94161197863974</v>
      </c>
      <c r="AL113" s="60">
        <f t="shared" si="80"/>
        <v>6.9788322395727951</v>
      </c>
      <c r="AM113" s="60">
        <f t="shared" ca="1" si="80"/>
        <v>-176.3503701818438</v>
      </c>
      <c r="AN113" s="60">
        <f t="shared" ca="1" si="80"/>
        <v>-176.3503701818438</v>
      </c>
      <c r="AO113" s="60">
        <f t="shared" ca="1" si="80"/>
        <v>176.3503701818438</v>
      </c>
      <c r="AP113" s="63">
        <f t="shared" si="49"/>
        <v>35</v>
      </c>
      <c r="AQ113" s="62">
        <f t="shared" si="50"/>
        <v>1.8082981304813495</v>
      </c>
      <c r="AR113" s="62">
        <f t="shared" si="51"/>
        <v>90.414906524067476</v>
      </c>
      <c r="AS113" s="62">
        <f t="shared" si="52"/>
        <v>180.82981304813495</v>
      </c>
      <c r="AT113" s="62">
        <f t="shared" si="53"/>
        <v>-90.414906524067476</v>
      </c>
      <c r="AU113" s="62">
        <f t="shared" si="54"/>
        <v>452.07453262033738</v>
      </c>
      <c r="AV113" s="62">
        <f t="shared" si="55"/>
        <v>-180.82981304813495</v>
      </c>
      <c r="AW113" s="63">
        <f t="shared" si="67"/>
        <v>271.24471957220243</v>
      </c>
      <c r="AX113" s="61" t="str">
        <f t="shared" ca="1" si="56"/>
        <v>VINTO</v>
      </c>
      <c r="AY113" s="69">
        <f t="shared" ca="1" si="68"/>
        <v>10138.649629818156</v>
      </c>
      <c r="AZ113" s="51">
        <f t="shared" si="57"/>
        <v>632.90434566847239</v>
      </c>
      <c r="BA113" s="55">
        <f t="shared" ca="1" si="58"/>
        <v>6.3729798067834215E-2</v>
      </c>
      <c r="BB113" s="55">
        <f t="shared" ca="1" si="69"/>
        <v>3.934412204580318</v>
      </c>
      <c r="BC113" s="64">
        <f t="shared" ca="1" si="59"/>
        <v>202.30310759356229</v>
      </c>
      <c r="BE113" s="52" t="str">
        <f t="shared" ca="1" si="60"/>
        <v/>
      </c>
      <c r="BF113" s="52">
        <f t="shared" ca="1" si="61"/>
        <v>9.499999999999968</v>
      </c>
      <c r="BG113" s="52">
        <f t="shared" ca="1" si="62"/>
        <v>9.499999999999968</v>
      </c>
      <c r="BH113" s="52">
        <f t="shared" ca="1" si="63"/>
        <v>9.499999999999968</v>
      </c>
    </row>
    <row r="114" spans="19:60">
      <c r="S114" s="68">
        <f t="shared" si="79"/>
        <v>7</v>
      </c>
      <c r="T114" s="69">
        <f t="shared" si="79"/>
        <v>2</v>
      </c>
      <c r="U114" s="70">
        <f t="shared" si="76"/>
        <v>5</v>
      </c>
      <c r="V114" s="68">
        <f t="shared" si="77"/>
        <v>2</v>
      </c>
      <c r="W114" s="70">
        <f t="shared" si="77"/>
        <v>7</v>
      </c>
      <c r="X114" s="71">
        <f t="shared" si="77"/>
        <v>0.7142857142857143</v>
      </c>
      <c r="Y114" s="71">
        <f t="shared" si="77"/>
        <v>0.5</v>
      </c>
      <c r="Z114" s="69">
        <f t="shared" si="77"/>
        <v>10000</v>
      </c>
      <c r="AA114" s="69">
        <f t="shared" ca="1" si="77"/>
        <v>9931.0583880213599</v>
      </c>
      <c r="AB114" s="69">
        <f t="shared" ca="1" si="65"/>
        <v>-68.94161197864014</v>
      </c>
      <c r="AC114" s="69">
        <f t="shared" ca="1" si="78"/>
        <v>109.36631130634518</v>
      </c>
      <c r="AD114" s="73">
        <f t="shared" si="71"/>
        <v>9.3999999999999684</v>
      </c>
      <c r="AE114" s="69">
        <f t="shared" si="80"/>
        <v>0.70000000000000007</v>
      </c>
      <c r="AF114" s="69">
        <f t="shared" si="80"/>
        <v>6.3000000000000007</v>
      </c>
      <c r="AG114" s="78">
        <f t="shared" si="80"/>
        <v>200</v>
      </c>
      <c r="AH114" s="60">
        <f t="shared" si="80"/>
        <v>50</v>
      </c>
      <c r="AI114" s="60">
        <f t="shared" si="80"/>
        <v>315.00000000000006</v>
      </c>
      <c r="AJ114" s="60">
        <f t="shared" si="80"/>
        <v>10315</v>
      </c>
      <c r="AK114" s="60">
        <f t="shared" si="80"/>
        <v>348.94161197863974</v>
      </c>
      <c r="AL114" s="60">
        <f t="shared" si="80"/>
        <v>6.9788322395727951</v>
      </c>
      <c r="AM114" s="60">
        <f t="shared" ca="1" si="80"/>
        <v>-176.3503701818438</v>
      </c>
      <c r="AN114" s="60">
        <f t="shared" ca="1" si="80"/>
        <v>-176.3503701818438</v>
      </c>
      <c r="AO114" s="60">
        <f t="shared" ca="1" si="80"/>
        <v>176.3503701818438</v>
      </c>
      <c r="AP114" s="63">
        <f t="shared" si="49"/>
        <v>35</v>
      </c>
      <c r="AQ114" s="62">
        <f t="shared" si="50"/>
        <v>1.8168970467630661</v>
      </c>
      <c r="AR114" s="62">
        <f t="shared" si="51"/>
        <v>90.844852338153302</v>
      </c>
      <c r="AS114" s="62">
        <f t="shared" si="52"/>
        <v>181.6897046763066</v>
      </c>
      <c r="AT114" s="62">
        <f t="shared" si="53"/>
        <v>-90.844852338153302</v>
      </c>
      <c r="AU114" s="62">
        <f t="shared" si="54"/>
        <v>454.22426169076653</v>
      </c>
      <c r="AV114" s="62">
        <f t="shared" si="55"/>
        <v>-181.6897046763066</v>
      </c>
      <c r="AW114" s="63">
        <f t="shared" si="67"/>
        <v>272.53455701445989</v>
      </c>
      <c r="AX114" s="61" t="str">
        <f t="shared" ca="1" si="56"/>
        <v>VINTO</v>
      </c>
      <c r="AY114" s="69">
        <f t="shared" ca="1" si="68"/>
        <v>10138.649629818156</v>
      </c>
      <c r="AZ114" s="51">
        <f t="shared" si="57"/>
        <v>635.91396636707316</v>
      </c>
      <c r="BA114" s="55">
        <f t="shared" ca="1" si="58"/>
        <v>6.4032849422585178E-2</v>
      </c>
      <c r="BB114" s="55">
        <f t="shared" ca="1" si="69"/>
        <v>3.9531213325690442</v>
      </c>
      <c r="BC114" s="64">
        <f t="shared" ca="1" si="59"/>
        <v>203.59294503581975</v>
      </c>
      <c r="BE114" s="52" t="str">
        <f t="shared" ca="1" si="60"/>
        <v/>
      </c>
      <c r="BF114" s="52">
        <f t="shared" ca="1" si="61"/>
        <v>9.3999999999999684</v>
      </c>
      <c r="BG114" s="52">
        <f t="shared" ca="1" si="62"/>
        <v>9.3999999999999684</v>
      </c>
      <c r="BH114" s="52">
        <f t="shared" ca="1" si="63"/>
        <v>9.3999999999999684</v>
      </c>
    </row>
    <row r="115" spans="19:60">
      <c r="S115" s="68">
        <f t="shared" si="79"/>
        <v>7</v>
      </c>
      <c r="T115" s="69">
        <f t="shared" si="79"/>
        <v>2</v>
      </c>
      <c r="U115" s="70">
        <f t="shared" si="76"/>
        <v>5</v>
      </c>
      <c r="V115" s="68">
        <f t="shared" si="77"/>
        <v>2</v>
      </c>
      <c r="W115" s="70">
        <f t="shared" si="77"/>
        <v>7</v>
      </c>
      <c r="X115" s="71">
        <f t="shared" si="77"/>
        <v>0.7142857142857143</v>
      </c>
      <c r="Y115" s="71">
        <f t="shared" si="77"/>
        <v>0.5</v>
      </c>
      <c r="Z115" s="69">
        <f t="shared" si="77"/>
        <v>10000</v>
      </c>
      <c r="AA115" s="69">
        <f t="shared" ca="1" si="77"/>
        <v>9931.0583880213599</v>
      </c>
      <c r="AB115" s="69">
        <f t="shared" ca="1" si="65"/>
        <v>-68.94161197864014</v>
      </c>
      <c r="AC115" s="69">
        <f t="shared" ca="1" si="78"/>
        <v>109.36631130634518</v>
      </c>
      <c r="AD115" s="73">
        <f t="shared" si="71"/>
        <v>9.2999999999999687</v>
      </c>
      <c r="AE115" s="69">
        <f t="shared" si="80"/>
        <v>0.70000000000000007</v>
      </c>
      <c r="AF115" s="69">
        <f t="shared" si="80"/>
        <v>6.3000000000000007</v>
      </c>
      <c r="AG115" s="78">
        <f t="shared" si="80"/>
        <v>200</v>
      </c>
      <c r="AH115" s="60">
        <f t="shared" si="80"/>
        <v>50</v>
      </c>
      <c r="AI115" s="60">
        <f t="shared" si="80"/>
        <v>315.00000000000006</v>
      </c>
      <c r="AJ115" s="60">
        <f t="shared" si="80"/>
        <v>10315</v>
      </c>
      <c r="AK115" s="60">
        <f t="shared" si="80"/>
        <v>348.94161197863974</v>
      </c>
      <c r="AL115" s="60">
        <f t="shared" si="80"/>
        <v>6.9788322395727951</v>
      </c>
      <c r="AM115" s="60">
        <f t="shared" ca="1" si="80"/>
        <v>-176.3503701818438</v>
      </c>
      <c r="AN115" s="60">
        <f t="shared" ca="1" si="80"/>
        <v>-176.3503701818438</v>
      </c>
      <c r="AO115" s="60">
        <f t="shared" ca="1" si="80"/>
        <v>176.3503701818438</v>
      </c>
      <c r="AP115" s="63">
        <f t="shared" si="49"/>
        <v>35</v>
      </c>
      <c r="AQ115" s="62">
        <f t="shared" si="50"/>
        <v>1.8256808859755722</v>
      </c>
      <c r="AR115" s="62">
        <f t="shared" si="51"/>
        <v>91.28404429877861</v>
      </c>
      <c r="AS115" s="62">
        <f t="shared" si="52"/>
        <v>182.56808859755722</v>
      </c>
      <c r="AT115" s="62">
        <f t="shared" si="53"/>
        <v>-91.28404429877861</v>
      </c>
      <c r="AU115" s="62">
        <f t="shared" si="54"/>
        <v>456.42022149389305</v>
      </c>
      <c r="AV115" s="62">
        <f t="shared" si="55"/>
        <v>-182.56808859755722</v>
      </c>
      <c r="AW115" s="63">
        <f t="shared" si="67"/>
        <v>273.85213289633583</v>
      </c>
      <c r="AX115" s="61" t="str">
        <f t="shared" ca="1" si="56"/>
        <v>VINTO</v>
      </c>
      <c r="AY115" s="69">
        <f t="shared" ca="1" si="68"/>
        <v>10138.649629818156</v>
      </c>
      <c r="AZ115" s="51">
        <f t="shared" si="57"/>
        <v>638.98831009145033</v>
      </c>
      <c r="BA115" s="55">
        <f t="shared" ca="1" si="58"/>
        <v>6.4342418010771646E-2</v>
      </c>
      <c r="BB115" s="55">
        <f t="shared" ca="1" si="69"/>
        <v>3.9722328073962379</v>
      </c>
      <c r="BC115" s="64">
        <f t="shared" ca="1" si="59"/>
        <v>204.91052091769569</v>
      </c>
      <c r="BE115" s="52" t="str">
        <f t="shared" ca="1" si="60"/>
        <v/>
      </c>
      <c r="BF115" s="52">
        <f t="shared" ca="1" si="61"/>
        <v>9.2999999999999687</v>
      </c>
      <c r="BG115" s="52">
        <f t="shared" ca="1" si="62"/>
        <v>9.2999999999999687</v>
      </c>
      <c r="BH115" s="52">
        <f t="shared" ca="1" si="63"/>
        <v>9.2999999999999687</v>
      </c>
    </row>
    <row r="116" spans="19:60">
      <c r="S116" s="68">
        <f t="shared" si="79"/>
        <v>7</v>
      </c>
      <c r="T116" s="69">
        <f t="shared" si="79"/>
        <v>2</v>
      </c>
      <c r="U116" s="70">
        <f t="shared" si="76"/>
        <v>5</v>
      </c>
      <c r="V116" s="68">
        <f t="shared" si="77"/>
        <v>2</v>
      </c>
      <c r="W116" s="70">
        <f t="shared" si="77"/>
        <v>7</v>
      </c>
      <c r="X116" s="71">
        <f t="shared" si="77"/>
        <v>0.7142857142857143</v>
      </c>
      <c r="Y116" s="71">
        <f t="shared" si="77"/>
        <v>0.5</v>
      </c>
      <c r="Z116" s="69">
        <f t="shared" si="77"/>
        <v>10000</v>
      </c>
      <c r="AA116" s="69">
        <f t="shared" ca="1" si="77"/>
        <v>9931.0583880213599</v>
      </c>
      <c r="AB116" s="69">
        <f t="shared" ca="1" si="65"/>
        <v>-68.94161197864014</v>
      </c>
      <c r="AC116" s="69">
        <f t="shared" ca="1" si="78"/>
        <v>109.36631130634518</v>
      </c>
      <c r="AD116" s="73">
        <f t="shared" si="71"/>
        <v>9.1999999999999691</v>
      </c>
      <c r="AE116" s="69">
        <f t="shared" si="80"/>
        <v>0.70000000000000007</v>
      </c>
      <c r="AF116" s="69">
        <f t="shared" si="80"/>
        <v>6.3000000000000007</v>
      </c>
      <c r="AG116" s="78">
        <f t="shared" si="80"/>
        <v>200</v>
      </c>
      <c r="AH116" s="60">
        <f t="shared" si="80"/>
        <v>50</v>
      </c>
      <c r="AI116" s="60">
        <f t="shared" si="80"/>
        <v>315.00000000000006</v>
      </c>
      <c r="AJ116" s="60">
        <f t="shared" si="80"/>
        <v>10315</v>
      </c>
      <c r="AK116" s="60">
        <f t="shared" si="80"/>
        <v>348.94161197863974</v>
      </c>
      <c r="AL116" s="60">
        <f t="shared" si="80"/>
        <v>6.9788322395727951</v>
      </c>
      <c r="AM116" s="60">
        <f t="shared" ca="1" si="80"/>
        <v>-176.3503701818438</v>
      </c>
      <c r="AN116" s="60">
        <f t="shared" ca="1" si="80"/>
        <v>-176.3503701818438</v>
      </c>
      <c r="AO116" s="60">
        <f t="shared" ca="1" si="80"/>
        <v>176.3503701818438</v>
      </c>
      <c r="AP116" s="63">
        <f t="shared" si="49"/>
        <v>35</v>
      </c>
      <c r="AQ116" s="62">
        <f t="shared" si="50"/>
        <v>1.8346556782144372</v>
      </c>
      <c r="AR116" s="62">
        <f t="shared" si="51"/>
        <v>91.732783910721864</v>
      </c>
      <c r="AS116" s="62">
        <f t="shared" si="52"/>
        <v>183.46556782144373</v>
      </c>
      <c r="AT116" s="62">
        <f t="shared" si="53"/>
        <v>-91.732783910721864</v>
      </c>
      <c r="AU116" s="62">
        <f t="shared" si="54"/>
        <v>458.66391955360933</v>
      </c>
      <c r="AV116" s="62">
        <f t="shared" si="55"/>
        <v>-183.46556782144373</v>
      </c>
      <c r="AW116" s="63">
        <f t="shared" si="67"/>
        <v>275.19835173216563</v>
      </c>
      <c r="AX116" s="61" t="str">
        <f t="shared" ca="1" si="56"/>
        <v>VINTO</v>
      </c>
      <c r="AY116" s="69">
        <f t="shared" ca="1" si="68"/>
        <v>10138.649629818156</v>
      </c>
      <c r="AZ116" s="51">
        <f t="shared" si="57"/>
        <v>642.12948737505303</v>
      </c>
      <c r="BA116" s="55">
        <f t="shared" ca="1" si="58"/>
        <v>6.4658716350875209E-2</v>
      </c>
      <c r="BB116" s="55">
        <f t="shared" ca="1" si="69"/>
        <v>3.9917597490675019</v>
      </c>
      <c r="BC116" s="64">
        <f t="shared" ca="1" si="59"/>
        <v>206.25673975352549</v>
      </c>
      <c r="BE116" s="52" t="str">
        <f t="shared" ca="1" si="60"/>
        <v/>
      </c>
      <c r="BF116" s="52">
        <f t="shared" ca="1" si="61"/>
        <v>9.1999999999999691</v>
      </c>
      <c r="BG116" s="52">
        <f t="shared" ca="1" si="62"/>
        <v>9.1999999999999691</v>
      </c>
      <c r="BH116" s="52">
        <f t="shared" ca="1" si="63"/>
        <v>9.1999999999999691</v>
      </c>
    </row>
    <row r="117" spans="19:60">
      <c r="S117" s="68">
        <f t="shared" si="79"/>
        <v>7</v>
      </c>
      <c r="T117" s="69">
        <f t="shared" si="79"/>
        <v>2</v>
      </c>
      <c r="U117" s="70">
        <f t="shared" si="76"/>
        <v>5</v>
      </c>
      <c r="V117" s="68">
        <f t="shared" si="77"/>
        <v>2</v>
      </c>
      <c r="W117" s="70">
        <f t="shared" si="77"/>
        <v>7</v>
      </c>
      <c r="X117" s="71">
        <f t="shared" si="77"/>
        <v>0.7142857142857143</v>
      </c>
      <c r="Y117" s="71">
        <f t="shared" si="77"/>
        <v>0.5</v>
      </c>
      <c r="Z117" s="69">
        <f t="shared" si="77"/>
        <v>10000</v>
      </c>
      <c r="AA117" s="69">
        <f t="shared" ca="1" si="77"/>
        <v>9931.0583880213599</v>
      </c>
      <c r="AB117" s="69">
        <f t="shared" ca="1" si="65"/>
        <v>-68.94161197864014</v>
      </c>
      <c r="AC117" s="69">
        <f t="shared" ca="1" si="78"/>
        <v>109.36631130634518</v>
      </c>
      <c r="AD117" s="73">
        <f t="shared" si="71"/>
        <v>9.0999999999999694</v>
      </c>
      <c r="AE117" s="69">
        <f t="shared" si="80"/>
        <v>0.70000000000000007</v>
      </c>
      <c r="AF117" s="69">
        <f t="shared" si="80"/>
        <v>6.3000000000000007</v>
      </c>
      <c r="AG117" s="78">
        <f t="shared" si="80"/>
        <v>200</v>
      </c>
      <c r="AH117" s="60">
        <f t="shared" si="80"/>
        <v>50</v>
      </c>
      <c r="AI117" s="60">
        <f t="shared" si="80"/>
        <v>315.00000000000006</v>
      </c>
      <c r="AJ117" s="60">
        <f t="shared" si="80"/>
        <v>10315</v>
      </c>
      <c r="AK117" s="60">
        <f t="shared" si="80"/>
        <v>348.94161197863974</v>
      </c>
      <c r="AL117" s="60">
        <f t="shared" si="80"/>
        <v>6.9788322395727951</v>
      </c>
      <c r="AM117" s="60">
        <f t="shared" ca="1" si="80"/>
        <v>-176.3503701818438</v>
      </c>
      <c r="AN117" s="60">
        <f t="shared" ca="1" si="80"/>
        <v>-176.3503701818438</v>
      </c>
      <c r="AO117" s="60">
        <f t="shared" ca="1" si="80"/>
        <v>176.3503701818438</v>
      </c>
      <c r="AP117" s="63">
        <f t="shared" si="49"/>
        <v>35</v>
      </c>
      <c r="AQ117" s="62">
        <f t="shared" si="50"/>
        <v>1.8438277186343759</v>
      </c>
      <c r="AR117" s="62">
        <f t="shared" si="51"/>
        <v>92.191385931718798</v>
      </c>
      <c r="AS117" s="62">
        <f t="shared" si="52"/>
        <v>184.3827718634376</v>
      </c>
      <c r="AT117" s="62">
        <f t="shared" si="53"/>
        <v>-92.191385931718798</v>
      </c>
      <c r="AU117" s="62">
        <f t="shared" si="54"/>
        <v>460.95692965859399</v>
      </c>
      <c r="AV117" s="62">
        <f t="shared" si="55"/>
        <v>-184.3827718634376</v>
      </c>
      <c r="AW117" s="63">
        <f t="shared" si="67"/>
        <v>276.5741577951564</v>
      </c>
      <c r="AX117" s="61" t="str">
        <f t="shared" ca="1" si="56"/>
        <v>VINTO</v>
      </c>
      <c r="AY117" s="69">
        <f t="shared" ca="1" si="68"/>
        <v>10138.649629818156</v>
      </c>
      <c r="AZ117" s="51">
        <f t="shared" si="57"/>
        <v>645.33970152203165</v>
      </c>
      <c r="BA117" s="55">
        <f t="shared" ca="1" si="58"/>
        <v>6.4981966302849178E-2</v>
      </c>
      <c r="BB117" s="55">
        <f t="shared" ca="1" si="69"/>
        <v>4.0117158542919782</v>
      </c>
      <c r="BC117" s="64">
        <f t="shared" ca="1" si="59"/>
        <v>207.63254581651626</v>
      </c>
      <c r="BE117" s="52" t="str">
        <f t="shared" ca="1" si="60"/>
        <v/>
      </c>
      <c r="BF117" s="52">
        <f t="shared" ca="1" si="61"/>
        <v>9.0999999999999694</v>
      </c>
      <c r="BG117" s="52">
        <f t="shared" ca="1" si="62"/>
        <v>9.0999999999999694</v>
      </c>
      <c r="BH117" s="52">
        <f t="shared" ca="1" si="63"/>
        <v>9.0999999999999694</v>
      </c>
    </row>
    <row r="118" spans="19:60">
      <c r="S118" s="68">
        <f t="shared" si="79"/>
        <v>7</v>
      </c>
      <c r="T118" s="69">
        <f t="shared" si="79"/>
        <v>2</v>
      </c>
      <c r="U118" s="70">
        <f t="shared" si="76"/>
        <v>5</v>
      </c>
      <c r="V118" s="68">
        <f t="shared" si="77"/>
        <v>2</v>
      </c>
      <c r="W118" s="70">
        <f t="shared" si="77"/>
        <v>7</v>
      </c>
      <c r="X118" s="71">
        <f t="shared" si="77"/>
        <v>0.7142857142857143</v>
      </c>
      <c r="Y118" s="71">
        <f t="shared" si="77"/>
        <v>0.5</v>
      </c>
      <c r="Z118" s="69">
        <f t="shared" si="77"/>
        <v>10000</v>
      </c>
      <c r="AA118" s="69">
        <f t="shared" ca="1" si="77"/>
        <v>9931.0583880213599</v>
      </c>
      <c r="AB118" s="69">
        <f t="shared" ca="1" si="65"/>
        <v>-68.94161197864014</v>
      </c>
      <c r="AC118" s="69">
        <f t="shared" ca="1" si="78"/>
        <v>109.36631130634518</v>
      </c>
      <c r="AD118" s="73">
        <f t="shared" si="71"/>
        <v>8.9999999999999698</v>
      </c>
      <c r="AE118" s="69">
        <f t="shared" si="80"/>
        <v>0.70000000000000007</v>
      </c>
      <c r="AF118" s="69">
        <f t="shared" si="80"/>
        <v>6.3000000000000007</v>
      </c>
      <c r="AG118" s="78">
        <f t="shared" si="80"/>
        <v>200</v>
      </c>
      <c r="AH118" s="60">
        <f t="shared" si="80"/>
        <v>50</v>
      </c>
      <c r="AI118" s="60">
        <f t="shared" si="80"/>
        <v>315.00000000000006</v>
      </c>
      <c r="AJ118" s="60">
        <f t="shared" si="80"/>
        <v>10315</v>
      </c>
      <c r="AK118" s="60">
        <f t="shared" si="80"/>
        <v>348.94161197863974</v>
      </c>
      <c r="AL118" s="60">
        <f t="shared" si="80"/>
        <v>6.9788322395727951</v>
      </c>
      <c r="AM118" s="60">
        <f t="shared" ca="1" si="80"/>
        <v>-176.3503701818438</v>
      </c>
      <c r="AN118" s="60">
        <f t="shared" ca="1" si="80"/>
        <v>-176.3503701818438</v>
      </c>
      <c r="AO118" s="60">
        <f t="shared" ca="1" si="80"/>
        <v>176.3503701818438</v>
      </c>
      <c r="AP118" s="63">
        <f t="shared" si="49"/>
        <v>35</v>
      </c>
      <c r="AQ118" s="62">
        <f t="shared" si="50"/>
        <v>1.8532035821747579</v>
      </c>
      <c r="AR118" s="62">
        <f t="shared" si="51"/>
        <v>92.660179108737893</v>
      </c>
      <c r="AS118" s="62">
        <f t="shared" si="52"/>
        <v>185.32035821747579</v>
      </c>
      <c r="AT118" s="62">
        <f t="shared" si="53"/>
        <v>-92.660179108737893</v>
      </c>
      <c r="AU118" s="62">
        <f t="shared" si="54"/>
        <v>463.30089554368948</v>
      </c>
      <c r="AV118" s="62">
        <f t="shared" si="55"/>
        <v>-185.32035821747579</v>
      </c>
      <c r="AW118" s="63">
        <f t="shared" si="67"/>
        <v>277.98053732621372</v>
      </c>
      <c r="AX118" s="61" t="str">
        <f t="shared" ca="1" si="56"/>
        <v>VINTO</v>
      </c>
      <c r="AY118" s="69">
        <f t="shared" ca="1" si="68"/>
        <v>10138.649629818156</v>
      </c>
      <c r="AZ118" s="51">
        <f t="shared" si="57"/>
        <v>648.62125376116524</v>
      </c>
      <c r="BA118" s="55">
        <f t="shared" ca="1" si="58"/>
        <v>6.5312399587089218E-2</v>
      </c>
      <c r="BB118" s="55">
        <f t="shared" ca="1" si="69"/>
        <v>4.0321154285214442</v>
      </c>
      <c r="BC118" s="64">
        <f t="shared" ca="1" si="59"/>
        <v>209.03892534757358</v>
      </c>
      <c r="BE118" s="52" t="str">
        <f t="shared" ca="1" si="60"/>
        <v/>
      </c>
      <c r="BF118" s="52">
        <f t="shared" ca="1" si="61"/>
        <v>8.9999999999999698</v>
      </c>
      <c r="BG118" s="52">
        <f t="shared" ca="1" si="62"/>
        <v>8.9999999999999698</v>
      </c>
      <c r="BH118" s="52">
        <f t="shared" ca="1" si="63"/>
        <v>8.9999999999999698</v>
      </c>
    </row>
    <row r="119" spans="19:60">
      <c r="S119" s="68">
        <f t="shared" si="79"/>
        <v>7</v>
      </c>
      <c r="T119" s="69">
        <f t="shared" si="79"/>
        <v>2</v>
      </c>
      <c r="U119" s="70">
        <f t="shared" si="76"/>
        <v>5</v>
      </c>
      <c r="V119" s="68">
        <f t="shared" si="77"/>
        <v>2</v>
      </c>
      <c r="W119" s="70">
        <f t="shared" si="77"/>
        <v>7</v>
      </c>
      <c r="X119" s="71">
        <f t="shared" si="77"/>
        <v>0.7142857142857143</v>
      </c>
      <c r="Y119" s="71">
        <f t="shared" si="77"/>
        <v>0.5</v>
      </c>
      <c r="Z119" s="69">
        <f t="shared" si="77"/>
        <v>10000</v>
      </c>
      <c r="AA119" s="69">
        <f t="shared" ca="1" si="77"/>
        <v>9931.0583880213599</v>
      </c>
      <c r="AB119" s="69">
        <f t="shared" ca="1" si="65"/>
        <v>-68.94161197864014</v>
      </c>
      <c r="AC119" s="69">
        <f t="shared" ca="1" si="78"/>
        <v>109.36631130634518</v>
      </c>
      <c r="AD119" s="73">
        <f t="shared" si="71"/>
        <v>8.8999999999999702</v>
      </c>
      <c r="AE119" s="69">
        <f t="shared" si="80"/>
        <v>0.70000000000000007</v>
      </c>
      <c r="AF119" s="69">
        <f t="shared" si="80"/>
        <v>6.3000000000000007</v>
      </c>
      <c r="AG119" s="78">
        <f t="shared" si="80"/>
        <v>200</v>
      </c>
      <c r="AH119" s="60">
        <f t="shared" si="80"/>
        <v>50</v>
      </c>
      <c r="AI119" s="60">
        <f t="shared" si="80"/>
        <v>315.00000000000006</v>
      </c>
      <c r="AJ119" s="60">
        <f t="shared" si="80"/>
        <v>10315</v>
      </c>
      <c r="AK119" s="60">
        <f t="shared" si="80"/>
        <v>348.94161197863974</v>
      </c>
      <c r="AL119" s="60">
        <f t="shared" si="80"/>
        <v>6.9788322395727951</v>
      </c>
      <c r="AM119" s="60">
        <f t="shared" ca="1" si="80"/>
        <v>-176.3503701818438</v>
      </c>
      <c r="AN119" s="60">
        <f t="shared" ca="1" si="80"/>
        <v>-176.3503701818438</v>
      </c>
      <c r="AO119" s="60">
        <f t="shared" ca="1" si="80"/>
        <v>176.3503701818438</v>
      </c>
      <c r="AP119" s="63">
        <f t="shared" si="49"/>
        <v>35</v>
      </c>
      <c r="AQ119" s="62">
        <f t="shared" si="50"/>
        <v>1.8627901392778452</v>
      </c>
      <c r="AR119" s="62">
        <f t="shared" si="51"/>
        <v>93.139506963892259</v>
      </c>
      <c r="AS119" s="62">
        <f t="shared" si="52"/>
        <v>186.27901392778452</v>
      </c>
      <c r="AT119" s="62">
        <f t="shared" si="53"/>
        <v>-93.139506963892259</v>
      </c>
      <c r="AU119" s="62">
        <f t="shared" si="54"/>
        <v>465.69753481946128</v>
      </c>
      <c r="AV119" s="62">
        <f t="shared" si="55"/>
        <v>-186.27901392778452</v>
      </c>
      <c r="AW119" s="63">
        <f t="shared" si="67"/>
        <v>279.41852089167674</v>
      </c>
      <c r="AX119" s="61" t="str">
        <f t="shared" ca="1" si="56"/>
        <v>VINTO</v>
      </c>
      <c r="AY119" s="69">
        <f t="shared" ca="1" si="68"/>
        <v>10138.649629818156</v>
      </c>
      <c r="AZ119" s="51">
        <f t="shared" si="57"/>
        <v>651.97654874724583</v>
      </c>
      <c r="BA119" s="55">
        <f t="shared" ca="1" si="58"/>
        <v>6.565025833839086E-2</v>
      </c>
      <c r="BB119" s="55">
        <f t="shared" ca="1" si="69"/>
        <v>4.0529734201493239</v>
      </c>
      <c r="BC119" s="64">
        <f t="shared" ca="1" si="59"/>
        <v>210.4769089130366</v>
      </c>
      <c r="BE119" s="52" t="str">
        <f t="shared" ca="1" si="60"/>
        <v/>
      </c>
      <c r="BF119" s="52">
        <f t="shared" ca="1" si="61"/>
        <v>8.8999999999999702</v>
      </c>
      <c r="BG119" s="52">
        <f t="shared" ca="1" si="62"/>
        <v>8.8999999999999702</v>
      </c>
      <c r="BH119" s="52">
        <f t="shared" ca="1" si="63"/>
        <v>8.8999999999999702</v>
      </c>
    </row>
    <row r="120" spans="19:60">
      <c r="S120" s="68">
        <f t="shared" si="79"/>
        <v>7</v>
      </c>
      <c r="T120" s="69">
        <f t="shared" si="79"/>
        <v>2</v>
      </c>
      <c r="U120" s="70">
        <f t="shared" si="76"/>
        <v>5</v>
      </c>
      <c r="V120" s="68">
        <f t="shared" si="77"/>
        <v>2</v>
      </c>
      <c r="W120" s="70">
        <f t="shared" si="77"/>
        <v>7</v>
      </c>
      <c r="X120" s="71">
        <f t="shared" si="77"/>
        <v>0.7142857142857143</v>
      </c>
      <c r="Y120" s="71">
        <f t="shared" si="77"/>
        <v>0.5</v>
      </c>
      <c r="Z120" s="69">
        <f t="shared" si="77"/>
        <v>10000</v>
      </c>
      <c r="AA120" s="69">
        <f t="shared" ca="1" si="77"/>
        <v>9931.0583880213599</v>
      </c>
      <c r="AB120" s="69">
        <f t="shared" ca="1" si="65"/>
        <v>-68.94161197864014</v>
      </c>
      <c r="AC120" s="69">
        <f t="shared" ca="1" si="78"/>
        <v>109.36631130634518</v>
      </c>
      <c r="AD120" s="73">
        <f t="shared" si="71"/>
        <v>8.7999999999999705</v>
      </c>
      <c r="AE120" s="69">
        <f t="shared" si="80"/>
        <v>0.70000000000000007</v>
      </c>
      <c r="AF120" s="69">
        <f t="shared" si="80"/>
        <v>6.3000000000000007</v>
      </c>
      <c r="AG120" s="78">
        <f t="shared" si="80"/>
        <v>200</v>
      </c>
      <c r="AH120" s="60">
        <f t="shared" si="80"/>
        <v>50</v>
      </c>
      <c r="AI120" s="60">
        <f t="shared" si="80"/>
        <v>315.00000000000006</v>
      </c>
      <c r="AJ120" s="60">
        <f t="shared" si="80"/>
        <v>10315</v>
      </c>
      <c r="AK120" s="60">
        <f t="shared" si="80"/>
        <v>348.94161197863974</v>
      </c>
      <c r="AL120" s="60">
        <f t="shared" si="80"/>
        <v>6.9788322395727951</v>
      </c>
      <c r="AM120" s="60">
        <f t="shared" ca="1" si="80"/>
        <v>-176.3503701818438</v>
      </c>
      <c r="AN120" s="60">
        <f t="shared" ca="1" si="80"/>
        <v>-176.3503701818438</v>
      </c>
      <c r="AO120" s="60">
        <f t="shared" ca="1" si="80"/>
        <v>176.3503701818438</v>
      </c>
      <c r="AP120" s="63">
        <f t="shared" si="49"/>
        <v>35</v>
      </c>
      <c r="AQ120" s="62">
        <f t="shared" si="50"/>
        <v>1.8725945726787296</v>
      </c>
      <c r="AR120" s="62">
        <f t="shared" si="51"/>
        <v>93.62972863393648</v>
      </c>
      <c r="AS120" s="62">
        <f t="shared" si="52"/>
        <v>187.25945726787296</v>
      </c>
      <c r="AT120" s="62">
        <f t="shared" si="53"/>
        <v>-93.62972863393648</v>
      </c>
      <c r="AU120" s="62">
        <f t="shared" si="54"/>
        <v>468.14864316968237</v>
      </c>
      <c r="AV120" s="62">
        <f t="shared" si="55"/>
        <v>-187.25945726787296</v>
      </c>
      <c r="AW120" s="63">
        <f t="shared" si="67"/>
        <v>280.88918590180941</v>
      </c>
      <c r="AX120" s="61" t="str">
        <f t="shared" ca="1" si="56"/>
        <v>VINTO</v>
      </c>
      <c r="AY120" s="69">
        <f t="shared" ca="1" si="68"/>
        <v>10138.649629818156</v>
      </c>
      <c r="AZ120" s="51">
        <f t="shared" si="57"/>
        <v>655.40810043755539</v>
      </c>
      <c r="BA120" s="55">
        <f t="shared" ca="1" si="58"/>
        <v>6.5995795697676621E-2</v>
      </c>
      <c r="BB120" s="55">
        <f t="shared" ca="1" si="69"/>
        <v>4.0743054570414747</v>
      </c>
      <c r="BC120" s="64">
        <f t="shared" ca="1" si="59"/>
        <v>211.94757392316927</v>
      </c>
      <c r="BE120" s="52" t="str">
        <f t="shared" ca="1" si="60"/>
        <v/>
      </c>
      <c r="BF120" s="52">
        <f t="shared" ca="1" si="61"/>
        <v>8.7999999999999705</v>
      </c>
      <c r="BG120" s="52">
        <f t="shared" ca="1" si="62"/>
        <v>8.7999999999999705</v>
      </c>
      <c r="BH120" s="52">
        <f t="shared" ca="1" si="63"/>
        <v>8.7999999999999705</v>
      </c>
    </row>
    <row r="121" spans="19:60">
      <c r="S121" s="68">
        <f t="shared" si="79"/>
        <v>7</v>
      </c>
      <c r="T121" s="69">
        <f t="shared" si="79"/>
        <v>2</v>
      </c>
      <c r="U121" s="70">
        <f t="shared" si="76"/>
        <v>5</v>
      </c>
      <c r="V121" s="68">
        <f t="shared" ref="V121:AA136" si="81">V120</f>
        <v>2</v>
      </c>
      <c r="W121" s="70">
        <f t="shared" si="81"/>
        <v>7</v>
      </c>
      <c r="X121" s="71">
        <f t="shared" si="81"/>
        <v>0.7142857142857143</v>
      </c>
      <c r="Y121" s="71">
        <f t="shared" si="81"/>
        <v>0.5</v>
      </c>
      <c r="Z121" s="69">
        <f t="shared" si="81"/>
        <v>10000</v>
      </c>
      <c r="AA121" s="69">
        <f t="shared" ca="1" si="81"/>
        <v>9931.0583880213599</v>
      </c>
      <c r="AB121" s="69">
        <f t="shared" ca="1" si="65"/>
        <v>-68.94161197864014</v>
      </c>
      <c r="AC121" s="69">
        <f t="shared" ca="1" si="78"/>
        <v>109.36631130634518</v>
      </c>
      <c r="AD121" s="73">
        <f t="shared" si="71"/>
        <v>8.6999999999999709</v>
      </c>
      <c r="AE121" s="69">
        <f t="shared" si="80"/>
        <v>0.70000000000000007</v>
      </c>
      <c r="AF121" s="69">
        <f t="shared" si="80"/>
        <v>6.3000000000000007</v>
      </c>
      <c r="AG121" s="78">
        <f t="shared" si="80"/>
        <v>200</v>
      </c>
      <c r="AH121" s="60">
        <f t="shared" si="80"/>
        <v>50</v>
      </c>
      <c r="AI121" s="60">
        <f t="shared" si="80"/>
        <v>315.00000000000006</v>
      </c>
      <c r="AJ121" s="60">
        <f t="shared" si="80"/>
        <v>10315</v>
      </c>
      <c r="AK121" s="60">
        <f t="shared" si="80"/>
        <v>348.94161197863974</v>
      </c>
      <c r="AL121" s="60">
        <f t="shared" si="80"/>
        <v>6.9788322395727951</v>
      </c>
      <c r="AM121" s="60">
        <f t="shared" ca="1" si="80"/>
        <v>-176.3503701818438</v>
      </c>
      <c r="AN121" s="60">
        <f t="shared" ca="1" si="80"/>
        <v>-176.3503701818438</v>
      </c>
      <c r="AO121" s="60">
        <f t="shared" ca="1" si="80"/>
        <v>176.3503701818438</v>
      </c>
      <c r="AP121" s="63">
        <f t="shared" si="49"/>
        <v>35</v>
      </c>
      <c r="AQ121" s="62">
        <f t="shared" si="50"/>
        <v>1.8826243953531978</v>
      </c>
      <c r="AR121" s="62">
        <f t="shared" si="51"/>
        <v>94.131219767659886</v>
      </c>
      <c r="AS121" s="62">
        <f t="shared" si="52"/>
        <v>188.26243953531977</v>
      </c>
      <c r="AT121" s="62">
        <f t="shared" si="53"/>
        <v>-94.131219767659886</v>
      </c>
      <c r="AU121" s="62">
        <f t="shared" si="54"/>
        <v>470.65609883829944</v>
      </c>
      <c r="AV121" s="62">
        <f t="shared" si="55"/>
        <v>-188.26243953531977</v>
      </c>
      <c r="AW121" s="63">
        <f t="shared" si="67"/>
        <v>282.3936593029797</v>
      </c>
      <c r="AX121" s="61" t="str">
        <f t="shared" ca="1" si="56"/>
        <v>VINTO</v>
      </c>
      <c r="AY121" s="69">
        <f t="shared" ca="1" si="68"/>
        <v>10138.649629818156</v>
      </c>
      <c r="AZ121" s="51">
        <f t="shared" si="57"/>
        <v>658.91853837361919</v>
      </c>
      <c r="BA121" s="55">
        <f t="shared" ca="1" si="58"/>
        <v>6.634927644453216E-2</v>
      </c>
      <c r="BB121" s="55">
        <f t="shared" ca="1" si="69"/>
        <v>4.096127885586319</v>
      </c>
      <c r="BC121" s="64">
        <f t="shared" ca="1" si="59"/>
        <v>213.45204732433956</v>
      </c>
      <c r="BE121" s="52" t="str">
        <f t="shared" ca="1" si="60"/>
        <v/>
      </c>
      <c r="BF121" s="52">
        <f t="shared" ca="1" si="61"/>
        <v>8.6999999999999709</v>
      </c>
      <c r="BG121" s="52">
        <f t="shared" ca="1" si="62"/>
        <v>8.6999999999999709</v>
      </c>
      <c r="BH121" s="52">
        <f t="shared" ca="1" si="63"/>
        <v>8.6999999999999709</v>
      </c>
    </row>
    <row r="122" spans="19:60">
      <c r="S122" s="68">
        <f t="shared" ref="S122:T137" si="82">S121</f>
        <v>7</v>
      </c>
      <c r="T122" s="69">
        <f t="shared" si="82"/>
        <v>2</v>
      </c>
      <c r="U122" s="70">
        <f t="shared" si="76"/>
        <v>5</v>
      </c>
      <c r="V122" s="68">
        <f t="shared" si="81"/>
        <v>2</v>
      </c>
      <c r="W122" s="70">
        <f t="shared" si="81"/>
        <v>7</v>
      </c>
      <c r="X122" s="71">
        <f t="shared" si="81"/>
        <v>0.7142857142857143</v>
      </c>
      <c r="Y122" s="71">
        <f t="shared" si="81"/>
        <v>0.5</v>
      </c>
      <c r="Z122" s="69">
        <f t="shared" si="81"/>
        <v>10000</v>
      </c>
      <c r="AA122" s="69">
        <f t="shared" ca="1" si="81"/>
        <v>9931.0583880213599</v>
      </c>
      <c r="AB122" s="69">
        <f t="shared" ca="1" si="65"/>
        <v>-68.94161197864014</v>
      </c>
      <c r="AC122" s="69">
        <f t="shared" ca="1" si="78"/>
        <v>109.36631130634518</v>
      </c>
      <c r="AD122" s="73">
        <f t="shared" si="71"/>
        <v>8.5999999999999712</v>
      </c>
      <c r="AE122" s="69">
        <f t="shared" ref="AE122:AO137" si="83">AE121</f>
        <v>0.70000000000000007</v>
      </c>
      <c r="AF122" s="69">
        <f t="shared" si="83"/>
        <v>6.3000000000000007</v>
      </c>
      <c r="AG122" s="78">
        <f t="shared" si="83"/>
        <v>200</v>
      </c>
      <c r="AH122" s="60">
        <f t="shared" si="83"/>
        <v>50</v>
      </c>
      <c r="AI122" s="60">
        <f t="shared" si="83"/>
        <v>315.00000000000006</v>
      </c>
      <c r="AJ122" s="60">
        <f t="shared" si="83"/>
        <v>10315</v>
      </c>
      <c r="AK122" s="60">
        <f t="shared" si="83"/>
        <v>348.94161197863974</v>
      </c>
      <c r="AL122" s="60">
        <f t="shared" si="83"/>
        <v>6.9788322395727951</v>
      </c>
      <c r="AM122" s="60">
        <f t="shared" ca="1" si="83"/>
        <v>-176.3503701818438</v>
      </c>
      <c r="AN122" s="60">
        <f t="shared" ca="1" si="83"/>
        <v>-176.3503701818438</v>
      </c>
      <c r="AO122" s="60">
        <f t="shared" ca="1" si="83"/>
        <v>176.3503701818438</v>
      </c>
      <c r="AP122" s="63">
        <f t="shared" si="49"/>
        <v>35</v>
      </c>
      <c r="AQ122" s="62">
        <f t="shared" si="50"/>
        <v>1.89288746971777</v>
      </c>
      <c r="AR122" s="62">
        <f t="shared" si="51"/>
        <v>94.644373485888494</v>
      </c>
      <c r="AS122" s="62">
        <f t="shared" si="52"/>
        <v>189.28874697177699</v>
      </c>
      <c r="AT122" s="62">
        <f t="shared" si="53"/>
        <v>-94.644373485888494</v>
      </c>
      <c r="AU122" s="62">
        <f t="shared" si="54"/>
        <v>473.22186742944245</v>
      </c>
      <c r="AV122" s="62">
        <f t="shared" si="55"/>
        <v>-189.28874697177699</v>
      </c>
      <c r="AW122" s="63">
        <f t="shared" si="67"/>
        <v>283.9331204576655</v>
      </c>
      <c r="AX122" s="61" t="str">
        <f t="shared" ca="1" si="56"/>
        <v>VINTO</v>
      </c>
      <c r="AY122" s="69">
        <f t="shared" ca="1" si="68"/>
        <v>10138.649629818156</v>
      </c>
      <c r="AZ122" s="51">
        <f t="shared" si="57"/>
        <v>662.51061440121941</v>
      </c>
      <c r="BA122" s="55">
        <f t="shared" ca="1" si="58"/>
        <v>6.6710977673872726E-2</v>
      </c>
      <c r="BB122" s="55">
        <f t="shared" ca="1" si="69"/>
        <v>4.1184578124694156</v>
      </c>
      <c r="BC122" s="64">
        <f t="shared" ca="1" si="59"/>
        <v>214.99150847902536</v>
      </c>
      <c r="BE122" s="52" t="str">
        <f t="shared" ca="1" si="60"/>
        <v/>
      </c>
      <c r="BF122" s="52">
        <f t="shared" ca="1" si="61"/>
        <v>8.5999999999999712</v>
      </c>
      <c r="BG122" s="52">
        <f t="shared" ca="1" si="62"/>
        <v>8.5999999999999712</v>
      </c>
      <c r="BH122" s="52">
        <f t="shared" ca="1" si="63"/>
        <v>8.5999999999999712</v>
      </c>
    </row>
    <row r="123" spans="19:60">
      <c r="S123" s="68">
        <f t="shared" si="82"/>
        <v>7</v>
      </c>
      <c r="T123" s="69">
        <f t="shared" si="82"/>
        <v>2</v>
      </c>
      <c r="U123" s="70">
        <f t="shared" si="76"/>
        <v>5</v>
      </c>
      <c r="V123" s="68">
        <f t="shared" si="81"/>
        <v>2</v>
      </c>
      <c r="W123" s="70">
        <f t="shared" si="81"/>
        <v>7</v>
      </c>
      <c r="X123" s="71">
        <f t="shared" si="81"/>
        <v>0.7142857142857143</v>
      </c>
      <c r="Y123" s="71">
        <f t="shared" si="81"/>
        <v>0.5</v>
      </c>
      <c r="Z123" s="69">
        <f t="shared" si="81"/>
        <v>10000</v>
      </c>
      <c r="AA123" s="69">
        <f t="shared" ca="1" si="81"/>
        <v>9931.0583880213599</v>
      </c>
      <c r="AB123" s="69">
        <f t="shared" ca="1" si="65"/>
        <v>-68.94161197864014</v>
      </c>
      <c r="AC123" s="69">
        <f t="shared" ca="1" si="78"/>
        <v>109.36631130634518</v>
      </c>
      <c r="AD123" s="73">
        <f t="shared" si="71"/>
        <v>8.4999999999999716</v>
      </c>
      <c r="AE123" s="69">
        <f t="shared" si="83"/>
        <v>0.70000000000000007</v>
      </c>
      <c r="AF123" s="69">
        <f t="shared" si="83"/>
        <v>6.3000000000000007</v>
      </c>
      <c r="AG123" s="78">
        <f t="shared" si="83"/>
        <v>200</v>
      </c>
      <c r="AH123" s="60">
        <f t="shared" si="83"/>
        <v>50</v>
      </c>
      <c r="AI123" s="60">
        <f t="shared" si="83"/>
        <v>315.00000000000006</v>
      </c>
      <c r="AJ123" s="60">
        <f t="shared" si="83"/>
        <v>10315</v>
      </c>
      <c r="AK123" s="60">
        <f t="shared" si="83"/>
        <v>348.94161197863974</v>
      </c>
      <c r="AL123" s="60">
        <f t="shared" si="83"/>
        <v>6.9788322395727951</v>
      </c>
      <c r="AM123" s="60">
        <f t="shared" ca="1" si="83"/>
        <v>-176.3503701818438</v>
      </c>
      <c r="AN123" s="60">
        <f t="shared" ca="1" si="83"/>
        <v>-176.3503701818438</v>
      </c>
      <c r="AO123" s="60">
        <f t="shared" ca="1" si="83"/>
        <v>176.3503701818438</v>
      </c>
      <c r="AP123" s="63">
        <f t="shared" si="49"/>
        <v>35</v>
      </c>
      <c r="AQ123" s="62">
        <f t="shared" si="50"/>
        <v>1.9033920281850376</v>
      </c>
      <c r="AR123" s="62">
        <f t="shared" si="51"/>
        <v>95.169601409251882</v>
      </c>
      <c r="AS123" s="62">
        <f t="shared" si="52"/>
        <v>190.33920281850376</v>
      </c>
      <c r="AT123" s="62">
        <f t="shared" si="53"/>
        <v>-95.169601409251882</v>
      </c>
      <c r="AU123" s="62">
        <f t="shared" si="54"/>
        <v>475.8480070462594</v>
      </c>
      <c r="AV123" s="62">
        <f t="shared" si="55"/>
        <v>-190.33920281850376</v>
      </c>
      <c r="AW123" s="63">
        <f t="shared" si="67"/>
        <v>285.5088042277556</v>
      </c>
      <c r="AX123" s="61" t="str">
        <f t="shared" ca="1" si="56"/>
        <v>VINTO</v>
      </c>
      <c r="AY123" s="69">
        <f t="shared" ca="1" si="68"/>
        <v>10138.649629818156</v>
      </c>
      <c r="AZ123" s="51">
        <f t="shared" si="57"/>
        <v>666.18720986476319</v>
      </c>
      <c r="BA123" s="55">
        <f t="shared" ca="1" si="58"/>
        <v>6.7081189520374243E-2</v>
      </c>
      <c r="BB123" s="55">
        <f t="shared" ca="1" si="69"/>
        <v>4.1413131493968178</v>
      </c>
      <c r="BC123" s="64">
        <f t="shared" ca="1" si="59"/>
        <v>216.56719224911546</v>
      </c>
      <c r="BE123" s="52" t="str">
        <f t="shared" ca="1" si="60"/>
        <v/>
      </c>
      <c r="BF123" s="52">
        <f t="shared" ca="1" si="61"/>
        <v>8.4999999999999716</v>
      </c>
      <c r="BG123" s="52">
        <f t="shared" ca="1" si="62"/>
        <v>8.4999999999999716</v>
      </c>
      <c r="BH123" s="52">
        <f t="shared" ca="1" si="63"/>
        <v>8.4999999999999716</v>
      </c>
    </row>
    <row r="124" spans="19:60">
      <c r="S124" s="68">
        <f t="shared" si="82"/>
        <v>7</v>
      </c>
      <c r="T124" s="69">
        <f t="shared" si="82"/>
        <v>2</v>
      </c>
      <c r="U124" s="70">
        <f t="shared" si="76"/>
        <v>5</v>
      </c>
      <c r="V124" s="68">
        <f t="shared" si="81"/>
        <v>2</v>
      </c>
      <c r="W124" s="70">
        <f t="shared" si="81"/>
        <v>7</v>
      </c>
      <c r="X124" s="71">
        <f t="shared" si="81"/>
        <v>0.7142857142857143</v>
      </c>
      <c r="Y124" s="71">
        <f t="shared" si="81"/>
        <v>0.5</v>
      </c>
      <c r="Z124" s="69">
        <f t="shared" si="81"/>
        <v>10000</v>
      </c>
      <c r="AA124" s="69">
        <f t="shared" ca="1" si="81"/>
        <v>9931.0583880213599</v>
      </c>
      <c r="AB124" s="69">
        <f t="shared" ca="1" si="65"/>
        <v>-68.94161197864014</v>
      </c>
      <c r="AC124" s="69">
        <f t="shared" ca="1" si="78"/>
        <v>109.36631130634518</v>
      </c>
      <c r="AD124" s="73">
        <f t="shared" si="71"/>
        <v>8.3999999999999719</v>
      </c>
      <c r="AE124" s="69">
        <f t="shared" si="83"/>
        <v>0.70000000000000007</v>
      </c>
      <c r="AF124" s="69">
        <f t="shared" si="83"/>
        <v>6.3000000000000007</v>
      </c>
      <c r="AG124" s="78">
        <f t="shared" si="83"/>
        <v>200</v>
      </c>
      <c r="AH124" s="60">
        <f t="shared" si="83"/>
        <v>50</v>
      </c>
      <c r="AI124" s="60">
        <f t="shared" si="83"/>
        <v>315.00000000000006</v>
      </c>
      <c r="AJ124" s="60">
        <f t="shared" si="83"/>
        <v>10315</v>
      </c>
      <c r="AK124" s="60">
        <f t="shared" si="83"/>
        <v>348.94161197863974</v>
      </c>
      <c r="AL124" s="60">
        <f t="shared" si="83"/>
        <v>6.9788322395727951</v>
      </c>
      <c r="AM124" s="60">
        <f t="shared" ca="1" si="83"/>
        <v>-176.3503701818438</v>
      </c>
      <c r="AN124" s="60">
        <f t="shared" ca="1" si="83"/>
        <v>-176.3503701818438</v>
      </c>
      <c r="AO124" s="60">
        <f t="shared" ca="1" si="83"/>
        <v>176.3503701818438</v>
      </c>
      <c r="AP124" s="63">
        <f t="shared" si="49"/>
        <v>35</v>
      </c>
      <c r="AQ124" s="62">
        <f t="shared" si="50"/>
        <v>1.9141466951872406</v>
      </c>
      <c r="AR124" s="62">
        <f t="shared" si="51"/>
        <v>95.707334759362027</v>
      </c>
      <c r="AS124" s="62">
        <f t="shared" si="52"/>
        <v>191.41466951872405</v>
      </c>
      <c r="AT124" s="62">
        <f t="shared" si="53"/>
        <v>-95.707334759362027</v>
      </c>
      <c r="AU124" s="62">
        <f t="shared" si="54"/>
        <v>478.53667379681013</v>
      </c>
      <c r="AV124" s="62">
        <f t="shared" si="55"/>
        <v>-191.41466951872405</v>
      </c>
      <c r="AW124" s="63">
        <f t="shared" si="67"/>
        <v>287.12200427808608</v>
      </c>
      <c r="AX124" s="61" t="str">
        <f t="shared" ca="1" si="56"/>
        <v>VINTO</v>
      </c>
      <c r="AY124" s="69">
        <f t="shared" ca="1" si="68"/>
        <v>10138.649629818156</v>
      </c>
      <c r="AZ124" s="51">
        <f t="shared" si="57"/>
        <v>669.95134331553413</v>
      </c>
      <c r="BA124" s="55">
        <f t="shared" ca="1" si="58"/>
        <v>6.7460215934649598E-2</v>
      </c>
      <c r="BB124" s="55">
        <f t="shared" ca="1" si="69"/>
        <v>4.1647126610129712</v>
      </c>
      <c r="BC124" s="64">
        <f t="shared" ca="1" si="59"/>
        <v>218.18039229944594</v>
      </c>
      <c r="BE124" s="52" t="str">
        <f t="shared" ca="1" si="60"/>
        <v/>
      </c>
      <c r="BF124" s="52">
        <f t="shared" ca="1" si="61"/>
        <v>8.3999999999999719</v>
      </c>
      <c r="BG124" s="52">
        <f t="shared" ca="1" si="62"/>
        <v>8.3999999999999719</v>
      </c>
      <c r="BH124" s="52">
        <f t="shared" ca="1" si="63"/>
        <v>8.3999999999999719</v>
      </c>
    </row>
    <row r="125" spans="19:60">
      <c r="S125" s="68">
        <f t="shared" si="82"/>
        <v>7</v>
      </c>
      <c r="T125" s="69">
        <f t="shared" si="82"/>
        <v>2</v>
      </c>
      <c r="U125" s="70">
        <f t="shared" si="76"/>
        <v>5</v>
      </c>
      <c r="V125" s="68">
        <f t="shared" si="81"/>
        <v>2</v>
      </c>
      <c r="W125" s="70">
        <f t="shared" si="81"/>
        <v>7</v>
      </c>
      <c r="X125" s="71">
        <f t="shared" si="81"/>
        <v>0.7142857142857143</v>
      </c>
      <c r="Y125" s="71">
        <f t="shared" si="81"/>
        <v>0.5</v>
      </c>
      <c r="Z125" s="69">
        <f t="shared" si="81"/>
        <v>10000</v>
      </c>
      <c r="AA125" s="69">
        <f t="shared" ca="1" si="81"/>
        <v>9931.0583880213599</v>
      </c>
      <c r="AB125" s="69">
        <f t="shared" ca="1" si="65"/>
        <v>-68.94161197864014</v>
      </c>
      <c r="AC125" s="69">
        <f t="shared" ca="1" si="78"/>
        <v>109.36631130634518</v>
      </c>
      <c r="AD125" s="73">
        <f t="shared" si="71"/>
        <v>8.2999999999999723</v>
      </c>
      <c r="AE125" s="69">
        <f t="shared" si="83"/>
        <v>0.70000000000000007</v>
      </c>
      <c r="AF125" s="69">
        <f t="shared" si="83"/>
        <v>6.3000000000000007</v>
      </c>
      <c r="AG125" s="78">
        <f t="shared" si="83"/>
        <v>200</v>
      </c>
      <c r="AH125" s="60">
        <f t="shared" si="83"/>
        <v>50</v>
      </c>
      <c r="AI125" s="60">
        <f t="shared" si="83"/>
        <v>315.00000000000006</v>
      </c>
      <c r="AJ125" s="60">
        <f t="shared" si="83"/>
        <v>10315</v>
      </c>
      <c r="AK125" s="60">
        <f t="shared" si="83"/>
        <v>348.94161197863974</v>
      </c>
      <c r="AL125" s="60">
        <f t="shared" si="83"/>
        <v>6.9788322395727951</v>
      </c>
      <c r="AM125" s="60">
        <f t="shared" ca="1" si="83"/>
        <v>-176.3503701818438</v>
      </c>
      <c r="AN125" s="60">
        <f t="shared" ca="1" si="83"/>
        <v>-176.3503701818438</v>
      </c>
      <c r="AO125" s="60">
        <f t="shared" ca="1" si="83"/>
        <v>176.3503701818438</v>
      </c>
      <c r="AP125" s="63">
        <f t="shared" si="49"/>
        <v>35</v>
      </c>
      <c r="AQ125" s="62">
        <f t="shared" si="50"/>
        <v>1.9251605107919061</v>
      </c>
      <c r="AR125" s="62">
        <f t="shared" si="51"/>
        <v>96.258025539595309</v>
      </c>
      <c r="AS125" s="62">
        <f t="shared" si="52"/>
        <v>192.51605107919062</v>
      </c>
      <c r="AT125" s="62">
        <f t="shared" si="53"/>
        <v>-96.258025539595309</v>
      </c>
      <c r="AU125" s="62">
        <f t="shared" si="54"/>
        <v>481.29012769797657</v>
      </c>
      <c r="AV125" s="62">
        <f t="shared" si="55"/>
        <v>-192.51605107919062</v>
      </c>
      <c r="AW125" s="63">
        <f t="shared" si="67"/>
        <v>288.77407661878595</v>
      </c>
      <c r="AX125" s="61" t="str">
        <f t="shared" ca="1" si="56"/>
        <v>VINTO</v>
      </c>
      <c r="AY125" s="69">
        <f t="shared" ca="1" si="68"/>
        <v>10138.649629818156</v>
      </c>
      <c r="AZ125" s="51">
        <f t="shared" si="57"/>
        <v>673.80617877716713</v>
      </c>
      <c r="BA125" s="55">
        <f t="shared" ca="1" si="58"/>
        <v>6.7848375515534021E-2</v>
      </c>
      <c r="BB125" s="55">
        <f t="shared" ca="1" si="69"/>
        <v>4.1886760162825247</v>
      </c>
      <c r="BC125" s="64">
        <f t="shared" ca="1" si="59"/>
        <v>219.83246464014582</v>
      </c>
      <c r="BE125" s="52" t="str">
        <f t="shared" ca="1" si="60"/>
        <v/>
      </c>
      <c r="BF125" s="52">
        <f t="shared" ca="1" si="61"/>
        <v>8.2999999999999723</v>
      </c>
      <c r="BG125" s="52">
        <f t="shared" ca="1" si="62"/>
        <v>8.2999999999999723</v>
      </c>
      <c r="BH125" s="52">
        <f t="shared" ca="1" si="63"/>
        <v>8.2999999999999723</v>
      </c>
    </row>
    <row r="126" spans="19:60">
      <c r="S126" s="68">
        <f t="shared" si="82"/>
        <v>7</v>
      </c>
      <c r="T126" s="69">
        <f t="shared" si="82"/>
        <v>2</v>
      </c>
      <c r="U126" s="70">
        <f t="shared" si="76"/>
        <v>5</v>
      </c>
      <c r="V126" s="68">
        <f t="shared" si="81"/>
        <v>2</v>
      </c>
      <c r="W126" s="70">
        <f t="shared" si="81"/>
        <v>7</v>
      </c>
      <c r="X126" s="71">
        <f t="shared" si="81"/>
        <v>0.7142857142857143</v>
      </c>
      <c r="Y126" s="71">
        <f t="shared" si="81"/>
        <v>0.5</v>
      </c>
      <c r="Z126" s="69">
        <f t="shared" si="81"/>
        <v>10000</v>
      </c>
      <c r="AA126" s="69">
        <f t="shared" ca="1" si="81"/>
        <v>9931.0583880213599</v>
      </c>
      <c r="AB126" s="69">
        <f t="shared" ca="1" si="65"/>
        <v>-68.94161197864014</v>
      </c>
      <c r="AC126" s="69">
        <f t="shared" ca="1" si="78"/>
        <v>109.36631130634518</v>
      </c>
      <c r="AD126" s="73">
        <f t="shared" si="71"/>
        <v>8.1999999999999726</v>
      </c>
      <c r="AE126" s="69">
        <f t="shared" si="83"/>
        <v>0.70000000000000007</v>
      </c>
      <c r="AF126" s="69">
        <f t="shared" si="83"/>
        <v>6.3000000000000007</v>
      </c>
      <c r="AG126" s="78">
        <f t="shared" si="83"/>
        <v>200</v>
      </c>
      <c r="AH126" s="60">
        <f t="shared" si="83"/>
        <v>50</v>
      </c>
      <c r="AI126" s="60">
        <f t="shared" si="83"/>
        <v>315.00000000000006</v>
      </c>
      <c r="AJ126" s="60">
        <f t="shared" si="83"/>
        <v>10315</v>
      </c>
      <c r="AK126" s="60">
        <f t="shared" si="83"/>
        <v>348.94161197863974</v>
      </c>
      <c r="AL126" s="60">
        <f t="shared" si="83"/>
        <v>6.9788322395727951</v>
      </c>
      <c r="AM126" s="60">
        <f t="shared" ca="1" si="83"/>
        <v>-176.3503701818438</v>
      </c>
      <c r="AN126" s="60">
        <f t="shared" ca="1" si="83"/>
        <v>-176.3503701818438</v>
      </c>
      <c r="AO126" s="60">
        <f t="shared" ca="1" si="83"/>
        <v>176.3503701818438</v>
      </c>
      <c r="AP126" s="63">
        <f t="shared" si="49"/>
        <v>35</v>
      </c>
      <c r="AQ126" s="62">
        <f t="shared" si="50"/>
        <v>1.9364429560454659</v>
      </c>
      <c r="AR126" s="62">
        <f t="shared" si="51"/>
        <v>96.822147802273292</v>
      </c>
      <c r="AS126" s="62">
        <f t="shared" si="52"/>
        <v>193.64429560454658</v>
      </c>
      <c r="AT126" s="62">
        <f t="shared" si="53"/>
        <v>-96.822147802273292</v>
      </c>
      <c r="AU126" s="62">
        <f t="shared" si="54"/>
        <v>484.11073901136649</v>
      </c>
      <c r="AV126" s="62">
        <f t="shared" si="55"/>
        <v>-193.64429560454658</v>
      </c>
      <c r="AW126" s="63">
        <f t="shared" si="67"/>
        <v>290.46644340681991</v>
      </c>
      <c r="AX126" s="61" t="str">
        <f t="shared" ca="1" si="56"/>
        <v>VINTO</v>
      </c>
      <c r="AY126" s="69">
        <f t="shared" ca="1" si="68"/>
        <v>10138.649629818156</v>
      </c>
      <c r="AZ126" s="51">
        <f t="shared" si="57"/>
        <v>677.75503461591302</v>
      </c>
      <c r="BA126" s="55">
        <f t="shared" ca="1" si="58"/>
        <v>6.8246002403269251E-2</v>
      </c>
      <c r="BB126" s="55">
        <f t="shared" ca="1" si="69"/>
        <v>4.2132238436318223</v>
      </c>
      <c r="BC126" s="64">
        <f t="shared" ca="1" si="59"/>
        <v>221.52483142817977</v>
      </c>
      <c r="BE126" s="52" t="str">
        <f t="shared" ca="1" si="60"/>
        <v/>
      </c>
      <c r="BF126" s="52">
        <f t="shared" ca="1" si="61"/>
        <v>8.1999999999999726</v>
      </c>
      <c r="BG126" s="52">
        <f t="shared" ca="1" si="62"/>
        <v>8.1999999999999726</v>
      </c>
      <c r="BH126" s="52">
        <f t="shared" ca="1" si="63"/>
        <v>8.1999999999999726</v>
      </c>
    </row>
    <row r="127" spans="19:60">
      <c r="S127" s="68">
        <f t="shared" si="82"/>
        <v>7</v>
      </c>
      <c r="T127" s="69">
        <f t="shared" si="82"/>
        <v>2</v>
      </c>
      <c r="U127" s="70">
        <f t="shared" si="76"/>
        <v>5</v>
      </c>
      <c r="V127" s="68">
        <f t="shared" si="81"/>
        <v>2</v>
      </c>
      <c r="W127" s="70">
        <f t="shared" si="81"/>
        <v>7</v>
      </c>
      <c r="X127" s="71">
        <f t="shared" si="81"/>
        <v>0.7142857142857143</v>
      </c>
      <c r="Y127" s="71">
        <f t="shared" si="81"/>
        <v>0.5</v>
      </c>
      <c r="Z127" s="69">
        <f t="shared" si="81"/>
        <v>10000</v>
      </c>
      <c r="AA127" s="69">
        <f t="shared" ca="1" si="81"/>
        <v>9931.0583880213599</v>
      </c>
      <c r="AB127" s="69">
        <f t="shared" ca="1" si="65"/>
        <v>-68.94161197864014</v>
      </c>
      <c r="AC127" s="69">
        <f t="shared" ca="1" si="78"/>
        <v>109.36631130634518</v>
      </c>
      <c r="AD127" s="73">
        <f t="shared" si="71"/>
        <v>8.099999999999973</v>
      </c>
      <c r="AE127" s="69">
        <f t="shared" si="83"/>
        <v>0.70000000000000007</v>
      </c>
      <c r="AF127" s="69">
        <f t="shared" si="83"/>
        <v>6.3000000000000007</v>
      </c>
      <c r="AG127" s="78">
        <f t="shared" si="83"/>
        <v>200</v>
      </c>
      <c r="AH127" s="60">
        <f t="shared" si="83"/>
        <v>50</v>
      </c>
      <c r="AI127" s="60">
        <f t="shared" si="83"/>
        <v>315.00000000000006</v>
      </c>
      <c r="AJ127" s="60">
        <f t="shared" si="83"/>
        <v>10315</v>
      </c>
      <c r="AK127" s="60">
        <f t="shared" si="83"/>
        <v>348.94161197863974</v>
      </c>
      <c r="AL127" s="60">
        <f t="shared" si="83"/>
        <v>6.9788322395727951</v>
      </c>
      <c r="AM127" s="60">
        <f t="shared" ca="1" si="83"/>
        <v>-176.3503701818438</v>
      </c>
      <c r="AN127" s="60">
        <f t="shared" ca="1" si="83"/>
        <v>-176.3503701818438</v>
      </c>
      <c r="AO127" s="60">
        <f t="shared" ca="1" si="83"/>
        <v>176.3503701818438</v>
      </c>
      <c r="AP127" s="63">
        <f t="shared" si="49"/>
        <v>35</v>
      </c>
      <c r="AQ127" s="62">
        <f t="shared" si="50"/>
        <v>1.9480039801941755</v>
      </c>
      <c r="AR127" s="62">
        <f t="shared" si="51"/>
        <v>97.400199009708771</v>
      </c>
      <c r="AS127" s="62">
        <f t="shared" si="52"/>
        <v>194.80039801941754</v>
      </c>
      <c r="AT127" s="62">
        <f t="shared" si="53"/>
        <v>-97.400199009708771</v>
      </c>
      <c r="AU127" s="62">
        <f t="shared" si="54"/>
        <v>487.00099504854387</v>
      </c>
      <c r="AV127" s="62">
        <f t="shared" si="55"/>
        <v>-194.80039801941754</v>
      </c>
      <c r="AW127" s="63">
        <f t="shared" si="67"/>
        <v>292.20059702912636</v>
      </c>
      <c r="AX127" s="61" t="str">
        <f t="shared" ca="1" si="56"/>
        <v>VINTO</v>
      </c>
      <c r="AY127" s="69">
        <f t="shared" ca="1" si="68"/>
        <v>10138.649629818156</v>
      </c>
      <c r="AZ127" s="51">
        <f t="shared" si="57"/>
        <v>681.80139306796138</v>
      </c>
      <c r="BA127" s="55">
        <f t="shared" ca="1" si="58"/>
        <v>6.8653447238849821E-2</v>
      </c>
      <c r="BB127" s="55">
        <f t="shared" ca="1" si="69"/>
        <v>4.2383777901749315</v>
      </c>
      <c r="BC127" s="64">
        <f t="shared" ca="1" si="59"/>
        <v>223.25898505048622</v>
      </c>
      <c r="BE127" s="52" t="str">
        <f t="shared" ca="1" si="60"/>
        <v/>
      </c>
      <c r="BF127" s="52">
        <f t="shared" ca="1" si="61"/>
        <v>8.099999999999973</v>
      </c>
      <c r="BG127" s="52">
        <f t="shared" ca="1" si="62"/>
        <v>8.099999999999973</v>
      </c>
      <c r="BH127" s="52">
        <f t="shared" ca="1" si="63"/>
        <v>8.099999999999973</v>
      </c>
    </row>
    <row r="128" spans="19:60">
      <c r="S128" s="68">
        <f t="shared" si="82"/>
        <v>7</v>
      </c>
      <c r="T128" s="69">
        <f t="shared" si="82"/>
        <v>2</v>
      </c>
      <c r="U128" s="70">
        <f t="shared" si="76"/>
        <v>5</v>
      </c>
      <c r="V128" s="68">
        <f t="shared" si="81"/>
        <v>2</v>
      </c>
      <c r="W128" s="70">
        <f t="shared" si="81"/>
        <v>7</v>
      </c>
      <c r="X128" s="71">
        <f t="shared" si="81"/>
        <v>0.7142857142857143</v>
      </c>
      <c r="Y128" s="71">
        <f t="shared" si="81"/>
        <v>0.5</v>
      </c>
      <c r="Z128" s="69">
        <f t="shared" si="81"/>
        <v>10000</v>
      </c>
      <c r="AA128" s="69">
        <f t="shared" ca="1" si="81"/>
        <v>9931.0583880213599</v>
      </c>
      <c r="AB128" s="69">
        <f t="shared" ca="1" si="65"/>
        <v>-68.94161197864014</v>
      </c>
      <c r="AC128" s="69">
        <f t="shared" ca="1" si="78"/>
        <v>109.36631130634518</v>
      </c>
      <c r="AD128" s="73">
        <f t="shared" si="71"/>
        <v>7.9999999999999734</v>
      </c>
      <c r="AE128" s="69">
        <f t="shared" si="83"/>
        <v>0.70000000000000007</v>
      </c>
      <c r="AF128" s="69">
        <f t="shared" si="83"/>
        <v>6.3000000000000007</v>
      </c>
      <c r="AG128" s="78">
        <f t="shared" si="83"/>
        <v>200</v>
      </c>
      <c r="AH128" s="60">
        <f t="shared" si="83"/>
        <v>50</v>
      </c>
      <c r="AI128" s="60">
        <f t="shared" si="83"/>
        <v>315.00000000000006</v>
      </c>
      <c r="AJ128" s="60">
        <f t="shared" si="83"/>
        <v>10315</v>
      </c>
      <c r="AK128" s="60">
        <f t="shared" si="83"/>
        <v>348.94161197863974</v>
      </c>
      <c r="AL128" s="60">
        <f t="shared" si="83"/>
        <v>6.9788322395727951</v>
      </c>
      <c r="AM128" s="60">
        <f t="shared" ca="1" si="83"/>
        <v>-176.3503701818438</v>
      </c>
      <c r="AN128" s="60">
        <f t="shared" ca="1" si="83"/>
        <v>-176.3503701818438</v>
      </c>
      <c r="AO128" s="60">
        <f t="shared" ca="1" si="83"/>
        <v>176.3503701818438</v>
      </c>
      <c r="AP128" s="63">
        <f t="shared" si="49"/>
        <v>35</v>
      </c>
      <c r="AQ128" s="62">
        <f t="shared" si="50"/>
        <v>1.9598540299466025</v>
      </c>
      <c r="AR128" s="62">
        <f t="shared" si="51"/>
        <v>97.992701497330131</v>
      </c>
      <c r="AS128" s="62">
        <f t="shared" si="52"/>
        <v>195.98540299466026</v>
      </c>
      <c r="AT128" s="62">
        <f t="shared" si="53"/>
        <v>-97.992701497330131</v>
      </c>
      <c r="AU128" s="62">
        <f t="shared" si="54"/>
        <v>489.96350748665066</v>
      </c>
      <c r="AV128" s="62">
        <f t="shared" si="55"/>
        <v>-195.98540299466026</v>
      </c>
      <c r="AW128" s="63">
        <f t="shared" si="67"/>
        <v>293.97810449199039</v>
      </c>
      <c r="AX128" s="61" t="str">
        <f t="shared" ca="1" si="56"/>
        <v>VINTO</v>
      </c>
      <c r="AY128" s="69">
        <f t="shared" ca="1" si="68"/>
        <v>10138.649629818156</v>
      </c>
      <c r="AZ128" s="51">
        <f t="shared" si="57"/>
        <v>685.94891048131092</v>
      </c>
      <c r="BA128" s="55">
        <f t="shared" ca="1" si="58"/>
        <v>6.9071078195319893E-2</v>
      </c>
      <c r="BB128" s="55">
        <f t="shared" ca="1" si="69"/>
        <v>4.2641605853816165</v>
      </c>
      <c r="BC128" s="64">
        <f t="shared" ca="1" si="59"/>
        <v>225.03649251335025</v>
      </c>
      <c r="BE128" s="52" t="str">
        <f t="shared" ca="1" si="60"/>
        <v/>
      </c>
      <c r="BF128" s="52">
        <f t="shared" ca="1" si="61"/>
        <v>7.9999999999999734</v>
      </c>
      <c r="BG128" s="52">
        <f t="shared" ca="1" si="62"/>
        <v>7.9999999999999734</v>
      </c>
      <c r="BH128" s="52">
        <f t="shared" ca="1" si="63"/>
        <v>7.9999999999999734</v>
      </c>
    </row>
    <row r="129" spans="19:60">
      <c r="S129" s="68">
        <f t="shared" si="82"/>
        <v>7</v>
      </c>
      <c r="T129" s="69">
        <f t="shared" si="82"/>
        <v>2</v>
      </c>
      <c r="U129" s="70">
        <f t="shared" si="76"/>
        <v>5</v>
      </c>
      <c r="V129" s="68">
        <f t="shared" si="81"/>
        <v>2</v>
      </c>
      <c r="W129" s="70">
        <f t="shared" si="81"/>
        <v>7</v>
      </c>
      <c r="X129" s="71">
        <f t="shared" si="81"/>
        <v>0.7142857142857143</v>
      </c>
      <c r="Y129" s="71">
        <f t="shared" si="81"/>
        <v>0.5</v>
      </c>
      <c r="Z129" s="69">
        <f t="shared" si="81"/>
        <v>10000</v>
      </c>
      <c r="AA129" s="69">
        <f t="shared" ca="1" si="81"/>
        <v>9931.0583880213599</v>
      </c>
      <c r="AB129" s="69">
        <f t="shared" ca="1" si="65"/>
        <v>-68.94161197864014</v>
      </c>
      <c r="AC129" s="69">
        <f t="shared" ca="1" si="78"/>
        <v>109.36631130634518</v>
      </c>
      <c r="AD129" s="73">
        <f t="shared" si="71"/>
        <v>7.8999999999999737</v>
      </c>
      <c r="AE129" s="69">
        <f t="shared" si="83"/>
        <v>0.70000000000000007</v>
      </c>
      <c r="AF129" s="69">
        <f t="shared" si="83"/>
        <v>6.3000000000000007</v>
      </c>
      <c r="AG129" s="78">
        <f t="shared" si="83"/>
        <v>200</v>
      </c>
      <c r="AH129" s="60">
        <f t="shared" si="83"/>
        <v>50</v>
      </c>
      <c r="AI129" s="60">
        <f t="shared" si="83"/>
        <v>315.00000000000006</v>
      </c>
      <c r="AJ129" s="60">
        <f t="shared" si="83"/>
        <v>10315</v>
      </c>
      <c r="AK129" s="60">
        <f t="shared" si="83"/>
        <v>348.94161197863974</v>
      </c>
      <c r="AL129" s="60">
        <f t="shared" si="83"/>
        <v>6.9788322395727951</v>
      </c>
      <c r="AM129" s="60">
        <f t="shared" ca="1" si="83"/>
        <v>-176.3503701818438</v>
      </c>
      <c r="AN129" s="60">
        <f t="shared" ca="1" si="83"/>
        <v>-176.3503701818438</v>
      </c>
      <c r="AO129" s="60">
        <f t="shared" ca="1" si="83"/>
        <v>176.3503701818438</v>
      </c>
      <c r="AP129" s="63">
        <f t="shared" si="49"/>
        <v>35</v>
      </c>
      <c r="AQ129" s="62">
        <f t="shared" si="50"/>
        <v>1.9720040809585848</v>
      </c>
      <c r="AR129" s="62">
        <f t="shared" si="51"/>
        <v>98.600204047929239</v>
      </c>
      <c r="AS129" s="62">
        <f t="shared" si="52"/>
        <v>197.20040809585848</v>
      </c>
      <c r="AT129" s="62">
        <f t="shared" si="53"/>
        <v>-98.600204047929239</v>
      </c>
      <c r="AU129" s="62">
        <f t="shared" si="54"/>
        <v>493.00102023964621</v>
      </c>
      <c r="AV129" s="62">
        <f t="shared" si="55"/>
        <v>-197.20040809585848</v>
      </c>
      <c r="AW129" s="63">
        <f t="shared" si="67"/>
        <v>295.8006121437877</v>
      </c>
      <c r="AX129" s="61" t="str">
        <f t="shared" ca="1" si="56"/>
        <v>VINTO</v>
      </c>
      <c r="AY129" s="69">
        <f t="shared" ca="1" si="68"/>
        <v>10138.649629818156</v>
      </c>
      <c r="AZ129" s="51">
        <f t="shared" si="57"/>
        <v>690.20142833550472</v>
      </c>
      <c r="BA129" s="55">
        <f t="shared" ca="1" si="58"/>
        <v>6.9499282087396808E-2</v>
      </c>
      <c r="BB129" s="55">
        <f t="shared" ca="1" si="69"/>
        <v>4.2905961095808758</v>
      </c>
      <c r="BC129" s="64">
        <f t="shared" ca="1" si="59"/>
        <v>226.85900016514756</v>
      </c>
      <c r="BE129" s="52" t="str">
        <f t="shared" ca="1" si="60"/>
        <v/>
      </c>
      <c r="BF129" s="52">
        <f t="shared" ca="1" si="61"/>
        <v>7.8999999999999737</v>
      </c>
      <c r="BG129" s="52">
        <f t="shared" ca="1" si="62"/>
        <v>7.8999999999999737</v>
      </c>
      <c r="BH129" s="52">
        <f t="shared" ca="1" si="63"/>
        <v>7.8999999999999737</v>
      </c>
    </row>
    <row r="130" spans="19:60">
      <c r="S130" s="68">
        <f t="shared" si="82"/>
        <v>7</v>
      </c>
      <c r="T130" s="69">
        <f t="shared" si="82"/>
        <v>2</v>
      </c>
      <c r="U130" s="70">
        <f t="shared" si="76"/>
        <v>5</v>
      </c>
      <c r="V130" s="68">
        <f t="shared" si="81"/>
        <v>2</v>
      </c>
      <c r="W130" s="70">
        <f t="shared" si="81"/>
        <v>7</v>
      </c>
      <c r="X130" s="71">
        <f t="shared" si="81"/>
        <v>0.7142857142857143</v>
      </c>
      <c r="Y130" s="71">
        <f t="shared" si="81"/>
        <v>0.5</v>
      </c>
      <c r="Z130" s="69">
        <f t="shared" si="81"/>
        <v>10000</v>
      </c>
      <c r="AA130" s="69">
        <f t="shared" ca="1" si="81"/>
        <v>9931.0583880213599</v>
      </c>
      <c r="AB130" s="69">
        <f t="shared" ca="1" si="65"/>
        <v>-68.94161197864014</v>
      </c>
      <c r="AC130" s="69">
        <f t="shared" ca="1" si="78"/>
        <v>109.36631130634518</v>
      </c>
      <c r="AD130" s="73">
        <f t="shared" si="71"/>
        <v>7.7999999999999741</v>
      </c>
      <c r="AE130" s="69">
        <f t="shared" si="83"/>
        <v>0.70000000000000007</v>
      </c>
      <c r="AF130" s="69">
        <f t="shared" si="83"/>
        <v>6.3000000000000007</v>
      </c>
      <c r="AG130" s="78">
        <f t="shared" si="83"/>
        <v>200</v>
      </c>
      <c r="AH130" s="60">
        <f t="shared" si="83"/>
        <v>50</v>
      </c>
      <c r="AI130" s="60">
        <f t="shared" si="83"/>
        <v>315.00000000000006</v>
      </c>
      <c r="AJ130" s="60">
        <f t="shared" si="83"/>
        <v>10315</v>
      </c>
      <c r="AK130" s="60">
        <f t="shared" si="83"/>
        <v>348.94161197863974</v>
      </c>
      <c r="AL130" s="60">
        <f t="shared" si="83"/>
        <v>6.9788322395727951</v>
      </c>
      <c r="AM130" s="60">
        <f t="shared" ca="1" si="83"/>
        <v>-176.3503701818438</v>
      </c>
      <c r="AN130" s="60">
        <f t="shared" ca="1" si="83"/>
        <v>-176.3503701818438</v>
      </c>
      <c r="AO130" s="60">
        <f t="shared" ca="1" si="83"/>
        <v>176.3503701818438</v>
      </c>
      <c r="AP130" s="63">
        <f t="shared" si="49"/>
        <v>35</v>
      </c>
      <c r="AQ130" s="62">
        <f t="shared" si="50"/>
        <v>1.9844656717401052</v>
      </c>
      <c r="AR130" s="62">
        <f t="shared" si="51"/>
        <v>99.223283587005255</v>
      </c>
      <c r="AS130" s="62">
        <f t="shared" si="52"/>
        <v>198.44656717401051</v>
      </c>
      <c r="AT130" s="62">
        <f t="shared" si="53"/>
        <v>-99.223283587005255</v>
      </c>
      <c r="AU130" s="62">
        <f t="shared" si="54"/>
        <v>496.11641793502628</v>
      </c>
      <c r="AV130" s="62">
        <f t="shared" si="55"/>
        <v>-198.44656717401051</v>
      </c>
      <c r="AW130" s="63">
        <f t="shared" si="67"/>
        <v>297.66985076101577</v>
      </c>
      <c r="AX130" s="61" t="str">
        <f t="shared" ca="1" si="56"/>
        <v>VINTO</v>
      </c>
      <c r="AY130" s="69">
        <f t="shared" ca="1" si="68"/>
        <v>10138.649629818156</v>
      </c>
      <c r="AZ130" s="51">
        <f t="shared" si="57"/>
        <v>694.56298510903684</v>
      </c>
      <c r="BA130" s="55">
        <f t="shared" ca="1" si="58"/>
        <v>6.9938465566450059E-2</v>
      </c>
      <c r="BB130" s="55">
        <f t="shared" ca="1" si="69"/>
        <v>4.3177094677339634</v>
      </c>
      <c r="BC130" s="64">
        <f t="shared" ca="1" si="59"/>
        <v>228.72823878237563</v>
      </c>
      <c r="BE130" s="52" t="str">
        <f t="shared" ca="1" si="60"/>
        <v/>
      </c>
      <c r="BF130" s="52">
        <f t="shared" ca="1" si="61"/>
        <v>7.7999999999999741</v>
      </c>
      <c r="BG130" s="52">
        <f t="shared" ca="1" si="62"/>
        <v>7.7999999999999741</v>
      </c>
      <c r="BH130" s="52">
        <f t="shared" ca="1" si="63"/>
        <v>7.7999999999999741</v>
      </c>
    </row>
    <row r="131" spans="19:60">
      <c r="S131" s="68">
        <f t="shared" si="82"/>
        <v>7</v>
      </c>
      <c r="T131" s="69">
        <f t="shared" si="82"/>
        <v>2</v>
      </c>
      <c r="U131" s="70">
        <f t="shared" si="76"/>
        <v>5</v>
      </c>
      <c r="V131" s="68">
        <f t="shared" si="81"/>
        <v>2</v>
      </c>
      <c r="W131" s="70">
        <f t="shared" si="81"/>
        <v>7</v>
      </c>
      <c r="X131" s="71">
        <f t="shared" si="81"/>
        <v>0.7142857142857143</v>
      </c>
      <c r="Y131" s="71">
        <f t="shared" si="81"/>
        <v>0.5</v>
      </c>
      <c r="Z131" s="69">
        <f t="shared" si="81"/>
        <v>10000</v>
      </c>
      <c r="AA131" s="69">
        <f t="shared" ca="1" si="81"/>
        <v>9931.0583880213599</v>
      </c>
      <c r="AB131" s="69">
        <f t="shared" ca="1" si="65"/>
        <v>-68.94161197864014</v>
      </c>
      <c r="AC131" s="69">
        <f t="shared" ca="1" si="78"/>
        <v>109.36631130634518</v>
      </c>
      <c r="AD131" s="73">
        <f t="shared" si="71"/>
        <v>7.6999999999999744</v>
      </c>
      <c r="AE131" s="69">
        <f t="shared" si="83"/>
        <v>0.70000000000000007</v>
      </c>
      <c r="AF131" s="69">
        <f t="shared" si="83"/>
        <v>6.3000000000000007</v>
      </c>
      <c r="AG131" s="78">
        <f t="shared" si="83"/>
        <v>200</v>
      </c>
      <c r="AH131" s="60">
        <f t="shared" si="83"/>
        <v>50</v>
      </c>
      <c r="AI131" s="60">
        <f t="shared" si="83"/>
        <v>315.00000000000006</v>
      </c>
      <c r="AJ131" s="60">
        <f t="shared" si="83"/>
        <v>10315</v>
      </c>
      <c r="AK131" s="60">
        <f t="shared" si="83"/>
        <v>348.94161197863974</v>
      </c>
      <c r="AL131" s="60">
        <f t="shared" si="83"/>
        <v>6.9788322395727951</v>
      </c>
      <c r="AM131" s="60">
        <f t="shared" ca="1" si="83"/>
        <v>-176.3503701818438</v>
      </c>
      <c r="AN131" s="60">
        <f t="shared" ca="1" si="83"/>
        <v>-176.3503701818438</v>
      </c>
      <c r="AO131" s="60">
        <f t="shared" ca="1" si="83"/>
        <v>176.3503701818438</v>
      </c>
      <c r="AP131" s="63">
        <f t="shared" si="49"/>
        <v>35</v>
      </c>
      <c r="AQ131" s="62">
        <f t="shared" si="50"/>
        <v>1.9972509402042624</v>
      </c>
      <c r="AR131" s="62">
        <f t="shared" si="51"/>
        <v>99.86254701021312</v>
      </c>
      <c r="AS131" s="62">
        <f t="shared" si="52"/>
        <v>199.72509402042624</v>
      </c>
      <c r="AT131" s="62">
        <f t="shared" si="53"/>
        <v>-99.86254701021312</v>
      </c>
      <c r="AU131" s="62">
        <f t="shared" si="54"/>
        <v>499.3127350510656</v>
      </c>
      <c r="AV131" s="62">
        <f t="shared" si="55"/>
        <v>-199.72509402042624</v>
      </c>
      <c r="AW131" s="63">
        <f t="shared" si="67"/>
        <v>299.58764103063936</v>
      </c>
      <c r="AX131" s="61" t="str">
        <f t="shared" ca="1" si="56"/>
        <v>VINTO</v>
      </c>
      <c r="AY131" s="69">
        <f t="shared" ca="1" si="68"/>
        <v>10138.649629818156</v>
      </c>
      <c r="AZ131" s="51">
        <f t="shared" si="57"/>
        <v>699.03782907149184</v>
      </c>
      <c r="BA131" s="55">
        <f t="shared" ca="1" si="58"/>
        <v>7.0389056408595579E-2</v>
      </c>
      <c r="BB131" s="55">
        <f t="shared" ca="1" si="69"/>
        <v>4.3455270689559624</v>
      </c>
      <c r="BC131" s="64">
        <f t="shared" ca="1" si="59"/>
        <v>230.64602905199922</v>
      </c>
      <c r="BE131" s="52" t="str">
        <f t="shared" ca="1" si="60"/>
        <v/>
      </c>
      <c r="BF131" s="52">
        <f t="shared" ca="1" si="61"/>
        <v>7.6999999999999744</v>
      </c>
      <c r="BG131" s="52">
        <f t="shared" ca="1" si="62"/>
        <v>7.6999999999999744</v>
      </c>
      <c r="BH131" s="52">
        <f t="shared" ca="1" si="63"/>
        <v>7.6999999999999744</v>
      </c>
    </row>
    <row r="132" spans="19:60">
      <c r="S132" s="68">
        <f t="shared" si="82"/>
        <v>7</v>
      </c>
      <c r="T132" s="69">
        <f t="shared" si="82"/>
        <v>2</v>
      </c>
      <c r="U132" s="70">
        <f t="shared" si="76"/>
        <v>5</v>
      </c>
      <c r="V132" s="68">
        <f t="shared" si="81"/>
        <v>2</v>
      </c>
      <c r="W132" s="70">
        <f t="shared" si="81"/>
        <v>7</v>
      </c>
      <c r="X132" s="71">
        <f t="shared" si="81"/>
        <v>0.7142857142857143</v>
      </c>
      <c r="Y132" s="71">
        <f t="shared" si="81"/>
        <v>0.5</v>
      </c>
      <c r="Z132" s="69">
        <f t="shared" si="81"/>
        <v>10000</v>
      </c>
      <c r="AA132" s="69">
        <f t="shared" ca="1" si="81"/>
        <v>9931.0583880213599</v>
      </c>
      <c r="AB132" s="69">
        <f t="shared" ca="1" si="65"/>
        <v>-68.94161197864014</v>
      </c>
      <c r="AC132" s="69">
        <f t="shared" ca="1" si="78"/>
        <v>109.36631130634518</v>
      </c>
      <c r="AD132" s="73">
        <f t="shared" si="71"/>
        <v>7.5999999999999748</v>
      </c>
      <c r="AE132" s="69">
        <f t="shared" si="83"/>
        <v>0.70000000000000007</v>
      </c>
      <c r="AF132" s="69">
        <f t="shared" si="83"/>
        <v>6.3000000000000007</v>
      </c>
      <c r="AG132" s="78">
        <f t="shared" si="83"/>
        <v>200</v>
      </c>
      <c r="AH132" s="60">
        <f t="shared" si="83"/>
        <v>50</v>
      </c>
      <c r="AI132" s="60">
        <f t="shared" si="83"/>
        <v>315.00000000000006</v>
      </c>
      <c r="AJ132" s="60">
        <f t="shared" si="83"/>
        <v>10315</v>
      </c>
      <c r="AK132" s="60">
        <f t="shared" si="83"/>
        <v>348.94161197863974</v>
      </c>
      <c r="AL132" s="60">
        <f t="shared" si="83"/>
        <v>6.9788322395727951</v>
      </c>
      <c r="AM132" s="60">
        <f t="shared" ca="1" si="83"/>
        <v>-176.3503701818438</v>
      </c>
      <c r="AN132" s="60">
        <f t="shared" ca="1" si="83"/>
        <v>-176.3503701818438</v>
      </c>
      <c r="AO132" s="60">
        <f t="shared" ca="1" si="83"/>
        <v>176.3503701818438</v>
      </c>
      <c r="AP132" s="63">
        <f t="shared" si="49"/>
        <v>35</v>
      </c>
      <c r="AQ132" s="62">
        <f t="shared" si="50"/>
        <v>2.0103726631016867</v>
      </c>
      <c r="AR132" s="62">
        <f t="shared" si="51"/>
        <v>100.51863315508433</v>
      </c>
      <c r="AS132" s="62">
        <f t="shared" si="52"/>
        <v>201.03726631016866</v>
      </c>
      <c r="AT132" s="62">
        <f t="shared" si="53"/>
        <v>-100.51863315508433</v>
      </c>
      <c r="AU132" s="62">
        <f t="shared" si="54"/>
        <v>502.59316577542165</v>
      </c>
      <c r="AV132" s="62">
        <f t="shared" si="55"/>
        <v>-201.03726631016866</v>
      </c>
      <c r="AW132" s="63">
        <f t="shared" si="67"/>
        <v>301.55589946525299</v>
      </c>
      <c r="AX132" s="61" t="str">
        <f t="shared" ca="1" si="56"/>
        <v>VINTO</v>
      </c>
      <c r="AY132" s="69">
        <f t="shared" ca="1" si="68"/>
        <v>10138.649629818156</v>
      </c>
      <c r="AZ132" s="51">
        <f t="shared" si="57"/>
        <v>703.63043208559031</v>
      </c>
      <c r="BA132" s="55">
        <f t="shared" ca="1" si="58"/>
        <v>7.0851504904481777E-2</v>
      </c>
      <c r="BB132" s="55">
        <f t="shared" ca="1" si="69"/>
        <v>4.3740767123153814</v>
      </c>
      <c r="BC132" s="64">
        <f t="shared" ca="1" si="59"/>
        <v>232.61428748661285</v>
      </c>
      <c r="BE132" s="52" t="str">
        <f t="shared" ca="1" si="60"/>
        <v/>
      </c>
      <c r="BF132" s="52">
        <f t="shared" ca="1" si="61"/>
        <v>7.5999999999999748</v>
      </c>
      <c r="BG132" s="52">
        <f t="shared" ca="1" si="62"/>
        <v>7.5999999999999748</v>
      </c>
      <c r="BH132" s="52">
        <f t="shared" ca="1" si="63"/>
        <v>7.5999999999999748</v>
      </c>
    </row>
    <row r="133" spans="19:60">
      <c r="S133" s="68">
        <f t="shared" si="82"/>
        <v>7</v>
      </c>
      <c r="T133" s="69">
        <f t="shared" si="82"/>
        <v>2</v>
      </c>
      <c r="U133" s="70">
        <f t="shared" si="76"/>
        <v>5</v>
      </c>
      <c r="V133" s="68">
        <f t="shared" si="81"/>
        <v>2</v>
      </c>
      <c r="W133" s="70">
        <f t="shared" si="81"/>
        <v>7</v>
      </c>
      <c r="X133" s="71">
        <f t="shared" si="81"/>
        <v>0.7142857142857143</v>
      </c>
      <c r="Y133" s="71">
        <f t="shared" si="81"/>
        <v>0.5</v>
      </c>
      <c r="Z133" s="69">
        <f t="shared" si="81"/>
        <v>10000</v>
      </c>
      <c r="AA133" s="69">
        <f t="shared" ca="1" si="81"/>
        <v>9931.0583880213599</v>
      </c>
      <c r="AB133" s="69">
        <f t="shared" ca="1" si="65"/>
        <v>-68.94161197864014</v>
      </c>
      <c r="AC133" s="69">
        <f t="shared" ca="1" si="78"/>
        <v>109.36631130634518</v>
      </c>
      <c r="AD133" s="73">
        <f t="shared" si="71"/>
        <v>7.4999999999999751</v>
      </c>
      <c r="AE133" s="69">
        <f t="shared" si="83"/>
        <v>0.70000000000000007</v>
      </c>
      <c r="AF133" s="69">
        <f t="shared" si="83"/>
        <v>6.3000000000000007</v>
      </c>
      <c r="AG133" s="78">
        <f t="shared" si="83"/>
        <v>200</v>
      </c>
      <c r="AH133" s="60">
        <f t="shared" si="83"/>
        <v>50</v>
      </c>
      <c r="AI133" s="60">
        <f t="shared" si="83"/>
        <v>315.00000000000006</v>
      </c>
      <c r="AJ133" s="60">
        <f t="shared" si="83"/>
        <v>10315</v>
      </c>
      <c r="AK133" s="60">
        <f t="shared" si="83"/>
        <v>348.94161197863974</v>
      </c>
      <c r="AL133" s="60">
        <f t="shared" si="83"/>
        <v>6.9788322395727951</v>
      </c>
      <c r="AM133" s="60">
        <f t="shared" ca="1" si="83"/>
        <v>-176.3503701818438</v>
      </c>
      <c r="AN133" s="60">
        <f t="shared" ca="1" si="83"/>
        <v>-176.3503701818438</v>
      </c>
      <c r="AO133" s="60">
        <f t="shared" ca="1" si="83"/>
        <v>176.3503701818438</v>
      </c>
      <c r="AP133" s="63">
        <f t="shared" si="49"/>
        <v>35</v>
      </c>
      <c r="AQ133" s="62">
        <f t="shared" si="50"/>
        <v>2.0238442986097094</v>
      </c>
      <c r="AR133" s="62">
        <f t="shared" si="51"/>
        <v>101.19221493048546</v>
      </c>
      <c r="AS133" s="62">
        <f t="shared" si="52"/>
        <v>202.38442986097093</v>
      </c>
      <c r="AT133" s="62">
        <f t="shared" si="53"/>
        <v>-101.19221493048546</v>
      </c>
      <c r="AU133" s="62">
        <f t="shared" si="54"/>
        <v>505.96107465242733</v>
      </c>
      <c r="AV133" s="62">
        <f t="shared" si="55"/>
        <v>-202.38442986097093</v>
      </c>
      <c r="AW133" s="63">
        <f t="shared" si="67"/>
        <v>303.57664479145637</v>
      </c>
      <c r="AX133" s="61" t="str">
        <f t="shared" ca="1" si="56"/>
        <v>VINTO</v>
      </c>
      <c r="AY133" s="69">
        <f t="shared" ca="1" si="68"/>
        <v>10138.649629818156</v>
      </c>
      <c r="AZ133" s="51">
        <f t="shared" si="57"/>
        <v>708.34550451339828</v>
      </c>
      <c r="BA133" s="55">
        <f t="shared" ca="1" si="58"/>
        <v>7.1326285360258299E-2</v>
      </c>
      <c r="BB133" s="55">
        <f t="shared" ca="1" si="69"/>
        <v>4.4033876794977189</v>
      </c>
      <c r="BC133" s="64">
        <f t="shared" ca="1" si="59"/>
        <v>234.63503281281623</v>
      </c>
      <c r="BE133" s="52" t="str">
        <f t="shared" ca="1" si="60"/>
        <v/>
      </c>
      <c r="BF133" s="52">
        <f t="shared" ca="1" si="61"/>
        <v>7.4999999999999751</v>
      </c>
      <c r="BG133" s="52">
        <f t="shared" ca="1" si="62"/>
        <v>7.4999999999999751</v>
      </c>
      <c r="BH133" s="52">
        <f t="shared" ca="1" si="63"/>
        <v>7.4999999999999751</v>
      </c>
    </row>
    <row r="134" spans="19:60">
      <c r="S134" s="68">
        <f t="shared" si="82"/>
        <v>7</v>
      </c>
      <c r="T134" s="69">
        <f t="shared" si="82"/>
        <v>2</v>
      </c>
      <c r="U134" s="70">
        <f t="shared" si="76"/>
        <v>5</v>
      </c>
      <c r="V134" s="68">
        <f t="shared" si="81"/>
        <v>2</v>
      </c>
      <c r="W134" s="70">
        <f t="shared" si="81"/>
        <v>7</v>
      </c>
      <c r="X134" s="71">
        <f t="shared" si="81"/>
        <v>0.7142857142857143</v>
      </c>
      <c r="Y134" s="71">
        <f t="shared" si="81"/>
        <v>0.5</v>
      </c>
      <c r="Z134" s="69">
        <f t="shared" si="81"/>
        <v>10000</v>
      </c>
      <c r="AA134" s="69">
        <f t="shared" ca="1" si="81"/>
        <v>9931.0583880213599</v>
      </c>
      <c r="AB134" s="69">
        <f t="shared" ca="1" si="65"/>
        <v>-68.94161197864014</v>
      </c>
      <c r="AC134" s="69">
        <f t="shared" ca="1" si="78"/>
        <v>109.36631130634518</v>
      </c>
      <c r="AD134" s="73">
        <f t="shared" si="71"/>
        <v>7.3999999999999755</v>
      </c>
      <c r="AE134" s="69">
        <f t="shared" si="83"/>
        <v>0.70000000000000007</v>
      </c>
      <c r="AF134" s="69">
        <f t="shared" si="83"/>
        <v>6.3000000000000007</v>
      </c>
      <c r="AG134" s="78">
        <f t="shared" si="83"/>
        <v>200</v>
      </c>
      <c r="AH134" s="60">
        <f t="shared" si="83"/>
        <v>50</v>
      </c>
      <c r="AI134" s="60">
        <f t="shared" si="83"/>
        <v>315.00000000000006</v>
      </c>
      <c r="AJ134" s="60">
        <f t="shared" si="83"/>
        <v>10315</v>
      </c>
      <c r="AK134" s="60">
        <f t="shared" si="83"/>
        <v>348.94161197863974</v>
      </c>
      <c r="AL134" s="60">
        <f t="shared" si="83"/>
        <v>6.9788322395727951</v>
      </c>
      <c r="AM134" s="60">
        <f t="shared" ca="1" si="83"/>
        <v>-176.3503701818438</v>
      </c>
      <c r="AN134" s="60">
        <f t="shared" ca="1" si="83"/>
        <v>-176.3503701818438</v>
      </c>
      <c r="AO134" s="60">
        <f t="shared" ca="1" si="83"/>
        <v>176.3503701818438</v>
      </c>
      <c r="AP134" s="63">
        <f t="shared" si="49"/>
        <v>35</v>
      </c>
      <c r="AQ134" s="62">
        <f t="shared" si="50"/>
        <v>2.0376800323747055</v>
      </c>
      <c r="AR134" s="62">
        <f t="shared" si="51"/>
        <v>101.88400161873528</v>
      </c>
      <c r="AS134" s="62">
        <f t="shared" si="52"/>
        <v>203.76800323747057</v>
      </c>
      <c r="AT134" s="62">
        <f t="shared" si="53"/>
        <v>-101.88400161873528</v>
      </c>
      <c r="AU134" s="62">
        <f t="shared" si="54"/>
        <v>509.42000809367642</v>
      </c>
      <c r="AV134" s="62">
        <f t="shared" si="55"/>
        <v>-203.76800323747057</v>
      </c>
      <c r="AW134" s="63">
        <f t="shared" si="67"/>
        <v>305.65200485620585</v>
      </c>
      <c r="AX134" s="61" t="str">
        <f t="shared" ca="1" si="56"/>
        <v>VINTO</v>
      </c>
      <c r="AY134" s="69">
        <f t="shared" ca="1" si="68"/>
        <v>10138.649629818156</v>
      </c>
      <c r="AZ134" s="51">
        <f t="shared" si="57"/>
        <v>713.18801133114698</v>
      </c>
      <c r="BA134" s="55">
        <f t="shared" ca="1" si="58"/>
        <v>7.181389772024499E-2</v>
      </c>
      <c r="BB134" s="55">
        <f t="shared" ca="1" si="69"/>
        <v>4.4334908349822832</v>
      </c>
      <c r="BC134" s="64">
        <f t="shared" ca="1" si="59"/>
        <v>236.71039287756571</v>
      </c>
      <c r="BE134" s="52" t="str">
        <f t="shared" ca="1" si="60"/>
        <v/>
      </c>
      <c r="BF134" s="52">
        <f t="shared" ca="1" si="61"/>
        <v>7.3999999999999755</v>
      </c>
      <c r="BG134" s="52">
        <f t="shared" ca="1" si="62"/>
        <v>7.3999999999999755</v>
      </c>
      <c r="BH134" s="52">
        <f t="shared" ca="1" si="63"/>
        <v>7.3999999999999755</v>
      </c>
    </row>
    <row r="135" spans="19:60">
      <c r="S135" s="68">
        <f t="shared" si="82"/>
        <v>7</v>
      </c>
      <c r="T135" s="69">
        <f t="shared" si="82"/>
        <v>2</v>
      </c>
      <c r="U135" s="70">
        <f t="shared" si="76"/>
        <v>5</v>
      </c>
      <c r="V135" s="68">
        <f t="shared" si="81"/>
        <v>2</v>
      </c>
      <c r="W135" s="70">
        <f t="shared" si="81"/>
        <v>7</v>
      </c>
      <c r="X135" s="71">
        <f t="shared" si="81"/>
        <v>0.7142857142857143</v>
      </c>
      <c r="Y135" s="71">
        <f t="shared" si="81"/>
        <v>0.5</v>
      </c>
      <c r="Z135" s="69">
        <f t="shared" si="81"/>
        <v>10000</v>
      </c>
      <c r="AA135" s="69">
        <f t="shared" ca="1" si="81"/>
        <v>9931.0583880213599</v>
      </c>
      <c r="AB135" s="69">
        <f t="shared" ca="1" si="65"/>
        <v>-68.94161197864014</v>
      </c>
      <c r="AC135" s="69">
        <f t="shared" ca="1" si="78"/>
        <v>109.36631130634518</v>
      </c>
      <c r="AD135" s="73">
        <f t="shared" si="71"/>
        <v>7.2999999999999758</v>
      </c>
      <c r="AE135" s="69">
        <f t="shared" si="83"/>
        <v>0.70000000000000007</v>
      </c>
      <c r="AF135" s="69">
        <f t="shared" si="83"/>
        <v>6.3000000000000007</v>
      </c>
      <c r="AG135" s="78">
        <f t="shared" si="83"/>
        <v>200</v>
      </c>
      <c r="AH135" s="60">
        <f t="shared" si="83"/>
        <v>50</v>
      </c>
      <c r="AI135" s="60">
        <f t="shared" si="83"/>
        <v>315.00000000000006</v>
      </c>
      <c r="AJ135" s="60">
        <f t="shared" si="83"/>
        <v>10315</v>
      </c>
      <c r="AK135" s="60">
        <f t="shared" si="83"/>
        <v>348.94161197863974</v>
      </c>
      <c r="AL135" s="60">
        <f t="shared" si="83"/>
        <v>6.9788322395727951</v>
      </c>
      <c r="AM135" s="60">
        <f t="shared" ca="1" si="83"/>
        <v>-176.3503701818438</v>
      </c>
      <c r="AN135" s="60">
        <f t="shared" ca="1" si="83"/>
        <v>-176.3503701818438</v>
      </c>
      <c r="AO135" s="60">
        <f t="shared" ca="1" si="83"/>
        <v>176.3503701818438</v>
      </c>
      <c r="AP135" s="63">
        <f t="shared" si="49"/>
        <v>35</v>
      </c>
      <c r="AQ135" s="62">
        <f t="shared" si="50"/>
        <v>2.0518948273387423</v>
      </c>
      <c r="AR135" s="62">
        <f t="shared" si="51"/>
        <v>102.59474136693711</v>
      </c>
      <c r="AS135" s="62">
        <f t="shared" si="52"/>
        <v>205.18948273387423</v>
      </c>
      <c r="AT135" s="62">
        <f t="shared" si="53"/>
        <v>-102.59474136693711</v>
      </c>
      <c r="AU135" s="62">
        <f t="shared" si="54"/>
        <v>512.97370683468557</v>
      </c>
      <c r="AV135" s="62">
        <f t="shared" si="55"/>
        <v>-205.18948273387423</v>
      </c>
      <c r="AW135" s="63">
        <f t="shared" si="67"/>
        <v>307.78422410081134</v>
      </c>
      <c r="AX135" s="61" t="str">
        <f t="shared" ca="1" si="56"/>
        <v>VINTO</v>
      </c>
      <c r="AY135" s="69">
        <f t="shared" ca="1" si="68"/>
        <v>10138.649629818156</v>
      </c>
      <c r="AZ135" s="51">
        <f t="shared" si="57"/>
        <v>718.1631895685598</v>
      </c>
      <c r="BA135" s="55">
        <f t="shared" ca="1" si="58"/>
        <v>7.2314869322971015E-2</v>
      </c>
      <c r="BB135" s="55">
        <f t="shared" ca="1" si="69"/>
        <v>4.4644187344527237</v>
      </c>
      <c r="BC135" s="64">
        <f t="shared" ca="1" si="59"/>
        <v>238.8426121221712</v>
      </c>
      <c r="BE135" s="52" t="str">
        <f t="shared" ca="1" si="60"/>
        <v/>
      </c>
      <c r="BF135" s="52">
        <f t="shared" ca="1" si="61"/>
        <v>7.2999999999999758</v>
      </c>
      <c r="BG135" s="52">
        <f t="shared" ca="1" si="62"/>
        <v>7.2999999999999758</v>
      </c>
      <c r="BH135" s="52">
        <f t="shared" ca="1" si="63"/>
        <v>7.2999999999999758</v>
      </c>
    </row>
    <row r="136" spans="19:60">
      <c r="S136" s="68">
        <f t="shared" si="82"/>
        <v>7</v>
      </c>
      <c r="T136" s="69">
        <f t="shared" si="82"/>
        <v>2</v>
      </c>
      <c r="U136" s="70">
        <f t="shared" ref="U136:U167" si="84">ROUND((1/T136)*S136,0)+1</f>
        <v>5</v>
      </c>
      <c r="V136" s="68">
        <f t="shared" si="81"/>
        <v>2</v>
      </c>
      <c r="W136" s="70">
        <f t="shared" si="81"/>
        <v>7</v>
      </c>
      <c r="X136" s="71">
        <f t="shared" si="81"/>
        <v>0.7142857142857143</v>
      </c>
      <c r="Y136" s="71">
        <f t="shared" si="81"/>
        <v>0.5</v>
      </c>
      <c r="Z136" s="69">
        <f t="shared" si="81"/>
        <v>10000</v>
      </c>
      <c r="AA136" s="69">
        <f t="shared" ca="1" si="81"/>
        <v>9931.0583880213599</v>
      </c>
      <c r="AB136" s="69">
        <f t="shared" ca="1" si="65"/>
        <v>-68.94161197864014</v>
      </c>
      <c r="AC136" s="69">
        <f t="shared" ca="1" si="78"/>
        <v>109.36631130634518</v>
      </c>
      <c r="AD136" s="73">
        <f t="shared" si="71"/>
        <v>7.1999999999999762</v>
      </c>
      <c r="AE136" s="69">
        <f t="shared" si="83"/>
        <v>0.70000000000000007</v>
      </c>
      <c r="AF136" s="69">
        <f t="shared" si="83"/>
        <v>6.3000000000000007</v>
      </c>
      <c r="AG136" s="78">
        <f t="shared" si="83"/>
        <v>200</v>
      </c>
      <c r="AH136" s="60">
        <f t="shared" si="83"/>
        <v>50</v>
      </c>
      <c r="AI136" s="60">
        <f t="shared" si="83"/>
        <v>315.00000000000006</v>
      </c>
      <c r="AJ136" s="60">
        <f t="shared" si="83"/>
        <v>10315</v>
      </c>
      <c r="AK136" s="60">
        <f t="shared" si="83"/>
        <v>348.94161197863974</v>
      </c>
      <c r="AL136" s="60">
        <f t="shared" si="83"/>
        <v>6.9788322395727951</v>
      </c>
      <c r="AM136" s="60">
        <f t="shared" ca="1" si="83"/>
        <v>-176.3503701818438</v>
      </c>
      <c r="AN136" s="60">
        <f t="shared" ca="1" si="83"/>
        <v>-176.3503701818438</v>
      </c>
      <c r="AO136" s="60">
        <f t="shared" ca="1" si="83"/>
        <v>176.3503701818438</v>
      </c>
      <c r="AP136" s="63">
        <f t="shared" ref="AP136:AP199" si="85">AE136*AH136</f>
        <v>35</v>
      </c>
      <c r="AQ136" s="62">
        <f t="shared" ref="AQ136:AQ199" si="86">IF(AL136=0,1,(1+(AL136+AE136)/(AD136*(T136-1))))</f>
        <v>2.0665044777184471</v>
      </c>
      <c r="AR136" s="62">
        <f t="shared" ref="AR136:AR199" si="87">IF(AQ136&lt;=0,AH136,AQ136*AH136)</f>
        <v>103.32522388592236</v>
      </c>
      <c r="AS136" s="62">
        <f t="shared" ref="AS136:AS199" si="88">(T136*AR136)</f>
        <v>206.65044777184471</v>
      </c>
      <c r="AT136" s="62">
        <f t="shared" ref="AT136:AT199" si="89">-AR136</f>
        <v>-103.32522388592236</v>
      </c>
      <c r="AU136" s="62">
        <f t="shared" ref="AU136:AU199" si="90">(AS136+AT136)*U136</f>
        <v>516.62611942961178</v>
      </c>
      <c r="AV136" s="62">
        <f t="shared" ref="AV136:AV199" si="91">AT136*V136</f>
        <v>-206.65044777184471</v>
      </c>
      <c r="AW136" s="63">
        <f t="shared" si="67"/>
        <v>309.97567165776707</v>
      </c>
      <c r="AX136" s="61" t="str">
        <f t="shared" ref="AX136:AX199" ca="1" si="92">IF(AY136+AW136&gt;AJ136,"VINTO","")</f>
        <v>VINTO</v>
      </c>
      <c r="AY136" s="69">
        <f t="shared" ca="1" si="68"/>
        <v>10138.649629818156</v>
      </c>
      <c r="AZ136" s="51">
        <f t="shared" ref="AZ136:AZ199" si="93">AR136*W136</f>
        <v>723.27656720145649</v>
      </c>
      <c r="BA136" s="55">
        <f t="shared" ref="BA136:BA199" ca="1" si="94">IFERROR(AZ136/AA136,0)</f>
        <v>7.2829756803550555E-2</v>
      </c>
      <c r="BB136" s="55">
        <f t="shared" ca="1" si="69"/>
        <v>4.4962057422417887</v>
      </c>
      <c r="BC136" s="64">
        <f t="shared" ref="BC136:BC199" ca="1" si="95">AW136+AB136</f>
        <v>241.03405967912693</v>
      </c>
      <c r="BE136" s="52" t="str">
        <f t="shared" ref="BE136:BE199" ca="1" si="96">IF(((AR136-AC136)/AC136)&gt;=BE$4,AD136,"")</f>
        <v/>
      </c>
      <c r="BF136" s="52">
        <f t="shared" ref="BF136:BF199" ca="1" si="97">IF(AX136="","",AD136)</f>
        <v>7.1999999999999762</v>
      </c>
      <c r="BG136" s="52">
        <f t="shared" ref="BG136:BG199" ca="1" si="98">IF(BA136&lt;=BG$4,AD136,"")</f>
        <v>7.1999999999999762</v>
      </c>
      <c r="BH136" s="52">
        <f t="shared" ref="BH136:BH199" ca="1" si="99">IF(BB136&gt;=BH$4,AD136,"")</f>
        <v>7.1999999999999762</v>
      </c>
    </row>
    <row r="137" spans="19:60">
      <c r="S137" s="68">
        <f t="shared" si="82"/>
        <v>7</v>
      </c>
      <c r="T137" s="69">
        <f t="shared" si="82"/>
        <v>2</v>
      </c>
      <c r="U137" s="70">
        <f t="shared" si="84"/>
        <v>5</v>
      </c>
      <c r="V137" s="68">
        <f t="shared" ref="V137:AA152" si="100">V136</f>
        <v>2</v>
      </c>
      <c r="W137" s="70">
        <f t="shared" si="100"/>
        <v>7</v>
      </c>
      <c r="X137" s="71">
        <f t="shared" si="100"/>
        <v>0.7142857142857143</v>
      </c>
      <c r="Y137" s="71">
        <f t="shared" si="100"/>
        <v>0.5</v>
      </c>
      <c r="Z137" s="69">
        <f t="shared" si="100"/>
        <v>10000</v>
      </c>
      <c r="AA137" s="69">
        <f t="shared" ca="1" si="100"/>
        <v>9931.0583880213599</v>
      </c>
      <c r="AB137" s="69">
        <f t="shared" ref="AB137:AB200" ca="1" si="101">AA137-Z137</f>
        <v>-68.94161197864014</v>
      </c>
      <c r="AC137" s="69">
        <f t="shared" ref="AC137:AC168" ca="1" si="102">AC136</f>
        <v>109.36631130634518</v>
      </c>
      <c r="AD137" s="73">
        <f t="shared" si="71"/>
        <v>7.0999999999999766</v>
      </c>
      <c r="AE137" s="69">
        <f t="shared" si="83"/>
        <v>0.70000000000000007</v>
      </c>
      <c r="AF137" s="69">
        <f t="shared" si="83"/>
        <v>6.3000000000000007</v>
      </c>
      <c r="AG137" s="78">
        <f t="shared" si="83"/>
        <v>200</v>
      </c>
      <c r="AH137" s="60">
        <f t="shared" si="83"/>
        <v>50</v>
      </c>
      <c r="AI137" s="60">
        <f t="shared" si="83"/>
        <v>315.00000000000006</v>
      </c>
      <c r="AJ137" s="60">
        <f t="shared" si="83"/>
        <v>10315</v>
      </c>
      <c r="AK137" s="60">
        <f t="shared" si="83"/>
        <v>348.94161197863974</v>
      </c>
      <c r="AL137" s="60">
        <f t="shared" si="83"/>
        <v>6.9788322395727951</v>
      </c>
      <c r="AM137" s="60">
        <f t="shared" ca="1" si="83"/>
        <v>-176.3503701818438</v>
      </c>
      <c r="AN137" s="60">
        <f t="shared" ca="1" si="83"/>
        <v>-176.3503701818438</v>
      </c>
      <c r="AO137" s="60">
        <f t="shared" ca="1" si="83"/>
        <v>176.3503701818438</v>
      </c>
      <c r="AP137" s="63">
        <f t="shared" si="85"/>
        <v>35</v>
      </c>
      <c r="AQ137" s="62">
        <f t="shared" si="86"/>
        <v>2.0815256675454679</v>
      </c>
      <c r="AR137" s="62">
        <f t="shared" si="87"/>
        <v>104.0762833772734</v>
      </c>
      <c r="AS137" s="62">
        <f t="shared" si="88"/>
        <v>208.1525667545468</v>
      </c>
      <c r="AT137" s="62">
        <f t="shared" si="89"/>
        <v>-104.0762833772734</v>
      </c>
      <c r="AU137" s="62">
        <f t="shared" si="90"/>
        <v>520.38141688636699</v>
      </c>
      <c r="AV137" s="62">
        <f t="shared" si="91"/>
        <v>-208.1525667545468</v>
      </c>
      <c r="AW137" s="63">
        <f t="shared" ref="AW137:AW200" si="103">SUM(AU137:AV137)</f>
        <v>312.2288501318202</v>
      </c>
      <c r="AX137" s="61" t="str">
        <f t="shared" ca="1" si="92"/>
        <v>VINTO</v>
      </c>
      <c r="AY137" s="69">
        <f t="shared" ref="AY137:AY200" ca="1" si="104">AY136</f>
        <v>10138.649629818156</v>
      </c>
      <c r="AZ137" s="51">
        <f t="shared" si="93"/>
        <v>728.53398364091379</v>
      </c>
      <c r="BA137" s="55">
        <f t="shared" ca="1" si="94"/>
        <v>7.3359148156822498E-2</v>
      </c>
      <c r="BB137" s="55">
        <f t="shared" ref="BB137:BB200" ca="1" si="105">IFERROR(AW137/ABS(AB137),0)</f>
        <v>4.5288881587009691</v>
      </c>
      <c r="BC137" s="64">
        <f t="shared" ca="1" si="95"/>
        <v>243.28723815318006</v>
      </c>
      <c r="BE137" s="52" t="str">
        <f t="shared" ca="1" si="96"/>
        <v/>
      </c>
      <c r="BF137" s="52">
        <f t="shared" ca="1" si="97"/>
        <v>7.0999999999999766</v>
      </c>
      <c r="BG137" s="52">
        <f t="shared" ca="1" si="98"/>
        <v>7.0999999999999766</v>
      </c>
      <c r="BH137" s="52">
        <f t="shared" ca="1" si="99"/>
        <v>7.0999999999999766</v>
      </c>
    </row>
    <row r="138" spans="19:60">
      <c r="S138" s="68">
        <f t="shared" ref="S138:T153" si="106">S137</f>
        <v>7</v>
      </c>
      <c r="T138" s="69">
        <f t="shared" si="106"/>
        <v>2</v>
      </c>
      <c r="U138" s="70">
        <f t="shared" si="84"/>
        <v>5</v>
      </c>
      <c r="V138" s="68">
        <f t="shared" si="100"/>
        <v>2</v>
      </c>
      <c r="W138" s="70">
        <f t="shared" si="100"/>
        <v>7</v>
      </c>
      <c r="X138" s="71">
        <f t="shared" si="100"/>
        <v>0.7142857142857143</v>
      </c>
      <c r="Y138" s="71">
        <f t="shared" si="100"/>
        <v>0.5</v>
      </c>
      <c r="Z138" s="69">
        <f t="shared" si="100"/>
        <v>10000</v>
      </c>
      <c r="AA138" s="69">
        <f t="shared" ca="1" si="100"/>
        <v>9931.0583880213599</v>
      </c>
      <c r="AB138" s="69">
        <f t="shared" ca="1" si="101"/>
        <v>-68.94161197864014</v>
      </c>
      <c r="AC138" s="69">
        <f t="shared" ca="1" si="102"/>
        <v>109.36631130634518</v>
      </c>
      <c r="AD138" s="73">
        <f t="shared" ref="AD138:AD201" si="107">AD137-0.1</f>
        <v>6.9999999999999769</v>
      </c>
      <c r="AE138" s="69">
        <f t="shared" ref="AE138:AO153" si="108">AE137</f>
        <v>0.70000000000000007</v>
      </c>
      <c r="AF138" s="69">
        <f t="shared" si="108"/>
        <v>6.3000000000000007</v>
      </c>
      <c r="AG138" s="78">
        <f t="shared" si="108"/>
        <v>200</v>
      </c>
      <c r="AH138" s="60">
        <f t="shared" si="108"/>
        <v>50</v>
      </c>
      <c r="AI138" s="60">
        <f t="shared" si="108"/>
        <v>315.00000000000006</v>
      </c>
      <c r="AJ138" s="60">
        <f t="shared" si="108"/>
        <v>10315</v>
      </c>
      <c r="AK138" s="60">
        <f t="shared" si="108"/>
        <v>348.94161197863974</v>
      </c>
      <c r="AL138" s="60">
        <f t="shared" si="108"/>
        <v>6.9788322395727951</v>
      </c>
      <c r="AM138" s="60">
        <f t="shared" ca="1" si="108"/>
        <v>-176.3503701818438</v>
      </c>
      <c r="AN138" s="60">
        <f t="shared" ca="1" si="108"/>
        <v>-176.3503701818438</v>
      </c>
      <c r="AO138" s="60">
        <f t="shared" ca="1" si="108"/>
        <v>176.3503701818438</v>
      </c>
      <c r="AP138" s="63">
        <f t="shared" si="85"/>
        <v>35</v>
      </c>
      <c r="AQ138" s="62">
        <f t="shared" si="86"/>
        <v>2.0969760342246886</v>
      </c>
      <c r="AR138" s="62">
        <f t="shared" si="87"/>
        <v>104.84880171123443</v>
      </c>
      <c r="AS138" s="62">
        <f t="shared" si="88"/>
        <v>209.69760342246886</v>
      </c>
      <c r="AT138" s="62">
        <f t="shared" si="89"/>
        <v>-104.84880171123443</v>
      </c>
      <c r="AU138" s="62">
        <f t="shared" si="90"/>
        <v>524.24400855617216</v>
      </c>
      <c r="AV138" s="62">
        <f t="shared" si="91"/>
        <v>-209.69760342246886</v>
      </c>
      <c r="AW138" s="63">
        <f t="shared" si="103"/>
        <v>314.54640513370327</v>
      </c>
      <c r="AX138" s="61" t="str">
        <f t="shared" ca="1" si="92"/>
        <v>VINTO</v>
      </c>
      <c r="AY138" s="69">
        <f t="shared" ca="1" si="104"/>
        <v>10138.649629818156</v>
      </c>
      <c r="AZ138" s="51">
        <f t="shared" si="93"/>
        <v>733.94161197864105</v>
      </c>
      <c r="BA138" s="55">
        <f t="shared" ca="1" si="94"/>
        <v>7.3903664977330766E-2</v>
      </c>
      <c r="BB138" s="55">
        <f t="shared" ca="1" si="105"/>
        <v>4.5625043584875522</v>
      </c>
      <c r="BC138" s="64">
        <f t="shared" ca="1" si="95"/>
        <v>245.60479315506313</v>
      </c>
      <c r="BE138" s="52" t="str">
        <f t="shared" ca="1" si="96"/>
        <v/>
      </c>
      <c r="BF138" s="52">
        <f t="shared" ca="1" si="97"/>
        <v>6.9999999999999769</v>
      </c>
      <c r="BG138" s="52">
        <f t="shared" ca="1" si="98"/>
        <v>6.9999999999999769</v>
      </c>
      <c r="BH138" s="52">
        <f t="shared" ca="1" si="99"/>
        <v>6.9999999999999769</v>
      </c>
    </row>
    <row r="139" spans="19:60">
      <c r="S139" s="68">
        <f t="shared" si="106"/>
        <v>7</v>
      </c>
      <c r="T139" s="69">
        <f t="shared" si="106"/>
        <v>2</v>
      </c>
      <c r="U139" s="70">
        <f t="shared" si="84"/>
        <v>5</v>
      </c>
      <c r="V139" s="68">
        <f t="shared" si="100"/>
        <v>2</v>
      </c>
      <c r="W139" s="70">
        <f t="shared" si="100"/>
        <v>7</v>
      </c>
      <c r="X139" s="71">
        <f t="shared" si="100"/>
        <v>0.7142857142857143</v>
      </c>
      <c r="Y139" s="71">
        <f t="shared" si="100"/>
        <v>0.5</v>
      </c>
      <c r="Z139" s="69">
        <f t="shared" si="100"/>
        <v>10000</v>
      </c>
      <c r="AA139" s="69">
        <f t="shared" ca="1" si="100"/>
        <v>9931.0583880213599</v>
      </c>
      <c r="AB139" s="69">
        <f t="shared" ca="1" si="101"/>
        <v>-68.94161197864014</v>
      </c>
      <c r="AC139" s="69">
        <f t="shared" ca="1" si="102"/>
        <v>109.36631130634518</v>
      </c>
      <c r="AD139" s="73">
        <f t="shared" si="107"/>
        <v>6.8999999999999773</v>
      </c>
      <c r="AE139" s="69">
        <f t="shared" si="108"/>
        <v>0.70000000000000007</v>
      </c>
      <c r="AF139" s="69">
        <f t="shared" si="108"/>
        <v>6.3000000000000007</v>
      </c>
      <c r="AG139" s="78">
        <f t="shared" si="108"/>
        <v>200</v>
      </c>
      <c r="AH139" s="60">
        <f t="shared" si="108"/>
        <v>50</v>
      </c>
      <c r="AI139" s="60">
        <f t="shared" si="108"/>
        <v>315.00000000000006</v>
      </c>
      <c r="AJ139" s="60">
        <f t="shared" si="108"/>
        <v>10315</v>
      </c>
      <c r="AK139" s="60">
        <f t="shared" si="108"/>
        <v>348.94161197863974</v>
      </c>
      <c r="AL139" s="60">
        <f t="shared" si="108"/>
        <v>6.9788322395727951</v>
      </c>
      <c r="AM139" s="60">
        <f t="shared" ca="1" si="108"/>
        <v>-176.3503701818438</v>
      </c>
      <c r="AN139" s="60">
        <f t="shared" ca="1" si="108"/>
        <v>-176.3503701818438</v>
      </c>
      <c r="AO139" s="60">
        <f t="shared" ca="1" si="108"/>
        <v>176.3503701818438</v>
      </c>
      <c r="AP139" s="63">
        <f t="shared" si="85"/>
        <v>35</v>
      </c>
      <c r="AQ139" s="62">
        <f t="shared" si="86"/>
        <v>2.1128742376192493</v>
      </c>
      <c r="AR139" s="62">
        <f t="shared" si="87"/>
        <v>105.64371188096247</v>
      </c>
      <c r="AS139" s="62">
        <f t="shared" si="88"/>
        <v>211.28742376192494</v>
      </c>
      <c r="AT139" s="62">
        <f t="shared" si="89"/>
        <v>-105.64371188096247</v>
      </c>
      <c r="AU139" s="62">
        <f t="shared" si="90"/>
        <v>528.21855940481237</v>
      </c>
      <c r="AV139" s="62">
        <f t="shared" si="91"/>
        <v>-211.28742376192494</v>
      </c>
      <c r="AW139" s="63">
        <f t="shared" si="103"/>
        <v>316.9311356428874</v>
      </c>
      <c r="AX139" s="61" t="str">
        <f t="shared" ca="1" si="92"/>
        <v>VINTO</v>
      </c>
      <c r="AY139" s="69">
        <f t="shared" ca="1" si="104"/>
        <v>10138.649629818156</v>
      </c>
      <c r="AZ139" s="51">
        <f t="shared" si="93"/>
        <v>739.50598316673734</v>
      </c>
      <c r="BA139" s="55">
        <f t="shared" ca="1" si="94"/>
        <v>7.4463964894085646E-2</v>
      </c>
      <c r="BB139" s="55">
        <f t="shared" ca="1" si="105"/>
        <v>4.5970949408766462</v>
      </c>
      <c r="BC139" s="64">
        <f t="shared" ca="1" si="95"/>
        <v>247.98952366424726</v>
      </c>
      <c r="BE139" s="52" t="str">
        <f t="shared" ca="1" si="96"/>
        <v/>
      </c>
      <c r="BF139" s="52">
        <f t="shared" ca="1" si="97"/>
        <v>6.8999999999999773</v>
      </c>
      <c r="BG139" s="52">
        <f t="shared" ca="1" si="98"/>
        <v>6.8999999999999773</v>
      </c>
      <c r="BH139" s="52">
        <f t="shared" ca="1" si="99"/>
        <v>6.8999999999999773</v>
      </c>
    </row>
    <row r="140" spans="19:60">
      <c r="S140" s="68">
        <f t="shared" si="106"/>
        <v>7</v>
      </c>
      <c r="T140" s="69">
        <f t="shared" si="106"/>
        <v>2</v>
      </c>
      <c r="U140" s="70">
        <f t="shared" si="84"/>
        <v>5</v>
      </c>
      <c r="V140" s="68">
        <f t="shared" si="100"/>
        <v>2</v>
      </c>
      <c r="W140" s="70">
        <f t="shared" si="100"/>
        <v>7</v>
      </c>
      <c r="X140" s="71">
        <f t="shared" si="100"/>
        <v>0.7142857142857143</v>
      </c>
      <c r="Y140" s="71">
        <f t="shared" si="100"/>
        <v>0.5</v>
      </c>
      <c r="Z140" s="69">
        <f t="shared" si="100"/>
        <v>10000</v>
      </c>
      <c r="AA140" s="69">
        <f t="shared" ca="1" si="100"/>
        <v>9931.0583880213599</v>
      </c>
      <c r="AB140" s="69">
        <f t="shared" ca="1" si="101"/>
        <v>-68.94161197864014</v>
      </c>
      <c r="AC140" s="69">
        <f t="shared" ca="1" si="102"/>
        <v>109.36631130634518</v>
      </c>
      <c r="AD140" s="73">
        <f t="shared" si="107"/>
        <v>6.7999999999999776</v>
      </c>
      <c r="AE140" s="69">
        <f t="shared" si="108"/>
        <v>0.70000000000000007</v>
      </c>
      <c r="AF140" s="69">
        <f t="shared" si="108"/>
        <v>6.3000000000000007</v>
      </c>
      <c r="AG140" s="78">
        <f t="shared" si="108"/>
        <v>200</v>
      </c>
      <c r="AH140" s="60">
        <f t="shared" si="108"/>
        <v>50</v>
      </c>
      <c r="AI140" s="60">
        <f t="shared" si="108"/>
        <v>315.00000000000006</v>
      </c>
      <c r="AJ140" s="60">
        <f t="shared" si="108"/>
        <v>10315</v>
      </c>
      <c r="AK140" s="60">
        <f t="shared" si="108"/>
        <v>348.94161197863974</v>
      </c>
      <c r="AL140" s="60">
        <f t="shared" si="108"/>
        <v>6.9788322395727951</v>
      </c>
      <c r="AM140" s="60">
        <f t="shared" ca="1" si="108"/>
        <v>-176.3503701818438</v>
      </c>
      <c r="AN140" s="60">
        <f t="shared" ca="1" si="108"/>
        <v>-176.3503701818438</v>
      </c>
      <c r="AO140" s="60">
        <f t="shared" ca="1" si="108"/>
        <v>176.3503701818438</v>
      </c>
      <c r="AP140" s="63">
        <f t="shared" si="85"/>
        <v>35</v>
      </c>
      <c r="AQ140" s="62">
        <f t="shared" si="86"/>
        <v>2.1292400352312972</v>
      </c>
      <c r="AR140" s="62">
        <f t="shared" si="87"/>
        <v>106.46200176156486</v>
      </c>
      <c r="AS140" s="62">
        <f t="shared" si="88"/>
        <v>212.92400352312973</v>
      </c>
      <c r="AT140" s="62">
        <f t="shared" si="89"/>
        <v>-106.46200176156486</v>
      </c>
      <c r="AU140" s="62">
        <f t="shared" si="90"/>
        <v>532.31000880782426</v>
      </c>
      <c r="AV140" s="62">
        <f t="shared" si="91"/>
        <v>-212.92400352312973</v>
      </c>
      <c r="AW140" s="63">
        <f t="shared" si="103"/>
        <v>319.38600528469453</v>
      </c>
      <c r="AX140" s="61" t="str">
        <f t="shared" ca="1" si="92"/>
        <v>VINTO</v>
      </c>
      <c r="AY140" s="69">
        <f t="shared" ca="1" si="104"/>
        <v>10138.649629818156</v>
      </c>
      <c r="AZ140" s="51">
        <f t="shared" si="93"/>
        <v>745.2340123309541</v>
      </c>
      <c r="BA140" s="55">
        <f t="shared" ca="1" si="94"/>
        <v>7.5040744220156858E-2</v>
      </c>
      <c r="BB140" s="55">
        <f t="shared" ca="1" si="105"/>
        <v>4.6327028933360079</v>
      </c>
      <c r="BC140" s="64">
        <f t="shared" ca="1" si="95"/>
        <v>250.44439330605439</v>
      </c>
      <c r="BE140" s="52" t="str">
        <f t="shared" ca="1" si="96"/>
        <v/>
      </c>
      <c r="BF140" s="52">
        <f t="shared" ca="1" si="97"/>
        <v>6.7999999999999776</v>
      </c>
      <c r="BG140" s="52">
        <f t="shared" ca="1" si="98"/>
        <v>6.7999999999999776</v>
      </c>
      <c r="BH140" s="52">
        <f t="shared" ca="1" si="99"/>
        <v>6.7999999999999776</v>
      </c>
    </row>
    <row r="141" spans="19:60">
      <c r="S141" s="68">
        <f t="shared" si="106"/>
        <v>7</v>
      </c>
      <c r="T141" s="69">
        <f t="shared" si="106"/>
        <v>2</v>
      </c>
      <c r="U141" s="70">
        <f t="shared" si="84"/>
        <v>5</v>
      </c>
      <c r="V141" s="68">
        <f t="shared" si="100"/>
        <v>2</v>
      </c>
      <c r="W141" s="70">
        <f t="shared" si="100"/>
        <v>7</v>
      </c>
      <c r="X141" s="71">
        <f t="shared" si="100"/>
        <v>0.7142857142857143</v>
      </c>
      <c r="Y141" s="71">
        <f t="shared" si="100"/>
        <v>0.5</v>
      </c>
      <c r="Z141" s="69">
        <f t="shared" si="100"/>
        <v>10000</v>
      </c>
      <c r="AA141" s="69">
        <f t="shared" ca="1" si="100"/>
        <v>9931.0583880213599</v>
      </c>
      <c r="AB141" s="69">
        <f t="shared" ca="1" si="101"/>
        <v>-68.94161197864014</v>
      </c>
      <c r="AC141" s="69">
        <f t="shared" ca="1" si="102"/>
        <v>109.36631130634518</v>
      </c>
      <c r="AD141" s="73">
        <f t="shared" si="107"/>
        <v>6.699999999999978</v>
      </c>
      <c r="AE141" s="69">
        <f t="shared" si="108"/>
        <v>0.70000000000000007</v>
      </c>
      <c r="AF141" s="69">
        <f t="shared" si="108"/>
        <v>6.3000000000000007</v>
      </c>
      <c r="AG141" s="78">
        <f t="shared" si="108"/>
        <v>200</v>
      </c>
      <c r="AH141" s="60">
        <f t="shared" si="108"/>
        <v>50</v>
      </c>
      <c r="AI141" s="60">
        <f t="shared" si="108"/>
        <v>315.00000000000006</v>
      </c>
      <c r="AJ141" s="60">
        <f t="shared" si="108"/>
        <v>10315</v>
      </c>
      <c r="AK141" s="60">
        <f t="shared" si="108"/>
        <v>348.94161197863974</v>
      </c>
      <c r="AL141" s="60">
        <f t="shared" si="108"/>
        <v>6.9788322395727951</v>
      </c>
      <c r="AM141" s="60">
        <f t="shared" ca="1" si="108"/>
        <v>-176.3503701818438</v>
      </c>
      <c r="AN141" s="60">
        <f t="shared" ca="1" si="108"/>
        <v>-176.3503701818438</v>
      </c>
      <c r="AO141" s="60">
        <f t="shared" ca="1" si="108"/>
        <v>176.3503701818438</v>
      </c>
      <c r="AP141" s="63">
        <f t="shared" si="85"/>
        <v>35</v>
      </c>
      <c r="AQ141" s="62">
        <f t="shared" si="86"/>
        <v>2.1460943641153465</v>
      </c>
      <c r="AR141" s="62">
        <f t="shared" si="87"/>
        <v>107.30471820576733</v>
      </c>
      <c r="AS141" s="62">
        <f t="shared" si="88"/>
        <v>214.60943641153466</v>
      </c>
      <c r="AT141" s="62">
        <f t="shared" si="89"/>
        <v>-107.30471820576733</v>
      </c>
      <c r="AU141" s="62">
        <f t="shared" si="90"/>
        <v>536.52359102883668</v>
      </c>
      <c r="AV141" s="62">
        <f t="shared" si="91"/>
        <v>-214.60943641153466</v>
      </c>
      <c r="AW141" s="63">
        <f t="shared" si="103"/>
        <v>321.91415461730202</v>
      </c>
      <c r="AX141" s="61" t="str">
        <f t="shared" ca="1" si="92"/>
        <v>VINTO</v>
      </c>
      <c r="AY141" s="69">
        <f t="shared" ca="1" si="104"/>
        <v>10138.649629818156</v>
      </c>
      <c r="AZ141" s="51">
        <f t="shared" si="93"/>
        <v>751.13302744037128</v>
      </c>
      <c r="BA141" s="55">
        <f t="shared" ca="1" si="94"/>
        <v>7.5634740839543607E-2</v>
      </c>
      <c r="BB141" s="55">
        <f t="shared" ca="1" si="105"/>
        <v>4.6693737697493818</v>
      </c>
      <c r="BC141" s="64">
        <f t="shared" ca="1" si="95"/>
        <v>252.97254263866188</v>
      </c>
      <c r="BE141" s="52" t="str">
        <f t="shared" ca="1" si="96"/>
        <v/>
      </c>
      <c r="BF141" s="52">
        <f t="shared" ca="1" si="97"/>
        <v>6.699999999999978</v>
      </c>
      <c r="BG141" s="52">
        <f t="shared" ca="1" si="98"/>
        <v>6.699999999999978</v>
      </c>
      <c r="BH141" s="52">
        <f t="shared" ca="1" si="99"/>
        <v>6.699999999999978</v>
      </c>
    </row>
    <row r="142" spans="19:60">
      <c r="S142" s="68">
        <f t="shared" si="106"/>
        <v>7</v>
      </c>
      <c r="T142" s="69">
        <f t="shared" si="106"/>
        <v>2</v>
      </c>
      <c r="U142" s="70">
        <f t="shared" si="84"/>
        <v>5</v>
      </c>
      <c r="V142" s="68">
        <f t="shared" si="100"/>
        <v>2</v>
      </c>
      <c r="W142" s="70">
        <f t="shared" si="100"/>
        <v>7</v>
      </c>
      <c r="X142" s="71">
        <f t="shared" si="100"/>
        <v>0.7142857142857143</v>
      </c>
      <c r="Y142" s="71">
        <f t="shared" si="100"/>
        <v>0.5</v>
      </c>
      <c r="Z142" s="69">
        <f t="shared" si="100"/>
        <v>10000</v>
      </c>
      <c r="AA142" s="69">
        <f t="shared" ca="1" si="100"/>
        <v>9931.0583880213599</v>
      </c>
      <c r="AB142" s="69">
        <f t="shared" ca="1" si="101"/>
        <v>-68.94161197864014</v>
      </c>
      <c r="AC142" s="69">
        <f t="shared" ca="1" si="102"/>
        <v>109.36631130634518</v>
      </c>
      <c r="AD142" s="73">
        <f t="shared" si="107"/>
        <v>6.5999999999999783</v>
      </c>
      <c r="AE142" s="69">
        <f t="shared" si="108"/>
        <v>0.70000000000000007</v>
      </c>
      <c r="AF142" s="69">
        <f t="shared" si="108"/>
        <v>6.3000000000000007</v>
      </c>
      <c r="AG142" s="78">
        <f t="shared" si="108"/>
        <v>200</v>
      </c>
      <c r="AH142" s="60">
        <f t="shared" si="108"/>
        <v>50</v>
      </c>
      <c r="AI142" s="60">
        <f t="shared" si="108"/>
        <v>315.00000000000006</v>
      </c>
      <c r="AJ142" s="60">
        <f t="shared" si="108"/>
        <v>10315</v>
      </c>
      <c r="AK142" s="60">
        <f t="shared" si="108"/>
        <v>348.94161197863974</v>
      </c>
      <c r="AL142" s="60">
        <f t="shared" si="108"/>
        <v>6.9788322395727951</v>
      </c>
      <c r="AM142" s="60">
        <f t="shared" ca="1" si="108"/>
        <v>-176.3503701818438</v>
      </c>
      <c r="AN142" s="60">
        <f t="shared" ca="1" si="108"/>
        <v>-176.3503701818438</v>
      </c>
      <c r="AO142" s="60">
        <f t="shared" ca="1" si="108"/>
        <v>176.3503701818438</v>
      </c>
      <c r="AP142" s="63">
        <f t="shared" si="85"/>
        <v>35</v>
      </c>
      <c r="AQ142" s="62">
        <f t="shared" si="86"/>
        <v>2.1634594302383059</v>
      </c>
      <c r="AR142" s="62">
        <f t="shared" si="87"/>
        <v>108.17297151191529</v>
      </c>
      <c r="AS142" s="62">
        <f t="shared" si="88"/>
        <v>216.34594302383059</v>
      </c>
      <c r="AT142" s="62">
        <f t="shared" si="89"/>
        <v>-108.17297151191529</v>
      </c>
      <c r="AU142" s="62">
        <f t="shared" si="90"/>
        <v>540.86485755957642</v>
      </c>
      <c r="AV142" s="62">
        <f t="shared" si="91"/>
        <v>-216.34594302383059</v>
      </c>
      <c r="AW142" s="63">
        <f t="shared" si="103"/>
        <v>324.51891453574581</v>
      </c>
      <c r="AX142" s="61" t="str">
        <f t="shared" ca="1" si="92"/>
        <v>VINTO</v>
      </c>
      <c r="AY142" s="69">
        <f t="shared" ca="1" si="104"/>
        <v>10138.649629818156</v>
      </c>
      <c r="AZ142" s="51">
        <f t="shared" si="93"/>
        <v>757.21080058340704</v>
      </c>
      <c r="BA142" s="55">
        <f t="shared" ca="1" si="94"/>
        <v>7.6246737356487529E-2</v>
      </c>
      <c r="BB142" s="55">
        <f t="shared" ca="1" si="105"/>
        <v>4.7071558848419439</v>
      </c>
      <c r="BC142" s="64">
        <f t="shared" ca="1" si="95"/>
        <v>255.57730255710567</v>
      </c>
      <c r="BE142" s="52" t="str">
        <f t="shared" ca="1" si="96"/>
        <v/>
      </c>
      <c r="BF142" s="52">
        <f t="shared" ca="1" si="97"/>
        <v>6.5999999999999783</v>
      </c>
      <c r="BG142" s="52">
        <f t="shared" ca="1" si="98"/>
        <v>6.5999999999999783</v>
      </c>
      <c r="BH142" s="52">
        <f t="shared" ca="1" si="99"/>
        <v>6.5999999999999783</v>
      </c>
    </row>
    <row r="143" spans="19:60">
      <c r="S143" s="68">
        <f t="shared" si="106"/>
        <v>7</v>
      </c>
      <c r="T143" s="69">
        <f t="shared" si="106"/>
        <v>2</v>
      </c>
      <c r="U143" s="70">
        <f t="shared" si="84"/>
        <v>5</v>
      </c>
      <c r="V143" s="68">
        <f t="shared" si="100"/>
        <v>2</v>
      </c>
      <c r="W143" s="70">
        <f t="shared" si="100"/>
        <v>7</v>
      </c>
      <c r="X143" s="71">
        <f t="shared" si="100"/>
        <v>0.7142857142857143</v>
      </c>
      <c r="Y143" s="71">
        <f t="shared" si="100"/>
        <v>0.5</v>
      </c>
      <c r="Z143" s="69">
        <f t="shared" si="100"/>
        <v>10000</v>
      </c>
      <c r="AA143" s="69">
        <f t="shared" ca="1" si="100"/>
        <v>9931.0583880213599</v>
      </c>
      <c r="AB143" s="69">
        <f t="shared" ca="1" si="101"/>
        <v>-68.94161197864014</v>
      </c>
      <c r="AC143" s="69">
        <f t="shared" ca="1" si="102"/>
        <v>109.36631130634518</v>
      </c>
      <c r="AD143" s="73">
        <f t="shared" si="107"/>
        <v>6.4999999999999787</v>
      </c>
      <c r="AE143" s="69">
        <f t="shared" si="108"/>
        <v>0.70000000000000007</v>
      </c>
      <c r="AF143" s="69">
        <f t="shared" si="108"/>
        <v>6.3000000000000007</v>
      </c>
      <c r="AG143" s="78">
        <f t="shared" si="108"/>
        <v>200</v>
      </c>
      <c r="AH143" s="60">
        <f t="shared" si="108"/>
        <v>50</v>
      </c>
      <c r="AI143" s="60">
        <f t="shared" si="108"/>
        <v>315.00000000000006</v>
      </c>
      <c r="AJ143" s="60">
        <f t="shared" si="108"/>
        <v>10315</v>
      </c>
      <c r="AK143" s="60">
        <f t="shared" si="108"/>
        <v>348.94161197863974</v>
      </c>
      <c r="AL143" s="60">
        <f t="shared" si="108"/>
        <v>6.9788322395727951</v>
      </c>
      <c r="AM143" s="60">
        <f t="shared" ca="1" si="108"/>
        <v>-176.3503701818438</v>
      </c>
      <c r="AN143" s="60">
        <f t="shared" ca="1" si="108"/>
        <v>-176.3503701818438</v>
      </c>
      <c r="AO143" s="60">
        <f t="shared" ca="1" si="108"/>
        <v>176.3503701818438</v>
      </c>
      <c r="AP143" s="63">
        <f t="shared" si="85"/>
        <v>35</v>
      </c>
      <c r="AQ143" s="62">
        <f t="shared" si="86"/>
        <v>2.1813588060881264</v>
      </c>
      <c r="AR143" s="62">
        <f t="shared" si="87"/>
        <v>109.06794030440632</v>
      </c>
      <c r="AS143" s="62">
        <f t="shared" si="88"/>
        <v>218.13588060881264</v>
      </c>
      <c r="AT143" s="62">
        <f t="shared" si="89"/>
        <v>-109.06794030440632</v>
      </c>
      <c r="AU143" s="62">
        <f t="shared" si="90"/>
        <v>545.33970152203165</v>
      </c>
      <c r="AV143" s="62">
        <f t="shared" si="91"/>
        <v>-218.13588060881264</v>
      </c>
      <c r="AW143" s="63">
        <f t="shared" si="103"/>
        <v>327.20382091321903</v>
      </c>
      <c r="AX143" s="61" t="str">
        <f t="shared" ca="1" si="92"/>
        <v>VINTO</v>
      </c>
      <c r="AY143" s="69">
        <f t="shared" ca="1" si="104"/>
        <v>10138.649629818156</v>
      </c>
      <c r="AZ143" s="51">
        <f t="shared" si="93"/>
        <v>763.47558213084426</v>
      </c>
      <c r="BA143" s="55">
        <f t="shared" ca="1" si="94"/>
        <v>7.68775645354913E-2</v>
      </c>
      <c r="BB143" s="55">
        <f t="shared" ca="1" si="105"/>
        <v>4.7461005265527456</v>
      </c>
      <c r="BC143" s="64">
        <f t="shared" ca="1" si="95"/>
        <v>258.26220893457889</v>
      </c>
      <c r="BE143" s="52" t="str">
        <f t="shared" ca="1" si="96"/>
        <v/>
      </c>
      <c r="BF143" s="52">
        <f t="shared" ca="1" si="97"/>
        <v>6.4999999999999787</v>
      </c>
      <c r="BG143" s="52">
        <f t="shared" ca="1" si="98"/>
        <v>6.4999999999999787</v>
      </c>
      <c r="BH143" s="52">
        <f t="shared" ca="1" si="99"/>
        <v>6.4999999999999787</v>
      </c>
    </row>
    <row r="144" spans="19:60">
      <c r="S144" s="68">
        <f t="shared" si="106"/>
        <v>7</v>
      </c>
      <c r="T144" s="69">
        <f t="shared" si="106"/>
        <v>2</v>
      </c>
      <c r="U144" s="70">
        <f t="shared" si="84"/>
        <v>5</v>
      </c>
      <c r="V144" s="68">
        <f t="shared" si="100"/>
        <v>2</v>
      </c>
      <c r="W144" s="70">
        <f t="shared" si="100"/>
        <v>7</v>
      </c>
      <c r="X144" s="71">
        <f t="shared" si="100"/>
        <v>0.7142857142857143</v>
      </c>
      <c r="Y144" s="71">
        <f t="shared" si="100"/>
        <v>0.5</v>
      </c>
      <c r="Z144" s="69">
        <f t="shared" si="100"/>
        <v>10000</v>
      </c>
      <c r="AA144" s="69">
        <f t="shared" ca="1" si="100"/>
        <v>9931.0583880213599</v>
      </c>
      <c r="AB144" s="69">
        <f t="shared" ca="1" si="101"/>
        <v>-68.94161197864014</v>
      </c>
      <c r="AC144" s="69">
        <f t="shared" ca="1" si="102"/>
        <v>109.36631130634518</v>
      </c>
      <c r="AD144" s="73">
        <f t="shared" si="107"/>
        <v>6.399999999999979</v>
      </c>
      <c r="AE144" s="69">
        <f t="shared" si="108"/>
        <v>0.70000000000000007</v>
      </c>
      <c r="AF144" s="69">
        <f t="shared" si="108"/>
        <v>6.3000000000000007</v>
      </c>
      <c r="AG144" s="78">
        <f t="shared" si="108"/>
        <v>200</v>
      </c>
      <c r="AH144" s="60">
        <f t="shared" si="108"/>
        <v>50</v>
      </c>
      <c r="AI144" s="60">
        <f t="shared" si="108"/>
        <v>315.00000000000006</v>
      </c>
      <c r="AJ144" s="60">
        <f t="shared" si="108"/>
        <v>10315</v>
      </c>
      <c r="AK144" s="60">
        <f t="shared" si="108"/>
        <v>348.94161197863974</v>
      </c>
      <c r="AL144" s="60">
        <f t="shared" si="108"/>
        <v>6.9788322395727951</v>
      </c>
      <c r="AM144" s="60">
        <f t="shared" ca="1" si="108"/>
        <v>-176.3503701818438</v>
      </c>
      <c r="AN144" s="60">
        <f t="shared" ca="1" si="108"/>
        <v>-176.3503701818438</v>
      </c>
      <c r="AO144" s="60">
        <f t="shared" ca="1" si="108"/>
        <v>176.3503701818438</v>
      </c>
      <c r="AP144" s="63">
        <f t="shared" si="85"/>
        <v>35</v>
      </c>
      <c r="AQ144" s="62">
        <f t="shared" si="86"/>
        <v>2.1998175374332529</v>
      </c>
      <c r="AR144" s="62">
        <f t="shared" si="87"/>
        <v>109.99087687166265</v>
      </c>
      <c r="AS144" s="62">
        <f t="shared" si="88"/>
        <v>219.9817537433253</v>
      </c>
      <c r="AT144" s="62">
        <f t="shared" si="89"/>
        <v>-109.99087687166265</v>
      </c>
      <c r="AU144" s="62">
        <f t="shared" si="90"/>
        <v>549.95438435831329</v>
      </c>
      <c r="AV144" s="62">
        <f t="shared" si="91"/>
        <v>-219.9817537433253</v>
      </c>
      <c r="AW144" s="63">
        <f t="shared" si="103"/>
        <v>329.97263061498802</v>
      </c>
      <c r="AX144" s="61" t="str">
        <f t="shared" ca="1" si="92"/>
        <v>VINTO</v>
      </c>
      <c r="AY144" s="69">
        <f t="shared" ca="1" si="104"/>
        <v>10138.649629818156</v>
      </c>
      <c r="AZ144" s="51">
        <f t="shared" si="93"/>
        <v>769.93613810163856</v>
      </c>
      <c r="BA144" s="55">
        <f t="shared" ca="1" si="94"/>
        <v>7.7528105063838892E-2</v>
      </c>
      <c r="BB144" s="55">
        <f t="shared" ca="1" si="105"/>
        <v>4.7862621883170053</v>
      </c>
      <c r="BC144" s="64">
        <f t="shared" ca="1" si="95"/>
        <v>261.03101863634788</v>
      </c>
      <c r="BE144" s="52" t="str">
        <f t="shared" ca="1" si="96"/>
        <v/>
      </c>
      <c r="BF144" s="52">
        <f t="shared" ca="1" si="97"/>
        <v>6.399999999999979</v>
      </c>
      <c r="BG144" s="52">
        <f t="shared" ca="1" si="98"/>
        <v>6.399999999999979</v>
      </c>
      <c r="BH144" s="52">
        <f t="shared" ca="1" si="99"/>
        <v>6.399999999999979</v>
      </c>
    </row>
    <row r="145" spans="19:60">
      <c r="S145" s="68">
        <f t="shared" si="106"/>
        <v>7</v>
      </c>
      <c r="T145" s="69">
        <f t="shared" si="106"/>
        <v>2</v>
      </c>
      <c r="U145" s="70">
        <f t="shared" si="84"/>
        <v>5</v>
      </c>
      <c r="V145" s="68">
        <f t="shared" si="100"/>
        <v>2</v>
      </c>
      <c r="W145" s="70">
        <f t="shared" si="100"/>
        <v>7</v>
      </c>
      <c r="X145" s="71">
        <f t="shared" si="100"/>
        <v>0.7142857142857143</v>
      </c>
      <c r="Y145" s="71">
        <f t="shared" si="100"/>
        <v>0.5</v>
      </c>
      <c r="Z145" s="69">
        <f t="shared" si="100"/>
        <v>10000</v>
      </c>
      <c r="AA145" s="69">
        <f t="shared" ca="1" si="100"/>
        <v>9931.0583880213599</v>
      </c>
      <c r="AB145" s="69">
        <f t="shared" ca="1" si="101"/>
        <v>-68.94161197864014</v>
      </c>
      <c r="AC145" s="69">
        <f t="shared" ca="1" si="102"/>
        <v>109.36631130634518</v>
      </c>
      <c r="AD145" s="73">
        <f t="shared" si="107"/>
        <v>6.2999999999999794</v>
      </c>
      <c r="AE145" s="69">
        <f t="shared" si="108"/>
        <v>0.70000000000000007</v>
      </c>
      <c r="AF145" s="69">
        <f t="shared" si="108"/>
        <v>6.3000000000000007</v>
      </c>
      <c r="AG145" s="78">
        <f t="shared" si="108"/>
        <v>200</v>
      </c>
      <c r="AH145" s="60">
        <f t="shared" si="108"/>
        <v>50</v>
      </c>
      <c r="AI145" s="60">
        <f t="shared" si="108"/>
        <v>315.00000000000006</v>
      </c>
      <c r="AJ145" s="60">
        <f t="shared" si="108"/>
        <v>10315</v>
      </c>
      <c r="AK145" s="60">
        <f t="shared" si="108"/>
        <v>348.94161197863974</v>
      </c>
      <c r="AL145" s="60">
        <f t="shared" si="108"/>
        <v>6.9788322395727951</v>
      </c>
      <c r="AM145" s="60">
        <f t="shared" ca="1" si="108"/>
        <v>-176.3503701818438</v>
      </c>
      <c r="AN145" s="60">
        <f t="shared" ca="1" si="108"/>
        <v>-176.3503701818438</v>
      </c>
      <c r="AO145" s="60">
        <f t="shared" ca="1" si="108"/>
        <v>176.3503701818438</v>
      </c>
      <c r="AP145" s="63">
        <f t="shared" si="85"/>
        <v>35</v>
      </c>
      <c r="AQ145" s="62">
        <f t="shared" si="86"/>
        <v>2.2188622602496539</v>
      </c>
      <c r="AR145" s="62">
        <f t="shared" si="87"/>
        <v>110.9431130124827</v>
      </c>
      <c r="AS145" s="62">
        <f t="shared" si="88"/>
        <v>221.8862260249654</v>
      </c>
      <c r="AT145" s="62">
        <f t="shared" si="89"/>
        <v>-110.9431130124827</v>
      </c>
      <c r="AU145" s="62">
        <f t="shared" si="90"/>
        <v>554.71556506241348</v>
      </c>
      <c r="AV145" s="62">
        <f t="shared" si="91"/>
        <v>-221.8862260249654</v>
      </c>
      <c r="AW145" s="63">
        <f t="shared" si="103"/>
        <v>332.82933903744811</v>
      </c>
      <c r="AX145" s="61" t="str">
        <f t="shared" ca="1" si="92"/>
        <v>VINTO</v>
      </c>
      <c r="AY145" s="69">
        <f t="shared" ca="1" si="104"/>
        <v>10138.649629818156</v>
      </c>
      <c r="AZ145" s="51">
        <f t="shared" si="93"/>
        <v>776.60179108737884</v>
      </c>
      <c r="BA145" s="55">
        <f t="shared" ca="1" si="94"/>
        <v>7.8199297672451512E-2</v>
      </c>
      <c r="BB145" s="55">
        <f t="shared" ca="1" si="105"/>
        <v>4.8276988234706071</v>
      </c>
      <c r="BC145" s="64">
        <f t="shared" ca="1" si="95"/>
        <v>263.88772705880797</v>
      </c>
      <c r="BE145" s="52" t="str">
        <f t="shared" ca="1" si="96"/>
        <v/>
      </c>
      <c r="BF145" s="52">
        <f t="shared" ca="1" si="97"/>
        <v>6.2999999999999794</v>
      </c>
      <c r="BG145" s="52">
        <f t="shared" ca="1" si="98"/>
        <v>6.2999999999999794</v>
      </c>
      <c r="BH145" s="52">
        <f t="shared" ca="1" si="99"/>
        <v>6.2999999999999794</v>
      </c>
    </row>
    <row r="146" spans="19:60">
      <c r="S146" s="68">
        <f t="shared" si="106"/>
        <v>7</v>
      </c>
      <c r="T146" s="69">
        <f t="shared" si="106"/>
        <v>2</v>
      </c>
      <c r="U146" s="70">
        <f t="shared" si="84"/>
        <v>5</v>
      </c>
      <c r="V146" s="68">
        <f t="shared" si="100"/>
        <v>2</v>
      </c>
      <c r="W146" s="70">
        <f t="shared" si="100"/>
        <v>7</v>
      </c>
      <c r="X146" s="71">
        <f t="shared" si="100"/>
        <v>0.7142857142857143</v>
      </c>
      <c r="Y146" s="71">
        <f t="shared" si="100"/>
        <v>0.5</v>
      </c>
      <c r="Z146" s="69">
        <f t="shared" si="100"/>
        <v>10000</v>
      </c>
      <c r="AA146" s="69">
        <f t="shared" ca="1" si="100"/>
        <v>9931.0583880213599</v>
      </c>
      <c r="AB146" s="69">
        <f t="shared" ca="1" si="101"/>
        <v>-68.94161197864014</v>
      </c>
      <c r="AC146" s="69">
        <f t="shared" ca="1" si="102"/>
        <v>109.36631130634518</v>
      </c>
      <c r="AD146" s="73">
        <f t="shared" si="107"/>
        <v>6.1999999999999797</v>
      </c>
      <c r="AE146" s="69">
        <f t="shared" si="108"/>
        <v>0.70000000000000007</v>
      </c>
      <c r="AF146" s="69">
        <f t="shared" si="108"/>
        <v>6.3000000000000007</v>
      </c>
      <c r="AG146" s="78">
        <f t="shared" si="108"/>
        <v>200</v>
      </c>
      <c r="AH146" s="60">
        <f t="shared" si="108"/>
        <v>50</v>
      </c>
      <c r="AI146" s="60">
        <f t="shared" si="108"/>
        <v>315.00000000000006</v>
      </c>
      <c r="AJ146" s="60">
        <f t="shared" si="108"/>
        <v>10315</v>
      </c>
      <c r="AK146" s="60">
        <f t="shared" si="108"/>
        <v>348.94161197863974</v>
      </c>
      <c r="AL146" s="60">
        <f t="shared" si="108"/>
        <v>6.9788322395727951</v>
      </c>
      <c r="AM146" s="60">
        <f t="shared" ca="1" si="108"/>
        <v>-176.3503701818438</v>
      </c>
      <c r="AN146" s="60">
        <f t="shared" ca="1" si="108"/>
        <v>-176.3503701818438</v>
      </c>
      <c r="AO146" s="60">
        <f t="shared" ca="1" si="108"/>
        <v>176.3503701818438</v>
      </c>
      <c r="AP146" s="63">
        <f t="shared" si="85"/>
        <v>35</v>
      </c>
      <c r="AQ146" s="62">
        <f t="shared" si="86"/>
        <v>2.2385213289633583</v>
      </c>
      <c r="AR146" s="62">
        <f t="shared" si="87"/>
        <v>111.92606644816792</v>
      </c>
      <c r="AS146" s="62">
        <f t="shared" si="88"/>
        <v>223.85213289633583</v>
      </c>
      <c r="AT146" s="62">
        <f t="shared" si="89"/>
        <v>-111.92606644816792</v>
      </c>
      <c r="AU146" s="62">
        <f t="shared" si="90"/>
        <v>559.63033224083961</v>
      </c>
      <c r="AV146" s="62">
        <f t="shared" si="91"/>
        <v>-223.85213289633583</v>
      </c>
      <c r="AW146" s="63">
        <f t="shared" si="103"/>
        <v>335.77819934450378</v>
      </c>
      <c r="AX146" s="61" t="str">
        <f t="shared" ca="1" si="92"/>
        <v>VINTO</v>
      </c>
      <c r="AY146" s="69">
        <f t="shared" ca="1" si="104"/>
        <v>10138.649629818156</v>
      </c>
      <c r="AZ146" s="51">
        <f t="shared" si="93"/>
        <v>783.48246513717538</v>
      </c>
      <c r="BA146" s="55">
        <f t="shared" ca="1" si="94"/>
        <v>7.8892141655535528E-2</v>
      </c>
      <c r="BB146" s="55">
        <f t="shared" ca="1" si="105"/>
        <v>4.8704721242743263</v>
      </c>
      <c r="BC146" s="64">
        <f t="shared" ca="1" si="95"/>
        <v>266.83658736586364</v>
      </c>
      <c r="BE146" s="52" t="str">
        <f t="shared" ca="1" si="96"/>
        <v/>
      </c>
      <c r="BF146" s="52">
        <f t="shared" ca="1" si="97"/>
        <v>6.1999999999999797</v>
      </c>
      <c r="BG146" s="52">
        <f t="shared" ca="1" si="98"/>
        <v>6.1999999999999797</v>
      </c>
      <c r="BH146" s="52">
        <f t="shared" ca="1" si="99"/>
        <v>6.1999999999999797</v>
      </c>
    </row>
    <row r="147" spans="19:60">
      <c r="S147" s="68">
        <f t="shared" si="106"/>
        <v>7</v>
      </c>
      <c r="T147" s="69">
        <f t="shared" si="106"/>
        <v>2</v>
      </c>
      <c r="U147" s="70">
        <f t="shared" si="84"/>
        <v>5</v>
      </c>
      <c r="V147" s="68">
        <f t="shared" si="100"/>
        <v>2</v>
      </c>
      <c r="W147" s="70">
        <f t="shared" si="100"/>
        <v>7</v>
      </c>
      <c r="X147" s="71">
        <f t="shared" si="100"/>
        <v>0.7142857142857143</v>
      </c>
      <c r="Y147" s="71">
        <f t="shared" si="100"/>
        <v>0.5</v>
      </c>
      <c r="Z147" s="69">
        <f t="shared" si="100"/>
        <v>10000</v>
      </c>
      <c r="AA147" s="69">
        <f t="shared" ca="1" si="100"/>
        <v>9931.0583880213599</v>
      </c>
      <c r="AB147" s="69">
        <f t="shared" ca="1" si="101"/>
        <v>-68.94161197864014</v>
      </c>
      <c r="AC147" s="69">
        <f t="shared" ca="1" si="102"/>
        <v>109.36631130634518</v>
      </c>
      <c r="AD147" s="73">
        <f t="shared" si="107"/>
        <v>6.0999999999999801</v>
      </c>
      <c r="AE147" s="69">
        <f t="shared" si="108"/>
        <v>0.70000000000000007</v>
      </c>
      <c r="AF147" s="69">
        <f t="shared" si="108"/>
        <v>6.3000000000000007</v>
      </c>
      <c r="AG147" s="78">
        <f t="shared" si="108"/>
        <v>200</v>
      </c>
      <c r="AH147" s="60">
        <f t="shared" si="108"/>
        <v>50</v>
      </c>
      <c r="AI147" s="60">
        <f t="shared" si="108"/>
        <v>315.00000000000006</v>
      </c>
      <c r="AJ147" s="60">
        <f t="shared" si="108"/>
        <v>10315</v>
      </c>
      <c r="AK147" s="60">
        <f t="shared" si="108"/>
        <v>348.94161197863974</v>
      </c>
      <c r="AL147" s="60">
        <f t="shared" si="108"/>
        <v>6.9788322395727951</v>
      </c>
      <c r="AM147" s="60">
        <f t="shared" ca="1" si="108"/>
        <v>-176.3503701818438</v>
      </c>
      <c r="AN147" s="60">
        <f t="shared" ca="1" si="108"/>
        <v>-176.3503701818438</v>
      </c>
      <c r="AO147" s="60">
        <f t="shared" ca="1" si="108"/>
        <v>176.3503701818438</v>
      </c>
      <c r="AP147" s="63">
        <f t="shared" si="85"/>
        <v>35</v>
      </c>
      <c r="AQ147" s="62">
        <f t="shared" si="86"/>
        <v>2.25882495730702</v>
      </c>
      <c r="AR147" s="62">
        <f t="shared" si="87"/>
        <v>112.941247865351</v>
      </c>
      <c r="AS147" s="62">
        <f t="shared" si="88"/>
        <v>225.882495730702</v>
      </c>
      <c r="AT147" s="62">
        <f t="shared" si="89"/>
        <v>-112.941247865351</v>
      </c>
      <c r="AU147" s="62">
        <f t="shared" si="90"/>
        <v>564.70623932675505</v>
      </c>
      <c r="AV147" s="62">
        <f t="shared" si="91"/>
        <v>-225.882495730702</v>
      </c>
      <c r="AW147" s="63">
        <f t="shared" si="103"/>
        <v>338.82374359605308</v>
      </c>
      <c r="AX147" s="61" t="str">
        <f t="shared" ca="1" si="92"/>
        <v>VINTO</v>
      </c>
      <c r="AY147" s="69">
        <f t="shared" ca="1" si="104"/>
        <v>10138.649629818156</v>
      </c>
      <c r="AZ147" s="51">
        <f t="shared" si="93"/>
        <v>790.58873505745703</v>
      </c>
      <c r="BA147" s="55">
        <f t="shared" ca="1" si="94"/>
        <v>7.9607701834786215E-2</v>
      </c>
      <c r="BB147" s="55">
        <f t="shared" ca="1" si="105"/>
        <v>4.9146478283830852</v>
      </c>
      <c r="BC147" s="64">
        <f t="shared" ca="1" si="95"/>
        <v>269.88213161741294</v>
      </c>
      <c r="BE147" s="52" t="str">
        <f t="shared" ca="1" si="96"/>
        <v/>
      </c>
      <c r="BF147" s="52">
        <f t="shared" ca="1" si="97"/>
        <v>6.0999999999999801</v>
      </c>
      <c r="BG147" s="52">
        <f t="shared" ca="1" si="98"/>
        <v>6.0999999999999801</v>
      </c>
      <c r="BH147" s="52">
        <f t="shared" ca="1" si="99"/>
        <v>6.0999999999999801</v>
      </c>
    </row>
    <row r="148" spans="19:60">
      <c r="S148" s="68">
        <f t="shared" si="106"/>
        <v>7</v>
      </c>
      <c r="T148" s="69">
        <f t="shared" si="106"/>
        <v>2</v>
      </c>
      <c r="U148" s="70">
        <f t="shared" si="84"/>
        <v>5</v>
      </c>
      <c r="V148" s="68">
        <f t="shared" si="100"/>
        <v>2</v>
      </c>
      <c r="W148" s="70">
        <f t="shared" si="100"/>
        <v>7</v>
      </c>
      <c r="X148" s="71">
        <f t="shared" si="100"/>
        <v>0.7142857142857143</v>
      </c>
      <c r="Y148" s="71">
        <f t="shared" si="100"/>
        <v>0.5</v>
      </c>
      <c r="Z148" s="69">
        <f t="shared" si="100"/>
        <v>10000</v>
      </c>
      <c r="AA148" s="69">
        <f t="shared" ca="1" si="100"/>
        <v>9931.0583880213599</v>
      </c>
      <c r="AB148" s="69">
        <f t="shared" ca="1" si="101"/>
        <v>-68.94161197864014</v>
      </c>
      <c r="AC148" s="69">
        <f t="shared" ca="1" si="102"/>
        <v>109.36631130634518</v>
      </c>
      <c r="AD148" s="73">
        <f t="shared" si="107"/>
        <v>5.9999999999999805</v>
      </c>
      <c r="AE148" s="69">
        <f t="shared" si="108"/>
        <v>0.70000000000000007</v>
      </c>
      <c r="AF148" s="69">
        <f t="shared" si="108"/>
        <v>6.3000000000000007</v>
      </c>
      <c r="AG148" s="78">
        <f t="shared" si="108"/>
        <v>200</v>
      </c>
      <c r="AH148" s="60">
        <f t="shared" si="108"/>
        <v>50</v>
      </c>
      <c r="AI148" s="60">
        <f t="shared" si="108"/>
        <v>315.00000000000006</v>
      </c>
      <c r="AJ148" s="60">
        <f t="shared" si="108"/>
        <v>10315</v>
      </c>
      <c r="AK148" s="60">
        <f t="shared" si="108"/>
        <v>348.94161197863974</v>
      </c>
      <c r="AL148" s="60">
        <f t="shared" si="108"/>
        <v>6.9788322395727951</v>
      </c>
      <c r="AM148" s="60">
        <f t="shared" ca="1" si="108"/>
        <v>-176.3503701818438</v>
      </c>
      <c r="AN148" s="60">
        <f t="shared" ca="1" si="108"/>
        <v>-176.3503701818438</v>
      </c>
      <c r="AO148" s="60">
        <f t="shared" ca="1" si="108"/>
        <v>176.3503701818438</v>
      </c>
      <c r="AP148" s="63">
        <f t="shared" si="85"/>
        <v>35</v>
      </c>
      <c r="AQ148" s="62">
        <f t="shared" si="86"/>
        <v>2.2798053732621364</v>
      </c>
      <c r="AR148" s="62">
        <f t="shared" si="87"/>
        <v>113.99026866310682</v>
      </c>
      <c r="AS148" s="62">
        <f t="shared" si="88"/>
        <v>227.98053732621364</v>
      </c>
      <c r="AT148" s="62">
        <f t="shared" si="89"/>
        <v>-113.99026866310682</v>
      </c>
      <c r="AU148" s="62">
        <f t="shared" si="90"/>
        <v>569.95134331553413</v>
      </c>
      <c r="AV148" s="62">
        <f t="shared" si="91"/>
        <v>-227.98053732621364</v>
      </c>
      <c r="AW148" s="63">
        <f t="shared" si="103"/>
        <v>341.97080598932052</v>
      </c>
      <c r="AX148" s="61" t="str">
        <f t="shared" ca="1" si="92"/>
        <v>VINTO</v>
      </c>
      <c r="AY148" s="69">
        <f t="shared" ca="1" si="104"/>
        <v>10138.649629818156</v>
      </c>
      <c r="AZ148" s="51">
        <f t="shared" si="93"/>
        <v>797.93188064174774</v>
      </c>
      <c r="BA148" s="55">
        <f t="shared" ca="1" si="94"/>
        <v>8.0347114020011892E-2</v>
      </c>
      <c r="BB148" s="55">
        <f t="shared" ca="1" si="105"/>
        <v>4.9602960559621341</v>
      </c>
      <c r="BC148" s="64">
        <f t="shared" ca="1" si="95"/>
        <v>273.02919401068038</v>
      </c>
      <c r="BE148" s="52" t="str">
        <f t="shared" ca="1" si="96"/>
        <v/>
      </c>
      <c r="BF148" s="52">
        <f t="shared" ca="1" si="97"/>
        <v>5.9999999999999805</v>
      </c>
      <c r="BG148" s="52">
        <f t="shared" ca="1" si="98"/>
        <v>5.9999999999999805</v>
      </c>
      <c r="BH148" s="52">
        <f t="shared" ca="1" si="99"/>
        <v>5.9999999999999805</v>
      </c>
    </row>
    <row r="149" spans="19:60">
      <c r="S149" s="68">
        <f t="shared" si="106"/>
        <v>7</v>
      </c>
      <c r="T149" s="69">
        <f t="shared" si="106"/>
        <v>2</v>
      </c>
      <c r="U149" s="70">
        <f t="shared" si="84"/>
        <v>5</v>
      </c>
      <c r="V149" s="68">
        <f t="shared" si="100"/>
        <v>2</v>
      </c>
      <c r="W149" s="70">
        <f t="shared" si="100"/>
        <v>7</v>
      </c>
      <c r="X149" s="71">
        <f t="shared" si="100"/>
        <v>0.7142857142857143</v>
      </c>
      <c r="Y149" s="71">
        <f t="shared" si="100"/>
        <v>0.5</v>
      </c>
      <c r="Z149" s="69">
        <f t="shared" si="100"/>
        <v>10000</v>
      </c>
      <c r="AA149" s="69">
        <f t="shared" ca="1" si="100"/>
        <v>9931.0583880213599</v>
      </c>
      <c r="AB149" s="69">
        <f t="shared" ca="1" si="101"/>
        <v>-68.94161197864014</v>
      </c>
      <c r="AC149" s="69">
        <f t="shared" ca="1" si="102"/>
        <v>109.36631130634518</v>
      </c>
      <c r="AD149" s="73">
        <f t="shared" si="107"/>
        <v>5.8999999999999808</v>
      </c>
      <c r="AE149" s="69">
        <f t="shared" si="108"/>
        <v>0.70000000000000007</v>
      </c>
      <c r="AF149" s="69">
        <f t="shared" si="108"/>
        <v>6.3000000000000007</v>
      </c>
      <c r="AG149" s="78">
        <f t="shared" si="108"/>
        <v>200</v>
      </c>
      <c r="AH149" s="60">
        <f t="shared" si="108"/>
        <v>50</v>
      </c>
      <c r="AI149" s="60">
        <f t="shared" si="108"/>
        <v>315.00000000000006</v>
      </c>
      <c r="AJ149" s="60">
        <f t="shared" si="108"/>
        <v>10315</v>
      </c>
      <c r="AK149" s="60">
        <f t="shared" si="108"/>
        <v>348.94161197863974</v>
      </c>
      <c r="AL149" s="60">
        <f t="shared" si="108"/>
        <v>6.9788322395727951</v>
      </c>
      <c r="AM149" s="60">
        <f t="shared" ca="1" si="108"/>
        <v>-176.3503701818438</v>
      </c>
      <c r="AN149" s="60">
        <f t="shared" ca="1" si="108"/>
        <v>-176.3503701818438</v>
      </c>
      <c r="AO149" s="60">
        <f t="shared" ca="1" si="108"/>
        <v>176.3503701818438</v>
      </c>
      <c r="AP149" s="63">
        <f t="shared" si="85"/>
        <v>35</v>
      </c>
      <c r="AQ149" s="62">
        <f t="shared" si="86"/>
        <v>2.301496989758105</v>
      </c>
      <c r="AR149" s="62">
        <f t="shared" si="87"/>
        <v>115.07484948790525</v>
      </c>
      <c r="AS149" s="62">
        <f t="shared" si="88"/>
        <v>230.14969897581051</v>
      </c>
      <c r="AT149" s="62">
        <f t="shared" si="89"/>
        <v>-115.07484948790525</v>
      </c>
      <c r="AU149" s="62">
        <f t="shared" si="90"/>
        <v>575.37424743952624</v>
      </c>
      <c r="AV149" s="62">
        <f t="shared" si="91"/>
        <v>-230.14969897581051</v>
      </c>
      <c r="AW149" s="63">
        <f t="shared" si="103"/>
        <v>345.22454846371573</v>
      </c>
      <c r="AX149" s="61" t="str">
        <f t="shared" ca="1" si="92"/>
        <v>VINTO</v>
      </c>
      <c r="AY149" s="69">
        <f t="shared" ca="1" si="104"/>
        <v>10138.649629818156</v>
      </c>
      <c r="AZ149" s="51">
        <f t="shared" si="93"/>
        <v>805.52394641533681</v>
      </c>
      <c r="BA149" s="55">
        <f t="shared" ca="1" si="94"/>
        <v>8.1111591025075772E-2</v>
      </c>
      <c r="BB149" s="55">
        <f t="shared" ca="1" si="105"/>
        <v>5.0074916810862362</v>
      </c>
      <c r="BC149" s="64">
        <f t="shared" ca="1" si="95"/>
        <v>276.2829364850756</v>
      </c>
      <c r="BE149" s="52" t="str">
        <f t="shared" ca="1" si="96"/>
        <v/>
      </c>
      <c r="BF149" s="52">
        <f t="shared" ca="1" si="97"/>
        <v>5.8999999999999808</v>
      </c>
      <c r="BG149" s="52">
        <f t="shared" ca="1" si="98"/>
        <v>5.8999999999999808</v>
      </c>
      <c r="BH149" s="52">
        <f t="shared" ca="1" si="99"/>
        <v>5.8999999999999808</v>
      </c>
    </row>
    <row r="150" spans="19:60">
      <c r="S150" s="68">
        <f t="shared" si="106"/>
        <v>7</v>
      </c>
      <c r="T150" s="69">
        <f t="shared" si="106"/>
        <v>2</v>
      </c>
      <c r="U150" s="70">
        <f t="shared" si="84"/>
        <v>5</v>
      </c>
      <c r="V150" s="68">
        <f t="shared" si="100"/>
        <v>2</v>
      </c>
      <c r="W150" s="70">
        <f t="shared" si="100"/>
        <v>7</v>
      </c>
      <c r="X150" s="71">
        <f t="shared" si="100"/>
        <v>0.7142857142857143</v>
      </c>
      <c r="Y150" s="71">
        <f t="shared" si="100"/>
        <v>0.5</v>
      </c>
      <c r="Z150" s="69">
        <f t="shared" si="100"/>
        <v>10000</v>
      </c>
      <c r="AA150" s="69">
        <f t="shared" ca="1" si="100"/>
        <v>9931.0583880213599</v>
      </c>
      <c r="AB150" s="69">
        <f t="shared" ca="1" si="101"/>
        <v>-68.94161197864014</v>
      </c>
      <c r="AC150" s="69">
        <f t="shared" ca="1" si="102"/>
        <v>109.36631130634518</v>
      </c>
      <c r="AD150" s="73">
        <f t="shared" si="107"/>
        <v>5.7999999999999812</v>
      </c>
      <c r="AE150" s="69">
        <f t="shared" si="108"/>
        <v>0.70000000000000007</v>
      </c>
      <c r="AF150" s="69">
        <f t="shared" si="108"/>
        <v>6.3000000000000007</v>
      </c>
      <c r="AG150" s="78">
        <f t="shared" si="108"/>
        <v>200</v>
      </c>
      <c r="AH150" s="60">
        <f t="shared" si="108"/>
        <v>50</v>
      </c>
      <c r="AI150" s="60">
        <f t="shared" si="108"/>
        <v>315.00000000000006</v>
      </c>
      <c r="AJ150" s="60">
        <f t="shared" si="108"/>
        <v>10315</v>
      </c>
      <c r="AK150" s="60">
        <f t="shared" si="108"/>
        <v>348.94161197863974</v>
      </c>
      <c r="AL150" s="60">
        <f t="shared" si="108"/>
        <v>6.9788322395727951</v>
      </c>
      <c r="AM150" s="60">
        <f t="shared" ca="1" si="108"/>
        <v>-176.3503701818438</v>
      </c>
      <c r="AN150" s="60">
        <f t="shared" ca="1" si="108"/>
        <v>-176.3503701818438</v>
      </c>
      <c r="AO150" s="60">
        <f t="shared" ca="1" si="108"/>
        <v>176.3503701818438</v>
      </c>
      <c r="AP150" s="63">
        <f t="shared" si="85"/>
        <v>35</v>
      </c>
      <c r="AQ150" s="62">
        <f t="shared" si="86"/>
        <v>2.3239365930297966</v>
      </c>
      <c r="AR150" s="62">
        <f t="shared" si="87"/>
        <v>116.19682965148984</v>
      </c>
      <c r="AS150" s="62">
        <f t="shared" si="88"/>
        <v>232.39365930297967</v>
      </c>
      <c r="AT150" s="62">
        <f t="shared" si="89"/>
        <v>-116.19682965148984</v>
      </c>
      <c r="AU150" s="62">
        <f t="shared" si="90"/>
        <v>580.98414825744919</v>
      </c>
      <c r="AV150" s="62">
        <f t="shared" si="91"/>
        <v>-232.39365930297967</v>
      </c>
      <c r="AW150" s="63">
        <f t="shared" si="103"/>
        <v>348.59048895446949</v>
      </c>
      <c r="AX150" s="61" t="str">
        <f t="shared" ca="1" si="92"/>
        <v>VINTO</v>
      </c>
      <c r="AY150" s="69">
        <f t="shared" ca="1" si="104"/>
        <v>10138.649629818156</v>
      </c>
      <c r="AZ150" s="51">
        <f t="shared" si="93"/>
        <v>813.37780756042889</v>
      </c>
      <c r="BA150" s="55">
        <f t="shared" ca="1" si="94"/>
        <v>8.1902429306176333E-2</v>
      </c>
      <c r="BB150" s="55">
        <f t="shared" ca="1" si="105"/>
        <v>5.0563147415594472</v>
      </c>
      <c r="BC150" s="64">
        <f t="shared" ca="1" si="95"/>
        <v>279.64887697582935</v>
      </c>
      <c r="BE150" s="52" t="str">
        <f t="shared" ca="1" si="96"/>
        <v/>
      </c>
      <c r="BF150" s="52">
        <f t="shared" ca="1" si="97"/>
        <v>5.7999999999999812</v>
      </c>
      <c r="BG150" s="52">
        <f t="shared" ca="1" si="98"/>
        <v>5.7999999999999812</v>
      </c>
      <c r="BH150" s="52">
        <f t="shared" ca="1" si="99"/>
        <v>5.7999999999999812</v>
      </c>
    </row>
    <row r="151" spans="19:60">
      <c r="S151" s="68">
        <f t="shared" si="106"/>
        <v>7</v>
      </c>
      <c r="T151" s="69">
        <f t="shared" si="106"/>
        <v>2</v>
      </c>
      <c r="U151" s="70">
        <f t="shared" si="84"/>
        <v>5</v>
      </c>
      <c r="V151" s="68">
        <f t="shared" si="100"/>
        <v>2</v>
      </c>
      <c r="W151" s="70">
        <f t="shared" si="100"/>
        <v>7</v>
      </c>
      <c r="X151" s="71">
        <f t="shared" si="100"/>
        <v>0.7142857142857143</v>
      </c>
      <c r="Y151" s="71">
        <f t="shared" si="100"/>
        <v>0.5</v>
      </c>
      <c r="Z151" s="69">
        <f t="shared" si="100"/>
        <v>10000</v>
      </c>
      <c r="AA151" s="69">
        <f t="shared" ca="1" si="100"/>
        <v>9931.0583880213599</v>
      </c>
      <c r="AB151" s="69">
        <f t="shared" ca="1" si="101"/>
        <v>-68.94161197864014</v>
      </c>
      <c r="AC151" s="69">
        <f t="shared" ca="1" si="102"/>
        <v>109.36631130634518</v>
      </c>
      <c r="AD151" s="73">
        <f t="shared" si="107"/>
        <v>5.6999999999999815</v>
      </c>
      <c r="AE151" s="69">
        <f t="shared" si="108"/>
        <v>0.70000000000000007</v>
      </c>
      <c r="AF151" s="69">
        <f t="shared" si="108"/>
        <v>6.3000000000000007</v>
      </c>
      <c r="AG151" s="78">
        <f t="shared" si="108"/>
        <v>200</v>
      </c>
      <c r="AH151" s="60">
        <f t="shared" si="108"/>
        <v>50</v>
      </c>
      <c r="AI151" s="60">
        <f t="shared" si="108"/>
        <v>315.00000000000006</v>
      </c>
      <c r="AJ151" s="60">
        <f t="shared" si="108"/>
        <v>10315</v>
      </c>
      <c r="AK151" s="60">
        <f t="shared" si="108"/>
        <v>348.94161197863974</v>
      </c>
      <c r="AL151" s="60">
        <f t="shared" si="108"/>
        <v>6.9788322395727951</v>
      </c>
      <c r="AM151" s="60">
        <f t="shared" ca="1" si="108"/>
        <v>-176.3503701818438</v>
      </c>
      <c r="AN151" s="60">
        <f t="shared" ca="1" si="108"/>
        <v>-176.3503701818438</v>
      </c>
      <c r="AO151" s="60">
        <f t="shared" ca="1" si="108"/>
        <v>176.3503701818438</v>
      </c>
      <c r="AP151" s="63">
        <f t="shared" si="85"/>
        <v>35</v>
      </c>
      <c r="AQ151" s="62">
        <f t="shared" si="86"/>
        <v>2.3471635508022493</v>
      </c>
      <c r="AR151" s="62">
        <f t="shared" si="87"/>
        <v>117.35817754011246</v>
      </c>
      <c r="AS151" s="62">
        <f t="shared" si="88"/>
        <v>234.71635508022493</v>
      </c>
      <c r="AT151" s="62">
        <f t="shared" si="89"/>
        <v>-117.35817754011246</v>
      </c>
      <c r="AU151" s="62">
        <f t="shared" si="90"/>
        <v>586.79088770056228</v>
      </c>
      <c r="AV151" s="62">
        <f t="shared" si="91"/>
        <v>-234.71635508022493</v>
      </c>
      <c r="AW151" s="63">
        <f t="shared" si="103"/>
        <v>352.07453262033732</v>
      </c>
      <c r="AX151" s="61" t="str">
        <f t="shared" ca="1" si="92"/>
        <v>VINTO</v>
      </c>
      <c r="AY151" s="69">
        <f t="shared" ca="1" si="104"/>
        <v>10138.649629818156</v>
      </c>
      <c r="AZ151" s="51">
        <f t="shared" si="93"/>
        <v>821.50724278078724</v>
      </c>
      <c r="BA151" s="55">
        <f t="shared" ca="1" si="94"/>
        <v>8.2721016298894445E-2</v>
      </c>
      <c r="BB151" s="55">
        <f t="shared" ca="1" si="105"/>
        <v>5.1068508918738216</v>
      </c>
      <c r="BC151" s="64">
        <f t="shared" ca="1" si="95"/>
        <v>283.13292064169718</v>
      </c>
      <c r="BE151" s="52" t="str">
        <f t="shared" ca="1" si="96"/>
        <v/>
      </c>
      <c r="BF151" s="52">
        <f t="shared" ca="1" si="97"/>
        <v>5.6999999999999815</v>
      </c>
      <c r="BG151" s="52">
        <f t="shared" ca="1" si="98"/>
        <v>5.6999999999999815</v>
      </c>
      <c r="BH151" s="52">
        <f t="shared" ca="1" si="99"/>
        <v>5.6999999999999815</v>
      </c>
    </row>
    <row r="152" spans="19:60">
      <c r="S152" s="68">
        <f t="shared" si="106"/>
        <v>7</v>
      </c>
      <c r="T152" s="69">
        <f t="shared" si="106"/>
        <v>2</v>
      </c>
      <c r="U152" s="70">
        <f t="shared" si="84"/>
        <v>5</v>
      </c>
      <c r="V152" s="68">
        <f t="shared" si="100"/>
        <v>2</v>
      </c>
      <c r="W152" s="70">
        <f t="shared" si="100"/>
        <v>7</v>
      </c>
      <c r="X152" s="71">
        <f t="shared" si="100"/>
        <v>0.7142857142857143</v>
      </c>
      <c r="Y152" s="71">
        <f t="shared" si="100"/>
        <v>0.5</v>
      </c>
      <c r="Z152" s="69">
        <f t="shared" si="100"/>
        <v>10000</v>
      </c>
      <c r="AA152" s="69">
        <f t="shared" ca="1" si="100"/>
        <v>9931.0583880213599</v>
      </c>
      <c r="AB152" s="69">
        <f t="shared" ca="1" si="101"/>
        <v>-68.94161197864014</v>
      </c>
      <c r="AC152" s="69">
        <f t="shared" ca="1" si="102"/>
        <v>109.36631130634518</v>
      </c>
      <c r="AD152" s="73">
        <f t="shared" si="107"/>
        <v>5.5999999999999819</v>
      </c>
      <c r="AE152" s="69">
        <f t="shared" si="108"/>
        <v>0.70000000000000007</v>
      </c>
      <c r="AF152" s="69">
        <f t="shared" si="108"/>
        <v>6.3000000000000007</v>
      </c>
      <c r="AG152" s="78">
        <f t="shared" si="108"/>
        <v>200</v>
      </c>
      <c r="AH152" s="60">
        <f t="shared" si="108"/>
        <v>50</v>
      </c>
      <c r="AI152" s="60">
        <f t="shared" si="108"/>
        <v>315.00000000000006</v>
      </c>
      <c r="AJ152" s="60">
        <f t="shared" si="108"/>
        <v>10315</v>
      </c>
      <c r="AK152" s="60">
        <f t="shared" si="108"/>
        <v>348.94161197863974</v>
      </c>
      <c r="AL152" s="60">
        <f t="shared" si="108"/>
        <v>6.9788322395727951</v>
      </c>
      <c r="AM152" s="60">
        <f t="shared" ca="1" si="108"/>
        <v>-176.3503701818438</v>
      </c>
      <c r="AN152" s="60">
        <f t="shared" ca="1" si="108"/>
        <v>-176.3503701818438</v>
      </c>
      <c r="AO152" s="60">
        <f t="shared" ca="1" si="108"/>
        <v>176.3503701818438</v>
      </c>
      <c r="AP152" s="63">
        <f t="shared" si="85"/>
        <v>35</v>
      </c>
      <c r="AQ152" s="62">
        <f t="shared" si="86"/>
        <v>2.3712200427808607</v>
      </c>
      <c r="AR152" s="62">
        <f t="shared" si="87"/>
        <v>118.56100213904304</v>
      </c>
      <c r="AS152" s="62">
        <f t="shared" si="88"/>
        <v>237.12200427808608</v>
      </c>
      <c r="AT152" s="62">
        <f t="shared" si="89"/>
        <v>-118.56100213904304</v>
      </c>
      <c r="AU152" s="62">
        <f t="shared" si="90"/>
        <v>592.80501069521517</v>
      </c>
      <c r="AV152" s="62">
        <f t="shared" si="91"/>
        <v>-237.12200427808608</v>
      </c>
      <c r="AW152" s="63">
        <f t="shared" si="103"/>
        <v>355.68300641712909</v>
      </c>
      <c r="AX152" s="61" t="str">
        <f t="shared" ca="1" si="92"/>
        <v>VINTO</v>
      </c>
      <c r="AY152" s="69">
        <f t="shared" ca="1" si="104"/>
        <v>10138.649629818156</v>
      </c>
      <c r="AZ152" s="51">
        <f t="shared" si="93"/>
        <v>829.92701497330131</v>
      </c>
      <c r="BA152" s="55">
        <f t="shared" ca="1" si="94"/>
        <v>8.3568838541352483E-2</v>
      </c>
      <c r="BB152" s="55">
        <f t="shared" ca="1" si="105"/>
        <v>5.1591919046994246</v>
      </c>
      <c r="BC152" s="64">
        <f t="shared" ca="1" si="95"/>
        <v>286.74139443848895</v>
      </c>
      <c r="BE152" s="52" t="str">
        <f t="shared" ca="1" si="96"/>
        <v/>
      </c>
      <c r="BF152" s="52">
        <f t="shared" ca="1" si="97"/>
        <v>5.5999999999999819</v>
      </c>
      <c r="BG152" s="52">
        <f t="shared" ca="1" si="98"/>
        <v>5.5999999999999819</v>
      </c>
      <c r="BH152" s="52">
        <f t="shared" ca="1" si="99"/>
        <v>5.5999999999999819</v>
      </c>
    </row>
    <row r="153" spans="19:60">
      <c r="S153" s="68">
        <f t="shared" si="106"/>
        <v>7</v>
      </c>
      <c r="T153" s="69">
        <f t="shared" si="106"/>
        <v>2</v>
      </c>
      <c r="U153" s="70">
        <f t="shared" si="84"/>
        <v>5</v>
      </c>
      <c r="V153" s="68">
        <f t="shared" ref="V153:AA168" si="109">V152</f>
        <v>2</v>
      </c>
      <c r="W153" s="70">
        <f t="shared" si="109"/>
        <v>7</v>
      </c>
      <c r="X153" s="71">
        <f t="shared" si="109"/>
        <v>0.7142857142857143</v>
      </c>
      <c r="Y153" s="71">
        <f t="shared" si="109"/>
        <v>0.5</v>
      </c>
      <c r="Z153" s="69">
        <f t="shared" si="109"/>
        <v>10000</v>
      </c>
      <c r="AA153" s="69">
        <f t="shared" ca="1" si="109"/>
        <v>9931.0583880213599</v>
      </c>
      <c r="AB153" s="69">
        <f t="shared" ca="1" si="101"/>
        <v>-68.94161197864014</v>
      </c>
      <c r="AC153" s="69">
        <f t="shared" ca="1" si="102"/>
        <v>109.36631130634518</v>
      </c>
      <c r="AD153" s="73">
        <f t="shared" si="107"/>
        <v>5.4999999999999822</v>
      </c>
      <c r="AE153" s="69">
        <f t="shared" si="108"/>
        <v>0.70000000000000007</v>
      </c>
      <c r="AF153" s="69">
        <f t="shared" si="108"/>
        <v>6.3000000000000007</v>
      </c>
      <c r="AG153" s="78">
        <f t="shared" si="108"/>
        <v>200</v>
      </c>
      <c r="AH153" s="60">
        <f t="shared" si="108"/>
        <v>50</v>
      </c>
      <c r="AI153" s="60">
        <f t="shared" si="108"/>
        <v>315.00000000000006</v>
      </c>
      <c r="AJ153" s="60">
        <f t="shared" si="108"/>
        <v>10315</v>
      </c>
      <c r="AK153" s="60">
        <f t="shared" si="108"/>
        <v>348.94161197863974</v>
      </c>
      <c r="AL153" s="60">
        <f t="shared" si="108"/>
        <v>6.9788322395727951</v>
      </c>
      <c r="AM153" s="60">
        <f t="shared" ca="1" si="108"/>
        <v>-176.3503701818438</v>
      </c>
      <c r="AN153" s="60">
        <f t="shared" ca="1" si="108"/>
        <v>-176.3503701818438</v>
      </c>
      <c r="AO153" s="60">
        <f t="shared" ca="1" si="108"/>
        <v>176.3503701818438</v>
      </c>
      <c r="AP153" s="63">
        <f t="shared" si="85"/>
        <v>35</v>
      </c>
      <c r="AQ153" s="62">
        <f t="shared" si="86"/>
        <v>2.3961513162859673</v>
      </c>
      <c r="AR153" s="62">
        <f t="shared" si="87"/>
        <v>119.80756581429837</v>
      </c>
      <c r="AS153" s="62">
        <f t="shared" si="88"/>
        <v>239.61513162859674</v>
      </c>
      <c r="AT153" s="62">
        <f t="shared" si="89"/>
        <v>-119.80756581429837</v>
      </c>
      <c r="AU153" s="62">
        <f t="shared" si="90"/>
        <v>599.03782907149184</v>
      </c>
      <c r="AV153" s="62">
        <f t="shared" si="91"/>
        <v>-239.61513162859674</v>
      </c>
      <c r="AW153" s="63">
        <f t="shared" si="103"/>
        <v>359.42269744289513</v>
      </c>
      <c r="AX153" s="61" t="str">
        <f t="shared" ca="1" si="92"/>
        <v>VINTO</v>
      </c>
      <c r="AY153" s="69">
        <f t="shared" ca="1" si="104"/>
        <v>10138.649629818156</v>
      </c>
      <c r="AZ153" s="51">
        <f t="shared" si="93"/>
        <v>838.65296070008856</v>
      </c>
      <c r="BA153" s="55">
        <f t="shared" ca="1" si="94"/>
        <v>8.4447490683536269E-2</v>
      </c>
      <c r="BB153" s="55">
        <f t="shared" ca="1" si="105"/>
        <v>5.2134362270823233</v>
      </c>
      <c r="BC153" s="64">
        <f t="shared" ca="1" si="95"/>
        <v>290.48108546425499</v>
      </c>
      <c r="BE153" s="52" t="str">
        <f t="shared" ca="1" si="96"/>
        <v/>
      </c>
      <c r="BF153" s="52">
        <f t="shared" ca="1" si="97"/>
        <v>5.4999999999999822</v>
      </c>
      <c r="BG153" s="52">
        <f t="shared" ca="1" si="98"/>
        <v>5.4999999999999822</v>
      </c>
      <c r="BH153" s="52">
        <f t="shared" ca="1" si="99"/>
        <v>5.4999999999999822</v>
      </c>
    </row>
    <row r="154" spans="19:60">
      <c r="S154" s="68">
        <f t="shared" ref="S154:T169" si="110">S153</f>
        <v>7</v>
      </c>
      <c r="T154" s="69">
        <f t="shared" si="110"/>
        <v>2</v>
      </c>
      <c r="U154" s="70">
        <f t="shared" si="84"/>
        <v>5</v>
      </c>
      <c r="V154" s="68">
        <f t="shared" si="109"/>
        <v>2</v>
      </c>
      <c r="W154" s="70">
        <f t="shared" si="109"/>
        <v>7</v>
      </c>
      <c r="X154" s="71">
        <f t="shared" si="109"/>
        <v>0.7142857142857143</v>
      </c>
      <c r="Y154" s="71">
        <f t="shared" si="109"/>
        <v>0.5</v>
      </c>
      <c r="Z154" s="69">
        <f t="shared" si="109"/>
        <v>10000</v>
      </c>
      <c r="AA154" s="69">
        <f t="shared" ca="1" si="109"/>
        <v>9931.0583880213599</v>
      </c>
      <c r="AB154" s="69">
        <f t="shared" ca="1" si="101"/>
        <v>-68.94161197864014</v>
      </c>
      <c r="AC154" s="69">
        <f t="shared" ca="1" si="102"/>
        <v>109.36631130634518</v>
      </c>
      <c r="AD154" s="73">
        <f t="shared" si="107"/>
        <v>5.3999999999999826</v>
      </c>
      <c r="AE154" s="69">
        <f t="shared" ref="AE154:AO169" si="111">AE153</f>
        <v>0.70000000000000007</v>
      </c>
      <c r="AF154" s="69">
        <f t="shared" si="111"/>
        <v>6.3000000000000007</v>
      </c>
      <c r="AG154" s="78">
        <f t="shared" si="111"/>
        <v>200</v>
      </c>
      <c r="AH154" s="60">
        <f t="shared" si="111"/>
        <v>50</v>
      </c>
      <c r="AI154" s="60">
        <f t="shared" si="111"/>
        <v>315.00000000000006</v>
      </c>
      <c r="AJ154" s="60">
        <f t="shared" si="111"/>
        <v>10315</v>
      </c>
      <c r="AK154" s="60">
        <f t="shared" si="111"/>
        <v>348.94161197863974</v>
      </c>
      <c r="AL154" s="60">
        <f t="shared" si="111"/>
        <v>6.9788322395727951</v>
      </c>
      <c r="AM154" s="60">
        <f t="shared" ca="1" si="111"/>
        <v>-176.3503701818438</v>
      </c>
      <c r="AN154" s="60">
        <f t="shared" ca="1" si="111"/>
        <v>-176.3503701818438</v>
      </c>
      <c r="AO154" s="60">
        <f t="shared" ca="1" si="111"/>
        <v>176.3503701818438</v>
      </c>
      <c r="AP154" s="63">
        <f t="shared" si="85"/>
        <v>35</v>
      </c>
      <c r="AQ154" s="62">
        <f t="shared" si="86"/>
        <v>2.4220059702912629</v>
      </c>
      <c r="AR154" s="62">
        <f t="shared" si="87"/>
        <v>121.10029851456315</v>
      </c>
      <c r="AS154" s="62">
        <f t="shared" si="88"/>
        <v>242.2005970291263</v>
      </c>
      <c r="AT154" s="62">
        <f t="shared" si="89"/>
        <v>-121.10029851456315</v>
      </c>
      <c r="AU154" s="62">
        <f t="shared" si="90"/>
        <v>605.50149257281578</v>
      </c>
      <c r="AV154" s="62">
        <f t="shared" si="91"/>
        <v>-242.2005970291263</v>
      </c>
      <c r="AW154" s="63">
        <f t="shared" si="103"/>
        <v>363.30089554368948</v>
      </c>
      <c r="AX154" s="61" t="str">
        <f t="shared" ca="1" si="92"/>
        <v>VINTO</v>
      </c>
      <c r="AY154" s="69">
        <f t="shared" ca="1" si="104"/>
        <v>10138.649629818156</v>
      </c>
      <c r="AZ154" s="51">
        <f t="shared" si="93"/>
        <v>847.70208960194202</v>
      </c>
      <c r="BA154" s="55">
        <f t="shared" ca="1" si="94"/>
        <v>8.5358685497652798E-2</v>
      </c>
      <c r="BB154" s="55">
        <f t="shared" ca="1" si="105"/>
        <v>5.2696895984423646</v>
      </c>
      <c r="BC154" s="64">
        <f t="shared" ca="1" si="95"/>
        <v>294.35928356504934</v>
      </c>
      <c r="BE154" s="52" t="str">
        <f t="shared" ca="1" si="96"/>
        <v/>
      </c>
      <c r="BF154" s="52">
        <f t="shared" ca="1" si="97"/>
        <v>5.3999999999999826</v>
      </c>
      <c r="BG154" s="52">
        <f t="shared" ca="1" si="98"/>
        <v>5.3999999999999826</v>
      </c>
      <c r="BH154" s="52">
        <f t="shared" ca="1" si="99"/>
        <v>5.3999999999999826</v>
      </c>
    </row>
    <row r="155" spans="19:60">
      <c r="S155" s="68">
        <f t="shared" si="110"/>
        <v>7</v>
      </c>
      <c r="T155" s="69">
        <f t="shared" si="110"/>
        <v>2</v>
      </c>
      <c r="U155" s="70">
        <f t="shared" si="84"/>
        <v>5</v>
      </c>
      <c r="V155" s="68">
        <f t="shared" si="109"/>
        <v>2</v>
      </c>
      <c r="W155" s="70">
        <f t="shared" si="109"/>
        <v>7</v>
      </c>
      <c r="X155" s="71">
        <f t="shared" si="109"/>
        <v>0.7142857142857143</v>
      </c>
      <c r="Y155" s="71">
        <f t="shared" si="109"/>
        <v>0.5</v>
      </c>
      <c r="Z155" s="69">
        <f t="shared" si="109"/>
        <v>10000</v>
      </c>
      <c r="AA155" s="69">
        <f t="shared" ca="1" si="109"/>
        <v>9931.0583880213599</v>
      </c>
      <c r="AB155" s="69">
        <f t="shared" ca="1" si="101"/>
        <v>-68.94161197864014</v>
      </c>
      <c r="AC155" s="69">
        <f t="shared" ca="1" si="102"/>
        <v>109.36631130634518</v>
      </c>
      <c r="AD155" s="73">
        <f t="shared" si="107"/>
        <v>5.2999999999999829</v>
      </c>
      <c r="AE155" s="69">
        <f t="shared" si="111"/>
        <v>0.70000000000000007</v>
      </c>
      <c r="AF155" s="69">
        <f t="shared" si="111"/>
        <v>6.3000000000000007</v>
      </c>
      <c r="AG155" s="78">
        <f t="shared" si="111"/>
        <v>200</v>
      </c>
      <c r="AH155" s="60">
        <f t="shared" si="111"/>
        <v>50</v>
      </c>
      <c r="AI155" s="60">
        <f t="shared" si="111"/>
        <v>315.00000000000006</v>
      </c>
      <c r="AJ155" s="60">
        <f t="shared" si="111"/>
        <v>10315</v>
      </c>
      <c r="AK155" s="60">
        <f t="shared" si="111"/>
        <v>348.94161197863974</v>
      </c>
      <c r="AL155" s="60">
        <f t="shared" si="111"/>
        <v>6.9788322395727951</v>
      </c>
      <c r="AM155" s="60">
        <f t="shared" ca="1" si="111"/>
        <v>-176.3503701818438</v>
      </c>
      <c r="AN155" s="60">
        <f t="shared" ca="1" si="111"/>
        <v>-176.3503701818438</v>
      </c>
      <c r="AO155" s="60">
        <f t="shared" ca="1" si="111"/>
        <v>176.3503701818438</v>
      </c>
      <c r="AP155" s="63">
        <f t="shared" si="85"/>
        <v>35</v>
      </c>
      <c r="AQ155" s="62">
        <f t="shared" si="86"/>
        <v>2.4488362716175134</v>
      </c>
      <c r="AR155" s="62">
        <f t="shared" si="87"/>
        <v>122.44181358087567</v>
      </c>
      <c r="AS155" s="62">
        <f t="shared" si="88"/>
        <v>244.88362716175135</v>
      </c>
      <c r="AT155" s="62">
        <f t="shared" si="89"/>
        <v>-122.44181358087567</v>
      </c>
      <c r="AU155" s="62">
        <f t="shared" si="90"/>
        <v>612.20906790437834</v>
      </c>
      <c r="AV155" s="62">
        <f t="shared" si="91"/>
        <v>-244.88362716175135</v>
      </c>
      <c r="AW155" s="63">
        <f t="shared" si="103"/>
        <v>367.32544074262699</v>
      </c>
      <c r="AX155" s="61" t="str">
        <f t="shared" ca="1" si="92"/>
        <v>VINTO</v>
      </c>
      <c r="AY155" s="69">
        <f t="shared" ca="1" si="104"/>
        <v>10138.649629818156</v>
      </c>
      <c r="AZ155" s="51">
        <f t="shared" si="93"/>
        <v>857.09269506612975</v>
      </c>
      <c r="BA155" s="55">
        <f t="shared" ca="1" si="94"/>
        <v>8.6304265021735993E-2</v>
      </c>
      <c r="BB155" s="55">
        <f t="shared" ca="1" si="105"/>
        <v>5.3280657385329739</v>
      </c>
      <c r="BC155" s="64">
        <f t="shared" ca="1" si="95"/>
        <v>298.38382876398686</v>
      </c>
      <c r="BE155" s="52" t="str">
        <f t="shared" ca="1" si="96"/>
        <v/>
      </c>
      <c r="BF155" s="52">
        <f t="shared" ca="1" si="97"/>
        <v>5.2999999999999829</v>
      </c>
      <c r="BG155" s="52">
        <f t="shared" ca="1" si="98"/>
        <v>5.2999999999999829</v>
      </c>
      <c r="BH155" s="52">
        <f t="shared" ca="1" si="99"/>
        <v>5.2999999999999829</v>
      </c>
    </row>
    <row r="156" spans="19:60">
      <c r="S156" s="68">
        <f t="shared" si="110"/>
        <v>7</v>
      </c>
      <c r="T156" s="69">
        <f t="shared" si="110"/>
        <v>2</v>
      </c>
      <c r="U156" s="70">
        <f t="shared" si="84"/>
        <v>5</v>
      </c>
      <c r="V156" s="68">
        <f t="shared" si="109"/>
        <v>2</v>
      </c>
      <c r="W156" s="70">
        <f t="shared" si="109"/>
        <v>7</v>
      </c>
      <c r="X156" s="71">
        <f t="shared" si="109"/>
        <v>0.7142857142857143</v>
      </c>
      <c r="Y156" s="71">
        <f t="shared" si="109"/>
        <v>0.5</v>
      </c>
      <c r="Z156" s="69">
        <f t="shared" si="109"/>
        <v>10000</v>
      </c>
      <c r="AA156" s="69">
        <f t="shared" ca="1" si="109"/>
        <v>9931.0583880213599</v>
      </c>
      <c r="AB156" s="69">
        <f t="shared" ca="1" si="101"/>
        <v>-68.94161197864014</v>
      </c>
      <c r="AC156" s="69">
        <f t="shared" ca="1" si="102"/>
        <v>109.36631130634518</v>
      </c>
      <c r="AD156" s="73">
        <f t="shared" si="107"/>
        <v>5.1999999999999833</v>
      </c>
      <c r="AE156" s="69">
        <f t="shared" si="111"/>
        <v>0.70000000000000007</v>
      </c>
      <c r="AF156" s="69">
        <f t="shared" si="111"/>
        <v>6.3000000000000007</v>
      </c>
      <c r="AG156" s="78">
        <f t="shared" si="111"/>
        <v>200</v>
      </c>
      <c r="AH156" s="60">
        <f t="shared" si="111"/>
        <v>50</v>
      </c>
      <c r="AI156" s="60">
        <f t="shared" si="111"/>
        <v>315.00000000000006</v>
      </c>
      <c r="AJ156" s="60">
        <f t="shared" si="111"/>
        <v>10315</v>
      </c>
      <c r="AK156" s="60">
        <f t="shared" si="111"/>
        <v>348.94161197863974</v>
      </c>
      <c r="AL156" s="60">
        <f t="shared" si="111"/>
        <v>6.9788322395727951</v>
      </c>
      <c r="AM156" s="60">
        <f t="shared" ca="1" si="111"/>
        <v>-176.3503701818438</v>
      </c>
      <c r="AN156" s="60">
        <f t="shared" ca="1" si="111"/>
        <v>-176.3503701818438</v>
      </c>
      <c r="AO156" s="60">
        <f t="shared" ca="1" si="111"/>
        <v>176.3503701818438</v>
      </c>
      <c r="AP156" s="63">
        <f t="shared" si="85"/>
        <v>35</v>
      </c>
      <c r="AQ156" s="62">
        <f t="shared" si="86"/>
        <v>2.4766985076101578</v>
      </c>
      <c r="AR156" s="62">
        <f t="shared" si="87"/>
        <v>123.83492538050788</v>
      </c>
      <c r="AS156" s="62">
        <f t="shared" si="88"/>
        <v>247.66985076101577</v>
      </c>
      <c r="AT156" s="62">
        <f t="shared" si="89"/>
        <v>-123.83492538050788</v>
      </c>
      <c r="AU156" s="62">
        <f t="shared" si="90"/>
        <v>619.17462690253944</v>
      </c>
      <c r="AV156" s="62">
        <f t="shared" si="91"/>
        <v>-247.66985076101577</v>
      </c>
      <c r="AW156" s="63">
        <f t="shared" si="103"/>
        <v>371.50477614152368</v>
      </c>
      <c r="AX156" s="61" t="str">
        <f t="shared" ca="1" si="92"/>
        <v>VINTO</v>
      </c>
      <c r="AY156" s="69">
        <f t="shared" ca="1" si="104"/>
        <v>10138.649629818156</v>
      </c>
      <c r="AZ156" s="51">
        <f t="shared" si="93"/>
        <v>866.84447766355515</v>
      </c>
      <c r="BA156" s="55">
        <f t="shared" ca="1" si="94"/>
        <v>8.7286212989053133E-2</v>
      </c>
      <c r="BB156" s="55">
        <f t="shared" ca="1" si="105"/>
        <v>5.3886871147809146</v>
      </c>
      <c r="BC156" s="64">
        <f t="shared" ca="1" si="95"/>
        <v>302.56316416288354</v>
      </c>
      <c r="BE156" s="52" t="str">
        <f t="shared" ca="1" si="96"/>
        <v/>
      </c>
      <c r="BF156" s="52">
        <f t="shared" ca="1" si="97"/>
        <v>5.1999999999999833</v>
      </c>
      <c r="BG156" s="52">
        <f t="shared" ca="1" si="98"/>
        <v>5.1999999999999833</v>
      </c>
      <c r="BH156" s="52">
        <f t="shared" ca="1" si="99"/>
        <v>5.1999999999999833</v>
      </c>
    </row>
    <row r="157" spans="19:60">
      <c r="S157" s="68">
        <f t="shared" si="110"/>
        <v>7</v>
      </c>
      <c r="T157" s="69">
        <f t="shared" si="110"/>
        <v>2</v>
      </c>
      <c r="U157" s="70">
        <f t="shared" si="84"/>
        <v>5</v>
      </c>
      <c r="V157" s="68">
        <f t="shared" si="109"/>
        <v>2</v>
      </c>
      <c r="W157" s="70">
        <f t="shared" si="109"/>
        <v>7</v>
      </c>
      <c r="X157" s="71">
        <f t="shared" si="109"/>
        <v>0.7142857142857143</v>
      </c>
      <c r="Y157" s="71">
        <f t="shared" si="109"/>
        <v>0.5</v>
      </c>
      <c r="Z157" s="69">
        <f t="shared" si="109"/>
        <v>10000</v>
      </c>
      <c r="AA157" s="69">
        <f t="shared" ca="1" si="109"/>
        <v>9931.0583880213599</v>
      </c>
      <c r="AB157" s="69">
        <f t="shared" ca="1" si="101"/>
        <v>-68.94161197864014</v>
      </c>
      <c r="AC157" s="69">
        <f t="shared" ca="1" si="102"/>
        <v>109.36631130634518</v>
      </c>
      <c r="AD157" s="73">
        <f t="shared" si="107"/>
        <v>5.0999999999999837</v>
      </c>
      <c r="AE157" s="69">
        <f t="shared" si="111"/>
        <v>0.70000000000000007</v>
      </c>
      <c r="AF157" s="69">
        <f t="shared" si="111"/>
        <v>6.3000000000000007</v>
      </c>
      <c r="AG157" s="78">
        <f t="shared" si="111"/>
        <v>200</v>
      </c>
      <c r="AH157" s="60">
        <f t="shared" si="111"/>
        <v>50</v>
      </c>
      <c r="AI157" s="60">
        <f t="shared" si="111"/>
        <v>315.00000000000006</v>
      </c>
      <c r="AJ157" s="60">
        <f t="shared" si="111"/>
        <v>10315</v>
      </c>
      <c r="AK157" s="60">
        <f t="shared" si="111"/>
        <v>348.94161197863974</v>
      </c>
      <c r="AL157" s="60">
        <f t="shared" si="111"/>
        <v>6.9788322395727951</v>
      </c>
      <c r="AM157" s="60">
        <f t="shared" ca="1" si="111"/>
        <v>-176.3503701818438</v>
      </c>
      <c r="AN157" s="60">
        <f t="shared" ca="1" si="111"/>
        <v>-176.3503701818438</v>
      </c>
      <c r="AO157" s="60">
        <f t="shared" ca="1" si="111"/>
        <v>176.3503701818438</v>
      </c>
      <c r="AP157" s="63">
        <f t="shared" si="85"/>
        <v>35</v>
      </c>
      <c r="AQ157" s="62">
        <f t="shared" si="86"/>
        <v>2.505653380308396</v>
      </c>
      <c r="AR157" s="62">
        <f t="shared" si="87"/>
        <v>125.2826690154198</v>
      </c>
      <c r="AS157" s="62">
        <f t="shared" si="88"/>
        <v>250.5653380308396</v>
      </c>
      <c r="AT157" s="62">
        <f t="shared" si="89"/>
        <v>-125.2826690154198</v>
      </c>
      <c r="AU157" s="62">
        <f t="shared" si="90"/>
        <v>626.41334507709894</v>
      </c>
      <c r="AV157" s="62">
        <f t="shared" si="91"/>
        <v>-250.5653380308396</v>
      </c>
      <c r="AW157" s="63">
        <f t="shared" si="103"/>
        <v>375.84800704625934</v>
      </c>
      <c r="AX157" s="61" t="str">
        <f t="shared" ca="1" si="92"/>
        <v>VINTO</v>
      </c>
      <c r="AY157" s="69">
        <f t="shared" ca="1" si="104"/>
        <v>10138.649629818156</v>
      </c>
      <c r="AZ157" s="51">
        <f t="shared" si="93"/>
        <v>876.97868310793865</v>
      </c>
      <c r="BA157" s="55">
        <f t="shared" ca="1" si="94"/>
        <v>8.8306668719794507E-2</v>
      </c>
      <c r="BB157" s="55">
        <f t="shared" ca="1" si="105"/>
        <v>5.4516857999013224</v>
      </c>
      <c r="BC157" s="64">
        <f t="shared" ca="1" si="95"/>
        <v>306.9063950676192</v>
      </c>
      <c r="BE157" s="52" t="str">
        <f t="shared" ca="1" si="96"/>
        <v/>
      </c>
      <c r="BF157" s="52">
        <f t="shared" ca="1" si="97"/>
        <v>5.0999999999999837</v>
      </c>
      <c r="BG157" s="52">
        <f t="shared" ca="1" si="98"/>
        <v>5.0999999999999837</v>
      </c>
      <c r="BH157" s="52">
        <f t="shared" ca="1" si="99"/>
        <v>5.0999999999999837</v>
      </c>
    </row>
    <row r="158" spans="19:60">
      <c r="S158" s="68">
        <f t="shared" si="110"/>
        <v>7</v>
      </c>
      <c r="T158" s="69">
        <f t="shared" si="110"/>
        <v>2</v>
      </c>
      <c r="U158" s="70">
        <f t="shared" si="84"/>
        <v>5</v>
      </c>
      <c r="V158" s="68">
        <f t="shared" si="109"/>
        <v>2</v>
      </c>
      <c r="W158" s="70">
        <f t="shared" si="109"/>
        <v>7</v>
      </c>
      <c r="X158" s="71">
        <f t="shared" si="109"/>
        <v>0.7142857142857143</v>
      </c>
      <c r="Y158" s="71">
        <f t="shared" si="109"/>
        <v>0.5</v>
      </c>
      <c r="Z158" s="69">
        <f t="shared" si="109"/>
        <v>10000</v>
      </c>
      <c r="AA158" s="69">
        <f t="shared" ca="1" si="109"/>
        <v>9931.0583880213599</v>
      </c>
      <c r="AB158" s="69">
        <f t="shared" ca="1" si="101"/>
        <v>-68.94161197864014</v>
      </c>
      <c r="AC158" s="69">
        <f t="shared" ca="1" si="102"/>
        <v>109.36631130634518</v>
      </c>
      <c r="AD158" s="73">
        <f t="shared" si="107"/>
        <v>4.999999999999984</v>
      </c>
      <c r="AE158" s="69">
        <f t="shared" si="111"/>
        <v>0.70000000000000007</v>
      </c>
      <c r="AF158" s="69">
        <f t="shared" si="111"/>
        <v>6.3000000000000007</v>
      </c>
      <c r="AG158" s="78">
        <f t="shared" si="111"/>
        <v>200</v>
      </c>
      <c r="AH158" s="60">
        <f t="shared" si="111"/>
        <v>50</v>
      </c>
      <c r="AI158" s="60">
        <f t="shared" si="111"/>
        <v>315.00000000000006</v>
      </c>
      <c r="AJ158" s="60">
        <f t="shared" si="111"/>
        <v>10315</v>
      </c>
      <c r="AK158" s="60">
        <f t="shared" si="111"/>
        <v>348.94161197863974</v>
      </c>
      <c r="AL158" s="60">
        <f t="shared" si="111"/>
        <v>6.9788322395727951</v>
      </c>
      <c r="AM158" s="60">
        <f t="shared" ca="1" si="111"/>
        <v>-176.3503701818438</v>
      </c>
      <c r="AN158" s="60">
        <f t="shared" ca="1" si="111"/>
        <v>-176.3503701818438</v>
      </c>
      <c r="AO158" s="60">
        <f t="shared" ca="1" si="111"/>
        <v>176.3503701818438</v>
      </c>
      <c r="AP158" s="63">
        <f t="shared" si="85"/>
        <v>35</v>
      </c>
      <c r="AQ158" s="62">
        <f t="shared" si="86"/>
        <v>2.5357664479145638</v>
      </c>
      <c r="AR158" s="62">
        <f t="shared" si="87"/>
        <v>126.78832239572819</v>
      </c>
      <c r="AS158" s="62">
        <f t="shared" si="88"/>
        <v>253.57664479145637</v>
      </c>
      <c r="AT158" s="62">
        <f t="shared" si="89"/>
        <v>-126.78832239572819</v>
      </c>
      <c r="AU158" s="62">
        <f t="shared" si="90"/>
        <v>633.94161197864094</v>
      </c>
      <c r="AV158" s="62">
        <f t="shared" si="91"/>
        <v>-253.57664479145637</v>
      </c>
      <c r="AW158" s="63">
        <f t="shared" si="103"/>
        <v>380.36496718718456</v>
      </c>
      <c r="AX158" s="61" t="str">
        <f t="shared" ca="1" si="92"/>
        <v>VINTO</v>
      </c>
      <c r="AY158" s="69">
        <f t="shared" ca="1" si="104"/>
        <v>10138.649629818156</v>
      </c>
      <c r="AZ158" s="51">
        <f t="shared" si="93"/>
        <v>887.51825677009731</v>
      </c>
      <c r="BA158" s="55">
        <f t="shared" ca="1" si="94"/>
        <v>8.93679426797655E-2</v>
      </c>
      <c r="BB158" s="55">
        <f t="shared" ca="1" si="105"/>
        <v>5.5172044324265475</v>
      </c>
      <c r="BC158" s="64">
        <f t="shared" ca="1" si="95"/>
        <v>311.42335520854442</v>
      </c>
      <c r="BE158" s="52" t="str">
        <f t="shared" ca="1" si="96"/>
        <v/>
      </c>
      <c r="BF158" s="52">
        <f t="shared" ca="1" si="97"/>
        <v>4.999999999999984</v>
      </c>
      <c r="BG158" s="52">
        <f t="shared" ca="1" si="98"/>
        <v>4.999999999999984</v>
      </c>
      <c r="BH158" s="52">
        <f t="shared" ca="1" si="99"/>
        <v>4.999999999999984</v>
      </c>
    </row>
    <row r="159" spans="19:60">
      <c r="S159" s="68">
        <f t="shared" si="110"/>
        <v>7</v>
      </c>
      <c r="T159" s="69">
        <f t="shared" si="110"/>
        <v>2</v>
      </c>
      <c r="U159" s="70">
        <f t="shared" si="84"/>
        <v>5</v>
      </c>
      <c r="V159" s="68">
        <f t="shared" si="109"/>
        <v>2</v>
      </c>
      <c r="W159" s="70">
        <f t="shared" si="109"/>
        <v>7</v>
      </c>
      <c r="X159" s="71">
        <f t="shared" si="109"/>
        <v>0.7142857142857143</v>
      </c>
      <c r="Y159" s="71">
        <f t="shared" si="109"/>
        <v>0.5</v>
      </c>
      <c r="Z159" s="69">
        <f t="shared" si="109"/>
        <v>10000</v>
      </c>
      <c r="AA159" s="69">
        <f t="shared" ca="1" si="109"/>
        <v>9931.0583880213599</v>
      </c>
      <c r="AB159" s="69">
        <f t="shared" ca="1" si="101"/>
        <v>-68.94161197864014</v>
      </c>
      <c r="AC159" s="69">
        <f t="shared" ca="1" si="102"/>
        <v>109.36631130634518</v>
      </c>
      <c r="AD159" s="73">
        <f t="shared" si="107"/>
        <v>4.8999999999999844</v>
      </c>
      <c r="AE159" s="69">
        <f t="shared" si="111"/>
        <v>0.70000000000000007</v>
      </c>
      <c r="AF159" s="69">
        <f t="shared" si="111"/>
        <v>6.3000000000000007</v>
      </c>
      <c r="AG159" s="78">
        <f t="shared" si="111"/>
        <v>200</v>
      </c>
      <c r="AH159" s="60">
        <f t="shared" si="111"/>
        <v>50</v>
      </c>
      <c r="AI159" s="60">
        <f t="shared" si="111"/>
        <v>315.00000000000006</v>
      </c>
      <c r="AJ159" s="60">
        <f t="shared" si="111"/>
        <v>10315</v>
      </c>
      <c r="AK159" s="60">
        <f t="shared" si="111"/>
        <v>348.94161197863974</v>
      </c>
      <c r="AL159" s="60">
        <f t="shared" si="111"/>
        <v>6.9788322395727951</v>
      </c>
      <c r="AM159" s="60">
        <f t="shared" ca="1" si="111"/>
        <v>-176.3503701818438</v>
      </c>
      <c r="AN159" s="60">
        <f t="shared" ca="1" si="111"/>
        <v>-176.3503701818438</v>
      </c>
      <c r="AO159" s="60">
        <f t="shared" ca="1" si="111"/>
        <v>176.3503701818438</v>
      </c>
      <c r="AP159" s="63">
        <f t="shared" si="85"/>
        <v>35</v>
      </c>
      <c r="AQ159" s="62">
        <f t="shared" si="86"/>
        <v>2.5671086203209836</v>
      </c>
      <c r="AR159" s="62">
        <f t="shared" si="87"/>
        <v>128.35543101604918</v>
      </c>
      <c r="AS159" s="62">
        <f t="shared" si="88"/>
        <v>256.71086203209836</v>
      </c>
      <c r="AT159" s="62">
        <f t="shared" si="89"/>
        <v>-128.35543101604918</v>
      </c>
      <c r="AU159" s="62">
        <f t="shared" si="90"/>
        <v>641.77715508024585</v>
      </c>
      <c r="AV159" s="62">
        <f t="shared" si="91"/>
        <v>-256.71086203209836</v>
      </c>
      <c r="AW159" s="63">
        <f t="shared" si="103"/>
        <v>385.06629304814749</v>
      </c>
      <c r="AX159" s="61" t="str">
        <f t="shared" ca="1" si="92"/>
        <v>VINTO</v>
      </c>
      <c r="AY159" s="69">
        <f t="shared" ca="1" si="104"/>
        <v>10138.649629818156</v>
      </c>
      <c r="AZ159" s="51">
        <f t="shared" si="93"/>
        <v>898.48801711234432</v>
      </c>
      <c r="BA159" s="55">
        <f t="shared" ca="1" si="94"/>
        <v>9.047253394422515E-2</v>
      </c>
      <c r="BB159" s="55">
        <f t="shared" ca="1" si="105"/>
        <v>5.5853972948507611</v>
      </c>
      <c r="BC159" s="64">
        <f t="shared" ca="1" si="95"/>
        <v>316.12468106950735</v>
      </c>
      <c r="BE159" s="52" t="str">
        <f t="shared" ca="1" si="96"/>
        <v/>
      </c>
      <c r="BF159" s="52">
        <f t="shared" ca="1" si="97"/>
        <v>4.8999999999999844</v>
      </c>
      <c r="BG159" s="52">
        <f t="shared" ca="1" si="98"/>
        <v>4.8999999999999844</v>
      </c>
      <c r="BH159" s="52">
        <f t="shared" ca="1" si="99"/>
        <v>4.8999999999999844</v>
      </c>
    </row>
    <row r="160" spans="19:60">
      <c r="S160" s="68">
        <f t="shared" si="110"/>
        <v>7</v>
      </c>
      <c r="T160" s="69">
        <f t="shared" si="110"/>
        <v>2</v>
      </c>
      <c r="U160" s="70">
        <f t="shared" si="84"/>
        <v>5</v>
      </c>
      <c r="V160" s="68">
        <f t="shared" si="109"/>
        <v>2</v>
      </c>
      <c r="W160" s="70">
        <f t="shared" si="109"/>
        <v>7</v>
      </c>
      <c r="X160" s="71">
        <f t="shared" si="109"/>
        <v>0.7142857142857143</v>
      </c>
      <c r="Y160" s="71">
        <f t="shared" si="109"/>
        <v>0.5</v>
      </c>
      <c r="Z160" s="69">
        <f t="shared" si="109"/>
        <v>10000</v>
      </c>
      <c r="AA160" s="69">
        <f t="shared" ca="1" si="109"/>
        <v>9931.0583880213599</v>
      </c>
      <c r="AB160" s="69">
        <f t="shared" ca="1" si="101"/>
        <v>-68.94161197864014</v>
      </c>
      <c r="AC160" s="69">
        <f t="shared" ca="1" si="102"/>
        <v>109.36631130634518</v>
      </c>
      <c r="AD160" s="73">
        <f t="shared" si="107"/>
        <v>4.7999999999999847</v>
      </c>
      <c r="AE160" s="69">
        <f t="shared" si="111"/>
        <v>0.70000000000000007</v>
      </c>
      <c r="AF160" s="69">
        <f t="shared" si="111"/>
        <v>6.3000000000000007</v>
      </c>
      <c r="AG160" s="78">
        <f t="shared" si="111"/>
        <v>200</v>
      </c>
      <c r="AH160" s="60">
        <f t="shared" si="111"/>
        <v>50</v>
      </c>
      <c r="AI160" s="60">
        <f t="shared" si="111"/>
        <v>315.00000000000006</v>
      </c>
      <c r="AJ160" s="60">
        <f t="shared" si="111"/>
        <v>10315</v>
      </c>
      <c r="AK160" s="60">
        <f t="shared" si="111"/>
        <v>348.94161197863974</v>
      </c>
      <c r="AL160" s="60">
        <f t="shared" si="111"/>
        <v>6.9788322395727951</v>
      </c>
      <c r="AM160" s="60">
        <f t="shared" ca="1" si="111"/>
        <v>-176.3503701818438</v>
      </c>
      <c r="AN160" s="60">
        <f t="shared" ca="1" si="111"/>
        <v>-176.3503701818438</v>
      </c>
      <c r="AO160" s="60">
        <f t="shared" ca="1" si="111"/>
        <v>176.3503701818438</v>
      </c>
      <c r="AP160" s="63">
        <f t="shared" si="85"/>
        <v>35</v>
      </c>
      <c r="AQ160" s="62">
        <f t="shared" si="86"/>
        <v>2.5997567165776707</v>
      </c>
      <c r="AR160" s="62">
        <f t="shared" si="87"/>
        <v>129.98783582888353</v>
      </c>
      <c r="AS160" s="62">
        <f t="shared" si="88"/>
        <v>259.97567165776707</v>
      </c>
      <c r="AT160" s="62">
        <f t="shared" si="89"/>
        <v>-129.98783582888353</v>
      </c>
      <c r="AU160" s="62">
        <f t="shared" si="90"/>
        <v>649.93917914441772</v>
      </c>
      <c r="AV160" s="62">
        <f t="shared" si="91"/>
        <v>-259.97567165776707</v>
      </c>
      <c r="AW160" s="63">
        <f t="shared" si="103"/>
        <v>389.96350748665066</v>
      </c>
      <c r="AX160" s="61" t="str">
        <f t="shared" ca="1" si="92"/>
        <v>VINTO</v>
      </c>
      <c r="AY160" s="69">
        <f t="shared" ca="1" si="104"/>
        <v>10138.649629818156</v>
      </c>
      <c r="AZ160" s="51">
        <f t="shared" si="93"/>
        <v>909.91485080218467</v>
      </c>
      <c r="BA160" s="55">
        <f t="shared" ca="1" si="94"/>
        <v>9.1623149844703905E-2</v>
      </c>
      <c r="BB160" s="55">
        <f t="shared" ca="1" si="105"/>
        <v>5.6564315265426526</v>
      </c>
      <c r="BC160" s="64">
        <f t="shared" ca="1" si="95"/>
        <v>321.02189550801052</v>
      </c>
      <c r="BE160" s="52" t="str">
        <f t="shared" ca="1" si="96"/>
        <v/>
      </c>
      <c r="BF160" s="52">
        <f t="shared" ca="1" si="97"/>
        <v>4.7999999999999847</v>
      </c>
      <c r="BG160" s="52">
        <f t="shared" ca="1" si="98"/>
        <v>4.7999999999999847</v>
      </c>
      <c r="BH160" s="52">
        <f t="shared" ca="1" si="99"/>
        <v>4.7999999999999847</v>
      </c>
    </row>
    <row r="161" spans="19:60">
      <c r="S161" s="68">
        <f t="shared" si="110"/>
        <v>7</v>
      </c>
      <c r="T161" s="69">
        <f t="shared" si="110"/>
        <v>2</v>
      </c>
      <c r="U161" s="70">
        <f t="shared" si="84"/>
        <v>5</v>
      </c>
      <c r="V161" s="68">
        <f t="shared" si="109"/>
        <v>2</v>
      </c>
      <c r="W161" s="70">
        <f t="shared" si="109"/>
        <v>7</v>
      </c>
      <c r="X161" s="71">
        <f t="shared" si="109"/>
        <v>0.7142857142857143</v>
      </c>
      <c r="Y161" s="71">
        <f t="shared" si="109"/>
        <v>0.5</v>
      </c>
      <c r="Z161" s="69">
        <f t="shared" si="109"/>
        <v>10000</v>
      </c>
      <c r="AA161" s="69">
        <f t="shared" ca="1" si="109"/>
        <v>9931.0583880213599</v>
      </c>
      <c r="AB161" s="69">
        <f t="shared" ca="1" si="101"/>
        <v>-68.94161197864014</v>
      </c>
      <c r="AC161" s="69">
        <f t="shared" ca="1" si="102"/>
        <v>109.36631130634518</v>
      </c>
      <c r="AD161" s="73">
        <f t="shared" si="107"/>
        <v>4.6999999999999851</v>
      </c>
      <c r="AE161" s="69">
        <f t="shared" si="111"/>
        <v>0.70000000000000007</v>
      </c>
      <c r="AF161" s="69">
        <f t="shared" si="111"/>
        <v>6.3000000000000007</v>
      </c>
      <c r="AG161" s="78">
        <f t="shared" si="111"/>
        <v>200</v>
      </c>
      <c r="AH161" s="60">
        <f t="shared" si="111"/>
        <v>50</v>
      </c>
      <c r="AI161" s="60">
        <f t="shared" si="111"/>
        <v>315.00000000000006</v>
      </c>
      <c r="AJ161" s="60">
        <f t="shared" si="111"/>
        <v>10315</v>
      </c>
      <c r="AK161" s="60">
        <f t="shared" si="111"/>
        <v>348.94161197863974</v>
      </c>
      <c r="AL161" s="60">
        <f t="shared" si="111"/>
        <v>6.9788322395727951</v>
      </c>
      <c r="AM161" s="60">
        <f t="shared" ca="1" si="111"/>
        <v>-176.3503701818438</v>
      </c>
      <c r="AN161" s="60">
        <f t="shared" ca="1" si="111"/>
        <v>-176.3503701818438</v>
      </c>
      <c r="AO161" s="60">
        <f t="shared" ca="1" si="111"/>
        <v>176.3503701818438</v>
      </c>
      <c r="AP161" s="63">
        <f t="shared" si="85"/>
        <v>35</v>
      </c>
      <c r="AQ161" s="62">
        <f t="shared" si="86"/>
        <v>2.6337940935261317</v>
      </c>
      <c r="AR161" s="62">
        <f t="shared" si="87"/>
        <v>131.68970467630658</v>
      </c>
      <c r="AS161" s="62">
        <f t="shared" si="88"/>
        <v>263.37940935261315</v>
      </c>
      <c r="AT161" s="62">
        <f t="shared" si="89"/>
        <v>-131.68970467630658</v>
      </c>
      <c r="AU161" s="62">
        <f t="shared" si="90"/>
        <v>658.44852338153282</v>
      </c>
      <c r="AV161" s="62">
        <f t="shared" si="91"/>
        <v>-263.37940935261315</v>
      </c>
      <c r="AW161" s="63">
        <f t="shared" si="103"/>
        <v>395.06911402891967</v>
      </c>
      <c r="AX161" s="61" t="str">
        <f t="shared" ca="1" si="92"/>
        <v>VINTO</v>
      </c>
      <c r="AY161" s="69">
        <f t="shared" ca="1" si="104"/>
        <v>10138.649629818156</v>
      </c>
      <c r="AZ161" s="51">
        <f t="shared" si="93"/>
        <v>921.82793273414609</v>
      </c>
      <c r="BA161" s="55">
        <f t="shared" ca="1" si="94"/>
        <v>9.282272812392646E-2</v>
      </c>
      <c r="BB161" s="55">
        <f t="shared" ca="1" si="105"/>
        <v>5.7304884914980248</v>
      </c>
      <c r="BC161" s="64">
        <f t="shared" ca="1" si="95"/>
        <v>326.12750205027953</v>
      </c>
      <c r="BE161" s="52" t="str">
        <f t="shared" ca="1" si="96"/>
        <v/>
      </c>
      <c r="BF161" s="52">
        <f t="shared" ca="1" si="97"/>
        <v>4.6999999999999851</v>
      </c>
      <c r="BG161" s="52">
        <f t="shared" ca="1" si="98"/>
        <v>4.6999999999999851</v>
      </c>
      <c r="BH161" s="52">
        <f t="shared" ca="1" si="99"/>
        <v>4.6999999999999851</v>
      </c>
    </row>
    <row r="162" spans="19:60">
      <c r="S162" s="68">
        <f t="shared" si="110"/>
        <v>7</v>
      </c>
      <c r="T162" s="69">
        <f t="shared" si="110"/>
        <v>2</v>
      </c>
      <c r="U162" s="70">
        <f t="shared" si="84"/>
        <v>5</v>
      </c>
      <c r="V162" s="68">
        <f t="shared" si="109"/>
        <v>2</v>
      </c>
      <c r="W162" s="70">
        <f t="shared" si="109"/>
        <v>7</v>
      </c>
      <c r="X162" s="71">
        <f t="shared" si="109"/>
        <v>0.7142857142857143</v>
      </c>
      <c r="Y162" s="71">
        <f t="shared" si="109"/>
        <v>0.5</v>
      </c>
      <c r="Z162" s="69">
        <f t="shared" si="109"/>
        <v>10000</v>
      </c>
      <c r="AA162" s="69">
        <f t="shared" ca="1" si="109"/>
        <v>9931.0583880213599</v>
      </c>
      <c r="AB162" s="69">
        <f t="shared" ca="1" si="101"/>
        <v>-68.94161197864014</v>
      </c>
      <c r="AC162" s="69">
        <f t="shared" ca="1" si="102"/>
        <v>109.36631130634518</v>
      </c>
      <c r="AD162" s="73">
        <f t="shared" si="107"/>
        <v>4.5999999999999854</v>
      </c>
      <c r="AE162" s="69">
        <f t="shared" si="111"/>
        <v>0.70000000000000007</v>
      </c>
      <c r="AF162" s="69">
        <f t="shared" si="111"/>
        <v>6.3000000000000007</v>
      </c>
      <c r="AG162" s="78">
        <f t="shared" si="111"/>
        <v>200</v>
      </c>
      <c r="AH162" s="60">
        <f t="shared" si="111"/>
        <v>50</v>
      </c>
      <c r="AI162" s="60">
        <f t="shared" si="111"/>
        <v>315.00000000000006</v>
      </c>
      <c r="AJ162" s="60">
        <f t="shared" si="111"/>
        <v>10315</v>
      </c>
      <c r="AK162" s="60">
        <f t="shared" si="111"/>
        <v>348.94161197863974</v>
      </c>
      <c r="AL162" s="60">
        <f t="shared" si="111"/>
        <v>6.9788322395727951</v>
      </c>
      <c r="AM162" s="60">
        <f t="shared" ca="1" si="111"/>
        <v>-176.3503701818438</v>
      </c>
      <c r="AN162" s="60">
        <f t="shared" ca="1" si="111"/>
        <v>-176.3503701818438</v>
      </c>
      <c r="AO162" s="60">
        <f t="shared" ca="1" si="111"/>
        <v>176.3503701818438</v>
      </c>
      <c r="AP162" s="63">
        <f t="shared" si="85"/>
        <v>35</v>
      </c>
      <c r="AQ162" s="62">
        <f t="shared" si="86"/>
        <v>2.6693113564288735</v>
      </c>
      <c r="AR162" s="62">
        <f t="shared" si="87"/>
        <v>133.46556782144367</v>
      </c>
      <c r="AS162" s="62">
        <f t="shared" si="88"/>
        <v>266.93113564288734</v>
      </c>
      <c r="AT162" s="62">
        <f t="shared" si="89"/>
        <v>-133.46556782144367</v>
      </c>
      <c r="AU162" s="62">
        <f t="shared" si="90"/>
        <v>667.32783910721832</v>
      </c>
      <c r="AV162" s="62">
        <f t="shared" si="91"/>
        <v>-266.93113564288734</v>
      </c>
      <c r="AW162" s="63">
        <f t="shared" si="103"/>
        <v>400.39670346433098</v>
      </c>
      <c r="AX162" s="61" t="str">
        <f t="shared" ca="1" si="92"/>
        <v>VINTO</v>
      </c>
      <c r="AY162" s="69">
        <f t="shared" ca="1" si="104"/>
        <v>10138.649629818156</v>
      </c>
      <c r="AZ162" s="51">
        <f t="shared" si="93"/>
        <v>934.25897475010572</v>
      </c>
      <c r="BA162" s="55">
        <f t="shared" ca="1" si="94"/>
        <v>9.4074461980506507E-2</v>
      </c>
      <c r="BB162" s="55">
        <f t="shared" ca="1" si="105"/>
        <v>5.8077653244949365</v>
      </c>
      <c r="BC162" s="64">
        <f t="shared" ca="1" si="95"/>
        <v>331.45509148569084</v>
      </c>
      <c r="BE162" s="52" t="str">
        <f t="shared" ca="1" si="96"/>
        <v/>
      </c>
      <c r="BF162" s="52">
        <f t="shared" ca="1" si="97"/>
        <v>4.5999999999999854</v>
      </c>
      <c r="BG162" s="52">
        <f t="shared" ca="1" si="98"/>
        <v>4.5999999999999854</v>
      </c>
      <c r="BH162" s="52">
        <f t="shared" ca="1" si="99"/>
        <v>4.5999999999999854</v>
      </c>
    </row>
    <row r="163" spans="19:60">
      <c r="S163" s="68">
        <f t="shared" si="110"/>
        <v>7</v>
      </c>
      <c r="T163" s="69">
        <f t="shared" si="110"/>
        <v>2</v>
      </c>
      <c r="U163" s="70">
        <f t="shared" si="84"/>
        <v>5</v>
      </c>
      <c r="V163" s="68">
        <f t="shared" si="109"/>
        <v>2</v>
      </c>
      <c r="W163" s="70">
        <f t="shared" si="109"/>
        <v>7</v>
      </c>
      <c r="X163" s="71">
        <f t="shared" si="109"/>
        <v>0.7142857142857143</v>
      </c>
      <c r="Y163" s="71">
        <f t="shared" si="109"/>
        <v>0.5</v>
      </c>
      <c r="Z163" s="69">
        <f t="shared" si="109"/>
        <v>10000</v>
      </c>
      <c r="AA163" s="69">
        <f t="shared" ca="1" si="109"/>
        <v>9931.0583880213599</v>
      </c>
      <c r="AB163" s="69">
        <f t="shared" ca="1" si="101"/>
        <v>-68.94161197864014</v>
      </c>
      <c r="AC163" s="69">
        <f t="shared" ca="1" si="102"/>
        <v>109.36631130634518</v>
      </c>
      <c r="AD163" s="73">
        <f t="shared" si="107"/>
        <v>4.4999999999999858</v>
      </c>
      <c r="AE163" s="69">
        <f t="shared" si="111"/>
        <v>0.70000000000000007</v>
      </c>
      <c r="AF163" s="69">
        <f t="shared" si="111"/>
        <v>6.3000000000000007</v>
      </c>
      <c r="AG163" s="78">
        <f t="shared" si="111"/>
        <v>200</v>
      </c>
      <c r="AH163" s="60">
        <f t="shared" si="111"/>
        <v>50</v>
      </c>
      <c r="AI163" s="60">
        <f t="shared" si="111"/>
        <v>315.00000000000006</v>
      </c>
      <c r="AJ163" s="60">
        <f t="shared" si="111"/>
        <v>10315</v>
      </c>
      <c r="AK163" s="60">
        <f t="shared" si="111"/>
        <v>348.94161197863974</v>
      </c>
      <c r="AL163" s="60">
        <f t="shared" si="111"/>
        <v>6.9788322395727951</v>
      </c>
      <c r="AM163" s="60">
        <f t="shared" ca="1" si="111"/>
        <v>-176.3503701818438</v>
      </c>
      <c r="AN163" s="60">
        <f t="shared" ca="1" si="111"/>
        <v>-176.3503701818438</v>
      </c>
      <c r="AO163" s="60">
        <f t="shared" ca="1" si="111"/>
        <v>176.3503701818438</v>
      </c>
      <c r="AP163" s="63">
        <f t="shared" si="85"/>
        <v>35</v>
      </c>
      <c r="AQ163" s="62">
        <f t="shared" si="86"/>
        <v>2.7064071643495153</v>
      </c>
      <c r="AR163" s="62">
        <f t="shared" si="87"/>
        <v>135.32035821747576</v>
      </c>
      <c r="AS163" s="62">
        <f t="shared" si="88"/>
        <v>270.64071643495151</v>
      </c>
      <c r="AT163" s="62">
        <f t="shared" si="89"/>
        <v>-135.32035821747576</v>
      </c>
      <c r="AU163" s="62">
        <f t="shared" si="90"/>
        <v>676.60179108737884</v>
      </c>
      <c r="AV163" s="62">
        <f t="shared" si="91"/>
        <v>-270.64071643495151</v>
      </c>
      <c r="AW163" s="63">
        <f t="shared" si="103"/>
        <v>405.96107465242733</v>
      </c>
      <c r="AX163" s="61" t="str">
        <f t="shared" ca="1" si="92"/>
        <v>VINTO</v>
      </c>
      <c r="AY163" s="69">
        <f t="shared" ca="1" si="104"/>
        <v>10138.649629818156</v>
      </c>
      <c r="AZ163" s="51">
        <f t="shared" si="93"/>
        <v>947.24250752233024</v>
      </c>
      <c r="BA163" s="55">
        <f t="shared" ca="1" si="94"/>
        <v>9.5381828452934567E-2</v>
      </c>
      <c r="BB163" s="55">
        <f t="shared" ca="1" si="105"/>
        <v>5.8884766834028248</v>
      </c>
      <c r="BC163" s="64">
        <f t="shared" ca="1" si="95"/>
        <v>337.01946267378719</v>
      </c>
      <c r="BE163" s="52" t="str">
        <f t="shared" ca="1" si="96"/>
        <v/>
      </c>
      <c r="BF163" s="52">
        <f t="shared" ca="1" si="97"/>
        <v>4.4999999999999858</v>
      </c>
      <c r="BG163" s="52">
        <f t="shared" ca="1" si="98"/>
        <v>4.4999999999999858</v>
      </c>
      <c r="BH163" s="52">
        <f t="shared" ca="1" si="99"/>
        <v>4.4999999999999858</v>
      </c>
    </row>
    <row r="164" spans="19:60">
      <c r="S164" s="68">
        <f t="shared" si="110"/>
        <v>7</v>
      </c>
      <c r="T164" s="69">
        <f t="shared" si="110"/>
        <v>2</v>
      </c>
      <c r="U164" s="70">
        <f t="shared" si="84"/>
        <v>5</v>
      </c>
      <c r="V164" s="68">
        <f t="shared" si="109"/>
        <v>2</v>
      </c>
      <c r="W164" s="70">
        <f t="shared" si="109"/>
        <v>7</v>
      </c>
      <c r="X164" s="71">
        <f t="shared" si="109"/>
        <v>0.7142857142857143</v>
      </c>
      <c r="Y164" s="71">
        <f t="shared" si="109"/>
        <v>0.5</v>
      </c>
      <c r="Z164" s="69">
        <f t="shared" si="109"/>
        <v>10000</v>
      </c>
      <c r="AA164" s="69">
        <f t="shared" ca="1" si="109"/>
        <v>9931.0583880213599</v>
      </c>
      <c r="AB164" s="69">
        <f t="shared" ca="1" si="101"/>
        <v>-68.94161197864014</v>
      </c>
      <c r="AC164" s="69">
        <f t="shared" ca="1" si="102"/>
        <v>109.36631130634518</v>
      </c>
      <c r="AD164" s="73">
        <f t="shared" si="107"/>
        <v>4.3999999999999861</v>
      </c>
      <c r="AE164" s="69">
        <f t="shared" si="111"/>
        <v>0.70000000000000007</v>
      </c>
      <c r="AF164" s="69">
        <f t="shared" si="111"/>
        <v>6.3000000000000007</v>
      </c>
      <c r="AG164" s="78">
        <f t="shared" si="111"/>
        <v>200</v>
      </c>
      <c r="AH164" s="60">
        <f t="shared" si="111"/>
        <v>50</v>
      </c>
      <c r="AI164" s="60">
        <f t="shared" si="111"/>
        <v>315.00000000000006</v>
      </c>
      <c r="AJ164" s="60">
        <f t="shared" si="111"/>
        <v>10315</v>
      </c>
      <c r="AK164" s="60">
        <f t="shared" si="111"/>
        <v>348.94161197863974</v>
      </c>
      <c r="AL164" s="60">
        <f t="shared" si="111"/>
        <v>6.9788322395727951</v>
      </c>
      <c r="AM164" s="60">
        <f t="shared" ca="1" si="111"/>
        <v>-176.3503701818438</v>
      </c>
      <c r="AN164" s="60">
        <f t="shared" ca="1" si="111"/>
        <v>-176.3503701818438</v>
      </c>
      <c r="AO164" s="60">
        <f t="shared" ca="1" si="111"/>
        <v>176.3503701818438</v>
      </c>
      <c r="AP164" s="63">
        <f t="shared" si="85"/>
        <v>35</v>
      </c>
      <c r="AQ164" s="62">
        <f t="shared" si="86"/>
        <v>2.7451891453574593</v>
      </c>
      <c r="AR164" s="62">
        <f t="shared" si="87"/>
        <v>137.25945726787296</v>
      </c>
      <c r="AS164" s="62">
        <f t="shared" si="88"/>
        <v>274.51891453574592</v>
      </c>
      <c r="AT164" s="62">
        <f t="shared" si="89"/>
        <v>-137.25945726787296</v>
      </c>
      <c r="AU164" s="62">
        <f t="shared" si="90"/>
        <v>686.29728633936475</v>
      </c>
      <c r="AV164" s="62">
        <f t="shared" si="91"/>
        <v>-274.51891453574592</v>
      </c>
      <c r="AW164" s="63">
        <f t="shared" si="103"/>
        <v>411.77837180361882</v>
      </c>
      <c r="AX164" s="61" t="str">
        <f t="shared" ca="1" si="92"/>
        <v>VINTO</v>
      </c>
      <c r="AY164" s="69">
        <f t="shared" ca="1" si="104"/>
        <v>10138.649629818156</v>
      </c>
      <c r="AZ164" s="51">
        <f t="shared" si="93"/>
        <v>960.81620087511078</v>
      </c>
      <c r="BA164" s="55">
        <f t="shared" ca="1" si="94"/>
        <v>9.6748620674109387E-2</v>
      </c>
      <c r="BB164" s="55">
        <f t="shared" ca="1" si="105"/>
        <v>5.9728567404428867</v>
      </c>
      <c r="BC164" s="64">
        <f t="shared" ca="1" si="95"/>
        <v>342.83675982497869</v>
      </c>
      <c r="BE164" s="52" t="str">
        <f t="shared" ca="1" si="96"/>
        <v/>
      </c>
      <c r="BF164" s="52">
        <f t="shared" ca="1" si="97"/>
        <v>4.3999999999999861</v>
      </c>
      <c r="BG164" s="52">
        <f t="shared" ca="1" si="98"/>
        <v>4.3999999999999861</v>
      </c>
      <c r="BH164" s="52">
        <f t="shared" ca="1" si="99"/>
        <v>4.3999999999999861</v>
      </c>
    </row>
    <row r="165" spans="19:60">
      <c r="S165" s="68">
        <f t="shared" si="110"/>
        <v>7</v>
      </c>
      <c r="T165" s="69">
        <f t="shared" si="110"/>
        <v>2</v>
      </c>
      <c r="U165" s="70">
        <f t="shared" si="84"/>
        <v>5</v>
      </c>
      <c r="V165" s="68">
        <f t="shared" si="109"/>
        <v>2</v>
      </c>
      <c r="W165" s="70">
        <f t="shared" si="109"/>
        <v>7</v>
      </c>
      <c r="X165" s="71">
        <f t="shared" si="109"/>
        <v>0.7142857142857143</v>
      </c>
      <c r="Y165" s="71">
        <f t="shared" si="109"/>
        <v>0.5</v>
      </c>
      <c r="Z165" s="69">
        <f t="shared" si="109"/>
        <v>10000</v>
      </c>
      <c r="AA165" s="69">
        <f t="shared" ca="1" si="109"/>
        <v>9931.0583880213599</v>
      </c>
      <c r="AB165" s="69">
        <f t="shared" ca="1" si="101"/>
        <v>-68.94161197864014</v>
      </c>
      <c r="AC165" s="69">
        <f t="shared" ca="1" si="102"/>
        <v>109.36631130634518</v>
      </c>
      <c r="AD165" s="73">
        <f t="shared" si="107"/>
        <v>4.2999999999999865</v>
      </c>
      <c r="AE165" s="69">
        <f t="shared" si="111"/>
        <v>0.70000000000000007</v>
      </c>
      <c r="AF165" s="69">
        <f t="shared" si="111"/>
        <v>6.3000000000000007</v>
      </c>
      <c r="AG165" s="78">
        <f t="shared" si="111"/>
        <v>200</v>
      </c>
      <c r="AH165" s="60">
        <f t="shared" si="111"/>
        <v>50</v>
      </c>
      <c r="AI165" s="60">
        <f t="shared" si="111"/>
        <v>315.00000000000006</v>
      </c>
      <c r="AJ165" s="60">
        <f t="shared" si="111"/>
        <v>10315</v>
      </c>
      <c r="AK165" s="60">
        <f t="shared" si="111"/>
        <v>348.94161197863974</v>
      </c>
      <c r="AL165" s="60">
        <f t="shared" si="111"/>
        <v>6.9788322395727951</v>
      </c>
      <c r="AM165" s="60">
        <f t="shared" ca="1" si="111"/>
        <v>-176.3503701818438</v>
      </c>
      <c r="AN165" s="60">
        <f t="shared" ca="1" si="111"/>
        <v>-176.3503701818438</v>
      </c>
      <c r="AO165" s="60">
        <f t="shared" ca="1" si="111"/>
        <v>176.3503701818438</v>
      </c>
      <c r="AP165" s="63">
        <f t="shared" si="85"/>
        <v>35</v>
      </c>
      <c r="AQ165" s="62">
        <f t="shared" si="86"/>
        <v>2.7857749394355391</v>
      </c>
      <c r="AR165" s="62">
        <f t="shared" si="87"/>
        <v>139.28874697177696</v>
      </c>
      <c r="AS165" s="62">
        <f t="shared" si="88"/>
        <v>278.57749394355392</v>
      </c>
      <c r="AT165" s="62">
        <f t="shared" si="89"/>
        <v>-139.28874697177696</v>
      </c>
      <c r="AU165" s="62">
        <f t="shared" si="90"/>
        <v>696.4437348588848</v>
      </c>
      <c r="AV165" s="62">
        <f t="shared" si="91"/>
        <v>-278.57749394355392</v>
      </c>
      <c r="AW165" s="63">
        <f t="shared" si="103"/>
        <v>417.86624091533088</v>
      </c>
      <c r="AX165" s="61" t="str">
        <f t="shared" ca="1" si="92"/>
        <v>VINTO</v>
      </c>
      <c r="AY165" s="69">
        <f t="shared" ca="1" si="104"/>
        <v>10138.649629818156</v>
      </c>
      <c r="AZ165" s="51">
        <f t="shared" si="93"/>
        <v>975.02122880243871</v>
      </c>
      <c r="BA165" s="55">
        <f t="shared" ca="1" si="94"/>
        <v>9.8178984626501584E-2</v>
      </c>
      <c r="BB165" s="55">
        <f t="shared" ca="1" si="105"/>
        <v>6.0611614512987666</v>
      </c>
      <c r="BC165" s="64">
        <f t="shared" ca="1" si="95"/>
        <v>348.92462893669074</v>
      </c>
      <c r="BE165" s="52" t="str">
        <f t="shared" ca="1" si="96"/>
        <v/>
      </c>
      <c r="BF165" s="52">
        <f t="shared" ca="1" si="97"/>
        <v>4.2999999999999865</v>
      </c>
      <c r="BG165" s="52">
        <f t="shared" ca="1" si="98"/>
        <v>4.2999999999999865</v>
      </c>
      <c r="BH165" s="52">
        <f t="shared" ca="1" si="99"/>
        <v>4.2999999999999865</v>
      </c>
    </row>
    <row r="166" spans="19:60">
      <c r="S166" s="68">
        <f t="shared" si="110"/>
        <v>7</v>
      </c>
      <c r="T166" s="69">
        <f t="shared" si="110"/>
        <v>2</v>
      </c>
      <c r="U166" s="70">
        <f t="shared" si="84"/>
        <v>5</v>
      </c>
      <c r="V166" s="68">
        <f t="shared" si="109"/>
        <v>2</v>
      </c>
      <c r="W166" s="70">
        <f t="shared" si="109"/>
        <v>7</v>
      </c>
      <c r="X166" s="71">
        <f t="shared" si="109"/>
        <v>0.7142857142857143</v>
      </c>
      <c r="Y166" s="71">
        <f t="shared" si="109"/>
        <v>0.5</v>
      </c>
      <c r="Z166" s="69">
        <f t="shared" si="109"/>
        <v>10000</v>
      </c>
      <c r="AA166" s="69">
        <f t="shared" ca="1" si="109"/>
        <v>9931.0583880213599</v>
      </c>
      <c r="AB166" s="69">
        <f t="shared" ca="1" si="101"/>
        <v>-68.94161197864014</v>
      </c>
      <c r="AC166" s="69">
        <f t="shared" ca="1" si="102"/>
        <v>109.36631130634518</v>
      </c>
      <c r="AD166" s="73">
        <f t="shared" si="107"/>
        <v>4.1999999999999869</v>
      </c>
      <c r="AE166" s="69">
        <f t="shared" si="111"/>
        <v>0.70000000000000007</v>
      </c>
      <c r="AF166" s="69">
        <f t="shared" si="111"/>
        <v>6.3000000000000007</v>
      </c>
      <c r="AG166" s="78">
        <f t="shared" si="111"/>
        <v>200</v>
      </c>
      <c r="AH166" s="60">
        <f t="shared" si="111"/>
        <v>50</v>
      </c>
      <c r="AI166" s="60">
        <f t="shared" si="111"/>
        <v>315.00000000000006</v>
      </c>
      <c r="AJ166" s="60">
        <f t="shared" si="111"/>
        <v>10315</v>
      </c>
      <c r="AK166" s="60">
        <f t="shared" si="111"/>
        <v>348.94161197863974</v>
      </c>
      <c r="AL166" s="60">
        <f t="shared" si="111"/>
        <v>6.9788322395727951</v>
      </c>
      <c r="AM166" s="60">
        <f t="shared" ca="1" si="111"/>
        <v>-176.3503701818438</v>
      </c>
      <c r="AN166" s="60">
        <f t="shared" ca="1" si="111"/>
        <v>-176.3503701818438</v>
      </c>
      <c r="AO166" s="60">
        <f t="shared" ca="1" si="111"/>
        <v>176.3503701818438</v>
      </c>
      <c r="AP166" s="63">
        <f t="shared" si="85"/>
        <v>35</v>
      </c>
      <c r="AQ166" s="62">
        <f t="shared" si="86"/>
        <v>2.8282933903744807</v>
      </c>
      <c r="AR166" s="62">
        <f t="shared" si="87"/>
        <v>141.41466951872403</v>
      </c>
      <c r="AS166" s="62">
        <f t="shared" si="88"/>
        <v>282.82933903744805</v>
      </c>
      <c r="AT166" s="62">
        <f t="shared" si="89"/>
        <v>-141.41466951872403</v>
      </c>
      <c r="AU166" s="62">
        <f t="shared" si="90"/>
        <v>707.07334759362016</v>
      </c>
      <c r="AV166" s="62">
        <f t="shared" si="91"/>
        <v>-282.82933903744805</v>
      </c>
      <c r="AW166" s="63">
        <f t="shared" si="103"/>
        <v>424.2440085561721</v>
      </c>
      <c r="AX166" s="61" t="str">
        <f t="shared" ca="1" si="92"/>
        <v>VINTO</v>
      </c>
      <c r="AY166" s="69">
        <f t="shared" ca="1" si="104"/>
        <v>10138.649629818156</v>
      </c>
      <c r="AZ166" s="51">
        <f t="shared" si="93"/>
        <v>989.90268663106815</v>
      </c>
      <c r="BA166" s="55">
        <f t="shared" ca="1" si="94"/>
        <v>9.9677461148055341E-2</v>
      </c>
      <c r="BB166" s="55">
        <f t="shared" ca="1" si="105"/>
        <v>6.1536711483858788</v>
      </c>
      <c r="BC166" s="64">
        <f t="shared" ca="1" si="95"/>
        <v>355.30239657753197</v>
      </c>
      <c r="BE166" s="52" t="str">
        <f t="shared" ca="1" si="96"/>
        <v/>
      </c>
      <c r="BF166" s="52">
        <f t="shared" ca="1" si="97"/>
        <v>4.1999999999999869</v>
      </c>
      <c r="BG166" s="52">
        <f t="shared" ca="1" si="98"/>
        <v>4.1999999999999869</v>
      </c>
      <c r="BH166" s="52">
        <f t="shared" ca="1" si="99"/>
        <v>4.1999999999999869</v>
      </c>
    </row>
    <row r="167" spans="19:60">
      <c r="S167" s="68">
        <f t="shared" si="110"/>
        <v>7</v>
      </c>
      <c r="T167" s="69">
        <f t="shared" si="110"/>
        <v>2</v>
      </c>
      <c r="U167" s="70">
        <f t="shared" si="84"/>
        <v>5</v>
      </c>
      <c r="V167" s="68">
        <f t="shared" si="109"/>
        <v>2</v>
      </c>
      <c r="W167" s="70">
        <f t="shared" si="109"/>
        <v>7</v>
      </c>
      <c r="X167" s="71">
        <f t="shared" si="109"/>
        <v>0.7142857142857143</v>
      </c>
      <c r="Y167" s="71">
        <f t="shared" si="109"/>
        <v>0.5</v>
      </c>
      <c r="Z167" s="69">
        <f t="shared" si="109"/>
        <v>10000</v>
      </c>
      <c r="AA167" s="69">
        <f t="shared" ca="1" si="109"/>
        <v>9931.0583880213599</v>
      </c>
      <c r="AB167" s="69">
        <f t="shared" ca="1" si="101"/>
        <v>-68.94161197864014</v>
      </c>
      <c r="AC167" s="69">
        <f t="shared" ca="1" si="102"/>
        <v>109.36631130634518</v>
      </c>
      <c r="AD167" s="73">
        <f t="shared" si="107"/>
        <v>4.0999999999999872</v>
      </c>
      <c r="AE167" s="69">
        <f t="shared" si="111"/>
        <v>0.70000000000000007</v>
      </c>
      <c r="AF167" s="69">
        <f t="shared" si="111"/>
        <v>6.3000000000000007</v>
      </c>
      <c r="AG167" s="78">
        <f t="shared" si="111"/>
        <v>200</v>
      </c>
      <c r="AH167" s="60">
        <f t="shared" si="111"/>
        <v>50</v>
      </c>
      <c r="AI167" s="60">
        <f t="shared" si="111"/>
        <v>315.00000000000006</v>
      </c>
      <c r="AJ167" s="60">
        <f t="shared" si="111"/>
        <v>10315</v>
      </c>
      <c r="AK167" s="60">
        <f t="shared" si="111"/>
        <v>348.94161197863974</v>
      </c>
      <c r="AL167" s="60">
        <f t="shared" si="111"/>
        <v>6.9788322395727951</v>
      </c>
      <c r="AM167" s="60">
        <f t="shared" ca="1" si="111"/>
        <v>-176.3503701818438</v>
      </c>
      <c r="AN167" s="60">
        <f t="shared" ca="1" si="111"/>
        <v>-176.3503701818438</v>
      </c>
      <c r="AO167" s="60">
        <f t="shared" ca="1" si="111"/>
        <v>176.3503701818438</v>
      </c>
      <c r="AP167" s="63">
        <f t="shared" si="85"/>
        <v>35</v>
      </c>
      <c r="AQ167" s="62">
        <f t="shared" si="86"/>
        <v>2.8728859120909318</v>
      </c>
      <c r="AR167" s="62">
        <f t="shared" si="87"/>
        <v>143.64429560454658</v>
      </c>
      <c r="AS167" s="62">
        <f t="shared" si="88"/>
        <v>287.28859120909317</v>
      </c>
      <c r="AT167" s="62">
        <f t="shared" si="89"/>
        <v>-143.64429560454658</v>
      </c>
      <c r="AU167" s="62">
        <f t="shared" si="90"/>
        <v>718.22147802273298</v>
      </c>
      <c r="AV167" s="62">
        <f t="shared" si="91"/>
        <v>-287.28859120909317</v>
      </c>
      <c r="AW167" s="63">
        <f t="shared" si="103"/>
        <v>430.93288681363981</v>
      </c>
      <c r="AX167" s="61" t="str">
        <f t="shared" ca="1" si="92"/>
        <v>VINTO</v>
      </c>
      <c r="AY167" s="69">
        <f t="shared" ca="1" si="104"/>
        <v>10138.649629818156</v>
      </c>
      <c r="AZ167" s="51">
        <f t="shared" si="93"/>
        <v>1005.510069231826</v>
      </c>
      <c r="BA167" s="55">
        <f t="shared" ca="1" si="94"/>
        <v>0.10124903408529465</v>
      </c>
      <c r="BB167" s="55">
        <f t="shared" ca="1" si="105"/>
        <v>6.2506935136235828</v>
      </c>
      <c r="BC167" s="64">
        <f t="shared" ca="1" si="95"/>
        <v>361.99127483499967</v>
      </c>
      <c r="BE167" s="52">
        <f t="shared" ca="1" si="96"/>
        <v>4.0999999999999872</v>
      </c>
      <c r="BF167" s="52">
        <f t="shared" ca="1" si="97"/>
        <v>4.0999999999999872</v>
      </c>
      <c r="BG167" s="52">
        <f t="shared" ca="1" si="98"/>
        <v>4.0999999999999872</v>
      </c>
      <c r="BH167" s="52">
        <f t="shared" ca="1" si="99"/>
        <v>4.0999999999999872</v>
      </c>
    </row>
    <row r="168" spans="19:60">
      <c r="S168" s="68">
        <f t="shared" si="110"/>
        <v>7</v>
      </c>
      <c r="T168" s="69">
        <f t="shared" si="110"/>
        <v>2</v>
      </c>
      <c r="U168" s="70">
        <f t="shared" ref="U168:U199" si="112">ROUND((1/T168)*S168,0)+1</f>
        <v>5</v>
      </c>
      <c r="V168" s="68">
        <f t="shared" si="109"/>
        <v>2</v>
      </c>
      <c r="W168" s="70">
        <f t="shared" si="109"/>
        <v>7</v>
      </c>
      <c r="X168" s="71">
        <f t="shared" si="109"/>
        <v>0.7142857142857143</v>
      </c>
      <c r="Y168" s="71">
        <f t="shared" si="109"/>
        <v>0.5</v>
      </c>
      <c r="Z168" s="69">
        <f t="shared" si="109"/>
        <v>10000</v>
      </c>
      <c r="AA168" s="69">
        <f t="shared" ca="1" si="109"/>
        <v>9931.0583880213599</v>
      </c>
      <c r="AB168" s="69">
        <f t="shared" ca="1" si="101"/>
        <v>-68.94161197864014</v>
      </c>
      <c r="AC168" s="69">
        <f t="shared" ca="1" si="102"/>
        <v>109.36631130634518</v>
      </c>
      <c r="AD168" s="73">
        <f t="shared" si="107"/>
        <v>3.9999999999999871</v>
      </c>
      <c r="AE168" s="69">
        <f t="shared" si="111"/>
        <v>0.70000000000000007</v>
      </c>
      <c r="AF168" s="69">
        <f t="shared" si="111"/>
        <v>6.3000000000000007</v>
      </c>
      <c r="AG168" s="78">
        <f t="shared" si="111"/>
        <v>200</v>
      </c>
      <c r="AH168" s="60">
        <f t="shared" si="111"/>
        <v>50</v>
      </c>
      <c r="AI168" s="60">
        <f t="shared" si="111"/>
        <v>315.00000000000006</v>
      </c>
      <c r="AJ168" s="60">
        <f t="shared" si="111"/>
        <v>10315</v>
      </c>
      <c r="AK168" s="60">
        <f t="shared" si="111"/>
        <v>348.94161197863974</v>
      </c>
      <c r="AL168" s="60">
        <f t="shared" si="111"/>
        <v>6.9788322395727951</v>
      </c>
      <c r="AM168" s="60">
        <f t="shared" ca="1" si="111"/>
        <v>-176.3503701818438</v>
      </c>
      <c r="AN168" s="60">
        <f t="shared" ca="1" si="111"/>
        <v>-176.3503701818438</v>
      </c>
      <c r="AO168" s="60">
        <f t="shared" ca="1" si="111"/>
        <v>176.3503701818438</v>
      </c>
      <c r="AP168" s="63">
        <f t="shared" si="85"/>
        <v>35</v>
      </c>
      <c r="AQ168" s="62">
        <f t="shared" si="86"/>
        <v>2.919708059893205</v>
      </c>
      <c r="AR168" s="62">
        <f t="shared" si="87"/>
        <v>145.98540299466026</v>
      </c>
      <c r="AS168" s="62">
        <f t="shared" si="88"/>
        <v>291.97080598932052</v>
      </c>
      <c r="AT168" s="62">
        <f t="shared" si="89"/>
        <v>-145.98540299466026</v>
      </c>
      <c r="AU168" s="62">
        <f t="shared" si="90"/>
        <v>729.92701497330131</v>
      </c>
      <c r="AV168" s="62">
        <f t="shared" si="91"/>
        <v>-291.97080598932052</v>
      </c>
      <c r="AW168" s="63">
        <f t="shared" si="103"/>
        <v>437.95620898398079</v>
      </c>
      <c r="AX168" s="61" t="str">
        <f t="shared" ca="1" si="92"/>
        <v>VINTO</v>
      </c>
      <c r="AY168" s="69">
        <f t="shared" ca="1" si="104"/>
        <v>10138.649629818156</v>
      </c>
      <c r="AZ168" s="51">
        <f t="shared" si="93"/>
        <v>1021.8978209626218</v>
      </c>
      <c r="BA168" s="55">
        <f t="shared" ca="1" si="94"/>
        <v>0.10289918566939593</v>
      </c>
      <c r="BB168" s="55">
        <f t="shared" ca="1" si="105"/>
        <v>6.3525669971231702</v>
      </c>
      <c r="BC168" s="64">
        <f t="shared" ca="1" si="95"/>
        <v>369.01459700534065</v>
      </c>
      <c r="BE168" s="52">
        <f t="shared" ca="1" si="96"/>
        <v>3.9999999999999871</v>
      </c>
      <c r="BF168" s="52">
        <f t="shared" ca="1" si="97"/>
        <v>3.9999999999999871</v>
      </c>
      <c r="BG168" s="52">
        <f t="shared" ca="1" si="98"/>
        <v>3.9999999999999871</v>
      </c>
      <c r="BH168" s="52">
        <f t="shared" ca="1" si="99"/>
        <v>3.9999999999999871</v>
      </c>
    </row>
    <row r="169" spans="19:60">
      <c r="S169" s="68">
        <f t="shared" si="110"/>
        <v>7</v>
      </c>
      <c r="T169" s="69">
        <f t="shared" si="110"/>
        <v>2</v>
      </c>
      <c r="U169" s="70">
        <f t="shared" si="112"/>
        <v>5</v>
      </c>
      <c r="V169" s="68">
        <f t="shared" ref="V169:AA184" si="113">V168</f>
        <v>2</v>
      </c>
      <c r="W169" s="70">
        <f t="shared" si="113"/>
        <v>7</v>
      </c>
      <c r="X169" s="71">
        <f t="shared" si="113"/>
        <v>0.7142857142857143</v>
      </c>
      <c r="Y169" s="71">
        <f t="shared" si="113"/>
        <v>0.5</v>
      </c>
      <c r="Z169" s="69">
        <f t="shared" si="113"/>
        <v>10000</v>
      </c>
      <c r="AA169" s="69">
        <f t="shared" ca="1" si="113"/>
        <v>9931.0583880213599</v>
      </c>
      <c r="AB169" s="69">
        <f t="shared" ca="1" si="101"/>
        <v>-68.94161197864014</v>
      </c>
      <c r="AC169" s="69">
        <f t="shared" ref="AC169:AC200" ca="1" si="114">AC168</f>
        <v>109.36631130634518</v>
      </c>
      <c r="AD169" s="73">
        <f t="shared" si="107"/>
        <v>3.899999999999987</v>
      </c>
      <c r="AE169" s="69">
        <f t="shared" si="111"/>
        <v>0.70000000000000007</v>
      </c>
      <c r="AF169" s="69">
        <f t="shared" si="111"/>
        <v>6.3000000000000007</v>
      </c>
      <c r="AG169" s="78">
        <f t="shared" si="111"/>
        <v>200</v>
      </c>
      <c r="AH169" s="60">
        <f t="shared" si="111"/>
        <v>50</v>
      </c>
      <c r="AI169" s="60">
        <f t="shared" si="111"/>
        <v>315.00000000000006</v>
      </c>
      <c r="AJ169" s="60">
        <f t="shared" si="111"/>
        <v>10315</v>
      </c>
      <c r="AK169" s="60">
        <f t="shared" si="111"/>
        <v>348.94161197863974</v>
      </c>
      <c r="AL169" s="60">
        <f t="shared" si="111"/>
        <v>6.9788322395727951</v>
      </c>
      <c r="AM169" s="60">
        <f t="shared" ca="1" si="111"/>
        <v>-176.3503701818438</v>
      </c>
      <c r="AN169" s="60">
        <f t="shared" ca="1" si="111"/>
        <v>-176.3503701818438</v>
      </c>
      <c r="AO169" s="60">
        <f t="shared" ca="1" si="111"/>
        <v>176.3503701818438</v>
      </c>
      <c r="AP169" s="63">
        <f t="shared" si="85"/>
        <v>35</v>
      </c>
      <c r="AQ169" s="62">
        <f t="shared" si="86"/>
        <v>2.9689313434802105</v>
      </c>
      <c r="AR169" s="62">
        <f t="shared" si="87"/>
        <v>148.44656717401051</v>
      </c>
      <c r="AS169" s="62">
        <f t="shared" si="88"/>
        <v>296.89313434802102</v>
      </c>
      <c r="AT169" s="62">
        <f t="shared" si="89"/>
        <v>-148.44656717401051</v>
      </c>
      <c r="AU169" s="62">
        <f t="shared" si="90"/>
        <v>742.23283587005255</v>
      </c>
      <c r="AV169" s="62">
        <f t="shared" si="91"/>
        <v>-296.89313434802102</v>
      </c>
      <c r="AW169" s="63">
        <f t="shared" si="103"/>
        <v>445.33970152203153</v>
      </c>
      <c r="AX169" s="61" t="str">
        <f t="shared" ca="1" si="92"/>
        <v>VINTO</v>
      </c>
      <c r="AY169" s="69">
        <f t="shared" ca="1" si="104"/>
        <v>10138.649629818156</v>
      </c>
      <c r="AZ169" s="51">
        <f t="shared" si="93"/>
        <v>1039.1259702180737</v>
      </c>
      <c r="BA169" s="55">
        <f t="shared" ca="1" si="94"/>
        <v>0.10463396041165625</v>
      </c>
      <c r="BB169" s="55">
        <f t="shared" ca="1" si="105"/>
        <v>6.4596647618278649</v>
      </c>
      <c r="BC169" s="64">
        <f t="shared" ca="1" si="95"/>
        <v>376.39808954339139</v>
      </c>
      <c r="BE169" s="52">
        <f t="shared" ca="1" si="96"/>
        <v>3.899999999999987</v>
      </c>
      <c r="BF169" s="52">
        <f t="shared" ca="1" si="97"/>
        <v>3.899999999999987</v>
      </c>
      <c r="BG169" s="52">
        <f t="shared" ca="1" si="98"/>
        <v>3.899999999999987</v>
      </c>
      <c r="BH169" s="52">
        <f t="shared" ca="1" si="99"/>
        <v>3.899999999999987</v>
      </c>
    </row>
    <row r="170" spans="19:60">
      <c r="S170" s="68">
        <f t="shared" ref="S170:T185" si="115">S169</f>
        <v>7</v>
      </c>
      <c r="T170" s="69">
        <f t="shared" si="115"/>
        <v>2</v>
      </c>
      <c r="U170" s="70">
        <f t="shared" si="112"/>
        <v>5</v>
      </c>
      <c r="V170" s="68">
        <f t="shared" si="113"/>
        <v>2</v>
      </c>
      <c r="W170" s="70">
        <f t="shared" si="113"/>
        <v>7</v>
      </c>
      <c r="X170" s="71">
        <f t="shared" si="113"/>
        <v>0.7142857142857143</v>
      </c>
      <c r="Y170" s="71">
        <f t="shared" si="113"/>
        <v>0.5</v>
      </c>
      <c r="Z170" s="69">
        <f t="shared" si="113"/>
        <v>10000</v>
      </c>
      <c r="AA170" s="69">
        <f t="shared" ca="1" si="113"/>
        <v>9931.0583880213599</v>
      </c>
      <c r="AB170" s="69">
        <f t="shared" ca="1" si="101"/>
        <v>-68.94161197864014</v>
      </c>
      <c r="AC170" s="69">
        <f t="shared" ca="1" si="114"/>
        <v>109.36631130634518</v>
      </c>
      <c r="AD170" s="73">
        <f t="shared" si="107"/>
        <v>3.7999999999999869</v>
      </c>
      <c r="AE170" s="69">
        <f t="shared" ref="AE170:AO185" si="116">AE169</f>
        <v>0.70000000000000007</v>
      </c>
      <c r="AF170" s="69">
        <f t="shared" si="116"/>
        <v>6.3000000000000007</v>
      </c>
      <c r="AG170" s="78">
        <f t="shared" si="116"/>
        <v>200</v>
      </c>
      <c r="AH170" s="60">
        <f t="shared" si="116"/>
        <v>50</v>
      </c>
      <c r="AI170" s="60">
        <f t="shared" si="116"/>
        <v>315.00000000000006</v>
      </c>
      <c r="AJ170" s="60">
        <f t="shared" si="116"/>
        <v>10315</v>
      </c>
      <c r="AK170" s="60">
        <f t="shared" si="116"/>
        <v>348.94161197863974</v>
      </c>
      <c r="AL170" s="60">
        <f t="shared" si="116"/>
        <v>6.9788322395727951</v>
      </c>
      <c r="AM170" s="60">
        <f t="shared" ca="1" si="116"/>
        <v>-176.3503701818438</v>
      </c>
      <c r="AN170" s="60">
        <f t="shared" ca="1" si="116"/>
        <v>-176.3503701818438</v>
      </c>
      <c r="AO170" s="60">
        <f t="shared" ca="1" si="116"/>
        <v>176.3503701818438</v>
      </c>
      <c r="AP170" s="63">
        <f t="shared" si="85"/>
        <v>35</v>
      </c>
      <c r="AQ170" s="62">
        <f t="shared" si="86"/>
        <v>3.0207453262033743</v>
      </c>
      <c r="AR170" s="62">
        <f t="shared" si="87"/>
        <v>151.03726631016872</v>
      </c>
      <c r="AS170" s="62">
        <f t="shared" si="88"/>
        <v>302.07453262033744</v>
      </c>
      <c r="AT170" s="62">
        <f t="shared" si="89"/>
        <v>-151.03726631016872</v>
      </c>
      <c r="AU170" s="62">
        <f t="shared" si="90"/>
        <v>755.18633155084353</v>
      </c>
      <c r="AV170" s="62">
        <f t="shared" si="91"/>
        <v>-302.07453262033744</v>
      </c>
      <c r="AW170" s="63">
        <f t="shared" si="103"/>
        <v>453.1117989305061</v>
      </c>
      <c r="AX170" s="61" t="str">
        <f t="shared" ca="1" si="92"/>
        <v>VINTO</v>
      </c>
      <c r="AY170" s="69">
        <f t="shared" ca="1" si="104"/>
        <v>10138.649629818156</v>
      </c>
      <c r="AZ170" s="51">
        <f t="shared" si="93"/>
        <v>1057.2608641711811</v>
      </c>
      <c r="BA170" s="55">
        <f t="shared" ca="1" si="94"/>
        <v>0.10646003908771975</v>
      </c>
      <c r="BB170" s="55">
        <f t="shared" ca="1" si="105"/>
        <v>6.5723992509907028</v>
      </c>
      <c r="BC170" s="64">
        <f t="shared" ca="1" si="95"/>
        <v>384.17018695186596</v>
      </c>
      <c r="BE170" s="52">
        <f t="shared" ca="1" si="96"/>
        <v>3.7999999999999869</v>
      </c>
      <c r="BF170" s="52">
        <f t="shared" ca="1" si="97"/>
        <v>3.7999999999999869</v>
      </c>
      <c r="BG170" s="52">
        <f t="shared" ca="1" si="98"/>
        <v>3.7999999999999869</v>
      </c>
      <c r="BH170" s="52">
        <f t="shared" ca="1" si="99"/>
        <v>3.7999999999999869</v>
      </c>
    </row>
    <row r="171" spans="19:60">
      <c r="S171" s="68">
        <f t="shared" si="115"/>
        <v>7</v>
      </c>
      <c r="T171" s="69">
        <f t="shared" si="115"/>
        <v>2</v>
      </c>
      <c r="U171" s="70">
        <f t="shared" si="112"/>
        <v>5</v>
      </c>
      <c r="V171" s="68">
        <f t="shared" si="113"/>
        <v>2</v>
      </c>
      <c r="W171" s="70">
        <f t="shared" si="113"/>
        <v>7</v>
      </c>
      <c r="X171" s="71">
        <f t="shared" si="113"/>
        <v>0.7142857142857143</v>
      </c>
      <c r="Y171" s="71">
        <f t="shared" si="113"/>
        <v>0.5</v>
      </c>
      <c r="Z171" s="69">
        <f t="shared" si="113"/>
        <v>10000</v>
      </c>
      <c r="AA171" s="69">
        <f t="shared" ca="1" si="113"/>
        <v>9931.0583880213599</v>
      </c>
      <c r="AB171" s="69">
        <f t="shared" ca="1" si="101"/>
        <v>-68.94161197864014</v>
      </c>
      <c r="AC171" s="69">
        <f t="shared" ca="1" si="114"/>
        <v>109.36631130634518</v>
      </c>
      <c r="AD171" s="73">
        <f t="shared" si="107"/>
        <v>3.6999999999999869</v>
      </c>
      <c r="AE171" s="69">
        <f t="shared" si="116"/>
        <v>0.70000000000000007</v>
      </c>
      <c r="AF171" s="69">
        <f t="shared" si="116"/>
        <v>6.3000000000000007</v>
      </c>
      <c r="AG171" s="78">
        <f t="shared" si="116"/>
        <v>200</v>
      </c>
      <c r="AH171" s="60">
        <f t="shared" si="116"/>
        <v>50</v>
      </c>
      <c r="AI171" s="60">
        <f t="shared" si="116"/>
        <v>315.00000000000006</v>
      </c>
      <c r="AJ171" s="60">
        <f t="shared" si="116"/>
        <v>10315</v>
      </c>
      <c r="AK171" s="60">
        <f t="shared" si="116"/>
        <v>348.94161197863974</v>
      </c>
      <c r="AL171" s="60">
        <f t="shared" si="116"/>
        <v>6.9788322395727951</v>
      </c>
      <c r="AM171" s="60">
        <f t="shared" ca="1" si="116"/>
        <v>-176.3503701818438</v>
      </c>
      <c r="AN171" s="60">
        <f t="shared" ca="1" si="116"/>
        <v>-176.3503701818438</v>
      </c>
      <c r="AO171" s="60">
        <f t="shared" ca="1" si="116"/>
        <v>176.3503701818438</v>
      </c>
      <c r="AP171" s="63">
        <f t="shared" si="85"/>
        <v>35</v>
      </c>
      <c r="AQ171" s="62">
        <f t="shared" si="86"/>
        <v>3.0753600647494115</v>
      </c>
      <c r="AR171" s="62">
        <f t="shared" si="87"/>
        <v>153.76800323747057</v>
      </c>
      <c r="AS171" s="62">
        <f t="shared" si="88"/>
        <v>307.53600647494113</v>
      </c>
      <c r="AT171" s="62">
        <f t="shared" si="89"/>
        <v>-153.76800323747057</v>
      </c>
      <c r="AU171" s="62">
        <f t="shared" si="90"/>
        <v>768.84001618735283</v>
      </c>
      <c r="AV171" s="62">
        <f t="shared" si="91"/>
        <v>-307.53600647494113</v>
      </c>
      <c r="AW171" s="63">
        <f t="shared" si="103"/>
        <v>461.3040097124117</v>
      </c>
      <c r="AX171" s="61" t="str">
        <f t="shared" ca="1" si="92"/>
        <v>VINTO</v>
      </c>
      <c r="AY171" s="69">
        <f t="shared" ca="1" si="104"/>
        <v>10138.649629818156</v>
      </c>
      <c r="AZ171" s="51">
        <f t="shared" si="93"/>
        <v>1076.376022662294</v>
      </c>
      <c r="BA171" s="55">
        <f t="shared" ca="1" si="94"/>
        <v>0.10838482471924611</v>
      </c>
      <c r="BB171" s="55">
        <f t="shared" ca="1" si="105"/>
        <v>6.6912274963245038</v>
      </c>
      <c r="BC171" s="64">
        <f t="shared" ca="1" si="95"/>
        <v>392.36239773377156</v>
      </c>
      <c r="BE171" s="52">
        <f t="shared" ca="1" si="96"/>
        <v>3.6999999999999869</v>
      </c>
      <c r="BF171" s="52">
        <f t="shared" ca="1" si="97"/>
        <v>3.6999999999999869</v>
      </c>
      <c r="BG171" s="52">
        <f t="shared" ca="1" si="98"/>
        <v>3.6999999999999869</v>
      </c>
      <c r="BH171" s="52">
        <f t="shared" ca="1" si="99"/>
        <v>3.6999999999999869</v>
      </c>
    </row>
    <row r="172" spans="19:60">
      <c r="S172" s="68">
        <f t="shared" si="115"/>
        <v>7</v>
      </c>
      <c r="T172" s="69">
        <f t="shared" si="115"/>
        <v>2</v>
      </c>
      <c r="U172" s="70">
        <f t="shared" si="112"/>
        <v>5</v>
      </c>
      <c r="V172" s="68">
        <f t="shared" si="113"/>
        <v>2</v>
      </c>
      <c r="W172" s="70">
        <f t="shared" si="113"/>
        <v>7</v>
      </c>
      <c r="X172" s="71">
        <f t="shared" si="113"/>
        <v>0.7142857142857143</v>
      </c>
      <c r="Y172" s="71">
        <f t="shared" si="113"/>
        <v>0.5</v>
      </c>
      <c r="Z172" s="69">
        <f t="shared" si="113"/>
        <v>10000</v>
      </c>
      <c r="AA172" s="69">
        <f t="shared" ca="1" si="113"/>
        <v>9931.0583880213599</v>
      </c>
      <c r="AB172" s="69">
        <f t="shared" ca="1" si="101"/>
        <v>-68.94161197864014</v>
      </c>
      <c r="AC172" s="69">
        <f t="shared" ca="1" si="114"/>
        <v>109.36631130634518</v>
      </c>
      <c r="AD172" s="73">
        <f t="shared" si="107"/>
        <v>3.5999999999999868</v>
      </c>
      <c r="AE172" s="69">
        <f t="shared" si="116"/>
        <v>0.70000000000000007</v>
      </c>
      <c r="AF172" s="69">
        <f t="shared" si="116"/>
        <v>6.3000000000000007</v>
      </c>
      <c r="AG172" s="78">
        <f t="shared" si="116"/>
        <v>200</v>
      </c>
      <c r="AH172" s="60">
        <f t="shared" si="116"/>
        <v>50</v>
      </c>
      <c r="AI172" s="60">
        <f t="shared" si="116"/>
        <v>315.00000000000006</v>
      </c>
      <c r="AJ172" s="60">
        <f t="shared" si="116"/>
        <v>10315</v>
      </c>
      <c r="AK172" s="60">
        <f t="shared" si="116"/>
        <v>348.94161197863974</v>
      </c>
      <c r="AL172" s="60">
        <f t="shared" si="116"/>
        <v>6.9788322395727951</v>
      </c>
      <c r="AM172" s="60">
        <f t="shared" ca="1" si="116"/>
        <v>-176.3503701818438</v>
      </c>
      <c r="AN172" s="60">
        <f t="shared" ca="1" si="116"/>
        <v>-176.3503701818438</v>
      </c>
      <c r="AO172" s="60">
        <f t="shared" ca="1" si="116"/>
        <v>176.3503701818438</v>
      </c>
      <c r="AP172" s="63">
        <f t="shared" si="85"/>
        <v>35</v>
      </c>
      <c r="AQ172" s="62">
        <f t="shared" si="86"/>
        <v>3.1330089554368956</v>
      </c>
      <c r="AR172" s="62">
        <f t="shared" si="87"/>
        <v>156.65044777184477</v>
      </c>
      <c r="AS172" s="62">
        <f t="shared" si="88"/>
        <v>313.30089554368953</v>
      </c>
      <c r="AT172" s="62">
        <f t="shared" si="89"/>
        <v>-156.65044777184477</v>
      </c>
      <c r="AU172" s="62">
        <f t="shared" si="90"/>
        <v>783.25223885922378</v>
      </c>
      <c r="AV172" s="62">
        <f t="shared" si="91"/>
        <v>-313.30089554368953</v>
      </c>
      <c r="AW172" s="63">
        <f t="shared" si="103"/>
        <v>469.95134331553425</v>
      </c>
      <c r="AX172" s="61" t="str">
        <f t="shared" ca="1" si="92"/>
        <v>VINTO</v>
      </c>
      <c r="AY172" s="69">
        <f t="shared" ca="1" si="104"/>
        <v>10138.649629818156</v>
      </c>
      <c r="AZ172" s="51">
        <f t="shared" si="93"/>
        <v>1096.5531344029134</v>
      </c>
      <c r="BA172" s="55">
        <f t="shared" ca="1" si="94"/>
        <v>0.11041654288585731</v>
      </c>
      <c r="BB172" s="55">
        <f t="shared" ca="1" si="105"/>
        <v>6.8166573108435164</v>
      </c>
      <c r="BC172" s="64">
        <f t="shared" ca="1" si="95"/>
        <v>401.00973133689411</v>
      </c>
      <c r="BE172" s="52">
        <f t="shared" ca="1" si="96"/>
        <v>3.5999999999999868</v>
      </c>
      <c r="BF172" s="52">
        <f t="shared" ca="1" si="97"/>
        <v>3.5999999999999868</v>
      </c>
      <c r="BG172" s="52">
        <f t="shared" ca="1" si="98"/>
        <v>3.5999999999999868</v>
      </c>
      <c r="BH172" s="52">
        <f t="shared" ca="1" si="99"/>
        <v>3.5999999999999868</v>
      </c>
    </row>
    <row r="173" spans="19:60">
      <c r="S173" s="68">
        <f t="shared" si="115"/>
        <v>7</v>
      </c>
      <c r="T173" s="69">
        <f t="shared" si="115"/>
        <v>2</v>
      </c>
      <c r="U173" s="70">
        <f t="shared" si="112"/>
        <v>5</v>
      </c>
      <c r="V173" s="68">
        <f t="shared" si="113"/>
        <v>2</v>
      </c>
      <c r="W173" s="70">
        <f t="shared" si="113"/>
        <v>7</v>
      </c>
      <c r="X173" s="71">
        <f t="shared" si="113"/>
        <v>0.7142857142857143</v>
      </c>
      <c r="Y173" s="71">
        <f t="shared" si="113"/>
        <v>0.5</v>
      </c>
      <c r="Z173" s="69">
        <f t="shared" si="113"/>
        <v>10000</v>
      </c>
      <c r="AA173" s="69">
        <f t="shared" ca="1" si="113"/>
        <v>9931.0583880213599</v>
      </c>
      <c r="AB173" s="69">
        <f t="shared" ca="1" si="101"/>
        <v>-68.94161197864014</v>
      </c>
      <c r="AC173" s="69">
        <f t="shared" ca="1" si="114"/>
        <v>109.36631130634518</v>
      </c>
      <c r="AD173" s="73">
        <f t="shared" si="107"/>
        <v>3.4999999999999867</v>
      </c>
      <c r="AE173" s="69">
        <f t="shared" si="116"/>
        <v>0.70000000000000007</v>
      </c>
      <c r="AF173" s="69">
        <f t="shared" si="116"/>
        <v>6.3000000000000007</v>
      </c>
      <c r="AG173" s="78">
        <f t="shared" si="116"/>
        <v>200</v>
      </c>
      <c r="AH173" s="60">
        <f t="shared" si="116"/>
        <v>50</v>
      </c>
      <c r="AI173" s="60">
        <f t="shared" si="116"/>
        <v>315.00000000000006</v>
      </c>
      <c r="AJ173" s="60">
        <f t="shared" si="116"/>
        <v>10315</v>
      </c>
      <c r="AK173" s="60">
        <f t="shared" si="116"/>
        <v>348.94161197863974</v>
      </c>
      <c r="AL173" s="60">
        <f t="shared" si="116"/>
        <v>6.9788322395727951</v>
      </c>
      <c r="AM173" s="60">
        <f t="shared" ca="1" si="116"/>
        <v>-176.3503701818438</v>
      </c>
      <c r="AN173" s="60">
        <f t="shared" ca="1" si="116"/>
        <v>-176.3503701818438</v>
      </c>
      <c r="AO173" s="60">
        <f t="shared" ca="1" si="116"/>
        <v>176.3503701818438</v>
      </c>
      <c r="AP173" s="63">
        <f t="shared" si="85"/>
        <v>35</v>
      </c>
      <c r="AQ173" s="62">
        <f t="shared" si="86"/>
        <v>3.1939520684493785</v>
      </c>
      <c r="AR173" s="62">
        <f t="shared" si="87"/>
        <v>159.69760342246892</v>
      </c>
      <c r="AS173" s="62">
        <f t="shared" si="88"/>
        <v>319.39520684493783</v>
      </c>
      <c r="AT173" s="62">
        <f t="shared" si="89"/>
        <v>-159.69760342246892</v>
      </c>
      <c r="AU173" s="62">
        <f t="shared" si="90"/>
        <v>798.48801711234455</v>
      </c>
      <c r="AV173" s="62">
        <f t="shared" si="91"/>
        <v>-319.39520684493783</v>
      </c>
      <c r="AW173" s="63">
        <f t="shared" si="103"/>
        <v>479.09281026740672</v>
      </c>
      <c r="AX173" s="61" t="str">
        <f t="shared" ca="1" si="92"/>
        <v>VINTO</v>
      </c>
      <c r="AY173" s="69">
        <f t="shared" ca="1" si="104"/>
        <v>10138.649629818156</v>
      </c>
      <c r="AZ173" s="51">
        <f t="shared" si="93"/>
        <v>1117.8832239572823</v>
      </c>
      <c r="BA173" s="55">
        <f t="shared" ca="1" si="94"/>
        <v>0.11256435923341769</v>
      </c>
      <c r="BB173" s="55">
        <f t="shared" ca="1" si="105"/>
        <v>6.9492545433350443</v>
      </c>
      <c r="BC173" s="64">
        <f t="shared" ca="1" si="95"/>
        <v>410.15119828876658</v>
      </c>
      <c r="BE173" s="52">
        <f t="shared" ca="1" si="96"/>
        <v>3.4999999999999867</v>
      </c>
      <c r="BF173" s="52">
        <f t="shared" ca="1" si="97"/>
        <v>3.4999999999999867</v>
      </c>
      <c r="BG173" s="52">
        <f t="shared" ca="1" si="98"/>
        <v>3.4999999999999867</v>
      </c>
      <c r="BH173" s="52">
        <f t="shared" ca="1" si="99"/>
        <v>3.4999999999999867</v>
      </c>
    </row>
    <row r="174" spans="19:60">
      <c r="S174" s="68">
        <f t="shared" si="115"/>
        <v>7</v>
      </c>
      <c r="T174" s="69">
        <f t="shared" si="115"/>
        <v>2</v>
      </c>
      <c r="U174" s="70">
        <f t="shared" si="112"/>
        <v>5</v>
      </c>
      <c r="V174" s="68">
        <f t="shared" si="113"/>
        <v>2</v>
      </c>
      <c r="W174" s="70">
        <f t="shared" si="113"/>
        <v>7</v>
      </c>
      <c r="X174" s="71">
        <f t="shared" si="113"/>
        <v>0.7142857142857143</v>
      </c>
      <c r="Y174" s="71">
        <f t="shared" si="113"/>
        <v>0.5</v>
      </c>
      <c r="Z174" s="69">
        <f t="shared" si="113"/>
        <v>10000</v>
      </c>
      <c r="AA174" s="69">
        <f t="shared" ca="1" si="113"/>
        <v>9931.0583880213599</v>
      </c>
      <c r="AB174" s="69">
        <f t="shared" ca="1" si="101"/>
        <v>-68.94161197864014</v>
      </c>
      <c r="AC174" s="69">
        <f t="shared" ca="1" si="114"/>
        <v>109.36631130634518</v>
      </c>
      <c r="AD174" s="73">
        <f t="shared" si="107"/>
        <v>3.3999999999999866</v>
      </c>
      <c r="AE174" s="69">
        <f t="shared" si="116"/>
        <v>0.70000000000000007</v>
      </c>
      <c r="AF174" s="69">
        <f t="shared" si="116"/>
        <v>6.3000000000000007</v>
      </c>
      <c r="AG174" s="78">
        <f t="shared" si="116"/>
        <v>200</v>
      </c>
      <c r="AH174" s="60">
        <f t="shared" si="116"/>
        <v>50</v>
      </c>
      <c r="AI174" s="60">
        <f t="shared" si="116"/>
        <v>315.00000000000006</v>
      </c>
      <c r="AJ174" s="60">
        <f t="shared" si="116"/>
        <v>10315</v>
      </c>
      <c r="AK174" s="60">
        <f t="shared" si="116"/>
        <v>348.94161197863974</v>
      </c>
      <c r="AL174" s="60">
        <f t="shared" si="116"/>
        <v>6.9788322395727951</v>
      </c>
      <c r="AM174" s="60">
        <f t="shared" ca="1" si="116"/>
        <v>-176.3503701818438</v>
      </c>
      <c r="AN174" s="60">
        <f t="shared" ca="1" si="116"/>
        <v>-176.3503701818438</v>
      </c>
      <c r="AO174" s="60">
        <f t="shared" ca="1" si="116"/>
        <v>176.3503701818438</v>
      </c>
      <c r="AP174" s="63">
        <f t="shared" si="85"/>
        <v>35</v>
      </c>
      <c r="AQ174" s="62">
        <f t="shared" si="86"/>
        <v>3.2584800704625958</v>
      </c>
      <c r="AR174" s="62">
        <f t="shared" si="87"/>
        <v>162.92400352312978</v>
      </c>
      <c r="AS174" s="62">
        <f t="shared" si="88"/>
        <v>325.84800704625957</v>
      </c>
      <c r="AT174" s="62">
        <f t="shared" si="89"/>
        <v>-162.92400352312978</v>
      </c>
      <c r="AU174" s="62">
        <f t="shared" si="90"/>
        <v>814.62001761564898</v>
      </c>
      <c r="AV174" s="62">
        <f t="shared" si="91"/>
        <v>-325.84800704625957</v>
      </c>
      <c r="AW174" s="63">
        <f t="shared" si="103"/>
        <v>488.77201056938941</v>
      </c>
      <c r="AX174" s="61" t="str">
        <f t="shared" ca="1" si="92"/>
        <v>VINTO</v>
      </c>
      <c r="AY174" s="69">
        <f t="shared" ca="1" si="104"/>
        <v>10138.649629818156</v>
      </c>
      <c r="AZ174" s="51">
        <f t="shared" si="93"/>
        <v>1140.4680246619084</v>
      </c>
      <c r="BA174" s="55">
        <f t="shared" ca="1" si="94"/>
        <v>0.11483851771906987</v>
      </c>
      <c r="BB174" s="55">
        <f t="shared" ca="1" si="105"/>
        <v>7.0896516130319576</v>
      </c>
      <c r="BC174" s="64">
        <f t="shared" ca="1" si="95"/>
        <v>419.83039859074927</v>
      </c>
      <c r="BE174" s="52">
        <f t="shared" ca="1" si="96"/>
        <v>3.3999999999999866</v>
      </c>
      <c r="BF174" s="52">
        <f t="shared" ca="1" si="97"/>
        <v>3.3999999999999866</v>
      </c>
      <c r="BG174" s="52">
        <f t="shared" ca="1" si="98"/>
        <v>3.3999999999999866</v>
      </c>
      <c r="BH174" s="52">
        <f t="shared" ca="1" si="99"/>
        <v>3.3999999999999866</v>
      </c>
    </row>
    <row r="175" spans="19:60">
      <c r="S175" s="68">
        <f t="shared" si="115"/>
        <v>7</v>
      </c>
      <c r="T175" s="69">
        <f t="shared" si="115"/>
        <v>2</v>
      </c>
      <c r="U175" s="70">
        <f t="shared" si="112"/>
        <v>5</v>
      </c>
      <c r="V175" s="68">
        <f t="shared" si="113"/>
        <v>2</v>
      </c>
      <c r="W175" s="70">
        <f t="shared" si="113"/>
        <v>7</v>
      </c>
      <c r="X175" s="71">
        <f t="shared" si="113"/>
        <v>0.7142857142857143</v>
      </c>
      <c r="Y175" s="71">
        <f t="shared" si="113"/>
        <v>0.5</v>
      </c>
      <c r="Z175" s="69">
        <f t="shared" si="113"/>
        <v>10000</v>
      </c>
      <c r="AA175" s="69">
        <f t="shared" ca="1" si="113"/>
        <v>9931.0583880213599</v>
      </c>
      <c r="AB175" s="69">
        <f t="shared" ca="1" si="101"/>
        <v>-68.94161197864014</v>
      </c>
      <c r="AC175" s="69">
        <f t="shared" ca="1" si="114"/>
        <v>109.36631130634518</v>
      </c>
      <c r="AD175" s="73">
        <f t="shared" si="107"/>
        <v>3.2999999999999865</v>
      </c>
      <c r="AE175" s="69">
        <f t="shared" si="116"/>
        <v>0.70000000000000007</v>
      </c>
      <c r="AF175" s="69">
        <f t="shared" si="116"/>
        <v>6.3000000000000007</v>
      </c>
      <c r="AG175" s="78">
        <f t="shared" si="116"/>
        <v>200</v>
      </c>
      <c r="AH175" s="60">
        <f t="shared" si="116"/>
        <v>50</v>
      </c>
      <c r="AI175" s="60">
        <f t="shared" si="116"/>
        <v>315.00000000000006</v>
      </c>
      <c r="AJ175" s="60">
        <f t="shared" si="116"/>
        <v>10315</v>
      </c>
      <c r="AK175" s="60">
        <f t="shared" si="116"/>
        <v>348.94161197863974</v>
      </c>
      <c r="AL175" s="60">
        <f t="shared" si="116"/>
        <v>6.9788322395727951</v>
      </c>
      <c r="AM175" s="60">
        <f t="shared" ca="1" si="116"/>
        <v>-176.3503701818438</v>
      </c>
      <c r="AN175" s="60">
        <f t="shared" ca="1" si="116"/>
        <v>-176.3503701818438</v>
      </c>
      <c r="AO175" s="60">
        <f t="shared" ca="1" si="116"/>
        <v>176.3503701818438</v>
      </c>
      <c r="AP175" s="63">
        <f t="shared" si="85"/>
        <v>35</v>
      </c>
      <c r="AQ175" s="62">
        <f t="shared" si="86"/>
        <v>3.326918860476614</v>
      </c>
      <c r="AR175" s="62">
        <f t="shared" si="87"/>
        <v>166.3459430238307</v>
      </c>
      <c r="AS175" s="62">
        <f t="shared" si="88"/>
        <v>332.6918860476614</v>
      </c>
      <c r="AT175" s="62">
        <f t="shared" si="89"/>
        <v>-166.3459430238307</v>
      </c>
      <c r="AU175" s="62">
        <f t="shared" si="90"/>
        <v>831.72971511915352</v>
      </c>
      <c r="AV175" s="62">
        <f t="shared" si="91"/>
        <v>-332.6918860476614</v>
      </c>
      <c r="AW175" s="63">
        <f t="shared" si="103"/>
        <v>499.03782907149213</v>
      </c>
      <c r="AX175" s="61" t="str">
        <f t="shared" ca="1" si="92"/>
        <v>VINTO</v>
      </c>
      <c r="AY175" s="69">
        <f t="shared" ca="1" si="104"/>
        <v>10138.649629818156</v>
      </c>
      <c r="AZ175" s="51">
        <f t="shared" si="93"/>
        <v>1164.421601166815</v>
      </c>
      <c r="BA175" s="55">
        <f t="shared" ca="1" si="94"/>
        <v>0.11725050399173129</v>
      </c>
      <c r="BB175" s="55">
        <f t="shared" ca="1" si="105"/>
        <v>7.238557596043834</v>
      </c>
      <c r="BC175" s="64">
        <f t="shared" ca="1" si="95"/>
        <v>430.09621709285199</v>
      </c>
      <c r="BE175" s="52">
        <f t="shared" ca="1" si="96"/>
        <v>3.2999999999999865</v>
      </c>
      <c r="BF175" s="52">
        <f t="shared" ca="1" si="97"/>
        <v>3.2999999999999865</v>
      </c>
      <c r="BG175" s="52">
        <f t="shared" ca="1" si="98"/>
        <v>3.2999999999999865</v>
      </c>
      <c r="BH175" s="52">
        <f t="shared" ca="1" si="99"/>
        <v>3.2999999999999865</v>
      </c>
    </row>
    <row r="176" spans="19:60">
      <c r="S176" s="68">
        <f t="shared" si="115"/>
        <v>7</v>
      </c>
      <c r="T176" s="69">
        <f t="shared" si="115"/>
        <v>2</v>
      </c>
      <c r="U176" s="70">
        <f t="shared" si="112"/>
        <v>5</v>
      </c>
      <c r="V176" s="68">
        <f t="shared" si="113"/>
        <v>2</v>
      </c>
      <c r="W176" s="70">
        <f t="shared" si="113"/>
        <v>7</v>
      </c>
      <c r="X176" s="71">
        <f t="shared" si="113"/>
        <v>0.7142857142857143</v>
      </c>
      <c r="Y176" s="71">
        <f t="shared" si="113"/>
        <v>0.5</v>
      </c>
      <c r="Z176" s="69">
        <f t="shared" si="113"/>
        <v>10000</v>
      </c>
      <c r="AA176" s="69">
        <f t="shared" ca="1" si="113"/>
        <v>9931.0583880213599</v>
      </c>
      <c r="AB176" s="69">
        <f t="shared" ca="1" si="101"/>
        <v>-68.94161197864014</v>
      </c>
      <c r="AC176" s="69">
        <f t="shared" ca="1" si="114"/>
        <v>109.36631130634518</v>
      </c>
      <c r="AD176" s="73">
        <f t="shared" si="107"/>
        <v>3.1999999999999864</v>
      </c>
      <c r="AE176" s="69">
        <f t="shared" si="116"/>
        <v>0.70000000000000007</v>
      </c>
      <c r="AF176" s="69">
        <f t="shared" si="116"/>
        <v>6.3000000000000007</v>
      </c>
      <c r="AG176" s="78">
        <f t="shared" si="116"/>
        <v>200</v>
      </c>
      <c r="AH176" s="60">
        <f t="shared" si="116"/>
        <v>50</v>
      </c>
      <c r="AI176" s="60">
        <f t="shared" si="116"/>
        <v>315.00000000000006</v>
      </c>
      <c r="AJ176" s="60">
        <f t="shared" si="116"/>
        <v>10315</v>
      </c>
      <c r="AK176" s="60">
        <f t="shared" si="116"/>
        <v>348.94161197863974</v>
      </c>
      <c r="AL176" s="60">
        <f t="shared" si="116"/>
        <v>6.9788322395727951</v>
      </c>
      <c r="AM176" s="60">
        <f t="shared" ca="1" si="116"/>
        <v>-176.3503701818438</v>
      </c>
      <c r="AN176" s="60">
        <f t="shared" ca="1" si="116"/>
        <v>-176.3503701818438</v>
      </c>
      <c r="AO176" s="60">
        <f t="shared" ca="1" si="116"/>
        <v>176.3503701818438</v>
      </c>
      <c r="AP176" s="63">
        <f t="shared" si="85"/>
        <v>35</v>
      </c>
      <c r="AQ176" s="62">
        <f t="shared" si="86"/>
        <v>3.3996350748665085</v>
      </c>
      <c r="AR176" s="62">
        <f t="shared" si="87"/>
        <v>169.98175374332541</v>
      </c>
      <c r="AS176" s="62">
        <f t="shared" si="88"/>
        <v>339.96350748665083</v>
      </c>
      <c r="AT176" s="62">
        <f t="shared" si="89"/>
        <v>-169.98175374332541</v>
      </c>
      <c r="AU176" s="62">
        <f t="shared" si="90"/>
        <v>849.90876871662704</v>
      </c>
      <c r="AV176" s="62">
        <f t="shared" si="91"/>
        <v>-339.96350748665083</v>
      </c>
      <c r="AW176" s="63">
        <f t="shared" si="103"/>
        <v>509.94526122997621</v>
      </c>
      <c r="AX176" s="61" t="str">
        <f t="shared" ca="1" si="92"/>
        <v>VINTO</v>
      </c>
      <c r="AY176" s="69">
        <f t="shared" ca="1" si="104"/>
        <v>10138.649629818156</v>
      </c>
      <c r="AZ176" s="51">
        <f t="shared" si="93"/>
        <v>1189.8722762032778</v>
      </c>
      <c r="BA176" s="55">
        <f t="shared" ca="1" si="94"/>
        <v>0.11981323940643401</v>
      </c>
      <c r="BB176" s="55">
        <f t="shared" ca="1" si="105"/>
        <v>7.3967702029939506</v>
      </c>
      <c r="BC176" s="64">
        <f t="shared" ca="1" si="95"/>
        <v>441.00364925133607</v>
      </c>
      <c r="BE176" s="52">
        <f t="shared" ca="1" si="96"/>
        <v>3.1999999999999864</v>
      </c>
      <c r="BF176" s="52">
        <f t="shared" ca="1" si="97"/>
        <v>3.1999999999999864</v>
      </c>
      <c r="BG176" s="52">
        <f t="shared" ca="1" si="98"/>
        <v>3.1999999999999864</v>
      </c>
      <c r="BH176" s="52">
        <f t="shared" ca="1" si="99"/>
        <v>3.1999999999999864</v>
      </c>
    </row>
    <row r="177" spans="19:60">
      <c r="S177" s="68">
        <f t="shared" si="115"/>
        <v>7</v>
      </c>
      <c r="T177" s="69">
        <f t="shared" si="115"/>
        <v>2</v>
      </c>
      <c r="U177" s="70">
        <f t="shared" si="112"/>
        <v>5</v>
      </c>
      <c r="V177" s="68">
        <f t="shared" si="113"/>
        <v>2</v>
      </c>
      <c r="W177" s="70">
        <f t="shared" si="113"/>
        <v>7</v>
      </c>
      <c r="X177" s="71">
        <f t="shared" si="113"/>
        <v>0.7142857142857143</v>
      </c>
      <c r="Y177" s="71">
        <f t="shared" si="113"/>
        <v>0.5</v>
      </c>
      <c r="Z177" s="69">
        <f t="shared" si="113"/>
        <v>10000</v>
      </c>
      <c r="AA177" s="69">
        <f t="shared" ca="1" si="113"/>
        <v>9931.0583880213599</v>
      </c>
      <c r="AB177" s="69">
        <f t="shared" ca="1" si="101"/>
        <v>-68.94161197864014</v>
      </c>
      <c r="AC177" s="69">
        <f t="shared" ca="1" si="114"/>
        <v>109.36631130634518</v>
      </c>
      <c r="AD177" s="73">
        <f t="shared" si="107"/>
        <v>3.0999999999999863</v>
      </c>
      <c r="AE177" s="69">
        <f t="shared" si="116"/>
        <v>0.70000000000000007</v>
      </c>
      <c r="AF177" s="69">
        <f t="shared" si="116"/>
        <v>6.3000000000000007</v>
      </c>
      <c r="AG177" s="78">
        <f t="shared" si="116"/>
        <v>200</v>
      </c>
      <c r="AH177" s="60">
        <f t="shared" si="116"/>
        <v>50</v>
      </c>
      <c r="AI177" s="60">
        <f t="shared" si="116"/>
        <v>315.00000000000006</v>
      </c>
      <c r="AJ177" s="60">
        <f t="shared" si="116"/>
        <v>10315</v>
      </c>
      <c r="AK177" s="60">
        <f t="shared" si="116"/>
        <v>348.94161197863974</v>
      </c>
      <c r="AL177" s="60">
        <f t="shared" si="116"/>
        <v>6.9788322395727951</v>
      </c>
      <c r="AM177" s="60">
        <f t="shared" ca="1" si="116"/>
        <v>-176.3503701818438</v>
      </c>
      <c r="AN177" s="60">
        <f t="shared" ca="1" si="116"/>
        <v>-176.3503701818438</v>
      </c>
      <c r="AO177" s="60">
        <f t="shared" ca="1" si="116"/>
        <v>176.3503701818438</v>
      </c>
      <c r="AP177" s="63">
        <f t="shared" si="85"/>
        <v>35</v>
      </c>
      <c r="AQ177" s="62">
        <f t="shared" si="86"/>
        <v>3.4770426579267193</v>
      </c>
      <c r="AR177" s="62">
        <f t="shared" si="87"/>
        <v>173.85213289633597</v>
      </c>
      <c r="AS177" s="62">
        <f t="shared" si="88"/>
        <v>347.70426579267195</v>
      </c>
      <c r="AT177" s="62">
        <f t="shared" si="89"/>
        <v>-173.85213289633597</v>
      </c>
      <c r="AU177" s="62">
        <f t="shared" si="90"/>
        <v>869.2606644816799</v>
      </c>
      <c r="AV177" s="62">
        <f t="shared" si="91"/>
        <v>-347.70426579267195</v>
      </c>
      <c r="AW177" s="63">
        <f t="shared" si="103"/>
        <v>521.55639868900789</v>
      </c>
      <c r="AX177" s="61" t="str">
        <f t="shared" ca="1" si="92"/>
        <v>VINTO</v>
      </c>
      <c r="AY177" s="69">
        <f t="shared" ca="1" si="104"/>
        <v>10138.649629818156</v>
      </c>
      <c r="AZ177" s="51">
        <f t="shared" si="93"/>
        <v>1216.9649302743519</v>
      </c>
      <c r="BA177" s="55">
        <f t="shared" ca="1" si="94"/>
        <v>0.1225413125898273</v>
      </c>
      <c r="BB177" s="55">
        <f t="shared" ca="1" si="105"/>
        <v>7.5651900749085952</v>
      </c>
      <c r="BC177" s="64">
        <f t="shared" ca="1" si="95"/>
        <v>452.61478671036775</v>
      </c>
      <c r="BE177" s="52">
        <f t="shared" ca="1" si="96"/>
        <v>3.0999999999999863</v>
      </c>
      <c r="BF177" s="52">
        <f t="shared" ca="1" si="97"/>
        <v>3.0999999999999863</v>
      </c>
      <c r="BG177" s="52">
        <f t="shared" ca="1" si="98"/>
        <v>3.0999999999999863</v>
      </c>
      <c r="BH177" s="52">
        <f t="shared" ca="1" si="99"/>
        <v>3.0999999999999863</v>
      </c>
    </row>
    <row r="178" spans="19:60">
      <c r="S178" s="68">
        <f t="shared" si="115"/>
        <v>7</v>
      </c>
      <c r="T178" s="69">
        <f t="shared" si="115"/>
        <v>2</v>
      </c>
      <c r="U178" s="70">
        <f t="shared" si="112"/>
        <v>5</v>
      </c>
      <c r="V178" s="68">
        <f t="shared" si="113"/>
        <v>2</v>
      </c>
      <c r="W178" s="70">
        <f t="shared" si="113"/>
        <v>7</v>
      </c>
      <c r="X178" s="71">
        <f t="shared" si="113"/>
        <v>0.7142857142857143</v>
      </c>
      <c r="Y178" s="71">
        <f t="shared" si="113"/>
        <v>0.5</v>
      </c>
      <c r="Z178" s="69">
        <f t="shared" si="113"/>
        <v>10000</v>
      </c>
      <c r="AA178" s="69">
        <f t="shared" ca="1" si="113"/>
        <v>9931.0583880213599</v>
      </c>
      <c r="AB178" s="69">
        <f t="shared" ca="1" si="101"/>
        <v>-68.94161197864014</v>
      </c>
      <c r="AC178" s="69">
        <f t="shared" ca="1" si="114"/>
        <v>109.36631130634518</v>
      </c>
      <c r="AD178" s="73">
        <f t="shared" si="107"/>
        <v>2.9999999999999862</v>
      </c>
      <c r="AE178" s="69">
        <f t="shared" si="116"/>
        <v>0.70000000000000007</v>
      </c>
      <c r="AF178" s="69">
        <f t="shared" si="116"/>
        <v>6.3000000000000007</v>
      </c>
      <c r="AG178" s="78">
        <f t="shared" si="116"/>
        <v>200</v>
      </c>
      <c r="AH178" s="60">
        <f t="shared" si="116"/>
        <v>50</v>
      </c>
      <c r="AI178" s="60">
        <f t="shared" si="116"/>
        <v>315.00000000000006</v>
      </c>
      <c r="AJ178" s="60">
        <f t="shared" si="116"/>
        <v>10315</v>
      </c>
      <c r="AK178" s="60">
        <f t="shared" si="116"/>
        <v>348.94161197863974</v>
      </c>
      <c r="AL178" s="60">
        <f t="shared" si="116"/>
        <v>6.9788322395727951</v>
      </c>
      <c r="AM178" s="60">
        <f t="shared" ca="1" si="116"/>
        <v>-176.3503701818438</v>
      </c>
      <c r="AN178" s="60">
        <f t="shared" ca="1" si="116"/>
        <v>-176.3503701818438</v>
      </c>
      <c r="AO178" s="60">
        <f t="shared" ca="1" si="116"/>
        <v>176.3503701818438</v>
      </c>
      <c r="AP178" s="63">
        <f t="shared" si="85"/>
        <v>35</v>
      </c>
      <c r="AQ178" s="62">
        <f t="shared" si="86"/>
        <v>3.5596107465242768</v>
      </c>
      <c r="AR178" s="62">
        <f t="shared" si="87"/>
        <v>177.98053732621383</v>
      </c>
      <c r="AS178" s="62">
        <f t="shared" si="88"/>
        <v>355.96107465242767</v>
      </c>
      <c r="AT178" s="62">
        <f t="shared" si="89"/>
        <v>-177.98053732621383</v>
      </c>
      <c r="AU178" s="62">
        <f t="shared" si="90"/>
        <v>889.90268663106917</v>
      </c>
      <c r="AV178" s="62">
        <f t="shared" si="91"/>
        <v>-355.96107465242767</v>
      </c>
      <c r="AW178" s="63">
        <f t="shared" si="103"/>
        <v>533.9416119786415</v>
      </c>
      <c r="AX178" s="61" t="str">
        <f t="shared" ca="1" si="92"/>
        <v>VINTO</v>
      </c>
      <c r="AY178" s="69">
        <f t="shared" ca="1" si="104"/>
        <v>10138.649629818156</v>
      </c>
      <c r="AZ178" s="51">
        <f t="shared" si="93"/>
        <v>1245.8637612834968</v>
      </c>
      <c r="BA178" s="55">
        <f t="shared" ca="1" si="94"/>
        <v>0.12545125731878007</v>
      </c>
      <c r="BB178" s="55">
        <f t="shared" ca="1" si="105"/>
        <v>7.7448379382842134</v>
      </c>
      <c r="BC178" s="64">
        <f t="shared" ca="1" si="95"/>
        <v>465.00000000000136</v>
      </c>
      <c r="BE178" s="52">
        <f t="shared" ca="1" si="96"/>
        <v>2.9999999999999862</v>
      </c>
      <c r="BF178" s="52">
        <f t="shared" ca="1" si="97"/>
        <v>2.9999999999999862</v>
      </c>
      <c r="BG178" s="52">
        <f t="shared" ca="1" si="98"/>
        <v>2.9999999999999862</v>
      </c>
      <c r="BH178" s="52">
        <f t="shared" ca="1" si="99"/>
        <v>2.9999999999999862</v>
      </c>
    </row>
    <row r="179" spans="19:60">
      <c r="S179" s="68">
        <f t="shared" si="115"/>
        <v>7</v>
      </c>
      <c r="T179" s="69">
        <f t="shared" si="115"/>
        <v>2</v>
      </c>
      <c r="U179" s="70">
        <f t="shared" si="112"/>
        <v>5</v>
      </c>
      <c r="V179" s="68">
        <f t="shared" si="113"/>
        <v>2</v>
      </c>
      <c r="W179" s="70">
        <f t="shared" si="113"/>
        <v>7</v>
      </c>
      <c r="X179" s="71">
        <f t="shared" si="113"/>
        <v>0.7142857142857143</v>
      </c>
      <c r="Y179" s="71">
        <f t="shared" si="113"/>
        <v>0.5</v>
      </c>
      <c r="Z179" s="69">
        <f t="shared" si="113"/>
        <v>10000</v>
      </c>
      <c r="AA179" s="69">
        <f t="shared" ca="1" si="113"/>
        <v>9931.0583880213599</v>
      </c>
      <c r="AB179" s="69">
        <f t="shared" ca="1" si="101"/>
        <v>-68.94161197864014</v>
      </c>
      <c r="AC179" s="69">
        <f t="shared" ca="1" si="114"/>
        <v>109.36631130634518</v>
      </c>
      <c r="AD179" s="73">
        <f t="shared" si="107"/>
        <v>2.8999999999999861</v>
      </c>
      <c r="AE179" s="69">
        <f t="shared" si="116"/>
        <v>0.70000000000000007</v>
      </c>
      <c r="AF179" s="69">
        <f t="shared" si="116"/>
        <v>6.3000000000000007</v>
      </c>
      <c r="AG179" s="78">
        <f t="shared" si="116"/>
        <v>200</v>
      </c>
      <c r="AH179" s="60">
        <f t="shared" si="116"/>
        <v>50</v>
      </c>
      <c r="AI179" s="60">
        <f t="shared" si="116"/>
        <v>315.00000000000006</v>
      </c>
      <c r="AJ179" s="60">
        <f t="shared" si="116"/>
        <v>10315</v>
      </c>
      <c r="AK179" s="60">
        <f t="shared" si="116"/>
        <v>348.94161197863974</v>
      </c>
      <c r="AL179" s="60">
        <f t="shared" si="116"/>
        <v>6.9788322395727951</v>
      </c>
      <c r="AM179" s="60">
        <f t="shared" ca="1" si="116"/>
        <v>-176.3503701818438</v>
      </c>
      <c r="AN179" s="60">
        <f t="shared" ca="1" si="116"/>
        <v>-176.3503701818438</v>
      </c>
      <c r="AO179" s="60">
        <f t="shared" ca="1" si="116"/>
        <v>176.3503701818438</v>
      </c>
      <c r="AP179" s="63">
        <f t="shared" si="85"/>
        <v>35</v>
      </c>
      <c r="AQ179" s="62">
        <f t="shared" si="86"/>
        <v>3.6478731860595972</v>
      </c>
      <c r="AR179" s="62">
        <f t="shared" si="87"/>
        <v>182.39365930297987</v>
      </c>
      <c r="AS179" s="62">
        <f t="shared" si="88"/>
        <v>364.78731860595974</v>
      </c>
      <c r="AT179" s="62">
        <f t="shared" si="89"/>
        <v>-182.39365930297987</v>
      </c>
      <c r="AU179" s="62">
        <f t="shared" si="90"/>
        <v>911.96829651489929</v>
      </c>
      <c r="AV179" s="62">
        <f t="shared" si="91"/>
        <v>-364.78731860595974</v>
      </c>
      <c r="AW179" s="63">
        <f t="shared" si="103"/>
        <v>547.18097790893955</v>
      </c>
      <c r="AX179" s="61" t="str">
        <f t="shared" ca="1" si="92"/>
        <v>VINTO</v>
      </c>
      <c r="AY179" s="69">
        <f t="shared" ca="1" si="104"/>
        <v>10138.649629818156</v>
      </c>
      <c r="AZ179" s="51">
        <f t="shared" si="93"/>
        <v>1276.7556151208591</v>
      </c>
      <c r="BA179" s="55">
        <f t="shared" ca="1" si="94"/>
        <v>0.12856188789110895</v>
      </c>
      <c r="BB179" s="55">
        <f t="shared" ca="1" si="105"/>
        <v>7.9368753094788396</v>
      </c>
      <c r="BC179" s="64">
        <f t="shared" ca="1" si="95"/>
        <v>478.23936593029941</v>
      </c>
      <c r="BE179" s="52">
        <f t="shared" ca="1" si="96"/>
        <v>2.8999999999999861</v>
      </c>
      <c r="BF179" s="52">
        <f t="shared" ca="1" si="97"/>
        <v>2.8999999999999861</v>
      </c>
      <c r="BG179" s="52">
        <f t="shared" ca="1" si="98"/>
        <v>2.8999999999999861</v>
      </c>
      <c r="BH179" s="52">
        <f t="shared" ca="1" si="99"/>
        <v>2.8999999999999861</v>
      </c>
    </row>
    <row r="180" spans="19:60">
      <c r="S180" s="68">
        <f t="shared" si="115"/>
        <v>7</v>
      </c>
      <c r="T180" s="69">
        <f t="shared" si="115"/>
        <v>2</v>
      </c>
      <c r="U180" s="70">
        <f t="shared" si="112"/>
        <v>5</v>
      </c>
      <c r="V180" s="68">
        <f t="shared" si="113"/>
        <v>2</v>
      </c>
      <c r="W180" s="70">
        <f t="shared" si="113"/>
        <v>7</v>
      </c>
      <c r="X180" s="71">
        <f t="shared" si="113"/>
        <v>0.7142857142857143</v>
      </c>
      <c r="Y180" s="71">
        <f t="shared" si="113"/>
        <v>0.5</v>
      </c>
      <c r="Z180" s="69">
        <f t="shared" si="113"/>
        <v>10000</v>
      </c>
      <c r="AA180" s="69">
        <f t="shared" ca="1" si="113"/>
        <v>9931.0583880213599</v>
      </c>
      <c r="AB180" s="69">
        <f t="shared" ca="1" si="101"/>
        <v>-68.94161197864014</v>
      </c>
      <c r="AC180" s="69">
        <f t="shared" ca="1" si="114"/>
        <v>109.36631130634518</v>
      </c>
      <c r="AD180" s="73">
        <f t="shared" si="107"/>
        <v>2.7999999999999861</v>
      </c>
      <c r="AE180" s="69">
        <f t="shared" si="116"/>
        <v>0.70000000000000007</v>
      </c>
      <c r="AF180" s="69">
        <f t="shared" si="116"/>
        <v>6.3000000000000007</v>
      </c>
      <c r="AG180" s="78">
        <f t="shared" si="116"/>
        <v>200</v>
      </c>
      <c r="AH180" s="60">
        <f t="shared" si="116"/>
        <v>50</v>
      </c>
      <c r="AI180" s="60">
        <f t="shared" si="116"/>
        <v>315.00000000000006</v>
      </c>
      <c r="AJ180" s="60">
        <f t="shared" si="116"/>
        <v>10315</v>
      </c>
      <c r="AK180" s="60">
        <f t="shared" si="116"/>
        <v>348.94161197863974</v>
      </c>
      <c r="AL180" s="60">
        <f t="shared" si="116"/>
        <v>6.9788322395727951</v>
      </c>
      <c r="AM180" s="60">
        <f t="shared" ca="1" si="116"/>
        <v>-176.3503701818438</v>
      </c>
      <c r="AN180" s="60">
        <f t="shared" ca="1" si="116"/>
        <v>-176.3503701818438</v>
      </c>
      <c r="AO180" s="60">
        <f t="shared" ca="1" si="116"/>
        <v>176.3503701818438</v>
      </c>
      <c r="AP180" s="63">
        <f t="shared" si="85"/>
        <v>35</v>
      </c>
      <c r="AQ180" s="62">
        <f t="shared" si="86"/>
        <v>3.7424400855617264</v>
      </c>
      <c r="AR180" s="62">
        <f t="shared" si="87"/>
        <v>187.12200427808631</v>
      </c>
      <c r="AS180" s="62">
        <f t="shared" si="88"/>
        <v>374.24400855617262</v>
      </c>
      <c r="AT180" s="62">
        <f t="shared" si="89"/>
        <v>-187.12200427808631</v>
      </c>
      <c r="AU180" s="62">
        <f t="shared" si="90"/>
        <v>935.61002139043148</v>
      </c>
      <c r="AV180" s="62">
        <f t="shared" si="91"/>
        <v>-374.24400855617262</v>
      </c>
      <c r="AW180" s="63">
        <f t="shared" si="103"/>
        <v>561.36601283425887</v>
      </c>
      <c r="AX180" s="61" t="str">
        <f t="shared" ca="1" si="92"/>
        <v>VINTO</v>
      </c>
      <c r="AY180" s="69">
        <f t="shared" ca="1" si="104"/>
        <v>10138.649629818156</v>
      </c>
      <c r="AZ180" s="51">
        <f t="shared" si="93"/>
        <v>1309.8540299466042</v>
      </c>
      <c r="BA180" s="55">
        <f t="shared" ca="1" si="94"/>
        <v>0.13189470636146128</v>
      </c>
      <c r="BB180" s="55">
        <f t="shared" ca="1" si="105"/>
        <v>8.1426296357587962</v>
      </c>
      <c r="BC180" s="64">
        <f t="shared" ca="1" si="95"/>
        <v>492.42440085561873</v>
      </c>
      <c r="BE180" s="52">
        <f t="shared" ca="1" si="96"/>
        <v>2.7999999999999861</v>
      </c>
      <c r="BF180" s="52">
        <f t="shared" ca="1" si="97"/>
        <v>2.7999999999999861</v>
      </c>
      <c r="BG180" s="52">
        <f t="shared" ca="1" si="98"/>
        <v>2.7999999999999861</v>
      </c>
      <c r="BH180" s="52">
        <f t="shared" ca="1" si="99"/>
        <v>2.7999999999999861</v>
      </c>
    </row>
    <row r="181" spans="19:60">
      <c r="S181" s="68">
        <f t="shared" si="115"/>
        <v>7</v>
      </c>
      <c r="T181" s="69">
        <f t="shared" si="115"/>
        <v>2</v>
      </c>
      <c r="U181" s="70">
        <f t="shared" si="112"/>
        <v>5</v>
      </c>
      <c r="V181" s="68">
        <f t="shared" si="113"/>
        <v>2</v>
      </c>
      <c r="W181" s="70">
        <f t="shared" si="113"/>
        <v>7</v>
      </c>
      <c r="X181" s="71">
        <f t="shared" si="113"/>
        <v>0.7142857142857143</v>
      </c>
      <c r="Y181" s="71">
        <f t="shared" si="113"/>
        <v>0.5</v>
      </c>
      <c r="Z181" s="69">
        <f t="shared" si="113"/>
        <v>10000</v>
      </c>
      <c r="AA181" s="69">
        <f t="shared" ca="1" si="113"/>
        <v>9931.0583880213599</v>
      </c>
      <c r="AB181" s="69">
        <f t="shared" ca="1" si="101"/>
        <v>-68.94161197864014</v>
      </c>
      <c r="AC181" s="69">
        <f t="shared" ca="1" si="114"/>
        <v>109.36631130634518</v>
      </c>
      <c r="AD181" s="73">
        <f t="shared" si="107"/>
        <v>2.699999999999986</v>
      </c>
      <c r="AE181" s="69">
        <f t="shared" si="116"/>
        <v>0.70000000000000007</v>
      </c>
      <c r="AF181" s="69">
        <f t="shared" si="116"/>
        <v>6.3000000000000007</v>
      </c>
      <c r="AG181" s="78">
        <f t="shared" si="116"/>
        <v>200</v>
      </c>
      <c r="AH181" s="60">
        <f t="shared" si="116"/>
        <v>50</v>
      </c>
      <c r="AI181" s="60">
        <f t="shared" si="116"/>
        <v>315.00000000000006</v>
      </c>
      <c r="AJ181" s="60">
        <f t="shared" si="116"/>
        <v>10315</v>
      </c>
      <c r="AK181" s="60">
        <f t="shared" si="116"/>
        <v>348.94161197863974</v>
      </c>
      <c r="AL181" s="60">
        <f t="shared" si="116"/>
        <v>6.9788322395727951</v>
      </c>
      <c r="AM181" s="60">
        <f t="shared" ca="1" si="116"/>
        <v>-176.3503701818438</v>
      </c>
      <c r="AN181" s="60">
        <f t="shared" ca="1" si="116"/>
        <v>-176.3503701818438</v>
      </c>
      <c r="AO181" s="60">
        <f t="shared" ca="1" si="116"/>
        <v>176.3503701818438</v>
      </c>
      <c r="AP181" s="63">
        <f t="shared" si="85"/>
        <v>35</v>
      </c>
      <c r="AQ181" s="62">
        <f t="shared" si="86"/>
        <v>3.8440119405825315</v>
      </c>
      <c r="AR181" s="62">
        <f t="shared" si="87"/>
        <v>192.20059702912658</v>
      </c>
      <c r="AS181" s="62">
        <f t="shared" si="88"/>
        <v>384.40119405825317</v>
      </c>
      <c r="AT181" s="62">
        <f t="shared" si="89"/>
        <v>-192.20059702912658</v>
      </c>
      <c r="AU181" s="62">
        <f t="shared" si="90"/>
        <v>961.00298514563292</v>
      </c>
      <c r="AV181" s="62">
        <f t="shared" si="91"/>
        <v>-384.40119405825317</v>
      </c>
      <c r="AW181" s="63">
        <f t="shared" si="103"/>
        <v>576.60179108737975</v>
      </c>
      <c r="AX181" s="61" t="str">
        <f t="shared" ca="1" si="92"/>
        <v>VINTO</v>
      </c>
      <c r="AY181" s="69">
        <f t="shared" ca="1" si="104"/>
        <v>10138.649629818156</v>
      </c>
      <c r="AZ181" s="51">
        <f t="shared" si="93"/>
        <v>1345.4041792038861</v>
      </c>
      <c r="BA181" s="55">
        <f t="shared" ca="1" si="94"/>
        <v>0.13547440027406193</v>
      </c>
      <c r="BB181" s="55">
        <f t="shared" ca="1" si="105"/>
        <v>8.363625023244678</v>
      </c>
      <c r="BC181" s="64">
        <f t="shared" ca="1" si="95"/>
        <v>507.66017910873961</v>
      </c>
      <c r="BE181" s="52">
        <f t="shared" ca="1" si="96"/>
        <v>2.699999999999986</v>
      </c>
      <c r="BF181" s="52">
        <f t="shared" ca="1" si="97"/>
        <v>2.699999999999986</v>
      </c>
      <c r="BG181" s="52">
        <f t="shared" ca="1" si="98"/>
        <v>2.699999999999986</v>
      </c>
      <c r="BH181" s="52">
        <f t="shared" ca="1" si="99"/>
        <v>2.699999999999986</v>
      </c>
    </row>
    <row r="182" spans="19:60">
      <c r="S182" s="68">
        <f t="shared" si="115"/>
        <v>7</v>
      </c>
      <c r="T182" s="69">
        <f t="shared" si="115"/>
        <v>2</v>
      </c>
      <c r="U182" s="70">
        <f t="shared" si="112"/>
        <v>5</v>
      </c>
      <c r="V182" s="68">
        <f t="shared" si="113"/>
        <v>2</v>
      </c>
      <c r="W182" s="70">
        <f t="shared" si="113"/>
        <v>7</v>
      </c>
      <c r="X182" s="71">
        <f t="shared" si="113"/>
        <v>0.7142857142857143</v>
      </c>
      <c r="Y182" s="71">
        <f t="shared" si="113"/>
        <v>0.5</v>
      </c>
      <c r="Z182" s="69">
        <f t="shared" si="113"/>
        <v>10000</v>
      </c>
      <c r="AA182" s="69">
        <f t="shared" ca="1" si="113"/>
        <v>9931.0583880213599</v>
      </c>
      <c r="AB182" s="69">
        <f t="shared" ca="1" si="101"/>
        <v>-68.94161197864014</v>
      </c>
      <c r="AC182" s="69">
        <f t="shared" ca="1" si="114"/>
        <v>109.36631130634518</v>
      </c>
      <c r="AD182" s="73">
        <f t="shared" si="107"/>
        <v>2.5999999999999859</v>
      </c>
      <c r="AE182" s="69">
        <f t="shared" si="116"/>
        <v>0.70000000000000007</v>
      </c>
      <c r="AF182" s="69">
        <f t="shared" si="116"/>
        <v>6.3000000000000007</v>
      </c>
      <c r="AG182" s="78">
        <f t="shared" si="116"/>
        <v>200</v>
      </c>
      <c r="AH182" s="60">
        <f t="shared" si="116"/>
        <v>50</v>
      </c>
      <c r="AI182" s="60">
        <f t="shared" si="116"/>
        <v>315.00000000000006</v>
      </c>
      <c r="AJ182" s="60">
        <f t="shared" si="116"/>
        <v>10315</v>
      </c>
      <c r="AK182" s="60">
        <f t="shared" si="116"/>
        <v>348.94161197863974</v>
      </c>
      <c r="AL182" s="60">
        <f t="shared" si="116"/>
        <v>6.9788322395727951</v>
      </c>
      <c r="AM182" s="60">
        <f t="shared" ca="1" si="116"/>
        <v>-176.3503701818438</v>
      </c>
      <c r="AN182" s="60">
        <f t="shared" ca="1" si="116"/>
        <v>-176.3503701818438</v>
      </c>
      <c r="AO182" s="60">
        <f t="shared" ca="1" si="116"/>
        <v>176.3503701818438</v>
      </c>
      <c r="AP182" s="63">
        <f t="shared" si="85"/>
        <v>35</v>
      </c>
      <c r="AQ182" s="62">
        <f t="shared" si="86"/>
        <v>3.9533970152203217</v>
      </c>
      <c r="AR182" s="62">
        <f t="shared" si="87"/>
        <v>197.66985076101608</v>
      </c>
      <c r="AS182" s="62">
        <f t="shared" si="88"/>
        <v>395.33970152203216</v>
      </c>
      <c r="AT182" s="62">
        <f t="shared" si="89"/>
        <v>-197.66985076101608</v>
      </c>
      <c r="AU182" s="62">
        <f t="shared" si="90"/>
        <v>988.34925380508037</v>
      </c>
      <c r="AV182" s="62">
        <f t="shared" si="91"/>
        <v>-395.33970152203216</v>
      </c>
      <c r="AW182" s="63">
        <f t="shared" si="103"/>
        <v>593.00955228304815</v>
      </c>
      <c r="AX182" s="61" t="str">
        <f t="shared" ca="1" si="92"/>
        <v>VINTO</v>
      </c>
      <c r="AY182" s="69">
        <f t="shared" ca="1" si="104"/>
        <v>10138.649629818156</v>
      </c>
      <c r="AZ182" s="51">
        <f t="shared" si="93"/>
        <v>1383.6889553271126</v>
      </c>
      <c r="BA182" s="55">
        <f t="shared" ca="1" si="94"/>
        <v>0.13932945525686266</v>
      </c>
      <c r="BB182" s="55">
        <f t="shared" ca="1" si="105"/>
        <v>8.6016200559217779</v>
      </c>
      <c r="BC182" s="64">
        <f t="shared" ca="1" si="95"/>
        <v>524.06794030440801</v>
      </c>
      <c r="BE182" s="52">
        <f t="shared" ca="1" si="96"/>
        <v>2.5999999999999859</v>
      </c>
      <c r="BF182" s="52">
        <f t="shared" ca="1" si="97"/>
        <v>2.5999999999999859</v>
      </c>
      <c r="BG182" s="52">
        <f t="shared" ca="1" si="98"/>
        <v>2.5999999999999859</v>
      </c>
      <c r="BH182" s="52">
        <f t="shared" ca="1" si="99"/>
        <v>2.5999999999999859</v>
      </c>
    </row>
    <row r="183" spans="19:60">
      <c r="S183" s="68">
        <f t="shared" si="115"/>
        <v>7</v>
      </c>
      <c r="T183" s="69">
        <f t="shared" si="115"/>
        <v>2</v>
      </c>
      <c r="U183" s="70">
        <f t="shared" si="112"/>
        <v>5</v>
      </c>
      <c r="V183" s="68">
        <f t="shared" si="113"/>
        <v>2</v>
      </c>
      <c r="W183" s="70">
        <f t="shared" si="113"/>
        <v>7</v>
      </c>
      <c r="X183" s="71">
        <f t="shared" si="113"/>
        <v>0.7142857142857143</v>
      </c>
      <c r="Y183" s="71">
        <f t="shared" si="113"/>
        <v>0.5</v>
      </c>
      <c r="Z183" s="69">
        <f t="shared" si="113"/>
        <v>10000</v>
      </c>
      <c r="AA183" s="69">
        <f t="shared" ca="1" si="113"/>
        <v>9931.0583880213599</v>
      </c>
      <c r="AB183" s="69">
        <f t="shared" ca="1" si="101"/>
        <v>-68.94161197864014</v>
      </c>
      <c r="AC183" s="69">
        <f t="shared" ca="1" si="114"/>
        <v>109.36631130634518</v>
      </c>
      <c r="AD183" s="73">
        <f t="shared" si="107"/>
        <v>2.4999999999999858</v>
      </c>
      <c r="AE183" s="69">
        <f t="shared" si="116"/>
        <v>0.70000000000000007</v>
      </c>
      <c r="AF183" s="69">
        <f t="shared" si="116"/>
        <v>6.3000000000000007</v>
      </c>
      <c r="AG183" s="78">
        <f t="shared" si="116"/>
        <v>200</v>
      </c>
      <c r="AH183" s="60">
        <f t="shared" si="116"/>
        <v>50</v>
      </c>
      <c r="AI183" s="60">
        <f t="shared" si="116"/>
        <v>315.00000000000006</v>
      </c>
      <c r="AJ183" s="60">
        <f t="shared" si="116"/>
        <v>10315</v>
      </c>
      <c r="AK183" s="60">
        <f t="shared" si="116"/>
        <v>348.94161197863974</v>
      </c>
      <c r="AL183" s="60">
        <f t="shared" si="116"/>
        <v>6.9788322395727951</v>
      </c>
      <c r="AM183" s="60">
        <f t="shared" ca="1" si="116"/>
        <v>-176.3503701818438</v>
      </c>
      <c r="AN183" s="60">
        <f t="shared" ca="1" si="116"/>
        <v>-176.3503701818438</v>
      </c>
      <c r="AO183" s="60">
        <f t="shared" ca="1" si="116"/>
        <v>176.3503701818438</v>
      </c>
      <c r="AP183" s="63">
        <f t="shared" si="85"/>
        <v>35</v>
      </c>
      <c r="AQ183" s="62">
        <f t="shared" si="86"/>
        <v>4.0715328958291357</v>
      </c>
      <c r="AR183" s="62">
        <f t="shared" si="87"/>
        <v>203.57664479145677</v>
      </c>
      <c r="AS183" s="62">
        <f t="shared" si="88"/>
        <v>407.15328958291354</v>
      </c>
      <c r="AT183" s="62">
        <f t="shared" si="89"/>
        <v>-203.57664479145677</v>
      </c>
      <c r="AU183" s="62">
        <f t="shared" si="90"/>
        <v>1017.8832239572839</v>
      </c>
      <c r="AV183" s="62">
        <f t="shared" si="91"/>
        <v>-407.15328958291354</v>
      </c>
      <c r="AW183" s="63">
        <f t="shared" si="103"/>
        <v>610.72993437437037</v>
      </c>
      <c r="AX183" s="61" t="str">
        <f t="shared" ca="1" si="92"/>
        <v>VINTO</v>
      </c>
      <c r="AY183" s="69">
        <f t="shared" ca="1" si="104"/>
        <v>10138.649629818156</v>
      </c>
      <c r="AZ183" s="51">
        <f t="shared" si="93"/>
        <v>1425.0365135401973</v>
      </c>
      <c r="BA183" s="55">
        <f t="shared" ca="1" si="94"/>
        <v>0.14349291463828742</v>
      </c>
      <c r="BB183" s="55">
        <f t="shared" ca="1" si="105"/>
        <v>8.8586546912130508</v>
      </c>
      <c r="BC183" s="64">
        <f t="shared" ca="1" si="95"/>
        <v>541.78832239573023</v>
      </c>
      <c r="BE183" s="52">
        <f t="shared" ca="1" si="96"/>
        <v>2.4999999999999858</v>
      </c>
      <c r="BF183" s="52">
        <f t="shared" ca="1" si="97"/>
        <v>2.4999999999999858</v>
      </c>
      <c r="BG183" s="52">
        <f t="shared" ca="1" si="98"/>
        <v>2.4999999999999858</v>
      </c>
      <c r="BH183" s="52">
        <f t="shared" ca="1" si="99"/>
        <v>2.4999999999999858</v>
      </c>
    </row>
    <row r="184" spans="19:60">
      <c r="S184" s="68">
        <f t="shared" si="115"/>
        <v>7</v>
      </c>
      <c r="T184" s="69">
        <f t="shared" si="115"/>
        <v>2</v>
      </c>
      <c r="U184" s="70">
        <f t="shared" si="112"/>
        <v>5</v>
      </c>
      <c r="V184" s="68">
        <f t="shared" si="113"/>
        <v>2</v>
      </c>
      <c r="W184" s="70">
        <f t="shared" si="113"/>
        <v>7</v>
      </c>
      <c r="X184" s="71">
        <f t="shared" si="113"/>
        <v>0.7142857142857143</v>
      </c>
      <c r="Y184" s="71">
        <f t="shared" si="113"/>
        <v>0.5</v>
      </c>
      <c r="Z184" s="69">
        <f t="shared" si="113"/>
        <v>10000</v>
      </c>
      <c r="AA184" s="69">
        <f t="shared" ca="1" si="113"/>
        <v>9931.0583880213599</v>
      </c>
      <c r="AB184" s="69">
        <f t="shared" ca="1" si="101"/>
        <v>-68.94161197864014</v>
      </c>
      <c r="AC184" s="69">
        <f t="shared" ca="1" si="114"/>
        <v>109.36631130634518</v>
      </c>
      <c r="AD184" s="73">
        <f t="shared" si="107"/>
        <v>2.3999999999999857</v>
      </c>
      <c r="AE184" s="69">
        <f t="shared" si="116"/>
        <v>0.70000000000000007</v>
      </c>
      <c r="AF184" s="69">
        <f t="shared" si="116"/>
        <v>6.3000000000000007</v>
      </c>
      <c r="AG184" s="78">
        <f t="shared" si="116"/>
        <v>200</v>
      </c>
      <c r="AH184" s="60">
        <f t="shared" si="116"/>
        <v>50</v>
      </c>
      <c r="AI184" s="60">
        <f t="shared" si="116"/>
        <v>315.00000000000006</v>
      </c>
      <c r="AJ184" s="60">
        <f t="shared" si="116"/>
        <v>10315</v>
      </c>
      <c r="AK184" s="60">
        <f t="shared" si="116"/>
        <v>348.94161197863974</v>
      </c>
      <c r="AL184" s="60">
        <f t="shared" si="116"/>
        <v>6.9788322395727951</v>
      </c>
      <c r="AM184" s="60">
        <f t="shared" ca="1" si="116"/>
        <v>-176.3503701818438</v>
      </c>
      <c r="AN184" s="60">
        <f t="shared" ca="1" si="116"/>
        <v>-176.3503701818438</v>
      </c>
      <c r="AO184" s="60">
        <f t="shared" ca="1" si="116"/>
        <v>176.3503701818438</v>
      </c>
      <c r="AP184" s="63">
        <f t="shared" si="85"/>
        <v>35</v>
      </c>
      <c r="AQ184" s="62">
        <f t="shared" si="86"/>
        <v>4.1995134331553503</v>
      </c>
      <c r="AR184" s="62">
        <f t="shared" si="87"/>
        <v>209.97567165776752</v>
      </c>
      <c r="AS184" s="62">
        <f t="shared" si="88"/>
        <v>419.95134331553504</v>
      </c>
      <c r="AT184" s="62">
        <f t="shared" si="89"/>
        <v>-209.97567165776752</v>
      </c>
      <c r="AU184" s="62">
        <f t="shared" si="90"/>
        <v>1049.8783582888377</v>
      </c>
      <c r="AV184" s="62">
        <f t="shared" si="91"/>
        <v>-419.95134331553504</v>
      </c>
      <c r="AW184" s="63">
        <f t="shared" si="103"/>
        <v>629.92701497330268</v>
      </c>
      <c r="AX184" s="61" t="str">
        <f t="shared" ca="1" si="92"/>
        <v>VINTO</v>
      </c>
      <c r="AY184" s="69">
        <f t="shared" ca="1" si="104"/>
        <v>10138.649629818156</v>
      </c>
      <c r="AZ184" s="51">
        <f t="shared" si="93"/>
        <v>1469.8297016043725</v>
      </c>
      <c r="BA184" s="55">
        <f t="shared" ca="1" si="94"/>
        <v>0.14800332896816426</v>
      </c>
      <c r="BB184" s="55">
        <f t="shared" ca="1" si="105"/>
        <v>9.1371088794452628</v>
      </c>
      <c r="BC184" s="64">
        <f t="shared" ca="1" si="95"/>
        <v>560.98540299466254</v>
      </c>
      <c r="BE184" s="52">
        <f t="shared" ca="1" si="96"/>
        <v>2.3999999999999857</v>
      </c>
      <c r="BF184" s="52">
        <f t="shared" ca="1" si="97"/>
        <v>2.3999999999999857</v>
      </c>
      <c r="BG184" s="52">
        <f t="shared" ca="1" si="98"/>
        <v>2.3999999999999857</v>
      </c>
      <c r="BH184" s="52">
        <f t="shared" ca="1" si="99"/>
        <v>2.3999999999999857</v>
      </c>
    </row>
    <row r="185" spans="19:60">
      <c r="S185" s="68">
        <f t="shared" si="115"/>
        <v>7</v>
      </c>
      <c r="T185" s="69">
        <f t="shared" si="115"/>
        <v>2</v>
      </c>
      <c r="U185" s="70">
        <f t="shared" si="112"/>
        <v>5</v>
      </c>
      <c r="V185" s="68">
        <f t="shared" ref="V185:AA200" si="117">V184</f>
        <v>2</v>
      </c>
      <c r="W185" s="70">
        <f t="shared" si="117"/>
        <v>7</v>
      </c>
      <c r="X185" s="71">
        <f t="shared" si="117"/>
        <v>0.7142857142857143</v>
      </c>
      <c r="Y185" s="71">
        <f t="shared" si="117"/>
        <v>0.5</v>
      </c>
      <c r="Z185" s="69">
        <f t="shared" si="117"/>
        <v>10000</v>
      </c>
      <c r="AA185" s="69">
        <f t="shared" ca="1" si="117"/>
        <v>9931.0583880213599</v>
      </c>
      <c r="AB185" s="69">
        <f t="shared" ca="1" si="101"/>
        <v>-68.94161197864014</v>
      </c>
      <c r="AC185" s="69">
        <f t="shared" ca="1" si="114"/>
        <v>109.36631130634518</v>
      </c>
      <c r="AD185" s="73">
        <f t="shared" si="107"/>
        <v>2.2999999999999856</v>
      </c>
      <c r="AE185" s="69">
        <f t="shared" si="116"/>
        <v>0.70000000000000007</v>
      </c>
      <c r="AF185" s="69">
        <f t="shared" si="116"/>
        <v>6.3000000000000007</v>
      </c>
      <c r="AG185" s="78">
        <f t="shared" si="116"/>
        <v>200</v>
      </c>
      <c r="AH185" s="60">
        <f t="shared" si="116"/>
        <v>50</v>
      </c>
      <c r="AI185" s="60">
        <f t="shared" si="116"/>
        <v>315.00000000000006</v>
      </c>
      <c r="AJ185" s="60">
        <f t="shared" si="116"/>
        <v>10315</v>
      </c>
      <c r="AK185" s="60">
        <f t="shared" si="116"/>
        <v>348.94161197863974</v>
      </c>
      <c r="AL185" s="60">
        <f t="shared" si="116"/>
        <v>6.9788322395727951</v>
      </c>
      <c r="AM185" s="60">
        <f t="shared" ca="1" si="116"/>
        <v>-176.3503701818438</v>
      </c>
      <c r="AN185" s="60">
        <f t="shared" ca="1" si="116"/>
        <v>-176.3503701818438</v>
      </c>
      <c r="AO185" s="60">
        <f t="shared" ca="1" si="116"/>
        <v>176.3503701818438</v>
      </c>
      <c r="AP185" s="63">
        <f t="shared" si="85"/>
        <v>35</v>
      </c>
      <c r="AQ185" s="62">
        <f t="shared" si="86"/>
        <v>4.3386227128577577</v>
      </c>
      <c r="AR185" s="62">
        <f t="shared" si="87"/>
        <v>216.93113564288788</v>
      </c>
      <c r="AS185" s="62">
        <f t="shared" si="88"/>
        <v>433.86227128577576</v>
      </c>
      <c r="AT185" s="62">
        <f t="shared" si="89"/>
        <v>-216.93113564288788</v>
      </c>
      <c r="AU185" s="62">
        <f t="shared" si="90"/>
        <v>1084.6556782144394</v>
      </c>
      <c r="AV185" s="62">
        <f t="shared" si="91"/>
        <v>-433.86227128577576</v>
      </c>
      <c r="AW185" s="63">
        <f t="shared" si="103"/>
        <v>650.79340692866367</v>
      </c>
      <c r="AX185" s="61" t="str">
        <f t="shared" ca="1" si="92"/>
        <v>VINTO</v>
      </c>
      <c r="AY185" s="69">
        <f t="shared" ca="1" si="104"/>
        <v>10138.649629818156</v>
      </c>
      <c r="AZ185" s="51">
        <f t="shared" si="93"/>
        <v>1518.5179495002151</v>
      </c>
      <c r="BA185" s="55">
        <f t="shared" ca="1" si="94"/>
        <v>0.15290595323976955</v>
      </c>
      <c r="BB185" s="55">
        <f t="shared" ca="1" si="105"/>
        <v>9.4397764753498361</v>
      </c>
      <c r="BC185" s="64">
        <f t="shared" ca="1" si="95"/>
        <v>581.85179495002353</v>
      </c>
      <c r="BE185" s="52">
        <f t="shared" ca="1" si="96"/>
        <v>2.2999999999999856</v>
      </c>
      <c r="BF185" s="52">
        <f t="shared" ca="1" si="97"/>
        <v>2.2999999999999856</v>
      </c>
      <c r="BG185" s="52">
        <f t="shared" ca="1" si="98"/>
        <v>2.2999999999999856</v>
      </c>
      <c r="BH185" s="52">
        <f t="shared" ca="1" si="99"/>
        <v>2.2999999999999856</v>
      </c>
    </row>
    <row r="186" spans="19:60">
      <c r="S186" s="68">
        <f t="shared" ref="S186:T201" si="118">S185</f>
        <v>7</v>
      </c>
      <c r="T186" s="69">
        <f t="shared" si="118"/>
        <v>2</v>
      </c>
      <c r="U186" s="70">
        <f t="shared" si="112"/>
        <v>5</v>
      </c>
      <c r="V186" s="68">
        <f t="shared" si="117"/>
        <v>2</v>
      </c>
      <c r="W186" s="70">
        <f t="shared" si="117"/>
        <v>7</v>
      </c>
      <c r="X186" s="71">
        <f t="shared" si="117"/>
        <v>0.7142857142857143</v>
      </c>
      <c r="Y186" s="71">
        <f t="shared" si="117"/>
        <v>0.5</v>
      </c>
      <c r="Z186" s="69">
        <f t="shared" si="117"/>
        <v>10000</v>
      </c>
      <c r="AA186" s="69">
        <f t="shared" ca="1" si="117"/>
        <v>9931.0583880213599</v>
      </c>
      <c r="AB186" s="69">
        <f t="shared" ca="1" si="101"/>
        <v>-68.94161197864014</v>
      </c>
      <c r="AC186" s="69">
        <f t="shared" ca="1" si="114"/>
        <v>109.36631130634518</v>
      </c>
      <c r="AD186" s="73">
        <f t="shared" si="107"/>
        <v>2.1999999999999855</v>
      </c>
      <c r="AE186" s="69">
        <f t="shared" ref="AE186:AO201" si="119">AE185</f>
        <v>0.70000000000000007</v>
      </c>
      <c r="AF186" s="69">
        <f t="shared" si="119"/>
        <v>6.3000000000000007</v>
      </c>
      <c r="AG186" s="78">
        <f t="shared" si="119"/>
        <v>200</v>
      </c>
      <c r="AH186" s="60">
        <f t="shared" si="119"/>
        <v>50</v>
      </c>
      <c r="AI186" s="60">
        <f t="shared" si="119"/>
        <v>315.00000000000006</v>
      </c>
      <c r="AJ186" s="60">
        <f t="shared" si="119"/>
        <v>10315</v>
      </c>
      <c r="AK186" s="60">
        <f t="shared" si="119"/>
        <v>348.94161197863974</v>
      </c>
      <c r="AL186" s="60">
        <f t="shared" si="119"/>
        <v>6.9788322395727951</v>
      </c>
      <c r="AM186" s="60">
        <f t="shared" ca="1" si="119"/>
        <v>-176.3503701818438</v>
      </c>
      <c r="AN186" s="60">
        <f t="shared" ca="1" si="119"/>
        <v>-176.3503701818438</v>
      </c>
      <c r="AO186" s="60">
        <f t="shared" ca="1" si="119"/>
        <v>176.3503701818438</v>
      </c>
      <c r="AP186" s="63">
        <f t="shared" si="85"/>
        <v>35</v>
      </c>
      <c r="AQ186" s="62">
        <f t="shared" si="86"/>
        <v>4.4903782907149301</v>
      </c>
      <c r="AR186" s="62">
        <f t="shared" si="87"/>
        <v>224.51891453574652</v>
      </c>
      <c r="AS186" s="62">
        <f t="shared" si="88"/>
        <v>449.03782907149304</v>
      </c>
      <c r="AT186" s="62">
        <f t="shared" si="89"/>
        <v>-224.51891453574652</v>
      </c>
      <c r="AU186" s="62">
        <f t="shared" si="90"/>
        <v>1122.5945726787327</v>
      </c>
      <c r="AV186" s="62">
        <f t="shared" si="91"/>
        <v>-449.03782907149304</v>
      </c>
      <c r="AW186" s="63">
        <f t="shared" si="103"/>
        <v>673.5567436072397</v>
      </c>
      <c r="AX186" s="61" t="str">
        <f t="shared" ca="1" si="92"/>
        <v>VINTO</v>
      </c>
      <c r="AY186" s="69">
        <f t="shared" ca="1" si="104"/>
        <v>10138.649629818156</v>
      </c>
      <c r="AZ186" s="51">
        <f t="shared" si="93"/>
        <v>1571.6324017502257</v>
      </c>
      <c r="BA186" s="55">
        <f t="shared" ca="1" si="94"/>
        <v>0.15825427062697534</v>
      </c>
      <c r="BB186" s="55">
        <f t="shared" ca="1" si="105"/>
        <v>9.7699593072457418</v>
      </c>
      <c r="BC186" s="64">
        <f t="shared" ca="1" si="95"/>
        <v>604.61513162859956</v>
      </c>
      <c r="BE186" s="52">
        <f t="shared" ca="1" si="96"/>
        <v>2.1999999999999855</v>
      </c>
      <c r="BF186" s="52">
        <f t="shared" ca="1" si="97"/>
        <v>2.1999999999999855</v>
      </c>
      <c r="BG186" s="52">
        <f t="shared" ca="1" si="98"/>
        <v>2.1999999999999855</v>
      </c>
      <c r="BH186" s="52">
        <f t="shared" ca="1" si="99"/>
        <v>2.1999999999999855</v>
      </c>
    </row>
    <row r="187" spans="19:60">
      <c r="S187" s="68">
        <f t="shared" si="118"/>
        <v>7</v>
      </c>
      <c r="T187" s="69">
        <f t="shared" si="118"/>
        <v>2</v>
      </c>
      <c r="U187" s="70">
        <f t="shared" si="112"/>
        <v>5</v>
      </c>
      <c r="V187" s="68">
        <f t="shared" si="117"/>
        <v>2</v>
      </c>
      <c r="W187" s="70">
        <f t="shared" si="117"/>
        <v>7</v>
      </c>
      <c r="X187" s="71">
        <f t="shared" si="117"/>
        <v>0.7142857142857143</v>
      </c>
      <c r="Y187" s="71">
        <f t="shared" si="117"/>
        <v>0.5</v>
      </c>
      <c r="Z187" s="69">
        <f t="shared" si="117"/>
        <v>10000</v>
      </c>
      <c r="AA187" s="69">
        <f t="shared" ca="1" si="117"/>
        <v>9931.0583880213599</v>
      </c>
      <c r="AB187" s="69">
        <f t="shared" ca="1" si="101"/>
        <v>-68.94161197864014</v>
      </c>
      <c r="AC187" s="69">
        <f t="shared" ca="1" si="114"/>
        <v>109.36631130634518</v>
      </c>
      <c r="AD187" s="73">
        <f t="shared" si="107"/>
        <v>2.0999999999999854</v>
      </c>
      <c r="AE187" s="69">
        <f t="shared" si="119"/>
        <v>0.70000000000000007</v>
      </c>
      <c r="AF187" s="69">
        <f t="shared" si="119"/>
        <v>6.3000000000000007</v>
      </c>
      <c r="AG187" s="78">
        <f t="shared" si="119"/>
        <v>200</v>
      </c>
      <c r="AH187" s="60">
        <f t="shared" si="119"/>
        <v>50</v>
      </c>
      <c r="AI187" s="60">
        <f t="shared" si="119"/>
        <v>315.00000000000006</v>
      </c>
      <c r="AJ187" s="60">
        <f t="shared" si="119"/>
        <v>10315</v>
      </c>
      <c r="AK187" s="60">
        <f t="shared" si="119"/>
        <v>348.94161197863974</v>
      </c>
      <c r="AL187" s="60">
        <f t="shared" si="119"/>
        <v>6.9788322395727951</v>
      </c>
      <c r="AM187" s="60">
        <f t="shared" ca="1" si="119"/>
        <v>-176.3503701818438</v>
      </c>
      <c r="AN187" s="60">
        <f t="shared" ca="1" si="119"/>
        <v>-176.3503701818438</v>
      </c>
      <c r="AO187" s="60">
        <f t="shared" ca="1" si="119"/>
        <v>176.3503701818438</v>
      </c>
      <c r="AP187" s="63">
        <f t="shared" si="85"/>
        <v>35</v>
      </c>
      <c r="AQ187" s="62">
        <f t="shared" si="86"/>
        <v>4.6565867807489756</v>
      </c>
      <c r="AR187" s="62">
        <f t="shared" si="87"/>
        <v>232.82933903744879</v>
      </c>
      <c r="AS187" s="62">
        <f t="shared" si="88"/>
        <v>465.65867807489758</v>
      </c>
      <c r="AT187" s="62">
        <f t="shared" si="89"/>
        <v>-232.82933903744879</v>
      </c>
      <c r="AU187" s="62">
        <f t="shared" si="90"/>
        <v>1164.1466951872439</v>
      </c>
      <c r="AV187" s="62">
        <f t="shared" si="91"/>
        <v>-465.65867807489758</v>
      </c>
      <c r="AW187" s="63">
        <f t="shared" si="103"/>
        <v>698.48801711234637</v>
      </c>
      <c r="AX187" s="61" t="str">
        <f t="shared" ca="1" si="92"/>
        <v>VINTO</v>
      </c>
      <c r="AY187" s="69">
        <f t="shared" ca="1" si="104"/>
        <v>10138.649629818156</v>
      </c>
      <c r="AZ187" s="51">
        <f t="shared" si="93"/>
        <v>1629.8053732621415</v>
      </c>
      <c r="BA187" s="55">
        <f t="shared" ca="1" si="94"/>
        <v>0.16411195157486735</v>
      </c>
      <c r="BB187" s="55">
        <f t="shared" ca="1" si="105"/>
        <v>10.131588123131726</v>
      </c>
      <c r="BC187" s="64">
        <f t="shared" ca="1" si="95"/>
        <v>629.54640513370623</v>
      </c>
      <c r="BE187" s="52">
        <f t="shared" ca="1" si="96"/>
        <v>2.0999999999999854</v>
      </c>
      <c r="BF187" s="52">
        <f t="shared" ca="1" si="97"/>
        <v>2.0999999999999854</v>
      </c>
      <c r="BG187" s="52">
        <f t="shared" ca="1" si="98"/>
        <v>2.0999999999999854</v>
      </c>
      <c r="BH187" s="52">
        <f t="shared" ca="1" si="99"/>
        <v>2.0999999999999854</v>
      </c>
    </row>
    <row r="188" spans="19:60">
      <c r="S188" s="68">
        <f t="shared" si="118"/>
        <v>7</v>
      </c>
      <c r="T188" s="69">
        <f t="shared" si="118"/>
        <v>2</v>
      </c>
      <c r="U188" s="70">
        <f t="shared" si="112"/>
        <v>5</v>
      </c>
      <c r="V188" s="68">
        <f t="shared" si="117"/>
        <v>2</v>
      </c>
      <c r="W188" s="70">
        <f t="shared" si="117"/>
        <v>7</v>
      </c>
      <c r="X188" s="71">
        <f t="shared" si="117"/>
        <v>0.7142857142857143</v>
      </c>
      <c r="Y188" s="71">
        <f t="shared" si="117"/>
        <v>0.5</v>
      </c>
      <c r="Z188" s="69">
        <f t="shared" si="117"/>
        <v>10000</v>
      </c>
      <c r="AA188" s="69">
        <f t="shared" ca="1" si="117"/>
        <v>9931.0583880213599</v>
      </c>
      <c r="AB188" s="69">
        <f t="shared" ca="1" si="101"/>
        <v>-68.94161197864014</v>
      </c>
      <c r="AC188" s="69">
        <f t="shared" ca="1" si="114"/>
        <v>109.36631130634518</v>
      </c>
      <c r="AD188" s="73">
        <f t="shared" si="107"/>
        <v>1.9999999999999853</v>
      </c>
      <c r="AE188" s="69">
        <f t="shared" si="119"/>
        <v>0.70000000000000007</v>
      </c>
      <c r="AF188" s="69">
        <f t="shared" si="119"/>
        <v>6.3000000000000007</v>
      </c>
      <c r="AG188" s="78">
        <f t="shared" si="119"/>
        <v>200</v>
      </c>
      <c r="AH188" s="60">
        <f t="shared" si="119"/>
        <v>50</v>
      </c>
      <c r="AI188" s="60">
        <f t="shared" si="119"/>
        <v>315.00000000000006</v>
      </c>
      <c r="AJ188" s="60">
        <f t="shared" si="119"/>
        <v>10315</v>
      </c>
      <c r="AK188" s="60">
        <f t="shared" si="119"/>
        <v>348.94161197863974</v>
      </c>
      <c r="AL188" s="60">
        <f t="shared" si="119"/>
        <v>6.9788322395727951</v>
      </c>
      <c r="AM188" s="60">
        <f t="shared" ca="1" si="119"/>
        <v>-176.3503701818438</v>
      </c>
      <c r="AN188" s="60">
        <f t="shared" ca="1" si="119"/>
        <v>-176.3503701818438</v>
      </c>
      <c r="AO188" s="60">
        <f t="shared" ca="1" si="119"/>
        <v>176.3503701818438</v>
      </c>
      <c r="AP188" s="63">
        <f t="shared" si="85"/>
        <v>35</v>
      </c>
      <c r="AQ188" s="62">
        <f t="shared" si="86"/>
        <v>4.8394161197864261</v>
      </c>
      <c r="AR188" s="62">
        <f t="shared" si="87"/>
        <v>241.97080598932129</v>
      </c>
      <c r="AS188" s="62">
        <f t="shared" si="88"/>
        <v>483.94161197864258</v>
      </c>
      <c r="AT188" s="62">
        <f t="shared" si="89"/>
        <v>-241.97080598932129</v>
      </c>
      <c r="AU188" s="62">
        <f t="shared" si="90"/>
        <v>1209.8540299466065</v>
      </c>
      <c r="AV188" s="62">
        <f t="shared" si="91"/>
        <v>-483.94161197864258</v>
      </c>
      <c r="AW188" s="63">
        <f t="shared" si="103"/>
        <v>725.91241796796385</v>
      </c>
      <c r="AX188" s="61" t="str">
        <f t="shared" ca="1" si="92"/>
        <v>VINTO</v>
      </c>
      <c r="AY188" s="69">
        <f t="shared" ca="1" si="104"/>
        <v>10138.649629818156</v>
      </c>
      <c r="AZ188" s="51">
        <f t="shared" si="93"/>
        <v>1693.7956419252491</v>
      </c>
      <c r="BA188" s="55">
        <f t="shared" ca="1" si="94"/>
        <v>0.17055540061754856</v>
      </c>
      <c r="BB188" s="55">
        <f t="shared" ca="1" si="105"/>
        <v>10.529379820606312</v>
      </c>
      <c r="BC188" s="64">
        <f t="shared" ca="1" si="95"/>
        <v>656.97080598932371</v>
      </c>
      <c r="BE188" s="52">
        <f t="shared" ca="1" si="96"/>
        <v>1.9999999999999853</v>
      </c>
      <c r="BF188" s="52">
        <f t="shared" ca="1" si="97"/>
        <v>1.9999999999999853</v>
      </c>
      <c r="BG188" s="52">
        <f t="shared" ca="1" si="98"/>
        <v>1.9999999999999853</v>
      </c>
      <c r="BH188" s="52">
        <f t="shared" ca="1" si="99"/>
        <v>1.9999999999999853</v>
      </c>
    </row>
    <row r="189" spans="19:60">
      <c r="S189" s="68">
        <f t="shared" si="118"/>
        <v>7</v>
      </c>
      <c r="T189" s="69">
        <f t="shared" si="118"/>
        <v>2</v>
      </c>
      <c r="U189" s="70">
        <f t="shared" si="112"/>
        <v>5</v>
      </c>
      <c r="V189" s="68">
        <f t="shared" si="117"/>
        <v>2</v>
      </c>
      <c r="W189" s="70">
        <f t="shared" si="117"/>
        <v>7</v>
      </c>
      <c r="X189" s="71">
        <f t="shared" si="117"/>
        <v>0.7142857142857143</v>
      </c>
      <c r="Y189" s="71">
        <f t="shared" si="117"/>
        <v>0.5</v>
      </c>
      <c r="Z189" s="69">
        <f t="shared" si="117"/>
        <v>10000</v>
      </c>
      <c r="AA189" s="69">
        <f t="shared" ca="1" si="117"/>
        <v>9931.0583880213599</v>
      </c>
      <c r="AB189" s="69">
        <f t="shared" ca="1" si="101"/>
        <v>-68.94161197864014</v>
      </c>
      <c r="AC189" s="69">
        <f t="shared" ca="1" si="114"/>
        <v>109.36631130634518</v>
      </c>
      <c r="AD189" s="73">
        <f t="shared" si="107"/>
        <v>1.8999999999999853</v>
      </c>
      <c r="AE189" s="69">
        <f t="shared" si="119"/>
        <v>0.70000000000000007</v>
      </c>
      <c r="AF189" s="69">
        <f t="shared" si="119"/>
        <v>6.3000000000000007</v>
      </c>
      <c r="AG189" s="78">
        <f t="shared" si="119"/>
        <v>200</v>
      </c>
      <c r="AH189" s="60">
        <f t="shared" si="119"/>
        <v>50</v>
      </c>
      <c r="AI189" s="60">
        <f t="shared" si="119"/>
        <v>315.00000000000006</v>
      </c>
      <c r="AJ189" s="60">
        <f t="shared" si="119"/>
        <v>10315</v>
      </c>
      <c r="AK189" s="60">
        <f t="shared" si="119"/>
        <v>348.94161197863974</v>
      </c>
      <c r="AL189" s="60">
        <f t="shared" si="119"/>
        <v>6.9788322395727951</v>
      </c>
      <c r="AM189" s="60">
        <f t="shared" ca="1" si="119"/>
        <v>-176.3503701818438</v>
      </c>
      <c r="AN189" s="60">
        <f t="shared" ca="1" si="119"/>
        <v>-176.3503701818438</v>
      </c>
      <c r="AO189" s="60">
        <f t="shared" ca="1" si="119"/>
        <v>176.3503701818438</v>
      </c>
      <c r="AP189" s="63">
        <f t="shared" si="85"/>
        <v>35</v>
      </c>
      <c r="AQ189" s="62">
        <f t="shared" si="86"/>
        <v>5.0414906524067655</v>
      </c>
      <c r="AR189" s="62">
        <f t="shared" si="87"/>
        <v>252.07453262033829</v>
      </c>
      <c r="AS189" s="62">
        <f t="shared" si="88"/>
        <v>504.14906524067658</v>
      </c>
      <c r="AT189" s="62">
        <f t="shared" si="89"/>
        <v>-252.07453262033829</v>
      </c>
      <c r="AU189" s="62">
        <f t="shared" si="90"/>
        <v>1260.3726631016914</v>
      </c>
      <c r="AV189" s="62">
        <f t="shared" si="91"/>
        <v>-504.14906524067658</v>
      </c>
      <c r="AW189" s="63">
        <f t="shared" si="103"/>
        <v>756.22359786101481</v>
      </c>
      <c r="AX189" s="61" t="str">
        <f t="shared" ca="1" si="92"/>
        <v>VINTO</v>
      </c>
      <c r="AY189" s="69">
        <f t="shared" ca="1" si="104"/>
        <v>10138.649629818156</v>
      </c>
      <c r="AZ189" s="51">
        <f t="shared" si="93"/>
        <v>1764.5217283423681</v>
      </c>
      <c r="BA189" s="55">
        <f t="shared" ca="1" si="94"/>
        <v>0.17767710745419624</v>
      </c>
      <c r="BB189" s="55">
        <f t="shared" ca="1" si="105"/>
        <v>10.969044328341381</v>
      </c>
      <c r="BC189" s="64">
        <f t="shared" ca="1" si="95"/>
        <v>687.28198588237467</v>
      </c>
      <c r="BE189" s="52">
        <f t="shared" ca="1" si="96"/>
        <v>1.8999999999999853</v>
      </c>
      <c r="BF189" s="52">
        <f t="shared" ca="1" si="97"/>
        <v>1.8999999999999853</v>
      </c>
      <c r="BG189" s="52">
        <f t="shared" ca="1" si="98"/>
        <v>1.8999999999999853</v>
      </c>
      <c r="BH189" s="52">
        <f t="shared" ca="1" si="99"/>
        <v>1.8999999999999853</v>
      </c>
    </row>
    <row r="190" spans="19:60">
      <c r="S190" s="68">
        <f t="shared" si="118"/>
        <v>7</v>
      </c>
      <c r="T190" s="69">
        <f t="shared" si="118"/>
        <v>2</v>
      </c>
      <c r="U190" s="70">
        <f t="shared" si="112"/>
        <v>5</v>
      </c>
      <c r="V190" s="68">
        <f t="shared" si="117"/>
        <v>2</v>
      </c>
      <c r="W190" s="70">
        <f t="shared" si="117"/>
        <v>7</v>
      </c>
      <c r="X190" s="71">
        <f t="shared" si="117"/>
        <v>0.7142857142857143</v>
      </c>
      <c r="Y190" s="71">
        <f t="shared" si="117"/>
        <v>0.5</v>
      </c>
      <c r="Z190" s="69">
        <f t="shared" si="117"/>
        <v>10000</v>
      </c>
      <c r="AA190" s="69">
        <f t="shared" ca="1" si="117"/>
        <v>9931.0583880213599</v>
      </c>
      <c r="AB190" s="69">
        <f t="shared" ca="1" si="101"/>
        <v>-68.94161197864014</v>
      </c>
      <c r="AC190" s="69">
        <f t="shared" ca="1" si="114"/>
        <v>109.36631130634518</v>
      </c>
      <c r="AD190" s="73">
        <f t="shared" si="107"/>
        <v>1.7999999999999852</v>
      </c>
      <c r="AE190" s="69">
        <f t="shared" si="119"/>
        <v>0.70000000000000007</v>
      </c>
      <c r="AF190" s="69">
        <f t="shared" si="119"/>
        <v>6.3000000000000007</v>
      </c>
      <c r="AG190" s="78">
        <f t="shared" si="119"/>
        <v>200</v>
      </c>
      <c r="AH190" s="60">
        <f t="shared" si="119"/>
        <v>50</v>
      </c>
      <c r="AI190" s="60">
        <f t="shared" si="119"/>
        <v>315.00000000000006</v>
      </c>
      <c r="AJ190" s="60">
        <f t="shared" si="119"/>
        <v>10315</v>
      </c>
      <c r="AK190" s="60">
        <f t="shared" si="119"/>
        <v>348.94161197863974</v>
      </c>
      <c r="AL190" s="60">
        <f t="shared" si="119"/>
        <v>6.9788322395727951</v>
      </c>
      <c r="AM190" s="60">
        <f t="shared" ca="1" si="119"/>
        <v>-176.3503701818438</v>
      </c>
      <c r="AN190" s="60">
        <f t="shared" ca="1" si="119"/>
        <v>-176.3503701818438</v>
      </c>
      <c r="AO190" s="60">
        <f t="shared" ca="1" si="119"/>
        <v>176.3503701818438</v>
      </c>
      <c r="AP190" s="63">
        <f t="shared" si="85"/>
        <v>35</v>
      </c>
      <c r="AQ190" s="62">
        <f t="shared" si="86"/>
        <v>5.2660179108738099</v>
      </c>
      <c r="AR190" s="62">
        <f t="shared" si="87"/>
        <v>263.3008955436905</v>
      </c>
      <c r="AS190" s="62">
        <f t="shared" si="88"/>
        <v>526.601791087381</v>
      </c>
      <c r="AT190" s="62">
        <f t="shared" si="89"/>
        <v>-263.3008955436905</v>
      </c>
      <c r="AU190" s="62">
        <f t="shared" si="90"/>
        <v>1316.5044777184526</v>
      </c>
      <c r="AV190" s="62">
        <f t="shared" si="91"/>
        <v>-526.601791087381</v>
      </c>
      <c r="AW190" s="63">
        <f t="shared" si="103"/>
        <v>789.90268663107156</v>
      </c>
      <c r="AX190" s="61" t="str">
        <f t="shared" ca="1" si="92"/>
        <v>VINTO</v>
      </c>
      <c r="AY190" s="69">
        <f t="shared" ca="1" si="104"/>
        <v>10138.649629818156</v>
      </c>
      <c r="AZ190" s="51">
        <f t="shared" si="93"/>
        <v>1843.1062688058335</v>
      </c>
      <c r="BA190" s="55">
        <f t="shared" ca="1" si="94"/>
        <v>0.18559011505047143</v>
      </c>
      <c r="BB190" s="55">
        <f t="shared" ca="1" si="105"/>
        <v>11.457560448047015</v>
      </c>
      <c r="BC190" s="64">
        <f t="shared" ca="1" si="95"/>
        <v>720.96107465243142</v>
      </c>
      <c r="BE190" s="52">
        <f t="shared" ca="1" si="96"/>
        <v>1.7999999999999852</v>
      </c>
      <c r="BF190" s="52">
        <f t="shared" ca="1" si="97"/>
        <v>1.7999999999999852</v>
      </c>
      <c r="BG190" s="52">
        <f t="shared" ca="1" si="98"/>
        <v>1.7999999999999852</v>
      </c>
      <c r="BH190" s="52">
        <f t="shared" ca="1" si="99"/>
        <v>1.7999999999999852</v>
      </c>
    </row>
    <row r="191" spans="19:60">
      <c r="S191" s="68">
        <f t="shared" si="118"/>
        <v>7</v>
      </c>
      <c r="T191" s="69">
        <f t="shared" si="118"/>
        <v>2</v>
      </c>
      <c r="U191" s="70">
        <f t="shared" si="112"/>
        <v>5</v>
      </c>
      <c r="V191" s="68">
        <f t="shared" si="117"/>
        <v>2</v>
      </c>
      <c r="W191" s="70">
        <f t="shared" si="117"/>
        <v>7</v>
      </c>
      <c r="X191" s="71">
        <f t="shared" si="117"/>
        <v>0.7142857142857143</v>
      </c>
      <c r="Y191" s="71">
        <f t="shared" si="117"/>
        <v>0.5</v>
      </c>
      <c r="Z191" s="69">
        <f t="shared" si="117"/>
        <v>10000</v>
      </c>
      <c r="AA191" s="69">
        <f t="shared" ca="1" si="117"/>
        <v>9931.0583880213599</v>
      </c>
      <c r="AB191" s="69">
        <f t="shared" ca="1" si="101"/>
        <v>-68.94161197864014</v>
      </c>
      <c r="AC191" s="69">
        <f t="shared" ca="1" si="114"/>
        <v>109.36631130634518</v>
      </c>
      <c r="AD191" s="73">
        <f t="shared" si="107"/>
        <v>1.6999999999999851</v>
      </c>
      <c r="AE191" s="69">
        <f t="shared" si="119"/>
        <v>0.70000000000000007</v>
      </c>
      <c r="AF191" s="69">
        <f t="shared" si="119"/>
        <v>6.3000000000000007</v>
      </c>
      <c r="AG191" s="78">
        <f t="shared" si="119"/>
        <v>200</v>
      </c>
      <c r="AH191" s="60">
        <f t="shared" si="119"/>
        <v>50</v>
      </c>
      <c r="AI191" s="60">
        <f t="shared" si="119"/>
        <v>315.00000000000006</v>
      </c>
      <c r="AJ191" s="60">
        <f t="shared" si="119"/>
        <v>10315</v>
      </c>
      <c r="AK191" s="60">
        <f t="shared" si="119"/>
        <v>348.94161197863974</v>
      </c>
      <c r="AL191" s="60">
        <f t="shared" si="119"/>
        <v>6.9788322395727951</v>
      </c>
      <c r="AM191" s="60">
        <f t="shared" ca="1" si="119"/>
        <v>-176.3503701818438</v>
      </c>
      <c r="AN191" s="60">
        <f t="shared" ca="1" si="119"/>
        <v>-176.3503701818438</v>
      </c>
      <c r="AO191" s="60">
        <f t="shared" ca="1" si="119"/>
        <v>176.3503701818438</v>
      </c>
      <c r="AP191" s="63">
        <f t="shared" si="85"/>
        <v>35</v>
      </c>
      <c r="AQ191" s="62">
        <f t="shared" si="86"/>
        <v>5.5169601409252129</v>
      </c>
      <c r="AR191" s="62">
        <f t="shared" si="87"/>
        <v>275.84800704626065</v>
      </c>
      <c r="AS191" s="62">
        <f t="shared" si="88"/>
        <v>551.6960140925213</v>
      </c>
      <c r="AT191" s="62">
        <f t="shared" si="89"/>
        <v>-275.84800704626065</v>
      </c>
      <c r="AU191" s="62">
        <f t="shared" si="90"/>
        <v>1379.2400352313032</v>
      </c>
      <c r="AV191" s="62">
        <f t="shared" si="91"/>
        <v>-551.6960140925213</v>
      </c>
      <c r="AW191" s="63">
        <f t="shared" si="103"/>
        <v>827.54402113878189</v>
      </c>
      <c r="AX191" s="61" t="str">
        <f t="shared" ca="1" si="92"/>
        <v>VINTO</v>
      </c>
      <c r="AY191" s="69">
        <f t="shared" ca="1" si="104"/>
        <v>10138.649629818156</v>
      </c>
      <c r="AZ191" s="51">
        <f t="shared" si="93"/>
        <v>1930.9360493238246</v>
      </c>
      <c r="BA191" s="55">
        <f t="shared" ca="1" si="94"/>
        <v>0.19443406471689667</v>
      </c>
      <c r="BB191" s="55">
        <f t="shared" ca="1" si="105"/>
        <v>12.003549052423898</v>
      </c>
      <c r="BC191" s="64">
        <f t="shared" ca="1" si="95"/>
        <v>758.60240916014175</v>
      </c>
      <c r="BE191" s="52">
        <f t="shared" ca="1" si="96"/>
        <v>1.6999999999999851</v>
      </c>
      <c r="BF191" s="52">
        <f t="shared" ca="1" si="97"/>
        <v>1.6999999999999851</v>
      </c>
      <c r="BG191" s="52">
        <f t="shared" ca="1" si="98"/>
        <v>1.6999999999999851</v>
      </c>
      <c r="BH191" s="52">
        <f t="shared" ca="1" si="99"/>
        <v>1.6999999999999851</v>
      </c>
    </row>
    <row r="192" spans="19:60">
      <c r="S192" s="68">
        <f t="shared" si="118"/>
        <v>7</v>
      </c>
      <c r="T192" s="69">
        <f t="shared" si="118"/>
        <v>2</v>
      </c>
      <c r="U192" s="70">
        <f t="shared" si="112"/>
        <v>5</v>
      </c>
      <c r="V192" s="68">
        <f t="shared" si="117"/>
        <v>2</v>
      </c>
      <c r="W192" s="70">
        <f t="shared" si="117"/>
        <v>7</v>
      </c>
      <c r="X192" s="71">
        <f t="shared" si="117"/>
        <v>0.7142857142857143</v>
      </c>
      <c r="Y192" s="71">
        <f t="shared" si="117"/>
        <v>0.5</v>
      </c>
      <c r="Z192" s="69">
        <f t="shared" si="117"/>
        <v>10000</v>
      </c>
      <c r="AA192" s="69">
        <f t="shared" ca="1" si="117"/>
        <v>9931.0583880213599</v>
      </c>
      <c r="AB192" s="69">
        <f t="shared" ca="1" si="101"/>
        <v>-68.94161197864014</v>
      </c>
      <c r="AC192" s="69">
        <f t="shared" ca="1" si="114"/>
        <v>109.36631130634518</v>
      </c>
      <c r="AD192" s="73">
        <f t="shared" si="107"/>
        <v>1.599999999999985</v>
      </c>
      <c r="AE192" s="69">
        <f t="shared" si="119"/>
        <v>0.70000000000000007</v>
      </c>
      <c r="AF192" s="69">
        <f t="shared" si="119"/>
        <v>6.3000000000000007</v>
      </c>
      <c r="AG192" s="78">
        <f t="shared" si="119"/>
        <v>200</v>
      </c>
      <c r="AH192" s="60">
        <f t="shared" si="119"/>
        <v>50</v>
      </c>
      <c r="AI192" s="60">
        <f t="shared" si="119"/>
        <v>315.00000000000006</v>
      </c>
      <c r="AJ192" s="60">
        <f t="shared" si="119"/>
        <v>10315</v>
      </c>
      <c r="AK192" s="60">
        <f t="shared" si="119"/>
        <v>348.94161197863974</v>
      </c>
      <c r="AL192" s="60">
        <f t="shared" si="119"/>
        <v>6.9788322395727951</v>
      </c>
      <c r="AM192" s="60">
        <f t="shared" ca="1" si="119"/>
        <v>-176.3503701818438</v>
      </c>
      <c r="AN192" s="60">
        <f t="shared" ca="1" si="119"/>
        <v>-176.3503701818438</v>
      </c>
      <c r="AO192" s="60">
        <f t="shared" ca="1" si="119"/>
        <v>176.3503701818438</v>
      </c>
      <c r="AP192" s="63">
        <f t="shared" si="85"/>
        <v>35</v>
      </c>
      <c r="AQ192" s="62">
        <f t="shared" si="86"/>
        <v>5.7992701497330419</v>
      </c>
      <c r="AR192" s="62">
        <f t="shared" si="87"/>
        <v>289.96350748665208</v>
      </c>
      <c r="AS192" s="62">
        <f t="shared" si="88"/>
        <v>579.92701497330415</v>
      </c>
      <c r="AT192" s="62">
        <f t="shared" si="89"/>
        <v>-289.96350748665208</v>
      </c>
      <c r="AU192" s="62">
        <f t="shared" si="90"/>
        <v>1449.8175374332604</v>
      </c>
      <c r="AV192" s="62">
        <f t="shared" si="91"/>
        <v>-579.92701497330415</v>
      </c>
      <c r="AW192" s="63">
        <f t="shared" si="103"/>
        <v>869.89052245995629</v>
      </c>
      <c r="AX192" s="61" t="str">
        <f t="shared" ca="1" si="92"/>
        <v>VINTO</v>
      </c>
      <c r="AY192" s="69">
        <f t="shared" ca="1" si="104"/>
        <v>10138.649629818156</v>
      </c>
      <c r="AZ192" s="51">
        <f t="shared" si="93"/>
        <v>2029.7445524065645</v>
      </c>
      <c r="BA192" s="55">
        <f t="shared" ca="1" si="94"/>
        <v>0.20438350809162506</v>
      </c>
      <c r="BB192" s="55">
        <f t="shared" ca="1" si="105"/>
        <v>12.617786232347894</v>
      </c>
      <c r="BC192" s="64">
        <f t="shared" ca="1" si="95"/>
        <v>800.94891048131615</v>
      </c>
      <c r="BE192" s="52">
        <f t="shared" ca="1" si="96"/>
        <v>1.599999999999985</v>
      </c>
      <c r="BF192" s="52">
        <f t="shared" ca="1" si="97"/>
        <v>1.599999999999985</v>
      </c>
      <c r="BG192" s="52">
        <f t="shared" ca="1" si="98"/>
        <v>1.599999999999985</v>
      </c>
      <c r="BH192" s="52">
        <f t="shared" ca="1" si="99"/>
        <v>1.599999999999985</v>
      </c>
    </row>
    <row r="193" spans="19:60">
      <c r="S193" s="68">
        <f t="shared" si="118"/>
        <v>7</v>
      </c>
      <c r="T193" s="69">
        <f t="shared" si="118"/>
        <v>2</v>
      </c>
      <c r="U193" s="70">
        <f t="shared" si="112"/>
        <v>5</v>
      </c>
      <c r="V193" s="68">
        <f t="shared" si="117"/>
        <v>2</v>
      </c>
      <c r="W193" s="70">
        <f t="shared" si="117"/>
        <v>7</v>
      </c>
      <c r="X193" s="71">
        <f t="shared" si="117"/>
        <v>0.7142857142857143</v>
      </c>
      <c r="Y193" s="71">
        <f t="shared" si="117"/>
        <v>0.5</v>
      </c>
      <c r="Z193" s="69">
        <f t="shared" si="117"/>
        <v>10000</v>
      </c>
      <c r="AA193" s="69">
        <f t="shared" ca="1" si="117"/>
        <v>9931.0583880213599</v>
      </c>
      <c r="AB193" s="69">
        <f t="shared" ca="1" si="101"/>
        <v>-68.94161197864014</v>
      </c>
      <c r="AC193" s="69">
        <f t="shared" ca="1" si="114"/>
        <v>109.36631130634518</v>
      </c>
      <c r="AD193" s="73">
        <f t="shared" si="107"/>
        <v>1.4999999999999849</v>
      </c>
      <c r="AE193" s="69">
        <f t="shared" si="119"/>
        <v>0.70000000000000007</v>
      </c>
      <c r="AF193" s="69">
        <f t="shared" si="119"/>
        <v>6.3000000000000007</v>
      </c>
      <c r="AG193" s="78">
        <f t="shared" si="119"/>
        <v>200</v>
      </c>
      <c r="AH193" s="60">
        <f t="shared" si="119"/>
        <v>50</v>
      </c>
      <c r="AI193" s="60">
        <f t="shared" si="119"/>
        <v>315.00000000000006</v>
      </c>
      <c r="AJ193" s="60">
        <f t="shared" si="119"/>
        <v>10315</v>
      </c>
      <c r="AK193" s="60">
        <f t="shared" si="119"/>
        <v>348.94161197863974</v>
      </c>
      <c r="AL193" s="60">
        <f t="shared" si="119"/>
        <v>6.9788322395727951</v>
      </c>
      <c r="AM193" s="60">
        <f t="shared" ca="1" si="119"/>
        <v>-176.3503701818438</v>
      </c>
      <c r="AN193" s="60">
        <f t="shared" ca="1" si="119"/>
        <v>-176.3503701818438</v>
      </c>
      <c r="AO193" s="60">
        <f t="shared" ca="1" si="119"/>
        <v>176.3503701818438</v>
      </c>
      <c r="AP193" s="63">
        <f t="shared" si="85"/>
        <v>35</v>
      </c>
      <c r="AQ193" s="62">
        <f t="shared" si="86"/>
        <v>6.119221493048582</v>
      </c>
      <c r="AR193" s="62">
        <f t="shared" si="87"/>
        <v>305.96107465242909</v>
      </c>
      <c r="AS193" s="62">
        <f t="shared" si="88"/>
        <v>611.92214930485818</v>
      </c>
      <c r="AT193" s="62">
        <f t="shared" si="89"/>
        <v>-305.96107465242909</v>
      </c>
      <c r="AU193" s="62">
        <f t="shared" si="90"/>
        <v>1529.8053732621454</v>
      </c>
      <c r="AV193" s="62">
        <f t="shared" si="91"/>
        <v>-611.92214930485818</v>
      </c>
      <c r="AW193" s="63">
        <f t="shared" si="103"/>
        <v>917.88322395728721</v>
      </c>
      <c r="AX193" s="61" t="str">
        <f t="shared" ca="1" si="92"/>
        <v>VINTO</v>
      </c>
      <c r="AY193" s="69">
        <f t="shared" ca="1" si="104"/>
        <v>10138.649629818156</v>
      </c>
      <c r="AZ193" s="51">
        <f t="shared" si="93"/>
        <v>2141.7275225670037</v>
      </c>
      <c r="BA193" s="55">
        <f t="shared" ca="1" si="94"/>
        <v>0.21565954391631728</v>
      </c>
      <c r="BB193" s="55">
        <f t="shared" ca="1" si="105"/>
        <v>13.313921702928425</v>
      </c>
      <c r="BC193" s="64">
        <f t="shared" ca="1" si="95"/>
        <v>848.94161197864707</v>
      </c>
      <c r="BE193" s="52">
        <f t="shared" ca="1" si="96"/>
        <v>1.4999999999999849</v>
      </c>
      <c r="BF193" s="52">
        <f t="shared" ca="1" si="97"/>
        <v>1.4999999999999849</v>
      </c>
      <c r="BG193" s="52">
        <f t="shared" ca="1" si="98"/>
        <v>1.4999999999999849</v>
      </c>
      <c r="BH193" s="52">
        <f t="shared" ca="1" si="99"/>
        <v>1.4999999999999849</v>
      </c>
    </row>
    <row r="194" spans="19:60">
      <c r="S194" s="68">
        <f t="shared" si="118"/>
        <v>7</v>
      </c>
      <c r="T194" s="69">
        <f t="shared" si="118"/>
        <v>2</v>
      </c>
      <c r="U194" s="70">
        <f t="shared" si="112"/>
        <v>5</v>
      </c>
      <c r="V194" s="68">
        <f t="shared" si="117"/>
        <v>2</v>
      </c>
      <c r="W194" s="70">
        <f t="shared" si="117"/>
        <v>7</v>
      </c>
      <c r="X194" s="71">
        <f t="shared" si="117"/>
        <v>0.7142857142857143</v>
      </c>
      <c r="Y194" s="71">
        <f t="shared" si="117"/>
        <v>0.5</v>
      </c>
      <c r="Z194" s="69">
        <f t="shared" si="117"/>
        <v>10000</v>
      </c>
      <c r="AA194" s="69">
        <f t="shared" ca="1" si="117"/>
        <v>9931.0583880213599</v>
      </c>
      <c r="AB194" s="69">
        <f t="shared" ca="1" si="101"/>
        <v>-68.94161197864014</v>
      </c>
      <c r="AC194" s="69">
        <f t="shared" ca="1" si="114"/>
        <v>109.36631130634518</v>
      </c>
      <c r="AD194" s="73">
        <f t="shared" si="107"/>
        <v>1.3999999999999848</v>
      </c>
      <c r="AE194" s="69">
        <f t="shared" si="119"/>
        <v>0.70000000000000007</v>
      </c>
      <c r="AF194" s="69">
        <f t="shared" si="119"/>
        <v>6.3000000000000007</v>
      </c>
      <c r="AG194" s="78">
        <f t="shared" si="119"/>
        <v>200</v>
      </c>
      <c r="AH194" s="60">
        <f t="shared" si="119"/>
        <v>50</v>
      </c>
      <c r="AI194" s="60">
        <f t="shared" si="119"/>
        <v>315.00000000000006</v>
      </c>
      <c r="AJ194" s="60">
        <f t="shared" si="119"/>
        <v>10315</v>
      </c>
      <c r="AK194" s="60">
        <f t="shared" si="119"/>
        <v>348.94161197863974</v>
      </c>
      <c r="AL194" s="60">
        <f t="shared" si="119"/>
        <v>6.9788322395727951</v>
      </c>
      <c r="AM194" s="60">
        <f t="shared" ca="1" si="119"/>
        <v>-176.3503701818438</v>
      </c>
      <c r="AN194" s="60">
        <f t="shared" ca="1" si="119"/>
        <v>-176.3503701818438</v>
      </c>
      <c r="AO194" s="60">
        <f t="shared" ca="1" si="119"/>
        <v>176.3503701818438</v>
      </c>
      <c r="AP194" s="63">
        <f t="shared" si="85"/>
        <v>35</v>
      </c>
      <c r="AQ194" s="62">
        <f t="shared" si="86"/>
        <v>6.4848801711234847</v>
      </c>
      <c r="AR194" s="62">
        <f t="shared" si="87"/>
        <v>324.24400855617421</v>
      </c>
      <c r="AS194" s="62">
        <f t="shared" si="88"/>
        <v>648.48801711234842</v>
      </c>
      <c r="AT194" s="62">
        <f t="shared" si="89"/>
        <v>-324.24400855617421</v>
      </c>
      <c r="AU194" s="62">
        <f t="shared" si="90"/>
        <v>1621.2200427808712</v>
      </c>
      <c r="AV194" s="62">
        <f t="shared" si="91"/>
        <v>-648.48801711234842</v>
      </c>
      <c r="AW194" s="63">
        <f t="shared" si="103"/>
        <v>972.73202566852274</v>
      </c>
      <c r="AX194" s="61" t="str">
        <f t="shared" ca="1" si="92"/>
        <v>VINTO</v>
      </c>
      <c r="AY194" s="69">
        <f t="shared" ca="1" si="104"/>
        <v>10138.649629818156</v>
      </c>
      <c r="AZ194" s="51">
        <f t="shared" si="93"/>
        <v>2269.7080598932193</v>
      </c>
      <c r="BA194" s="55">
        <f t="shared" ca="1" si="94"/>
        <v>0.22854644200167978</v>
      </c>
      <c r="BB194" s="55">
        <f t="shared" ca="1" si="105"/>
        <v>14.109505097877603</v>
      </c>
      <c r="BC194" s="64">
        <f t="shared" ca="1" si="95"/>
        <v>903.7904136898826</v>
      </c>
      <c r="BE194" s="52">
        <f t="shared" ca="1" si="96"/>
        <v>1.3999999999999848</v>
      </c>
      <c r="BF194" s="52">
        <f t="shared" ca="1" si="97"/>
        <v>1.3999999999999848</v>
      </c>
      <c r="BG194" s="52">
        <f t="shared" ca="1" si="98"/>
        <v>1.3999999999999848</v>
      </c>
      <c r="BH194" s="52">
        <f t="shared" ca="1" si="99"/>
        <v>1.3999999999999848</v>
      </c>
    </row>
    <row r="195" spans="19:60">
      <c r="S195" s="68">
        <f t="shared" si="118"/>
        <v>7</v>
      </c>
      <c r="T195" s="69">
        <f t="shared" si="118"/>
        <v>2</v>
      </c>
      <c r="U195" s="70">
        <f t="shared" si="112"/>
        <v>5</v>
      </c>
      <c r="V195" s="68">
        <f t="shared" si="117"/>
        <v>2</v>
      </c>
      <c r="W195" s="70">
        <f t="shared" si="117"/>
        <v>7</v>
      </c>
      <c r="X195" s="71">
        <f t="shared" si="117"/>
        <v>0.7142857142857143</v>
      </c>
      <c r="Y195" s="71">
        <f t="shared" si="117"/>
        <v>0.5</v>
      </c>
      <c r="Z195" s="69">
        <f t="shared" si="117"/>
        <v>10000</v>
      </c>
      <c r="AA195" s="69">
        <f t="shared" ca="1" si="117"/>
        <v>9931.0583880213599</v>
      </c>
      <c r="AB195" s="69">
        <f t="shared" ca="1" si="101"/>
        <v>-68.94161197864014</v>
      </c>
      <c r="AC195" s="69">
        <f t="shared" ca="1" si="114"/>
        <v>109.36631130634518</v>
      </c>
      <c r="AD195" s="73">
        <f t="shared" si="107"/>
        <v>1.2999999999999847</v>
      </c>
      <c r="AE195" s="69">
        <f t="shared" si="119"/>
        <v>0.70000000000000007</v>
      </c>
      <c r="AF195" s="69">
        <f t="shared" si="119"/>
        <v>6.3000000000000007</v>
      </c>
      <c r="AG195" s="78">
        <f t="shared" si="119"/>
        <v>200</v>
      </c>
      <c r="AH195" s="60">
        <f t="shared" si="119"/>
        <v>50</v>
      </c>
      <c r="AI195" s="60">
        <f t="shared" si="119"/>
        <v>315.00000000000006</v>
      </c>
      <c r="AJ195" s="60">
        <f t="shared" si="119"/>
        <v>10315</v>
      </c>
      <c r="AK195" s="60">
        <f t="shared" si="119"/>
        <v>348.94161197863974</v>
      </c>
      <c r="AL195" s="60">
        <f t="shared" si="119"/>
        <v>6.9788322395727951</v>
      </c>
      <c r="AM195" s="60">
        <f t="shared" ca="1" si="119"/>
        <v>-176.3503701818438</v>
      </c>
      <c r="AN195" s="60">
        <f t="shared" ca="1" si="119"/>
        <v>-176.3503701818438</v>
      </c>
      <c r="AO195" s="60">
        <f t="shared" ca="1" si="119"/>
        <v>176.3503701818438</v>
      </c>
      <c r="AP195" s="63">
        <f t="shared" si="85"/>
        <v>35</v>
      </c>
      <c r="AQ195" s="62">
        <f t="shared" si="86"/>
        <v>6.9067940304406807</v>
      </c>
      <c r="AR195" s="62">
        <f t="shared" si="87"/>
        <v>345.33970152203403</v>
      </c>
      <c r="AS195" s="62">
        <f t="shared" si="88"/>
        <v>690.67940304406807</v>
      </c>
      <c r="AT195" s="62">
        <f t="shared" si="89"/>
        <v>-345.33970152203403</v>
      </c>
      <c r="AU195" s="62">
        <f t="shared" si="90"/>
        <v>1726.6985076101701</v>
      </c>
      <c r="AV195" s="62">
        <f t="shared" si="91"/>
        <v>-690.67940304406807</v>
      </c>
      <c r="AW195" s="63">
        <f t="shared" si="103"/>
        <v>1036.019104566102</v>
      </c>
      <c r="AX195" s="61" t="str">
        <f t="shared" ca="1" si="92"/>
        <v>VINTO</v>
      </c>
      <c r="AY195" s="69">
        <f t="shared" ca="1" si="104"/>
        <v>10138.649629818156</v>
      </c>
      <c r="AZ195" s="51">
        <f t="shared" si="93"/>
        <v>2417.3779106542383</v>
      </c>
      <c r="BA195" s="55">
        <f t="shared" ca="1" si="94"/>
        <v>0.24341593979248277</v>
      </c>
      <c r="BB195" s="55">
        <f t="shared" ca="1" si="105"/>
        <v>15.027485938203577</v>
      </c>
      <c r="BC195" s="64">
        <f t="shared" ca="1" si="95"/>
        <v>967.07749258746185</v>
      </c>
      <c r="BE195" s="52">
        <f t="shared" ca="1" si="96"/>
        <v>1.2999999999999847</v>
      </c>
      <c r="BF195" s="52">
        <f t="shared" ca="1" si="97"/>
        <v>1.2999999999999847</v>
      </c>
      <c r="BG195" s="52">
        <f t="shared" ca="1" si="98"/>
        <v>1.2999999999999847</v>
      </c>
      <c r="BH195" s="52">
        <f t="shared" ca="1" si="99"/>
        <v>1.2999999999999847</v>
      </c>
    </row>
    <row r="196" spans="19:60">
      <c r="S196" s="68">
        <f t="shared" si="118"/>
        <v>7</v>
      </c>
      <c r="T196" s="69">
        <f t="shared" si="118"/>
        <v>2</v>
      </c>
      <c r="U196" s="70">
        <f t="shared" si="112"/>
        <v>5</v>
      </c>
      <c r="V196" s="68">
        <f t="shared" si="117"/>
        <v>2</v>
      </c>
      <c r="W196" s="70">
        <f t="shared" si="117"/>
        <v>7</v>
      </c>
      <c r="X196" s="71">
        <f t="shared" si="117"/>
        <v>0.7142857142857143</v>
      </c>
      <c r="Y196" s="71">
        <f t="shared" si="117"/>
        <v>0.5</v>
      </c>
      <c r="Z196" s="69">
        <f t="shared" si="117"/>
        <v>10000</v>
      </c>
      <c r="AA196" s="69">
        <f t="shared" ca="1" si="117"/>
        <v>9931.0583880213599</v>
      </c>
      <c r="AB196" s="69">
        <f t="shared" ca="1" si="101"/>
        <v>-68.94161197864014</v>
      </c>
      <c r="AC196" s="69">
        <f t="shared" ca="1" si="114"/>
        <v>109.36631130634518</v>
      </c>
      <c r="AD196" s="73">
        <f t="shared" si="107"/>
        <v>1.1999999999999846</v>
      </c>
      <c r="AE196" s="69">
        <f t="shared" si="119"/>
        <v>0.70000000000000007</v>
      </c>
      <c r="AF196" s="69">
        <f t="shared" si="119"/>
        <v>6.3000000000000007</v>
      </c>
      <c r="AG196" s="78">
        <f t="shared" si="119"/>
        <v>200</v>
      </c>
      <c r="AH196" s="60">
        <f t="shared" si="119"/>
        <v>50</v>
      </c>
      <c r="AI196" s="60">
        <f t="shared" si="119"/>
        <v>315.00000000000006</v>
      </c>
      <c r="AJ196" s="60">
        <f t="shared" si="119"/>
        <v>10315</v>
      </c>
      <c r="AK196" s="60">
        <f t="shared" si="119"/>
        <v>348.94161197863974</v>
      </c>
      <c r="AL196" s="60">
        <f t="shared" si="119"/>
        <v>6.9788322395727951</v>
      </c>
      <c r="AM196" s="60">
        <f t="shared" ca="1" si="119"/>
        <v>-176.3503701818438</v>
      </c>
      <c r="AN196" s="60">
        <f t="shared" ca="1" si="119"/>
        <v>-176.3503701818438</v>
      </c>
      <c r="AO196" s="60">
        <f t="shared" ca="1" si="119"/>
        <v>176.3503701818438</v>
      </c>
      <c r="AP196" s="63">
        <f t="shared" si="85"/>
        <v>35</v>
      </c>
      <c r="AQ196" s="62">
        <f t="shared" si="86"/>
        <v>7.399026866310745</v>
      </c>
      <c r="AR196" s="62">
        <f t="shared" si="87"/>
        <v>369.95134331553726</v>
      </c>
      <c r="AS196" s="62">
        <f t="shared" si="88"/>
        <v>739.90268663107452</v>
      </c>
      <c r="AT196" s="62">
        <f t="shared" si="89"/>
        <v>-369.95134331553726</v>
      </c>
      <c r="AU196" s="62">
        <f t="shared" si="90"/>
        <v>1849.7567165776863</v>
      </c>
      <c r="AV196" s="62">
        <f t="shared" si="91"/>
        <v>-739.90268663107452</v>
      </c>
      <c r="AW196" s="63">
        <f t="shared" si="103"/>
        <v>1109.8540299466117</v>
      </c>
      <c r="AX196" s="61" t="str">
        <f t="shared" ca="1" si="92"/>
        <v>VINTO</v>
      </c>
      <c r="AY196" s="69">
        <f t="shared" ca="1" si="104"/>
        <v>10138.649629818156</v>
      </c>
      <c r="AZ196" s="51">
        <f t="shared" si="93"/>
        <v>2589.659403208761</v>
      </c>
      <c r="BA196" s="55">
        <f t="shared" ca="1" si="94"/>
        <v>0.2607636872150863</v>
      </c>
      <c r="BB196" s="55">
        <f t="shared" ca="1" si="105"/>
        <v>16.098463585250556</v>
      </c>
      <c r="BC196" s="64">
        <f t="shared" ca="1" si="95"/>
        <v>1040.9124179679716</v>
      </c>
      <c r="BE196" s="52">
        <f t="shared" ca="1" si="96"/>
        <v>1.1999999999999846</v>
      </c>
      <c r="BF196" s="52">
        <f t="shared" ca="1" si="97"/>
        <v>1.1999999999999846</v>
      </c>
      <c r="BG196" s="52" t="str">
        <f t="shared" ca="1" si="98"/>
        <v/>
      </c>
      <c r="BH196" s="52">
        <f t="shared" ca="1" si="99"/>
        <v>1.1999999999999846</v>
      </c>
    </row>
    <row r="197" spans="19:60">
      <c r="S197" s="68">
        <f t="shared" si="118"/>
        <v>7</v>
      </c>
      <c r="T197" s="69">
        <f t="shared" si="118"/>
        <v>2</v>
      </c>
      <c r="U197" s="70">
        <f t="shared" si="112"/>
        <v>5</v>
      </c>
      <c r="V197" s="68">
        <f t="shared" si="117"/>
        <v>2</v>
      </c>
      <c r="W197" s="70">
        <f t="shared" si="117"/>
        <v>7</v>
      </c>
      <c r="X197" s="71">
        <f t="shared" si="117"/>
        <v>0.7142857142857143</v>
      </c>
      <c r="Y197" s="71">
        <f t="shared" si="117"/>
        <v>0.5</v>
      </c>
      <c r="Z197" s="69">
        <f t="shared" si="117"/>
        <v>10000</v>
      </c>
      <c r="AA197" s="69">
        <f t="shared" ca="1" si="117"/>
        <v>9931.0583880213599</v>
      </c>
      <c r="AB197" s="69">
        <f t="shared" ca="1" si="101"/>
        <v>-68.94161197864014</v>
      </c>
      <c r="AC197" s="69">
        <f t="shared" ca="1" si="114"/>
        <v>109.36631130634518</v>
      </c>
      <c r="AD197" s="73">
        <f t="shared" si="107"/>
        <v>1.0999999999999845</v>
      </c>
      <c r="AE197" s="69">
        <f t="shared" si="119"/>
        <v>0.70000000000000007</v>
      </c>
      <c r="AF197" s="69">
        <f t="shared" si="119"/>
        <v>6.3000000000000007</v>
      </c>
      <c r="AG197" s="78">
        <f t="shared" si="119"/>
        <v>200</v>
      </c>
      <c r="AH197" s="60">
        <f t="shared" si="119"/>
        <v>50</v>
      </c>
      <c r="AI197" s="60">
        <f t="shared" si="119"/>
        <v>315.00000000000006</v>
      </c>
      <c r="AJ197" s="60">
        <f t="shared" si="119"/>
        <v>10315</v>
      </c>
      <c r="AK197" s="60">
        <f t="shared" si="119"/>
        <v>348.94161197863974</v>
      </c>
      <c r="AL197" s="60">
        <f t="shared" si="119"/>
        <v>6.9788322395727951</v>
      </c>
      <c r="AM197" s="60">
        <f t="shared" ca="1" si="119"/>
        <v>-176.3503701818438</v>
      </c>
      <c r="AN197" s="60">
        <f t="shared" ca="1" si="119"/>
        <v>-176.3503701818438</v>
      </c>
      <c r="AO197" s="60">
        <f t="shared" ca="1" si="119"/>
        <v>176.3503701818438</v>
      </c>
      <c r="AP197" s="63">
        <f t="shared" si="85"/>
        <v>35</v>
      </c>
      <c r="AQ197" s="62">
        <f t="shared" si="86"/>
        <v>7.9807565814299117</v>
      </c>
      <c r="AR197" s="62">
        <f t="shared" si="87"/>
        <v>399.03782907149559</v>
      </c>
      <c r="AS197" s="62">
        <f t="shared" si="88"/>
        <v>798.07565814299119</v>
      </c>
      <c r="AT197" s="62">
        <f t="shared" si="89"/>
        <v>-399.03782907149559</v>
      </c>
      <c r="AU197" s="62">
        <f t="shared" si="90"/>
        <v>1995.1891453574781</v>
      </c>
      <c r="AV197" s="62">
        <f t="shared" si="91"/>
        <v>-798.07565814299119</v>
      </c>
      <c r="AW197" s="63">
        <f t="shared" si="103"/>
        <v>1197.1134872144869</v>
      </c>
      <c r="AX197" s="61" t="str">
        <f t="shared" ca="1" si="92"/>
        <v>VINTO</v>
      </c>
      <c r="AY197" s="69">
        <f t="shared" ca="1" si="104"/>
        <v>10138.649629818156</v>
      </c>
      <c r="AZ197" s="51">
        <f t="shared" si="93"/>
        <v>2793.264803500469</v>
      </c>
      <c r="BA197" s="55">
        <f t="shared" ca="1" si="94"/>
        <v>0.28126557053270856</v>
      </c>
      <c r="BB197" s="55">
        <f t="shared" ca="1" si="105"/>
        <v>17.364164440851528</v>
      </c>
      <c r="BC197" s="64">
        <f t="shared" ca="1" si="95"/>
        <v>1128.1718752358468</v>
      </c>
      <c r="BE197" s="52">
        <f t="shared" ca="1" si="96"/>
        <v>1.0999999999999845</v>
      </c>
      <c r="BF197" s="52">
        <f t="shared" ca="1" si="97"/>
        <v>1.0999999999999845</v>
      </c>
      <c r="BG197" s="52" t="str">
        <f t="shared" ca="1" si="98"/>
        <v/>
      </c>
      <c r="BH197" s="52">
        <f t="shared" ca="1" si="99"/>
        <v>1.0999999999999845</v>
      </c>
    </row>
    <row r="198" spans="19:60">
      <c r="S198" s="68">
        <f t="shared" si="118"/>
        <v>7</v>
      </c>
      <c r="T198" s="69">
        <f t="shared" si="118"/>
        <v>2</v>
      </c>
      <c r="U198" s="70">
        <f t="shared" si="112"/>
        <v>5</v>
      </c>
      <c r="V198" s="68">
        <f t="shared" si="117"/>
        <v>2</v>
      </c>
      <c r="W198" s="70">
        <f t="shared" si="117"/>
        <v>7</v>
      </c>
      <c r="X198" s="71">
        <f t="shared" si="117"/>
        <v>0.7142857142857143</v>
      </c>
      <c r="Y198" s="71">
        <f t="shared" si="117"/>
        <v>0.5</v>
      </c>
      <c r="Z198" s="69">
        <f t="shared" si="117"/>
        <v>10000</v>
      </c>
      <c r="AA198" s="69">
        <f t="shared" ca="1" si="117"/>
        <v>9931.0583880213599</v>
      </c>
      <c r="AB198" s="69">
        <f t="shared" ca="1" si="101"/>
        <v>-68.94161197864014</v>
      </c>
      <c r="AC198" s="69">
        <f t="shared" ca="1" si="114"/>
        <v>109.36631130634518</v>
      </c>
      <c r="AD198" s="73">
        <f t="shared" si="107"/>
        <v>0.99999999999998457</v>
      </c>
      <c r="AE198" s="69">
        <f t="shared" si="119"/>
        <v>0.70000000000000007</v>
      </c>
      <c r="AF198" s="69">
        <f t="shared" si="119"/>
        <v>6.3000000000000007</v>
      </c>
      <c r="AG198" s="78">
        <f t="shared" si="119"/>
        <v>200</v>
      </c>
      <c r="AH198" s="60">
        <f t="shared" si="119"/>
        <v>50</v>
      </c>
      <c r="AI198" s="60">
        <f t="shared" si="119"/>
        <v>315.00000000000006</v>
      </c>
      <c r="AJ198" s="60">
        <f t="shared" si="119"/>
        <v>10315</v>
      </c>
      <c r="AK198" s="60">
        <f t="shared" si="119"/>
        <v>348.94161197863974</v>
      </c>
      <c r="AL198" s="60">
        <f t="shared" si="119"/>
        <v>6.9788322395727951</v>
      </c>
      <c r="AM198" s="60">
        <f t="shared" ca="1" si="119"/>
        <v>-176.3503701818438</v>
      </c>
      <c r="AN198" s="60">
        <f t="shared" ca="1" si="119"/>
        <v>-176.3503701818438</v>
      </c>
      <c r="AO198" s="60">
        <f t="shared" ca="1" si="119"/>
        <v>176.3503701818438</v>
      </c>
      <c r="AP198" s="63">
        <f t="shared" si="85"/>
        <v>35</v>
      </c>
      <c r="AQ198" s="62">
        <f t="shared" si="86"/>
        <v>8.6788322395729125</v>
      </c>
      <c r="AR198" s="62">
        <f t="shared" si="87"/>
        <v>433.9416119786456</v>
      </c>
      <c r="AS198" s="62">
        <f t="shared" si="88"/>
        <v>867.88322395729119</v>
      </c>
      <c r="AT198" s="62">
        <f t="shared" si="89"/>
        <v>-433.9416119786456</v>
      </c>
      <c r="AU198" s="62">
        <f t="shared" si="90"/>
        <v>2169.708059893228</v>
      </c>
      <c r="AV198" s="62">
        <f t="shared" si="91"/>
        <v>-867.88322395729119</v>
      </c>
      <c r="AW198" s="63">
        <f t="shared" si="103"/>
        <v>1301.8248359359368</v>
      </c>
      <c r="AX198" s="61" t="str">
        <f t="shared" ca="1" si="92"/>
        <v>VINTO</v>
      </c>
      <c r="AY198" s="69">
        <f t="shared" ca="1" si="104"/>
        <v>10138.649629818156</v>
      </c>
      <c r="AZ198" s="51">
        <f t="shared" si="93"/>
        <v>3037.5912838505192</v>
      </c>
      <c r="BA198" s="55">
        <f t="shared" ca="1" si="94"/>
        <v>0.30586783051385541</v>
      </c>
      <c r="BB198" s="55">
        <f t="shared" ca="1" si="105"/>
        <v>18.883005467572694</v>
      </c>
      <c r="BC198" s="64">
        <f t="shared" ca="1" si="95"/>
        <v>1232.8832239572967</v>
      </c>
      <c r="BE198" s="52">
        <f t="shared" ca="1" si="96"/>
        <v>0.99999999999998457</v>
      </c>
      <c r="BF198" s="52">
        <f t="shared" ca="1" si="97"/>
        <v>0.99999999999998457</v>
      </c>
      <c r="BG198" s="52" t="str">
        <f t="shared" ca="1" si="98"/>
        <v/>
      </c>
      <c r="BH198" s="52">
        <f t="shared" ca="1" si="99"/>
        <v>0.99999999999998457</v>
      </c>
    </row>
    <row r="199" spans="19:60">
      <c r="S199" s="68">
        <f t="shared" si="118"/>
        <v>7</v>
      </c>
      <c r="T199" s="69">
        <f t="shared" si="118"/>
        <v>2</v>
      </c>
      <c r="U199" s="70">
        <f t="shared" si="112"/>
        <v>5</v>
      </c>
      <c r="V199" s="68">
        <f t="shared" si="117"/>
        <v>2</v>
      </c>
      <c r="W199" s="70">
        <f t="shared" si="117"/>
        <v>7</v>
      </c>
      <c r="X199" s="71">
        <f t="shared" si="117"/>
        <v>0.7142857142857143</v>
      </c>
      <c r="Y199" s="71">
        <f t="shared" si="117"/>
        <v>0.5</v>
      </c>
      <c r="Z199" s="69">
        <f t="shared" si="117"/>
        <v>10000</v>
      </c>
      <c r="AA199" s="69">
        <f t="shared" ca="1" si="117"/>
        <v>9931.0583880213599</v>
      </c>
      <c r="AB199" s="69">
        <f t="shared" ca="1" si="101"/>
        <v>-68.94161197864014</v>
      </c>
      <c r="AC199" s="69">
        <f t="shared" ca="1" si="114"/>
        <v>109.36631130634518</v>
      </c>
      <c r="AD199" s="73">
        <f t="shared" si="107"/>
        <v>0.89999999999998459</v>
      </c>
      <c r="AE199" s="69">
        <f t="shared" si="119"/>
        <v>0.70000000000000007</v>
      </c>
      <c r="AF199" s="69">
        <f t="shared" si="119"/>
        <v>6.3000000000000007</v>
      </c>
      <c r="AG199" s="78">
        <f t="shared" si="119"/>
        <v>200</v>
      </c>
      <c r="AH199" s="60">
        <f t="shared" si="119"/>
        <v>50</v>
      </c>
      <c r="AI199" s="60">
        <f t="shared" si="119"/>
        <v>315.00000000000006</v>
      </c>
      <c r="AJ199" s="60">
        <f t="shared" si="119"/>
        <v>10315</v>
      </c>
      <c r="AK199" s="60">
        <f t="shared" si="119"/>
        <v>348.94161197863974</v>
      </c>
      <c r="AL199" s="60">
        <f t="shared" si="119"/>
        <v>6.9788322395727951</v>
      </c>
      <c r="AM199" s="60">
        <f t="shared" ca="1" si="119"/>
        <v>-176.3503701818438</v>
      </c>
      <c r="AN199" s="60">
        <f t="shared" ca="1" si="119"/>
        <v>-176.3503701818438</v>
      </c>
      <c r="AO199" s="60">
        <f t="shared" ca="1" si="119"/>
        <v>176.3503701818438</v>
      </c>
      <c r="AP199" s="63">
        <f t="shared" si="85"/>
        <v>35</v>
      </c>
      <c r="AQ199" s="62">
        <f t="shared" si="86"/>
        <v>9.5320358217476961</v>
      </c>
      <c r="AR199" s="62">
        <f t="shared" si="87"/>
        <v>476.60179108738481</v>
      </c>
      <c r="AS199" s="62">
        <f t="shared" si="88"/>
        <v>953.20358217476962</v>
      </c>
      <c r="AT199" s="62">
        <f t="shared" si="89"/>
        <v>-476.60179108738481</v>
      </c>
      <c r="AU199" s="62">
        <f t="shared" si="90"/>
        <v>2383.0089554369242</v>
      </c>
      <c r="AV199" s="62">
        <f t="shared" si="91"/>
        <v>-953.20358217476962</v>
      </c>
      <c r="AW199" s="63">
        <f t="shared" si="103"/>
        <v>1429.8053732621547</v>
      </c>
      <c r="AX199" s="61" t="str">
        <f t="shared" ca="1" si="92"/>
        <v>VINTO</v>
      </c>
      <c r="AY199" s="69">
        <f t="shared" ca="1" si="104"/>
        <v>10138.649629818156</v>
      </c>
      <c r="AZ199" s="51">
        <f t="shared" si="93"/>
        <v>3336.2125376116937</v>
      </c>
      <c r="BA199" s="55">
        <f t="shared" ca="1" si="94"/>
        <v>0.3359372593797017</v>
      </c>
      <c r="BB199" s="55">
        <f t="shared" ca="1" si="105"/>
        <v>20.739366722454136</v>
      </c>
      <c r="BC199" s="64">
        <f t="shared" ca="1" si="95"/>
        <v>1360.8637612835146</v>
      </c>
      <c r="BE199" s="52">
        <f t="shared" ca="1" si="96"/>
        <v>0.89999999999998459</v>
      </c>
      <c r="BF199" s="52">
        <f t="shared" ca="1" si="97"/>
        <v>0.89999999999998459</v>
      </c>
      <c r="BG199" s="52" t="str">
        <f t="shared" ca="1" si="98"/>
        <v/>
      </c>
      <c r="BH199" s="52">
        <f t="shared" ca="1" si="99"/>
        <v>0.89999999999998459</v>
      </c>
    </row>
    <row r="200" spans="19:60">
      <c r="S200" s="68">
        <f t="shared" si="118"/>
        <v>7</v>
      </c>
      <c r="T200" s="69">
        <f t="shared" si="118"/>
        <v>2</v>
      </c>
      <c r="U200" s="70">
        <f t="shared" ref="U200:U207" si="120">ROUND((1/T200)*S200,0)+1</f>
        <v>5</v>
      </c>
      <c r="V200" s="68">
        <f t="shared" si="117"/>
        <v>2</v>
      </c>
      <c r="W200" s="70">
        <f t="shared" si="117"/>
        <v>7</v>
      </c>
      <c r="X200" s="71">
        <f t="shared" si="117"/>
        <v>0.7142857142857143</v>
      </c>
      <c r="Y200" s="71">
        <f t="shared" si="117"/>
        <v>0.5</v>
      </c>
      <c r="Z200" s="69">
        <f t="shared" si="117"/>
        <v>10000</v>
      </c>
      <c r="AA200" s="69">
        <f t="shared" ca="1" si="117"/>
        <v>9931.0583880213599</v>
      </c>
      <c r="AB200" s="69">
        <f t="shared" ca="1" si="101"/>
        <v>-68.94161197864014</v>
      </c>
      <c r="AC200" s="69">
        <f t="shared" ca="1" si="114"/>
        <v>109.36631130634518</v>
      </c>
      <c r="AD200" s="73">
        <f t="shared" si="107"/>
        <v>0.79999999999998461</v>
      </c>
      <c r="AE200" s="69">
        <f t="shared" si="119"/>
        <v>0.70000000000000007</v>
      </c>
      <c r="AF200" s="69">
        <f t="shared" si="119"/>
        <v>6.3000000000000007</v>
      </c>
      <c r="AG200" s="78">
        <f t="shared" si="119"/>
        <v>200</v>
      </c>
      <c r="AH200" s="60">
        <f t="shared" si="119"/>
        <v>50</v>
      </c>
      <c r="AI200" s="60">
        <f t="shared" si="119"/>
        <v>315.00000000000006</v>
      </c>
      <c r="AJ200" s="60">
        <f t="shared" si="119"/>
        <v>10315</v>
      </c>
      <c r="AK200" s="60">
        <f t="shared" si="119"/>
        <v>348.94161197863974</v>
      </c>
      <c r="AL200" s="60">
        <f t="shared" si="119"/>
        <v>6.9788322395727951</v>
      </c>
      <c r="AM200" s="60">
        <f t="shared" ca="1" si="119"/>
        <v>-176.3503701818438</v>
      </c>
      <c r="AN200" s="60">
        <f t="shared" ca="1" si="119"/>
        <v>-176.3503701818438</v>
      </c>
      <c r="AO200" s="60">
        <f t="shared" ca="1" si="119"/>
        <v>176.3503701818438</v>
      </c>
      <c r="AP200" s="63">
        <f t="shared" ref="AP200:AP207" si="121">AE200*AH200</f>
        <v>35</v>
      </c>
      <c r="AQ200" s="62">
        <f t="shared" ref="AQ200:AQ207" si="122">IF(AL200=0,1,(1+(AL200+AE200)/(AD200*(T200-1))))</f>
        <v>10.598540299466178</v>
      </c>
      <c r="AR200" s="62">
        <f t="shared" ref="AR200:AR207" si="123">IF(AQ200&lt;=0,AH200,AQ200*AH200)</f>
        <v>529.92701497330893</v>
      </c>
      <c r="AS200" s="62">
        <f t="shared" ref="AS200:AS207" si="124">(T200*AR200)</f>
        <v>1059.8540299466179</v>
      </c>
      <c r="AT200" s="62">
        <f t="shared" ref="AT200:AT207" si="125">-AR200</f>
        <v>-529.92701497330893</v>
      </c>
      <c r="AU200" s="62">
        <f t="shared" ref="AU200:AU207" si="126">(AS200+AT200)*U200</f>
        <v>2649.6350748665445</v>
      </c>
      <c r="AV200" s="62">
        <f t="shared" ref="AV200:AV207" si="127">AT200*V200</f>
        <v>-1059.8540299466179</v>
      </c>
      <c r="AW200" s="63">
        <f t="shared" si="103"/>
        <v>1589.7810449199267</v>
      </c>
      <c r="AX200" s="61" t="str">
        <f t="shared" ref="AX200:AX207" ca="1" si="128">IF(AY200+AW200&gt;AJ200,"VINTO","")</f>
        <v>VINTO</v>
      </c>
      <c r="AY200" s="69">
        <f t="shared" ca="1" si="104"/>
        <v>10138.649629818156</v>
      </c>
      <c r="AZ200" s="51">
        <f t="shared" ref="AZ200:AZ207" si="129">AR200*W200</f>
        <v>3709.4891048131626</v>
      </c>
      <c r="BA200" s="55">
        <f t="shared" ref="BA200:BA207" ca="1" si="130">IFERROR(AZ200/AA200,0)</f>
        <v>0.37352404546200962</v>
      </c>
      <c r="BB200" s="55">
        <f t="shared" ca="1" si="105"/>
        <v>23.059818291055933</v>
      </c>
      <c r="BC200" s="64">
        <f t="shared" ref="BC200:BC207" ca="1" si="131">AW200+AB200</f>
        <v>1520.8394329412865</v>
      </c>
      <c r="BE200" s="52">
        <f t="shared" ref="BE200:BE207" ca="1" si="132">IF(((AR200-AC200)/AC200)&gt;=BE$4,AD200,"")</f>
        <v>0.79999999999998461</v>
      </c>
      <c r="BF200" s="52">
        <f t="shared" ref="BF200:BF207" ca="1" si="133">IF(AX200="","",AD200)</f>
        <v>0.79999999999998461</v>
      </c>
      <c r="BG200" s="52" t="str">
        <f t="shared" ref="BG200:BG207" ca="1" si="134">IF(BA200&lt;=BG$4,AD200,"")</f>
        <v/>
      </c>
      <c r="BH200" s="52">
        <f t="shared" ref="BH200:BH207" ca="1" si="135">IF(BB200&gt;=BH$4,AD200,"")</f>
        <v>0.79999999999998461</v>
      </c>
    </row>
    <row r="201" spans="19:60">
      <c r="S201" s="68">
        <f t="shared" si="118"/>
        <v>7</v>
      </c>
      <c r="T201" s="69">
        <f t="shared" si="118"/>
        <v>2</v>
      </c>
      <c r="U201" s="70">
        <f t="shared" si="120"/>
        <v>5</v>
      </c>
      <c r="V201" s="68">
        <f t="shared" ref="V201:AA207" si="136">V200</f>
        <v>2</v>
      </c>
      <c r="W201" s="70">
        <f t="shared" si="136"/>
        <v>7</v>
      </c>
      <c r="X201" s="71">
        <f t="shared" si="136"/>
        <v>0.7142857142857143</v>
      </c>
      <c r="Y201" s="71">
        <f t="shared" si="136"/>
        <v>0.5</v>
      </c>
      <c r="Z201" s="69">
        <f t="shared" si="136"/>
        <v>10000</v>
      </c>
      <c r="AA201" s="69">
        <f t="shared" ca="1" si="136"/>
        <v>9931.0583880213599</v>
      </c>
      <c r="AB201" s="69">
        <f t="shared" ref="AB201:AB207" ca="1" si="137">AA201-Z201</f>
        <v>-68.94161197864014</v>
      </c>
      <c r="AC201" s="69">
        <f t="shared" ref="AC201:AC207" ca="1" si="138">AC200</f>
        <v>109.36631130634518</v>
      </c>
      <c r="AD201" s="73">
        <f t="shared" si="107"/>
        <v>0.69999999999998463</v>
      </c>
      <c r="AE201" s="69">
        <f t="shared" si="119"/>
        <v>0.70000000000000007</v>
      </c>
      <c r="AF201" s="69">
        <f t="shared" si="119"/>
        <v>6.3000000000000007</v>
      </c>
      <c r="AG201" s="78">
        <f t="shared" si="119"/>
        <v>200</v>
      </c>
      <c r="AH201" s="60">
        <f t="shared" si="119"/>
        <v>50</v>
      </c>
      <c r="AI201" s="60">
        <f t="shared" si="119"/>
        <v>315.00000000000006</v>
      </c>
      <c r="AJ201" s="60">
        <f t="shared" si="119"/>
        <v>10315</v>
      </c>
      <c r="AK201" s="60">
        <f t="shared" si="119"/>
        <v>348.94161197863974</v>
      </c>
      <c r="AL201" s="60">
        <f t="shared" si="119"/>
        <v>6.9788322395727951</v>
      </c>
      <c r="AM201" s="60">
        <f t="shared" ca="1" si="119"/>
        <v>-176.3503701818438</v>
      </c>
      <c r="AN201" s="60">
        <f t="shared" ca="1" si="119"/>
        <v>-176.3503701818438</v>
      </c>
      <c r="AO201" s="60">
        <f t="shared" ca="1" si="119"/>
        <v>176.3503701818438</v>
      </c>
      <c r="AP201" s="63">
        <f t="shared" si="121"/>
        <v>35</v>
      </c>
      <c r="AQ201" s="62">
        <f t="shared" si="122"/>
        <v>11.969760342247092</v>
      </c>
      <c r="AR201" s="62">
        <f t="shared" si="123"/>
        <v>598.48801711235456</v>
      </c>
      <c r="AS201" s="62">
        <f t="shared" si="124"/>
        <v>1196.9760342247091</v>
      </c>
      <c r="AT201" s="62">
        <f t="shared" si="125"/>
        <v>-598.48801711235456</v>
      </c>
      <c r="AU201" s="62">
        <f t="shared" si="126"/>
        <v>2992.4400855617728</v>
      </c>
      <c r="AV201" s="62">
        <f t="shared" si="127"/>
        <v>-1196.9760342247091</v>
      </c>
      <c r="AW201" s="63">
        <f t="shared" ref="AW201:AW207" si="139">SUM(AU201:AV201)</f>
        <v>1795.4640513370637</v>
      </c>
      <c r="AX201" s="61" t="str">
        <f t="shared" ca="1" si="128"/>
        <v>VINTO</v>
      </c>
      <c r="AY201" s="69">
        <f t="shared" ref="AY201:AY207" ca="1" si="140">AY200</f>
        <v>10138.649629818156</v>
      </c>
      <c r="AZ201" s="51">
        <f t="shared" si="129"/>
        <v>4189.4161197864814</v>
      </c>
      <c r="BA201" s="55">
        <f t="shared" ca="1" si="130"/>
        <v>0.42184991328212001</v>
      </c>
      <c r="BB201" s="55">
        <f t="shared" ref="BB201:BB207" ca="1" si="141">IFERROR(AW201/ABS(AB201),0)</f>
        <v>26.043256022115411</v>
      </c>
      <c r="BC201" s="64">
        <f t="shared" ca="1" si="131"/>
        <v>1726.5224393584235</v>
      </c>
      <c r="BE201" s="52">
        <f t="shared" ca="1" si="132"/>
        <v>0.69999999999998463</v>
      </c>
      <c r="BF201" s="52">
        <f t="shared" ca="1" si="133"/>
        <v>0.69999999999998463</v>
      </c>
      <c r="BG201" s="52" t="str">
        <f t="shared" ca="1" si="134"/>
        <v/>
      </c>
      <c r="BH201" s="52">
        <f t="shared" ca="1" si="135"/>
        <v>0.69999999999998463</v>
      </c>
    </row>
    <row r="202" spans="19:60">
      <c r="S202" s="68">
        <f t="shared" ref="S202:T207" si="142">S201</f>
        <v>7</v>
      </c>
      <c r="T202" s="69">
        <f t="shared" si="142"/>
        <v>2</v>
      </c>
      <c r="U202" s="70">
        <f t="shared" si="120"/>
        <v>5</v>
      </c>
      <c r="V202" s="68">
        <f t="shared" si="136"/>
        <v>2</v>
      </c>
      <c r="W202" s="70">
        <f t="shared" si="136"/>
        <v>7</v>
      </c>
      <c r="X202" s="71">
        <f t="shared" si="136"/>
        <v>0.7142857142857143</v>
      </c>
      <c r="Y202" s="71">
        <f t="shared" si="136"/>
        <v>0.5</v>
      </c>
      <c r="Z202" s="69">
        <f t="shared" si="136"/>
        <v>10000</v>
      </c>
      <c r="AA202" s="69">
        <f t="shared" ca="1" si="136"/>
        <v>9931.0583880213599</v>
      </c>
      <c r="AB202" s="69">
        <f t="shared" ca="1" si="137"/>
        <v>-68.94161197864014</v>
      </c>
      <c r="AC202" s="69">
        <f t="shared" ca="1" si="138"/>
        <v>109.36631130634518</v>
      </c>
      <c r="AD202" s="73">
        <f t="shared" ref="AD202:AD207" si="143">AD201-0.1</f>
        <v>0.59999999999998466</v>
      </c>
      <c r="AE202" s="69">
        <f t="shared" ref="AE202:AO207" si="144">AE201</f>
        <v>0.70000000000000007</v>
      </c>
      <c r="AF202" s="69">
        <f t="shared" si="144"/>
        <v>6.3000000000000007</v>
      </c>
      <c r="AG202" s="78">
        <f t="shared" si="144"/>
        <v>200</v>
      </c>
      <c r="AH202" s="60">
        <f t="shared" si="144"/>
        <v>50</v>
      </c>
      <c r="AI202" s="60">
        <f t="shared" si="144"/>
        <v>315.00000000000006</v>
      </c>
      <c r="AJ202" s="60">
        <f t="shared" si="144"/>
        <v>10315</v>
      </c>
      <c r="AK202" s="60">
        <f t="shared" si="144"/>
        <v>348.94161197863974</v>
      </c>
      <c r="AL202" s="60">
        <f t="shared" si="144"/>
        <v>6.9788322395727951</v>
      </c>
      <c r="AM202" s="60">
        <f t="shared" ca="1" si="144"/>
        <v>-176.3503701818438</v>
      </c>
      <c r="AN202" s="60">
        <f t="shared" ca="1" si="144"/>
        <v>-176.3503701818438</v>
      </c>
      <c r="AO202" s="60">
        <f t="shared" ca="1" si="144"/>
        <v>176.3503701818438</v>
      </c>
      <c r="AP202" s="63">
        <f t="shared" si="121"/>
        <v>35</v>
      </c>
      <c r="AQ202" s="62">
        <f t="shared" si="122"/>
        <v>13.798053732621653</v>
      </c>
      <c r="AR202" s="62">
        <f t="shared" si="123"/>
        <v>689.9026866310827</v>
      </c>
      <c r="AS202" s="62">
        <f t="shared" si="124"/>
        <v>1379.8053732621654</v>
      </c>
      <c r="AT202" s="62">
        <f t="shared" si="125"/>
        <v>-689.9026866310827</v>
      </c>
      <c r="AU202" s="62">
        <f t="shared" si="126"/>
        <v>3449.5134331554136</v>
      </c>
      <c r="AV202" s="62">
        <f t="shared" si="127"/>
        <v>-1379.8053732621654</v>
      </c>
      <c r="AW202" s="63">
        <f t="shared" si="139"/>
        <v>2069.708059893248</v>
      </c>
      <c r="AX202" s="61" t="str">
        <f t="shared" ca="1" si="128"/>
        <v>VINTO</v>
      </c>
      <c r="AY202" s="69">
        <f t="shared" ca="1" si="140"/>
        <v>10138.649629818156</v>
      </c>
      <c r="AZ202" s="51">
        <f t="shared" si="129"/>
        <v>4829.3188064175793</v>
      </c>
      <c r="BA202" s="55">
        <f t="shared" ca="1" si="130"/>
        <v>0.4862844037089345</v>
      </c>
      <c r="BB202" s="55">
        <f t="shared" ca="1" si="141"/>
        <v>30.021172996861402</v>
      </c>
      <c r="BC202" s="64">
        <f t="shared" ca="1" si="131"/>
        <v>2000.7664479146079</v>
      </c>
      <c r="BE202" s="52">
        <f t="shared" ca="1" si="132"/>
        <v>0.59999999999998466</v>
      </c>
      <c r="BF202" s="52">
        <f t="shared" ca="1" si="133"/>
        <v>0.59999999999998466</v>
      </c>
      <c r="BG202" s="52" t="str">
        <f t="shared" ca="1" si="134"/>
        <v/>
      </c>
      <c r="BH202" s="52">
        <f t="shared" ca="1" si="135"/>
        <v>0.59999999999998466</v>
      </c>
    </row>
    <row r="203" spans="19:60">
      <c r="S203" s="68">
        <f t="shared" si="142"/>
        <v>7</v>
      </c>
      <c r="T203" s="69">
        <f t="shared" si="142"/>
        <v>2</v>
      </c>
      <c r="U203" s="70">
        <f t="shared" si="120"/>
        <v>5</v>
      </c>
      <c r="V203" s="68">
        <f t="shared" si="136"/>
        <v>2</v>
      </c>
      <c r="W203" s="70">
        <f t="shared" si="136"/>
        <v>7</v>
      </c>
      <c r="X203" s="71">
        <f t="shared" si="136"/>
        <v>0.7142857142857143</v>
      </c>
      <c r="Y203" s="71">
        <f t="shared" si="136"/>
        <v>0.5</v>
      </c>
      <c r="Z203" s="69">
        <f t="shared" si="136"/>
        <v>10000</v>
      </c>
      <c r="AA203" s="69">
        <f t="shared" ca="1" si="136"/>
        <v>9931.0583880213599</v>
      </c>
      <c r="AB203" s="69">
        <f t="shared" ca="1" si="137"/>
        <v>-68.94161197864014</v>
      </c>
      <c r="AC203" s="69">
        <f t="shared" ca="1" si="138"/>
        <v>109.36631130634518</v>
      </c>
      <c r="AD203" s="73">
        <f t="shared" si="143"/>
        <v>0.49999999999998468</v>
      </c>
      <c r="AE203" s="69">
        <f t="shared" si="144"/>
        <v>0.70000000000000007</v>
      </c>
      <c r="AF203" s="69">
        <f t="shared" si="144"/>
        <v>6.3000000000000007</v>
      </c>
      <c r="AG203" s="78">
        <f t="shared" si="144"/>
        <v>200</v>
      </c>
      <c r="AH203" s="60">
        <f t="shared" si="144"/>
        <v>50</v>
      </c>
      <c r="AI203" s="60">
        <f t="shared" si="144"/>
        <v>315.00000000000006</v>
      </c>
      <c r="AJ203" s="60">
        <f t="shared" si="144"/>
        <v>10315</v>
      </c>
      <c r="AK203" s="60">
        <f t="shared" si="144"/>
        <v>348.94161197863974</v>
      </c>
      <c r="AL203" s="60">
        <f t="shared" si="144"/>
        <v>6.9788322395727951</v>
      </c>
      <c r="AM203" s="60">
        <f t="shared" ca="1" si="144"/>
        <v>-176.3503701818438</v>
      </c>
      <c r="AN203" s="60">
        <f t="shared" ca="1" si="144"/>
        <v>-176.3503701818438</v>
      </c>
      <c r="AO203" s="60">
        <f t="shared" ca="1" si="144"/>
        <v>176.3503701818438</v>
      </c>
      <c r="AP203" s="63">
        <f t="shared" si="121"/>
        <v>35</v>
      </c>
      <c r="AQ203" s="62">
        <f t="shared" si="122"/>
        <v>16.357664479146059</v>
      </c>
      <c r="AR203" s="62">
        <f t="shared" si="123"/>
        <v>817.88322395730302</v>
      </c>
      <c r="AS203" s="62">
        <f t="shared" si="124"/>
        <v>1635.766447914606</v>
      </c>
      <c r="AT203" s="62">
        <f t="shared" si="125"/>
        <v>-817.88322395730302</v>
      </c>
      <c r="AU203" s="62">
        <f t="shared" si="126"/>
        <v>4089.4161197865151</v>
      </c>
      <c r="AV203" s="62">
        <f t="shared" si="127"/>
        <v>-1635.766447914606</v>
      </c>
      <c r="AW203" s="63">
        <f t="shared" si="139"/>
        <v>2453.649671871909</v>
      </c>
      <c r="AX203" s="61" t="str">
        <f t="shared" ca="1" si="128"/>
        <v>VINTO</v>
      </c>
      <c r="AY203" s="69">
        <f t="shared" ca="1" si="140"/>
        <v>10138.649629818156</v>
      </c>
      <c r="AZ203" s="51">
        <f t="shared" si="129"/>
        <v>5725.1825677011211</v>
      </c>
      <c r="BA203" s="55">
        <f t="shared" ca="1" si="130"/>
        <v>0.57649269030647521</v>
      </c>
      <c r="BB203" s="55">
        <f t="shared" ca="1" si="141"/>
        <v>35.590256761505835</v>
      </c>
      <c r="BC203" s="64">
        <f t="shared" ca="1" si="131"/>
        <v>2384.7080598932689</v>
      </c>
      <c r="BE203" s="52">
        <f t="shared" ca="1" si="132"/>
        <v>0.49999999999998468</v>
      </c>
      <c r="BF203" s="52">
        <f t="shared" ca="1" si="133"/>
        <v>0.49999999999998468</v>
      </c>
      <c r="BG203" s="52" t="str">
        <f t="shared" ca="1" si="134"/>
        <v/>
      </c>
      <c r="BH203" s="52">
        <f t="shared" ca="1" si="135"/>
        <v>0.49999999999998468</v>
      </c>
    </row>
    <row r="204" spans="19:60">
      <c r="S204" s="68">
        <f t="shared" si="142"/>
        <v>7</v>
      </c>
      <c r="T204" s="69">
        <f t="shared" si="142"/>
        <v>2</v>
      </c>
      <c r="U204" s="70">
        <f t="shared" si="120"/>
        <v>5</v>
      </c>
      <c r="V204" s="68">
        <f t="shared" si="136"/>
        <v>2</v>
      </c>
      <c r="W204" s="70">
        <f t="shared" si="136"/>
        <v>7</v>
      </c>
      <c r="X204" s="71">
        <f t="shared" si="136"/>
        <v>0.7142857142857143</v>
      </c>
      <c r="Y204" s="71">
        <f t="shared" si="136"/>
        <v>0.5</v>
      </c>
      <c r="Z204" s="69">
        <f t="shared" si="136"/>
        <v>10000</v>
      </c>
      <c r="AA204" s="69">
        <f t="shared" ca="1" si="136"/>
        <v>9931.0583880213599</v>
      </c>
      <c r="AB204" s="69">
        <f t="shared" ca="1" si="137"/>
        <v>-68.94161197864014</v>
      </c>
      <c r="AC204" s="69">
        <f t="shared" ca="1" si="138"/>
        <v>109.36631130634518</v>
      </c>
      <c r="AD204" s="73">
        <f t="shared" si="143"/>
        <v>0.3999999999999847</v>
      </c>
      <c r="AE204" s="69">
        <f t="shared" si="144"/>
        <v>0.70000000000000007</v>
      </c>
      <c r="AF204" s="69">
        <f t="shared" si="144"/>
        <v>6.3000000000000007</v>
      </c>
      <c r="AG204" s="78">
        <f t="shared" si="144"/>
        <v>200</v>
      </c>
      <c r="AH204" s="60">
        <f t="shared" si="144"/>
        <v>50</v>
      </c>
      <c r="AI204" s="60">
        <f t="shared" si="144"/>
        <v>315.00000000000006</v>
      </c>
      <c r="AJ204" s="60">
        <f t="shared" si="144"/>
        <v>10315</v>
      </c>
      <c r="AK204" s="60">
        <f t="shared" si="144"/>
        <v>348.94161197863974</v>
      </c>
      <c r="AL204" s="60">
        <f t="shared" si="144"/>
        <v>6.9788322395727951</v>
      </c>
      <c r="AM204" s="60">
        <f t="shared" ca="1" si="144"/>
        <v>-176.3503701818438</v>
      </c>
      <c r="AN204" s="60">
        <f t="shared" ca="1" si="144"/>
        <v>-176.3503701818438</v>
      </c>
      <c r="AO204" s="60">
        <f t="shared" ca="1" si="144"/>
        <v>176.3503701818438</v>
      </c>
      <c r="AP204" s="63">
        <f t="shared" si="121"/>
        <v>35</v>
      </c>
      <c r="AQ204" s="62">
        <f t="shared" si="122"/>
        <v>20.197080598932722</v>
      </c>
      <c r="AR204" s="62">
        <f t="shared" si="123"/>
        <v>1009.854029946636</v>
      </c>
      <c r="AS204" s="62">
        <f t="shared" si="124"/>
        <v>2019.7080598932721</v>
      </c>
      <c r="AT204" s="62">
        <f t="shared" si="125"/>
        <v>-1009.854029946636</v>
      </c>
      <c r="AU204" s="62">
        <f t="shared" si="126"/>
        <v>5049.27014973318</v>
      </c>
      <c r="AV204" s="62">
        <f t="shared" si="127"/>
        <v>-2019.7080598932721</v>
      </c>
      <c r="AW204" s="63">
        <f t="shared" si="139"/>
        <v>3029.5620898399079</v>
      </c>
      <c r="AX204" s="61" t="str">
        <f t="shared" ca="1" si="128"/>
        <v>VINTO</v>
      </c>
      <c r="AY204" s="69">
        <f t="shared" ca="1" si="140"/>
        <v>10138.649629818156</v>
      </c>
      <c r="AZ204" s="51">
        <f t="shared" si="129"/>
        <v>7068.9782096264526</v>
      </c>
      <c r="BA204" s="55">
        <f t="shared" ca="1" si="130"/>
        <v>0.7118051202027883</v>
      </c>
      <c r="BB204" s="55">
        <f t="shared" ca="1" si="141"/>
        <v>43.943882408472597</v>
      </c>
      <c r="BC204" s="64">
        <f t="shared" ca="1" si="131"/>
        <v>2960.6204778612678</v>
      </c>
      <c r="BE204" s="52">
        <f t="shared" ca="1" si="132"/>
        <v>0.3999999999999847</v>
      </c>
      <c r="BF204" s="52">
        <f t="shared" ca="1" si="133"/>
        <v>0.3999999999999847</v>
      </c>
      <c r="BG204" s="52" t="str">
        <f t="shared" ca="1" si="134"/>
        <v/>
      </c>
      <c r="BH204" s="52">
        <f t="shared" ca="1" si="135"/>
        <v>0.3999999999999847</v>
      </c>
    </row>
    <row r="205" spans="19:60">
      <c r="S205" s="68">
        <f t="shared" si="142"/>
        <v>7</v>
      </c>
      <c r="T205" s="69">
        <f t="shared" si="142"/>
        <v>2</v>
      </c>
      <c r="U205" s="70">
        <f t="shared" si="120"/>
        <v>5</v>
      </c>
      <c r="V205" s="68">
        <f t="shared" si="136"/>
        <v>2</v>
      </c>
      <c r="W205" s="70">
        <f t="shared" si="136"/>
        <v>7</v>
      </c>
      <c r="X205" s="71">
        <f t="shared" si="136"/>
        <v>0.7142857142857143</v>
      </c>
      <c r="Y205" s="71">
        <f t="shared" si="136"/>
        <v>0.5</v>
      </c>
      <c r="Z205" s="69">
        <f t="shared" si="136"/>
        <v>10000</v>
      </c>
      <c r="AA205" s="69">
        <f t="shared" ca="1" si="136"/>
        <v>9931.0583880213599</v>
      </c>
      <c r="AB205" s="69">
        <f t="shared" ca="1" si="137"/>
        <v>-68.94161197864014</v>
      </c>
      <c r="AC205" s="69">
        <f t="shared" ca="1" si="138"/>
        <v>109.36631130634518</v>
      </c>
      <c r="AD205" s="73">
        <f t="shared" si="143"/>
        <v>0.29999999999998472</v>
      </c>
      <c r="AE205" s="69">
        <f t="shared" si="144"/>
        <v>0.70000000000000007</v>
      </c>
      <c r="AF205" s="69">
        <f t="shared" si="144"/>
        <v>6.3000000000000007</v>
      </c>
      <c r="AG205" s="78">
        <f t="shared" si="144"/>
        <v>200</v>
      </c>
      <c r="AH205" s="60">
        <f t="shared" si="144"/>
        <v>50</v>
      </c>
      <c r="AI205" s="60">
        <f t="shared" si="144"/>
        <v>315.00000000000006</v>
      </c>
      <c r="AJ205" s="60">
        <f t="shared" si="144"/>
        <v>10315</v>
      </c>
      <c r="AK205" s="60">
        <f t="shared" si="144"/>
        <v>348.94161197863974</v>
      </c>
      <c r="AL205" s="60">
        <f t="shared" si="144"/>
        <v>6.9788322395727951</v>
      </c>
      <c r="AM205" s="60">
        <f t="shared" ca="1" si="144"/>
        <v>-176.3503701818438</v>
      </c>
      <c r="AN205" s="60">
        <f t="shared" ca="1" si="144"/>
        <v>-176.3503701818438</v>
      </c>
      <c r="AO205" s="60">
        <f t="shared" ca="1" si="144"/>
        <v>176.3503701818438</v>
      </c>
      <c r="AP205" s="63">
        <f t="shared" si="121"/>
        <v>35</v>
      </c>
      <c r="AQ205" s="62">
        <f t="shared" si="122"/>
        <v>26.596107465243954</v>
      </c>
      <c r="AR205" s="62">
        <f t="shared" si="123"/>
        <v>1329.8053732621977</v>
      </c>
      <c r="AS205" s="62">
        <f t="shared" si="124"/>
        <v>2659.6107465243954</v>
      </c>
      <c r="AT205" s="62">
        <f t="shared" si="125"/>
        <v>-1329.8053732621977</v>
      </c>
      <c r="AU205" s="62">
        <f t="shared" si="126"/>
        <v>6649.0268663109882</v>
      </c>
      <c r="AV205" s="62">
        <f t="shared" si="127"/>
        <v>-2659.6107465243954</v>
      </c>
      <c r="AW205" s="63">
        <f t="shared" si="139"/>
        <v>3989.4161197865928</v>
      </c>
      <c r="AX205" s="61" t="str">
        <f t="shared" ca="1" si="128"/>
        <v>VINTO</v>
      </c>
      <c r="AY205" s="69">
        <f t="shared" ca="1" si="140"/>
        <v>10138.649629818156</v>
      </c>
      <c r="AZ205" s="51">
        <f t="shared" si="129"/>
        <v>9308.6376128353841</v>
      </c>
      <c r="BA205" s="55">
        <f t="shared" ca="1" si="130"/>
        <v>0.93732583669664782</v>
      </c>
      <c r="BB205" s="55">
        <f t="shared" ca="1" si="141"/>
        <v>57.866591820084146</v>
      </c>
      <c r="BC205" s="64">
        <f t="shared" ca="1" si="131"/>
        <v>3920.4745078079527</v>
      </c>
      <c r="BE205" s="52">
        <f t="shared" ca="1" si="132"/>
        <v>0.29999999999998472</v>
      </c>
      <c r="BF205" s="52">
        <f t="shared" ca="1" si="133"/>
        <v>0.29999999999998472</v>
      </c>
      <c r="BG205" s="52" t="str">
        <f t="shared" ca="1" si="134"/>
        <v/>
      </c>
      <c r="BH205" s="52">
        <f t="shared" ca="1" si="135"/>
        <v>0.29999999999998472</v>
      </c>
    </row>
    <row r="206" spans="19:60">
      <c r="S206" s="68">
        <f t="shared" si="142"/>
        <v>7</v>
      </c>
      <c r="T206" s="69">
        <f t="shared" si="142"/>
        <v>2</v>
      </c>
      <c r="U206" s="70">
        <f t="shared" si="120"/>
        <v>5</v>
      </c>
      <c r="V206" s="68">
        <f t="shared" si="136"/>
        <v>2</v>
      </c>
      <c r="W206" s="70">
        <f t="shared" si="136"/>
        <v>7</v>
      </c>
      <c r="X206" s="71">
        <f t="shared" si="136"/>
        <v>0.7142857142857143</v>
      </c>
      <c r="Y206" s="71">
        <f t="shared" si="136"/>
        <v>0.5</v>
      </c>
      <c r="Z206" s="69">
        <f t="shared" si="136"/>
        <v>10000</v>
      </c>
      <c r="AA206" s="69">
        <f t="shared" ca="1" si="136"/>
        <v>9931.0583880213599</v>
      </c>
      <c r="AB206" s="69">
        <f t="shared" ca="1" si="137"/>
        <v>-68.94161197864014</v>
      </c>
      <c r="AC206" s="69">
        <f t="shared" ca="1" si="138"/>
        <v>109.36631130634518</v>
      </c>
      <c r="AD206" s="73">
        <f t="shared" si="143"/>
        <v>0.19999999999998472</v>
      </c>
      <c r="AE206" s="69">
        <f t="shared" si="144"/>
        <v>0.70000000000000007</v>
      </c>
      <c r="AF206" s="69">
        <f t="shared" si="144"/>
        <v>6.3000000000000007</v>
      </c>
      <c r="AG206" s="78">
        <f t="shared" si="144"/>
        <v>200</v>
      </c>
      <c r="AH206" s="60">
        <f t="shared" si="144"/>
        <v>50</v>
      </c>
      <c r="AI206" s="60">
        <f t="shared" si="144"/>
        <v>315.00000000000006</v>
      </c>
      <c r="AJ206" s="60">
        <f t="shared" si="144"/>
        <v>10315</v>
      </c>
      <c r="AK206" s="60">
        <f t="shared" si="144"/>
        <v>348.94161197863974</v>
      </c>
      <c r="AL206" s="60">
        <f t="shared" si="144"/>
        <v>6.9788322395727951</v>
      </c>
      <c r="AM206" s="60">
        <f t="shared" ca="1" si="144"/>
        <v>-176.3503701818438</v>
      </c>
      <c r="AN206" s="60">
        <f t="shared" ca="1" si="144"/>
        <v>-176.3503701818438</v>
      </c>
      <c r="AO206" s="60">
        <f t="shared" ca="1" si="144"/>
        <v>176.3503701818438</v>
      </c>
      <c r="AP206" s="63">
        <f t="shared" si="121"/>
        <v>35</v>
      </c>
      <c r="AQ206" s="62">
        <f t="shared" si="122"/>
        <v>39.394161197866907</v>
      </c>
      <c r="AR206" s="62">
        <f t="shared" si="123"/>
        <v>1969.7080598933453</v>
      </c>
      <c r="AS206" s="62">
        <f t="shared" si="124"/>
        <v>3939.4161197866906</v>
      </c>
      <c r="AT206" s="62">
        <f t="shared" si="125"/>
        <v>-1969.7080598933453</v>
      </c>
      <c r="AU206" s="62">
        <f t="shared" si="126"/>
        <v>9848.5402994667274</v>
      </c>
      <c r="AV206" s="62">
        <f t="shared" si="127"/>
        <v>-3939.4161197866906</v>
      </c>
      <c r="AW206" s="63">
        <f t="shared" si="139"/>
        <v>5909.1241796800368</v>
      </c>
      <c r="AX206" s="61" t="str">
        <f t="shared" ca="1" si="128"/>
        <v>VINTO</v>
      </c>
      <c r="AY206" s="69">
        <f t="shared" ca="1" si="140"/>
        <v>10138.649629818156</v>
      </c>
      <c r="AZ206" s="51">
        <f t="shared" si="129"/>
        <v>13787.956419253416</v>
      </c>
      <c r="BA206" s="55">
        <f t="shared" ca="1" si="130"/>
        <v>1.3883672696843841</v>
      </c>
      <c r="BB206" s="55">
        <f t="shared" ca="1" si="141"/>
        <v>85.712010643308332</v>
      </c>
      <c r="BC206" s="64">
        <f t="shared" ca="1" si="131"/>
        <v>5840.1825677013967</v>
      </c>
      <c r="BE206" s="52">
        <f t="shared" ca="1" si="132"/>
        <v>0.19999999999998472</v>
      </c>
      <c r="BF206" s="52">
        <f t="shared" ca="1" si="133"/>
        <v>0.19999999999998472</v>
      </c>
      <c r="BG206" s="52" t="str">
        <f t="shared" ca="1" si="134"/>
        <v/>
      </c>
      <c r="BH206" s="52">
        <f t="shared" ca="1" si="135"/>
        <v>0.19999999999998472</v>
      </c>
    </row>
    <row r="207" spans="19:60">
      <c r="S207" s="68">
        <f t="shared" si="142"/>
        <v>7</v>
      </c>
      <c r="T207" s="69">
        <f t="shared" si="142"/>
        <v>2</v>
      </c>
      <c r="U207" s="70">
        <f t="shared" si="120"/>
        <v>5</v>
      </c>
      <c r="V207" s="68">
        <f t="shared" si="136"/>
        <v>2</v>
      </c>
      <c r="W207" s="70">
        <f t="shared" si="136"/>
        <v>7</v>
      </c>
      <c r="X207" s="71">
        <f t="shared" si="136"/>
        <v>0.7142857142857143</v>
      </c>
      <c r="Y207" s="71">
        <f t="shared" si="136"/>
        <v>0.5</v>
      </c>
      <c r="Z207" s="69">
        <f t="shared" si="136"/>
        <v>10000</v>
      </c>
      <c r="AA207" s="69">
        <f t="shared" ca="1" si="136"/>
        <v>9931.0583880213599</v>
      </c>
      <c r="AB207" s="69">
        <f t="shared" ca="1" si="137"/>
        <v>-68.94161197864014</v>
      </c>
      <c r="AC207" s="69">
        <f t="shared" ca="1" si="138"/>
        <v>109.36631130634518</v>
      </c>
      <c r="AD207" s="73">
        <f t="shared" si="143"/>
        <v>9.9999999999984712E-2</v>
      </c>
      <c r="AE207" s="69">
        <f t="shared" si="144"/>
        <v>0.70000000000000007</v>
      </c>
      <c r="AF207" s="69">
        <f t="shared" si="144"/>
        <v>6.3000000000000007</v>
      </c>
      <c r="AG207" s="78">
        <f t="shared" si="144"/>
        <v>200</v>
      </c>
      <c r="AH207" s="60">
        <f t="shared" si="144"/>
        <v>50</v>
      </c>
      <c r="AI207" s="60">
        <f t="shared" si="144"/>
        <v>315.00000000000006</v>
      </c>
      <c r="AJ207" s="60">
        <f t="shared" si="144"/>
        <v>10315</v>
      </c>
      <c r="AK207" s="60">
        <f t="shared" si="144"/>
        <v>348.94161197863974</v>
      </c>
      <c r="AL207" s="60">
        <f t="shared" si="144"/>
        <v>6.9788322395727951</v>
      </c>
      <c r="AM207" s="60">
        <f t="shared" ca="1" si="144"/>
        <v>-176.3503701818438</v>
      </c>
      <c r="AN207" s="60">
        <f t="shared" ca="1" si="144"/>
        <v>-176.3503701818438</v>
      </c>
      <c r="AO207" s="60">
        <f t="shared" ca="1" si="144"/>
        <v>176.3503701818438</v>
      </c>
      <c r="AP207" s="63">
        <f t="shared" si="121"/>
        <v>35</v>
      </c>
      <c r="AQ207" s="62">
        <f t="shared" si="122"/>
        <v>77.788322395739698</v>
      </c>
      <c r="AR207" s="62">
        <f t="shared" si="123"/>
        <v>3889.4161197869848</v>
      </c>
      <c r="AS207" s="62">
        <f t="shared" si="124"/>
        <v>7778.8322395739697</v>
      </c>
      <c r="AT207" s="62">
        <f t="shared" si="125"/>
        <v>-3889.4161197869848</v>
      </c>
      <c r="AU207" s="62">
        <f t="shared" si="126"/>
        <v>19447.080598934925</v>
      </c>
      <c r="AV207" s="62">
        <f t="shared" si="127"/>
        <v>-7778.8322395739697</v>
      </c>
      <c r="AW207" s="63">
        <f t="shared" si="139"/>
        <v>11668.248359360954</v>
      </c>
      <c r="AX207" s="61" t="str">
        <f t="shared" ca="1" si="128"/>
        <v>VINTO</v>
      </c>
      <c r="AY207" s="69">
        <f t="shared" ca="1" si="140"/>
        <v>10138.649629818156</v>
      </c>
      <c r="AZ207" s="51">
        <f t="shared" si="129"/>
        <v>27225.912838508895</v>
      </c>
      <c r="BA207" s="55">
        <f t="shared" ca="1" si="130"/>
        <v>2.7414915686477319</v>
      </c>
      <c r="BB207" s="55">
        <f t="shared" ca="1" si="141"/>
        <v>169.24826711298937</v>
      </c>
      <c r="BC207" s="64">
        <f t="shared" ca="1" si="131"/>
        <v>11599.306747382314</v>
      </c>
      <c r="BE207" s="52">
        <f t="shared" ca="1" si="132"/>
        <v>9.9999999999984712E-2</v>
      </c>
      <c r="BF207" s="52">
        <f t="shared" ca="1" si="133"/>
        <v>9.9999999999984712E-2</v>
      </c>
      <c r="BG207" s="52" t="str">
        <f t="shared" ca="1" si="134"/>
        <v/>
      </c>
      <c r="BH207" s="52">
        <f t="shared" ca="1" si="135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3.69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4.0999999999999872</v>
      </c>
      <c r="BF215" s="52">
        <f ca="1">MAX(BF217:BF416)</f>
        <v>0</v>
      </c>
      <c r="BG215" s="52">
        <f ca="1">AVERAGE(MAX(BG217:BG416),MIN(BG217:BG416))</f>
        <v>10.649999999999991</v>
      </c>
      <c r="BH215" s="52">
        <f ca="1">MIN(BH217:BH416)</f>
        <v>0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9931.0583880213599</v>
      </c>
      <c r="AB217" s="69">
        <f ca="1">AA217-Z217</f>
        <v>-68.94161197864014</v>
      </c>
      <c r="AC217" s="69">
        <f ca="1">X$4</f>
        <v>109.36631130634518</v>
      </c>
      <c r="AD217" s="83">
        <f>AD8</f>
        <v>20</v>
      </c>
      <c r="AE217" s="69">
        <f>2/20*W217</f>
        <v>0.70000000000000007</v>
      </c>
      <c r="AF217" s="69">
        <f>J$3</f>
        <v>6.3000000000000007</v>
      </c>
      <c r="AG217" s="72">
        <f>X$3</f>
        <v>200</v>
      </c>
      <c r="AH217" s="60">
        <f>Z217/AG217</f>
        <v>50</v>
      </c>
      <c r="AI217" s="60">
        <f>AF217*AH217</f>
        <v>315.00000000000006</v>
      </c>
      <c r="AJ217" s="60">
        <f>Z217+AI217</f>
        <v>10315</v>
      </c>
      <c r="AK217" s="60">
        <f>K$3</f>
        <v>348.94161197863974</v>
      </c>
      <c r="AL217" s="60">
        <f>AK217/AH217</f>
        <v>6.9788322395727951</v>
      </c>
      <c r="AM217" s="60">
        <f ca="1">IF(AY217&gt;AJ217,"VINTO",AW217-AP217-AK217)</f>
        <v>-453.13869257757176</v>
      </c>
      <c r="AN217" s="60">
        <f t="shared" ref="AN217" ca="1" si="145">AM217</f>
        <v>-453.13869257757176</v>
      </c>
      <c r="AO217" s="60">
        <f t="shared" ref="AO217" ca="1" si="146">IFERROR(-AN217,"")</f>
        <v>453.13869257757176</v>
      </c>
      <c r="AP217" s="63">
        <f t="shared" ref="AP217:AP280" si="147">AE217*AH217</f>
        <v>35</v>
      </c>
      <c r="AQ217" s="62">
        <f t="shared" ref="AQ217:AQ280" si="148">IF(AL217=0,1,(1+(AL217+AE217)/(AD217*(T217-1))))</f>
        <v>1.3839416119786399</v>
      </c>
      <c r="AR217" s="62">
        <f t="shared" ref="AR217:AR280" si="149">IF(AQ217&lt;=0,AH217,AQ217*AH217)</f>
        <v>69.19708059893199</v>
      </c>
      <c r="AS217" s="62">
        <f t="shared" ref="AS217:AS280" si="150">(T217*AR217)</f>
        <v>138.39416119786398</v>
      </c>
      <c r="AT217" s="62">
        <f t="shared" ref="AT217:AT280" si="151">-AR217</f>
        <v>-69.19708059893199</v>
      </c>
      <c r="AU217" s="62">
        <f t="shared" ref="AU217:AU280" si="152">(AS217+AT217)*U217</f>
        <v>207.59124179679597</v>
      </c>
      <c r="AV217" s="62">
        <f t="shared" ref="AV217:AV280" si="153">AT217*V217</f>
        <v>-276.78832239572796</v>
      </c>
      <c r="AW217" s="63">
        <f t="shared" ref="AW217" si="154">SUM(AU217:AV217)</f>
        <v>-69.19708059893199</v>
      </c>
      <c r="AX217" s="61" t="str">
        <f t="shared" ref="AX217:AX280" ca="1" si="155">IF(AY217+AW217&gt;AJ217,"VINTO","")</f>
        <v/>
      </c>
      <c r="AY217" s="69">
        <f ca="1">AA217+AW217</f>
        <v>9861.8613074224286</v>
      </c>
      <c r="AZ217" s="51">
        <f t="shared" ref="AZ217:AZ280" si="156">AR217*W217</f>
        <v>484.37956419252396</v>
      </c>
      <c r="BA217" s="55">
        <f t="shared" ref="BA217:BA280" ca="1" si="157">IFERROR(AZ217/AA217,0)</f>
        <v>4.8774213710874231E-2</v>
      </c>
      <c r="BB217" s="55">
        <f ca="1">IFERROR(AW217/ABS(AB217),0)</f>
        <v>-1.0037055794455605</v>
      </c>
      <c r="BC217" s="64">
        <f t="shared" ref="BC217:BC280" ca="1" si="158">AW217+AB217</f>
        <v>-138.13869257757213</v>
      </c>
      <c r="BE217" s="52" t="str">
        <f t="shared" ref="BE217:BE280" ca="1" si="159">IF(((AR217-AC217)/AC217)&gt;=BE$4,AD217,"")</f>
        <v/>
      </c>
      <c r="BF217" s="52" t="str">
        <f t="shared" ref="BF217:BF280" ca="1" si="160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161">ROUND((1/T218)*S218,0)-1</f>
        <v>3</v>
      </c>
      <c r="V218" s="68">
        <f t="shared" ref="V218:AA233" si="162">V217</f>
        <v>4</v>
      </c>
      <c r="W218" s="70">
        <f t="shared" si="162"/>
        <v>7</v>
      </c>
      <c r="X218" s="71">
        <f t="shared" si="162"/>
        <v>0.42857142857142855</v>
      </c>
      <c r="Y218" s="71">
        <f t="shared" si="162"/>
        <v>0.5</v>
      </c>
      <c r="Z218" s="69">
        <f t="shared" si="162"/>
        <v>10000</v>
      </c>
      <c r="AA218" s="69">
        <f t="shared" ca="1" si="162"/>
        <v>9931.0583880213599</v>
      </c>
      <c r="AB218" s="69">
        <f t="shared" ref="AB218:AB281" ca="1" si="163">AA218-Z218</f>
        <v>-68.94161197864014</v>
      </c>
      <c r="AC218" s="69">
        <f t="shared" ref="AC218:AC249" ca="1" si="164">AC217</f>
        <v>109.36631130634518</v>
      </c>
      <c r="AD218" s="73">
        <f>AD217-0.1</f>
        <v>19.899999999999999</v>
      </c>
      <c r="AE218" s="69">
        <f>AE217</f>
        <v>0.70000000000000007</v>
      </c>
      <c r="AF218" s="69">
        <f>AF217</f>
        <v>6.3000000000000007</v>
      </c>
      <c r="AG218" s="78">
        <f>AG217</f>
        <v>200</v>
      </c>
      <c r="AH218" s="60">
        <f>AH217</f>
        <v>50</v>
      </c>
      <c r="AI218" s="60">
        <f>AI217</f>
        <v>315.00000000000006</v>
      </c>
      <c r="AJ218" s="60">
        <f t="shared" ref="AJ218:AK218" si="165">AJ217</f>
        <v>10315</v>
      </c>
      <c r="AK218" s="60">
        <f t="shared" si="165"/>
        <v>348.94161197863974</v>
      </c>
      <c r="AL218" s="60">
        <f>AL217</f>
        <v>6.9788322395727951</v>
      </c>
      <c r="AM218" s="60">
        <f t="shared" ref="AM218:AO218" ca="1" si="166">AM217</f>
        <v>-453.13869257757176</v>
      </c>
      <c r="AN218" s="60">
        <f t="shared" ca="1" si="166"/>
        <v>-453.13869257757176</v>
      </c>
      <c r="AO218" s="60">
        <f t="shared" ca="1" si="166"/>
        <v>453.13869257757176</v>
      </c>
      <c r="AP218" s="63">
        <f t="shared" si="147"/>
        <v>35</v>
      </c>
      <c r="AQ218" s="62">
        <f t="shared" si="148"/>
        <v>1.3858709668127034</v>
      </c>
      <c r="AR218" s="62">
        <f t="shared" si="149"/>
        <v>69.293548340635169</v>
      </c>
      <c r="AS218" s="62">
        <f t="shared" si="150"/>
        <v>138.58709668127034</v>
      </c>
      <c r="AT218" s="62">
        <f t="shared" si="151"/>
        <v>-69.293548340635169</v>
      </c>
      <c r="AU218" s="62">
        <f t="shared" si="152"/>
        <v>207.88064502190551</v>
      </c>
      <c r="AV218" s="62">
        <f t="shared" si="153"/>
        <v>-277.17419336254068</v>
      </c>
      <c r="AW218" s="63">
        <f t="shared" ref="AW218:AW281" si="167">SUM(AU218:AV218)</f>
        <v>-69.293548340635169</v>
      </c>
      <c r="AX218" s="61" t="str">
        <f t="shared" ca="1" si="155"/>
        <v/>
      </c>
      <c r="AY218" s="69">
        <f t="shared" ref="AY218:AY281" ca="1" si="168">AY217</f>
        <v>9861.8613074224286</v>
      </c>
      <c r="AZ218" s="51">
        <f t="shared" si="156"/>
        <v>485.05483838444616</v>
      </c>
      <c r="BA218" s="55">
        <f t="shared" ca="1" si="157"/>
        <v>4.884220990680202E-2</v>
      </c>
      <c r="BB218" s="55">
        <f t="shared" ref="BB218:BB281" ca="1" si="169">IFERROR(AW218/ABS(AB218),0)</f>
        <v>-1.0051048467231092</v>
      </c>
      <c r="BC218" s="64">
        <f t="shared" ca="1" si="158"/>
        <v>-138.23516031927531</v>
      </c>
      <c r="BE218" s="52" t="str">
        <f t="shared" ca="1" si="159"/>
        <v/>
      </c>
      <c r="BF218" s="52" t="str">
        <f t="shared" ca="1" si="160"/>
        <v/>
      </c>
      <c r="BG218" s="52">
        <f t="shared" ref="BG218:BG281" ca="1" si="170">IF(BA218&lt;=BG$213,AD218,"")</f>
        <v>19.899999999999999</v>
      </c>
      <c r="BH218" s="52" t="str">
        <f t="shared" ref="BH218:BH281" ca="1" si="171">IF(BB218&gt;=BH$213,AD218,"")</f>
        <v/>
      </c>
    </row>
    <row r="219" spans="19:60">
      <c r="S219" s="68">
        <f t="shared" ref="S219:T234" si="172">S218</f>
        <v>7</v>
      </c>
      <c r="T219" s="69">
        <f t="shared" si="172"/>
        <v>2</v>
      </c>
      <c r="U219" s="70">
        <f t="shared" si="161"/>
        <v>3</v>
      </c>
      <c r="V219" s="68">
        <f t="shared" si="162"/>
        <v>4</v>
      </c>
      <c r="W219" s="70">
        <f t="shared" si="162"/>
        <v>7</v>
      </c>
      <c r="X219" s="71">
        <f t="shared" si="162"/>
        <v>0.42857142857142855</v>
      </c>
      <c r="Y219" s="71">
        <f t="shared" si="162"/>
        <v>0.5</v>
      </c>
      <c r="Z219" s="69">
        <f t="shared" si="162"/>
        <v>10000</v>
      </c>
      <c r="AA219" s="69">
        <f t="shared" ca="1" si="162"/>
        <v>9931.0583880213599</v>
      </c>
      <c r="AB219" s="69">
        <f t="shared" ca="1" si="163"/>
        <v>-68.94161197864014</v>
      </c>
      <c r="AC219" s="69">
        <f t="shared" ca="1" si="164"/>
        <v>109.36631130634518</v>
      </c>
      <c r="AD219" s="73">
        <f t="shared" ref="AD219:AD282" si="173">AD218-0.1</f>
        <v>19.799999999999997</v>
      </c>
      <c r="AE219" s="69">
        <f t="shared" ref="AE219:AO234" si="174">AE218</f>
        <v>0.70000000000000007</v>
      </c>
      <c r="AF219" s="69">
        <f t="shared" si="174"/>
        <v>6.3000000000000007</v>
      </c>
      <c r="AG219" s="78">
        <f t="shared" si="174"/>
        <v>200</v>
      </c>
      <c r="AH219" s="60">
        <f t="shared" si="174"/>
        <v>50</v>
      </c>
      <c r="AI219" s="60">
        <f t="shared" si="174"/>
        <v>315.00000000000006</v>
      </c>
      <c r="AJ219" s="60">
        <f t="shared" si="174"/>
        <v>10315</v>
      </c>
      <c r="AK219" s="60">
        <f t="shared" si="174"/>
        <v>348.94161197863974</v>
      </c>
      <c r="AL219" s="60">
        <f t="shared" si="174"/>
        <v>6.9788322395727951</v>
      </c>
      <c r="AM219" s="60">
        <f t="shared" ca="1" si="174"/>
        <v>-453.13869257757176</v>
      </c>
      <c r="AN219" s="60">
        <f t="shared" ca="1" si="174"/>
        <v>-453.13869257757176</v>
      </c>
      <c r="AO219" s="60">
        <f t="shared" ca="1" si="174"/>
        <v>453.13869257757176</v>
      </c>
      <c r="AP219" s="63">
        <f t="shared" si="147"/>
        <v>35</v>
      </c>
      <c r="AQ219" s="62">
        <f t="shared" si="148"/>
        <v>1.3878198100794341</v>
      </c>
      <c r="AR219" s="62">
        <f t="shared" si="149"/>
        <v>69.390990503971707</v>
      </c>
      <c r="AS219" s="62">
        <f t="shared" si="150"/>
        <v>138.78198100794341</v>
      </c>
      <c r="AT219" s="62">
        <f t="shared" si="151"/>
        <v>-69.390990503971707</v>
      </c>
      <c r="AU219" s="62">
        <f t="shared" si="152"/>
        <v>208.17297151191514</v>
      </c>
      <c r="AV219" s="62">
        <f t="shared" si="153"/>
        <v>-277.56396201588683</v>
      </c>
      <c r="AW219" s="63">
        <f t="shared" si="167"/>
        <v>-69.390990503971693</v>
      </c>
      <c r="AX219" s="61" t="str">
        <f t="shared" ca="1" si="155"/>
        <v/>
      </c>
      <c r="AY219" s="69">
        <f t="shared" ca="1" si="168"/>
        <v>9861.8613074224286</v>
      </c>
      <c r="AZ219" s="51">
        <f t="shared" si="156"/>
        <v>485.73693352780197</v>
      </c>
      <c r="BA219" s="55">
        <f t="shared" ca="1" si="157"/>
        <v>4.8910892932991709E-2</v>
      </c>
      <c r="BB219" s="55">
        <f t="shared" ca="1" si="169"/>
        <v>-1.0065182480135624</v>
      </c>
      <c r="BC219" s="64">
        <f t="shared" ca="1" si="158"/>
        <v>-138.33260248261183</v>
      </c>
      <c r="BE219" s="52" t="str">
        <f t="shared" ca="1" si="159"/>
        <v/>
      </c>
      <c r="BF219" s="52" t="str">
        <f t="shared" ca="1" si="160"/>
        <v/>
      </c>
      <c r="BG219" s="52">
        <f t="shared" ca="1" si="170"/>
        <v>19.799999999999997</v>
      </c>
      <c r="BH219" s="52" t="str">
        <f t="shared" ca="1" si="171"/>
        <v/>
      </c>
    </row>
    <row r="220" spans="19:60">
      <c r="S220" s="68">
        <f t="shared" si="172"/>
        <v>7</v>
      </c>
      <c r="T220" s="69">
        <f t="shared" si="172"/>
        <v>2</v>
      </c>
      <c r="U220" s="70">
        <f t="shared" si="161"/>
        <v>3</v>
      </c>
      <c r="V220" s="68">
        <f t="shared" si="162"/>
        <v>4</v>
      </c>
      <c r="W220" s="70">
        <f t="shared" si="162"/>
        <v>7</v>
      </c>
      <c r="X220" s="71">
        <f t="shared" si="162"/>
        <v>0.42857142857142855</v>
      </c>
      <c r="Y220" s="71">
        <f t="shared" si="162"/>
        <v>0.5</v>
      </c>
      <c r="Z220" s="69">
        <f t="shared" si="162"/>
        <v>10000</v>
      </c>
      <c r="AA220" s="69">
        <f t="shared" ca="1" si="162"/>
        <v>9931.0583880213599</v>
      </c>
      <c r="AB220" s="69">
        <f t="shared" ca="1" si="163"/>
        <v>-68.94161197864014</v>
      </c>
      <c r="AC220" s="69">
        <f t="shared" ca="1" si="164"/>
        <v>109.36631130634518</v>
      </c>
      <c r="AD220" s="73">
        <f t="shared" si="173"/>
        <v>19.699999999999996</v>
      </c>
      <c r="AE220" s="69">
        <f t="shared" si="174"/>
        <v>0.70000000000000007</v>
      </c>
      <c r="AF220" s="69">
        <f t="shared" si="174"/>
        <v>6.3000000000000007</v>
      </c>
      <c r="AG220" s="78">
        <f t="shared" si="174"/>
        <v>200</v>
      </c>
      <c r="AH220" s="60">
        <f t="shared" si="174"/>
        <v>50</v>
      </c>
      <c r="AI220" s="60">
        <f t="shared" si="174"/>
        <v>315.00000000000006</v>
      </c>
      <c r="AJ220" s="60">
        <f t="shared" si="174"/>
        <v>10315</v>
      </c>
      <c r="AK220" s="60">
        <f t="shared" si="174"/>
        <v>348.94161197863974</v>
      </c>
      <c r="AL220" s="60">
        <f t="shared" si="174"/>
        <v>6.9788322395727951</v>
      </c>
      <c r="AM220" s="60">
        <f t="shared" ca="1" si="174"/>
        <v>-453.13869257757176</v>
      </c>
      <c r="AN220" s="60">
        <f t="shared" ca="1" si="174"/>
        <v>-453.13869257757176</v>
      </c>
      <c r="AO220" s="60">
        <f t="shared" ca="1" si="174"/>
        <v>453.13869257757176</v>
      </c>
      <c r="AP220" s="63">
        <f t="shared" si="147"/>
        <v>35</v>
      </c>
      <c r="AQ220" s="62">
        <f t="shared" si="148"/>
        <v>1.3897884385569947</v>
      </c>
      <c r="AR220" s="62">
        <f t="shared" si="149"/>
        <v>69.489421927849733</v>
      </c>
      <c r="AS220" s="62">
        <f t="shared" si="150"/>
        <v>138.97884385569947</v>
      </c>
      <c r="AT220" s="62">
        <f t="shared" si="151"/>
        <v>-69.489421927849733</v>
      </c>
      <c r="AU220" s="62">
        <f t="shared" si="152"/>
        <v>208.46826578354921</v>
      </c>
      <c r="AV220" s="62">
        <f t="shared" si="153"/>
        <v>-277.95768771139893</v>
      </c>
      <c r="AW220" s="63">
        <f t="shared" si="167"/>
        <v>-69.489421927849719</v>
      </c>
      <c r="AX220" s="61" t="str">
        <f t="shared" ca="1" si="155"/>
        <v/>
      </c>
      <c r="AY220" s="69">
        <f t="shared" ca="1" si="168"/>
        <v>9861.8613074224286</v>
      </c>
      <c r="AZ220" s="51">
        <f t="shared" si="156"/>
        <v>486.42595349494815</v>
      </c>
      <c r="BA220" s="55">
        <f t="shared" ca="1" si="157"/>
        <v>4.8980273248787384E-2</v>
      </c>
      <c r="BB220" s="55">
        <f t="shared" ca="1" si="169"/>
        <v>-1.0079459985556953</v>
      </c>
      <c r="BC220" s="64">
        <f t="shared" ca="1" si="158"/>
        <v>-138.43103390648986</v>
      </c>
      <c r="BE220" s="52" t="str">
        <f t="shared" ca="1" si="159"/>
        <v/>
      </c>
      <c r="BF220" s="52" t="str">
        <f t="shared" ca="1" si="160"/>
        <v/>
      </c>
      <c r="BG220" s="52">
        <f t="shared" ca="1" si="170"/>
        <v>19.699999999999996</v>
      </c>
      <c r="BH220" s="52" t="str">
        <f t="shared" ca="1" si="171"/>
        <v/>
      </c>
    </row>
    <row r="221" spans="19:60">
      <c r="S221" s="68">
        <f t="shared" si="172"/>
        <v>7</v>
      </c>
      <c r="T221" s="69">
        <f t="shared" si="172"/>
        <v>2</v>
      </c>
      <c r="U221" s="70">
        <f t="shared" si="161"/>
        <v>3</v>
      </c>
      <c r="V221" s="68">
        <f t="shared" si="162"/>
        <v>4</v>
      </c>
      <c r="W221" s="70">
        <f t="shared" si="162"/>
        <v>7</v>
      </c>
      <c r="X221" s="71">
        <f t="shared" si="162"/>
        <v>0.42857142857142855</v>
      </c>
      <c r="Y221" s="71">
        <f t="shared" si="162"/>
        <v>0.5</v>
      </c>
      <c r="Z221" s="69">
        <f t="shared" si="162"/>
        <v>10000</v>
      </c>
      <c r="AA221" s="69">
        <f t="shared" ca="1" si="162"/>
        <v>9931.0583880213599</v>
      </c>
      <c r="AB221" s="69">
        <f t="shared" ca="1" si="163"/>
        <v>-68.94161197864014</v>
      </c>
      <c r="AC221" s="69">
        <f t="shared" ca="1" si="164"/>
        <v>109.36631130634518</v>
      </c>
      <c r="AD221" s="73">
        <f t="shared" si="173"/>
        <v>19.599999999999994</v>
      </c>
      <c r="AE221" s="69">
        <f t="shared" si="174"/>
        <v>0.70000000000000007</v>
      </c>
      <c r="AF221" s="69">
        <f t="shared" si="174"/>
        <v>6.3000000000000007</v>
      </c>
      <c r="AG221" s="78">
        <f t="shared" si="174"/>
        <v>200</v>
      </c>
      <c r="AH221" s="60">
        <f t="shared" si="174"/>
        <v>50</v>
      </c>
      <c r="AI221" s="60">
        <f t="shared" si="174"/>
        <v>315.00000000000006</v>
      </c>
      <c r="AJ221" s="60">
        <f t="shared" si="174"/>
        <v>10315</v>
      </c>
      <c r="AK221" s="60">
        <f t="shared" si="174"/>
        <v>348.94161197863974</v>
      </c>
      <c r="AL221" s="60">
        <f t="shared" si="174"/>
        <v>6.9788322395727951</v>
      </c>
      <c r="AM221" s="60">
        <f t="shared" ca="1" si="174"/>
        <v>-453.13869257757176</v>
      </c>
      <c r="AN221" s="60">
        <f t="shared" ca="1" si="174"/>
        <v>-453.13869257757176</v>
      </c>
      <c r="AO221" s="60">
        <f t="shared" ca="1" si="174"/>
        <v>453.13869257757176</v>
      </c>
      <c r="AP221" s="63">
        <f t="shared" si="147"/>
        <v>35</v>
      </c>
      <c r="AQ221" s="62">
        <f t="shared" si="148"/>
        <v>1.3917771550802447</v>
      </c>
      <c r="AR221" s="62">
        <f t="shared" si="149"/>
        <v>69.588857754012238</v>
      </c>
      <c r="AS221" s="62">
        <f t="shared" si="150"/>
        <v>139.17771550802448</v>
      </c>
      <c r="AT221" s="62">
        <f t="shared" si="151"/>
        <v>-69.588857754012238</v>
      </c>
      <c r="AU221" s="62">
        <f t="shared" si="152"/>
        <v>208.76657326203673</v>
      </c>
      <c r="AV221" s="62">
        <f t="shared" si="153"/>
        <v>-278.35543101604895</v>
      </c>
      <c r="AW221" s="63">
        <f t="shared" si="167"/>
        <v>-69.588857754012224</v>
      </c>
      <c r="AX221" s="61" t="str">
        <f t="shared" ca="1" si="155"/>
        <v/>
      </c>
      <c r="AY221" s="69">
        <f t="shared" ca="1" si="168"/>
        <v>9861.8613074224286</v>
      </c>
      <c r="AZ221" s="51">
        <f t="shared" si="156"/>
        <v>487.12200427808568</v>
      </c>
      <c r="BA221" s="55">
        <f t="shared" ca="1" si="157"/>
        <v>4.905036152698914E-2</v>
      </c>
      <c r="BB221" s="55">
        <f t="shared" ca="1" si="169"/>
        <v>-1.0093883179809113</v>
      </c>
      <c r="BC221" s="64">
        <f t="shared" ca="1" si="158"/>
        <v>-138.53046973265236</v>
      </c>
      <c r="BE221" s="52" t="str">
        <f t="shared" ca="1" si="159"/>
        <v/>
      </c>
      <c r="BF221" s="52" t="str">
        <f t="shared" ca="1" si="160"/>
        <v/>
      </c>
      <c r="BG221" s="52">
        <f t="shared" ca="1" si="170"/>
        <v>19.599999999999994</v>
      </c>
      <c r="BH221" s="52" t="str">
        <f t="shared" ca="1" si="171"/>
        <v/>
      </c>
    </row>
    <row r="222" spans="19:60">
      <c r="S222" s="68">
        <f t="shared" si="172"/>
        <v>7</v>
      </c>
      <c r="T222" s="69">
        <f t="shared" si="172"/>
        <v>2</v>
      </c>
      <c r="U222" s="70">
        <f t="shared" si="161"/>
        <v>3</v>
      </c>
      <c r="V222" s="68">
        <f t="shared" si="162"/>
        <v>4</v>
      </c>
      <c r="W222" s="70">
        <f t="shared" si="162"/>
        <v>7</v>
      </c>
      <c r="X222" s="71">
        <f t="shared" si="162"/>
        <v>0.42857142857142855</v>
      </c>
      <c r="Y222" s="71">
        <f t="shared" si="162"/>
        <v>0.5</v>
      </c>
      <c r="Z222" s="69">
        <f t="shared" si="162"/>
        <v>10000</v>
      </c>
      <c r="AA222" s="69">
        <f t="shared" ca="1" si="162"/>
        <v>9931.0583880213599</v>
      </c>
      <c r="AB222" s="69">
        <f t="shared" ca="1" si="163"/>
        <v>-68.94161197864014</v>
      </c>
      <c r="AC222" s="69">
        <f t="shared" ca="1" si="164"/>
        <v>109.36631130634518</v>
      </c>
      <c r="AD222" s="73">
        <f t="shared" si="173"/>
        <v>19.499999999999993</v>
      </c>
      <c r="AE222" s="69">
        <f t="shared" si="174"/>
        <v>0.70000000000000007</v>
      </c>
      <c r="AF222" s="69">
        <f t="shared" si="174"/>
        <v>6.3000000000000007</v>
      </c>
      <c r="AG222" s="78">
        <f t="shared" si="174"/>
        <v>200</v>
      </c>
      <c r="AH222" s="60">
        <f t="shared" si="174"/>
        <v>50</v>
      </c>
      <c r="AI222" s="60">
        <f t="shared" si="174"/>
        <v>315.00000000000006</v>
      </c>
      <c r="AJ222" s="60">
        <f t="shared" si="174"/>
        <v>10315</v>
      </c>
      <c r="AK222" s="60">
        <f t="shared" si="174"/>
        <v>348.94161197863974</v>
      </c>
      <c r="AL222" s="60">
        <f t="shared" si="174"/>
        <v>6.9788322395727951</v>
      </c>
      <c r="AM222" s="60">
        <f t="shared" ca="1" si="174"/>
        <v>-453.13869257757176</v>
      </c>
      <c r="AN222" s="60">
        <f t="shared" ca="1" si="174"/>
        <v>-453.13869257757176</v>
      </c>
      <c r="AO222" s="60">
        <f t="shared" ca="1" si="174"/>
        <v>453.13869257757176</v>
      </c>
      <c r="AP222" s="63">
        <f t="shared" si="147"/>
        <v>35</v>
      </c>
      <c r="AQ222" s="62">
        <f t="shared" si="148"/>
        <v>1.3937862686960409</v>
      </c>
      <c r="AR222" s="62">
        <f t="shared" si="149"/>
        <v>69.689313434802045</v>
      </c>
      <c r="AS222" s="62">
        <f t="shared" si="150"/>
        <v>139.37862686960409</v>
      </c>
      <c r="AT222" s="62">
        <f t="shared" si="151"/>
        <v>-69.689313434802045</v>
      </c>
      <c r="AU222" s="62">
        <f t="shared" si="152"/>
        <v>209.06794030440614</v>
      </c>
      <c r="AV222" s="62">
        <f t="shared" si="153"/>
        <v>-278.75725373920818</v>
      </c>
      <c r="AW222" s="63">
        <f t="shared" si="167"/>
        <v>-69.689313434802045</v>
      </c>
      <c r="AX222" s="61" t="str">
        <f t="shared" ca="1" si="155"/>
        <v/>
      </c>
      <c r="AY222" s="69">
        <f t="shared" ca="1" si="168"/>
        <v>9861.8613074224286</v>
      </c>
      <c r="AZ222" s="51">
        <f t="shared" si="156"/>
        <v>487.82519404361432</v>
      </c>
      <c r="BA222" s="55">
        <f t="shared" ca="1" si="157"/>
        <v>4.9121168659326295E-2</v>
      </c>
      <c r="BB222" s="55">
        <f t="shared" ca="1" si="169"/>
        <v>-1.0108454304258734</v>
      </c>
      <c r="BC222" s="64">
        <f t="shared" ca="1" si="158"/>
        <v>-138.63092541344218</v>
      </c>
      <c r="BE222" s="52" t="str">
        <f t="shared" ca="1" si="159"/>
        <v/>
      </c>
      <c r="BF222" s="52" t="str">
        <f t="shared" ca="1" si="160"/>
        <v/>
      </c>
      <c r="BG222" s="52">
        <f t="shared" ca="1" si="170"/>
        <v>19.499999999999993</v>
      </c>
      <c r="BH222" s="52" t="str">
        <f t="shared" ca="1" si="171"/>
        <v/>
      </c>
    </row>
    <row r="223" spans="19:60">
      <c r="S223" s="68">
        <f t="shared" si="172"/>
        <v>7</v>
      </c>
      <c r="T223" s="69">
        <f t="shared" si="172"/>
        <v>2</v>
      </c>
      <c r="U223" s="70">
        <f t="shared" si="161"/>
        <v>3</v>
      </c>
      <c r="V223" s="68">
        <f t="shared" si="162"/>
        <v>4</v>
      </c>
      <c r="W223" s="70">
        <f t="shared" si="162"/>
        <v>7</v>
      </c>
      <c r="X223" s="71">
        <f t="shared" si="162"/>
        <v>0.42857142857142855</v>
      </c>
      <c r="Y223" s="71">
        <f t="shared" si="162"/>
        <v>0.5</v>
      </c>
      <c r="Z223" s="69">
        <f t="shared" si="162"/>
        <v>10000</v>
      </c>
      <c r="AA223" s="69">
        <f t="shared" ca="1" si="162"/>
        <v>9931.0583880213599</v>
      </c>
      <c r="AB223" s="69">
        <f t="shared" ca="1" si="163"/>
        <v>-68.94161197864014</v>
      </c>
      <c r="AC223" s="69">
        <f t="shared" ca="1" si="164"/>
        <v>109.36631130634518</v>
      </c>
      <c r="AD223" s="73">
        <f t="shared" si="173"/>
        <v>19.399999999999991</v>
      </c>
      <c r="AE223" s="69">
        <f t="shared" si="174"/>
        <v>0.70000000000000007</v>
      </c>
      <c r="AF223" s="69">
        <f t="shared" si="174"/>
        <v>6.3000000000000007</v>
      </c>
      <c r="AG223" s="78">
        <f t="shared" si="174"/>
        <v>200</v>
      </c>
      <c r="AH223" s="60">
        <f t="shared" si="174"/>
        <v>50</v>
      </c>
      <c r="AI223" s="60">
        <f t="shared" si="174"/>
        <v>315.00000000000006</v>
      </c>
      <c r="AJ223" s="60">
        <f t="shared" si="174"/>
        <v>10315</v>
      </c>
      <c r="AK223" s="60">
        <f t="shared" si="174"/>
        <v>348.94161197863974</v>
      </c>
      <c r="AL223" s="60">
        <f t="shared" si="174"/>
        <v>6.9788322395727951</v>
      </c>
      <c r="AM223" s="60">
        <f t="shared" ca="1" si="174"/>
        <v>-453.13869257757176</v>
      </c>
      <c r="AN223" s="60">
        <f t="shared" ca="1" si="174"/>
        <v>-453.13869257757176</v>
      </c>
      <c r="AO223" s="60">
        <f t="shared" ca="1" si="174"/>
        <v>453.13869257757176</v>
      </c>
      <c r="AP223" s="63">
        <f t="shared" si="147"/>
        <v>35</v>
      </c>
      <c r="AQ223" s="62">
        <f t="shared" si="148"/>
        <v>1.3958160948233402</v>
      </c>
      <c r="AR223" s="62">
        <f t="shared" si="149"/>
        <v>69.790804741167008</v>
      </c>
      <c r="AS223" s="62">
        <f t="shared" si="150"/>
        <v>139.58160948233402</v>
      </c>
      <c r="AT223" s="62">
        <f t="shared" si="151"/>
        <v>-69.790804741167008</v>
      </c>
      <c r="AU223" s="62">
        <f t="shared" si="152"/>
        <v>209.37241422350104</v>
      </c>
      <c r="AV223" s="62">
        <f t="shared" si="153"/>
        <v>-279.16321896466803</v>
      </c>
      <c r="AW223" s="63">
        <f t="shared" si="167"/>
        <v>-69.790804741166994</v>
      </c>
      <c r="AX223" s="61" t="str">
        <f t="shared" ca="1" si="155"/>
        <v/>
      </c>
      <c r="AY223" s="69">
        <f t="shared" ca="1" si="168"/>
        <v>9861.8613074224286</v>
      </c>
      <c r="AZ223" s="51">
        <f t="shared" si="156"/>
        <v>488.53563318816907</v>
      </c>
      <c r="BA223" s="55">
        <f t="shared" ca="1" si="157"/>
        <v>4.9192705762099921E-2</v>
      </c>
      <c r="BB223" s="55">
        <f t="shared" ca="1" si="169"/>
        <v>-1.0123175646486182</v>
      </c>
      <c r="BC223" s="64">
        <f t="shared" ca="1" si="158"/>
        <v>-138.73241671980713</v>
      </c>
      <c r="BE223" s="52" t="str">
        <f t="shared" ca="1" si="159"/>
        <v/>
      </c>
      <c r="BF223" s="52" t="str">
        <f t="shared" ca="1" si="160"/>
        <v/>
      </c>
      <c r="BG223" s="52">
        <f t="shared" ca="1" si="170"/>
        <v>19.399999999999991</v>
      </c>
      <c r="BH223" s="52" t="str">
        <f t="shared" ca="1" si="171"/>
        <v/>
      </c>
    </row>
    <row r="224" spans="19:60">
      <c r="S224" s="68">
        <f t="shared" si="172"/>
        <v>7</v>
      </c>
      <c r="T224" s="69">
        <f t="shared" si="172"/>
        <v>2</v>
      </c>
      <c r="U224" s="70">
        <f t="shared" si="161"/>
        <v>3</v>
      </c>
      <c r="V224" s="68">
        <f t="shared" si="162"/>
        <v>4</v>
      </c>
      <c r="W224" s="70">
        <f t="shared" si="162"/>
        <v>7</v>
      </c>
      <c r="X224" s="71">
        <f t="shared" si="162"/>
        <v>0.42857142857142855</v>
      </c>
      <c r="Y224" s="71">
        <f t="shared" si="162"/>
        <v>0.5</v>
      </c>
      <c r="Z224" s="69">
        <f t="shared" si="162"/>
        <v>10000</v>
      </c>
      <c r="AA224" s="69">
        <f t="shared" ca="1" si="162"/>
        <v>9931.0583880213599</v>
      </c>
      <c r="AB224" s="69">
        <f t="shared" ca="1" si="163"/>
        <v>-68.94161197864014</v>
      </c>
      <c r="AC224" s="69">
        <f t="shared" ca="1" si="164"/>
        <v>109.36631130634518</v>
      </c>
      <c r="AD224" s="73">
        <f t="shared" si="173"/>
        <v>19.29999999999999</v>
      </c>
      <c r="AE224" s="69">
        <f t="shared" si="174"/>
        <v>0.70000000000000007</v>
      </c>
      <c r="AF224" s="69">
        <f t="shared" si="174"/>
        <v>6.3000000000000007</v>
      </c>
      <c r="AG224" s="78">
        <f t="shared" si="174"/>
        <v>200</v>
      </c>
      <c r="AH224" s="60">
        <f t="shared" si="174"/>
        <v>50</v>
      </c>
      <c r="AI224" s="60">
        <f t="shared" si="174"/>
        <v>315.00000000000006</v>
      </c>
      <c r="AJ224" s="60">
        <f t="shared" si="174"/>
        <v>10315</v>
      </c>
      <c r="AK224" s="60">
        <f t="shared" si="174"/>
        <v>348.94161197863974</v>
      </c>
      <c r="AL224" s="60">
        <f t="shared" si="174"/>
        <v>6.9788322395727951</v>
      </c>
      <c r="AM224" s="60">
        <f t="shared" ca="1" si="174"/>
        <v>-453.13869257757176</v>
      </c>
      <c r="AN224" s="60">
        <f t="shared" ca="1" si="174"/>
        <v>-453.13869257757176</v>
      </c>
      <c r="AO224" s="60">
        <f t="shared" ca="1" si="174"/>
        <v>453.13869257757176</v>
      </c>
      <c r="AP224" s="63">
        <f t="shared" si="147"/>
        <v>35</v>
      </c>
      <c r="AQ224" s="62">
        <f t="shared" si="148"/>
        <v>1.3978669554182797</v>
      </c>
      <c r="AR224" s="62">
        <f t="shared" si="149"/>
        <v>69.893347770913977</v>
      </c>
      <c r="AS224" s="62">
        <f t="shared" si="150"/>
        <v>139.78669554182795</v>
      </c>
      <c r="AT224" s="62">
        <f t="shared" si="151"/>
        <v>-69.893347770913977</v>
      </c>
      <c r="AU224" s="62">
        <f t="shared" si="152"/>
        <v>209.68004331274193</v>
      </c>
      <c r="AV224" s="62">
        <f t="shared" si="153"/>
        <v>-279.57339108365591</v>
      </c>
      <c r="AW224" s="63">
        <f t="shared" si="167"/>
        <v>-69.893347770913977</v>
      </c>
      <c r="AX224" s="61" t="str">
        <f t="shared" ca="1" si="155"/>
        <v/>
      </c>
      <c r="AY224" s="69">
        <f t="shared" ca="1" si="168"/>
        <v>9861.8613074224286</v>
      </c>
      <c r="AZ224" s="51">
        <f t="shared" si="156"/>
        <v>489.25343439639784</v>
      </c>
      <c r="BA224" s="55">
        <f t="shared" ca="1" si="157"/>
        <v>4.9264984182000718E-2</v>
      </c>
      <c r="BB224" s="55">
        <f t="shared" ca="1" si="169"/>
        <v>-1.013804954148283</v>
      </c>
      <c r="BC224" s="64">
        <f t="shared" ca="1" si="158"/>
        <v>-138.83495974955412</v>
      </c>
      <c r="BE224" s="52" t="str">
        <f t="shared" ca="1" si="159"/>
        <v/>
      </c>
      <c r="BF224" s="52" t="str">
        <f t="shared" ca="1" si="160"/>
        <v/>
      </c>
      <c r="BG224" s="52">
        <f t="shared" ca="1" si="170"/>
        <v>19.29999999999999</v>
      </c>
      <c r="BH224" s="52" t="str">
        <f t="shared" ca="1" si="171"/>
        <v/>
      </c>
    </row>
    <row r="225" spans="19:60">
      <c r="S225" s="68">
        <f t="shared" si="172"/>
        <v>7</v>
      </c>
      <c r="T225" s="69">
        <f t="shared" si="172"/>
        <v>2</v>
      </c>
      <c r="U225" s="70">
        <f t="shared" si="161"/>
        <v>3</v>
      </c>
      <c r="V225" s="68">
        <f t="shared" si="162"/>
        <v>4</v>
      </c>
      <c r="W225" s="70">
        <f t="shared" si="162"/>
        <v>7</v>
      </c>
      <c r="X225" s="71">
        <f t="shared" si="162"/>
        <v>0.42857142857142855</v>
      </c>
      <c r="Y225" s="71">
        <f t="shared" si="162"/>
        <v>0.5</v>
      </c>
      <c r="Z225" s="69">
        <f t="shared" si="162"/>
        <v>10000</v>
      </c>
      <c r="AA225" s="69">
        <f t="shared" ca="1" si="162"/>
        <v>9931.0583880213599</v>
      </c>
      <c r="AB225" s="69">
        <f t="shared" ca="1" si="163"/>
        <v>-68.94161197864014</v>
      </c>
      <c r="AC225" s="69">
        <f t="shared" ca="1" si="164"/>
        <v>109.36631130634518</v>
      </c>
      <c r="AD225" s="73">
        <f t="shared" si="173"/>
        <v>19.199999999999989</v>
      </c>
      <c r="AE225" s="69">
        <f t="shared" si="174"/>
        <v>0.70000000000000007</v>
      </c>
      <c r="AF225" s="69">
        <f t="shared" si="174"/>
        <v>6.3000000000000007</v>
      </c>
      <c r="AG225" s="78">
        <f t="shared" si="174"/>
        <v>200</v>
      </c>
      <c r="AH225" s="60">
        <f t="shared" si="174"/>
        <v>50</v>
      </c>
      <c r="AI225" s="60">
        <f t="shared" si="174"/>
        <v>315.00000000000006</v>
      </c>
      <c r="AJ225" s="60">
        <f t="shared" si="174"/>
        <v>10315</v>
      </c>
      <c r="AK225" s="60">
        <f t="shared" si="174"/>
        <v>348.94161197863974</v>
      </c>
      <c r="AL225" s="60">
        <f t="shared" si="174"/>
        <v>6.9788322395727951</v>
      </c>
      <c r="AM225" s="60">
        <f t="shared" ca="1" si="174"/>
        <v>-453.13869257757176</v>
      </c>
      <c r="AN225" s="60">
        <f t="shared" ca="1" si="174"/>
        <v>-453.13869257757176</v>
      </c>
      <c r="AO225" s="60">
        <f t="shared" ca="1" si="174"/>
        <v>453.13869257757176</v>
      </c>
      <c r="AP225" s="63">
        <f t="shared" si="147"/>
        <v>35</v>
      </c>
      <c r="AQ225" s="62">
        <f t="shared" si="148"/>
        <v>1.3999391791444167</v>
      </c>
      <c r="AR225" s="62">
        <f t="shared" si="149"/>
        <v>69.996958957220841</v>
      </c>
      <c r="AS225" s="62">
        <f t="shared" si="150"/>
        <v>139.99391791444168</v>
      </c>
      <c r="AT225" s="62">
        <f t="shared" si="151"/>
        <v>-69.996958957220841</v>
      </c>
      <c r="AU225" s="62">
        <f t="shared" si="152"/>
        <v>209.99087687166252</v>
      </c>
      <c r="AV225" s="62">
        <f t="shared" si="153"/>
        <v>-279.98783582888336</v>
      </c>
      <c r="AW225" s="63">
        <f t="shared" si="167"/>
        <v>-69.996958957220841</v>
      </c>
      <c r="AX225" s="61" t="str">
        <f t="shared" ca="1" si="155"/>
        <v/>
      </c>
      <c r="AY225" s="69">
        <f t="shared" ca="1" si="168"/>
        <v>9861.8613074224286</v>
      </c>
      <c r="AZ225" s="51">
        <f t="shared" si="156"/>
        <v>489.97871270054588</v>
      </c>
      <c r="BA225" s="55">
        <f t="shared" ca="1" si="157"/>
        <v>4.933801550210884E-2</v>
      </c>
      <c r="BB225" s="55">
        <f t="shared" ca="1" si="169"/>
        <v>-1.0153078372885693</v>
      </c>
      <c r="BC225" s="64">
        <f t="shared" ca="1" si="158"/>
        <v>-138.93857093586098</v>
      </c>
      <c r="BE225" s="52" t="str">
        <f t="shared" ca="1" si="159"/>
        <v/>
      </c>
      <c r="BF225" s="52" t="str">
        <f t="shared" ca="1" si="160"/>
        <v/>
      </c>
      <c r="BG225" s="52">
        <f t="shared" ca="1" si="170"/>
        <v>19.199999999999989</v>
      </c>
      <c r="BH225" s="52" t="str">
        <f t="shared" ca="1" si="171"/>
        <v/>
      </c>
    </row>
    <row r="226" spans="19:60">
      <c r="S226" s="68">
        <f t="shared" si="172"/>
        <v>7</v>
      </c>
      <c r="T226" s="69">
        <f t="shared" si="172"/>
        <v>2</v>
      </c>
      <c r="U226" s="70">
        <f t="shared" si="161"/>
        <v>3</v>
      </c>
      <c r="V226" s="68">
        <f t="shared" si="162"/>
        <v>4</v>
      </c>
      <c r="W226" s="70">
        <f t="shared" si="162"/>
        <v>7</v>
      </c>
      <c r="X226" s="71">
        <f t="shared" si="162"/>
        <v>0.42857142857142855</v>
      </c>
      <c r="Y226" s="71">
        <f t="shared" si="162"/>
        <v>0.5</v>
      </c>
      <c r="Z226" s="69">
        <f t="shared" si="162"/>
        <v>10000</v>
      </c>
      <c r="AA226" s="69">
        <f t="shared" ca="1" si="162"/>
        <v>9931.0583880213599</v>
      </c>
      <c r="AB226" s="69">
        <f t="shared" ca="1" si="163"/>
        <v>-68.94161197864014</v>
      </c>
      <c r="AC226" s="69">
        <f t="shared" ca="1" si="164"/>
        <v>109.36631130634518</v>
      </c>
      <c r="AD226" s="73">
        <f t="shared" si="173"/>
        <v>19.099999999999987</v>
      </c>
      <c r="AE226" s="69">
        <f t="shared" si="174"/>
        <v>0.70000000000000007</v>
      </c>
      <c r="AF226" s="69">
        <f t="shared" si="174"/>
        <v>6.3000000000000007</v>
      </c>
      <c r="AG226" s="78">
        <f t="shared" si="174"/>
        <v>200</v>
      </c>
      <c r="AH226" s="60">
        <f t="shared" si="174"/>
        <v>50</v>
      </c>
      <c r="AI226" s="60">
        <f t="shared" si="174"/>
        <v>315.00000000000006</v>
      </c>
      <c r="AJ226" s="60">
        <f t="shared" si="174"/>
        <v>10315</v>
      </c>
      <c r="AK226" s="60">
        <f t="shared" si="174"/>
        <v>348.94161197863974</v>
      </c>
      <c r="AL226" s="60">
        <f t="shared" si="174"/>
        <v>6.9788322395727951</v>
      </c>
      <c r="AM226" s="60">
        <f t="shared" ca="1" si="174"/>
        <v>-453.13869257757176</v>
      </c>
      <c r="AN226" s="60">
        <f t="shared" ca="1" si="174"/>
        <v>-453.13869257757176</v>
      </c>
      <c r="AO226" s="60">
        <f t="shared" ca="1" si="174"/>
        <v>453.13869257757176</v>
      </c>
      <c r="AP226" s="63">
        <f t="shared" si="147"/>
        <v>35</v>
      </c>
      <c r="AQ226" s="62">
        <f t="shared" si="148"/>
        <v>1.4020331015483141</v>
      </c>
      <c r="AR226" s="62">
        <f t="shared" si="149"/>
        <v>70.1016550774157</v>
      </c>
      <c r="AS226" s="62">
        <f t="shared" si="150"/>
        <v>140.2033101548314</v>
      </c>
      <c r="AT226" s="62">
        <f t="shared" si="151"/>
        <v>-70.1016550774157</v>
      </c>
      <c r="AU226" s="62">
        <f t="shared" si="152"/>
        <v>210.3049652322471</v>
      </c>
      <c r="AV226" s="62">
        <f t="shared" si="153"/>
        <v>-280.4066203096628</v>
      </c>
      <c r="AW226" s="63">
        <f t="shared" si="167"/>
        <v>-70.1016550774157</v>
      </c>
      <c r="AX226" s="61" t="str">
        <f t="shared" ca="1" si="155"/>
        <v/>
      </c>
      <c r="AY226" s="69">
        <f t="shared" ca="1" si="168"/>
        <v>9861.8613074224286</v>
      </c>
      <c r="AZ226" s="51">
        <f t="shared" si="156"/>
        <v>490.71158554190993</v>
      </c>
      <c r="BA226" s="55">
        <f t="shared" ca="1" si="157"/>
        <v>4.9411811548081948E-2</v>
      </c>
      <c r="BB226" s="55">
        <f t="shared" ca="1" si="169"/>
        <v>-1.0168264574250885</v>
      </c>
      <c r="BC226" s="64">
        <f t="shared" ca="1" si="158"/>
        <v>-139.04326705605584</v>
      </c>
      <c r="BE226" s="52" t="str">
        <f t="shared" ca="1" si="159"/>
        <v/>
      </c>
      <c r="BF226" s="52" t="str">
        <f t="shared" ca="1" si="160"/>
        <v/>
      </c>
      <c r="BG226" s="52">
        <f t="shared" ca="1" si="170"/>
        <v>19.099999999999987</v>
      </c>
      <c r="BH226" s="52" t="str">
        <f t="shared" ca="1" si="171"/>
        <v/>
      </c>
    </row>
    <row r="227" spans="19:60">
      <c r="S227" s="68">
        <f t="shared" si="172"/>
        <v>7</v>
      </c>
      <c r="T227" s="69">
        <f t="shared" si="172"/>
        <v>2</v>
      </c>
      <c r="U227" s="70">
        <f t="shared" si="161"/>
        <v>3</v>
      </c>
      <c r="V227" s="68">
        <f t="shared" si="162"/>
        <v>4</v>
      </c>
      <c r="W227" s="70">
        <f t="shared" si="162"/>
        <v>7</v>
      </c>
      <c r="X227" s="71">
        <f t="shared" si="162"/>
        <v>0.42857142857142855</v>
      </c>
      <c r="Y227" s="71">
        <f t="shared" si="162"/>
        <v>0.5</v>
      </c>
      <c r="Z227" s="69">
        <f t="shared" si="162"/>
        <v>10000</v>
      </c>
      <c r="AA227" s="69">
        <f t="shared" ca="1" si="162"/>
        <v>9931.0583880213599</v>
      </c>
      <c r="AB227" s="69">
        <f t="shared" ca="1" si="163"/>
        <v>-68.94161197864014</v>
      </c>
      <c r="AC227" s="69">
        <f t="shared" ca="1" si="164"/>
        <v>109.36631130634518</v>
      </c>
      <c r="AD227" s="73">
        <f t="shared" si="173"/>
        <v>18.999999999999986</v>
      </c>
      <c r="AE227" s="69">
        <f t="shared" si="174"/>
        <v>0.70000000000000007</v>
      </c>
      <c r="AF227" s="69">
        <f t="shared" si="174"/>
        <v>6.3000000000000007</v>
      </c>
      <c r="AG227" s="78">
        <f t="shared" si="174"/>
        <v>200</v>
      </c>
      <c r="AH227" s="60">
        <f t="shared" si="174"/>
        <v>50</v>
      </c>
      <c r="AI227" s="60">
        <f t="shared" si="174"/>
        <v>315.00000000000006</v>
      </c>
      <c r="AJ227" s="60">
        <f t="shared" si="174"/>
        <v>10315</v>
      </c>
      <c r="AK227" s="60">
        <f t="shared" si="174"/>
        <v>348.94161197863974</v>
      </c>
      <c r="AL227" s="60">
        <f t="shared" si="174"/>
        <v>6.9788322395727951</v>
      </c>
      <c r="AM227" s="60">
        <f t="shared" ca="1" si="174"/>
        <v>-453.13869257757176</v>
      </c>
      <c r="AN227" s="60">
        <f t="shared" ca="1" si="174"/>
        <v>-453.13869257757176</v>
      </c>
      <c r="AO227" s="60">
        <f t="shared" ca="1" si="174"/>
        <v>453.13869257757176</v>
      </c>
      <c r="AP227" s="63">
        <f t="shared" si="147"/>
        <v>35</v>
      </c>
      <c r="AQ227" s="62">
        <f t="shared" si="148"/>
        <v>1.4041490652406736</v>
      </c>
      <c r="AR227" s="62">
        <f t="shared" si="149"/>
        <v>70.207453262033681</v>
      </c>
      <c r="AS227" s="62">
        <f t="shared" si="150"/>
        <v>140.41490652406736</v>
      </c>
      <c r="AT227" s="62">
        <f t="shared" si="151"/>
        <v>-70.207453262033681</v>
      </c>
      <c r="AU227" s="62">
        <f t="shared" si="152"/>
        <v>210.62235978610104</v>
      </c>
      <c r="AV227" s="62">
        <f t="shared" si="153"/>
        <v>-280.82981304813472</v>
      </c>
      <c r="AW227" s="63">
        <f t="shared" si="167"/>
        <v>-70.207453262033681</v>
      </c>
      <c r="AX227" s="61" t="str">
        <f t="shared" ca="1" si="155"/>
        <v/>
      </c>
      <c r="AY227" s="69">
        <f t="shared" ca="1" si="168"/>
        <v>9861.8613074224286</v>
      </c>
      <c r="AZ227" s="51">
        <f t="shared" si="156"/>
        <v>491.45217283423574</v>
      </c>
      <c r="BA227" s="55">
        <f t="shared" ca="1" si="157"/>
        <v>4.9486384394538986E-2</v>
      </c>
      <c r="BB227" s="55">
        <f t="shared" ca="1" si="169"/>
        <v>-1.0183610630367292</v>
      </c>
      <c r="BC227" s="64">
        <f t="shared" ca="1" si="158"/>
        <v>-139.14906524067382</v>
      </c>
      <c r="BE227" s="52" t="str">
        <f t="shared" ca="1" si="159"/>
        <v/>
      </c>
      <c r="BF227" s="52" t="str">
        <f t="shared" ca="1" si="160"/>
        <v/>
      </c>
      <c r="BG227" s="52">
        <f t="shared" ca="1" si="170"/>
        <v>18.999999999999986</v>
      </c>
      <c r="BH227" s="52" t="str">
        <f t="shared" ca="1" si="171"/>
        <v/>
      </c>
    </row>
    <row r="228" spans="19:60">
      <c r="S228" s="68">
        <f t="shared" si="172"/>
        <v>7</v>
      </c>
      <c r="T228" s="69">
        <f t="shared" si="172"/>
        <v>2</v>
      </c>
      <c r="U228" s="70">
        <f t="shared" si="161"/>
        <v>3</v>
      </c>
      <c r="V228" s="68">
        <f t="shared" si="162"/>
        <v>4</v>
      </c>
      <c r="W228" s="70">
        <f t="shared" si="162"/>
        <v>7</v>
      </c>
      <c r="X228" s="71">
        <f t="shared" si="162"/>
        <v>0.42857142857142855</v>
      </c>
      <c r="Y228" s="71">
        <f t="shared" si="162"/>
        <v>0.5</v>
      </c>
      <c r="Z228" s="69">
        <f t="shared" si="162"/>
        <v>10000</v>
      </c>
      <c r="AA228" s="69">
        <f t="shared" ca="1" si="162"/>
        <v>9931.0583880213599</v>
      </c>
      <c r="AB228" s="69">
        <f t="shared" ca="1" si="163"/>
        <v>-68.94161197864014</v>
      </c>
      <c r="AC228" s="69">
        <f t="shared" ca="1" si="164"/>
        <v>109.36631130634518</v>
      </c>
      <c r="AD228" s="73">
        <f t="shared" si="173"/>
        <v>18.899999999999984</v>
      </c>
      <c r="AE228" s="69">
        <f t="shared" si="174"/>
        <v>0.70000000000000007</v>
      </c>
      <c r="AF228" s="69">
        <f t="shared" si="174"/>
        <v>6.3000000000000007</v>
      </c>
      <c r="AG228" s="78">
        <f t="shared" si="174"/>
        <v>200</v>
      </c>
      <c r="AH228" s="60">
        <f t="shared" si="174"/>
        <v>50</v>
      </c>
      <c r="AI228" s="60">
        <f t="shared" si="174"/>
        <v>315.00000000000006</v>
      </c>
      <c r="AJ228" s="60">
        <f t="shared" si="174"/>
        <v>10315</v>
      </c>
      <c r="AK228" s="60">
        <f t="shared" si="174"/>
        <v>348.94161197863974</v>
      </c>
      <c r="AL228" s="60">
        <f t="shared" si="174"/>
        <v>6.9788322395727951</v>
      </c>
      <c r="AM228" s="60">
        <f t="shared" ca="1" si="174"/>
        <v>-453.13869257757176</v>
      </c>
      <c r="AN228" s="60">
        <f t="shared" ca="1" si="174"/>
        <v>-453.13869257757176</v>
      </c>
      <c r="AO228" s="60">
        <f t="shared" ca="1" si="174"/>
        <v>453.13869257757176</v>
      </c>
      <c r="AP228" s="63">
        <f t="shared" si="147"/>
        <v>35</v>
      </c>
      <c r="AQ228" s="62">
        <f t="shared" si="148"/>
        <v>1.4062874200832169</v>
      </c>
      <c r="AR228" s="62">
        <f t="shared" si="149"/>
        <v>70.314371004160847</v>
      </c>
      <c r="AS228" s="62">
        <f t="shared" si="150"/>
        <v>140.62874200832169</v>
      </c>
      <c r="AT228" s="62">
        <f t="shared" si="151"/>
        <v>-70.314371004160847</v>
      </c>
      <c r="AU228" s="62">
        <f t="shared" si="152"/>
        <v>210.94311301248254</v>
      </c>
      <c r="AV228" s="62">
        <f t="shared" si="153"/>
        <v>-281.25748401664339</v>
      </c>
      <c r="AW228" s="63">
        <f t="shared" si="167"/>
        <v>-70.314371004160847</v>
      </c>
      <c r="AX228" s="61" t="str">
        <f t="shared" ca="1" si="155"/>
        <v/>
      </c>
      <c r="AY228" s="69">
        <f t="shared" ca="1" si="168"/>
        <v>9861.8613074224286</v>
      </c>
      <c r="AZ228" s="51">
        <f t="shared" si="156"/>
        <v>492.2005970291259</v>
      </c>
      <c r="BA228" s="55">
        <f t="shared" ca="1" si="157"/>
        <v>4.956174637164637E-2</v>
      </c>
      <c r="BB228" s="55">
        <f t="shared" ca="1" si="169"/>
        <v>-1.0199119078611916</v>
      </c>
      <c r="BC228" s="64">
        <f t="shared" ca="1" si="158"/>
        <v>-139.25598298280099</v>
      </c>
      <c r="BE228" s="52" t="str">
        <f t="shared" ca="1" si="159"/>
        <v/>
      </c>
      <c r="BF228" s="52" t="str">
        <f t="shared" ca="1" si="160"/>
        <v/>
      </c>
      <c r="BG228" s="52">
        <f t="shared" ca="1" si="170"/>
        <v>18.899999999999984</v>
      </c>
      <c r="BH228" s="52" t="str">
        <f t="shared" ca="1" si="171"/>
        <v/>
      </c>
    </row>
    <row r="229" spans="19:60">
      <c r="S229" s="68">
        <f t="shared" si="172"/>
        <v>7</v>
      </c>
      <c r="T229" s="69">
        <f t="shared" si="172"/>
        <v>2</v>
      </c>
      <c r="U229" s="70">
        <f t="shared" si="161"/>
        <v>3</v>
      </c>
      <c r="V229" s="68">
        <f t="shared" si="162"/>
        <v>4</v>
      </c>
      <c r="W229" s="70">
        <f t="shared" si="162"/>
        <v>7</v>
      </c>
      <c r="X229" s="71">
        <f t="shared" si="162"/>
        <v>0.42857142857142855</v>
      </c>
      <c r="Y229" s="71">
        <f t="shared" si="162"/>
        <v>0.5</v>
      </c>
      <c r="Z229" s="69">
        <f t="shared" si="162"/>
        <v>10000</v>
      </c>
      <c r="AA229" s="69">
        <f t="shared" ca="1" si="162"/>
        <v>9931.0583880213599</v>
      </c>
      <c r="AB229" s="69">
        <f t="shared" ca="1" si="163"/>
        <v>-68.94161197864014</v>
      </c>
      <c r="AC229" s="69">
        <f t="shared" ca="1" si="164"/>
        <v>109.36631130634518</v>
      </c>
      <c r="AD229" s="73">
        <f t="shared" si="173"/>
        <v>18.799999999999983</v>
      </c>
      <c r="AE229" s="69">
        <f t="shared" si="174"/>
        <v>0.70000000000000007</v>
      </c>
      <c r="AF229" s="69">
        <f t="shared" si="174"/>
        <v>6.3000000000000007</v>
      </c>
      <c r="AG229" s="78">
        <f t="shared" si="174"/>
        <v>200</v>
      </c>
      <c r="AH229" s="60">
        <f t="shared" si="174"/>
        <v>50</v>
      </c>
      <c r="AI229" s="60">
        <f t="shared" si="174"/>
        <v>315.00000000000006</v>
      </c>
      <c r="AJ229" s="60">
        <f t="shared" si="174"/>
        <v>10315</v>
      </c>
      <c r="AK229" s="60">
        <f t="shared" si="174"/>
        <v>348.94161197863974</v>
      </c>
      <c r="AL229" s="60">
        <f t="shared" si="174"/>
        <v>6.9788322395727951</v>
      </c>
      <c r="AM229" s="60">
        <f t="shared" ca="1" si="174"/>
        <v>-453.13869257757176</v>
      </c>
      <c r="AN229" s="60">
        <f t="shared" ca="1" si="174"/>
        <v>-453.13869257757176</v>
      </c>
      <c r="AO229" s="60">
        <f t="shared" ca="1" si="174"/>
        <v>453.13869257757176</v>
      </c>
      <c r="AP229" s="63">
        <f t="shared" si="147"/>
        <v>35</v>
      </c>
      <c r="AQ229" s="62">
        <f t="shared" si="148"/>
        <v>1.408448523381532</v>
      </c>
      <c r="AR229" s="62">
        <f t="shared" si="149"/>
        <v>70.422426169076601</v>
      </c>
      <c r="AS229" s="62">
        <f t="shared" si="150"/>
        <v>140.8448523381532</v>
      </c>
      <c r="AT229" s="62">
        <f t="shared" si="151"/>
        <v>-70.422426169076601</v>
      </c>
      <c r="AU229" s="62">
        <f t="shared" si="152"/>
        <v>211.2672785072298</v>
      </c>
      <c r="AV229" s="62">
        <f t="shared" si="153"/>
        <v>-281.68970467630641</v>
      </c>
      <c r="AW229" s="63">
        <f t="shared" si="167"/>
        <v>-70.422426169076601</v>
      </c>
      <c r="AX229" s="61" t="str">
        <f t="shared" ca="1" si="155"/>
        <v/>
      </c>
      <c r="AY229" s="69">
        <f t="shared" ca="1" si="168"/>
        <v>9861.8613074224286</v>
      </c>
      <c r="AZ229" s="51">
        <f t="shared" si="156"/>
        <v>492.95698318353618</v>
      </c>
      <c r="BA229" s="55">
        <f t="shared" ca="1" si="157"/>
        <v>4.9637910071914475E-2</v>
      </c>
      <c r="BB229" s="55">
        <f t="shared" ca="1" si="169"/>
        <v>-1.0214792510348505</v>
      </c>
      <c r="BC229" s="64">
        <f t="shared" ca="1" si="158"/>
        <v>-139.36403814771674</v>
      </c>
      <c r="BE229" s="52" t="str">
        <f t="shared" ca="1" si="159"/>
        <v/>
      </c>
      <c r="BF229" s="52" t="str">
        <f t="shared" ca="1" si="160"/>
        <v/>
      </c>
      <c r="BG229" s="52">
        <f t="shared" ca="1" si="170"/>
        <v>18.799999999999983</v>
      </c>
      <c r="BH229" s="52" t="str">
        <f t="shared" ca="1" si="171"/>
        <v/>
      </c>
    </row>
    <row r="230" spans="19:60">
      <c r="S230" s="68">
        <f t="shared" si="172"/>
        <v>7</v>
      </c>
      <c r="T230" s="69">
        <f t="shared" si="172"/>
        <v>2</v>
      </c>
      <c r="U230" s="70">
        <f t="shared" si="161"/>
        <v>3</v>
      </c>
      <c r="V230" s="68">
        <f t="shared" si="162"/>
        <v>4</v>
      </c>
      <c r="W230" s="70">
        <f t="shared" si="162"/>
        <v>7</v>
      </c>
      <c r="X230" s="71">
        <f t="shared" si="162"/>
        <v>0.42857142857142855</v>
      </c>
      <c r="Y230" s="71">
        <f t="shared" si="162"/>
        <v>0.5</v>
      </c>
      <c r="Z230" s="69">
        <f t="shared" si="162"/>
        <v>10000</v>
      </c>
      <c r="AA230" s="69">
        <f t="shared" ca="1" si="162"/>
        <v>9931.0583880213599</v>
      </c>
      <c r="AB230" s="69">
        <f t="shared" ca="1" si="163"/>
        <v>-68.94161197864014</v>
      </c>
      <c r="AC230" s="69">
        <f t="shared" ca="1" si="164"/>
        <v>109.36631130634518</v>
      </c>
      <c r="AD230" s="73">
        <f t="shared" si="173"/>
        <v>18.699999999999982</v>
      </c>
      <c r="AE230" s="69">
        <f t="shared" si="174"/>
        <v>0.70000000000000007</v>
      </c>
      <c r="AF230" s="69">
        <f t="shared" si="174"/>
        <v>6.3000000000000007</v>
      </c>
      <c r="AG230" s="78">
        <f t="shared" si="174"/>
        <v>200</v>
      </c>
      <c r="AH230" s="60">
        <f t="shared" si="174"/>
        <v>50</v>
      </c>
      <c r="AI230" s="60">
        <f t="shared" si="174"/>
        <v>315.00000000000006</v>
      </c>
      <c r="AJ230" s="60">
        <f t="shared" si="174"/>
        <v>10315</v>
      </c>
      <c r="AK230" s="60">
        <f t="shared" si="174"/>
        <v>348.94161197863974</v>
      </c>
      <c r="AL230" s="60">
        <f t="shared" si="174"/>
        <v>6.9788322395727951</v>
      </c>
      <c r="AM230" s="60">
        <f t="shared" ca="1" si="174"/>
        <v>-453.13869257757176</v>
      </c>
      <c r="AN230" s="60">
        <f t="shared" ca="1" si="174"/>
        <v>-453.13869257757176</v>
      </c>
      <c r="AO230" s="60">
        <f t="shared" ca="1" si="174"/>
        <v>453.13869257757176</v>
      </c>
      <c r="AP230" s="63">
        <f t="shared" si="147"/>
        <v>35</v>
      </c>
      <c r="AQ230" s="62">
        <f t="shared" si="148"/>
        <v>1.410632740084107</v>
      </c>
      <c r="AR230" s="62">
        <f t="shared" si="149"/>
        <v>70.531637004205351</v>
      </c>
      <c r="AS230" s="62">
        <f t="shared" si="150"/>
        <v>141.0632740084107</v>
      </c>
      <c r="AT230" s="62">
        <f t="shared" si="151"/>
        <v>-70.531637004205351</v>
      </c>
      <c r="AU230" s="62">
        <f t="shared" si="152"/>
        <v>211.59491101261605</v>
      </c>
      <c r="AV230" s="62">
        <f t="shared" si="153"/>
        <v>-282.1265480168214</v>
      </c>
      <c r="AW230" s="63">
        <f t="shared" si="167"/>
        <v>-70.531637004205351</v>
      </c>
      <c r="AX230" s="61" t="str">
        <f t="shared" ca="1" si="155"/>
        <v/>
      </c>
      <c r="AY230" s="69">
        <f t="shared" ca="1" si="168"/>
        <v>9861.8613074224286</v>
      </c>
      <c r="AZ230" s="51">
        <f t="shared" si="156"/>
        <v>493.72145902943748</v>
      </c>
      <c r="BA230" s="55">
        <f t="shared" ca="1" si="157"/>
        <v>4.9714888357212182E-2</v>
      </c>
      <c r="BB230" s="55">
        <f t="shared" ca="1" si="169"/>
        <v>-1.0230633572371044</v>
      </c>
      <c r="BC230" s="64">
        <f t="shared" ca="1" si="158"/>
        <v>-139.47324898284549</v>
      </c>
      <c r="BE230" s="52" t="str">
        <f t="shared" ca="1" si="159"/>
        <v/>
      </c>
      <c r="BF230" s="52" t="str">
        <f t="shared" ca="1" si="160"/>
        <v/>
      </c>
      <c r="BG230" s="52">
        <f t="shared" ca="1" si="170"/>
        <v>18.699999999999982</v>
      </c>
      <c r="BH230" s="52" t="str">
        <f t="shared" ca="1" si="171"/>
        <v/>
      </c>
    </row>
    <row r="231" spans="19:60">
      <c r="S231" s="68">
        <f t="shared" si="172"/>
        <v>7</v>
      </c>
      <c r="T231" s="69">
        <f t="shared" si="172"/>
        <v>2</v>
      </c>
      <c r="U231" s="70">
        <f t="shared" si="161"/>
        <v>3</v>
      </c>
      <c r="V231" s="68">
        <f t="shared" si="162"/>
        <v>4</v>
      </c>
      <c r="W231" s="70">
        <f t="shared" si="162"/>
        <v>7</v>
      </c>
      <c r="X231" s="71">
        <f t="shared" si="162"/>
        <v>0.42857142857142855</v>
      </c>
      <c r="Y231" s="71">
        <f t="shared" si="162"/>
        <v>0.5</v>
      </c>
      <c r="Z231" s="69">
        <f t="shared" si="162"/>
        <v>10000</v>
      </c>
      <c r="AA231" s="69">
        <f t="shared" ca="1" si="162"/>
        <v>9931.0583880213599</v>
      </c>
      <c r="AB231" s="69">
        <f t="shared" ca="1" si="163"/>
        <v>-68.94161197864014</v>
      </c>
      <c r="AC231" s="69">
        <f t="shared" ca="1" si="164"/>
        <v>109.36631130634518</v>
      </c>
      <c r="AD231" s="73">
        <f t="shared" si="173"/>
        <v>18.59999999999998</v>
      </c>
      <c r="AE231" s="69">
        <f t="shared" si="174"/>
        <v>0.70000000000000007</v>
      </c>
      <c r="AF231" s="69">
        <f t="shared" si="174"/>
        <v>6.3000000000000007</v>
      </c>
      <c r="AG231" s="78">
        <f t="shared" si="174"/>
        <v>200</v>
      </c>
      <c r="AH231" s="60">
        <f t="shared" si="174"/>
        <v>50</v>
      </c>
      <c r="AI231" s="60">
        <f t="shared" si="174"/>
        <v>315.00000000000006</v>
      </c>
      <c r="AJ231" s="60">
        <f t="shared" si="174"/>
        <v>10315</v>
      </c>
      <c r="AK231" s="60">
        <f t="shared" si="174"/>
        <v>348.94161197863974</v>
      </c>
      <c r="AL231" s="60">
        <f t="shared" si="174"/>
        <v>6.9788322395727951</v>
      </c>
      <c r="AM231" s="60">
        <f t="shared" ca="1" si="174"/>
        <v>-453.13869257757176</v>
      </c>
      <c r="AN231" s="60">
        <f t="shared" ca="1" si="174"/>
        <v>-453.13869257757176</v>
      </c>
      <c r="AO231" s="60">
        <f t="shared" ca="1" si="174"/>
        <v>453.13869257757176</v>
      </c>
      <c r="AP231" s="63">
        <f t="shared" si="147"/>
        <v>35</v>
      </c>
      <c r="AQ231" s="62">
        <f t="shared" si="148"/>
        <v>1.4128404429877852</v>
      </c>
      <c r="AR231" s="62">
        <f t="shared" si="149"/>
        <v>70.642022149389263</v>
      </c>
      <c r="AS231" s="62">
        <f t="shared" si="150"/>
        <v>141.28404429877853</v>
      </c>
      <c r="AT231" s="62">
        <f t="shared" si="151"/>
        <v>-70.642022149389263</v>
      </c>
      <c r="AU231" s="62">
        <f t="shared" si="152"/>
        <v>211.92606644816777</v>
      </c>
      <c r="AV231" s="62">
        <f t="shared" si="153"/>
        <v>-282.56808859755705</v>
      </c>
      <c r="AW231" s="63">
        <f t="shared" si="167"/>
        <v>-70.642022149389277</v>
      </c>
      <c r="AX231" s="61" t="str">
        <f t="shared" ca="1" si="155"/>
        <v/>
      </c>
      <c r="AY231" s="69">
        <f t="shared" ca="1" si="168"/>
        <v>9861.8613074224286</v>
      </c>
      <c r="AZ231" s="51">
        <f t="shared" si="156"/>
        <v>494.49415504572482</v>
      </c>
      <c r="BA231" s="55">
        <f t="shared" ca="1" si="157"/>
        <v>4.9792694366007716E-2</v>
      </c>
      <c r="BB231" s="55">
        <f t="shared" ca="1" si="169"/>
        <v>-1.024664496839383</v>
      </c>
      <c r="BC231" s="64">
        <f t="shared" ca="1" si="158"/>
        <v>-139.58363412802942</v>
      </c>
      <c r="BE231" s="52" t="str">
        <f t="shared" ca="1" si="159"/>
        <v/>
      </c>
      <c r="BF231" s="52" t="str">
        <f t="shared" ca="1" si="160"/>
        <v/>
      </c>
      <c r="BG231" s="52">
        <f t="shared" ca="1" si="170"/>
        <v>18.59999999999998</v>
      </c>
      <c r="BH231" s="52" t="str">
        <f t="shared" ca="1" si="171"/>
        <v/>
      </c>
    </row>
    <row r="232" spans="19:60">
      <c r="S232" s="68">
        <f t="shared" si="172"/>
        <v>7</v>
      </c>
      <c r="T232" s="69">
        <f t="shared" si="172"/>
        <v>2</v>
      </c>
      <c r="U232" s="70">
        <f t="shared" si="161"/>
        <v>3</v>
      </c>
      <c r="V232" s="68">
        <f t="shared" si="162"/>
        <v>4</v>
      </c>
      <c r="W232" s="70">
        <f t="shared" si="162"/>
        <v>7</v>
      </c>
      <c r="X232" s="71">
        <f t="shared" si="162"/>
        <v>0.42857142857142855</v>
      </c>
      <c r="Y232" s="71">
        <f t="shared" si="162"/>
        <v>0.5</v>
      </c>
      <c r="Z232" s="69">
        <f t="shared" si="162"/>
        <v>10000</v>
      </c>
      <c r="AA232" s="69">
        <f t="shared" ca="1" si="162"/>
        <v>9931.0583880213599</v>
      </c>
      <c r="AB232" s="69">
        <f t="shared" ca="1" si="163"/>
        <v>-68.94161197864014</v>
      </c>
      <c r="AC232" s="69">
        <f t="shared" ca="1" si="164"/>
        <v>109.36631130634518</v>
      </c>
      <c r="AD232" s="73">
        <f t="shared" si="173"/>
        <v>18.499999999999979</v>
      </c>
      <c r="AE232" s="69">
        <f t="shared" si="174"/>
        <v>0.70000000000000007</v>
      </c>
      <c r="AF232" s="69">
        <f t="shared" si="174"/>
        <v>6.3000000000000007</v>
      </c>
      <c r="AG232" s="78">
        <f t="shared" si="174"/>
        <v>200</v>
      </c>
      <c r="AH232" s="60">
        <f t="shared" si="174"/>
        <v>50</v>
      </c>
      <c r="AI232" s="60">
        <f t="shared" si="174"/>
        <v>315.00000000000006</v>
      </c>
      <c r="AJ232" s="60">
        <f t="shared" si="174"/>
        <v>10315</v>
      </c>
      <c r="AK232" s="60">
        <f t="shared" si="174"/>
        <v>348.94161197863974</v>
      </c>
      <c r="AL232" s="60">
        <f t="shared" si="174"/>
        <v>6.9788322395727951</v>
      </c>
      <c r="AM232" s="60">
        <f t="shared" ca="1" si="174"/>
        <v>-453.13869257757176</v>
      </c>
      <c r="AN232" s="60">
        <f t="shared" ca="1" si="174"/>
        <v>-453.13869257757176</v>
      </c>
      <c r="AO232" s="60">
        <f t="shared" ca="1" si="174"/>
        <v>453.13869257757176</v>
      </c>
      <c r="AP232" s="63">
        <f t="shared" si="147"/>
        <v>35</v>
      </c>
      <c r="AQ232" s="62">
        <f t="shared" si="148"/>
        <v>1.4150720129498813</v>
      </c>
      <c r="AR232" s="62">
        <f t="shared" si="149"/>
        <v>70.753600647494068</v>
      </c>
      <c r="AS232" s="62">
        <f t="shared" si="150"/>
        <v>141.50720129498814</v>
      </c>
      <c r="AT232" s="62">
        <f t="shared" si="151"/>
        <v>-70.753600647494068</v>
      </c>
      <c r="AU232" s="62">
        <f t="shared" si="152"/>
        <v>212.2608019424822</v>
      </c>
      <c r="AV232" s="62">
        <f t="shared" si="153"/>
        <v>-283.01440258997627</v>
      </c>
      <c r="AW232" s="63">
        <f t="shared" si="167"/>
        <v>-70.753600647494068</v>
      </c>
      <c r="AX232" s="61" t="str">
        <f t="shared" ca="1" si="155"/>
        <v/>
      </c>
      <c r="AY232" s="69">
        <f t="shared" ca="1" si="168"/>
        <v>9861.8613074224286</v>
      </c>
      <c r="AZ232" s="51">
        <f t="shared" si="156"/>
        <v>495.27520453245847</v>
      </c>
      <c r="BA232" s="55">
        <f t="shared" ca="1" si="157"/>
        <v>4.9871341520844277E-2</v>
      </c>
      <c r="BB232" s="55">
        <f t="shared" ca="1" si="169"/>
        <v>-1.0262829460589828</v>
      </c>
      <c r="BC232" s="64">
        <f t="shared" ca="1" si="158"/>
        <v>-139.69521262613421</v>
      </c>
      <c r="BE232" s="52" t="str">
        <f t="shared" ca="1" si="159"/>
        <v/>
      </c>
      <c r="BF232" s="52" t="str">
        <f t="shared" ca="1" si="160"/>
        <v/>
      </c>
      <c r="BG232" s="52">
        <f t="shared" ca="1" si="170"/>
        <v>18.499999999999979</v>
      </c>
      <c r="BH232" s="52" t="str">
        <f t="shared" ca="1" si="171"/>
        <v/>
      </c>
    </row>
    <row r="233" spans="19:60">
      <c r="S233" s="68">
        <f t="shared" si="172"/>
        <v>7</v>
      </c>
      <c r="T233" s="69">
        <f t="shared" si="172"/>
        <v>2</v>
      </c>
      <c r="U233" s="70">
        <f t="shared" si="161"/>
        <v>3</v>
      </c>
      <c r="V233" s="68">
        <f t="shared" si="162"/>
        <v>4</v>
      </c>
      <c r="W233" s="70">
        <f t="shared" si="162"/>
        <v>7</v>
      </c>
      <c r="X233" s="71">
        <f t="shared" si="162"/>
        <v>0.42857142857142855</v>
      </c>
      <c r="Y233" s="71">
        <f t="shared" si="162"/>
        <v>0.5</v>
      </c>
      <c r="Z233" s="69">
        <f t="shared" si="162"/>
        <v>10000</v>
      </c>
      <c r="AA233" s="69">
        <f t="shared" ca="1" si="162"/>
        <v>9931.0583880213599</v>
      </c>
      <c r="AB233" s="69">
        <f t="shared" ca="1" si="163"/>
        <v>-68.94161197864014</v>
      </c>
      <c r="AC233" s="69">
        <f t="shared" ca="1" si="164"/>
        <v>109.36631130634518</v>
      </c>
      <c r="AD233" s="73">
        <f t="shared" si="173"/>
        <v>18.399999999999977</v>
      </c>
      <c r="AE233" s="69">
        <f t="shared" si="174"/>
        <v>0.70000000000000007</v>
      </c>
      <c r="AF233" s="69">
        <f t="shared" si="174"/>
        <v>6.3000000000000007</v>
      </c>
      <c r="AG233" s="78">
        <f t="shared" si="174"/>
        <v>200</v>
      </c>
      <c r="AH233" s="60">
        <f t="shared" si="174"/>
        <v>50</v>
      </c>
      <c r="AI233" s="60">
        <f t="shared" si="174"/>
        <v>315.00000000000006</v>
      </c>
      <c r="AJ233" s="60">
        <f t="shared" si="174"/>
        <v>10315</v>
      </c>
      <c r="AK233" s="60">
        <f t="shared" si="174"/>
        <v>348.94161197863974</v>
      </c>
      <c r="AL233" s="60">
        <f t="shared" si="174"/>
        <v>6.9788322395727951</v>
      </c>
      <c r="AM233" s="60">
        <f t="shared" ca="1" si="174"/>
        <v>-453.13869257757176</v>
      </c>
      <c r="AN233" s="60">
        <f t="shared" ca="1" si="174"/>
        <v>-453.13869257757176</v>
      </c>
      <c r="AO233" s="60">
        <f t="shared" ca="1" si="174"/>
        <v>453.13869257757176</v>
      </c>
      <c r="AP233" s="63">
        <f t="shared" si="147"/>
        <v>35</v>
      </c>
      <c r="AQ233" s="62">
        <f t="shared" si="148"/>
        <v>1.4173278391072177</v>
      </c>
      <c r="AR233" s="62">
        <f t="shared" si="149"/>
        <v>70.866391955360882</v>
      </c>
      <c r="AS233" s="62">
        <f t="shared" si="150"/>
        <v>141.73278391072176</v>
      </c>
      <c r="AT233" s="62">
        <f t="shared" si="151"/>
        <v>-70.866391955360882</v>
      </c>
      <c r="AU233" s="62">
        <f t="shared" si="152"/>
        <v>212.59917586608265</v>
      </c>
      <c r="AV233" s="62">
        <f t="shared" si="153"/>
        <v>-283.46556782144353</v>
      </c>
      <c r="AW233" s="63">
        <f t="shared" si="167"/>
        <v>-70.866391955360882</v>
      </c>
      <c r="AX233" s="61" t="str">
        <f t="shared" ca="1" si="155"/>
        <v/>
      </c>
      <c r="AY233" s="69">
        <f t="shared" ca="1" si="168"/>
        <v>9861.8613074224286</v>
      </c>
      <c r="AZ233" s="51">
        <f t="shared" si="156"/>
        <v>496.06474368752617</v>
      </c>
      <c r="BA233" s="55">
        <f t="shared" ca="1" si="157"/>
        <v>4.9950843536059497E-2</v>
      </c>
      <c r="BB233" s="55">
        <f t="shared" ca="1" si="169"/>
        <v>-1.0279189871179266</v>
      </c>
      <c r="BC233" s="64">
        <f t="shared" ca="1" si="158"/>
        <v>-139.80800393400102</v>
      </c>
      <c r="BE233" s="52" t="str">
        <f t="shared" ca="1" si="159"/>
        <v/>
      </c>
      <c r="BF233" s="52" t="str">
        <f t="shared" ca="1" si="160"/>
        <v/>
      </c>
      <c r="BG233" s="52">
        <f t="shared" ca="1" si="170"/>
        <v>18.399999999999977</v>
      </c>
      <c r="BH233" s="52" t="str">
        <f t="shared" ca="1" si="171"/>
        <v/>
      </c>
    </row>
    <row r="234" spans="19:60">
      <c r="S234" s="68">
        <f t="shared" si="172"/>
        <v>7</v>
      </c>
      <c r="T234" s="69">
        <f t="shared" si="172"/>
        <v>2</v>
      </c>
      <c r="U234" s="70">
        <f t="shared" si="161"/>
        <v>3</v>
      </c>
      <c r="V234" s="68">
        <f t="shared" ref="V234:AA249" si="175">V233</f>
        <v>4</v>
      </c>
      <c r="W234" s="70">
        <f t="shared" si="175"/>
        <v>7</v>
      </c>
      <c r="X234" s="71">
        <f t="shared" si="175"/>
        <v>0.42857142857142855</v>
      </c>
      <c r="Y234" s="71">
        <f t="shared" si="175"/>
        <v>0.5</v>
      </c>
      <c r="Z234" s="69">
        <f t="shared" si="175"/>
        <v>10000</v>
      </c>
      <c r="AA234" s="69">
        <f t="shared" ca="1" si="175"/>
        <v>9931.0583880213599</v>
      </c>
      <c r="AB234" s="69">
        <f t="shared" ca="1" si="163"/>
        <v>-68.94161197864014</v>
      </c>
      <c r="AC234" s="69">
        <f t="shared" ca="1" si="164"/>
        <v>109.36631130634518</v>
      </c>
      <c r="AD234" s="73">
        <f t="shared" si="173"/>
        <v>18.299999999999976</v>
      </c>
      <c r="AE234" s="69">
        <f t="shared" si="174"/>
        <v>0.70000000000000007</v>
      </c>
      <c r="AF234" s="69">
        <f t="shared" si="174"/>
        <v>6.3000000000000007</v>
      </c>
      <c r="AG234" s="78">
        <f t="shared" si="174"/>
        <v>200</v>
      </c>
      <c r="AH234" s="60">
        <f t="shared" si="174"/>
        <v>50</v>
      </c>
      <c r="AI234" s="60">
        <f t="shared" si="174"/>
        <v>315.00000000000006</v>
      </c>
      <c r="AJ234" s="60">
        <f t="shared" si="174"/>
        <v>10315</v>
      </c>
      <c r="AK234" s="60">
        <f t="shared" si="174"/>
        <v>348.94161197863974</v>
      </c>
      <c r="AL234" s="60">
        <f t="shared" si="174"/>
        <v>6.9788322395727951</v>
      </c>
      <c r="AM234" s="60">
        <f t="shared" ca="1" si="174"/>
        <v>-453.13869257757176</v>
      </c>
      <c r="AN234" s="60">
        <f t="shared" ca="1" si="174"/>
        <v>-453.13869257757176</v>
      </c>
      <c r="AO234" s="60">
        <f t="shared" ca="1" si="174"/>
        <v>453.13869257757176</v>
      </c>
      <c r="AP234" s="63">
        <f t="shared" si="147"/>
        <v>35</v>
      </c>
      <c r="AQ234" s="62">
        <f t="shared" si="148"/>
        <v>1.419608319102339</v>
      </c>
      <c r="AR234" s="62">
        <f t="shared" si="149"/>
        <v>70.980415955116953</v>
      </c>
      <c r="AS234" s="62">
        <f t="shared" si="150"/>
        <v>141.96083191023391</v>
      </c>
      <c r="AT234" s="62">
        <f t="shared" si="151"/>
        <v>-70.980415955116953</v>
      </c>
      <c r="AU234" s="62">
        <f t="shared" si="152"/>
        <v>212.94124786535087</v>
      </c>
      <c r="AV234" s="62">
        <f t="shared" si="153"/>
        <v>-283.92166382046781</v>
      </c>
      <c r="AW234" s="63">
        <f t="shared" si="167"/>
        <v>-70.980415955116939</v>
      </c>
      <c r="AX234" s="61" t="str">
        <f t="shared" ca="1" si="155"/>
        <v/>
      </c>
      <c r="AY234" s="69">
        <f t="shared" ca="1" si="168"/>
        <v>9861.8613074224286</v>
      </c>
      <c r="AZ234" s="51">
        <f t="shared" si="156"/>
        <v>496.86291168581869</v>
      </c>
      <c r="BA234" s="55">
        <f t="shared" ca="1" si="157"/>
        <v>5.003121442575794E-2</v>
      </c>
      <c r="BB234" s="55">
        <f t="shared" ca="1" si="169"/>
        <v>-1.0295729084070224</v>
      </c>
      <c r="BC234" s="64">
        <f t="shared" ca="1" si="158"/>
        <v>-139.92202793375708</v>
      </c>
      <c r="BE234" s="52" t="str">
        <f t="shared" ca="1" si="159"/>
        <v/>
      </c>
      <c r="BF234" s="52" t="str">
        <f t="shared" ca="1" si="160"/>
        <v/>
      </c>
      <c r="BG234" s="52">
        <f t="shared" ca="1" si="170"/>
        <v>18.299999999999976</v>
      </c>
      <c r="BH234" s="52" t="str">
        <f t="shared" ca="1" si="171"/>
        <v/>
      </c>
    </row>
    <row r="235" spans="19:60">
      <c r="S235" s="68">
        <f t="shared" ref="S235:T250" si="176">S234</f>
        <v>7</v>
      </c>
      <c r="T235" s="69">
        <f t="shared" si="176"/>
        <v>2</v>
      </c>
      <c r="U235" s="70">
        <f t="shared" si="161"/>
        <v>3</v>
      </c>
      <c r="V235" s="68">
        <f t="shared" si="175"/>
        <v>4</v>
      </c>
      <c r="W235" s="70">
        <f t="shared" si="175"/>
        <v>7</v>
      </c>
      <c r="X235" s="71">
        <f t="shared" si="175"/>
        <v>0.42857142857142855</v>
      </c>
      <c r="Y235" s="71">
        <f t="shared" si="175"/>
        <v>0.5</v>
      </c>
      <c r="Z235" s="69">
        <f t="shared" si="175"/>
        <v>10000</v>
      </c>
      <c r="AA235" s="69">
        <f t="shared" ca="1" si="175"/>
        <v>9931.0583880213599</v>
      </c>
      <c r="AB235" s="69">
        <f t="shared" ca="1" si="163"/>
        <v>-68.94161197864014</v>
      </c>
      <c r="AC235" s="69">
        <f t="shared" ca="1" si="164"/>
        <v>109.36631130634518</v>
      </c>
      <c r="AD235" s="73">
        <f t="shared" si="173"/>
        <v>18.199999999999974</v>
      </c>
      <c r="AE235" s="69">
        <f t="shared" ref="AE235:AO250" si="177">AE234</f>
        <v>0.70000000000000007</v>
      </c>
      <c r="AF235" s="69">
        <f t="shared" si="177"/>
        <v>6.3000000000000007</v>
      </c>
      <c r="AG235" s="78">
        <f t="shared" si="177"/>
        <v>200</v>
      </c>
      <c r="AH235" s="60">
        <f t="shared" si="177"/>
        <v>50</v>
      </c>
      <c r="AI235" s="60">
        <f t="shared" si="177"/>
        <v>315.00000000000006</v>
      </c>
      <c r="AJ235" s="60">
        <f t="shared" si="177"/>
        <v>10315</v>
      </c>
      <c r="AK235" s="60">
        <f t="shared" si="177"/>
        <v>348.94161197863974</v>
      </c>
      <c r="AL235" s="60">
        <f t="shared" si="177"/>
        <v>6.9788322395727951</v>
      </c>
      <c r="AM235" s="60">
        <f t="shared" ca="1" si="177"/>
        <v>-453.13869257757176</v>
      </c>
      <c r="AN235" s="60">
        <f t="shared" ca="1" si="177"/>
        <v>-453.13869257757176</v>
      </c>
      <c r="AO235" s="60">
        <f t="shared" ca="1" si="177"/>
        <v>453.13869257757176</v>
      </c>
      <c r="AP235" s="63">
        <f t="shared" si="147"/>
        <v>35</v>
      </c>
      <c r="AQ235" s="62">
        <f t="shared" si="148"/>
        <v>1.4219138593171872</v>
      </c>
      <c r="AR235" s="62">
        <f t="shared" si="149"/>
        <v>71.095692965859357</v>
      </c>
      <c r="AS235" s="62">
        <f t="shared" si="150"/>
        <v>142.19138593171871</v>
      </c>
      <c r="AT235" s="62">
        <f t="shared" si="151"/>
        <v>-71.095692965859357</v>
      </c>
      <c r="AU235" s="62">
        <f t="shared" si="152"/>
        <v>213.28707889757806</v>
      </c>
      <c r="AV235" s="62">
        <f t="shared" si="153"/>
        <v>-284.38277186343743</v>
      </c>
      <c r="AW235" s="63">
        <f t="shared" si="167"/>
        <v>-71.095692965859371</v>
      </c>
      <c r="AX235" s="61" t="str">
        <f t="shared" ca="1" si="155"/>
        <v/>
      </c>
      <c r="AY235" s="69">
        <f t="shared" ca="1" si="168"/>
        <v>9861.8613074224286</v>
      </c>
      <c r="AZ235" s="51">
        <f t="shared" si="156"/>
        <v>497.66985076101548</v>
      </c>
      <c r="BA235" s="55">
        <f t="shared" ca="1" si="157"/>
        <v>5.0112468512046482E-2</v>
      </c>
      <c r="BB235" s="55">
        <f t="shared" ca="1" si="169"/>
        <v>-1.0312450046553396</v>
      </c>
      <c r="BC235" s="64">
        <f t="shared" ca="1" si="158"/>
        <v>-140.03730494449951</v>
      </c>
      <c r="BE235" s="52" t="str">
        <f t="shared" ca="1" si="159"/>
        <v/>
      </c>
      <c r="BF235" s="52" t="str">
        <f t="shared" ca="1" si="160"/>
        <v/>
      </c>
      <c r="BG235" s="52">
        <f t="shared" ca="1" si="170"/>
        <v>18.199999999999974</v>
      </c>
      <c r="BH235" s="52" t="str">
        <f t="shared" ca="1" si="171"/>
        <v/>
      </c>
    </row>
    <row r="236" spans="19:60">
      <c r="S236" s="68">
        <f t="shared" si="176"/>
        <v>7</v>
      </c>
      <c r="T236" s="69">
        <f t="shared" si="176"/>
        <v>2</v>
      </c>
      <c r="U236" s="70">
        <f t="shared" si="161"/>
        <v>3</v>
      </c>
      <c r="V236" s="68">
        <f t="shared" si="175"/>
        <v>4</v>
      </c>
      <c r="W236" s="70">
        <f t="shared" si="175"/>
        <v>7</v>
      </c>
      <c r="X236" s="71">
        <f t="shared" si="175"/>
        <v>0.42857142857142855</v>
      </c>
      <c r="Y236" s="71">
        <f t="shared" si="175"/>
        <v>0.5</v>
      </c>
      <c r="Z236" s="69">
        <f t="shared" si="175"/>
        <v>10000</v>
      </c>
      <c r="AA236" s="69">
        <f t="shared" ca="1" si="175"/>
        <v>9931.0583880213599</v>
      </c>
      <c r="AB236" s="69">
        <f t="shared" ca="1" si="163"/>
        <v>-68.94161197864014</v>
      </c>
      <c r="AC236" s="69">
        <f t="shared" ca="1" si="164"/>
        <v>109.36631130634518</v>
      </c>
      <c r="AD236" s="73">
        <f t="shared" si="173"/>
        <v>18.099999999999973</v>
      </c>
      <c r="AE236" s="69">
        <f t="shared" si="177"/>
        <v>0.70000000000000007</v>
      </c>
      <c r="AF236" s="69">
        <f t="shared" si="177"/>
        <v>6.3000000000000007</v>
      </c>
      <c r="AG236" s="78">
        <f t="shared" si="177"/>
        <v>200</v>
      </c>
      <c r="AH236" s="60">
        <f t="shared" si="177"/>
        <v>50</v>
      </c>
      <c r="AI236" s="60">
        <f t="shared" si="177"/>
        <v>315.00000000000006</v>
      </c>
      <c r="AJ236" s="60">
        <f t="shared" si="177"/>
        <v>10315</v>
      </c>
      <c r="AK236" s="60">
        <f t="shared" si="177"/>
        <v>348.94161197863974</v>
      </c>
      <c r="AL236" s="60">
        <f t="shared" si="177"/>
        <v>6.9788322395727951</v>
      </c>
      <c r="AM236" s="60">
        <f t="shared" ca="1" si="177"/>
        <v>-453.13869257757176</v>
      </c>
      <c r="AN236" s="60">
        <f t="shared" ca="1" si="177"/>
        <v>-453.13869257757176</v>
      </c>
      <c r="AO236" s="60">
        <f t="shared" ca="1" si="177"/>
        <v>453.13869257757176</v>
      </c>
      <c r="AP236" s="63">
        <f t="shared" si="147"/>
        <v>35</v>
      </c>
      <c r="AQ236" s="62">
        <f t="shared" si="148"/>
        <v>1.4242448751145198</v>
      </c>
      <c r="AR236" s="62">
        <f t="shared" si="149"/>
        <v>71.212243755725993</v>
      </c>
      <c r="AS236" s="62">
        <f t="shared" si="150"/>
        <v>142.42448751145199</v>
      </c>
      <c r="AT236" s="62">
        <f t="shared" si="151"/>
        <v>-71.212243755725993</v>
      </c>
      <c r="AU236" s="62">
        <f t="shared" si="152"/>
        <v>213.63673126717799</v>
      </c>
      <c r="AV236" s="62">
        <f t="shared" si="153"/>
        <v>-284.84897502290397</v>
      </c>
      <c r="AW236" s="63">
        <f t="shared" si="167"/>
        <v>-71.212243755725979</v>
      </c>
      <c r="AX236" s="61" t="str">
        <f t="shared" ca="1" si="155"/>
        <v/>
      </c>
      <c r="AY236" s="69">
        <f t="shared" ca="1" si="168"/>
        <v>9861.8613074224286</v>
      </c>
      <c r="AZ236" s="51">
        <f t="shared" si="156"/>
        <v>498.48570629008196</v>
      </c>
      <c r="BA236" s="55">
        <f t="shared" ca="1" si="157"/>
        <v>5.0194620433542642E-2</v>
      </c>
      <c r="BB236" s="55">
        <f t="shared" ca="1" si="169"/>
        <v>-1.032935577105295</v>
      </c>
      <c r="BC236" s="64">
        <f t="shared" ca="1" si="158"/>
        <v>-140.15385573436612</v>
      </c>
      <c r="BE236" s="52" t="str">
        <f t="shared" ca="1" si="159"/>
        <v/>
      </c>
      <c r="BF236" s="52" t="str">
        <f t="shared" ca="1" si="160"/>
        <v/>
      </c>
      <c r="BG236" s="52">
        <f t="shared" ca="1" si="170"/>
        <v>18.099999999999973</v>
      </c>
      <c r="BH236" s="52" t="str">
        <f t="shared" ca="1" si="171"/>
        <v/>
      </c>
    </row>
    <row r="237" spans="19:60">
      <c r="S237" s="68">
        <f t="shared" si="176"/>
        <v>7</v>
      </c>
      <c r="T237" s="69">
        <f t="shared" si="176"/>
        <v>2</v>
      </c>
      <c r="U237" s="70">
        <f t="shared" si="161"/>
        <v>3</v>
      </c>
      <c r="V237" s="68">
        <f t="shared" si="175"/>
        <v>4</v>
      </c>
      <c r="W237" s="70">
        <f t="shared" si="175"/>
        <v>7</v>
      </c>
      <c r="X237" s="71">
        <f t="shared" si="175"/>
        <v>0.42857142857142855</v>
      </c>
      <c r="Y237" s="71">
        <f t="shared" si="175"/>
        <v>0.5</v>
      </c>
      <c r="Z237" s="69">
        <f t="shared" si="175"/>
        <v>10000</v>
      </c>
      <c r="AA237" s="69">
        <f t="shared" ca="1" si="175"/>
        <v>9931.0583880213599</v>
      </c>
      <c r="AB237" s="69">
        <f t="shared" ca="1" si="163"/>
        <v>-68.94161197864014</v>
      </c>
      <c r="AC237" s="69">
        <f t="shared" ca="1" si="164"/>
        <v>109.36631130634518</v>
      </c>
      <c r="AD237" s="73">
        <f t="shared" si="173"/>
        <v>17.999999999999972</v>
      </c>
      <c r="AE237" s="69">
        <f t="shared" si="177"/>
        <v>0.70000000000000007</v>
      </c>
      <c r="AF237" s="69">
        <f t="shared" si="177"/>
        <v>6.3000000000000007</v>
      </c>
      <c r="AG237" s="78">
        <f t="shared" si="177"/>
        <v>200</v>
      </c>
      <c r="AH237" s="60">
        <f t="shared" si="177"/>
        <v>50</v>
      </c>
      <c r="AI237" s="60">
        <f t="shared" si="177"/>
        <v>315.00000000000006</v>
      </c>
      <c r="AJ237" s="60">
        <f t="shared" si="177"/>
        <v>10315</v>
      </c>
      <c r="AK237" s="60">
        <f t="shared" si="177"/>
        <v>348.94161197863974</v>
      </c>
      <c r="AL237" s="60">
        <f t="shared" si="177"/>
        <v>6.9788322395727951</v>
      </c>
      <c r="AM237" s="60">
        <f t="shared" ca="1" si="177"/>
        <v>-453.13869257757176</v>
      </c>
      <c r="AN237" s="60">
        <f t="shared" ca="1" si="177"/>
        <v>-453.13869257757176</v>
      </c>
      <c r="AO237" s="60">
        <f t="shared" ca="1" si="177"/>
        <v>453.13869257757176</v>
      </c>
      <c r="AP237" s="63">
        <f t="shared" si="147"/>
        <v>35</v>
      </c>
      <c r="AQ237" s="62">
        <f t="shared" si="148"/>
        <v>1.4266017910873781</v>
      </c>
      <c r="AR237" s="62">
        <f t="shared" si="149"/>
        <v>71.330089554368897</v>
      </c>
      <c r="AS237" s="62">
        <f t="shared" si="150"/>
        <v>142.66017910873779</v>
      </c>
      <c r="AT237" s="62">
        <f t="shared" si="151"/>
        <v>-71.330089554368897</v>
      </c>
      <c r="AU237" s="62">
        <f t="shared" si="152"/>
        <v>213.99026866310669</v>
      </c>
      <c r="AV237" s="62">
        <f t="shared" si="153"/>
        <v>-285.32035821747559</v>
      </c>
      <c r="AW237" s="63">
        <f t="shared" si="167"/>
        <v>-71.330089554368897</v>
      </c>
      <c r="AX237" s="61" t="str">
        <f t="shared" ca="1" si="155"/>
        <v/>
      </c>
      <c r="AY237" s="69">
        <f t="shared" ca="1" si="168"/>
        <v>9861.8613074224286</v>
      </c>
      <c r="AZ237" s="51">
        <f t="shared" si="156"/>
        <v>499.31062688058228</v>
      </c>
      <c r="BA237" s="55">
        <f t="shared" ca="1" si="157"/>
        <v>5.0277685154166508E-2</v>
      </c>
      <c r="BB237" s="55">
        <f t="shared" ca="1" si="169"/>
        <v>-1.0346449336935837</v>
      </c>
      <c r="BC237" s="64">
        <f t="shared" ca="1" si="158"/>
        <v>-140.27170153300904</v>
      </c>
      <c r="BE237" s="52" t="str">
        <f t="shared" ca="1" si="159"/>
        <v/>
      </c>
      <c r="BF237" s="52" t="str">
        <f t="shared" ca="1" si="160"/>
        <v/>
      </c>
      <c r="BG237" s="52">
        <f t="shared" ca="1" si="170"/>
        <v>17.999999999999972</v>
      </c>
      <c r="BH237" s="52" t="str">
        <f t="shared" ca="1" si="171"/>
        <v/>
      </c>
    </row>
    <row r="238" spans="19:60">
      <c r="S238" s="68">
        <f t="shared" si="176"/>
        <v>7</v>
      </c>
      <c r="T238" s="69">
        <f t="shared" si="176"/>
        <v>2</v>
      </c>
      <c r="U238" s="70">
        <f t="shared" si="161"/>
        <v>3</v>
      </c>
      <c r="V238" s="68">
        <f t="shared" si="175"/>
        <v>4</v>
      </c>
      <c r="W238" s="70">
        <f t="shared" si="175"/>
        <v>7</v>
      </c>
      <c r="X238" s="71">
        <f t="shared" si="175"/>
        <v>0.42857142857142855</v>
      </c>
      <c r="Y238" s="71">
        <f t="shared" si="175"/>
        <v>0.5</v>
      </c>
      <c r="Z238" s="69">
        <f t="shared" si="175"/>
        <v>10000</v>
      </c>
      <c r="AA238" s="69">
        <f t="shared" ca="1" si="175"/>
        <v>9931.0583880213599</v>
      </c>
      <c r="AB238" s="69">
        <f t="shared" ca="1" si="163"/>
        <v>-68.94161197864014</v>
      </c>
      <c r="AC238" s="69">
        <f t="shared" ca="1" si="164"/>
        <v>109.36631130634518</v>
      </c>
      <c r="AD238" s="73">
        <f t="shared" si="173"/>
        <v>17.89999999999997</v>
      </c>
      <c r="AE238" s="69">
        <f t="shared" si="177"/>
        <v>0.70000000000000007</v>
      </c>
      <c r="AF238" s="69">
        <f t="shared" si="177"/>
        <v>6.3000000000000007</v>
      </c>
      <c r="AG238" s="78">
        <f t="shared" si="177"/>
        <v>200</v>
      </c>
      <c r="AH238" s="60">
        <f t="shared" si="177"/>
        <v>50</v>
      </c>
      <c r="AI238" s="60">
        <f t="shared" si="177"/>
        <v>315.00000000000006</v>
      </c>
      <c r="AJ238" s="60">
        <f t="shared" si="177"/>
        <v>10315</v>
      </c>
      <c r="AK238" s="60">
        <f t="shared" si="177"/>
        <v>348.94161197863974</v>
      </c>
      <c r="AL238" s="60">
        <f t="shared" si="177"/>
        <v>6.9788322395727951</v>
      </c>
      <c r="AM238" s="60">
        <f t="shared" ca="1" si="177"/>
        <v>-453.13869257757176</v>
      </c>
      <c r="AN238" s="60">
        <f t="shared" ca="1" si="177"/>
        <v>-453.13869257757176</v>
      </c>
      <c r="AO238" s="60">
        <f t="shared" ca="1" si="177"/>
        <v>453.13869257757176</v>
      </c>
      <c r="AP238" s="63">
        <f t="shared" si="147"/>
        <v>35</v>
      </c>
      <c r="AQ238" s="62">
        <f t="shared" si="148"/>
        <v>1.4289850413169167</v>
      </c>
      <c r="AR238" s="62">
        <f t="shared" si="149"/>
        <v>71.44925206584584</v>
      </c>
      <c r="AS238" s="62">
        <f t="shared" si="150"/>
        <v>142.89850413169168</v>
      </c>
      <c r="AT238" s="62">
        <f t="shared" si="151"/>
        <v>-71.44925206584584</v>
      </c>
      <c r="AU238" s="62">
        <f t="shared" si="152"/>
        <v>214.34775619753754</v>
      </c>
      <c r="AV238" s="62">
        <f t="shared" si="153"/>
        <v>-285.79700826338336</v>
      </c>
      <c r="AW238" s="63">
        <f t="shared" si="167"/>
        <v>-71.449252065845826</v>
      </c>
      <c r="AX238" s="61" t="str">
        <f t="shared" ca="1" si="155"/>
        <v/>
      </c>
      <c r="AY238" s="69">
        <f t="shared" ca="1" si="168"/>
        <v>9861.8613074224286</v>
      </c>
      <c r="AZ238" s="51">
        <f t="shared" si="156"/>
        <v>500.1447644609209</v>
      </c>
      <c r="BA238" s="55">
        <f t="shared" ca="1" si="157"/>
        <v>5.0361677972227542E-2</v>
      </c>
      <c r="BB238" s="55">
        <f t="shared" ca="1" si="169"/>
        <v>-1.0363733892381659</v>
      </c>
      <c r="BC238" s="64">
        <f t="shared" ca="1" si="158"/>
        <v>-140.39086404448597</v>
      </c>
      <c r="BE238" s="52" t="str">
        <f t="shared" ca="1" si="159"/>
        <v/>
      </c>
      <c r="BF238" s="52" t="str">
        <f t="shared" ca="1" si="160"/>
        <v/>
      </c>
      <c r="BG238" s="52">
        <f t="shared" ca="1" si="170"/>
        <v>17.89999999999997</v>
      </c>
      <c r="BH238" s="52" t="str">
        <f t="shared" ca="1" si="171"/>
        <v/>
      </c>
    </row>
    <row r="239" spans="19:60">
      <c r="S239" s="68">
        <f t="shared" si="176"/>
        <v>7</v>
      </c>
      <c r="T239" s="69">
        <f t="shared" si="176"/>
        <v>2</v>
      </c>
      <c r="U239" s="70">
        <f t="shared" si="161"/>
        <v>3</v>
      </c>
      <c r="V239" s="68">
        <f t="shared" si="175"/>
        <v>4</v>
      </c>
      <c r="W239" s="70">
        <f t="shared" si="175"/>
        <v>7</v>
      </c>
      <c r="X239" s="71">
        <f t="shared" si="175"/>
        <v>0.42857142857142855</v>
      </c>
      <c r="Y239" s="71">
        <f t="shared" si="175"/>
        <v>0.5</v>
      </c>
      <c r="Z239" s="69">
        <f t="shared" si="175"/>
        <v>10000</v>
      </c>
      <c r="AA239" s="69">
        <f t="shared" ca="1" si="175"/>
        <v>9931.0583880213599</v>
      </c>
      <c r="AB239" s="69">
        <f t="shared" ca="1" si="163"/>
        <v>-68.94161197864014</v>
      </c>
      <c r="AC239" s="69">
        <f t="shared" ca="1" si="164"/>
        <v>109.36631130634518</v>
      </c>
      <c r="AD239" s="73">
        <f t="shared" si="173"/>
        <v>17.799999999999969</v>
      </c>
      <c r="AE239" s="69">
        <f t="shared" si="177"/>
        <v>0.70000000000000007</v>
      </c>
      <c r="AF239" s="69">
        <f t="shared" si="177"/>
        <v>6.3000000000000007</v>
      </c>
      <c r="AG239" s="78">
        <f t="shared" si="177"/>
        <v>200</v>
      </c>
      <c r="AH239" s="60">
        <f t="shared" si="177"/>
        <v>50</v>
      </c>
      <c r="AI239" s="60">
        <f t="shared" si="177"/>
        <v>315.00000000000006</v>
      </c>
      <c r="AJ239" s="60">
        <f t="shared" si="177"/>
        <v>10315</v>
      </c>
      <c r="AK239" s="60">
        <f t="shared" si="177"/>
        <v>348.94161197863974</v>
      </c>
      <c r="AL239" s="60">
        <f t="shared" si="177"/>
        <v>6.9788322395727951</v>
      </c>
      <c r="AM239" s="60">
        <f t="shared" ca="1" si="177"/>
        <v>-453.13869257757176</v>
      </c>
      <c r="AN239" s="60">
        <f t="shared" ca="1" si="177"/>
        <v>-453.13869257757176</v>
      </c>
      <c r="AO239" s="60">
        <f t="shared" ca="1" si="177"/>
        <v>453.13869257757176</v>
      </c>
      <c r="AP239" s="63">
        <f t="shared" si="147"/>
        <v>35</v>
      </c>
      <c r="AQ239" s="62">
        <f t="shared" si="148"/>
        <v>1.4313950696389219</v>
      </c>
      <c r="AR239" s="62">
        <f t="shared" si="149"/>
        <v>71.569753481946094</v>
      </c>
      <c r="AS239" s="62">
        <f t="shared" si="150"/>
        <v>143.13950696389219</v>
      </c>
      <c r="AT239" s="62">
        <f t="shared" si="151"/>
        <v>-71.569753481946094</v>
      </c>
      <c r="AU239" s="62">
        <f t="shared" si="152"/>
        <v>214.70926044583828</v>
      </c>
      <c r="AV239" s="62">
        <f t="shared" si="153"/>
        <v>-286.27901392778438</v>
      </c>
      <c r="AW239" s="63">
        <f t="shared" si="167"/>
        <v>-71.569753481946094</v>
      </c>
      <c r="AX239" s="61" t="str">
        <f t="shared" ca="1" si="155"/>
        <v/>
      </c>
      <c r="AY239" s="69">
        <f t="shared" ca="1" si="168"/>
        <v>9861.8613074224286</v>
      </c>
      <c r="AZ239" s="51">
        <f t="shared" si="156"/>
        <v>500.98827437362263</v>
      </c>
      <c r="BA239" s="55">
        <f t="shared" ca="1" si="157"/>
        <v>5.044661452981733E-2</v>
      </c>
      <c r="BB239" s="55">
        <f t="shared" ca="1" si="169"/>
        <v>-1.0381212656315639</v>
      </c>
      <c r="BC239" s="64">
        <f t="shared" ca="1" si="158"/>
        <v>-140.51136546058623</v>
      </c>
      <c r="BE239" s="52" t="str">
        <f t="shared" ca="1" si="159"/>
        <v/>
      </c>
      <c r="BF239" s="52" t="str">
        <f t="shared" ca="1" si="160"/>
        <v/>
      </c>
      <c r="BG239" s="52">
        <f t="shared" ca="1" si="170"/>
        <v>17.799999999999969</v>
      </c>
      <c r="BH239" s="52" t="str">
        <f t="shared" ca="1" si="171"/>
        <v/>
      </c>
    </row>
    <row r="240" spans="19:60">
      <c r="S240" s="68">
        <f t="shared" si="176"/>
        <v>7</v>
      </c>
      <c r="T240" s="69">
        <f t="shared" si="176"/>
        <v>2</v>
      </c>
      <c r="U240" s="70">
        <f t="shared" si="161"/>
        <v>3</v>
      </c>
      <c r="V240" s="68">
        <f t="shared" si="175"/>
        <v>4</v>
      </c>
      <c r="W240" s="70">
        <f t="shared" si="175"/>
        <v>7</v>
      </c>
      <c r="X240" s="71">
        <f t="shared" si="175"/>
        <v>0.42857142857142855</v>
      </c>
      <c r="Y240" s="71">
        <f t="shared" si="175"/>
        <v>0.5</v>
      </c>
      <c r="Z240" s="69">
        <f t="shared" si="175"/>
        <v>10000</v>
      </c>
      <c r="AA240" s="69">
        <f t="shared" ca="1" si="175"/>
        <v>9931.0583880213599</v>
      </c>
      <c r="AB240" s="69">
        <f t="shared" ca="1" si="163"/>
        <v>-68.94161197864014</v>
      </c>
      <c r="AC240" s="69">
        <f t="shared" ca="1" si="164"/>
        <v>109.36631130634518</v>
      </c>
      <c r="AD240" s="73">
        <f t="shared" si="173"/>
        <v>17.699999999999967</v>
      </c>
      <c r="AE240" s="69">
        <f t="shared" si="177"/>
        <v>0.70000000000000007</v>
      </c>
      <c r="AF240" s="69">
        <f t="shared" si="177"/>
        <v>6.3000000000000007</v>
      </c>
      <c r="AG240" s="78">
        <f t="shared" si="177"/>
        <v>200</v>
      </c>
      <c r="AH240" s="60">
        <f t="shared" si="177"/>
        <v>50</v>
      </c>
      <c r="AI240" s="60">
        <f t="shared" si="177"/>
        <v>315.00000000000006</v>
      </c>
      <c r="AJ240" s="60">
        <f t="shared" si="177"/>
        <v>10315</v>
      </c>
      <c r="AK240" s="60">
        <f t="shared" si="177"/>
        <v>348.94161197863974</v>
      </c>
      <c r="AL240" s="60">
        <f t="shared" si="177"/>
        <v>6.9788322395727951</v>
      </c>
      <c r="AM240" s="60">
        <f t="shared" ca="1" si="177"/>
        <v>-453.13869257757176</v>
      </c>
      <c r="AN240" s="60">
        <f t="shared" ca="1" si="177"/>
        <v>-453.13869257757176</v>
      </c>
      <c r="AO240" s="60">
        <f t="shared" ca="1" si="177"/>
        <v>453.13869257757176</v>
      </c>
      <c r="AP240" s="63">
        <f t="shared" si="147"/>
        <v>35</v>
      </c>
      <c r="AQ240" s="62">
        <f t="shared" si="148"/>
        <v>1.4338323299193678</v>
      </c>
      <c r="AR240" s="62">
        <f t="shared" si="149"/>
        <v>71.69161649596839</v>
      </c>
      <c r="AS240" s="62">
        <f t="shared" si="150"/>
        <v>143.38323299193678</v>
      </c>
      <c r="AT240" s="62">
        <f t="shared" si="151"/>
        <v>-71.69161649596839</v>
      </c>
      <c r="AU240" s="62">
        <f t="shared" si="152"/>
        <v>215.07484948790517</v>
      </c>
      <c r="AV240" s="62">
        <f t="shared" si="153"/>
        <v>-286.76646598387356</v>
      </c>
      <c r="AW240" s="63">
        <f t="shared" si="167"/>
        <v>-71.69161649596839</v>
      </c>
      <c r="AX240" s="61" t="str">
        <f t="shared" ca="1" si="155"/>
        <v/>
      </c>
      <c r="AY240" s="69">
        <f t="shared" ca="1" si="168"/>
        <v>9861.8613074224286</v>
      </c>
      <c r="AZ240" s="51">
        <f t="shared" si="156"/>
        <v>501.84131547177873</v>
      </c>
      <c r="BA240" s="55">
        <f t="shared" ca="1" si="157"/>
        <v>5.0532510822521144E-2</v>
      </c>
      <c r="BB240" s="55">
        <f t="shared" ca="1" si="169"/>
        <v>-1.0398888920407063</v>
      </c>
      <c r="BC240" s="64">
        <f t="shared" ca="1" si="158"/>
        <v>-140.63322847460853</v>
      </c>
      <c r="BE240" s="52" t="str">
        <f t="shared" ca="1" si="159"/>
        <v/>
      </c>
      <c r="BF240" s="52" t="str">
        <f t="shared" ca="1" si="160"/>
        <v/>
      </c>
      <c r="BG240" s="52">
        <f t="shared" ca="1" si="170"/>
        <v>17.699999999999967</v>
      </c>
      <c r="BH240" s="52" t="str">
        <f t="shared" ca="1" si="171"/>
        <v/>
      </c>
    </row>
    <row r="241" spans="19:60">
      <c r="S241" s="68">
        <f t="shared" si="176"/>
        <v>7</v>
      </c>
      <c r="T241" s="69">
        <f t="shared" si="176"/>
        <v>2</v>
      </c>
      <c r="U241" s="70">
        <f t="shared" si="161"/>
        <v>3</v>
      </c>
      <c r="V241" s="68">
        <f t="shared" si="175"/>
        <v>4</v>
      </c>
      <c r="W241" s="70">
        <f t="shared" si="175"/>
        <v>7</v>
      </c>
      <c r="X241" s="71">
        <f t="shared" si="175"/>
        <v>0.42857142857142855</v>
      </c>
      <c r="Y241" s="71">
        <f t="shared" si="175"/>
        <v>0.5</v>
      </c>
      <c r="Z241" s="69">
        <f t="shared" si="175"/>
        <v>10000</v>
      </c>
      <c r="AA241" s="69">
        <f t="shared" ca="1" si="175"/>
        <v>9931.0583880213599</v>
      </c>
      <c r="AB241" s="69">
        <f t="shared" ca="1" si="163"/>
        <v>-68.94161197864014</v>
      </c>
      <c r="AC241" s="69">
        <f t="shared" ca="1" si="164"/>
        <v>109.36631130634518</v>
      </c>
      <c r="AD241" s="73">
        <f t="shared" si="173"/>
        <v>17.599999999999966</v>
      </c>
      <c r="AE241" s="69">
        <f t="shared" si="177"/>
        <v>0.70000000000000007</v>
      </c>
      <c r="AF241" s="69">
        <f t="shared" si="177"/>
        <v>6.3000000000000007</v>
      </c>
      <c r="AG241" s="78">
        <f t="shared" si="177"/>
        <v>200</v>
      </c>
      <c r="AH241" s="60">
        <f t="shared" si="177"/>
        <v>50</v>
      </c>
      <c r="AI241" s="60">
        <f t="shared" si="177"/>
        <v>315.00000000000006</v>
      </c>
      <c r="AJ241" s="60">
        <f t="shared" si="177"/>
        <v>10315</v>
      </c>
      <c r="AK241" s="60">
        <f t="shared" si="177"/>
        <v>348.94161197863974</v>
      </c>
      <c r="AL241" s="60">
        <f t="shared" si="177"/>
        <v>6.9788322395727951</v>
      </c>
      <c r="AM241" s="60">
        <f t="shared" ca="1" si="177"/>
        <v>-453.13869257757176</v>
      </c>
      <c r="AN241" s="60">
        <f t="shared" ca="1" si="177"/>
        <v>-453.13869257757176</v>
      </c>
      <c r="AO241" s="60">
        <f t="shared" ca="1" si="177"/>
        <v>453.13869257757176</v>
      </c>
      <c r="AP241" s="63">
        <f t="shared" si="147"/>
        <v>35</v>
      </c>
      <c r="AQ241" s="62">
        <f t="shared" si="148"/>
        <v>1.4362972863393642</v>
      </c>
      <c r="AR241" s="62">
        <f t="shared" si="149"/>
        <v>71.814864316968212</v>
      </c>
      <c r="AS241" s="62">
        <f t="shared" si="150"/>
        <v>143.62972863393642</v>
      </c>
      <c r="AT241" s="62">
        <f t="shared" si="151"/>
        <v>-71.814864316968212</v>
      </c>
      <c r="AU241" s="62">
        <f t="shared" si="152"/>
        <v>215.44459295090462</v>
      </c>
      <c r="AV241" s="62">
        <f t="shared" si="153"/>
        <v>-287.25945726787285</v>
      </c>
      <c r="AW241" s="63">
        <f t="shared" si="167"/>
        <v>-71.814864316968226</v>
      </c>
      <c r="AX241" s="61" t="str">
        <f t="shared" ca="1" si="155"/>
        <v/>
      </c>
      <c r="AY241" s="69">
        <f t="shared" ca="1" si="168"/>
        <v>9861.8613074224286</v>
      </c>
      <c r="AZ241" s="51">
        <f t="shared" si="156"/>
        <v>502.70405021877747</v>
      </c>
      <c r="BA241" s="55">
        <f t="shared" ca="1" si="157"/>
        <v>5.0619383209460217E-2</v>
      </c>
      <c r="BB241" s="55">
        <f t="shared" ca="1" si="169"/>
        <v>-1.0416766051135893</v>
      </c>
      <c r="BC241" s="64">
        <f t="shared" ca="1" si="158"/>
        <v>-140.75647629560837</v>
      </c>
      <c r="BE241" s="52" t="str">
        <f t="shared" ca="1" si="159"/>
        <v/>
      </c>
      <c r="BF241" s="52" t="str">
        <f t="shared" ca="1" si="160"/>
        <v/>
      </c>
      <c r="BG241" s="52">
        <f t="shared" ca="1" si="170"/>
        <v>17.599999999999966</v>
      </c>
      <c r="BH241" s="52" t="str">
        <f t="shared" ca="1" si="171"/>
        <v/>
      </c>
    </row>
    <row r="242" spans="19:60">
      <c r="S242" s="68">
        <f t="shared" si="176"/>
        <v>7</v>
      </c>
      <c r="T242" s="69">
        <f t="shared" si="176"/>
        <v>2</v>
      </c>
      <c r="U242" s="70">
        <f t="shared" si="161"/>
        <v>3</v>
      </c>
      <c r="V242" s="68">
        <f t="shared" si="175"/>
        <v>4</v>
      </c>
      <c r="W242" s="70">
        <f t="shared" si="175"/>
        <v>7</v>
      </c>
      <c r="X242" s="71">
        <f t="shared" si="175"/>
        <v>0.42857142857142855</v>
      </c>
      <c r="Y242" s="71">
        <f t="shared" si="175"/>
        <v>0.5</v>
      </c>
      <c r="Z242" s="69">
        <f t="shared" si="175"/>
        <v>10000</v>
      </c>
      <c r="AA242" s="69">
        <f t="shared" ca="1" si="175"/>
        <v>9931.0583880213599</v>
      </c>
      <c r="AB242" s="69">
        <f t="shared" ca="1" si="163"/>
        <v>-68.94161197864014</v>
      </c>
      <c r="AC242" s="69">
        <f t="shared" ca="1" si="164"/>
        <v>109.36631130634518</v>
      </c>
      <c r="AD242" s="73">
        <f t="shared" si="173"/>
        <v>17.499999999999964</v>
      </c>
      <c r="AE242" s="69">
        <f t="shared" si="177"/>
        <v>0.70000000000000007</v>
      </c>
      <c r="AF242" s="69">
        <f t="shared" si="177"/>
        <v>6.3000000000000007</v>
      </c>
      <c r="AG242" s="78">
        <f t="shared" si="177"/>
        <v>200</v>
      </c>
      <c r="AH242" s="60">
        <f t="shared" si="177"/>
        <v>50</v>
      </c>
      <c r="AI242" s="60">
        <f t="shared" si="177"/>
        <v>315.00000000000006</v>
      </c>
      <c r="AJ242" s="60">
        <f t="shared" si="177"/>
        <v>10315</v>
      </c>
      <c r="AK242" s="60">
        <f t="shared" si="177"/>
        <v>348.94161197863974</v>
      </c>
      <c r="AL242" s="60">
        <f t="shared" si="177"/>
        <v>6.9788322395727951</v>
      </c>
      <c r="AM242" s="60">
        <f t="shared" ca="1" si="177"/>
        <v>-453.13869257757176</v>
      </c>
      <c r="AN242" s="60">
        <f t="shared" ca="1" si="177"/>
        <v>-453.13869257757176</v>
      </c>
      <c r="AO242" s="60">
        <f t="shared" ca="1" si="177"/>
        <v>453.13869257757176</v>
      </c>
      <c r="AP242" s="63">
        <f t="shared" si="147"/>
        <v>35</v>
      </c>
      <c r="AQ242" s="62">
        <f t="shared" si="148"/>
        <v>1.4387904136898748</v>
      </c>
      <c r="AR242" s="62">
        <f t="shared" si="149"/>
        <v>71.939520684493743</v>
      </c>
      <c r="AS242" s="62">
        <f t="shared" si="150"/>
        <v>143.87904136898749</v>
      </c>
      <c r="AT242" s="62">
        <f t="shared" si="151"/>
        <v>-71.939520684493743</v>
      </c>
      <c r="AU242" s="62">
        <f t="shared" si="152"/>
        <v>215.81856205348123</v>
      </c>
      <c r="AV242" s="62">
        <f t="shared" si="153"/>
        <v>-287.75808273797497</v>
      </c>
      <c r="AW242" s="63">
        <f t="shared" si="167"/>
        <v>-71.939520684493743</v>
      </c>
      <c r="AX242" s="61" t="str">
        <f t="shared" ca="1" si="155"/>
        <v/>
      </c>
      <c r="AY242" s="69">
        <f t="shared" ca="1" si="168"/>
        <v>9861.8613074224286</v>
      </c>
      <c r="AZ242" s="51">
        <f t="shared" si="156"/>
        <v>503.5766447914562</v>
      </c>
      <c r="BA242" s="55">
        <f t="shared" ca="1" si="157"/>
        <v>5.0707248423678596E-2</v>
      </c>
      <c r="BB242" s="55">
        <f t="shared" ca="1" si="169"/>
        <v>-1.043484749193019</v>
      </c>
      <c r="BC242" s="64">
        <f t="shared" ca="1" si="158"/>
        <v>-140.88113266313388</v>
      </c>
      <c r="BE242" s="52" t="str">
        <f t="shared" ca="1" si="159"/>
        <v/>
      </c>
      <c r="BF242" s="52" t="str">
        <f t="shared" ca="1" si="160"/>
        <v/>
      </c>
      <c r="BG242" s="52">
        <f t="shared" ca="1" si="170"/>
        <v>17.499999999999964</v>
      </c>
      <c r="BH242" s="52" t="str">
        <f t="shared" ca="1" si="171"/>
        <v/>
      </c>
    </row>
    <row r="243" spans="19:60">
      <c r="S243" s="68">
        <f t="shared" si="176"/>
        <v>7</v>
      </c>
      <c r="T243" s="69">
        <f t="shared" si="176"/>
        <v>2</v>
      </c>
      <c r="U243" s="70">
        <f t="shared" si="161"/>
        <v>3</v>
      </c>
      <c r="V243" s="68">
        <f t="shared" si="175"/>
        <v>4</v>
      </c>
      <c r="W243" s="70">
        <f t="shared" si="175"/>
        <v>7</v>
      </c>
      <c r="X243" s="71">
        <f t="shared" si="175"/>
        <v>0.42857142857142855</v>
      </c>
      <c r="Y243" s="71">
        <f t="shared" si="175"/>
        <v>0.5</v>
      </c>
      <c r="Z243" s="69">
        <f t="shared" si="175"/>
        <v>10000</v>
      </c>
      <c r="AA243" s="69">
        <f t="shared" ca="1" si="175"/>
        <v>9931.0583880213599</v>
      </c>
      <c r="AB243" s="69">
        <f t="shared" ca="1" si="163"/>
        <v>-68.94161197864014</v>
      </c>
      <c r="AC243" s="69">
        <f t="shared" ca="1" si="164"/>
        <v>109.36631130634518</v>
      </c>
      <c r="AD243" s="73">
        <f t="shared" si="173"/>
        <v>17.399999999999963</v>
      </c>
      <c r="AE243" s="69">
        <f t="shared" si="177"/>
        <v>0.70000000000000007</v>
      </c>
      <c r="AF243" s="69">
        <f t="shared" si="177"/>
        <v>6.3000000000000007</v>
      </c>
      <c r="AG243" s="78">
        <f t="shared" si="177"/>
        <v>200</v>
      </c>
      <c r="AH243" s="60">
        <f t="shared" si="177"/>
        <v>50</v>
      </c>
      <c r="AI243" s="60">
        <f t="shared" si="177"/>
        <v>315.00000000000006</v>
      </c>
      <c r="AJ243" s="60">
        <f t="shared" si="177"/>
        <v>10315</v>
      </c>
      <c r="AK243" s="60">
        <f t="shared" si="177"/>
        <v>348.94161197863974</v>
      </c>
      <c r="AL243" s="60">
        <f t="shared" si="177"/>
        <v>6.9788322395727951</v>
      </c>
      <c r="AM243" s="60">
        <f t="shared" ca="1" si="177"/>
        <v>-453.13869257757176</v>
      </c>
      <c r="AN243" s="60">
        <f t="shared" ca="1" si="177"/>
        <v>-453.13869257757176</v>
      </c>
      <c r="AO243" s="60">
        <f t="shared" ca="1" si="177"/>
        <v>453.13869257757176</v>
      </c>
      <c r="AP243" s="63">
        <f t="shared" si="147"/>
        <v>35</v>
      </c>
      <c r="AQ243" s="62">
        <f t="shared" si="148"/>
        <v>1.4413121976765984</v>
      </c>
      <c r="AR243" s="62">
        <f t="shared" si="149"/>
        <v>72.065609883829922</v>
      </c>
      <c r="AS243" s="62">
        <f t="shared" si="150"/>
        <v>144.13121976765984</v>
      </c>
      <c r="AT243" s="62">
        <f t="shared" si="151"/>
        <v>-72.065609883829922</v>
      </c>
      <c r="AU243" s="62">
        <f t="shared" si="152"/>
        <v>216.19682965148976</v>
      </c>
      <c r="AV243" s="62">
        <f t="shared" si="153"/>
        <v>-288.26243953531969</v>
      </c>
      <c r="AW243" s="63">
        <f t="shared" si="167"/>
        <v>-72.065609883829922</v>
      </c>
      <c r="AX243" s="61" t="str">
        <f t="shared" ca="1" si="155"/>
        <v/>
      </c>
      <c r="AY243" s="69">
        <f t="shared" ca="1" si="168"/>
        <v>9861.8613074224286</v>
      </c>
      <c r="AZ243" s="51">
        <f t="shared" si="156"/>
        <v>504.45926918680948</v>
      </c>
      <c r="BA243" s="55">
        <f t="shared" ca="1" si="157"/>
        <v>5.0796123582888E-2</v>
      </c>
      <c r="BB243" s="55">
        <f t="shared" ca="1" si="169"/>
        <v>-1.0453136765377298</v>
      </c>
      <c r="BC243" s="64">
        <f t="shared" ca="1" si="158"/>
        <v>-141.00722186247006</v>
      </c>
      <c r="BE243" s="52" t="str">
        <f t="shared" ca="1" si="159"/>
        <v/>
      </c>
      <c r="BF243" s="52" t="str">
        <f t="shared" ca="1" si="160"/>
        <v/>
      </c>
      <c r="BG243" s="52">
        <f t="shared" ca="1" si="170"/>
        <v>17.399999999999963</v>
      </c>
      <c r="BH243" s="52" t="str">
        <f t="shared" ca="1" si="171"/>
        <v/>
      </c>
    </row>
    <row r="244" spans="19:60">
      <c r="S244" s="68">
        <f t="shared" si="176"/>
        <v>7</v>
      </c>
      <c r="T244" s="69">
        <f t="shared" si="176"/>
        <v>2</v>
      </c>
      <c r="U244" s="70">
        <f t="shared" si="161"/>
        <v>3</v>
      </c>
      <c r="V244" s="68">
        <f t="shared" si="175"/>
        <v>4</v>
      </c>
      <c r="W244" s="70">
        <f t="shared" si="175"/>
        <v>7</v>
      </c>
      <c r="X244" s="71">
        <f t="shared" si="175"/>
        <v>0.42857142857142855</v>
      </c>
      <c r="Y244" s="71">
        <f t="shared" si="175"/>
        <v>0.5</v>
      </c>
      <c r="Z244" s="69">
        <f t="shared" si="175"/>
        <v>10000</v>
      </c>
      <c r="AA244" s="69">
        <f t="shared" ca="1" si="175"/>
        <v>9931.0583880213599</v>
      </c>
      <c r="AB244" s="69">
        <f t="shared" ca="1" si="163"/>
        <v>-68.94161197864014</v>
      </c>
      <c r="AC244" s="69">
        <f t="shared" ca="1" si="164"/>
        <v>109.36631130634518</v>
      </c>
      <c r="AD244" s="73">
        <f t="shared" si="173"/>
        <v>17.299999999999962</v>
      </c>
      <c r="AE244" s="69">
        <f t="shared" si="177"/>
        <v>0.70000000000000007</v>
      </c>
      <c r="AF244" s="69">
        <f t="shared" si="177"/>
        <v>6.3000000000000007</v>
      </c>
      <c r="AG244" s="78">
        <f t="shared" si="177"/>
        <v>200</v>
      </c>
      <c r="AH244" s="60">
        <f t="shared" si="177"/>
        <v>50</v>
      </c>
      <c r="AI244" s="60">
        <f t="shared" si="177"/>
        <v>315.00000000000006</v>
      </c>
      <c r="AJ244" s="60">
        <f t="shared" si="177"/>
        <v>10315</v>
      </c>
      <c r="AK244" s="60">
        <f t="shared" si="177"/>
        <v>348.94161197863974</v>
      </c>
      <c r="AL244" s="60">
        <f t="shared" si="177"/>
        <v>6.9788322395727951</v>
      </c>
      <c r="AM244" s="60">
        <f t="shared" ca="1" si="177"/>
        <v>-453.13869257757176</v>
      </c>
      <c r="AN244" s="60">
        <f t="shared" ca="1" si="177"/>
        <v>-453.13869257757176</v>
      </c>
      <c r="AO244" s="60">
        <f t="shared" ca="1" si="177"/>
        <v>453.13869257757176</v>
      </c>
      <c r="AP244" s="63">
        <f t="shared" si="147"/>
        <v>35</v>
      </c>
      <c r="AQ244" s="62">
        <f t="shared" si="148"/>
        <v>1.4438631352354228</v>
      </c>
      <c r="AR244" s="62">
        <f t="shared" si="149"/>
        <v>72.193156761771135</v>
      </c>
      <c r="AS244" s="62">
        <f t="shared" si="150"/>
        <v>144.38631352354227</v>
      </c>
      <c r="AT244" s="62">
        <f t="shared" si="151"/>
        <v>-72.193156761771135</v>
      </c>
      <c r="AU244" s="62">
        <f t="shared" si="152"/>
        <v>216.57947028531339</v>
      </c>
      <c r="AV244" s="62">
        <f t="shared" si="153"/>
        <v>-288.77262704708454</v>
      </c>
      <c r="AW244" s="63">
        <f t="shared" si="167"/>
        <v>-72.193156761771149</v>
      </c>
      <c r="AX244" s="61" t="str">
        <f t="shared" ca="1" si="155"/>
        <v/>
      </c>
      <c r="AY244" s="69">
        <f t="shared" ca="1" si="168"/>
        <v>9861.8613074224286</v>
      </c>
      <c r="AZ244" s="51">
        <f t="shared" si="156"/>
        <v>505.35209733239793</v>
      </c>
      <c r="BA244" s="55">
        <f t="shared" ca="1" si="157"/>
        <v>5.0886026200585362E-2</v>
      </c>
      <c r="BB244" s="55">
        <f t="shared" ca="1" si="169"/>
        <v>-1.0471637475511657</v>
      </c>
      <c r="BC244" s="64">
        <f t="shared" ca="1" si="158"/>
        <v>-141.13476874041129</v>
      </c>
      <c r="BE244" s="52" t="str">
        <f t="shared" ca="1" si="159"/>
        <v/>
      </c>
      <c r="BF244" s="52" t="str">
        <f t="shared" ca="1" si="160"/>
        <v/>
      </c>
      <c r="BG244" s="52">
        <f t="shared" ca="1" si="170"/>
        <v>17.299999999999962</v>
      </c>
      <c r="BH244" s="52" t="str">
        <f t="shared" ca="1" si="171"/>
        <v/>
      </c>
    </row>
    <row r="245" spans="19:60">
      <c r="S245" s="68">
        <f t="shared" si="176"/>
        <v>7</v>
      </c>
      <c r="T245" s="69">
        <f t="shared" si="176"/>
        <v>2</v>
      </c>
      <c r="U245" s="70">
        <f t="shared" si="161"/>
        <v>3</v>
      </c>
      <c r="V245" s="68">
        <f t="shared" si="175"/>
        <v>4</v>
      </c>
      <c r="W245" s="70">
        <f t="shared" si="175"/>
        <v>7</v>
      </c>
      <c r="X245" s="71">
        <f t="shared" si="175"/>
        <v>0.42857142857142855</v>
      </c>
      <c r="Y245" s="71">
        <f t="shared" si="175"/>
        <v>0.5</v>
      </c>
      <c r="Z245" s="69">
        <f t="shared" si="175"/>
        <v>10000</v>
      </c>
      <c r="AA245" s="69">
        <f t="shared" ca="1" si="175"/>
        <v>9931.0583880213599</v>
      </c>
      <c r="AB245" s="69">
        <f t="shared" ca="1" si="163"/>
        <v>-68.94161197864014</v>
      </c>
      <c r="AC245" s="69">
        <f t="shared" ca="1" si="164"/>
        <v>109.36631130634518</v>
      </c>
      <c r="AD245" s="73">
        <f t="shared" si="173"/>
        <v>17.19999999999996</v>
      </c>
      <c r="AE245" s="69">
        <f t="shared" si="177"/>
        <v>0.70000000000000007</v>
      </c>
      <c r="AF245" s="69">
        <f t="shared" si="177"/>
        <v>6.3000000000000007</v>
      </c>
      <c r="AG245" s="78">
        <f t="shared" si="177"/>
        <v>200</v>
      </c>
      <c r="AH245" s="60">
        <f t="shared" si="177"/>
        <v>50</v>
      </c>
      <c r="AI245" s="60">
        <f t="shared" si="177"/>
        <v>315.00000000000006</v>
      </c>
      <c r="AJ245" s="60">
        <f t="shared" si="177"/>
        <v>10315</v>
      </c>
      <c r="AK245" s="60">
        <f t="shared" si="177"/>
        <v>348.94161197863974</v>
      </c>
      <c r="AL245" s="60">
        <f t="shared" si="177"/>
        <v>6.9788322395727951</v>
      </c>
      <c r="AM245" s="60">
        <f t="shared" ca="1" si="177"/>
        <v>-453.13869257757176</v>
      </c>
      <c r="AN245" s="60">
        <f t="shared" ca="1" si="177"/>
        <v>-453.13869257757176</v>
      </c>
      <c r="AO245" s="60">
        <f t="shared" ca="1" si="177"/>
        <v>453.13869257757176</v>
      </c>
      <c r="AP245" s="63">
        <f t="shared" si="147"/>
        <v>35</v>
      </c>
      <c r="AQ245" s="62">
        <f t="shared" si="148"/>
        <v>1.4464437348588846</v>
      </c>
      <c r="AR245" s="62">
        <f t="shared" si="149"/>
        <v>72.322186742944226</v>
      </c>
      <c r="AS245" s="62">
        <f t="shared" si="150"/>
        <v>144.64437348588845</v>
      </c>
      <c r="AT245" s="62">
        <f t="shared" si="151"/>
        <v>-72.322186742944226</v>
      </c>
      <c r="AU245" s="62">
        <f t="shared" si="152"/>
        <v>216.96656022883269</v>
      </c>
      <c r="AV245" s="62">
        <f t="shared" si="153"/>
        <v>-289.2887469717769</v>
      </c>
      <c r="AW245" s="63">
        <f t="shared" si="167"/>
        <v>-72.322186742944211</v>
      </c>
      <c r="AX245" s="61" t="str">
        <f t="shared" ca="1" si="155"/>
        <v/>
      </c>
      <c r="AY245" s="69">
        <f t="shared" ca="1" si="168"/>
        <v>9861.8613074224286</v>
      </c>
      <c r="AZ245" s="51">
        <f t="shared" si="156"/>
        <v>506.25530720060959</v>
      </c>
      <c r="BA245" s="55">
        <f t="shared" ca="1" si="157"/>
        <v>5.0976974197558284E-2</v>
      </c>
      <c r="BB245" s="55">
        <f t="shared" ca="1" si="169"/>
        <v>-1.0490353310182456</v>
      </c>
      <c r="BC245" s="64">
        <f t="shared" ca="1" si="158"/>
        <v>-141.26379872158435</v>
      </c>
      <c r="BE245" s="52" t="str">
        <f t="shared" ca="1" si="159"/>
        <v/>
      </c>
      <c r="BF245" s="52" t="str">
        <f t="shared" ca="1" si="160"/>
        <v/>
      </c>
      <c r="BG245" s="52">
        <f t="shared" ca="1" si="170"/>
        <v>17.19999999999996</v>
      </c>
      <c r="BH245" s="52" t="str">
        <f t="shared" ca="1" si="171"/>
        <v/>
      </c>
    </row>
    <row r="246" spans="19:60">
      <c r="S246" s="68">
        <f t="shared" si="176"/>
        <v>7</v>
      </c>
      <c r="T246" s="69">
        <f t="shared" si="176"/>
        <v>2</v>
      </c>
      <c r="U246" s="70">
        <f t="shared" si="161"/>
        <v>3</v>
      </c>
      <c r="V246" s="68">
        <f t="shared" si="175"/>
        <v>4</v>
      </c>
      <c r="W246" s="70">
        <f t="shared" si="175"/>
        <v>7</v>
      </c>
      <c r="X246" s="71">
        <f t="shared" si="175"/>
        <v>0.42857142857142855</v>
      </c>
      <c r="Y246" s="71">
        <f t="shared" si="175"/>
        <v>0.5</v>
      </c>
      <c r="Z246" s="69">
        <f t="shared" si="175"/>
        <v>10000</v>
      </c>
      <c r="AA246" s="69">
        <f t="shared" ca="1" si="175"/>
        <v>9931.0583880213599</v>
      </c>
      <c r="AB246" s="69">
        <f t="shared" ca="1" si="163"/>
        <v>-68.94161197864014</v>
      </c>
      <c r="AC246" s="69">
        <f t="shared" ca="1" si="164"/>
        <v>109.36631130634518</v>
      </c>
      <c r="AD246" s="73">
        <f t="shared" si="173"/>
        <v>17.099999999999959</v>
      </c>
      <c r="AE246" s="69">
        <f t="shared" si="177"/>
        <v>0.70000000000000007</v>
      </c>
      <c r="AF246" s="69">
        <f t="shared" si="177"/>
        <v>6.3000000000000007</v>
      </c>
      <c r="AG246" s="78">
        <f t="shared" si="177"/>
        <v>200</v>
      </c>
      <c r="AH246" s="60">
        <f t="shared" si="177"/>
        <v>50</v>
      </c>
      <c r="AI246" s="60">
        <f t="shared" si="177"/>
        <v>315.00000000000006</v>
      </c>
      <c r="AJ246" s="60">
        <f t="shared" si="177"/>
        <v>10315</v>
      </c>
      <c r="AK246" s="60">
        <f t="shared" si="177"/>
        <v>348.94161197863974</v>
      </c>
      <c r="AL246" s="60">
        <f t="shared" si="177"/>
        <v>6.9788322395727951</v>
      </c>
      <c r="AM246" s="60">
        <f t="shared" ca="1" si="177"/>
        <v>-453.13869257757176</v>
      </c>
      <c r="AN246" s="60">
        <f t="shared" ca="1" si="177"/>
        <v>-453.13869257757176</v>
      </c>
      <c r="AO246" s="60">
        <f t="shared" ca="1" si="177"/>
        <v>453.13869257757176</v>
      </c>
      <c r="AP246" s="63">
        <f t="shared" si="147"/>
        <v>35</v>
      </c>
      <c r="AQ246" s="62">
        <f t="shared" si="148"/>
        <v>1.4490545169340827</v>
      </c>
      <c r="AR246" s="62">
        <f t="shared" si="149"/>
        <v>72.452725846704141</v>
      </c>
      <c r="AS246" s="62">
        <f t="shared" si="150"/>
        <v>144.90545169340828</v>
      </c>
      <c r="AT246" s="62">
        <f t="shared" si="151"/>
        <v>-72.452725846704141</v>
      </c>
      <c r="AU246" s="62">
        <f t="shared" si="152"/>
        <v>217.35817754011242</v>
      </c>
      <c r="AV246" s="62">
        <f t="shared" si="153"/>
        <v>-289.81090338681656</v>
      </c>
      <c r="AW246" s="63">
        <f t="shared" si="167"/>
        <v>-72.452725846704141</v>
      </c>
      <c r="AX246" s="61" t="str">
        <f t="shared" ca="1" si="155"/>
        <v/>
      </c>
      <c r="AY246" s="69">
        <f t="shared" ca="1" si="168"/>
        <v>9861.8613074224286</v>
      </c>
      <c r="AZ246" s="51">
        <f t="shared" si="156"/>
        <v>507.16908092692898</v>
      </c>
      <c r="BA246" s="55">
        <f t="shared" ca="1" si="157"/>
        <v>5.1068985913794045E-2</v>
      </c>
      <c r="BB246" s="55">
        <f t="shared" ca="1" si="169"/>
        <v>-1.0509288043504383</v>
      </c>
      <c r="BC246" s="64">
        <f t="shared" ca="1" si="158"/>
        <v>-141.39433782534428</v>
      </c>
      <c r="BE246" s="52" t="str">
        <f t="shared" ca="1" si="159"/>
        <v/>
      </c>
      <c r="BF246" s="52" t="str">
        <f t="shared" ca="1" si="160"/>
        <v/>
      </c>
      <c r="BG246" s="52">
        <f t="shared" ca="1" si="170"/>
        <v>17.099999999999959</v>
      </c>
      <c r="BH246" s="52" t="str">
        <f t="shared" ca="1" si="171"/>
        <v/>
      </c>
    </row>
    <row r="247" spans="19:60">
      <c r="S247" s="68">
        <f t="shared" si="176"/>
        <v>7</v>
      </c>
      <c r="T247" s="69">
        <f t="shared" si="176"/>
        <v>2</v>
      </c>
      <c r="U247" s="70">
        <f t="shared" si="161"/>
        <v>3</v>
      </c>
      <c r="V247" s="68">
        <f t="shared" si="175"/>
        <v>4</v>
      </c>
      <c r="W247" s="70">
        <f t="shared" si="175"/>
        <v>7</v>
      </c>
      <c r="X247" s="71">
        <f t="shared" si="175"/>
        <v>0.42857142857142855</v>
      </c>
      <c r="Y247" s="71">
        <f t="shared" si="175"/>
        <v>0.5</v>
      </c>
      <c r="Z247" s="69">
        <f t="shared" si="175"/>
        <v>10000</v>
      </c>
      <c r="AA247" s="69">
        <f t="shared" ca="1" si="175"/>
        <v>9931.0583880213599</v>
      </c>
      <c r="AB247" s="69">
        <f t="shared" ca="1" si="163"/>
        <v>-68.94161197864014</v>
      </c>
      <c r="AC247" s="69">
        <f t="shared" ca="1" si="164"/>
        <v>109.36631130634518</v>
      </c>
      <c r="AD247" s="73">
        <f t="shared" si="173"/>
        <v>16.999999999999957</v>
      </c>
      <c r="AE247" s="69">
        <f t="shared" si="177"/>
        <v>0.70000000000000007</v>
      </c>
      <c r="AF247" s="69">
        <f t="shared" si="177"/>
        <v>6.3000000000000007</v>
      </c>
      <c r="AG247" s="78">
        <f t="shared" si="177"/>
        <v>200</v>
      </c>
      <c r="AH247" s="60">
        <f t="shared" si="177"/>
        <v>50</v>
      </c>
      <c r="AI247" s="60">
        <f t="shared" si="177"/>
        <v>315.00000000000006</v>
      </c>
      <c r="AJ247" s="60">
        <f t="shared" si="177"/>
        <v>10315</v>
      </c>
      <c r="AK247" s="60">
        <f t="shared" si="177"/>
        <v>348.94161197863974</v>
      </c>
      <c r="AL247" s="60">
        <f t="shared" si="177"/>
        <v>6.9788322395727951</v>
      </c>
      <c r="AM247" s="60">
        <f t="shared" ca="1" si="177"/>
        <v>-453.13869257757176</v>
      </c>
      <c r="AN247" s="60">
        <f t="shared" ca="1" si="177"/>
        <v>-453.13869257757176</v>
      </c>
      <c r="AO247" s="60">
        <f t="shared" ca="1" si="177"/>
        <v>453.13869257757176</v>
      </c>
      <c r="AP247" s="63">
        <f t="shared" si="147"/>
        <v>35</v>
      </c>
      <c r="AQ247" s="62">
        <f t="shared" si="148"/>
        <v>1.4516960140925186</v>
      </c>
      <c r="AR247" s="62">
        <f t="shared" si="149"/>
        <v>72.584800704625934</v>
      </c>
      <c r="AS247" s="62">
        <f t="shared" si="150"/>
        <v>145.16960140925187</v>
      </c>
      <c r="AT247" s="62">
        <f t="shared" si="151"/>
        <v>-72.584800704625934</v>
      </c>
      <c r="AU247" s="62">
        <f t="shared" si="152"/>
        <v>217.7544021138778</v>
      </c>
      <c r="AV247" s="62">
        <f t="shared" si="153"/>
        <v>-290.33920281850374</v>
      </c>
      <c r="AW247" s="63">
        <f t="shared" si="167"/>
        <v>-72.584800704625934</v>
      </c>
      <c r="AX247" s="61" t="str">
        <f t="shared" ca="1" si="155"/>
        <v/>
      </c>
      <c r="AY247" s="69">
        <f t="shared" ca="1" si="168"/>
        <v>9861.8613074224286</v>
      </c>
      <c r="AZ247" s="51">
        <f t="shared" si="156"/>
        <v>508.09360493238154</v>
      </c>
      <c r="BA247" s="55">
        <f t="shared" ca="1" si="157"/>
        <v>5.1162080120809042E-2</v>
      </c>
      <c r="BB247" s="55">
        <f t="shared" ca="1" si="169"/>
        <v>-1.0528445538394802</v>
      </c>
      <c r="BC247" s="64">
        <f t="shared" ca="1" si="158"/>
        <v>-141.52641268326607</v>
      </c>
      <c r="BE247" s="52" t="str">
        <f t="shared" ca="1" si="159"/>
        <v/>
      </c>
      <c r="BF247" s="52" t="str">
        <f t="shared" ca="1" si="160"/>
        <v/>
      </c>
      <c r="BG247" s="52">
        <f t="shared" ca="1" si="170"/>
        <v>16.999999999999957</v>
      </c>
      <c r="BH247" s="52" t="str">
        <f t="shared" ca="1" si="171"/>
        <v/>
      </c>
    </row>
    <row r="248" spans="19:60">
      <c r="S248" s="68">
        <f t="shared" si="176"/>
        <v>7</v>
      </c>
      <c r="T248" s="69">
        <f t="shared" si="176"/>
        <v>2</v>
      </c>
      <c r="U248" s="70">
        <f t="shared" si="161"/>
        <v>3</v>
      </c>
      <c r="V248" s="68">
        <f t="shared" si="175"/>
        <v>4</v>
      </c>
      <c r="W248" s="70">
        <f t="shared" si="175"/>
        <v>7</v>
      </c>
      <c r="X248" s="71">
        <f t="shared" si="175"/>
        <v>0.42857142857142855</v>
      </c>
      <c r="Y248" s="71">
        <f t="shared" si="175"/>
        <v>0.5</v>
      </c>
      <c r="Z248" s="69">
        <f t="shared" si="175"/>
        <v>10000</v>
      </c>
      <c r="AA248" s="69">
        <f t="shared" ca="1" si="175"/>
        <v>9931.0583880213599</v>
      </c>
      <c r="AB248" s="69">
        <f t="shared" ca="1" si="163"/>
        <v>-68.94161197864014</v>
      </c>
      <c r="AC248" s="69">
        <f t="shared" ca="1" si="164"/>
        <v>109.36631130634518</v>
      </c>
      <c r="AD248" s="73">
        <f t="shared" si="173"/>
        <v>16.899999999999956</v>
      </c>
      <c r="AE248" s="69">
        <f t="shared" si="177"/>
        <v>0.70000000000000007</v>
      </c>
      <c r="AF248" s="69">
        <f t="shared" si="177"/>
        <v>6.3000000000000007</v>
      </c>
      <c r="AG248" s="78">
        <f t="shared" si="177"/>
        <v>200</v>
      </c>
      <c r="AH248" s="60">
        <f t="shared" si="177"/>
        <v>50</v>
      </c>
      <c r="AI248" s="60">
        <f t="shared" si="177"/>
        <v>315.00000000000006</v>
      </c>
      <c r="AJ248" s="60">
        <f t="shared" si="177"/>
        <v>10315</v>
      </c>
      <c r="AK248" s="60">
        <f t="shared" si="177"/>
        <v>348.94161197863974</v>
      </c>
      <c r="AL248" s="60">
        <f t="shared" si="177"/>
        <v>6.9788322395727951</v>
      </c>
      <c r="AM248" s="60">
        <f t="shared" ca="1" si="177"/>
        <v>-453.13869257757176</v>
      </c>
      <c r="AN248" s="60">
        <f t="shared" ca="1" si="177"/>
        <v>-453.13869257757176</v>
      </c>
      <c r="AO248" s="60">
        <f t="shared" ca="1" si="177"/>
        <v>453.13869257757176</v>
      </c>
      <c r="AP248" s="63">
        <f t="shared" si="147"/>
        <v>35</v>
      </c>
      <c r="AQ248" s="62">
        <f t="shared" si="148"/>
        <v>1.4543687715723559</v>
      </c>
      <c r="AR248" s="62">
        <f t="shared" si="149"/>
        <v>72.718438578617793</v>
      </c>
      <c r="AS248" s="62">
        <f t="shared" si="150"/>
        <v>145.43687715723559</v>
      </c>
      <c r="AT248" s="62">
        <f t="shared" si="151"/>
        <v>-72.718438578617793</v>
      </c>
      <c r="AU248" s="62">
        <f t="shared" si="152"/>
        <v>218.15531573585338</v>
      </c>
      <c r="AV248" s="62">
        <f t="shared" si="153"/>
        <v>-290.87375431447117</v>
      </c>
      <c r="AW248" s="63">
        <f t="shared" si="167"/>
        <v>-72.718438578617793</v>
      </c>
      <c r="AX248" s="61" t="str">
        <f t="shared" ca="1" si="155"/>
        <v/>
      </c>
      <c r="AY248" s="69">
        <f t="shared" ca="1" si="168"/>
        <v>9861.8613074224286</v>
      </c>
      <c r="AZ248" s="51">
        <f t="shared" si="156"/>
        <v>509.02907005032455</v>
      </c>
      <c r="BA248" s="55">
        <f t="shared" ca="1" si="157"/>
        <v>5.1256276034415932E-2</v>
      </c>
      <c r="BB248" s="55">
        <f t="shared" ca="1" si="169"/>
        <v>-1.0547829749201079</v>
      </c>
      <c r="BC248" s="64">
        <f t="shared" ca="1" si="158"/>
        <v>-141.66005055725793</v>
      </c>
      <c r="BE248" s="52" t="str">
        <f t="shared" ca="1" si="159"/>
        <v/>
      </c>
      <c r="BF248" s="52" t="str">
        <f t="shared" ca="1" si="160"/>
        <v/>
      </c>
      <c r="BG248" s="52">
        <f t="shared" ca="1" si="170"/>
        <v>16.899999999999956</v>
      </c>
      <c r="BH248" s="52" t="str">
        <f t="shared" ca="1" si="171"/>
        <v/>
      </c>
    </row>
    <row r="249" spans="19:60">
      <c r="S249" s="68">
        <f t="shared" si="176"/>
        <v>7</v>
      </c>
      <c r="T249" s="69">
        <f t="shared" si="176"/>
        <v>2</v>
      </c>
      <c r="U249" s="70">
        <f t="shared" si="161"/>
        <v>3</v>
      </c>
      <c r="V249" s="68">
        <f t="shared" si="175"/>
        <v>4</v>
      </c>
      <c r="W249" s="70">
        <f t="shared" si="175"/>
        <v>7</v>
      </c>
      <c r="X249" s="71">
        <f t="shared" si="175"/>
        <v>0.42857142857142855</v>
      </c>
      <c r="Y249" s="71">
        <f t="shared" si="175"/>
        <v>0.5</v>
      </c>
      <c r="Z249" s="69">
        <f t="shared" si="175"/>
        <v>10000</v>
      </c>
      <c r="AA249" s="69">
        <f t="shared" ca="1" si="175"/>
        <v>9931.0583880213599</v>
      </c>
      <c r="AB249" s="69">
        <f t="shared" ca="1" si="163"/>
        <v>-68.94161197864014</v>
      </c>
      <c r="AC249" s="69">
        <f t="shared" ca="1" si="164"/>
        <v>109.36631130634518</v>
      </c>
      <c r="AD249" s="73">
        <f t="shared" si="173"/>
        <v>16.799999999999955</v>
      </c>
      <c r="AE249" s="69">
        <f t="shared" si="177"/>
        <v>0.70000000000000007</v>
      </c>
      <c r="AF249" s="69">
        <f t="shared" si="177"/>
        <v>6.3000000000000007</v>
      </c>
      <c r="AG249" s="78">
        <f t="shared" si="177"/>
        <v>200</v>
      </c>
      <c r="AH249" s="60">
        <f t="shared" si="177"/>
        <v>50</v>
      </c>
      <c r="AI249" s="60">
        <f t="shared" si="177"/>
        <v>315.00000000000006</v>
      </c>
      <c r="AJ249" s="60">
        <f t="shared" si="177"/>
        <v>10315</v>
      </c>
      <c r="AK249" s="60">
        <f t="shared" si="177"/>
        <v>348.94161197863974</v>
      </c>
      <c r="AL249" s="60">
        <f t="shared" si="177"/>
        <v>6.9788322395727951</v>
      </c>
      <c r="AM249" s="60">
        <f t="shared" ca="1" si="177"/>
        <v>-453.13869257757176</v>
      </c>
      <c r="AN249" s="60">
        <f t="shared" ca="1" si="177"/>
        <v>-453.13869257757176</v>
      </c>
      <c r="AO249" s="60">
        <f t="shared" ca="1" si="177"/>
        <v>453.13869257757176</v>
      </c>
      <c r="AP249" s="63">
        <f t="shared" si="147"/>
        <v>35</v>
      </c>
      <c r="AQ249" s="62">
        <f t="shared" si="148"/>
        <v>1.4570733475936199</v>
      </c>
      <c r="AR249" s="62">
        <f t="shared" si="149"/>
        <v>72.853667379680999</v>
      </c>
      <c r="AS249" s="62">
        <f t="shared" si="150"/>
        <v>145.707334759362</v>
      </c>
      <c r="AT249" s="62">
        <f t="shared" si="151"/>
        <v>-72.853667379680999</v>
      </c>
      <c r="AU249" s="62">
        <f t="shared" si="152"/>
        <v>218.56100213904301</v>
      </c>
      <c r="AV249" s="62">
        <f t="shared" si="153"/>
        <v>-291.414669518724</v>
      </c>
      <c r="AW249" s="63">
        <f t="shared" si="167"/>
        <v>-72.853667379680985</v>
      </c>
      <c r="AX249" s="61" t="str">
        <f t="shared" ca="1" si="155"/>
        <v/>
      </c>
      <c r="AY249" s="69">
        <f t="shared" ca="1" si="168"/>
        <v>9861.8613074224286</v>
      </c>
      <c r="AZ249" s="51">
        <f t="shared" si="156"/>
        <v>509.97567165776701</v>
      </c>
      <c r="BA249" s="55">
        <f t="shared" ca="1" si="157"/>
        <v>5.1351593327946726E-2</v>
      </c>
      <c r="BB249" s="55">
        <f t="shared" ca="1" si="169"/>
        <v>-1.0567444724421717</v>
      </c>
      <c r="BC249" s="64">
        <f t="shared" ca="1" si="158"/>
        <v>-141.79527935832112</v>
      </c>
      <c r="BE249" s="52" t="str">
        <f t="shared" ca="1" si="159"/>
        <v/>
      </c>
      <c r="BF249" s="52" t="str">
        <f t="shared" ca="1" si="160"/>
        <v/>
      </c>
      <c r="BG249" s="52">
        <f t="shared" ca="1" si="170"/>
        <v>16.799999999999955</v>
      </c>
      <c r="BH249" s="52" t="str">
        <f t="shared" ca="1" si="171"/>
        <v/>
      </c>
    </row>
    <row r="250" spans="19:60">
      <c r="S250" s="68">
        <f t="shared" si="176"/>
        <v>7</v>
      </c>
      <c r="T250" s="69">
        <f t="shared" si="176"/>
        <v>2</v>
      </c>
      <c r="U250" s="70">
        <f t="shared" si="161"/>
        <v>3</v>
      </c>
      <c r="V250" s="68">
        <f t="shared" ref="V250:AA265" si="178">V249</f>
        <v>4</v>
      </c>
      <c r="W250" s="70">
        <f t="shared" si="178"/>
        <v>7</v>
      </c>
      <c r="X250" s="71">
        <f t="shared" si="178"/>
        <v>0.42857142857142855</v>
      </c>
      <c r="Y250" s="71">
        <f t="shared" si="178"/>
        <v>0.5</v>
      </c>
      <c r="Z250" s="69">
        <f t="shared" si="178"/>
        <v>10000</v>
      </c>
      <c r="AA250" s="69">
        <f t="shared" ca="1" si="178"/>
        <v>9931.0583880213599</v>
      </c>
      <c r="AB250" s="69">
        <f t="shared" ca="1" si="163"/>
        <v>-68.94161197864014</v>
      </c>
      <c r="AC250" s="69">
        <f t="shared" ref="AC250:AC281" ca="1" si="179">AC249</f>
        <v>109.36631130634518</v>
      </c>
      <c r="AD250" s="73">
        <f t="shared" si="173"/>
        <v>16.699999999999953</v>
      </c>
      <c r="AE250" s="69">
        <f t="shared" si="177"/>
        <v>0.70000000000000007</v>
      </c>
      <c r="AF250" s="69">
        <f t="shared" si="177"/>
        <v>6.3000000000000007</v>
      </c>
      <c r="AG250" s="78">
        <f t="shared" si="177"/>
        <v>200</v>
      </c>
      <c r="AH250" s="60">
        <f t="shared" si="177"/>
        <v>50</v>
      </c>
      <c r="AI250" s="60">
        <f t="shared" si="177"/>
        <v>315.00000000000006</v>
      </c>
      <c r="AJ250" s="60">
        <f t="shared" si="177"/>
        <v>10315</v>
      </c>
      <c r="AK250" s="60">
        <f t="shared" si="177"/>
        <v>348.94161197863974</v>
      </c>
      <c r="AL250" s="60">
        <f t="shared" si="177"/>
        <v>6.9788322395727951</v>
      </c>
      <c r="AM250" s="60">
        <f t="shared" ca="1" si="177"/>
        <v>-453.13869257757176</v>
      </c>
      <c r="AN250" s="60">
        <f t="shared" ca="1" si="177"/>
        <v>-453.13869257757176</v>
      </c>
      <c r="AO250" s="60">
        <f t="shared" ca="1" si="177"/>
        <v>453.13869257757176</v>
      </c>
      <c r="AP250" s="63">
        <f t="shared" si="147"/>
        <v>35</v>
      </c>
      <c r="AQ250" s="62">
        <f t="shared" si="148"/>
        <v>1.4598103137468752</v>
      </c>
      <c r="AR250" s="62">
        <f t="shared" si="149"/>
        <v>72.990515687343759</v>
      </c>
      <c r="AS250" s="62">
        <f t="shared" si="150"/>
        <v>145.98103137468752</v>
      </c>
      <c r="AT250" s="62">
        <f t="shared" si="151"/>
        <v>-72.990515687343759</v>
      </c>
      <c r="AU250" s="62">
        <f t="shared" si="152"/>
        <v>218.97154706203128</v>
      </c>
      <c r="AV250" s="62">
        <f t="shared" si="153"/>
        <v>-291.96206274937504</v>
      </c>
      <c r="AW250" s="63">
        <f t="shared" si="167"/>
        <v>-72.990515687343759</v>
      </c>
      <c r="AX250" s="61" t="str">
        <f t="shared" ca="1" si="155"/>
        <v/>
      </c>
      <c r="AY250" s="69">
        <f t="shared" ca="1" si="168"/>
        <v>9861.8613074224286</v>
      </c>
      <c r="AZ250" s="51">
        <f t="shared" si="156"/>
        <v>510.93360981140631</v>
      </c>
      <c r="BA250" s="55">
        <f t="shared" ca="1" si="157"/>
        <v>5.1448052145950933E-2</v>
      </c>
      <c r="BB250" s="55">
        <f t="shared" ca="1" si="169"/>
        <v>-1.0587294609525242</v>
      </c>
      <c r="BC250" s="64">
        <f t="shared" ca="1" si="158"/>
        <v>-141.9321276659839</v>
      </c>
      <c r="BE250" s="52" t="str">
        <f t="shared" ca="1" si="159"/>
        <v/>
      </c>
      <c r="BF250" s="52" t="str">
        <f t="shared" ca="1" si="160"/>
        <v/>
      </c>
      <c r="BG250" s="52">
        <f t="shared" ca="1" si="170"/>
        <v>16.699999999999953</v>
      </c>
      <c r="BH250" s="52" t="str">
        <f t="shared" ca="1" si="171"/>
        <v/>
      </c>
    </row>
    <row r="251" spans="19:60">
      <c r="S251" s="68">
        <f t="shared" ref="S251:T266" si="180">S250</f>
        <v>7</v>
      </c>
      <c r="T251" s="69">
        <f t="shared" si="180"/>
        <v>2</v>
      </c>
      <c r="U251" s="70">
        <f t="shared" si="161"/>
        <v>3</v>
      </c>
      <c r="V251" s="68">
        <f t="shared" si="178"/>
        <v>4</v>
      </c>
      <c r="W251" s="70">
        <f t="shared" si="178"/>
        <v>7</v>
      </c>
      <c r="X251" s="71">
        <f t="shared" si="178"/>
        <v>0.42857142857142855</v>
      </c>
      <c r="Y251" s="71">
        <f t="shared" si="178"/>
        <v>0.5</v>
      </c>
      <c r="Z251" s="69">
        <f t="shared" si="178"/>
        <v>10000</v>
      </c>
      <c r="AA251" s="69">
        <f t="shared" ca="1" si="178"/>
        <v>9931.0583880213599</v>
      </c>
      <c r="AB251" s="69">
        <f t="shared" ca="1" si="163"/>
        <v>-68.94161197864014</v>
      </c>
      <c r="AC251" s="69">
        <f t="shared" ca="1" si="179"/>
        <v>109.36631130634518</v>
      </c>
      <c r="AD251" s="73">
        <f t="shared" si="173"/>
        <v>16.599999999999952</v>
      </c>
      <c r="AE251" s="69">
        <f t="shared" ref="AE251:AO266" si="181">AE250</f>
        <v>0.70000000000000007</v>
      </c>
      <c r="AF251" s="69">
        <f t="shared" si="181"/>
        <v>6.3000000000000007</v>
      </c>
      <c r="AG251" s="78">
        <f t="shared" si="181"/>
        <v>200</v>
      </c>
      <c r="AH251" s="60">
        <f t="shared" si="181"/>
        <v>50</v>
      </c>
      <c r="AI251" s="60">
        <f t="shared" si="181"/>
        <v>315.00000000000006</v>
      </c>
      <c r="AJ251" s="60">
        <f t="shared" si="181"/>
        <v>10315</v>
      </c>
      <c r="AK251" s="60">
        <f t="shared" si="181"/>
        <v>348.94161197863974</v>
      </c>
      <c r="AL251" s="60">
        <f t="shared" si="181"/>
        <v>6.9788322395727951</v>
      </c>
      <c r="AM251" s="60">
        <f t="shared" ca="1" si="181"/>
        <v>-453.13869257757176</v>
      </c>
      <c r="AN251" s="60">
        <f t="shared" ca="1" si="181"/>
        <v>-453.13869257757176</v>
      </c>
      <c r="AO251" s="60">
        <f t="shared" ca="1" si="181"/>
        <v>453.13869257757176</v>
      </c>
      <c r="AP251" s="63">
        <f t="shared" si="147"/>
        <v>35</v>
      </c>
      <c r="AQ251" s="62">
        <f t="shared" si="148"/>
        <v>1.4625802553959528</v>
      </c>
      <c r="AR251" s="62">
        <f t="shared" si="149"/>
        <v>73.12901276979764</v>
      </c>
      <c r="AS251" s="62">
        <f t="shared" si="150"/>
        <v>146.25802553959528</v>
      </c>
      <c r="AT251" s="62">
        <f t="shared" si="151"/>
        <v>-73.12901276979764</v>
      </c>
      <c r="AU251" s="62">
        <f t="shared" si="152"/>
        <v>219.38703830939292</v>
      </c>
      <c r="AV251" s="62">
        <f t="shared" si="153"/>
        <v>-292.51605107919056</v>
      </c>
      <c r="AW251" s="63">
        <f t="shared" si="167"/>
        <v>-73.12901276979764</v>
      </c>
      <c r="AX251" s="61" t="str">
        <f t="shared" ca="1" si="155"/>
        <v/>
      </c>
      <c r="AY251" s="69">
        <f t="shared" ca="1" si="168"/>
        <v>9861.8613074224286</v>
      </c>
      <c r="AZ251" s="51">
        <f t="shared" si="156"/>
        <v>511.90308938858345</v>
      </c>
      <c r="BA251" s="55">
        <f t="shared" ca="1" si="157"/>
        <v>5.1545673118388924E-2</v>
      </c>
      <c r="BB251" s="55">
        <f t="shared" ca="1" si="169"/>
        <v>-1.0607383649870976</v>
      </c>
      <c r="BC251" s="64">
        <f t="shared" ca="1" si="158"/>
        <v>-142.07062474843778</v>
      </c>
      <c r="BE251" s="52" t="str">
        <f t="shared" ca="1" si="159"/>
        <v/>
      </c>
      <c r="BF251" s="52" t="str">
        <f t="shared" ca="1" si="160"/>
        <v/>
      </c>
      <c r="BG251" s="52">
        <f t="shared" ca="1" si="170"/>
        <v>16.599999999999952</v>
      </c>
      <c r="BH251" s="52" t="str">
        <f t="shared" ca="1" si="171"/>
        <v/>
      </c>
    </row>
    <row r="252" spans="19:60">
      <c r="S252" s="68">
        <f t="shared" si="180"/>
        <v>7</v>
      </c>
      <c r="T252" s="69">
        <f t="shared" si="180"/>
        <v>2</v>
      </c>
      <c r="U252" s="70">
        <f t="shared" si="161"/>
        <v>3</v>
      </c>
      <c r="V252" s="68">
        <f t="shared" si="178"/>
        <v>4</v>
      </c>
      <c r="W252" s="70">
        <f t="shared" si="178"/>
        <v>7</v>
      </c>
      <c r="X252" s="71">
        <f t="shared" si="178"/>
        <v>0.42857142857142855</v>
      </c>
      <c r="Y252" s="71">
        <f t="shared" si="178"/>
        <v>0.5</v>
      </c>
      <c r="Z252" s="69">
        <f t="shared" si="178"/>
        <v>10000</v>
      </c>
      <c r="AA252" s="69">
        <f t="shared" ca="1" si="178"/>
        <v>9931.0583880213599</v>
      </c>
      <c r="AB252" s="69">
        <f t="shared" ca="1" si="163"/>
        <v>-68.94161197864014</v>
      </c>
      <c r="AC252" s="69">
        <f t="shared" ca="1" si="179"/>
        <v>109.36631130634518</v>
      </c>
      <c r="AD252" s="73">
        <f t="shared" si="173"/>
        <v>16.49999999999995</v>
      </c>
      <c r="AE252" s="69">
        <f t="shared" si="181"/>
        <v>0.70000000000000007</v>
      </c>
      <c r="AF252" s="69">
        <f t="shared" si="181"/>
        <v>6.3000000000000007</v>
      </c>
      <c r="AG252" s="78">
        <f t="shared" si="181"/>
        <v>200</v>
      </c>
      <c r="AH252" s="60">
        <f t="shared" si="181"/>
        <v>50</v>
      </c>
      <c r="AI252" s="60">
        <f t="shared" si="181"/>
        <v>315.00000000000006</v>
      </c>
      <c r="AJ252" s="60">
        <f t="shared" si="181"/>
        <v>10315</v>
      </c>
      <c r="AK252" s="60">
        <f t="shared" si="181"/>
        <v>348.94161197863974</v>
      </c>
      <c r="AL252" s="60">
        <f t="shared" si="181"/>
        <v>6.9788322395727951</v>
      </c>
      <c r="AM252" s="60">
        <f t="shared" ca="1" si="181"/>
        <v>-453.13869257757176</v>
      </c>
      <c r="AN252" s="60">
        <f t="shared" ca="1" si="181"/>
        <v>-453.13869257757176</v>
      </c>
      <c r="AO252" s="60">
        <f t="shared" ca="1" si="181"/>
        <v>453.13869257757176</v>
      </c>
      <c r="AP252" s="63">
        <f t="shared" si="147"/>
        <v>35</v>
      </c>
      <c r="AQ252" s="62">
        <f t="shared" si="148"/>
        <v>1.4653837720953224</v>
      </c>
      <c r="AR252" s="62">
        <f t="shared" si="149"/>
        <v>73.269188604766128</v>
      </c>
      <c r="AS252" s="62">
        <f t="shared" si="150"/>
        <v>146.53837720953226</v>
      </c>
      <c r="AT252" s="62">
        <f t="shared" si="151"/>
        <v>-73.269188604766128</v>
      </c>
      <c r="AU252" s="62">
        <f t="shared" si="152"/>
        <v>219.80756581429839</v>
      </c>
      <c r="AV252" s="62">
        <f t="shared" si="153"/>
        <v>-293.07675441906451</v>
      </c>
      <c r="AW252" s="63">
        <f t="shared" si="167"/>
        <v>-73.269188604766128</v>
      </c>
      <c r="AX252" s="61" t="str">
        <f t="shared" ca="1" si="155"/>
        <v/>
      </c>
      <c r="AY252" s="69">
        <f t="shared" ca="1" si="168"/>
        <v>9861.8613074224286</v>
      </c>
      <c r="AZ252" s="51">
        <f t="shared" si="156"/>
        <v>512.88432023336293</v>
      </c>
      <c r="BA252" s="55">
        <f t="shared" ca="1" si="157"/>
        <v>5.1644477375341336E-2</v>
      </c>
      <c r="BB252" s="55">
        <f t="shared" ca="1" si="169"/>
        <v>-1.0627716193736054</v>
      </c>
      <c r="BC252" s="64">
        <f t="shared" ca="1" si="158"/>
        <v>-142.21080058340627</v>
      </c>
      <c r="BE252" s="52" t="str">
        <f t="shared" ca="1" si="159"/>
        <v/>
      </c>
      <c r="BF252" s="52" t="str">
        <f t="shared" ca="1" si="160"/>
        <v/>
      </c>
      <c r="BG252" s="52">
        <f t="shared" ca="1" si="170"/>
        <v>16.49999999999995</v>
      </c>
      <c r="BH252" s="52" t="str">
        <f t="shared" ca="1" si="171"/>
        <v/>
      </c>
    </row>
    <row r="253" spans="19:60">
      <c r="S253" s="68">
        <f t="shared" si="180"/>
        <v>7</v>
      </c>
      <c r="T253" s="69">
        <f t="shared" si="180"/>
        <v>2</v>
      </c>
      <c r="U253" s="70">
        <f t="shared" si="161"/>
        <v>3</v>
      </c>
      <c r="V253" s="68">
        <f t="shared" si="178"/>
        <v>4</v>
      </c>
      <c r="W253" s="70">
        <f t="shared" si="178"/>
        <v>7</v>
      </c>
      <c r="X253" s="71">
        <f t="shared" si="178"/>
        <v>0.42857142857142855</v>
      </c>
      <c r="Y253" s="71">
        <f t="shared" si="178"/>
        <v>0.5</v>
      </c>
      <c r="Z253" s="69">
        <f t="shared" si="178"/>
        <v>10000</v>
      </c>
      <c r="AA253" s="69">
        <f t="shared" ca="1" si="178"/>
        <v>9931.0583880213599</v>
      </c>
      <c r="AB253" s="69">
        <f t="shared" ca="1" si="163"/>
        <v>-68.94161197864014</v>
      </c>
      <c r="AC253" s="69">
        <f t="shared" ca="1" si="179"/>
        <v>109.36631130634518</v>
      </c>
      <c r="AD253" s="73">
        <f t="shared" si="173"/>
        <v>16.399999999999949</v>
      </c>
      <c r="AE253" s="69">
        <f t="shared" si="181"/>
        <v>0.70000000000000007</v>
      </c>
      <c r="AF253" s="69">
        <f t="shared" si="181"/>
        <v>6.3000000000000007</v>
      </c>
      <c r="AG253" s="78">
        <f t="shared" si="181"/>
        <v>200</v>
      </c>
      <c r="AH253" s="60">
        <f t="shared" si="181"/>
        <v>50</v>
      </c>
      <c r="AI253" s="60">
        <f t="shared" si="181"/>
        <v>315.00000000000006</v>
      </c>
      <c r="AJ253" s="60">
        <f t="shared" si="181"/>
        <v>10315</v>
      </c>
      <c r="AK253" s="60">
        <f t="shared" si="181"/>
        <v>348.94161197863974</v>
      </c>
      <c r="AL253" s="60">
        <f t="shared" si="181"/>
        <v>6.9788322395727951</v>
      </c>
      <c r="AM253" s="60">
        <f t="shared" ca="1" si="181"/>
        <v>-453.13869257757176</v>
      </c>
      <c r="AN253" s="60">
        <f t="shared" ca="1" si="181"/>
        <v>-453.13869257757176</v>
      </c>
      <c r="AO253" s="60">
        <f t="shared" ca="1" si="181"/>
        <v>453.13869257757176</v>
      </c>
      <c r="AP253" s="63">
        <f t="shared" si="147"/>
        <v>35</v>
      </c>
      <c r="AQ253" s="62">
        <f t="shared" si="148"/>
        <v>1.468221478022733</v>
      </c>
      <c r="AR253" s="62">
        <f t="shared" si="149"/>
        <v>73.411073901136646</v>
      </c>
      <c r="AS253" s="62">
        <f t="shared" si="150"/>
        <v>146.82214780227329</v>
      </c>
      <c r="AT253" s="62">
        <f t="shared" si="151"/>
        <v>-73.411073901136646</v>
      </c>
      <c r="AU253" s="62">
        <f t="shared" si="152"/>
        <v>220.23322170340992</v>
      </c>
      <c r="AV253" s="62">
        <f t="shared" si="153"/>
        <v>-293.64429560454658</v>
      </c>
      <c r="AW253" s="63">
        <f t="shared" si="167"/>
        <v>-73.41107390113666</v>
      </c>
      <c r="AX253" s="61" t="str">
        <f t="shared" ca="1" si="155"/>
        <v/>
      </c>
      <c r="AY253" s="69">
        <f t="shared" ca="1" si="168"/>
        <v>9861.8613074224286</v>
      </c>
      <c r="AZ253" s="51">
        <f t="shared" si="156"/>
        <v>513.87751730795651</v>
      </c>
      <c r="BA253" s="55">
        <f t="shared" ca="1" si="157"/>
        <v>5.1744486562256553E-2</v>
      </c>
      <c r="BB253" s="55">
        <f t="shared" ca="1" si="169"/>
        <v>-1.0648296695453143</v>
      </c>
      <c r="BC253" s="64">
        <f t="shared" ca="1" si="158"/>
        <v>-142.3526858797768</v>
      </c>
      <c r="BE253" s="52" t="str">
        <f t="shared" ca="1" si="159"/>
        <v/>
      </c>
      <c r="BF253" s="52" t="str">
        <f t="shared" ca="1" si="160"/>
        <v/>
      </c>
      <c r="BG253" s="52">
        <f t="shared" ca="1" si="170"/>
        <v>16.399999999999949</v>
      </c>
      <c r="BH253" s="52" t="str">
        <f t="shared" ca="1" si="171"/>
        <v/>
      </c>
    </row>
    <row r="254" spans="19:60">
      <c r="S254" s="68">
        <f t="shared" si="180"/>
        <v>7</v>
      </c>
      <c r="T254" s="69">
        <f t="shared" si="180"/>
        <v>2</v>
      </c>
      <c r="U254" s="70">
        <f t="shared" si="161"/>
        <v>3</v>
      </c>
      <c r="V254" s="68">
        <f t="shared" si="178"/>
        <v>4</v>
      </c>
      <c r="W254" s="70">
        <f t="shared" si="178"/>
        <v>7</v>
      </c>
      <c r="X254" s="71">
        <f t="shared" si="178"/>
        <v>0.42857142857142855</v>
      </c>
      <c r="Y254" s="71">
        <f t="shared" si="178"/>
        <v>0.5</v>
      </c>
      <c r="Z254" s="69">
        <f t="shared" si="178"/>
        <v>10000</v>
      </c>
      <c r="AA254" s="69">
        <f t="shared" ca="1" si="178"/>
        <v>9931.0583880213599</v>
      </c>
      <c r="AB254" s="69">
        <f t="shared" ca="1" si="163"/>
        <v>-68.94161197864014</v>
      </c>
      <c r="AC254" s="69">
        <f t="shared" ca="1" si="179"/>
        <v>109.36631130634518</v>
      </c>
      <c r="AD254" s="73">
        <f t="shared" si="173"/>
        <v>16.299999999999947</v>
      </c>
      <c r="AE254" s="69">
        <f t="shared" si="181"/>
        <v>0.70000000000000007</v>
      </c>
      <c r="AF254" s="69">
        <f t="shared" si="181"/>
        <v>6.3000000000000007</v>
      </c>
      <c r="AG254" s="78">
        <f t="shared" si="181"/>
        <v>200</v>
      </c>
      <c r="AH254" s="60">
        <f t="shared" si="181"/>
        <v>50</v>
      </c>
      <c r="AI254" s="60">
        <f t="shared" si="181"/>
        <v>315.00000000000006</v>
      </c>
      <c r="AJ254" s="60">
        <f t="shared" si="181"/>
        <v>10315</v>
      </c>
      <c r="AK254" s="60">
        <f t="shared" si="181"/>
        <v>348.94161197863974</v>
      </c>
      <c r="AL254" s="60">
        <f t="shared" si="181"/>
        <v>6.9788322395727951</v>
      </c>
      <c r="AM254" s="60">
        <f t="shared" ca="1" si="181"/>
        <v>-453.13869257757176</v>
      </c>
      <c r="AN254" s="60">
        <f t="shared" ca="1" si="181"/>
        <v>-453.13869257757176</v>
      </c>
      <c r="AO254" s="60">
        <f t="shared" ca="1" si="181"/>
        <v>453.13869257757176</v>
      </c>
      <c r="AP254" s="63">
        <f t="shared" si="147"/>
        <v>35</v>
      </c>
      <c r="AQ254" s="62">
        <f t="shared" si="148"/>
        <v>1.4710940024277803</v>
      </c>
      <c r="AR254" s="62">
        <f t="shared" si="149"/>
        <v>73.554700121389018</v>
      </c>
      <c r="AS254" s="62">
        <f t="shared" si="150"/>
        <v>147.10940024277804</v>
      </c>
      <c r="AT254" s="62">
        <f t="shared" si="151"/>
        <v>-73.554700121389018</v>
      </c>
      <c r="AU254" s="62">
        <f t="shared" si="152"/>
        <v>220.66410036416704</v>
      </c>
      <c r="AV254" s="62">
        <f t="shared" si="153"/>
        <v>-294.21880048555607</v>
      </c>
      <c r="AW254" s="63">
        <f t="shared" si="167"/>
        <v>-73.554700121389033</v>
      </c>
      <c r="AX254" s="61" t="str">
        <f t="shared" ca="1" si="155"/>
        <v/>
      </c>
      <c r="AY254" s="69">
        <f t="shared" ca="1" si="168"/>
        <v>9861.8613074224286</v>
      </c>
      <c r="AZ254" s="51">
        <f t="shared" si="156"/>
        <v>514.88290084972311</v>
      </c>
      <c r="BA254" s="55">
        <f t="shared" ca="1" si="157"/>
        <v>5.1845722855759703E-2</v>
      </c>
      <c r="BB254" s="55">
        <f t="shared" ca="1" si="169"/>
        <v>-1.0669129718663692</v>
      </c>
      <c r="BC254" s="64">
        <f t="shared" ca="1" si="158"/>
        <v>-142.49631210002917</v>
      </c>
      <c r="BE254" s="52" t="str">
        <f t="shared" ca="1" si="159"/>
        <v/>
      </c>
      <c r="BF254" s="52" t="str">
        <f t="shared" ca="1" si="160"/>
        <v/>
      </c>
      <c r="BG254" s="52">
        <f t="shared" ca="1" si="170"/>
        <v>16.299999999999947</v>
      </c>
      <c r="BH254" s="52" t="str">
        <f t="shared" ca="1" si="171"/>
        <v/>
      </c>
    </row>
    <row r="255" spans="19:60">
      <c r="S255" s="68">
        <f t="shared" si="180"/>
        <v>7</v>
      </c>
      <c r="T255" s="69">
        <f t="shared" si="180"/>
        <v>2</v>
      </c>
      <c r="U255" s="70">
        <f t="shared" si="161"/>
        <v>3</v>
      </c>
      <c r="V255" s="68">
        <f t="shared" si="178"/>
        <v>4</v>
      </c>
      <c r="W255" s="70">
        <f t="shared" si="178"/>
        <v>7</v>
      </c>
      <c r="X255" s="71">
        <f t="shared" si="178"/>
        <v>0.42857142857142855</v>
      </c>
      <c r="Y255" s="71">
        <f t="shared" si="178"/>
        <v>0.5</v>
      </c>
      <c r="Z255" s="69">
        <f t="shared" si="178"/>
        <v>10000</v>
      </c>
      <c r="AA255" s="69">
        <f t="shared" ca="1" si="178"/>
        <v>9931.0583880213599</v>
      </c>
      <c r="AB255" s="69">
        <f t="shared" ca="1" si="163"/>
        <v>-68.94161197864014</v>
      </c>
      <c r="AC255" s="69">
        <f t="shared" ca="1" si="179"/>
        <v>109.36631130634518</v>
      </c>
      <c r="AD255" s="73">
        <f t="shared" si="173"/>
        <v>16.199999999999946</v>
      </c>
      <c r="AE255" s="69">
        <f t="shared" si="181"/>
        <v>0.70000000000000007</v>
      </c>
      <c r="AF255" s="69">
        <f t="shared" si="181"/>
        <v>6.3000000000000007</v>
      </c>
      <c r="AG255" s="78">
        <f t="shared" si="181"/>
        <v>200</v>
      </c>
      <c r="AH255" s="60">
        <f t="shared" si="181"/>
        <v>50</v>
      </c>
      <c r="AI255" s="60">
        <f t="shared" si="181"/>
        <v>315.00000000000006</v>
      </c>
      <c r="AJ255" s="60">
        <f t="shared" si="181"/>
        <v>10315</v>
      </c>
      <c r="AK255" s="60">
        <f t="shared" si="181"/>
        <v>348.94161197863974</v>
      </c>
      <c r="AL255" s="60">
        <f t="shared" si="181"/>
        <v>6.9788322395727951</v>
      </c>
      <c r="AM255" s="60">
        <f t="shared" ca="1" si="181"/>
        <v>-453.13869257757176</v>
      </c>
      <c r="AN255" s="60">
        <f t="shared" ca="1" si="181"/>
        <v>-453.13869257757176</v>
      </c>
      <c r="AO255" s="60">
        <f t="shared" ca="1" si="181"/>
        <v>453.13869257757176</v>
      </c>
      <c r="AP255" s="63">
        <f t="shared" si="147"/>
        <v>35</v>
      </c>
      <c r="AQ255" s="62">
        <f t="shared" si="148"/>
        <v>1.4740019900970878</v>
      </c>
      <c r="AR255" s="62">
        <f t="shared" si="149"/>
        <v>73.700099504854393</v>
      </c>
      <c r="AS255" s="62">
        <f t="shared" si="150"/>
        <v>147.40019900970879</v>
      </c>
      <c r="AT255" s="62">
        <f t="shared" si="151"/>
        <v>-73.700099504854393</v>
      </c>
      <c r="AU255" s="62">
        <f t="shared" si="152"/>
        <v>221.10029851456318</v>
      </c>
      <c r="AV255" s="62">
        <f t="shared" si="153"/>
        <v>-294.80039801941757</v>
      </c>
      <c r="AW255" s="63">
        <f t="shared" si="167"/>
        <v>-73.700099504854393</v>
      </c>
      <c r="AX255" s="61" t="str">
        <f t="shared" ca="1" si="155"/>
        <v/>
      </c>
      <c r="AY255" s="69">
        <f t="shared" ca="1" si="168"/>
        <v>9861.8613074224286</v>
      </c>
      <c r="AZ255" s="51">
        <f t="shared" si="156"/>
        <v>515.90069653398075</v>
      </c>
      <c r="BA255" s="55">
        <f t="shared" ca="1" si="157"/>
        <v>5.1948208980046845E-2</v>
      </c>
      <c r="BB255" s="55">
        <f t="shared" ca="1" si="169"/>
        <v>-1.0690219939691656</v>
      </c>
      <c r="BC255" s="64">
        <f t="shared" ca="1" si="158"/>
        <v>-142.64171148349453</v>
      </c>
      <c r="BE255" s="52" t="str">
        <f t="shared" ca="1" si="159"/>
        <v/>
      </c>
      <c r="BF255" s="52" t="str">
        <f t="shared" ca="1" si="160"/>
        <v/>
      </c>
      <c r="BG255" s="52">
        <f t="shared" ca="1" si="170"/>
        <v>16.199999999999946</v>
      </c>
      <c r="BH255" s="52" t="str">
        <f t="shared" ca="1" si="171"/>
        <v/>
      </c>
    </row>
    <row r="256" spans="19:60">
      <c r="S256" s="68">
        <f t="shared" si="180"/>
        <v>7</v>
      </c>
      <c r="T256" s="69">
        <f t="shared" si="180"/>
        <v>2</v>
      </c>
      <c r="U256" s="70">
        <f t="shared" si="161"/>
        <v>3</v>
      </c>
      <c r="V256" s="68">
        <f t="shared" si="178"/>
        <v>4</v>
      </c>
      <c r="W256" s="70">
        <f t="shared" si="178"/>
        <v>7</v>
      </c>
      <c r="X256" s="71">
        <f t="shared" si="178"/>
        <v>0.42857142857142855</v>
      </c>
      <c r="Y256" s="71">
        <f t="shared" si="178"/>
        <v>0.5</v>
      </c>
      <c r="Z256" s="69">
        <f t="shared" si="178"/>
        <v>10000</v>
      </c>
      <c r="AA256" s="69">
        <f t="shared" ca="1" si="178"/>
        <v>9931.0583880213599</v>
      </c>
      <c r="AB256" s="69">
        <f t="shared" ca="1" si="163"/>
        <v>-68.94161197864014</v>
      </c>
      <c r="AC256" s="69">
        <f t="shared" ca="1" si="179"/>
        <v>109.36631130634518</v>
      </c>
      <c r="AD256" s="73">
        <f t="shared" si="173"/>
        <v>16.099999999999945</v>
      </c>
      <c r="AE256" s="69">
        <f t="shared" si="181"/>
        <v>0.70000000000000007</v>
      </c>
      <c r="AF256" s="69">
        <f t="shared" si="181"/>
        <v>6.3000000000000007</v>
      </c>
      <c r="AG256" s="78">
        <f t="shared" si="181"/>
        <v>200</v>
      </c>
      <c r="AH256" s="60">
        <f t="shared" si="181"/>
        <v>50</v>
      </c>
      <c r="AI256" s="60">
        <f t="shared" si="181"/>
        <v>315.00000000000006</v>
      </c>
      <c r="AJ256" s="60">
        <f t="shared" si="181"/>
        <v>10315</v>
      </c>
      <c r="AK256" s="60">
        <f t="shared" si="181"/>
        <v>348.94161197863974</v>
      </c>
      <c r="AL256" s="60">
        <f t="shared" si="181"/>
        <v>6.9788322395727951</v>
      </c>
      <c r="AM256" s="60">
        <f t="shared" ca="1" si="181"/>
        <v>-453.13869257757176</v>
      </c>
      <c r="AN256" s="60">
        <f t="shared" ca="1" si="181"/>
        <v>-453.13869257757176</v>
      </c>
      <c r="AO256" s="60">
        <f t="shared" ca="1" si="181"/>
        <v>453.13869257757176</v>
      </c>
      <c r="AP256" s="63">
        <f t="shared" si="147"/>
        <v>35</v>
      </c>
      <c r="AQ256" s="62">
        <f t="shared" si="148"/>
        <v>1.4769461018368213</v>
      </c>
      <c r="AR256" s="62">
        <f t="shared" si="149"/>
        <v>73.847305091841065</v>
      </c>
      <c r="AS256" s="62">
        <f t="shared" si="150"/>
        <v>147.69461018368213</v>
      </c>
      <c r="AT256" s="62">
        <f t="shared" si="151"/>
        <v>-73.847305091841065</v>
      </c>
      <c r="AU256" s="62">
        <f t="shared" si="152"/>
        <v>221.54191527552319</v>
      </c>
      <c r="AV256" s="62">
        <f t="shared" si="153"/>
        <v>-295.38922036736426</v>
      </c>
      <c r="AW256" s="63">
        <f t="shared" si="167"/>
        <v>-73.847305091841065</v>
      </c>
      <c r="AX256" s="61" t="str">
        <f t="shared" ca="1" si="155"/>
        <v/>
      </c>
      <c r="AY256" s="69">
        <f t="shared" ca="1" si="168"/>
        <v>9861.8613074224286</v>
      </c>
      <c r="AZ256" s="51">
        <f t="shared" si="156"/>
        <v>516.93113564288751</v>
      </c>
      <c r="BA256" s="55">
        <f t="shared" ca="1" si="157"/>
        <v>5.2051968223890348E-2</v>
      </c>
      <c r="BB256" s="55">
        <f t="shared" ca="1" si="169"/>
        <v>-1.0711572151042947</v>
      </c>
      <c r="BC256" s="64">
        <f t="shared" ca="1" si="158"/>
        <v>-142.7889170704812</v>
      </c>
      <c r="BE256" s="52" t="str">
        <f t="shared" ca="1" si="159"/>
        <v/>
      </c>
      <c r="BF256" s="52" t="str">
        <f t="shared" ca="1" si="160"/>
        <v/>
      </c>
      <c r="BG256" s="52">
        <f t="shared" ca="1" si="170"/>
        <v>16.099999999999945</v>
      </c>
      <c r="BH256" s="52" t="str">
        <f t="shared" ca="1" si="171"/>
        <v/>
      </c>
    </row>
    <row r="257" spans="19:60">
      <c r="S257" s="68">
        <f t="shared" si="180"/>
        <v>7</v>
      </c>
      <c r="T257" s="69">
        <f t="shared" si="180"/>
        <v>2</v>
      </c>
      <c r="U257" s="70">
        <f t="shared" si="161"/>
        <v>3</v>
      </c>
      <c r="V257" s="68">
        <f t="shared" si="178"/>
        <v>4</v>
      </c>
      <c r="W257" s="70">
        <f t="shared" si="178"/>
        <v>7</v>
      </c>
      <c r="X257" s="71">
        <f t="shared" si="178"/>
        <v>0.42857142857142855</v>
      </c>
      <c r="Y257" s="71">
        <f t="shared" si="178"/>
        <v>0.5</v>
      </c>
      <c r="Z257" s="69">
        <f t="shared" si="178"/>
        <v>10000</v>
      </c>
      <c r="AA257" s="69">
        <f t="shared" ca="1" si="178"/>
        <v>9931.0583880213599</v>
      </c>
      <c r="AB257" s="69">
        <f t="shared" ca="1" si="163"/>
        <v>-68.94161197864014</v>
      </c>
      <c r="AC257" s="69">
        <f t="shared" ca="1" si="179"/>
        <v>109.36631130634518</v>
      </c>
      <c r="AD257" s="73">
        <f t="shared" si="173"/>
        <v>15.999999999999945</v>
      </c>
      <c r="AE257" s="69">
        <f t="shared" si="181"/>
        <v>0.70000000000000007</v>
      </c>
      <c r="AF257" s="69">
        <f t="shared" si="181"/>
        <v>6.3000000000000007</v>
      </c>
      <c r="AG257" s="78">
        <f t="shared" si="181"/>
        <v>200</v>
      </c>
      <c r="AH257" s="60">
        <f t="shared" si="181"/>
        <v>50</v>
      </c>
      <c r="AI257" s="60">
        <f t="shared" si="181"/>
        <v>315.00000000000006</v>
      </c>
      <c r="AJ257" s="60">
        <f t="shared" si="181"/>
        <v>10315</v>
      </c>
      <c r="AK257" s="60">
        <f t="shared" si="181"/>
        <v>348.94161197863974</v>
      </c>
      <c r="AL257" s="60">
        <f t="shared" si="181"/>
        <v>6.9788322395727951</v>
      </c>
      <c r="AM257" s="60">
        <f t="shared" ca="1" si="181"/>
        <v>-453.13869257757176</v>
      </c>
      <c r="AN257" s="60">
        <f t="shared" ca="1" si="181"/>
        <v>-453.13869257757176</v>
      </c>
      <c r="AO257" s="60">
        <f t="shared" ca="1" si="181"/>
        <v>453.13869257757176</v>
      </c>
      <c r="AP257" s="63">
        <f t="shared" si="147"/>
        <v>35</v>
      </c>
      <c r="AQ257" s="62">
        <f t="shared" si="148"/>
        <v>1.4799270149733013</v>
      </c>
      <c r="AR257" s="62">
        <f t="shared" si="149"/>
        <v>73.996350748665066</v>
      </c>
      <c r="AS257" s="62">
        <f t="shared" si="150"/>
        <v>147.99270149733013</v>
      </c>
      <c r="AT257" s="62">
        <f t="shared" si="151"/>
        <v>-73.996350748665066</v>
      </c>
      <c r="AU257" s="62">
        <f t="shared" si="152"/>
        <v>221.9890522459952</v>
      </c>
      <c r="AV257" s="62">
        <f t="shared" si="153"/>
        <v>-295.98540299466026</v>
      </c>
      <c r="AW257" s="63">
        <f t="shared" si="167"/>
        <v>-73.996350748665066</v>
      </c>
      <c r="AX257" s="61" t="str">
        <f t="shared" ca="1" si="155"/>
        <v/>
      </c>
      <c r="AY257" s="69">
        <f t="shared" ca="1" si="168"/>
        <v>9861.8613074224286</v>
      </c>
      <c r="AZ257" s="51">
        <f t="shared" si="156"/>
        <v>517.97445524065552</v>
      </c>
      <c r="BA257" s="55">
        <f t="shared" ca="1" si="157"/>
        <v>5.2157024458281881E-2</v>
      </c>
      <c r="BB257" s="55">
        <f t="shared" ca="1" si="169"/>
        <v>-1.0733191265036131</v>
      </c>
      <c r="BC257" s="64">
        <f t="shared" ca="1" si="158"/>
        <v>-142.93796272730521</v>
      </c>
      <c r="BE257" s="52" t="str">
        <f t="shared" ca="1" si="159"/>
        <v/>
      </c>
      <c r="BF257" s="52" t="str">
        <f t="shared" ca="1" si="160"/>
        <v/>
      </c>
      <c r="BG257" s="52">
        <f t="shared" ca="1" si="170"/>
        <v>15.999999999999945</v>
      </c>
      <c r="BH257" s="52" t="str">
        <f t="shared" ca="1" si="171"/>
        <v/>
      </c>
    </row>
    <row r="258" spans="19:60">
      <c r="S258" s="68">
        <f t="shared" si="180"/>
        <v>7</v>
      </c>
      <c r="T258" s="69">
        <f t="shared" si="180"/>
        <v>2</v>
      </c>
      <c r="U258" s="70">
        <f t="shared" si="161"/>
        <v>3</v>
      </c>
      <c r="V258" s="68">
        <f t="shared" si="178"/>
        <v>4</v>
      </c>
      <c r="W258" s="70">
        <f t="shared" si="178"/>
        <v>7</v>
      </c>
      <c r="X258" s="71">
        <f t="shared" si="178"/>
        <v>0.42857142857142855</v>
      </c>
      <c r="Y258" s="71">
        <f t="shared" si="178"/>
        <v>0.5</v>
      </c>
      <c r="Z258" s="69">
        <f t="shared" si="178"/>
        <v>10000</v>
      </c>
      <c r="AA258" s="69">
        <f t="shared" ca="1" si="178"/>
        <v>9931.0583880213599</v>
      </c>
      <c r="AB258" s="69">
        <f t="shared" ca="1" si="163"/>
        <v>-68.94161197864014</v>
      </c>
      <c r="AC258" s="69">
        <f t="shared" ca="1" si="179"/>
        <v>109.36631130634518</v>
      </c>
      <c r="AD258" s="73">
        <f t="shared" si="173"/>
        <v>15.899999999999945</v>
      </c>
      <c r="AE258" s="69">
        <f t="shared" si="181"/>
        <v>0.70000000000000007</v>
      </c>
      <c r="AF258" s="69">
        <f t="shared" si="181"/>
        <v>6.3000000000000007</v>
      </c>
      <c r="AG258" s="78">
        <f t="shared" si="181"/>
        <v>200</v>
      </c>
      <c r="AH258" s="60">
        <f t="shared" si="181"/>
        <v>50</v>
      </c>
      <c r="AI258" s="60">
        <f t="shared" si="181"/>
        <v>315.00000000000006</v>
      </c>
      <c r="AJ258" s="60">
        <f t="shared" si="181"/>
        <v>10315</v>
      </c>
      <c r="AK258" s="60">
        <f t="shared" si="181"/>
        <v>348.94161197863974</v>
      </c>
      <c r="AL258" s="60">
        <f t="shared" si="181"/>
        <v>6.9788322395727951</v>
      </c>
      <c r="AM258" s="60">
        <f t="shared" ca="1" si="181"/>
        <v>-453.13869257757176</v>
      </c>
      <c r="AN258" s="60">
        <f t="shared" ca="1" si="181"/>
        <v>-453.13869257757176</v>
      </c>
      <c r="AO258" s="60">
        <f t="shared" ca="1" si="181"/>
        <v>453.13869257757176</v>
      </c>
      <c r="AP258" s="63">
        <f t="shared" si="147"/>
        <v>35</v>
      </c>
      <c r="AQ258" s="62">
        <f t="shared" si="148"/>
        <v>1.4829454238725046</v>
      </c>
      <c r="AR258" s="62">
        <f t="shared" si="149"/>
        <v>74.14727119362523</v>
      </c>
      <c r="AS258" s="62">
        <f t="shared" si="150"/>
        <v>148.29454238725046</v>
      </c>
      <c r="AT258" s="62">
        <f t="shared" si="151"/>
        <v>-74.14727119362523</v>
      </c>
      <c r="AU258" s="62">
        <f t="shared" si="152"/>
        <v>222.4418135808757</v>
      </c>
      <c r="AV258" s="62">
        <f t="shared" si="153"/>
        <v>-296.58908477450092</v>
      </c>
      <c r="AW258" s="63">
        <f t="shared" si="167"/>
        <v>-74.147271193625215</v>
      </c>
      <c r="AX258" s="61" t="str">
        <f t="shared" ca="1" si="155"/>
        <v/>
      </c>
      <c r="AY258" s="69">
        <f t="shared" ca="1" si="168"/>
        <v>9861.8613074224286</v>
      </c>
      <c r="AZ258" s="51">
        <f t="shared" si="156"/>
        <v>519.03089835537662</v>
      </c>
      <c r="BA258" s="55">
        <f t="shared" ca="1" si="157"/>
        <v>5.2263402154741241E-2</v>
      </c>
      <c r="BB258" s="55">
        <f t="shared" ca="1" si="169"/>
        <v>-1.0755082317570108</v>
      </c>
      <c r="BC258" s="64">
        <f t="shared" ca="1" si="158"/>
        <v>-143.08888317226535</v>
      </c>
      <c r="BE258" s="52" t="str">
        <f t="shared" ca="1" si="159"/>
        <v/>
      </c>
      <c r="BF258" s="52" t="str">
        <f t="shared" ca="1" si="160"/>
        <v/>
      </c>
      <c r="BG258" s="52">
        <f t="shared" ca="1" si="170"/>
        <v>15.899999999999945</v>
      </c>
      <c r="BH258" s="52" t="str">
        <f t="shared" ca="1" si="171"/>
        <v/>
      </c>
    </row>
    <row r="259" spans="19:60">
      <c r="S259" s="68">
        <f t="shared" si="180"/>
        <v>7</v>
      </c>
      <c r="T259" s="69">
        <f t="shared" si="180"/>
        <v>2</v>
      </c>
      <c r="U259" s="70">
        <f t="shared" si="161"/>
        <v>3</v>
      </c>
      <c r="V259" s="68">
        <f t="shared" si="178"/>
        <v>4</v>
      </c>
      <c r="W259" s="70">
        <f t="shared" si="178"/>
        <v>7</v>
      </c>
      <c r="X259" s="71">
        <f t="shared" si="178"/>
        <v>0.42857142857142855</v>
      </c>
      <c r="Y259" s="71">
        <f t="shared" si="178"/>
        <v>0.5</v>
      </c>
      <c r="Z259" s="69">
        <f t="shared" si="178"/>
        <v>10000</v>
      </c>
      <c r="AA259" s="69">
        <f t="shared" ca="1" si="178"/>
        <v>9931.0583880213599</v>
      </c>
      <c r="AB259" s="69">
        <f t="shared" ca="1" si="163"/>
        <v>-68.94161197864014</v>
      </c>
      <c r="AC259" s="69">
        <f t="shared" ca="1" si="179"/>
        <v>109.36631130634518</v>
      </c>
      <c r="AD259" s="73">
        <f t="shared" si="173"/>
        <v>15.799999999999946</v>
      </c>
      <c r="AE259" s="69">
        <f t="shared" si="181"/>
        <v>0.70000000000000007</v>
      </c>
      <c r="AF259" s="69">
        <f t="shared" si="181"/>
        <v>6.3000000000000007</v>
      </c>
      <c r="AG259" s="78">
        <f t="shared" si="181"/>
        <v>200</v>
      </c>
      <c r="AH259" s="60">
        <f t="shared" si="181"/>
        <v>50</v>
      </c>
      <c r="AI259" s="60">
        <f t="shared" si="181"/>
        <v>315.00000000000006</v>
      </c>
      <c r="AJ259" s="60">
        <f t="shared" si="181"/>
        <v>10315</v>
      </c>
      <c r="AK259" s="60">
        <f t="shared" si="181"/>
        <v>348.94161197863974</v>
      </c>
      <c r="AL259" s="60">
        <f t="shared" si="181"/>
        <v>6.9788322395727951</v>
      </c>
      <c r="AM259" s="60">
        <f t="shared" ca="1" si="181"/>
        <v>-453.13869257757176</v>
      </c>
      <c r="AN259" s="60">
        <f t="shared" ca="1" si="181"/>
        <v>-453.13869257757176</v>
      </c>
      <c r="AO259" s="60">
        <f t="shared" ca="1" si="181"/>
        <v>453.13869257757176</v>
      </c>
      <c r="AP259" s="63">
        <f t="shared" si="147"/>
        <v>35</v>
      </c>
      <c r="AQ259" s="62">
        <f t="shared" si="148"/>
        <v>1.4860020404792924</v>
      </c>
      <c r="AR259" s="62">
        <f t="shared" si="149"/>
        <v>74.300102023964627</v>
      </c>
      <c r="AS259" s="62">
        <f t="shared" si="150"/>
        <v>148.60020404792925</v>
      </c>
      <c r="AT259" s="62">
        <f t="shared" si="151"/>
        <v>-74.300102023964627</v>
      </c>
      <c r="AU259" s="62">
        <f t="shared" si="152"/>
        <v>222.90030607189388</v>
      </c>
      <c r="AV259" s="62">
        <f t="shared" si="153"/>
        <v>-297.20040809585851</v>
      </c>
      <c r="AW259" s="63">
        <f t="shared" si="167"/>
        <v>-74.300102023964627</v>
      </c>
      <c r="AX259" s="61" t="str">
        <f t="shared" ca="1" si="155"/>
        <v/>
      </c>
      <c r="AY259" s="69">
        <f t="shared" ca="1" si="168"/>
        <v>9861.8613074224286</v>
      </c>
      <c r="AZ259" s="51">
        <f t="shared" si="156"/>
        <v>520.10071416775236</v>
      </c>
      <c r="BA259" s="55">
        <f t="shared" ca="1" si="157"/>
        <v>5.2371126404320331E-2</v>
      </c>
      <c r="BB259" s="55">
        <f t="shared" ca="1" si="169"/>
        <v>-1.0777250472034898</v>
      </c>
      <c r="BC259" s="64">
        <f t="shared" ca="1" si="158"/>
        <v>-143.24171400260477</v>
      </c>
      <c r="BE259" s="52" t="str">
        <f t="shared" ca="1" si="159"/>
        <v/>
      </c>
      <c r="BF259" s="52" t="str">
        <f t="shared" ca="1" si="160"/>
        <v/>
      </c>
      <c r="BG259" s="52">
        <f t="shared" ca="1" si="170"/>
        <v>15.799999999999946</v>
      </c>
      <c r="BH259" s="52" t="str">
        <f t="shared" ca="1" si="171"/>
        <v/>
      </c>
    </row>
    <row r="260" spans="19:60">
      <c r="S260" s="68">
        <f t="shared" si="180"/>
        <v>7</v>
      </c>
      <c r="T260" s="69">
        <f t="shared" si="180"/>
        <v>2</v>
      </c>
      <c r="U260" s="70">
        <f t="shared" si="161"/>
        <v>3</v>
      </c>
      <c r="V260" s="68">
        <f t="shared" si="178"/>
        <v>4</v>
      </c>
      <c r="W260" s="70">
        <f t="shared" si="178"/>
        <v>7</v>
      </c>
      <c r="X260" s="71">
        <f t="shared" si="178"/>
        <v>0.42857142857142855</v>
      </c>
      <c r="Y260" s="71">
        <f t="shared" si="178"/>
        <v>0.5</v>
      </c>
      <c r="Z260" s="69">
        <f t="shared" si="178"/>
        <v>10000</v>
      </c>
      <c r="AA260" s="69">
        <f t="shared" ca="1" si="178"/>
        <v>9931.0583880213599</v>
      </c>
      <c r="AB260" s="69">
        <f t="shared" ca="1" si="163"/>
        <v>-68.94161197864014</v>
      </c>
      <c r="AC260" s="69">
        <f t="shared" ca="1" si="179"/>
        <v>109.36631130634518</v>
      </c>
      <c r="AD260" s="73">
        <f t="shared" si="173"/>
        <v>15.699999999999946</v>
      </c>
      <c r="AE260" s="69">
        <f t="shared" si="181"/>
        <v>0.70000000000000007</v>
      </c>
      <c r="AF260" s="69">
        <f t="shared" si="181"/>
        <v>6.3000000000000007</v>
      </c>
      <c r="AG260" s="78">
        <f t="shared" si="181"/>
        <v>200</v>
      </c>
      <c r="AH260" s="60">
        <f t="shared" si="181"/>
        <v>50</v>
      </c>
      <c r="AI260" s="60">
        <f t="shared" si="181"/>
        <v>315.00000000000006</v>
      </c>
      <c r="AJ260" s="60">
        <f t="shared" si="181"/>
        <v>10315</v>
      </c>
      <c r="AK260" s="60">
        <f t="shared" si="181"/>
        <v>348.94161197863974</v>
      </c>
      <c r="AL260" s="60">
        <f t="shared" si="181"/>
        <v>6.9788322395727951</v>
      </c>
      <c r="AM260" s="60">
        <f t="shared" ca="1" si="181"/>
        <v>-453.13869257757176</v>
      </c>
      <c r="AN260" s="60">
        <f t="shared" ca="1" si="181"/>
        <v>-453.13869257757176</v>
      </c>
      <c r="AO260" s="60">
        <f t="shared" ca="1" si="181"/>
        <v>453.13869257757176</v>
      </c>
      <c r="AP260" s="63">
        <f t="shared" si="147"/>
        <v>35</v>
      </c>
      <c r="AQ260" s="62">
        <f t="shared" si="148"/>
        <v>1.4890975948772498</v>
      </c>
      <c r="AR260" s="62">
        <f t="shared" si="149"/>
        <v>74.454879743862492</v>
      </c>
      <c r="AS260" s="62">
        <f t="shared" si="150"/>
        <v>148.90975948772498</v>
      </c>
      <c r="AT260" s="62">
        <f t="shared" si="151"/>
        <v>-74.454879743862492</v>
      </c>
      <c r="AU260" s="62">
        <f t="shared" si="152"/>
        <v>223.36463923158749</v>
      </c>
      <c r="AV260" s="62">
        <f t="shared" si="153"/>
        <v>-297.81951897544997</v>
      </c>
      <c r="AW260" s="63">
        <f t="shared" si="167"/>
        <v>-74.454879743862477</v>
      </c>
      <c r="AX260" s="61" t="str">
        <f t="shared" ca="1" si="155"/>
        <v/>
      </c>
      <c r="AY260" s="69">
        <f t="shared" ca="1" si="168"/>
        <v>9861.8613074224286</v>
      </c>
      <c r="AZ260" s="51">
        <f t="shared" si="156"/>
        <v>521.1841582070374</v>
      </c>
      <c r="BA260" s="55">
        <f t="shared" ca="1" si="157"/>
        <v>5.2480222937333558E-2</v>
      </c>
      <c r="BB260" s="55">
        <f t="shared" ca="1" si="169"/>
        <v>-1.0799701023371848</v>
      </c>
      <c r="BC260" s="64">
        <f t="shared" ca="1" si="158"/>
        <v>-143.39649172250262</v>
      </c>
      <c r="BE260" s="52" t="str">
        <f t="shared" ca="1" si="159"/>
        <v/>
      </c>
      <c r="BF260" s="52" t="str">
        <f t="shared" ca="1" si="160"/>
        <v/>
      </c>
      <c r="BG260" s="52">
        <f t="shared" ca="1" si="170"/>
        <v>15.699999999999946</v>
      </c>
      <c r="BH260" s="52" t="str">
        <f t="shared" ca="1" si="171"/>
        <v/>
      </c>
    </row>
    <row r="261" spans="19:60">
      <c r="S261" s="68">
        <f t="shared" si="180"/>
        <v>7</v>
      </c>
      <c r="T261" s="69">
        <f t="shared" si="180"/>
        <v>2</v>
      </c>
      <c r="U261" s="70">
        <f t="shared" si="161"/>
        <v>3</v>
      </c>
      <c r="V261" s="68">
        <f t="shared" si="178"/>
        <v>4</v>
      </c>
      <c r="W261" s="70">
        <f t="shared" si="178"/>
        <v>7</v>
      </c>
      <c r="X261" s="71">
        <f t="shared" si="178"/>
        <v>0.42857142857142855</v>
      </c>
      <c r="Y261" s="71">
        <f t="shared" si="178"/>
        <v>0.5</v>
      </c>
      <c r="Z261" s="69">
        <f t="shared" si="178"/>
        <v>10000</v>
      </c>
      <c r="AA261" s="69">
        <f t="shared" ca="1" si="178"/>
        <v>9931.0583880213599</v>
      </c>
      <c r="AB261" s="69">
        <f t="shared" ca="1" si="163"/>
        <v>-68.94161197864014</v>
      </c>
      <c r="AC261" s="69">
        <f t="shared" ca="1" si="179"/>
        <v>109.36631130634518</v>
      </c>
      <c r="AD261" s="73">
        <f t="shared" si="173"/>
        <v>15.599999999999946</v>
      </c>
      <c r="AE261" s="69">
        <f t="shared" si="181"/>
        <v>0.70000000000000007</v>
      </c>
      <c r="AF261" s="69">
        <f t="shared" si="181"/>
        <v>6.3000000000000007</v>
      </c>
      <c r="AG261" s="78">
        <f t="shared" si="181"/>
        <v>200</v>
      </c>
      <c r="AH261" s="60">
        <f t="shared" si="181"/>
        <v>50</v>
      </c>
      <c r="AI261" s="60">
        <f t="shared" si="181"/>
        <v>315.00000000000006</v>
      </c>
      <c r="AJ261" s="60">
        <f t="shared" si="181"/>
        <v>10315</v>
      </c>
      <c r="AK261" s="60">
        <f t="shared" si="181"/>
        <v>348.94161197863974</v>
      </c>
      <c r="AL261" s="60">
        <f t="shared" si="181"/>
        <v>6.9788322395727951</v>
      </c>
      <c r="AM261" s="60">
        <f t="shared" ca="1" si="181"/>
        <v>-453.13869257757176</v>
      </c>
      <c r="AN261" s="60">
        <f t="shared" ca="1" si="181"/>
        <v>-453.13869257757176</v>
      </c>
      <c r="AO261" s="60">
        <f t="shared" ca="1" si="181"/>
        <v>453.13869257757176</v>
      </c>
      <c r="AP261" s="63">
        <f t="shared" si="147"/>
        <v>35</v>
      </c>
      <c r="AQ261" s="62">
        <f t="shared" si="148"/>
        <v>1.4922328358700527</v>
      </c>
      <c r="AR261" s="62">
        <f t="shared" si="149"/>
        <v>74.611641793502642</v>
      </c>
      <c r="AS261" s="62">
        <f t="shared" si="150"/>
        <v>149.22328358700528</v>
      </c>
      <c r="AT261" s="62">
        <f t="shared" si="151"/>
        <v>-74.611641793502642</v>
      </c>
      <c r="AU261" s="62">
        <f t="shared" si="152"/>
        <v>223.83492538050791</v>
      </c>
      <c r="AV261" s="62">
        <f t="shared" si="153"/>
        <v>-298.44656717401057</v>
      </c>
      <c r="AW261" s="63">
        <f t="shared" si="167"/>
        <v>-74.611641793502656</v>
      </c>
      <c r="AX261" s="61" t="str">
        <f t="shared" ca="1" si="155"/>
        <v/>
      </c>
      <c r="AY261" s="69">
        <f t="shared" ca="1" si="168"/>
        <v>9861.8613074224286</v>
      </c>
      <c r="AZ261" s="51">
        <f t="shared" si="156"/>
        <v>522.28149255451854</v>
      </c>
      <c r="BA261" s="55">
        <f t="shared" ca="1" si="157"/>
        <v>5.2590718143846964E-2</v>
      </c>
      <c r="BB261" s="55">
        <f t="shared" ca="1" si="169"/>
        <v>-1.0822439402290047</v>
      </c>
      <c r="BC261" s="64">
        <f t="shared" ca="1" si="158"/>
        <v>-143.5532537721428</v>
      </c>
      <c r="BE261" s="52" t="str">
        <f t="shared" ca="1" si="159"/>
        <v/>
      </c>
      <c r="BF261" s="52" t="str">
        <f t="shared" ca="1" si="160"/>
        <v/>
      </c>
      <c r="BG261" s="52">
        <f t="shared" ca="1" si="170"/>
        <v>15.599999999999946</v>
      </c>
      <c r="BH261" s="52" t="str">
        <f t="shared" ca="1" si="171"/>
        <v/>
      </c>
    </row>
    <row r="262" spans="19:60">
      <c r="S262" s="68">
        <f t="shared" si="180"/>
        <v>7</v>
      </c>
      <c r="T262" s="69">
        <f t="shared" si="180"/>
        <v>2</v>
      </c>
      <c r="U262" s="70">
        <f t="shared" si="161"/>
        <v>3</v>
      </c>
      <c r="V262" s="68">
        <f t="shared" si="178"/>
        <v>4</v>
      </c>
      <c r="W262" s="70">
        <f t="shared" si="178"/>
        <v>7</v>
      </c>
      <c r="X262" s="71">
        <f t="shared" si="178"/>
        <v>0.42857142857142855</v>
      </c>
      <c r="Y262" s="71">
        <f t="shared" si="178"/>
        <v>0.5</v>
      </c>
      <c r="Z262" s="69">
        <f t="shared" si="178"/>
        <v>10000</v>
      </c>
      <c r="AA262" s="69">
        <f t="shared" ca="1" si="178"/>
        <v>9931.0583880213599</v>
      </c>
      <c r="AB262" s="69">
        <f t="shared" ca="1" si="163"/>
        <v>-68.94161197864014</v>
      </c>
      <c r="AC262" s="69">
        <f t="shared" ca="1" si="179"/>
        <v>109.36631130634518</v>
      </c>
      <c r="AD262" s="73">
        <f t="shared" si="173"/>
        <v>15.499999999999947</v>
      </c>
      <c r="AE262" s="69">
        <f t="shared" si="181"/>
        <v>0.70000000000000007</v>
      </c>
      <c r="AF262" s="69">
        <f t="shared" si="181"/>
        <v>6.3000000000000007</v>
      </c>
      <c r="AG262" s="78">
        <f t="shared" si="181"/>
        <v>200</v>
      </c>
      <c r="AH262" s="60">
        <f t="shared" si="181"/>
        <v>50</v>
      </c>
      <c r="AI262" s="60">
        <f t="shared" si="181"/>
        <v>315.00000000000006</v>
      </c>
      <c r="AJ262" s="60">
        <f t="shared" si="181"/>
        <v>10315</v>
      </c>
      <c r="AK262" s="60">
        <f t="shared" si="181"/>
        <v>348.94161197863974</v>
      </c>
      <c r="AL262" s="60">
        <f t="shared" si="181"/>
        <v>6.9788322395727951</v>
      </c>
      <c r="AM262" s="60">
        <f t="shared" ca="1" si="181"/>
        <v>-453.13869257757176</v>
      </c>
      <c r="AN262" s="60">
        <f t="shared" ca="1" si="181"/>
        <v>-453.13869257757176</v>
      </c>
      <c r="AO262" s="60">
        <f t="shared" ca="1" si="181"/>
        <v>453.13869257757176</v>
      </c>
      <c r="AP262" s="63">
        <f t="shared" si="147"/>
        <v>35</v>
      </c>
      <c r="AQ262" s="62">
        <f t="shared" si="148"/>
        <v>1.4954085315853434</v>
      </c>
      <c r="AR262" s="62">
        <f t="shared" si="149"/>
        <v>74.770426579267166</v>
      </c>
      <c r="AS262" s="62">
        <f t="shared" si="150"/>
        <v>149.54085315853433</v>
      </c>
      <c r="AT262" s="62">
        <f t="shared" si="151"/>
        <v>-74.770426579267166</v>
      </c>
      <c r="AU262" s="62">
        <f t="shared" si="152"/>
        <v>224.3112797378015</v>
      </c>
      <c r="AV262" s="62">
        <f t="shared" si="153"/>
        <v>-299.08170631706867</v>
      </c>
      <c r="AW262" s="63">
        <f t="shared" si="167"/>
        <v>-74.770426579267166</v>
      </c>
      <c r="AX262" s="61" t="str">
        <f t="shared" ca="1" si="155"/>
        <v/>
      </c>
      <c r="AY262" s="69">
        <f t="shared" ca="1" si="168"/>
        <v>9861.8613074224286</v>
      </c>
      <c r="AZ262" s="51">
        <f t="shared" si="156"/>
        <v>523.39298605487011</v>
      </c>
      <c r="BA262" s="55">
        <f t="shared" ca="1" si="157"/>
        <v>5.2702639094960521E-2</v>
      </c>
      <c r="BB262" s="55">
        <f t="shared" ca="1" si="169"/>
        <v>-1.0845471179645891</v>
      </c>
      <c r="BC262" s="64">
        <f t="shared" ca="1" si="158"/>
        <v>-143.71203855790731</v>
      </c>
      <c r="BE262" s="52" t="str">
        <f t="shared" ca="1" si="159"/>
        <v/>
      </c>
      <c r="BF262" s="52" t="str">
        <f t="shared" ca="1" si="160"/>
        <v/>
      </c>
      <c r="BG262" s="52">
        <f t="shared" ca="1" si="170"/>
        <v>15.499999999999947</v>
      </c>
      <c r="BH262" s="52" t="str">
        <f t="shared" ca="1" si="171"/>
        <v/>
      </c>
    </row>
    <row r="263" spans="19:60">
      <c r="S263" s="68">
        <f t="shared" si="180"/>
        <v>7</v>
      </c>
      <c r="T263" s="69">
        <f t="shared" si="180"/>
        <v>2</v>
      </c>
      <c r="U263" s="70">
        <f t="shared" si="161"/>
        <v>3</v>
      </c>
      <c r="V263" s="68">
        <f t="shared" si="178"/>
        <v>4</v>
      </c>
      <c r="W263" s="70">
        <f t="shared" si="178"/>
        <v>7</v>
      </c>
      <c r="X263" s="71">
        <f t="shared" si="178"/>
        <v>0.42857142857142855</v>
      </c>
      <c r="Y263" s="71">
        <f t="shared" si="178"/>
        <v>0.5</v>
      </c>
      <c r="Z263" s="69">
        <f t="shared" si="178"/>
        <v>10000</v>
      </c>
      <c r="AA263" s="69">
        <f t="shared" ca="1" si="178"/>
        <v>9931.0583880213599</v>
      </c>
      <c r="AB263" s="69">
        <f t="shared" ca="1" si="163"/>
        <v>-68.94161197864014</v>
      </c>
      <c r="AC263" s="69">
        <f t="shared" ca="1" si="179"/>
        <v>109.36631130634518</v>
      </c>
      <c r="AD263" s="73">
        <f t="shared" si="173"/>
        <v>15.399999999999947</v>
      </c>
      <c r="AE263" s="69">
        <f t="shared" si="181"/>
        <v>0.70000000000000007</v>
      </c>
      <c r="AF263" s="69">
        <f t="shared" si="181"/>
        <v>6.3000000000000007</v>
      </c>
      <c r="AG263" s="78">
        <f t="shared" si="181"/>
        <v>200</v>
      </c>
      <c r="AH263" s="60">
        <f t="shared" si="181"/>
        <v>50</v>
      </c>
      <c r="AI263" s="60">
        <f t="shared" si="181"/>
        <v>315.00000000000006</v>
      </c>
      <c r="AJ263" s="60">
        <f t="shared" si="181"/>
        <v>10315</v>
      </c>
      <c r="AK263" s="60">
        <f t="shared" si="181"/>
        <v>348.94161197863974</v>
      </c>
      <c r="AL263" s="60">
        <f t="shared" si="181"/>
        <v>6.9788322395727951</v>
      </c>
      <c r="AM263" s="60">
        <f t="shared" ca="1" si="181"/>
        <v>-453.13869257757176</v>
      </c>
      <c r="AN263" s="60">
        <f t="shared" ca="1" si="181"/>
        <v>-453.13869257757176</v>
      </c>
      <c r="AO263" s="60">
        <f t="shared" ca="1" si="181"/>
        <v>453.13869257757176</v>
      </c>
      <c r="AP263" s="63">
        <f t="shared" si="147"/>
        <v>35</v>
      </c>
      <c r="AQ263" s="62">
        <f t="shared" si="148"/>
        <v>1.4986254701021313</v>
      </c>
      <c r="AR263" s="62">
        <f t="shared" si="149"/>
        <v>74.93127350510656</v>
      </c>
      <c r="AS263" s="62">
        <f t="shared" si="150"/>
        <v>149.86254701021312</v>
      </c>
      <c r="AT263" s="62">
        <f t="shared" si="151"/>
        <v>-74.93127350510656</v>
      </c>
      <c r="AU263" s="62">
        <f t="shared" si="152"/>
        <v>224.79382051531968</v>
      </c>
      <c r="AV263" s="62">
        <f t="shared" si="153"/>
        <v>-299.72509402042624</v>
      </c>
      <c r="AW263" s="63">
        <f t="shared" si="167"/>
        <v>-74.93127350510656</v>
      </c>
      <c r="AX263" s="61" t="str">
        <f t="shared" ca="1" si="155"/>
        <v/>
      </c>
      <c r="AY263" s="69">
        <f t="shared" ca="1" si="168"/>
        <v>9861.8613074224286</v>
      </c>
      <c r="AZ263" s="51">
        <f t="shared" si="156"/>
        <v>524.51891453574592</v>
      </c>
      <c r="BA263" s="55">
        <f t="shared" ca="1" si="157"/>
        <v>5.2816013564919724E-2</v>
      </c>
      <c r="BB263" s="55">
        <f t="shared" ca="1" si="169"/>
        <v>-1.0868802070993375</v>
      </c>
      <c r="BC263" s="64">
        <f t="shared" ca="1" si="158"/>
        <v>-143.8728854837467</v>
      </c>
      <c r="BE263" s="52" t="str">
        <f t="shared" ca="1" si="159"/>
        <v/>
      </c>
      <c r="BF263" s="52" t="str">
        <f t="shared" ca="1" si="160"/>
        <v/>
      </c>
      <c r="BG263" s="52">
        <f t="shared" ca="1" si="170"/>
        <v>15.399999999999947</v>
      </c>
      <c r="BH263" s="52" t="str">
        <f t="shared" ca="1" si="171"/>
        <v/>
      </c>
    </row>
    <row r="264" spans="19:60">
      <c r="S264" s="68">
        <f t="shared" si="180"/>
        <v>7</v>
      </c>
      <c r="T264" s="69">
        <f t="shared" si="180"/>
        <v>2</v>
      </c>
      <c r="U264" s="70">
        <f t="shared" si="161"/>
        <v>3</v>
      </c>
      <c r="V264" s="68">
        <f t="shared" si="178"/>
        <v>4</v>
      </c>
      <c r="W264" s="70">
        <f t="shared" si="178"/>
        <v>7</v>
      </c>
      <c r="X264" s="71">
        <f t="shared" si="178"/>
        <v>0.42857142857142855</v>
      </c>
      <c r="Y264" s="71">
        <f t="shared" si="178"/>
        <v>0.5</v>
      </c>
      <c r="Z264" s="69">
        <f t="shared" si="178"/>
        <v>10000</v>
      </c>
      <c r="AA264" s="69">
        <f t="shared" ca="1" si="178"/>
        <v>9931.0583880213599</v>
      </c>
      <c r="AB264" s="69">
        <f t="shared" ca="1" si="163"/>
        <v>-68.94161197864014</v>
      </c>
      <c r="AC264" s="69">
        <f t="shared" ca="1" si="179"/>
        <v>109.36631130634518</v>
      </c>
      <c r="AD264" s="73">
        <f t="shared" si="173"/>
        <v>15.299999999999947</v>
      </c>
      <c r="AE264" s="69">
        <f t="shared" si="181"/>
        <v>0.70000000000000007</v>
      </c>
      <c r="AF264" s="69">
        <f t="shared" si="181"/>
        <v>6.3000000000000007</v>
      </c>
      <c r="AG264" s="78">
        <f t="shared" si="181"/>
        <v>200</v>
      </c>
      <c r="AH264" s="60">
        <f t="shared" si="181"/>
        <v>50</v>
      </c>
      <c r="AI264" s="60">
        <f t="shared" si="181"/>
        <v>315.00000000000006</v>
      </c>
      <c r="AJ264" s="60">
        <f t="shared" si="181"/>
        <v>10315</v>
      </c>
      <c r="AK264" s="60">
        <f t="shared" si="181"/>
        <v>348.94161197863974</v>
      </c>
      <c r="AL264" s="60">
        <f t="shared" si="181"/>
        <v>6.9788322395727951</v>
      </c>
      <c r="AM264" s="60">
        <f t="shared" ca="1" si="181"/>
        <v>-453.13869257757176</v>
      </c>
      <c r="AN264" s="60">
        <f t="shared" ca="1" si="181"/>
        <v>-453.13869257757176</v>
      </c>
      <c r="AO264" s="60">
        <f t="shared" ca="1" si="181"/>
        <v>453.13869257757176</v>
      </c>
      <c r="AP264" s="63">
        <f t="shared" si="147"/>
        <v>35</v>
      </c>
      <c r="AQ264" s="62">
        <f t="shared" si="148"/>
        <v>1.5018844601027987</v>
      </c>
      <c r="AR264" s="62">
        <f t="shared" si="149"/>
        <v>75.094223005139938</v>
      </c>
      <c r="AS264" s="62">
        <f t="shared" si="150"/>
        <v>150.18844601027988</v>
      </c>
      <c r="AT264" s="62">
        <f t="shared" si="151"/>
        <v>-75.094223005139938</v>
      </c>
      <c r="AU264" s="62">
        <f t="shared" si="152"/>
        <v>225.2826690154198</v>
      </c>
      <c r="AV264" s="62">
        <f t="shared" si="153"/>
        <v>-300.37689202055975</v>
      </c>
      <c r="AW264" s="63">
        <f t="shared" si="167"/>
        <v>-75.094223005139952</v>
      </c>
      <c r="AX264" s="61" t="str">
        <f t="shared" ca="1" si="155"/>
        <v/>
      </c>
      <c r="AY264" s="69">
        <f t="shared" ca="1" si="168"/>
        <v>9861.8613074224286</v>
      </c>
      <c r="AZ264" s="51">
        <f t="shared" si="156"/>
        <v>525.65956103597955</v>
      </c>
      <c r="BA264" s="55">
        <f t="shared" ca="1" si="157"/>
        <v>5.2930870054094074E-2</v>
      </c>
      <c r="BB264" s="55">
        <f t="shared" ca="1" si="169"/>
        <v>-1.0892437941312723</v>
      </c>
      <c r="BC264" s="64">
        <f t="shared" ca="1" si="158"/>
        <v>-144.03583498378009</v>
      </c>
      <c r="BE264" s="52" t="str">
        <f t="shared" ca="1" si="159"/>
        <v/>
      </c>
      <c r="BF264" s="52" t="str">
        <f t="shared" ca="1" si="160"/>
        <v/>
      </c>
      <c r="BG264" s="52">
        <f t="shared" ca="1" si="170"/>
        <v>15.299999999999947</v>
      </c>
      <c r="BH264" s="52" t="str">
        <f t="shared" ca="1" si="171"/>
        <v/>
      </c>
    </row>
    <row r="265" spans="19:60">
      <c r="S265" s="68">
        <f t="shared" si="180"/>
        <v>7</v>
      </c>
      <c r="T265" s="69">
        <f t="shared" si="180"/>
        <v>2</v>
      </c>
      <c r="U265" s="70">
        <f t="shared" si="161"/>
        <v>3</v>
      </c>
      <c r="V265" s="68">
        <f t="shared" si="178"/>
        <v>4</v>
      </c>
      <c r="W265" s="70">
        <f t="shared" si="178"/>
        <v>7</v>
      </c>
      <c r="X265" s="71">
        <f t="shared" si="178"/>
        <v>0.42857142857142855</v>
      </c>
      <c r="Y265" s="71">
        <f t="shared" si="178"/>
        <v>0.5</v>
      </c>
      <c r="Z265" s="69">
        <f t="shared" si="178"/>
        <v>10000</v>
      </c>
      <c r="AA265" s="69">
        <f t="shared" ca="1" si="178"/>
        <v>9931.0583880213599</v>
      </c>
      <c r="AB265" s="69">
        <f t="shared" ca="1" si="163"/>
        <v>-68.94161197864014</v>
      </c>
      <c r="AC265" s="69">
        <f t="shared" ca="1" si="179"/>
        <v>109.36631130634518</v>
      </c>
      <c r="AD265" s="73">
        <f t="shared" si="173"/>
        <v>15.199999999999948</v>
      </c>
      <c r="AE265" s="69">
        <f t="shared" si="181"/>
        <v>0.70000000000000007</v>
      </c>
      <c r="AF265" s="69">
        <f t="shared" si="181"/>
        <v>6.3000000000000007</v>
      </c>
      <c r="AG265" s="78">
        <f t="shared" si="181"/>
        <v>200</v>
      </c>
      <c r="AH265" s="60">
        <f t="shared" si="181"/>
        <v>50</v>
      </c>
      <c r="AI265" s="60">
        <f t="shared" si="181"/>
        <v>315.00000000000006</v>
      </c>
      <c r="AJ265" s="60">
        <f t="shared" si="181"/>
        <v>10315</v>
      </c>
      <c r="AK265" s="60">
        <f t="shared" si="181"/>
        <v>348.94161197863974</v>
      </c>
      <c r="AL265" s="60">
        <f t="shared" si="181"/>
        <v>6.9788322395727951</v>
      </c>
      <c r="AM265" s="60">
        <f t="shared" ca="1" si="181"/>
        <v>-453.13869257757176</v>
      </c>
      <c r="AN265" s="60">
        <f t="shared" ca="1" si="181"/>
        <v>-453.13869257757176</v>
      </c>
      <c r="AO265" s="60">
        <f t="shared" ca="1" si="181"/>
        <v>453.13869257757176</v>
      </c>
      <c r="AP265" s="63">
        <f t="shared" si="147"/>
        <v>35</v>
      </c>
      <c r="AQ265" s="62">
        <f t="shared" si="148"/>
        <v>1.5051863315508436</v>
      </c>
      <c r="AR265" s="62">
        <f t="shared" si="149"/>
        <v>75.25931657754218</v>
      </c>
      <c r="AS265" s="62">
        <f t="shared" si="150"/>
        <v>150.51863315508436</v>
      </c>
      <c r="AT265" s="62">
        <f t="shared" si="151"/>
        <v>-75.25931657754218</v>
      </c>
      <c r="AU265" s="62">
        <f t="shared" si="152"/>
        <v>225.77794973262655</v>
      </c>
      <c r="AV265" s="62">
        <f t="shared" si="153"/>
        <v>-301.03726631016872</v>
      </c>
      <c r="AW265" s="63">
        <f t="shared" si="167"/>
        <v>-75.259316577542165</v>
      </c>
      <c r="AX265" s="61" t="str">
        <f t="shared" ca="1" si="155"/>
        <v/>
      </c>
      <c r="AY265" s="69">
        <f t="shared" ca="1" si="168"/>
        <v>9861.8613074224286</v>
      </c>
      <c r="AZ265" s="51">
        <f t="shared" si="156"/>
        <v>526.81521604279521</v>
      </c>
      <c r="BA265" s="55">
        <f t="shared" ca="1" si="157"/>
        <v>5.3047237812862823E-2</v>
      </c>
      <c r="BB265" s="55">
        <f t="shared" ca="1" si="169"/>
        <v>-1.0916384809925741</v>
      </c>
      <c r="BC265" s="64">
        <f t="shared" ca="1" si="158"/>
        <v>-144.2009285561823</v>
      </c>
      <c r="BE265" s="52" t="str">
        <f t="shared" ca="1" si="159"/>
        <v/>
      </c>
      <c r="BF265" s="52" t="str">
        <f t="shared" ca="1" si="160"/>
        <v/>
      </c>
      <c r="BG265" s="52">
        <f t="shared" ca="1" si="170"/>
        <v>15.199999999999948</v>
      </c>
      <c r="BH265" s="52" t="str">
        <f t="shared" ca="1" si="171"/>
        <v/>
      </c>
    </row>
    <row r="266" spans="19:60">
      <c r="S266" s="68">
        <f t="shared" si="180"/>
        <v>7</v>
      </c>
      <c r="T266" s="69">
        <f t="shared" si="180"/>
        <v>2</v>
      </c>
      <c r="U266" s="70">
        <f t="shared" si="161"/>
        <v>3</v>
      </c>
      <c r="V266" s="68">
        <f t="shared" ref="V266:AA281" si="182">V265</f>
        <v>4</v>
      </c>
      <c r="W266" s="70">
        <f t="shared" si="182"/>
        <v>7</v>
      </c>
      <c r="X266" s="71">
        <f t="shared" si="182"/>
        <v>0.42857142857142855</v>
      </c>
      <c r="Y266" s="71">
        <f t="shared" si="182"/>
        <v>0.5</v>
      </c>
      <c r="Z266" s="69">
        <f t="shared" si="182"/>
        <v>10000</v>
      </c>
      <c r="AA266" s="69">
        <f t="shared" ca="1" si="182"/>
        <v>9931.0583880213599</v>
      </c>
      <c r="AB266" s="69">
        <f t="shared" ca="1" si="163"/>
        <v>-68.94161197864014</v>
      </c>
      <c r="AC266" s="69">
        <f t="shared" ca="1" si="179"/>
        <v>109.36631130634518</v>
      </c>
      <c r="AD266" s="73">
        <f t="shared" si="173"/>
        <v>15.099999999999948</v>
      </c>
      <c r="AE266" s="69">
        <f t="shared" si="181"/>
        <v>0.70000000000000007</v>
      </c>
      <c r="AF266" s="69">
        <f t="shared" si="181"/>
        <v>6.3000000000000007</v>
      </c>
      <c r="AG266" s="78">
        <f t="shared" si="181"/>
        <v>200</v>
      </c>
      <c r="AH266" s="60">
        <f t="shared" si="181"/>
        <v>50</v>
      </c>
      <c r="AI266" s="60">
        <f t="shared" si="181"/>
        <v>315.00000000000006</v>
      </c>
      <c r="AJ266" s="60">
        <f t="shared" si="181"/>
        <v>10315</v>
      </c>
      <c r="AK266" s="60">
        <f t="shared" si="181"/>
        <v>348.94161197863974</v>
      </c>
      <c r="AL266" s="60">
        <f t="shared" si="181"/>
        <v>6.9788322395727951</v>
      </c>
      <c r="AM266" s="60">
        <f t="shared" ca="1" si="181"/>
        <v>-453.13869257757176</v>
      </c>
      <c r="AN266" s="60">
        <f t="shared" ca="1" si="181"/>
        <v>-453.13869257757176</v>
      </c>
      <c r="AO266" s="60">
        <f t="shared" ca="1" si="181"/>
        <v>453.13869257757176</v>
      </c>
      <c r="AP266" s="63">
        <f t="shared" si="147"/>
        <v>35</v>
      </c>
      <c r="AQ266" s="62">
        <f t="shared" si="148"/>
        <v>1.5085319363955509</v>
      </c>
      <c r="AR266" s="62">
        <f t="shared" si="149"/>
        <v>75.426596819777544</v>
      </c>
      <c r="AS266" s="62">
        <f t="shared" si="150"/>
        <v>150.85319363955509</v>
      </c>
      <c r="AT266" s="62">
        <f t="shared" si="151"/>
        <v>-75.426596819777544</v>
      </c>
      <c r="AU266" s="62">
        <f t="shared" si="152"/>
        <v>226.27979045933262</v>
      </c>
      <c r="AV266" s="62">
        <f t="shared" si="153"/>
        <v>-301.70638727911017</v>
      </c>
      <c r="AW266" s="63">
        <f t="shared" si="167"/>
        <v>-75.426596819777558</v>
      </c>
      <c r="AX266" s="61" t="str">
        <f t="shared" ca="1" si="155"/>
        <v/>
      </c>
      <c r="AY266" s="69">
        <f t="shared" ca="1" si="168"/>
        <v>9861.8613074224286</v>
      </c>
      <c r="AZ266" s="51">
        <f t="shared" si="156"/>
        <v>527.98617773844285</v>
      </c>
      <c r="BA266" s="55">
        <f t="shared" ca="1" si="157"/>
        <v>5.3165146866449707E-2</v>
      </c>
      <c r="BB266" s="55">
        <f t="shared" ca="1" si="169"/>
        <v>-1.0940648855606485</v>
      </c>
      <c r="BC266" s="64">
        <f t="shared" ca="1" si="158"/>
        <v>-144.3682087984177</v>
      </c>
      <c r="BE266" s="52" t="str">
        <f t="shared" ca="1" si="159"/>
        <v/>
      </c>
      <c r="BF266" s="52" t="str">
        <f t="shared" ca="1" si="160"/>
        <v/>
      </c>
      <c r="BG266" s="52">
        <f t="shared" ca="1" si="170"/>
        <v>15.099999999999948</v>
      </c>
      <c r="BH266" s="52" t="str">
        <f t="shared" ca="1" si="171"/>
        <v/>
      </c>
    </row>
    <row r="267" spans="19:60">
      <c r="S267" s="68">
        <f t="shared" ref="S267:T282" si="183">S266</f>
        <v>7</v>
      </c>
      <c r="T267" s="69">
        <f t="shared" si="183"/>
        <v>2</v>
      </c>
      <c r="U267" s="70">
        <f t="shared" si="161"/>
        <v>3</v>
      </c>
      <c r="V267" s="68">
        <f t="shared" si="182"/>
        <v>4</v>
      </c>
      <c r="W267" s="70">
        <f t="shared" si="182"/>
        <v>7</v>
      </c>
      <c r="X267" s="71">
        <f t="shared" si="182"/>
        <v>0.42857142857142855</v>
      </c>
      <c r="Y267" s="71">
        <f t="shared" si="182"/>
        <v>0.5</v>
      </c>
      <c r="Z267" s="69">
        <f t="shared" si="182"/>
        <v>10000</v>
      </c>
      <c r="AA267" s="69">
        <f t="shared" ca="1" si="182"/>
        <v>9931.0583880213599</v>
      </c>
      <c r="AB267" s="69">
        <f t="shared" ca="1" si="163"/>
        <v>-68.94161197864014</v>
      </c>
      <c r="AC267" s="69">
        <f t="shared" ca="1" si="179"/>
        <v>109.36631130634518</v>
      </c>
      <c r="AD267" s="73">
        <f t="shared" si="173"/>
        <v>14.999999999999948</v>
      </c>
      <c r="AE267" s="69">
        <f t="shared" ref="AE267:AO282" si="184">AE266</f>
        <v>0.70000000000000007</v>
      </c>
      <c r="AF267" s="69">
        <f t="shared" si="184"/>
        <v>6.3000000000000007</v>
      </c>
      <c r="AG267" s="78">
        <f t="shared" si="184"/>
        <v>200</v>
      </c>
      <c r="AH267" s="60">
        <f t="shared" si="184"/>
        <v>50</v>
      </c>
      <c r="AI267" s="60">
        <f t="shared" si="184"/>
        <v>315.00000000000006</v>
      </c>
      <c r="AJ267" s="60">
        <f t="shared" si="184"/>
        <v>10315</v>
      </c>
      <c r="AK267" s="60">
        <f t="shared" si="184"/>
        <v>348.94161197863974</v>
      </c>
      <c r="AL267" s="60">
        <f t="shared" si="184"/>
        <v>6.9788322395727951</v>
      </c>
      <c r="AM267" s="60">
        <f t="shared" ca="1" si="184"/>
        <v>-453.13869257757176</v>
      </c>
      <c r="AN267" s="60">
        <f t="shared" ca="1" si="184"/>
        <v>-453.13869257757176</v>
      </c>
      <c r="AO267" s="60">
        <f t="shared" ca="1" si="184"/>
        <v>453.13869257757176</v>
      </c>
      <c r="AP267" s="63">
        <f t="shared" si="147"/>
        <v>35</v>
      </c>
      <c r="AQ267" s="62">
        <f t="shared" si="148"/>
        <v>1.5119221493048549</v>
      </c>
      <c r="AR267" s="62">
        <f t="shared" si="149"/>
        <v>75.596107465242738</v>
      </c>
      <c r="AS267" s="62">
        <f t="shared" si="150"/>
        <v>151.19221493048548</v>
      </c>
      <c r="AT267" s="62">
        <f t="shared" si="151"/>
        <v>-75.596107465242738</v>
      </c>
      <c r="AU267" s="62">
        <f t="shared" si="152"/>
        <v>226.78832239572822</v>
      </c>
      <c r="AV267" s="62">
        <f t="shared" si="153"/>
        <v>-302.38442986097095</v>
      </c>
      <c r="AW267" s="63">
        <f t="shared" si="167"/>
        <v>-75.596107465242738</v>
      </c>
      <c r="AX267" s="61" t="str">
        <f t="shared" ca="1" si="155"/>
        <v/>
      </c>
      <c r="AY267" s="69">
        <f t="shared" ca="1" si="168"/>
        <v>9861.8613074224286</v>
      </c>
      <c r="AZ267" s="51">
        <f t="shared" si="156"/>
        <v>529.17275225669914</v>
      </c>
      <c r="BA267" s="55">
        <f t="shared" ca="1" si="157"/>
        <v>5.3284628040751077E-2</v>
      </c>
      <c r="BB267" s="55">
        <f t="shared" ca="1" si="169"/>
        <v>-1.0965236421896305</v>
      </c>
      <c r="BC267" s="64">
        <f t="shared" ca="1" si="158"/>
        <v>-144.53771944388288</v>
      </c>
      <c r="BE267" s="52" t="str">
        <f t="shared" ca="1" si="159"/>
        <v/>
      </c>
      <c r="BF267" s="52" t="str">
        <f t="shared" ca="1" si="160"/>
        <v/>
      </c>
      <c r="BG267" s="52">
        <f t="shared" ca="1" si="170"/>
        <v>14.999999999999948</v>
      </c>
      <c r="BH267" s="52" t="str">
        <f t="shared" ca="1" si="171"/>
        <v/>
      </c>
    </row>
    <row r="268" spans="19:60">
      <c r="S268" s="68">
        <f t="shared" si="183"/>
        <v>7</v>
      </c>
      <c r="T268" s="69">
        <f t="shared" si="183"/>
        <v>2</v>
      </c>
      <c r="U268" s="70">
        <f t="shared" si="161"/>
        <v>3</v>
      </c>
      <c r="V268" s="68">
        <f t="shared" si="182"/>
        <v>4</v>
      </c>
      <c r="W268" s="70">
        <f t="shared" si="182"/>
        <v>7</v>
      </c>
      <c r="X268" s="71">
        <f t="shared" si="182"/>
        <v>0.42857142857142855</v>
      </c>
      <c r="Y268" s="71">
        <f t="shared" si="182"/>
        <v>0.5</v>
      </c>
      <c r="Z268" s="69">
        <f t="shared" si="182"/>
        <v>10000</v>
      </c>
      <c r="AA268" s="69">
        <f t="shared" ca="1" si="182"/>
        <v>9931.0583880213599</v>
      </c>
      <c r="AB268" s="69">
        <f t="shared" ca="1" si="163"/>
        <v>-68.94161197864014</v>
      </c>
      <c r="AC268" s="69">
        <f t="shared" ca="1" si="179"/>
        <v>109.36631130634518</v>
      </c>
      <c r="AD268" s="73">
        <f t="shared" si="173"/>
        <v>14.899999999999949</v>
      </c>
      <c r="AE268" s="69">
        <f t="shared" si="184"/>
        <v>0.70000000000000007</v>
      </c>
      <c r="AF268" s="69">
        <f t="shared" si="184"/>
        <v>6.3000000000000007</v>
      </c>
      <c r="AG268" s="78">
        <f t="shared" si="184"/>
        <v>200</v>
      </c>
      <c r="AH268" s="60">
        <f t="shared" si="184"/>
        <v>50</v>
      </c>
      <c r="AI268" s="60">
        <f t="shared" si="184"/>
        <v>315.00000000000006</v>
      </c>
      <c r="AJ268" s="60">
        <f t="shared" si="184"/>
        <v>10315</v>
      </c>
      <c r="AK268" s="60">
        <f t="shared" si="184"/>
        <v>348.94161197863974</v>
      </c>
      <c r="AL268" s="60">
        <f t="shared" si="184"/>
        <v>6.9788322395727951</v>
      </c>
      <c r="AM268" s="60">
        <f t="shared" ca="1" si="184"/>
        <v>-453.13869257757176</v>
      </c>
      <c r="AN268" s="60">
        <f t="shared" ca="1" si="184"/>
        <v>-453.13869257757176</v>
      </c>
      <c r="AO268" s="60">
        <f t="shared" ca="1" si="184"/>
        <v>453.13869257757176</v>
      </c>
      <c r="AP268" s="63">
        <f t="shared" si="147"/>
        <v>35</v>
      </c>
      <c r="AQ268" s="62">
        <f t="shared" si="148"/>
        <v>1.515357868427706</v>
      </c>
      <c r="AR268" s="62">
        <f t="shared" si="149"/>
        <v>75.767893421385295</v>
      </c>
      <c r="AS268" s="62">
        <f t="shared" si="150"/>
        <v>151.53578684277059</v>
      </c>
      <c r="AT268" s="62">
        <f t="shared" si="151"/>
        <v>-75.767893421385295</v>
      </c>
      <c r="AU268" s="62">
        <f t="shared" si="152"/>
        <v>227.3036802641559</v>
      </c>
      <c r="AV268" s="62">
        <f t="shared" si="153"/>
        <v>-303.07157368554118</v>
      </c>
      <c r="AW268" s="63">
        <f t="shared" si="167"/>
        <v>-75.767893421385281</v>
      </c>
      <c r="AX268" s="61" t="str">
        <f t="shared" ca="1" si="155"/>
        <v/>
      </c>
      <c r="AY268" s="69">
        <f t="shared" ca="1" si="168"/>
        <v>9861.8613074224286</v>
      </c>
      <c r="AZ268" s="51">
        <f t="shared" si="156"/>
        <v>530.37525394969703</v>
      </c>
      <c r="BA268" s="55">
        <f t="shared" ca="1" si="157"/>
        <v>5.3405712989204136E-2</v>
      </c>
      <c r="BB268" s="55">
        <f t="shared" ca="1" si="169"/>
        <v>-1.0990154022632963</v>
      </c>
      <c r="BC268" s="64">
        <f t="shared" ca="1" si="158"/>
        <v>-144.70950540002542</v>
      </c>
      <c r="BE268" s="52" t="str">
        <f t="shared" ca="1" si="159"/>
        <v/>
      </c>
      <c r="BF268" s="52" t="str">
        <f t="shared" ca="1" si="160"/>
        <v/>
      </c>
      <c r="BG268" s="52">
        <f t="shared" ca="1" si="170"/>
        <v>14.899999999999949</v>
      </c>
      <c r="BH268" s="52" t="str">
        <f t="shared" ca="1" si="171"/>
        <v/>
      </c>
    </row>
    <row r="269" spans="19:60">
      <c r="S269" s="68">
        <f t="shared" si="183"/>
        <v>7</v>
      </c>
      <c r="T269" s="69">
        <f t="shared" si="183"/>
        <v>2</v>
      </c>
      <c r="U269" s="70">
        <f t="shared" si="161"/>
        <v>3</v>
      </c>
      <c r="V269" s="68">
        <f t="shared" si="182"/>
        <v>4</v>
      </c>
      <c r="W269" s="70">
        <f t="shared" si="182"/>
        <v>7</v>
      </c>
      <c r="X269" s="71">
        <f t="shared" si="182"/>
        <v>0.42857142857142855</v>
      </c>
      <c r="Y269" s="71">
        <f t="shared" si="182"/>
        <v>0.5</v>
      </c>
      <c r="Z269" s="69">
        <f t="shared" si="182"/>
        <v>10000</v>
      </c>
      <c r="AA269" s="69">
        <f t="shared" ca="1" si="182"/>
        <v>9931.0583880213599</v>
      </c>
      <c r="AB269" s="69">
        <f t="shared" ca="1" si="163"/>
        <v>-68.94161197864014</v>
      </c>
      <c r="AC269" s="69">
        <f t="shared" ca="1" si="179"/>
        <v>109.36631130634518</v>
      </c>
      <c r="AD269" s="73">
        <f t="shared" si="173"/>
        <v>14.799999999999949</v>
      </c>
      <c r="AE269" s="69">
        <f t="shared" si="184"/>
        <v>0.70000000000000007</v>
      </c>
      <c r="AF269" s="69">
        <f t="shared" si="184"/>
        <v>6.3000000000000007</v>
      </c>
      <c r="AG269" s="78">
        <f t="shared" si="184"/>
        <v>200</v>
      </c>
      <c r="AH269" s="60">
        <f t="shared" si="184"/>
        <v>50</v>
      </c>
      <c r="AI269" s="60">
        <f t="shared" si="184"/>
        <v>315.00000000000006</v>
      </c>
      <c r="AJ269" s="60">
        <f t="shared" si="184"/>
        <v>10315</v>
      </c>
      <c r="AK269" s="60">
        <f t="shared" si="184"/>
        <v>348.94161197863974</v>
      </c>
      <c r="AL269" s="60">
        <f t="shared" si="184"/>
        <v>6.9788322395727951</v>
      </c>
      <c r="AM269" s="60">
        <f t="shared" ca="1" si="184"/>
        <v>-453.13869257757176</v>
      </c>
      <c r="AN269" s="60">
        <f t="shared" ca="1" si="184"/>
        <v>-453.13869257757176</v>
      </c>
      <c r="AO269" s="60">
        <f t="shared" ca="1" si="184"/>
        <v>453.13869257757176</v>
      </c>
      <c r="AP269" s="63">
        <f t="shared" si="147"/>
        <v>35</v>
      </c>
      <c r="AQ269" s="62">
        <f t="shared" si="148"/>
        <v>1.5188400161873528</v>
      </c>
      <c r="AR269" s="62">
        <f t="shared" si="149"/>
        <v>75.942000809367642</v>
      </c>
      <c r="AS269" s="62">
        <f t="shared" si="150"/>
        <v>151.88400161873528</v>
      </c>
      <c r="AT269" s="62">
        <f t="shared" si="151"/>
        <v>-75.942000809367642</v>
      </c>
      <c r="AU269" s="62">
        <f t="shared" si="152"/>
        <v>227.82600242810292</v>
      </c>
      <c r="AV269" s="62">
        <f t="shared" si="153"/>
        <v>-303.76800323747057</v>
      </c>
      <c r="AW269" s="63">
        <f t="shared" si="167"/>
        <v>-75.942000809367642</v>
      </c>
      <c r="AX269" s="61" t="str">
        <f t="shared" ca="1" si="155"/>
        <v/>
      </c>
      <c r="AY269" s="69">
        <f t="shared" ca="1" si="168"/>
        <v>9861.8613074224286</v>
      </c>
      <c r="AZ269" s="51">
        <f t="shared" si="156"/>
        <v>531.59400566557349</v>
      </c>
      <c r="BA269" s="55">
        <f t="shared" ca="1" si="157"/>
        <v>5.3528434220744422E-2</v>
      </c>
      <c r="BB269" s="55">
        <f t="shared" ca="1" si="169"/>
        <v>-1.101540834770391</v>
      </c>
      <c r="BC269" s="64">
        <f t="shared" ca="1" si="158"/>
        <v>-144.88361278800778</v>
      </c>
      <c r="BE269" s="52" t="str">
        <f t="shared" ca="1" si="159"/>
        <v/>
      </c>
      <c r="BF269" s="52" t="str">
        <f t="shared" ca="1" si="160"/>
        <v/>
      </c>
      <c r="BG269" s="52">
        <f t="shared" ca="1" si="170"/>
        <v>14.799999999999949</v>
      </c>
      <c r="BH269" s="52" t="str">
        <f t="shared" ca="1" si="171"/>
        <v/>
      </c>
    </row>
    <row r="270" spans="19:60">
      <c r="S270" s="68">
        <f t="shared" si="183"/>
        <v>7</v>
      </c>
      <c r="T270" s="69">
        <f t="shared" si="183"/>
        <v>2</v>
      </c>
      <c r="U270" s="70">
        <f t="shared" si="161"/>
        <v>3</v>
      </c>
      <c r="V270" s="68">
        <f t="shared" si="182"/>
        <v>4</v>
      </c>
      <c r="W270" s="70">
        <f t="shared" si="182"/>
        <v>7</v>
      </c>
      <c r="X270" s="71">
        <f t="shared" si="182"/>
        <v>0.42857142857142855</v>
      </c>
      <c r="Y270" s="71">
        <f t="shared" si="182"/>
        <v>0.5</v>
      </c>
      <c r="Z270" s="69">
        <f t="shared" si="182"/>
        <v>10000</v>
      </c>
      <c r="AA270" s="69">
        <f t="shared" ca="1" si="182"/>
        <v>9931.0583880213599</v>
      </c>
      <c r="AB270" s="69">
        <f t="shared" ca="1" si="163"/>
        <v>-68.94161197864014</v>
      </c>
      <c r="AC270" s="69">
        <f t="shared" ca="1" si="179"/>
        <v>109.36631130634518</v>
      </c>
      <c r="AD270" s="73">
        <f t="shared" si="173"/>
        <v>14.69999999999995</v>
      </c>
      <c r="AE270" s="69">
        <f t="shared" si="184"/>
        <v>0.70000000000000007</v>
      </c>
      <c r="AF270" s="69">
        <f t="shared" si="184"/>
        <v>6.3000000000000007</v>
      </c>
      <c r="AG270" s="78">
        <f t="shared" si="184"/>
        <v>200</v>
      </c>
      <c r="AH270" s="60">
        <f t="shared" si="184"/>
        <v>50</v>
      </c>
      <c r="AI270" s="60">
        <f t="shared" si="184"/>
        <v>315.00000000000006</v>
      </c>
      <c r="AJ270" s="60">
        <f t="shared" si="184"/>
        <v>10315</v>
      </c>
      <c r="AK270" s="60">
        <f t="shared" si="184"/>
        <v>348.94161197863974</v>
      </c>
      <c r="AL270" s="60">
        <f t="shared" si="184"/>
        <v>6.9788322395727951</v>
      </c>
      <c r="AM270" s="60">
        <f t="shared" ca="1" si="184"/>
        <v>-453.13869257757176</v>
      </c>
      <c r="AN270" s="60">
        <f t="shared" ca="1" si="184"/>
        <v>-453.13869257757176</v>
      </c>
      <c r="AO270" s="60">
        <f t="shared" ca="1" si="184"/>
        <v>453.13869257757176</v>
      </c>
      <c r="AP270" s="63">
        <f t="shared" si="147"/>
        <v>35</v>
      </c>
      <c r="AQ270" s="62">
        <f t="shared" si="148"/>
        <v>1.5223695401069945</v>
      </c>
      <c r="AR270" s="62">
        <f t="shared" si="149"/>
        <v>76.118477005349732</v>
      </c>
      <c r="AS270" s="62">
        <f t="shared" si="150"/>
        <v>152.23695401069946</v>
      </c>
      <c r="AT270" s="62">
        <f t="shared" si="151"/>
        <v>-76.118477005349732</v>
      </c>
      <c r="AU270" s="62">
        <f t="shared" si="152"/>
        <v>228.35543101604918</v>
      </c>
      <c r="AV270" s="62">
        <f t="shared" si="153"/>
        <v>-304.47390802139893</v>
      </c>
      <c r="AW270" s="63">
        <f t="shared" si="167"/>
        <v>-76.118477005349746</v>
      </c>
      <c r="AX270" s="61" t="str">
        <f t="shared" ca="1" si="155"/>
        <v/>
      </c>
      <c r="AY270" s="69">
        <f t="shared" ca="1" si="168"/>
        <v>9861.8613074224286</v>
      </c>
      <c r="AZ270" s="51">
        <f t="shared" si="156"/>
        <v>532.82933903744811</v>
      </c>
      <c r="BA270" s="55">
        <f t="shared" ca="1" si="157"/>
        <v>5.3652825128904284E-2</v>
      </c>
      <c r="BB270" s="55">
        <f t="shared" ca="1" si="169"/>
        <v>-1.1041006269034321</v>
      </c>
      <c r="BC270" s="64">
        <f t="shared" ca="1" si="158"/>
        <v>-145.06008898398989</v>
      </c>
      <c r="BE270" s="52" t="str">
        <f t="shared" ca="1" si="159"/>
        <v/>
      </c>
      <c r="BF270" s="52" t="str">
        <f t="shared" ca="1" si="160"/>
        <v/>
      </c>
      <c r="BG270" s="52">
        <f t="shared" ca="1" si="170"/>
        <v>14.69999999999995</v>
      </c>
      <c r="BH270" s="52" t="str">
        <f t="shared" ca="1" si="171"/>
        <v/>
      </c>
    </row>
    <row r="271" spans="19:60">
      <c r="S271" s="68">
        <f t="shared" si="183"/>
        <v>7</v>
      </c>
      <c r="T271" s="69">
        <f t="shared" si="183"/>
        <v>2</v>
      </c>
      <c r="U271" s="70">
        <f t="shared" si="161"/>
        <v>3</v>
      </c>
      <c r="V271" s="68">
        <f t="shared" si="182"/>
        <v>4</v>
      </c>
      <c r="W271" s="70">
        <f t="shared" si="182"/>
        <v>7</v>
      </c>
      <c r="X271" s="71">
        <f t="shared" si="182"/>
        <v>0.42857142857142855</v>
      </c>
      <c r="Y271" s="71">
        <f t="shared" si="182"/>
        <v>0.5</v>
      </c>
      <c r="Z271" s="69">
        <f t="shared" si="182"/>
        <v>10000</v>
      </c>
      <c r="AA271" s="69">
        <f t="shared" ca="1" si="182"/>
        <v>9931.0583880213599</v>
      </c>
      <c r="AB271" s="69">
        <f t="shared" ca="1" si="163"/>
        <v>-68.94161197864014</v>
      </c>
      <c r="AC271" s="69">
        <f t="shared" ca="1" si="179"/>
        <v>109.36631130634518</v>
      </c>
      <c r="AD271" s="73">
        <f t="shared" si="173"/>
        <v>14.59999999999995</v>
      </c>
      <c r="AE271" s="69">
        <f t="shared" si="184"/>
        <v>0.70000000000000007</v>
      </c>
      <c r="AF271" s="69">
        <f t="shared" si="184"/>
        <v>6.3000000000000007</v>
      </c>
      <c r="AG271" s="78">
        <f t="shared" si="184"/>
        <v>200</v>
      </c>
      <c r="AH271" s="60">
        <f t="shared" si="184"/>
        <v>50</v>
      </c>
      <c r="AI271" s="60">
        <f t="shared" si="184"/>
        <v>315.00000000000006</v>
      </c>
      <c r="AJ271" s="60">
        <f t="shared" si="184"/>
        <v>10315</v>
      </c>
      <c r="AK271" s="60">
        <f t="shared" si="184"/>
        <v>348.94161197863974</v>
      </c>
      <c r="AL271" s="60">
        <f t="shared" si="184"/>
        <v>6.9788322395727951</v>
      </c>
      <c r="AM271" s="60">
        <f t="shared" ca="1" si="184"/>
        <v>-453.13869257757176</v>
      </c>
      <c r="AN271" s="60">
        <f t="shared" ca="1" si="184"/>
        <v>-453.13869257757176</v>
      </c>
      <c r="AO271" s="60">
        <f t="shared" ca="1" si="184"/>
        <v>453.13869257757176</v>
      </c>
      <c r="AP271" s="63">
        <f t="shared" si="147"/>
        <v>35</v>
      </c>
      <c r="AQ271" s="62">
        <f t="shared" si="148"/>
        <v>1.5259474136693714</v>
      </c>
      <c r="AR271" s="62">
        <f t="shared" si="149"/>
        <v>76.297370683468571</v>
      </c>
      <c r="AS271" s="62">
        <f t="shared" si="150"/>
        <v>152.59474136693714</v>
      </c>
      <c r="AT271" s="62">
        <f t="shared" si="151"/>
        <v>-76.297370683468571</v>
      </c>
      <c r="AU271" s="62">
        <f t="shared" si="152"/>
        <v>228.89211205040573</v>
      </c>
      <c r="AV271" s="62">
        <f t="shared" si="153"/>
        <v>-305.18948273387429</v>
      </c>
      <c r="AW271" s="63">
        <f t="shared" si="167"/>
        <v>-76.297370683468557</v>
      </c>
      <c r="AX271" s="61" t="str">
        <f t="shared" ca="1" si="155"/>
        <v/>
      </c>
      <c r="AY271" s="69">
        <f t="shared" ca="1" si="168"/>
        <v>9861.8613074224286</v>
      </c>
      <c r="AZ271" s="51">
        <f t="shared" si="156"/>
        <v>534.08159478428001</v>
      </c>
      <c r="BA271" s="55">
        <f t="shared" ca="1" si="157"/>
        <v>5.3778920022107449E-2</v>
      </c>
      <c r="BB271" s="55">
        <f t="shared" ca="1" si="169"/>
        <v>-1.1066954846821311</v>
      </c>
      <c r="BC271" s="64">
        <f t="shared" ca="1" si="158"/>
        <v>-145.2389826621087</v>
      </c>
      <c r="BE271" s="52" t="str">
        <f t="shared" ca="1" si="159"/>
        <v/>
      </c>
      <c r="BF271" s="52" t="str">
        <f t="shared" ca="1" si="160"/>
        <v/>
      </c>
      <c r="BG271" s="52">
        <f t="shared" ca="1" si="170"/>
        <v>14.59999999999995</v>
      </c>
      <c r="BH271" s="52" t="str">
        <f t="shared" ca="1" si="171"/>
        <v/>
      </c>
    </row>
    <row r="272" spans="19:60">
      <c r="S272" s="68">
        <f t="shared" si="183"/>
        <v>7</v>
      </c>
      <c r="T272" s="69">
        <f t="shared" si="183"/>
        <v>2</v>
      </c>
      <c r="U272" s="70">
        <f t="shared" si="161"/>
        <v>3</v>
      </c>
      <c r="V272" s="68">
        <f t="shared" si="182"/>
        <v>4</v>
      </c>
      <c r="W272" s="70">
        <f t="shared" si="182"/>
        <v>7</v>
      </c>
      <c r="X272" s="71">
        <f t="shared" si="182"/>
        <v>0.42857142857142855</v>
      </c>
      <c r="Y272" s="71">
        <f t="shared" si="182"/>
        <v>0.5</v>
      </c>
      <c r="Z272" s="69">
        <f t="shared" si="182"/>
        <v>10000</v>
      </c>
      <c r="AA272" s="69">
        <f t="shared" ca="1" si="182"/>
        <v>9931.0583880213599</v>
      </c>
      <c r="AB272" s="69">
        <f t="shared" ca="1" si="163"/>
        <v>-68.94161197864014</v>
      </c>
      <c r="AC272" s="69">
        <f t="shared" ca="1" si="179"/>
        <v>109.36631130634518</v>
      </c>
      <c r="AD272" s="73">
        <f t="shared" si="173"/>
        <v>14.49999999999995</v>
      </c>
      <c r="AE272" s="69">
        <f t="shared" si="184"/>
        <v>0.70000000000000007</v>
      </c>
      <c r="AF272" s="69">
        <f t="shared" si="184"/>
        <v>6.3000000000000007</v>
      </c>
      <c r="AG272" s="78">
        <f t="shared" si="184"/>
        <v>200</v>
      </c>
      <c r="AH272" s="60">
        <f t="shared" si="184"/>
        <v>50</v>
      </c>
      <c r="AI272" s="60">
        <f t="shared" si="184"/>
        <v>315.00000000000006</v>
      </c>
      <c r="AJ272" s="60">
        <f t="shared" si="184"/>
        <v>10315</v>
      </c>
      <c r="AK272" s="60">
        <f t="shared" si="184"/>
        <v>348.94161197863974</v>
      </c>
      <c r="AL272" s="60">
        <f t="shared" si="184"/>
        <v>6.9788322395727951</v>
      </c>
      <c r="AM272" s="60">
        <f t="shared" ca="1" si="184"/>
        <v>-453.13869257757176</v>
      </c>
      <c r="AN272" s="60">
        <f t="shared" ca="1" si="184"/>
        <v>-453.13869257757176</v>
      </c>
      <c r="AO272" s="60">
        <f t="shared" ca="1" si="184"/>
        <v>453.13869257757176</v>
      </c>
      <c r="AP272" s="63">
        <f t="shared" si="147"/>
        <v>35</v>
      </c>
      <c r="AQ272" s="62">
        <f t="shared" si="148"/>
        <v>1.5295746372119188</v>
      </c>
      <c r="AR272" s="62">
        <f t="shared" si="149"/>
        <v>76.478731860595943</v>
      </c>
      <c r="AS272" s="62">
        <f t="shared" si="150"/>
        <v>152.95746372119189</v>
      </c>
      <c r="AT272" s="62">
        <f t="shared" si="151"/>
        <v>-76.478731860595943</v>
      </c>
      <c r="AU272" s="62">
        <f t="shared" si="152"/>
        <v>229.43619558178784</v>
      </c>
      <c r="AV272" s="62">
        <f t="shared" si="153"/>
        <v>-305.91492744238377</v>
      </c>
      <c r="AW272" s="63">
        <f t="shared" si="167"/>
        <v>-76.478731860595929</v>
      </c>
      <c r="AX272" s="61" t="str">
        <f t="shared" ca="1" si="155"/>
        <v/>
      </c>
      <c r="AY272" s="69">
        <f t="shared" ca="1" si="168"/>
        <v>9861.8613074224286</v>
      </c>
      <c r="AZ272" s="51">
        <f t="shared" si="156"/>
        <v>535.35112302417156</v>
      </c>
      <c r="BA272" s="55">
        <f t="shared" ca="1" si="157"/>
        <v>5.3906754155216847E-2</v>
      </c>
      <c r="BB272" s="55">
        <f t="shared" ca="1" si="169"/>
        <v>-1.1093261336026052</v>
      </c>
      <c r="BC272" s="64">
        <f t="shared" ca="1" si="158"/>
        <v>-145.42034383923607</v>
      </c>
      <c r="BE272" s="52" t="str">
        <f t="shared" ca="1" si="159"/>
        <v/>
      </c>
      <c r="BF272" s="52" t="str">
        <f t="shared" ca="1" si="160"/>
        <v/>
      </c>
      <c r="BG272" s="52">
        <f t="shared" ca="1" si="170"/>
        <v>14.49999999999995</v>
      </c>
      <c r="BH272" s="52" t="str">
        <f t="shared" ca="1" si="171"/>
        <v/>
      </c>
    </row>
    <row r="273" spans="19:60">
      <c r="S273" s="68">
        <f t="shared" si="183"/>
        <v>7</v>
      </c>
      <c r="T273" s="69">
        <f t="shared" si="183"/>
        <v>2</v>
      </c>
      <c r="U273" s="70">
        <f t="shared" si="161"/>
        <v>3</v>
      </c>
      <c r="V273" s="68">
        <f t="shared" si="182"/>
        <v>4</v>
      </c>
      <c r="W273" s="70">
        <f t="shared" si="182"/>
        <v>7</v>
      </c>
      <c r="X273" s="71">
        <f t="shared" si="182"/>
        <v>0.42857142857142855</v>
      </c>
      <c r="Y273" s="71">
        <f t="shared" si="182"/>
        <v>0.5</v>
      </c>
      <c r="Z273" s="69">
        <f t="shared" si="182"/>
        <v>10000</v>
      </c>
      <c r="AA273" s="69">
        <f t="shared" ca="1" si="182"/>
        <v>9931.0583880213599</v>
      </c>
      <c r="AB273" s="69">
        <f t="shared" ca="1" si="163"/>
        <v>-68.94161197864014</v>
      </c>
      <c r="AC273" s="69">
        <f t="shared" ca="1" si="179"/>
        <v>109.36631130634518</v>
      </c>
      <c r="AD273" s="73">
        <f t="shared" si="173"/>
        <v>14.399999999999951</v>
      </c>
      <c r="AE273" s="69">
        <f t="shared" si="184"/>
        <v>0.70000000000000007</v>
      </c>
      <c r="AF273" s="69">
        <f t="shared" si="184"/>
        <v>6.3000000000000007</v>
      </c>
      <c r="AG273" s="78">
        <f t="shared" si="184"/>
        <v>200</v>
      </c>
      <c r="AH273" s="60">
        <f t="shared" si="184"/>
        <v>50</v>
      </c>
      <c r="AI273" s="60">
        <f t="shared" si="184"/>
        <v>315.00000000000006</v>
      </c>
      <c r="AJ273" s="60">
        <f t="shared" si="184"/>
        <v>10315</v>
      </c>
      <c r="AK273" s="60">
        <f t="shared" si="184"/>
        <v>348.94161197863974</v>
      </c>
      <c r="AL273" s="60">
        <f t="shared" si="184"/>
        <v>6.9788322395727951</v>
      </c>
      <c r="AM273" s="60">
        <f t="shared" ca="1" si="184"/>
        <v>-453.13869257757176</v>
      </c>
      <c r="AN273" s="60">
        <f t="shared" ca="1" si="184"/>
        <v>-453.13869257757176</v>
      </c>
      <c r="AO273" s="60">
        <f t="shared" ca="1" si="184"/>
        <v>453.13869257757176</v>
      </c>
      <c r="AP273" s="63">
        <f t="shared" si="147"/>
        <v>35</v>
      </c>
      <c r="AQ273" s="62">
        <f t="shared" si="148"/>
        <v>1.5332522388592236</v>
      </c>
      <c r="AR273" s="62">
        <f t="shared" si="149"/>
        <v>76.662611942961178</v>
      </c>
      <c r="AS273" s="62">
        <f t="shared" si="150"/>
        <v>153.32522388592236</v>
      </c>
      <c r="AT273" s="62">
        <f t="shared" si="151"/>
        <v>-76.662611942961178</v>
      </c>
      <c r="AU273" s="62">
        <f t="shared" si="152"/>
        <v>229.98783582888353</v>
      </c>
      <c r="AV273" s="62">
        <f t="shared" si="153"/>
        <v>-306.65044777184471</v>
      </c>
      <c r="AW273" s="63">
        <f t="shared" si="167"/>
        <v>-76.662611942961178</v>
      </c>
      <c r="AX273" s="61" t="str">
        <f t="shared" ca="1" si="155"/>
        <v/>
      </c>
      <c r="AY273" s="69">
        <f t="shared" ca="1" si="168"/>
        <v>9861.8613074224286</v>
      </c>
      <c r="AZ273" s="51">
        <f t="shared" si="156"/>
        <v>536.6382836007283</v>
      </c>
      <c r="BA273" s="55">
        <f t="shared" ca="1" si="157"/>
        <v>5.4036363762397212E-2</v>
      </c>
      <c r="BB273" s="55">
        <f t="shared" ca="1" si="169"/>
        <v>-1.1119933193136418</v>
      </c>
      <c r="BC273" s="64">
        <f t="shared" ca="1" si="158"/>
        <v>-145.60422392160132</v>
      </c>
      <c r="BE273" s="52" t="str">
        <f t="shared" ca="1" si="159"/>
        <v/>
      </c>
      <c r="BF273" s="52" t="str">
        <f t="shared" ca="1" si="160"/>
        <v/>
      </c>
      <c r="BG273" s="52">
        <f t="shared" ca="1" si="170"/>
        <v>14.399999999999951</v>
      </c>
      <c r="BH273" s="52" t="str">
        <f t="shared" ca="1" si="171"/>
        <v/>
      </c>
    </row>
    <row r="274" spans="19:60">
      <c r="S274" s="68">
        <f t="shared" si="183"/>
        <v>7</v>
      </c>
      <c r="T274" s="69">
        <f t="shared" si="183"/>
        <v>2</v>
      </c>
      <c r="U274" s="70">
        <f t="shared" si="161"/>
        <v>3</v>
      </c>
      <c r="V274" s="68">
        <f t="shared" si="182"/>
        <v>4</v>
      </c>
      <c r="W274" s="70">
        <f t="shared" si="182"/>
        <v>7</v>
      </c>
      <c r="X274" s="71">
        <f t="shared" si="182"/>
        <v>0.42857142857142855</v>
      </c>
      <c r="Y274" s="71">
        <f t="shared" si="182"/>
        <v>0.5</v>
      </c>
      <c r="Z274" s="69">
        <f t="shared" si="182"/>
        <v>10000</v>
      </c>
      <c r="AA274" s="69">
        <f t="shared" ca="1" si="182"/>
        <v>9931.0583880213599</v>
      </c>
      <c r="AB274" s="69">
        <f t="shared" ca="1" si="163"/>
        <v>-68.94161197864014</v>
      </c>
      <c r="AC274" s="69">
        <f t="shared" ca="1" si="179"/>
        <v>109.36631130634518</v>
      </c>
      <c r="AD274" s="73">
        <f t="shared" si="173"/>
        <v>14.299999999999951</v>
      </c>
      <c r="AE274" s="69">
        <f t="shared" si="184"/>
        <v>0.70000000000000007</v>
      </c>
      <c r="AF274" s="69">
        <f t="shared" si="184"/>
        <v>6.3000000000000007</v>
      </c>
      <c r="AG274" s="78">
        <f t="shared" si="184"/>
        <v>200</v>
      </c>
      <c r="AH274" s="60">
        <f t="shared" si="184"/>
        <v>50</v>
      </c>
      <c r="AI274" s="60">
        <f t="shared" si="184"/>
        <v>315.00000000000006</v>
      </c>
      <c r="AJ274" s="60">
        <f t="shared" si="184"/>
        <v>10315</v>
      </c>
      <c r="AK274" s="60">
        <f t="shared" si="184"/>
        <v>348.94161197863974</v>
      </c>
      <c r="AL274" s="60">
        <f t="shared" si="184"/>
        <v>6.9788322395727951</v>
      </c>
      <c r="AM274" s="60">
        <f t="shared" ca="1" si="184"/>
        <v>-453.13869257757176</v>
      </c>
      <c r="AN274" s="60">
        <f t="shared" ca="1" si="184"/>
        <v>-453.13869257757176</v>
      </c>
      <c r="AO274" s="60">
        <f t="shared" ca="1" si="184"/>
        <v>453.13869257757176</v>
      </c>
      <c r="AP274" s="63">
        <f t="shared" si="147"/>
        <v>35</v>
      </c>
      <c r="AQ274" s="62">
        <f t="shared" si="148"/>
        <v>1.5369812754946031</v>
      </c>
      <c r="AR274" s="62">
        <f t="shared" si="149"/>
        <v>76.849063774730155</v>
      </c>
      <c r="AS274" s="62">
        <f t="shared" si="150"/>
        <v>153.69812754946031</v>
      </c>
      <c r="AT274" s="62">
        <f t="shared" si="151"/>
        <v>-76.849063774730155</v>
      </c>
      <c r="AU274" s="62">
        <f t="shared" si="152"/>
        <v>230.54719132419046</v>
      </c>
      <c r="AV274" s="62">
        <f t="shared" si="153"/>
        <v>-307.39625509892062</v>
      </c>
      <c r="AW274" s="63">
        <f t="shared" si="167"/>
        <v>-76.849063774730155</v>
      </c>
      <c r="AX274" s="61" t="str">
        <f t="shared" ca="1" si="155"/>
        <v/>
      </c>
      <c r="AY274" s="69">
        <f t="shared" ca="1" si="168"/>
        <v>9861.8613074224286</v>
      </c>
      <c r="AZ274" s="51">
        <f t="shared" si="156"/>
        <v>537.94344642311103</v>
      </c>
      <c r="BA274" s="55">
        <f t="shared" ca="1" si="157"/>
        <v>5.4167786091356328E-2</v>
      </c>
      <c r="BB274" s="55">
        <f t="shared" ca="1" si="169"/>
        <v>-1.1146978083213364</v>
      </c>
      <c r="BC274" s="64">
        <f t="shared" ca="1" si="158"/>
        <v>-145.79067575337029</v>
      </c>
      <c r="BE274" s="52" t="str">
        <f t="shared" ca="1" si="159"/>
        <v/>
      </c>
      <c r="BF274" s="52" t="str">
        <f t="shared" ca="1" si="160"/>
        <v/>
      </c>
      <c r="BG274" s="52">
        <f t="shared" ca="1" si="170"/>
        <v>14.299999999999951</v>
      </c>
      <c r="BH274" s="52" t="str">
        <f t="shared" ca="1" si="171"/>
        <v/>
      </c>
    </row>
    <row r="275" spans="19:60">
      <c r="S275" s="68">
        <f t="shared" si="183"/>
        <v>7</v>
      </c>
      <c r="T275" s="69">
        <f t="shared" si="183"/>
        <v>2</v>
      </c>
      <c r="U275" s="70">
        <f t="shared" si="161"/>
        <v>3</v>
      </c>
      <c r="V275" s="68">
        <f t="shared" si="182"/>
        <v>4</v>
      </c>
      <c r="W275" s="70">
        <f t="shared" si="182"/>
        <v>7</v>
      </c>
      <c r="X275" s="71">
        <f t="shared" si="182"/>
        <v>0.42857142857142855</v>
      </c>
      <c r="Y275" s="71">
        <f t="shared" si="182"/>
        <v>0.5</v>
      </c>
      <c r="Z275" s="69">
        <f t="shared" si="182"/>
        <v>10000</v>
      </c>
      <c r="AA275" s="69">
        <f t="shared" ca="1" si="182"/>
        <v>9931.0583880213599</v>
      </c>
      <c r="AB275" s="69">
        <f t="shared" ca="1" si="163"/>
        <v>-68.94161197864014</v>
      </c>
      <c r="AC275" s="69">
        <f t="shared" ca="1" si="179"/>
        <v>109.36631130634518</v>
      </c>
      <c r="AD275" s="73">
        <f t="shared" si="173"/>
        <v>14.199999999999951</v>
      </c>
      <c r="AE275" s="69">
        <f t="shared" si="184"/>
        <v>0.70000000000000007</v>
      </c>
      <c r="AF275" s="69">
        <f t="shared" si="184"/>
        <v>6.3000000000000007</v>
      </c>
      <c r="AG275" s="78">
        <f t="shared" si="184"/>
        <v>200</v>
      </c>
      <c r="AH275" s="60">
        <f t="shared" si="184"/>
        <v>50</v>
      </c>
      <c r="AI275" s="60">
        <f t="shared" si="184"/>
        <v>315.00000000000006</v>
      </c>
      <c r="AJ275" s="60">
        <f t="shared" si="184"/>
        <v>10315</v>
      </c>
      <c r="AK275" s="60">
        <f t="shared" si="184"/>
        <v>348.94161197863974</v>
      </c>
      <c r="AL275" s="60">
        <f t="shared" si="184"/>
        <v>6.9788322395727951</v>
      </c>
      <c r="AM275" s="60">
        <f t="shared" ca="1" si="184"/>
        <v>-453.13869257757176</v>
      </c>
      <c r="AN275" s="60">
        <f t="shared" ca="1" si="184"/>
        <v>-453.13869257757176</v>
      </c>
      <c r="AO275" s="60">
        <f t="shared" ca="1" si="184"/>
        <v>453.13869257757176</v>
      </c>
      <c r="AP275" s="63">
        <f t="shared" si="147"/>
        <v>35</v>
      </c>
      <c r="AQ275" s="62">
        <f t="shared" si="148"/>
        <v>1.5407628337727339</v>
      </c>
      <c r="AR275" s="62">
        <f t="shared" si="149"/>
        <v>77.038141688636699</v>
      </c>
      <c r="AS275" s="62">
        <f t="shared" si="150"/>
        <v>154.0762833772734</v>
      </c>
      <c r="AT275" s="62">
        <f t="shared" si="151"/>
        <v>-77.038141688636699</v>
      </c>
      <c r="AU275" s="62">
        <f t="shared" si="152"/>
        <v>231.1144250659101</v>
      </c>
      <c r="AV275" s="62">
        <f t="shared" si="153"/>
        <v>-308.1525667545468</v>
      </c>
      <c r="AW275" s="63">
        <f t="shared" si="167"/>
        <v>-77.038141688636699</v>
      </c>
      <c r="AX275" s="61" t="str">
        <f t="shared" ca="1" si="155"/>
        <v/>
      </c>
      <c r="AY275" s="69">
        <f t="shared" ca="1" si="168"/>
        <v>9861.8613074224286</v>
      </c>
      <c r="AZ275" s="51">
        <f t="shared" si="156"/>
        <v>539.26699182045695</v>
      </c>
      <c r="BA275" s="55">
        <f t="shared" ca="1" si="157"/>
        <v>5.4301059439033184E-2</v>
      </c>
      <c r="BB275" s="55">
        <f t="shared" ca="1" si="169"/>
        <v>-1.1174403887235052</v>
      </c>
      <c r="BC275" s="64">
        <f t="shared" ca="1" si="158"/>
        <v>-145.97975366727684</v>
      </c>
      <c r="BE275" s="52" t="str">
        <f t="shared" ca="1" si="159"/>
        <v/>
      </c>
      <c r="BF275" s="52" t="str">
        <f t="shared" ca="1" si="160"/>
        <v/>
      </c>
      <c r="BG275" s="52">
        <f t="shared" ca="1" si="170"/>
        <v>14.199999999999951</v>
      </c>
      <c r="BH275" s="52" t="str">
        <f t="shared" ca="1" si="171"/>
        <v/>
      </c>
    </row>
    <row r="276" spans="19:60">
      <c r="S276" s="68">
        <f t="shared" si="183"/>
        <v>7</v>
      </c>
      <c r="T276" s="69">
        <f t="shared" si="183"/>
        <v>2</v>
      </c>
      <c r="U276" s="70">
        <f t="shared" si="161"/>
        <v>3</v>
      </c>
      <c r="V276" s="68">
        <f t="shared" si="182"/>
        <v>4</v>
      </c>
      <c r="W276" s="70">
        <f t="shared" si="182"/>
        <v>7</v>
      </c>
      <c r="X276" s="71">
        <f t="shared" si="182"/>
        <v>0.42857142857142855</v>
      </c>
      <c r="Y276" s="71">
        <f t="shared" si="182"/>
        <v>0.5</v>
      </c>
      <c r="Z276" s="69">
        <f t="shared" si="182"/>
        <v>10000</v>
      </c>
      <c r="AA276" s="69">
        <f t="shared" ca="1" si="182"/>
        <v>9931.0583880213599</v>
      </c>
      <c r="AB276" s="69">
        <f t="shared" ca="1" si="163"/>
        <v>-68.94161197864014</v>
      </c>
      <c r="AC276" s="69">
        <f t="shared" ca="1" si="179"/>
        <v>109.36631130634518</v>
      </c>
      <c r="AD276" s="73">
        <f t="shared" si="173"/>
        <v>14.099999999999952</v>
      </c>
      <c r="AE276" s="69">
        <f t="shared" si="184"/>
        <v>0.70000000000000007</v>
      </c>
      <c r="AF276" s="69">
        <f t="shared" si="184"/>
        <v>6.3000000000000007</v>
      </c>
      <c r="AG276" s="78">
        <f t="shared" si="184"/>
        <v>200</v>
      </c>
      <c r="AH276" s="60">
        <f t="shared" si="184"/>
        <v>50</v>
      </c>
      <c r="AI276" s="60">
        <f t="shared" si="184"/>
        <v>315.00000000000006</v>
      </c>
      <c r="AJ276" s="60">
        <f t="shared" si="184"/>
        <v>10315</v>
      </c>
      <c r="AK276" s="60">
        <f t="shared" si="184"/>
        <v>348.94161197863974</v>
      </c>
      <c r="AL276" s="60">
        <f t="shared" si="184"/>
        <v>6.9788322395727951</v>
      </c>
      <c r="AM276" s="60">
        <f t="shared" ca="1" si="184"/>
        <v>-453.13869257757176</v>
      </c>
      <c r="AN276" s="60">
        <f t="shared" ca="1" si="184"/>
        <v>-453.13869257757176</v>
      </c>
      <c r="AO276" s="60">
        <f t="shared" ca="1" si="184"/>
        <v>453.13869257757176</v>
      </c>
      <c r="AP276" s="63">
        <f t="shared" si="147"/>
        <v>35</v>
      </c>
      <c r="AQ276" s="62">
        <f t="shared" si="148"/>
        <v>1.5445980311753775</v>
      </c>
      <c r="AR276" s="62">
        <f t="shared" si="149"/>
        <v>77.229901558768873</v>
      </c>
      <c r="AS276" s="62">
        <f t="shared" si="150"/>
        <v>154.45980311753775</v>
      </c>
      <c r="AT276" s="62">
        <f t="shared" si="151"/>
        <v>-77.229901558768873</v>
      </c>
      <c r="AU276" s="62">
        <f t="shared" si="152"/>
        <v>231.68970467630663</v>
      </c>
      <c r="AV276" s="62">
        <f t="shared" si="153"/>
        <v>-308.91960623507549</v>
      </c>
      <c r="AW276" s="63">
        <f t="shared" si="167"/>
        <v>-77.229901558768859</v>
      </c>
      <c r="AX276" s="61" t="str">
        <f t="shared" ca="1" si="155"/>
        <v/>
      </c>
      <c r="AY276" s="69">
        <f t="shared" ca="1" si="168"/>
        <v>9861.8613074224286</v>
      </c>
      <c r="AZ276" s="51">
        <f t="shared" si="156"/>
        <v>540.60931091138207</v>
      </c>
      <c r="BA276" s="55">
        <f t="shared" ca="1" si="157"/>
        <v>5.4436223188804728E-2</v>
      </c>
      <c r="BB276" s="55">
        <f t="shared" ca="1" si="169"/>
        <v>-1.12022187097535</v>
      </c>
      <c r="BC276" s="64">
        <f t="shared" ca="1" si="158"/>
        <v>-146.171513537409</v>
      </c>
      <c r="BE276" s="52" t="str">
        <f t="shared" ca="1" si="159"/>
        <v/>
      </c>
      <c r="BF276" s="52" t="str">
        <f t="shared" ca="1" si="160"/>
        <v/>
      </c>
      <c r="BG276" s="52">
        <f t="shared" ca="1" si="170"/>
        <v>14.099999999999952</v>
      </c>
      <c r="BH276" s="52" t="str">
        <f t="shared" ca="1" si="171"/>
        <v/>
      </c>
    </row>
    <row r="277" spans="19:60">
      <c r="S277" s="68">
        <f t="shared" si="183"/>
        <v>7</v>
      </c>
      <c r="T277" s="69">
        <f t="shared" si="183"/>
        <v>2</v>
      </c>
      <c r="U277" s="70">
        <f t="shared" si="161"/>
        <v>3</v>
      </c>
      <c r="V277" s="68">
        <f t="shared" si="182"/>
        <v>4</v>
      </c>
      <c r="W277" s="70">
        <f t="shared" si="182"/>
        <v>7</v>
      </c>
      <c r="X277" s="71">
        <f t="shared" si="182"/>
        <v>0.42857142857142855</v>
      </c>
      <c r="Y277" s="71">
        <f t="shared" si="182"/>
        <v>0.5</v>
      </c>
      <c r="Z277" s="69">
        <f t="shared" si="182"/>
        <v>10000</v>
      </c>
      <c r="AA277" s="69">
        <f t="shared" ca="1" si="182"/>
        <v>9931.0583880213599</v>
      </c>
      <c r="AB277" s="69">
        <f t="shared" ca="1" si="163"/>
        <v>-68.94161197864014</v>
      </c>
      <c r="AC277" s="69">
        <f t="shared" ca="1" si="179"/>
        <v>109.36631130634518</v>
      </c>
      <c r="AD277" s="73">
        <f t="shared" si="173"/>
        <v>13.999999999999952</v>
      </c>
      <c r="AE277" s="69">
        <f t="shared" si="184"/>
        <v>0.70000000000000007</v>
      </c>
      <c r="AF277" s="69">
        <f t="shared" si="184"/>
        <v>6.3000000000000007</v>
      </c>
      <c r="AG277" s="78">
        <f t="shared" si="184"/>
        <v>200</v>
      </c>
      <c r="AH277" s="60">
        <f t="shared" si="184"/>
        <v>50</v>
      </c>
      <c r="AI277" s="60">
        <f t="shared" si="184"/>
        <v>315.00000000000006</v>
      </c>
      <c r="AJ277" s="60">
        <f t="shared" si="184"/>
        <v>10315</v>
      </c>
      <c r="AK277" s="60">
        <f t="shared" si="184"/>
        <v>348.94161197863974</v>
      </c>
      <c r="AL277" s="60">
        <f t="shared" si="184"/>
        <v>6.9788322395727951</v>
      </c>
      <c r="AM277" s="60">
        <f t="shared" ca="1" si="184"/>
        <v>-453.13869257757176</v>
      </c>
      <c r="AN277" s="60">
        <f t="shared" ca="1" si="184"/>
        <v>-453.13869257757176</v>
      </c>
      <c r="AO277" s="60">
        <f t="shared" ca="1" si="184"/>
        <v>453.13869257757176</v>
      </c>
      <c r="AP277" s="63">
        <f t="shared" si="147"/>
        <v>35</v>
      </c>
      <c r="AQ277" s="62">
        <f t="shared" si="148"/>
        <v>1.5484880171123443</v>
      </c>
      <c r="AR277" s="62">
        <f t="shared" si="149"/>
        <v>77.424400855617222</v>
      </c>
      <c r="AS277" s="62">
        <f t="shared" si="150"/>
        <v>154.84880171123444</v>
      </c>
      <c r="AT277" s="62">
        <f t="shared" si="151"/>
        <v>-77.424400855617222</v>
      </c>
      <c r="AU277" s="62">
        <f t="shared" si="152"/>
        <v>232.27320256685167</v>
      </c>
      <c r="AV277" s="62">
        <f t="shared" si="153"/>
        <v>-309.69760342246889</v>
      </c>
      <c r="AW277" s="63">
        <f t="shared" si="167"/>
        <v>-77.424400855617222</v>
      </c>
      <c r="AX277" s="61" t="str">
        <f t="shared" ca="1" si="155"/>
        <v/>
      </c>
      <c r="AY277" s="69">
        <f t="shared" ca="1" si="168"/>
        <v>9861.8613074224286</v>
      </c>
      <c r="AZ277" s="51">
        <f t="shared" si="156"/>
        <v>541.97080598932052</v>
      </c>
      <c r="BA277" s="55">
        <f t="shared" ca="1" si="157"/>
        <v>5.457331784928731E-2</v>
      </c>
      <c r="BB277" s="55">
        <f t="shared" ca="1" si="169"/>
        <v>-1.1230430886879359</v>
      </c>
      <c r="BC277" s="64">
        <f t="shared" ca="1" si="158"/>
        <v>-146.36601283425736</v>
      </c>
      <c r="BE277" s="52" t="str">
        <f t="shared" ca="1" si="159"/>
        <v/>
      </c>
      <c r="BF277" s="52" t="str">
        <f t="shared" ca="1" si="160"/>
        <v/>
      </c>
      <c r="BG277" s="52">
        <f t="shared" ca="1" si="170"/>
        <v>13.999999999999952</v>
      </c>
      <c r="BH277" s="52" t="str">
        <f t="shared" ca="1" si="171"/>
        <v/>
      </c>
    </row>
    <row r="278" spans="19:60">
      <c r="S278" s="68">
        <f t="shared" si="183"/>
        <v>7</v>
      </c>
      <c r="T278" s="69">
        <f t="shared" si="183"/>
        <v>2</v>
      </c>
      <c r="U278" s="70">
        <f t="shared" si="161"/>
        <v>3</v>
      </c>
      <c r="V278" s="68">
        <f t="shared" si="182"/>
        <v>4</v>
      </c>
      <c r="W278" s="70">
        <f t="shared" si="182"/>
        <v>7</v>
      </c>
      <c r="X278" s="71">
        <f t="shared" si="182"/>
        <v>0.42857142857142855</v>
      </c>
      <c r="Y278" s="71">
        <f t="shared" si="182"/>
        <v>0.5</v>
      </c>
      <c r="Z278" s="69">
        <f t="shared" si="182"/>
        <v>10000</v>
      </c>
      <c r="AA278" s="69">
        <f t="shared" ca="1" si="182"/>
        <v>9931.0583880213599</v>
      </c>
      <c r="AB278" s="69">
        <f t="shared" ca="1" si="163"/>
        <v>-68.94161197864014</v>
      </c>
      <c r="AC278" s="69">
        <f t="shared" ca="1" si="179"/>
        <v>109.36631130634518</v>
      </c>
      <c r="AD278" s="73">
        <f t="shared" si="173"/>
        <v>13.899999999999952</v>
      </c>
      <c r="AE278" s="69">
        <f t="shared" si="184"/>
        <v>0.70000000000000007</v>
      </c>
      <c r="AF278" s="69">
        <f t="shared" si="184"/>
        <v>6.3000000000000007</v>
      </c>
      <c r="AG278" s="78">
        <f t="shared" si="184"/>
        <v>200</v>
      </c>
      <c r="AH278" s="60">
        <f t="shared" si="184"/>
        <v>50</v>
      </c>
      <c r="AI278" s="60">
        <f t="shared" si="184"/>
        <v>315.00000000000006</v>
      </c>
      <c r="AJ278" s="60">
        <f t="shared" si="184"/>
        <v>10315</v>
      </c>
      <c r="AK278" s="60">
        <f t="shared" si="184"/>
        <v>348.94161197863974</v>
      </c>
      <c r="AL278" s="60">
        <f t="shared" si="184"/>
        <v>6.9788322395727951</v>
      </c>
      <c r="AM278" s="60">
        <f t="shared" ca="1" si="184"/>
        <v>-453.13869257757176</v>
      </c>
      <c r="AN278" s="60">
        <f t="shared" ca="1" si="184"/>
        <v>-453.13869257757176</v>
      </c>
      <c r="AO278" s="60">
        <f t="shared" ca="1" si="184"/>
        <v>453.13869257757176</v>
      </c>
      <c r="AP278" s="63">
        <f t="shared" si="147"/>
        <v>35</v>
      </c>
      <c r="AQ278" s="62">
        <f t="shared" si="148"/>
        <v>1.5524339740699871</v>
      </c>
      <c r="AR278" s="62">
        <f t="shared" si="149"/>
        <v>77.621698703499348</v>
      </c>
      <c r="AS278" s="62">
        <f t="shared" si="150"/>
        <v>155.2433974069987</v>
      </c>
      <c r="AT278" s="62">
        <f t="shared" si="151"/>
        <v>-77.621698703499348</v>
      </c>
      <c r="AU278" s="62">
        <f t="shared" si="152"/>
        <v>232.86509611049803</v>
      </c>
      <c r="AV278" s="62">
        <f t="shared" si="153"/>
        <v>-310.48679481399739</v>
      </c>
      <c r="AW278" s="63">
        <f t="shared" si="167"/>
        <v>-77.621698703499362</v>
      </c>
      <c r="AX278" s="61" t="str">
        <f t="shared" ca="1" si="155"/>
        <v/>
      </c>
      <c r="AY278" s="69">
        <f t="shared" ca="1" si="168"/>
        <v>9861.8613074224286</v>
      </c>
      <c r="AZ278" s="51">
        <f t="shared" si="156"/>
        <v>543.35189092449548</v>
      </c>
      <c r="BA278" s="55">
        <f t="shared" ca="1" si="157"/>
        <v>5.4712385094812799E-2</v>
      </c>
      <c r="BB278" s="55">
        <f t="shared" ca="1" si="169"/>
        <v>-1.1259048994611343</v>
      </c>
      <c r="BC278" s="64">
        <f t="shared" ca="1" si="158"/>
        <v>-146.5633106821395</v>
      </c>
      <c r="BE278" s="52" t="str">
        <f t="shared" ca="1" si="159"/>
        <v/>
      </c>
      <c r="BF278" s="52" t="str">
        <f t="shared" ca="1" si="160"/>
        <v/>
      </c>
      <c r="BG278" s="52">
        <f t="shared" ca="1" si="170"/>
        <v>13.899999999999952</v>
      </c>
      <c r="BH278" s="52" t="str">
        <f t="shared" ca="1" si="171"/>
        <v/>
      </c>
    </row>
    <row r="279" spans="19:60">
      <c r="S279" s="68">
        <f t="shared" si="183"/>
        <v>7</v>
      </c>
      <c r="T279" s="69">
        <f t="shared" si="183"/>
        <v>2</v>
      </c>
      <c r="U279" s="70">
        <f t="shared" si="161"/>
        <v>3</v>
      </c>
      <c r="V279" s="68">
        <f t="shared" si="182"/>
        <v>4</v>
      </c>
      <c r="W279" s="70">
        <f t="shared" si="182"/>
        <v>7</v>
      </c>
      <c r="X279" s="71">
        <f t="shared" si="182"/>
        <v>0.42857142857142855</v>
      </c>
      <c r="Y279" s="71">
        <f t="shared" si="182"/>
        <v>0.5</v>
      </c>
      <c r="Z279" s="69">
        <f t="shared" si="182"/>
        <v>10000</v>
      </c>
      <c r="AA279" s="69">
        <f t="shared" ca="1" si="182"/>
        <v>9931.0583880213599</v>
      </c>
      <c r="AB279" s="69">
        <f t="shared" ca="1" si="163"/>
        <v>-68.94161197864014</v>
      </c>
      <c r="AC279" s="69">
        <f t="shared" ca="1" si="179"/>
        <v>109.36631130634518</v>
      </c>
      <c r="AD279" s="73">
        <f t="shared" si="173"/>
        <v>13.799999999999953</v>
      </c>
      <c r="AE279" s="69">
        <f t="shared" si="184"/>
        <v>0.70000000000000007</v>
      </c>
      <c r="AF279" s="69">
        <f t="shared" si="184"/>
        <v>6.3000000000000007</v>
      </c>
      <c r="AG279" s="78">
        <f t="shared" si="184"/>
        <v>200</v>
      </c>
      <c r="AH279" s="60">
        <f t="shared" si="184"/>
        <v>50</v>
      </c>
      <c r="AI279" s="60">
        <f t="shared" si="184"/>
        <v>315.00000000000006</v>
      </c>
      <c r="AJ279" s="60">
        <f t="shared" si="184"/>
        <v>10315</v>
      </c>
      <c r="AK279" s="60">
        <f t="shared" si="184"/>
        <v>348.94161197863974</v>
      </c>
      <c r="AL279" s="60">
        <f t="shared" si="184"/>
        <v>6.9788322395727951</v>
      </c>
      <c r="AM279" s="60">
        <f t="shared" ca="1" si="184"/>
        <v>-453.13869257757176</v>
      </c>
      <c r="AN279" s="60">
        <f t="shared" ca="1" si="184"/>
        <v>-453.13869257757176</v>
      </c>
      <c r="AO279" s="60">
        <f t="shared" ca="1" si="184"/>
        <v>453.13869257757176</v>
      </c>
      <c r="AP279" s="63">
        <f t="shared" si="147"/>
        <v>35</v>
      </c>
      <c r="AQ279" s="62">
        <f t="shared" si="148"/>
        <v>1.5564371188096247</v>
      </c>
      <c r="AR279" s="62">
        <f t="shared" si="149"/>
        <v>77.821855940481228</v>
      </c>
      <c r="AS279" s="62">
        <f t="shared" si="150"/>
        <v>155.64371188096246</v>
      </c>
      <c r="AT279" s="62">
        <f t="shared" si="151"/>
        <v>-77.821855940481228</v>
      </c>
      <c r="AU279" s="62">
        <f t="shared" si="152"/>
        <v>233.4655678214437</v>
      </c>
      <c r="AV279" s="62">
        <f t="shared" si="153"/>
        <v>-311.28742376192491</v>
      </c>
      <c r="AW279" s="63">
        <f t="shared" si="167"/>
        <v>-77.821855940481214</v>
      </c>
      <c r="AX279" s="61" t="str">
        <f t="shared" ca="1" si="155"/>
        <v/>
      </c>
      <c r="AY279" s="69">
        <f t="shared" ca="1" si="168"/>
        <v>9861.8613074224286</v>
      </c>
      <c r="AZ279" s="51">
        <f t="shared" si="156"/>
        <v>544.75299158336861</v>
      </c>
      <c r="BA279" s="55">
        <f t="shared" ca="1" si="157"/>
        <v>5.4853467807664744E-2</v>
      </c>
      <c r="BB279" s="55">
        <f t="shared" ca="1" si="169"/>
        <v>-1.1288081857527845</v>
      </c>
      <c r="BC279" s="64">
        <f t="shared" ca="1" si="158"/>
        <v>-146.76346791912135</v>
      </c>
      <c r="BE279" s="52" t="str">
        <f t="shared" ca="1" si="159"/>
        <v/>
      </c>
      <c r="BF279" s="52" t="str">
        <f t="shared" ca="1" si="160"/>
        <v/>
      </c>
      <c r="BG279" s="52">
        <f t="shared" ca="1" si="170"/>
        <v>13.799999999999953</v>
      </c>
      <c r="BH279" s="52" t="str">
        <f t="shared" ca="1" si="171"/>
        <v/>
      </c>
    </row>
    <row r="280" spans="19:60">
      <c r="S280" s="68">
        <f t="shared" si="183"/>
        <v>7</v>
      </c>
      <c r="T280" s="69">
        <f t="shared" si="183"/>
        <v>2</v>
      </c>
      <c r="U280" s="70">
        <f t="shared" si="161"/>
        <v>3</v>
      </c>
      <c r="V280" s="68">
        <f t="shared" si="182"/>
        <v>4</v>
      </c>
      <c r="W280" s="70">
        <f t="shared" si="182"/>
        <v>7</v>
      </c>
      <c r="X280" s="71">
        <f t="shared" si="182"/>
        <v>0.42857142857142855</v>
      </c>
      <c r="Y280" s="71">
        <f t="shared" si="182"/>
        <v>0.5</v>
      </c>
      <c r="Z280" s="69">
        <f t="shared" si="182"/>
        <v>10000</v>
      </c>
      <c r="AA280" s="69">
        <f t="shared" ca="1" si="182"/>
        <v>9931.0583880213599</v>
      </c>
      <c r="AB280" s="69">
        <f t="shared" ca="1" si="163"/>
        <v>-68.94161197864014</v>
      </c>
      <c r="AC280" s="69">
        <f t="shared" ca="1" si="179"/>
        <v>109.36631130634518</v>
      </c>
      <c r="AD280" s="73">
        <f t="shared" si="173"/>
        <v>13.699999999999953</v>
      </c>
      <c r="AE280" s="69">
        <f t="shared" si="184"/>
        <v>0.70000000000000007</v>
      </c>
      <c r="AF280" s="69">
        <f t="shared" si="184"/>
        <v>6.3000000000000007</v>
      </c>
      <c r="AG280" s="78">
        <f t="shared" si="184"/>
        <v>200</v>
      </c>
      <c r="AH280" s="60">
        <f t="shared" si="184"/>
        <v>50</v>
      </c>
      <c r="AI280" s="60">
        <f t="shared" si="184"/>
        <v>315.00000000000006</v>
      </c>
      <c r="AJ280" s="60">
        <f t="shared" si="184"/>
        <v>10315</v>
      </c>
      <c r="AK280" s="60">
        <f t="shared" si="184"/>
        <v>348.94161197863974</v>
      </c>
      <c r="AL280" s="60">
        <f t="shared" si="184"/>
        <v>6.9788322395727951</v>
      </c>
      <c r="AM280" s="60">
        <f t="shared" ca="1" si="184"/>
        <v>-453.13869257757176</v>
      </c>
      <c r="AN280" s="60">
        <f t="shared" ca="1" si="184"/>
        <v>-453.13869257757176</v>
      </c>
      <c r="AO280" s="60">
        <f t="shared" ca="1" si="184"/>
        <v>453.13869257757176</v>
      </c>
      <c r="AP280" s="63">
        <f t="shared" si="147"/>
        <v>35</v>
      </c>
      <c r="AQ280" s="62">
        <f t="shared" si="148"/>
        <v>1.5604987036184541</v>
      </c>
      <c r="AR280" s="62">
        <f t="shared" si="149"/>
        <v>78.024935180922711</v>
      </c>
      <c r="AS280" s="62">
        <f t="shared" si="150"/>
        <v>156.04987036184542</v>
      </c>
      <c r="AT280" s="62">
        <f t="shared" si="151"/>
        <v>-78.024935180922711</v>
      </c>
      <c r="AU280" s="62">
        <f t="shared" si="152"/>
        <v>234.07480554276813</v>
      </c>
      <c r="AV280" s="62">
        <f t="shared" si="153"/>
        <v>-312.09974072369084</v>
      </c>
      <c r="AW280" s="63">
        <f t="shared" si="167"/>
        <v>-78.024935180922711</v>
      </c>
      <c r="AX280" s="61" t="str">
        <f t="shared" ca="1" si="155"/>
        <v/>
      </c>
      <c r="AY280" s="69">
        <f t="shared" ca="1" si="168"/>
        <v>9861.8613074224286</v>
      </c>
      <c r="AZ280" s="51">
        <f t="shared" si="156"/>
        <v>546.17454626645895</v>
      </c>
      <c r="BA280" s="55">
        <f t="shared" ca="1" si="157"/>
        <v>5.4996610122164176E-2</v>
      </c>
      <c r="BB280" s="55">
        <f t="shared" ca="1" si="169"/>
        <v>-1.1317538557859195</v>
      </c>
      <c r="BC280" s="64">
        <f t="shared" ca="1" si="158"/>
        <v>-146.96654715956285</v>
      </c>
      <c r="BE280" s="52" t="str">
        <f t="shared" ca="1" si="159"/>
        <v/>
      </c>
      <c r="BF280" s="52" t="str">
        <f t="shared" ca="1" si="160"/>
        <v/>
      </c>
      <c r="BG280" s="52">
        <f t="shared" ca="1" si="170"/>
        <v>13.699999999999953</v>
      </c>
      <c r="BH280" s="52" t="str">
        <f t="shared" ca="1" si="171"/>
        <v/>
      </c>
    </row>
    <row r="281" spans="19:60">
      <c r="S281" s="68">
        <f t="shared" si="183"/>
        <v>7</v>
      </c>
      <c r="T281" s="69">
        <f t="shared" si="183"/>
        <v>2</v>
      </c>
      <c r="U281" s="70">
        <f t="shared" si="161"/>
        <v>3</v>
      </c>
      <c r="V281" s="68">
        <f t="shared" si="182"/>
        <v>4</v>
      </c>
      <c r="W281" s="70">
        <f t="shared" si="182"/>
        <v>7</v>
      </c>
      <c r="X281" s="71">
        <f t="shared" si="182"/>
        <v>0.42857142857142855</v>
      </c>
      <c r="Y281" s="71">
        <f t="shared" si="182"/>
        <v>0.5</v>
      </c>
      <c r="Z281" s="69">
        <f t="shared" si="182"/>
        <v>10000</v>
      </c>
      <c r="AA281" s="69">
        <f t="shared" ca="1" si="182"/>
        <v>9931.0583880213599</v>
      </c>
      <c r="AB281" s="69">
        <f t="shared" ca="1" si="163"/>
        <v>-68.94161197864014</v>
      </c>
      <c r="AC281" s="69">
        <f t="shared" ca="1" si="179"/>
        <v>109.36631130634518</v>
      </c>
      <c r="AD281" s="73">
        <f t="shared" si="173"/>
        <v>13.599999999999953</v>
      </c>
      <c r="AE281" s="69">
        <f t="shared" si="184"/>
        <v>0.70000000000000007</v>
      </c>
      <c r="AF281" s="69">
        <f t="shared" si="184"/>
        <v>6.3000000000000007</v>
      </c>
      <c r="AG281" s="78">
        <f t="shared" si="184"/>
        <v>200</v>
      </c>
      <c r="AH281" s="60">
        <f t="shared" si="184"/>
        <v>50</v>
      </c>
      <c r="AI281" s="60">
        <f t="shared" si="184"/>
        <v>315.00000000000006</v>
      </c>
      <c r="AJ281" s="60">
        <f t="shared" si="184"/>
        <v>10315</v>
      </c>
      <c r="AK281" s="60">
        <f t="shared" si="184"/>
        <v>348.94161197863974</v>
      </c>
      <c r="AL281" s="60">
        <f t="shared" si="184"/>
        <v>6.9788322395727951</v>
      </c>
      <c r="AM281" s="60">
        <f t="shared" ca="1" si="184"/>
        <v>-453.13869257757176</v>
      </c>
      <c r="AN281" s="60">
        <f t="shared" ca="1" si="184"/>
        <v>-453.13869257757176</v>
      </c>
      <c r="AO281" s="60">
        <f t="shared" ca="1" si="184"/>
        <v>453.13869257757176</v>
      </c>
      <c r="AP281" s="63">
        <f t="shared" ref="AP281:AP344" si="185">AE281*AH281</f>
        <v>35</v>
      </c>
      <c r="AQ281" s="62">
        <f t="shared" ref="AQ281:AQ344" si="186">IF(AL281=0,1,(1+(AL281+AE281)/(AD281*(T281-1))))</f>
        <v>1.5646200176156486</v>
      </c>
      <c r="AR281" s="62">
        <f t="shared" ref="AR281:AR344" si="187">IF(AQ281&lt;=0,AH281,AQ281*AH281)</f>
        <v>78.231000880782432</v>
      </c>
      <c r="AS281" s="62">
        <f t="shared" ref="AS281:AS344" si="188">(T281*AR281)</f>
        <v>156.46200176156486</v>
      </c>
      <c r="AT281" s="62">
        <f t="shared" ref="AT281:AT344" si="189">-AR281</f>
        <v>-78.231000880782432</v>
      </c>
      <c r="AU281" s="62">
        <f t="shared" ref="AU281:AU344" si="190">(AS281+AT281)*U281</f>
        <v>234.6930026423473</v>
      </c>
      <c r="AV281" s="62">
        <f t="shared" ref="AV281:AV344" si="191">AT281*V281</f>
        <v>-312.92400352312973</v>
      </c>
      <c r="AW281" s="63">
        <f t="shared" si="167"/>
        <v>-78.231000880782432</v>
      </c>
      <c r="AX281" s="61" t="str">
        <f t="shared" ref="AX281:AX344" ca="1" si="192">IF(AY281+AW281&gt;AJ281,"VINTO","")</f>
        <v/>
      </c>
      <c r="AY281" s="69">
        <f t="shared" ca="1" si="168"/>
        <v>9861.8613074224286</v>
      </c>
      <c r="AZ281" s="51">
        <f t="shared" ref="AZ281:AZ344" si="193">AR281*W281</f>
        <v>547.61700616547705</v>
      </c>
      <c r="BA281" s="55">
        <f t="shared" ref="BA281:BA344" ca="1" si="194">IFERROR(AZ281/AA281,0)</f>
        <v>5.5141857470700356E-2</v>
      </c>
      <c r="BB281" s="55">
        <f t="shared" ca="1" si="169"/>
        <v>-1.1347428444960117</v>
      </c>
      <c r="BC281" s="64">
        <f t="shared" ref="BC281:BC344" ca="1" si="195">AW281+AB281</f>
        <v>-147.17261285942257</v>
      </c>
      <c r="BE281" s="52" t="str">
        <f t="shared" ref="BE281:BE344" ca="1" si="196">IF(((AR281-AC281)/AC281)&gt;=BE$4,AD281,"")</f>
        <v/>
      </c>
      <c r="BF281" s="52" t="str">
        <f t="shared" ref="BF281:BF344" ca="1" si="197">IF(AX281="","",AD281)</f>
        <v/>
      </c>
      <c r="BG281" s="52">
        <f t="shared" ca="1" si="170"/>
        <v>13.599999999999953</v>
      </c>
      <c r="BH281" s="52" t="str">
        <f t="shared" ca="1" si="171"/>
        <v/>
      </c>
    </row>
    <row r="282" spans="19:60">
      <c r="S282" s="68">
        <f t="shared" si="183"/>
        <v>7</v>
      </c>
      <c r="T282" s="69">
        <f t="shared" si="183"/>
        <v>2</v>
      </c>
      <c r="U282" s="70">
        <f t="shared" ref="U282:U345" si="198">ROUND((1/T282)*S282,0)-1</f>
        <v>3</v>
      </c>
      <c r="V282" s="68">
        <f t="shared" ref="V282:AA297" si="199">V281</f>
        <v>4</v>
      </c>
      <c r="W282" s="70">
        <f t="shared" si="199"/>
        <v>7</v>
      </c>
      <c r="X282" s="71">
        <f t="shared" si="199"/>
        <v>0.42857142857142855</v>
      </c>
      <c r="Y282" s="71">
        <f t="shared" si="199"/>
        <v>0.5</v>
      </c>
      <c r="Z282" s="69">
        <f t="shared" si="199"/>
        <v>10000</v>
      </c>
      <c r="AA282" s="69">
        <f t="shared" ca="1" si="199"/>
        <v>9931.0583880213599</v>
      </c>
      <c r="AB282" s="69">
        <f t="shared" ref="AB282:AB345" ca="1" si="200">AA282-Z282</f>
        <v>-68.94161197864014</v>
      </c>
      <c r="AC282" s="69">
        <f t="shared" ref="AC282:AC313" ca="1" si="201">AC281</f>
        <v>109.36631130634518</v>
      </c>
      <c r="AD282" s="73">
        <f t="shared" si="173"/>
        <v>13.499999999999954</v>
      </c>
      <c r="AE282" s="69">
        <f t="shared" si="184"/>
        <v>0.70000000000000007</v>
      </c>
      <c r="AF282" s="69">
        <f t="shared" si="184"/>
        <v>6.3000000000000007</v>
      </c>
      <c r="AG282" s="78">
        <f t="shared" si="184"/>
        <v>200</v>
      </c>
      <c r="AH282" s="60">
        <f t="shared" si="184"/>
        <v>50</v>
      </c>
      <c r="AI282" s="60">
        <f t="shared" si="184"/>
        <v>315.00000000000006</v>
      </c>
      <c r="AJ282" s="60">
        <f t="shared" si="184"/>
        <v>10315</v>
      </c>
      <c r="AK282" s="60">
        <f t="shared" si="184"/>
        <v>348.94161197863974</v>
      </c>
      <c r="AL282" s="60">
        <f t="shared" si="184"/>
        <v>6.9788322395727951</v>
      </c>
      <c r="AM282" s="60">
        <f t="shared" ca="1" si="184"/>
        <v>-453.13869257757176</v>
      </c>
      <c r="AN282" s="60">
        <f t="shared" ca="1" si="184"/>
        <v>-453.13869257757176</v>
      </c>
      <c r="AO282" s="60">
        <f t="shared" ca="1" si="184"/>
        <v>453.13869257757176</v>
      </c>
      <c r="AP282" s="63">
        <f t="shared" si="185"/>
        <v>35</v>
      </c>
      <c r="AQ282" s="62">
        <f t="shared" si="186"/>
        <v>1.5688023881165054</v>
      </c>
      <c r="AR282" s="62">
        <f t="shared" si="187"/>
        <v>78.440119405825271</v>
      </c>
      <c r="AS282" s="62">
        <f t="shared" si="188"/>
        <v>156.88023881165054</v>
      </c>
      <c r="AT282" s="62">
        <f t="shared" si="189"/>
        <v>-78.440119405825271</v>
      </c>
      <c r="AU282" s="62">
        <f t="shared" si="190"/>
        <v>235.32035821747581</v>
      </c>
      <c r="AV282" s="62">
        <f t="shared" si="191"/>
        <v>-313.76047762330109</v>
      </c>
      <c r="AW282" s="63">
        <f t="shared" ref="AW282:AW345" si="202">SUM(AU282:AV282)</f>
        <v>-78.440119405825271</v>
      </c>
      <c r="AX282" s="61" t="str">
        <f t="shared" ca="1" si="192"/>
        <v/>
      </c>
      <c r="AY282" s="69">
        <f t="shared" ref="AY282:AY345" ca="1" si="203">AY281</f>
        <v>9861.8613074224286</v>
      </c>
      <c r="AZ282" s="51">
        <f t="shared" si="193"/>
        <v>549.0808358407769</v>
      </c>
      <c r="BA282" s="55">
        <f t="shared" ca="1" si="194"/>
        <v>5.5289256631807442E-2</v>
      </c>
      <c r="BB282" s="55">
        <f t="shared" ref="BB282:BB345" ca="1" si="204">IFERROR(AW282/ABS(AB282),0)</f>
        <v>-1.1377761145203278</v>
      </c>
      <c r="BC282" s="64">
        <f t="shared" ca="1" si="195"/>
        <v>-147.38173138446541</v>
      </c>
      <c r="BE282" s="52" t="str">
        <f t="shared" ca="1" si="196"/>
        <v/>
      </c>
      <c r="BF282" s="52" t="str">
        <f t="shared" ca="1" si="197"/>
        <v/>
      </c>
      <c r="BG282" s="52">
        <f t="shared" ref="BG282:BG345" ca="1" si="205">IF(BA282&lt;=BG$213,AD282,"")</f>
        <v>13.499999999999954</v>
      </c>
      <c r="BH282" s="52" t="str">
        <f t="shared" ref="BH282:BH345" ca="1" si="206">IF(BB282&gt;=BH$213,AD282,"")</f>
        <v/>
      </c>
    </row>
    <row r="283" spans="19:60">
      <c r="S283" s="68">
        <f t="shared" ref="S283:T298" si="207">S282</f>
        <v>7</v>
      </c>
      <c r="T283" s="69">
        <f t="shared" si="207"/>
        <v>2</v>
      </c>
      <c r="U283" s="70">
        <f t="shared" si="198"/>
        <v>3</v>
      </c>
      <c r="V283" s="68">
        <f t="shared" si="199"/>
        <v>4</v>
      </c>
      <c r="W283" s="70">
        <f t="shared" si="199"/>
        <v>7</v>
      </c>
      <c r="X283" s="71">
        <f t="shared" si="199"/>
        <v>0.42857142857142855</v>
      </c>
      <c r="Y283" s="71">
        <f t="shared" si="199"/>
        <v>0.5</v>
      </c>
      <c r="Z283" s="69">
        <f t="shared" si="199"/>
        <v>10000</v>
      </c>
      <c r="AA283" s="69">
        <f t="shared" ca="1" si="199"/>
        <v>9931.0583880213599</v>
      </c>
      <c r="AB283" s="69">
        <f t="shared" ca="1" si="200"/>
        <v>-68.94161197864014</v>
      </c>
      <c r="AC283" s="69">
        <f t="shared" ca="1" si="201"/>
        <v>109.36631130634518</v>
      </c>
      <c r="AD283" s="73">
        <f t="shared" ref="AD283:AD346" si="208">AD282-0.1</f>
        <v>13.399999999999954</v>
      </c>
      <c r="AE283" s="69">
        <f t="shared" ref="AE283:AO298" si="209">AE282</f>
        <v>0.70000000000000007</v>
      </c>
      <c r="AF283" s="69">
        <f t="shared" si="209"/>
        <v>6.3000000000000007</v>
      </c>
      <c r="AG283" s="78">
        <f t="shared" si="209"/>
        <v>200</v>
      </c>
      <c r="AH283" s="60">
        <f t="shared" si="209"/>
        <v>50</v>
      </c>
      <c r="AI283" s="60">
        <f t="shared" si="209"/>
        <v>315.00000000000006</v>
      </c>
      <c r="AJ283" s="60">
        <f t="shared" si="209"/>
        <v>10315</v>
      </c>
      <c r="AK283" s="60">
        <f t="shared" si="209"/>
        <v>348.94161197863974</v>
      </c>
      <c r="AL283" s="60">
        <f t="shared" si="209"/>
        <v>6.9788322395727951</v>
      </c>
      <c r="AM283" s="60">
        <f t="shared" ca="1" si="209"/>
        <v>-453.13869257757176</v>
      </c>
      <c r="AN283" s="60">
        <f t="shared" ca="1" si="209"/>
        <v>-453.13869257757176</v>
      </c>
      <c r="AO283" s="60">
        <f t="shared" ca="1" si="209"/>
        <v>453.13869257757176</v>
      </c>
      <c r="AP283" s="63">
        <f t="shared" si="185"/>
        <v>35</v>
      </c>
      <c r="AQ283" s="62">
        <f t="shared" si="186"/>
        <v>1.5730471820576732</v>
      </c>
      <c r="AR283" s="62">
        <f t="shared" si="187"/>
        <v>78.652359102883665</v>
      </c>
      <c r="AS283" s="62">
        <f t="shared" si="188"/>
        <v>157.30471820576733</v>
      </c>
      <c r="AT283" s="62">
        <f t="shared" si="189"/>
        <v>-78.652359102883665</v>
      </c>
      <c r="AU283" s="62">
        <f t="shared" si="190"/>
        <v>235.95707730865098</v>
      </c>
      <c r="AV283" s="62">
        <f t="shared" si="191"/>
        <v>-314.60943641153466</v>
      </c>
      <c r="AW283" s="63">
        <f t="shared" si="202"/>
        <v>-78.652359102883679</v>
      </c>
      <c r="AX283" s="61" t="str">
        <f t="shared" ca="1" si="192"/>
        <v/>
      </c>
      <c r="AY283" s="69">
        <f t="shared" ca="1" si="203"/>
        <v>9861.8613074224286</v>
      </c>
      <c r="AZ283" s="51">
        <f t="shared" si="193"/>
        <v>550.56651372018564</v>
      </c>
      <c r="BA283" s="55">
        <f t="shared" ca="1" si="194"/>
        <v>5.5438855780393731E-2</v>
      </c>
      <c r="BB283" s="55">
        <f t="shared" ca="1" si="204"/>
        <v>-1.1408546572315741</v>
      </c>
      <c r="BC283" s="64">
        <f t="shared" ca="1" si="195"/>
        <v>-147.59397108152382</v>
      </c>
      <c r="BE283" s="52" t="str">
        <f t="shared" ca="1" si="196"/>
        <v/>
      </c>
      <c r="BF283" s="52" t="str">
        <f t="shared" ca="1" si="197"/>
        <v/>
      </c>
      <c r="BG283" s="52">
        <f t="shared" ca="1" si="205"/>
        <v>13.399999999999954</v>
      </c>
      <c r="BH283" s="52" t="str">
        <f t="shared" ca="1" si="206"/>
        <v/>
      </c>
    </row>
    <row r="284" spans="19:60">
      <c r="S284" s="68">
        <f t="shared" si="207"/>
        <v>7</v>
      </c>
      <c r="T284" s="69">
        <f t="shared" si="207"/>
        <v>2</v>
      </c>
      <c r="U284" s="70">
        <f t="shared" si="198"/>
        <v>3</v>
      </c>
      <c r="V284" s="68">
        <f t="shared" si="199"/>
        <v>4</v>
      </c>
      <c r="W284" s="70">
        <f t="shared" si="199"/>
        <v>7</v>
      </c>
      <c r="X284" s="71">
        <f t="shared" si="199"/>
        <v>0.42857142857142855</v>
      </c>
      <c r="Y284" s="71">
        <f t="shared" si="199"/>
        <v>0.5</v>
      </c>
      <c r="Z284" s="69">
        <f t="shared" si="199"/>
        <v>10000</v>
      </c>
      <c r="AA284" s="69">
        <f t="shared" ca="1" si="199"/>
        <v>9931.0583880213599</v>
      </c>
      <c r="AB284" s="69">
        <f t="shared" ca="1" si="200"/>
        <v>-68.94161197864014</v>
      </c>
      <c r="AC284" s="69">
        <f t="shared" ca="1" si="201"/>
        <v>109.36631130634518</v>
      </c>
      <c r="AD284" s="73">
        <f t="shared" si="208"/>
        <v>13.299999999999955</v>
      </c>
      <c r="AE284" s="69">
        <f t="shared" si="209"/>
        <v>0.70000000000000007</v>
      </c>
      <c r="AF284" s="69">
        <f t="shared" si="209"/>
        <v>6.3000000000000007</v>
      </c>
      <c r="AG284" s="78">
        <f t="shared" si="209"/>
        <v>200</v>
      </c>
      <c r="AH284" s="60">
        <f t="shared" si="209"/>
        <v>50</v>
      </c>
      <c r="AI284" s="60">
        <f t="shared" si="209"/>
        <v>315.00000000000006</v>
      </c>
      <c r="AJ284" s="60">
        <f t="shared" si="209"/>
        <v>10315</v>
      </c>
      <c r="AK284" s="60">
        <f t="shared" si="209"/>
        <v>348.94161197863974</v>
      </c>
      <c r="AL284" s="60">
        <f t="shared" si="209"/>
        <v>6.9788322395727951</v>
      </c>
      <c r="AM284" s="60">
        <f t="shared" ca="1" si="209"/>
        <v>-453.13869257757176</v>
      </c>
      <c r="AN284" s="60">
        <f t="shared" ca="1" si="209"/>
        <v>-453.13869257757176</v>
      </c>
      <c r="AO284" s="60">
        <f t="shared" ca="1" si="209"/>
        <v>453.13869257757176</v>
      </c>
      <c r="AP284" s="63">
        <f t="shared" si="185"/>
        <v>35</v>
      </c>
      <c r="AQ284" s="62">
        <f t="shared" si="186"/>
        <v>1.5773558074866783</v>
      </c>
      <c r="AR284" s="62">
        <f t="shared" si="187"/>
        <v>78.867790374333907</v>
      </c>
      <c r="AS284" s="62">
        <f t="shared" si="188"/>
        <v>157.73558074866781</v>
      </c>
      <c r="AT284" s="62">
        <f t="shared" si="189"/>
        <v>-78.867790374333907</v>
      </c>
      <c r="AU284" s="62">
        <f t="shared" si="190"/>
        <v>236.60337112300172</v>
      </c>
      <c r="AV284" s="62">
        <f t="shared" si="191"/>
        <v>-315.47116149733563</v>
      </c>
      <c r="AW284" s="63">
        <f t="shared" si="202"/>
        <v>-78.867790374333907</v>
      </c>
      <c r="AX284" s="61" t="str">
        <f t="shared" ca="1" si="192"/>
        <v/>
      </c>
      <c r="AY284" s="69">
        <f t="shared" ca="1" si="203"/>
        <v>9861.8613074224286</v>
      </c>
      <c r="AZ284" s="51">
        <f t="shared" si="193"/>
        <v>552.07453262033732</v>
      </c>
      <c r="BA284" s="55">
        <f t="shared" ca="1" si="194"/>
        <v>5.5590704540236957E-2</v>
      </c>
      <c r="BB284" s="55">
        <f t="shared" ca="1" si="204"/>
        <v>-1.1439794938181769</v>
      </c>
      <c r="BC284" s="64">
        <f t="shared" ca="1" si="195"/>
        <v>-147.80940235297405</v>
      </c>
      <c r="BE284" s="52" t="str">
        <f t="shared" ca="1" si="196"/>
        <v/>
      </c>
      <c r="BF284" s="52" t="str">
        <f t="shared" ca="1" si="197"/>
        <v/>
      </c>
      <c r="BG284" s="52">
        <f t="shared" ca="1" si="205"/>
        <v>13.299999999999955</v>
      </c>
      <c r="BH284" s="52" t="str">
        <f t="shared" ca="1" si="206"/>
        <v/>
      </c>
    </row>
    <row r="285" spans="19:60">
      <c r="S285" s="68">
        <f t="shared" si="207"/>
        <v>7</v>
      </c>
      <c r="T285" s="69">
        <f t="shared" si="207"/>
        <v>2</v>
      </c>
      <c r="U285" s="70">
        <f t="shared" si="198"/>
        <v>3</v>
      </c>
      <c r="V285" s="68">
        <f t="shared" si="199"/>
        <v>4</v>
      </c>
      <c r="W285" s="70">
        <f t="shared" si="199"/>
        <v>7</v>
      </c>
      <c r="X285" s="71">
        <f t="shared" si="199"/>
        <v>0.42857142857142855</v>
      </c>
      <c r="Y285" s="71">
        <f t="shared" si="199"/>
        <v>0.5</v>
      </c>
      <c r="Z285" s="69">
        <f t="shared" si="199"/>
        <v>10000</v>
      </c>
      <c r="AA285" s="69">
        <f t="shared" ca="1" si="199"/>
        <v>9931.0583880213599</v>
      </c>
      <c r="AB285" s="69">
        <f t="shared" ca="1" si="200"/>
        <v>-68.94161197864014</v>
      </c>
      <c r="AC285" s="69">
        <f t="shared" ca="1" si="201"/>
        <v>109.36631130634518</v>
      </c>
      <c r="AD285" s="73">
        <f t="shared" si="208"/>
        <v>13.199999999999955</v>
      </c>
      <c r="AE285" s="69">
        <f t="shared" si="209"/>
        <v>0.70000000000000007</v>
      </c>
      <c r="AF285" s="69">
        <f t="shared" si="209"/>
        <v>6.3000000000000007</v>
      </c>
      <c r="AG285" s="78">
        <f t="shared" si="209"/>
        <v>200</v>
      </c>
      <c r="AH285" s="60">
        <f t="shared" si="209"/>
        <v>50</v>
      </c>
      <c r="AI285" s="60">
        <f t="shared" si="209"/>
        <v>315.00000000000006</v>
      </c>
      <c r="AJ285" s="60">
        <f t="shared" si="209"/>
        <v>10315</v>
      </c>
      <c r="AK285" s="60">
        <f t="shared" si="209"/>
        <v>348.94161197863974</v>
      </c>
      <c r="AL285" s="60">
        <f t="shared" si="209"/>
        <v>6.9788322395727951</v>
      </c>
      <c r="AM285" s="60">
        <f t="shared" ca="1" si="209"/>
        <v>-453.13869257757176</v>
      </c>
      <c r="AN285" s="60">
        <f t="shared" ca="1" si="209"/>
        <v>-453.13869257757176</v>
      </c>
      <c r="AO285" s="60">
        <f t="shared" ca="1" si="209"/>
        <v>453.13869257757176</v>
      </c>
      <c r="AP285" s="63">
        <f t="shared" si="185"/>
        <v>35</v>
      </c>
      <c r="AQ285" s="62">
        <f t="shared" si="186"/>
        <v>1.5817297151191532</v>
      </c>
      <c r="AR285" s="62">
        <f t="shared" si="187"/>
        <v>79.086485755957654</v>
      </c>
      <c r="AS285" s="62">
        <f t="shared" si="188"/>
        <v>158.17297151191531</v>
      </c>
      <c r="AT285" s="62">
        <f t="shared" si="189"/>
        <v>-79.086485755957654</v>
      </c>
      <c r="AU285" s="62">
        <f t="shared" si="190"/>
        <v>237.25945726787296</v>
      </c>
      <c r="AV285" s="62">
        <f t="shared" si="191"/>
        <v>-316.34594302383061</v>
      </c>
      <c r="AW285" s="63">
        <f t="shared" si="202"/>
        <v>-79.086485755957654</v>
      </c>
      <c r="AX285" s="61" t="str">
        <f t="shared" ca="1" si="192"/>
        <v/>
      </c>
      <c r="AY285" s="69">
        <f t="shared" ca="1" si="203"/>
        <v>9861.8613074224286</v>
      </c>
      <c r="AZ285" s="51">
        <f t="shared" si="193"/>
        <v>553.60540029170352</v>
      </c>
      <c r="BA285" s="55">
        <f t="shared" ca="1" si="194"/>
        <v>5.5744854038865692E-2</v>
      </c>
      <c r="BB285" s="55">
        <f t="shared" ca="1" si="204"/>
        <v>-1.147151676413668</v>
      </c>
      <c r="BC285" s="64">
        <f t="shared" ca="1" si="195"/>
        <v>-148.02809773459779</v>
      </c>
      <c r="BE285" s="52" t="str">
        <f t="shared" ca="1" si="196"/>
        <v/>
      </c>
      <c r="BF285" s="52" t="str">
        <f t="shared" ca="1" si="197"/>
        <v/>
      </c>
      <c r="BG285" s="52">
        <f t="shared" ca="1" si="205"/>
        <v>13.199999999999955</v>
      </c>
      <c r="BH285" s="52" t="str">
        <f t="shared" ca="1" si="206"/>
        <v/>
      </c>
    </row>
    <row r="286" spans="19:60">
      <c r="S286" s="68">
        <f t="shared" si="207"/>
        <v>7</v>
      </c>
      <c r="T286" s="69">
        <f t="shared" si="207"/>
        <v>2</v>
      </c>
      <c r="U286" s="70">
        <f t="shared" si="198"/>
        <v>3</v>
      </c>
      <c r="V286" s="68">
        <f t="shared" si="199"/>
        <v>4</v>
      </c>
      <c r="W286" s="70">
        <f t="shared" si="199"/>
        <v>7</v>
      </c>
      <c r="X286" s="71">
        <f t="shared" si="199"/>
        <v>0.42857142857142855</v>
      </c>
      <c r="Y286" s="71">
        <f t="shared" si="199"/>
        <v>0.5</v>
      </c>
      <c r="Z286" s="69">
        <f t="shared" si="199"/>
        <v>10000</v>
      </c>
      <c r="AA286" s="69">
        <f t="shared" ca="1" si="199"/>
        <v>9931.0583880213599</v>
      </c>
      <c r="AB286" s="69">
        <f t="shared" ca="1" si="200"/>
        <v>-68.94161197864014</v>
      </c>
      <c r="AC286" s="69">
        <f t="shared" ca="1" si="201"/>
        <v>109.36631130634518</v>
      </c>
      <c r="AD286" s="73">
        <f t="shared" si="208"/>
        <v>13.099999999999955</v>
      </c>
      <c r="AE286" s="69">
        <f t="shared" si="209"/>
        <v>0.70000000000000007</v>
      </c>
      <c r="AF286" s="69">
        <f t="shared" si="209"/>
        <v>6.3000000000000007</v>
      </c>
      <c r="AG286" s="78">
        <f t="shared" si="209"/>
        <v>200</v>
      </c>
      <c r="AH286" s="60">
        <f t="shared" si="209"/>
        <v>50</v>
      </c>
      <c r="AI286" s="60">
        <f t="shared" si="209"/>
        <v>315.00000000000006</v>
      </c>
      <c r="AJ286" s="60">
        <f t="shared" si="209"/>
        <v>10315</v>
      </c>
      <c r="AK286" s="60">
        <f t="shared" si="209"/>
        <v>348.94161197863974</v>
      </c>
      <c r="AL286" s="60">
        <f t="shared" si="209"/>
        <v>6.9788322395727951</v>
      </c>
      <c r="AM286" s="60">
        <f t="shared" ca="1" si="209"/>
        <v>-453.13869257757176</v>
      </c>
      <c r="AN286" s="60">
        <f t="shared" ca="1" si="209"/>
        <v>-453.13869257757176</v>
      </c>
      <c r="AO286" s="60">
        <f t="shared" ca="1" si="209"/>
        <v>453.13869257757176</v>
      </c>
      <c r="AP286" s="63">
        <f t="shared" si="185"/>
        <v>35</v>
      </c>
      <c r="AQ286" s="62">
        <f t="shared" si="186"/>
        <v>1.5861703999673908</v>
      </c>
      <c r="AR286" s="62">
        <f t="shared" si="187"/>
        <v>79.308519998369547</v>
      </c>
      <c r="AS286" s="62">
        <f t="shared" si="188"/>
        <v>158.61703999673909</v>
      </c>
      <c r="AT286" s="62">
        <f t="shared" si="189"/>
        <v>-79.308519998369547</v>
      </c>
      <c r="AU286" s="62">
        <f t="shared" si="190"/>
        <v>237.92555999510864</v>
      </c>
      <c r="AV286" s="62">
        <f t="shared" si="191"/>
        <v>-317.23407999347819</v>
      </c>
      <c r="AW286" s="63">
        <f t="shared" si="202"/>
        <v>-79.308519998369547</v>
      </c>
      <c r="AX286" s="61" t="str">
        <f t="shared" ca="1" si="192"/>
        <v/>
      </c>
      <c r="AY286" s="69">
        <f t="shared" ca="1" si="203"/>
        <v>9861.8613074224286</v>
      </c>
      <c r="AZ286" s="51">
        <f t="shared" si="193"/>
        <v>555.15963998858683</v>
      </c>
      <c r="BA286" s="55">
        <f t="shared" ca="1" si="194"/>
        <v>5.5901356964954414E-2</v>
      </c>
      <c r="BB286" s="55">
        <f t="shared" ca="1" si="204"/>
        <v>-1.1503722892777926</v>
      </c>
      <c r="BC286" s="64">
        <f t="shared" ca="1" si="195"/>
        <v>-148.25013197700969</v>
      </c>
      <c r="BE286" s="52" t="str">
        <f t="shared" ca="1" si="196"/>
        <v/>
      </c>
      <c r="BF286" s="52" t="str">
        <f t="shared" ca="1" si="197"/>
        <v/>
      </c>
      <c r="BG286" s="52">
        <f t="shared" ca="1" si="205"/>
        <v>13.099999999999955</v>
      </c>
      <c r="BH286" s="52" t="str">
        <f t="shared" ca="1" si="206"/>
        <v/>
      </c>
    </row>
    <row r="287" spans="19:60">
      <c r="S287" s="68">
        <f t="shared" si="207"/>
        <v>7</v>
      </c>
      <c r="T287" s="69">
        <f t="shared" si="207"/>
        <v>2</v>
      </c>
      <c r="U287" s="70">
        <f t="shared" si="198"/>
        <v>3</v>
      </c>
      <c r="V287" s="68">
        <f t="shared" si="199"/>
        <v>4</v>
      </c>
      <c r="W287" s="70">
        <f t="shared" si="199"/>
        <v>7</v>
      </c>
      <c r="X287" s="71">
        <f t="shared" si="199"/>
        <v>0.42857142857142855</v>
      </c>
      <c r="Y287" s="71">
        <f t="shared" si="199"/>
        <v>0.5</v>
      </c>
      <c r="Z287" s="69">
        <f t="shared" si="199"/>
        <v>10000</v>
      </c>
      <c r="AA287" s="69">
        <f t="shared" ca="1" si="199"/>
        <v>9931.0583880213599</v>
      </c>
      <c r="AB287" s="69">
        <f t="shared" ca="1" si="200"/>
        <v>-68.94161197864014</v>
      </c>
      <c r="AC287" s="69">
        <f t="shared" ca="1" si="201"/>
        <v>109.36631130634518</v>
      </c>
      <c r="AD287" s="73">
        <f t="shared" si="208"/>
        <v>12.999999999999956</v>
      </c>
      <c r="AE287" s="69">
        <f t="shared" si="209"/>
        <v>0.70000000000000007</v>
      </c>
      <c r="AF287" s="69">
        <f t="shared" si="209"/>
        <v>6.3000000000000007</v>
      </c>
      <c r="AG287" s="78">
        <f t="shared" si="209"/>
        <v>200</v>
      </c>
      <c r="AH287" s="60">
        <f t="shared" si="209"/>
        <v>50</v>
      </c>
      <c r="AI287" s="60">
        <f t="shared" si="209"/>
        <v>315.00000000000006</v>
      </c>
      <c r="AJ287" s="60">
        <f t="shared" si="209"/>
        <v>10315</v>
      </c>
      <c r="AK287" s="60">
        <f t="shared" si="209"/>
        <v>348.94161197863974</v>
      </c>
      <c r="AL287" s="60">
        <f t="shared" si="209"/>
        <v>6.9788322395727951</v>
      </c>
      <c r="AM287" s="60">
        <f t="shared" ca="1" si="209"/>
        <v>-453.13869257757176</v>
      </c>
      <c r="AN287" s="60">
        <f t="shared" ca="1" si="209"/>
        <v>-453.13869257757176</v>
      </c>
      <c r="AO287" s="60">
        <f t="shared" ca="1" si="209"/>
        <v>453.13869257757176</v>
      </c>
      <c r="AP287" s="63">
        <f t="shared" si="185"/>
        <v>35</v>
      </c>
      <c r="AQ287" s="62">
        <f t="shared" si="186"/>
        <v>1.5906794030440632</v>
      </c>
      <c r="AR287" s="62">
        <f t="shared" si="187"/>
        <v>79.533970152203153</v>
      </c>
      <c r="AS287" s="62">
        <f t="shared" si="188"/>
        <v>159.06794030440631</v>
      </c>
      <c r="AT287" s="62">
        <f t="shared" si="189"/>
        <v>-79.533970152203153</v>
      </c>
      <c r="AU287" s="62">
        <f t="shared" si="190"/>
        <v>238.60191045660946</v>
      </c>
      <c r="AV287" s="62">
        <f t="shared" si="191"/>
        <v>-318.13588060881261</v>
      </c>
      <c r="AW287" s="63">
        <f t="shared" si="202"/>
        <v>-79.533970152203153</v>
      </c>
      <c r="AX287" s="61" t="str">
        <f t="shared" ca="1" si="192"/>
        <v/>
      </c>
      <c r="AY287" s="69">
        <f t="shared" ca="1" si="203"/>
        <v>9861.8613074224286</v>
      </c>
      <c r="AZ287" s="51">
        <f t="shared" si="193"/>
        <v>556.73779106542202</v>
      </c>
      <c r="BA287" s="55">
        <f t="shared" ca="1" si="194"/>
        <v>5.6060267628367563E-2</v>
      </c>
      <c r="BB287" s="55">
        <f t="shared" ca="1" si="204"/>
        <v>-1.1536424500321343</v>
      </c>
      <c r="BC287" s="64">
        <f t="shared" ca="1" si="195"/>
        <v>-148.47558213084329</v>
      </c>
      <c r="BE287" s="52" t="str">
        <f t="shared" ca="1" si="196"/>
        <v/>
      </c>
      <c r="BF287" s="52" t="str">
        <f t="shared" ca="1" si="197"/>
        <v/>
      </c>
      <c r="BG287" s="52">
        <f t="shared" ca="1" si="205"/>
        <v>12.999999999999956</v>
      </c>
      <c r="BH287" s="52" t="str">
        <f t="shared" ca="1" si="206"/>
        <v/>
      </c>
    </row>
    <row r="288" spans="19:60">
      <c r="S288" s="68">
        <f t="shared" si="207"/>
        <v>7</v>
      </c>
      <c r="T288" s="69">
        <f t="shared" si="207"/>
        <v>2</v>
      </c>
      <c r="U288" s="70">
        <f t="shared" si="198"/>
        <v>3</v>
      </c>
      <c r="V288" s="68">
        <f t="shared" si="199"/>
        <v>4</v>
      </c>
      <c r="W288" s="70">
        <f t="shared" si="199"/>
        <v>7</v>
      </c>
      <c r="X288" s="71">
        <f t="shared" si="199"/>
        <v>0.42857142857142855</v>
      </c>
      <c r="Y288" s="71">
        <f t="shared" si="199"/>
        <v>0.5</v>
      </c>
      <c r="Z288" s="69">
        <f t="shared" si="199"/>
        <v>10000</v>
      </c>
      <c r="AA288" s="69">
        <f t="shared" ca="1" si="199"/>
        <v>9931.0583880213599</v>
      </c>
      <c r="AB288" s="69">
        <f t="shared" ca="1" si="200"/>
        <v>-68.94161197864014</v>
      </c>
      <c r="AC288" s="69">
        <f t="shared" ca="1" si="201"/>
        <v>109.36631130634518</v>
      </c>
      <c r="AD288" s="73">
        <f t="shared" si="208"/>
        <v>12.899999999999956</v>
      </c>
      <c r="AE288" s="69">
        <f t="shared" si="209"/>
        <v>0.70000000000000007</v>
      </c>
      <c r="AF288" s="69">
        <f t="shared" si="209"/>
        <v>6.3000000000000007</v>
      </c>
      <c r="AG288" s="78">
        <f t="shared" si="209"/>
        <v>200</v>
      </c>
      <c r="AH288" s="60">
        <f t="shared" si="209"/>
        <v>50</v>
      </c>
      <c r="AI288" s="60">
        <f t="shared" si="209"/>
        <v>315.00000000000006</v>
      </c>
      <c r="AJ288" s="60">
        <f t="shared" si="209"/>
        <v>10315</v>
      </c>
      <c r="AK288" s="60">
        <f t="shared" si="209"/>
        <v>348.94161197863974</v>
      </c>
      <c r="AL288" s="60">
        <f t="shared" si="209"/>
        <v>6.9788322395727951</v>
      </c>
      <c r="AM288" s="60">
        <f t="shared" ca="1" si="209"/>
        <v>-453.13869257757176</v>
      </c>
      <c r="AN288" s="60">
        <f t="shared" ca="1" si="209"/>
        <v>-453.13869257757176</v>
      </c>
      <c r="AO288" s="60">
        <f t="shared" ca="1" si="209"/>
        <v>453.13869257757176</v>
      </c>
      <c r="AP288" s="63">
        <f t="shared" si="185"/>
        <v>35</v>
      </c>
      <c r="AQ288" s="62">
        <f t="shared" si="186"/>
        <v>1.5952583131451799</v>
      </c>
      <c r="AR288" s="62">
        <f t="shared" si="187"/>
        <v>79.762915657258986</v>
      </c>
      <c r="AS288" s="62">
        <f t="shared" si="188"/>
        <v>159.52583131451797</v>
      </c>
      <c r="AT288" s="62">
        <f t="shared" si="189"/>
        <v>-79.762915657258986</v>
      </c>
      <c r="AU288" s="62">
        <f t="shared" si="190"/>
        <v>239.28874697177696</v>
      </c>
      <c r="AV288" s="62">
        <f t="shared" si="191"/>
        <v>-319.05166262903595</v>
      </c>
      <c r="AW288" s="63">
        <f t="shared" si="202"/>
        <v>-79.762915657258986</v>
      </c>
      <c r="AX288" s="61" t="str">
        <f t="shared" ca="1" si="192"/>
        <v/>
      </c>
      <c r="AY288" s="69">
        <f t="shared" ca="1" si="203"/>
        <v>9861.8613074224286</v>
      </c>
      <c r="AZ288" s="51">
        <f t="shared" si="193"/>
        <v>558.3404096008129</v>
      </c>
      <c r="BA288" s="55">
        <f t="shared" ca="1" si="194"/>
        <v>5.6221642022996433E-2</v>
      </c>
      <c r="BB288" s="55">
        <f t="shared" ca="1" si="204"/>
        <v>-1.15696331095321</v>
      </c>
      <c r="BC288" s="64">
        <f t="shared" ca="1" si="195"/>
        <v>-148.70452763589913</v>
      </c>
      <c r="BE288" s="52" t="str">
        <f t="shared" ca="1" si="196"/>
        <v/>
      </c>
      <c r="BF288" s="52" t="str">
        <f t="shared" ca="1" si="197"/>
        <v/>
      </c>
      <c r="BG288" s="52">
        <f t="shared" ca="1" si="205"/>
        <v>12.899999999999956</v>
      </c>
      <c r="BH288" s="52" t="str">
        <f t="shared" ca="1" si="206"/>
        <v/>
      </c>
    </row>
    <row r="289" spans="19:60">
      <c r="S289" s="68">
        <f t="shared" si="207"/>
        <v>7</v>
      </c>
      <c r="T289" s="69">
        <f t="shared" si="207"/>
        <v>2</v>
      </c>
      <c r="U289" s="70">
        <f t="shared" si="198"/>
        <v>3</v>
      </c>
      <c r="V289" s="68">
        <f t="shared" si="199"/>
        <v>4</v>
      </c>
      <c r="W289" s="70">
        <f t="shared" si="199"/>
        <v>7</v>
      </c>
      <c r="X289" s="71">
        <f t="shared" si="199"/>
        <v>0.42857142857142855</v>
      </c>
      <c r="Y289" s="71">
        <f t="shared" si="199"/>
        <v>0.5</v>
      </c>
      <c r="Z289" s="69">
        <f t="shared" si="199"/>
        <v>10000</v>
      </c>
      <c r="AA289" s="69">
        <f t="shared" ca="1" si="199"/>
        <v>9931.0583880213599</v>
      </c>
      <c r="AB289" s="69">
        <f t="shared" ca="1" si="200"/>
        <v>-68.94161197864014</v>
      </c>
      <c r="AC289" s="69">
        <f t="shared" ca="1" si="201"/>
        <v>109.36631130634518</v>
      </c>
      <c r="AD289" s="73">
        <f t="shared" si="208"/>
        <v>12.799999999999956</v>
      </c>
      <c r="AE289" s="69">
        <f t="shared" si="209"/>
        <v>0.70000000000000007</v>
      </c>
      <c r="AF289" s="69">
        <f t="shared" si="209"/>
        <v>6.3000000000000007</v>
      </c>
      <c r="AG289" s="78">
        <f t="shared" si="209"/>
        <v>200</v>
      </c>
      <c r="AH289" s="60">
        <f t="shared" si="209"/>
        <v>50</v>
      </c>
      <c r="AI289" s="60">
        <f t="shared" si="209"/>
        <v>315.00000000000006</v>
      </c>
      <c r="AJ289" s="60">
        <f t="shared" si="209"/>
        <v>10315</v>
      </c>
      <c r="AK289" s="60">
        <f t="shared" si="209"/>
        <v>348.94161197863974</v>
      </c>
      <c r="AL289" s="60">
        <f t="shared" si="209"/>
        <v>6.9788322395727951</v>
      </c>
      <c r="AM289" s="60">
        <f t="shared" ca="1" si="209"/>
        <v>-453.13869257757176</v>
      </c>
      <c r="AN289" s="60">
        <f t="shared" ca="1" si="209"/>
        <v>-453.13869257757176</v>
      </c>
      <c r="AO289" s="60">
        <f t="shared" ca="1" si="209"/>
        <v>453.13869257757176</v>
      </c>
      <c r="AP289" s="63">
        <f t="shared" si="185"/>
        <v>35</v>
      </c>
      <c r="AQ289" s="62">
        <f t="shared" si="186"/>
        <v>1.5999087687166267</v>
      </c>
      <c r="AR289" s="62">
        <f t="shared" si="187"/>
        <v>79.995438435831332</v>
      </c>
      <c r="AS289" s="62">
        <f t="shared" si="188"/>
        <v>159.99087687166266</v>
      </c>
      <c r="AT289" s="62">
        <f t="shared" si="189"/>
        <v>-79.995438435831332</v>
      </c>
      <c r="AU289" s="62">
        <f t="shared" si="190"/>
        <v>239.98631530749401</v>
      </c>
      <c r="AV289" s="62">
        <f t="shared" si="191"/>
        <v>-319.98175374332533</v>
      </c>
      <c r="AW289" s="63">
        <f t="shared" si="202"/>
        <v>-79.995438435831318</v>
      </c>
      <c r="AX289" s="61" t="str">
        <f t="shared" ca="1" si="192"/>
        <v/>
      </c>
      <c r="AY289" s="69">
        <f t="shared" ca="1" si="203"/>
        <v>9861.8613074224286</v>
      </c>
      <c r="AZ289" s="51">
        <f t="shared" si="193"/>
        <v>559.96806905081928</v>
      </c>
      <c r="BA289" s="55">
        <f t="shared" ca="1" si="194"/>
        <v>5.6385537892541381E-2</v>
      </c>
      <c r="BB289" s="55">
        <f t="shared" ca="1" si="204"/>
        <v>-1.1603360603261776</v>
      </c>
      <c r="BC289" s="64">
        <f t="shared" ca="1" si="195"/>
        <v>-148.93705041447146</v>
      </c>
      <c r="BE289" s="52" t="str">
        <f t="shared" ca="1" si="196"/>
        <v/>
      </c>
      <c r="BF289" s="52" t="str">
        <f t="shared" ca="1" si="197"/>
        <v/>
      </c>
      <c r="BG289" s="52">
        <f t="shared" ca="1" si="205"/>
        <v>12.799999999999956</v>
      </c>
      <c r="BH289" s="52" t="str">
        <f t="shared" ca="1" si="206"/>
        <v/>
      </c>
    </row>
    <row r="290" spans="19:60">
      <c r="S290" s="68">
        <f t="shared" si="207"/>
        <v>7</v>
      </c>
      <c r="T290" s="69">
        <f t="shared" si="207"/>
        <v>2</v>
      </c>
      <c r="U290" s="70">
        <f t="shared" si="198"/>
        <v>3</v>
      </c>
      <c r="V290" s="68">
        <f t="shared" si="199"/>
        <v>4</v>
      </c>
      <c r="W290" s="70">
        <f t="shared" si="199"/>
        <v>7</v>
      </c>
      <c r="X290" s="71">
        <f t="shared" si="199"/>
        <v>0.42857142857142855</v>
      </c>
      <c r="Y290" s="71">
        <f t="shared" si="199"/>
        <v>0.5</v>
      </c>
      <c r="Z290" s="69">
        <f t="shared" si="199"/>
        <v>10000</v>
      </c>
      <c r="AA290" s="69">
        <f t="shared" ca="1" si="199"/>
        <v>9931.0583880213599</v>
      </c>
      <c r="AB290" s="69">
        <f t="shared" ca="1" si="200"/>
        <v>-68.94161197864014</v>
      </c>
      <c r="AC290" s="69">
        <f t="shared" ca="1" si="201"/>
        <v>109.36631130634518</v>
      </c>
      <c r="AD290" s="73">
        <f t="shared" si="208"/>
        <v>12.699999999999957</v>
      </c>
      <c r="AE290" s="69">
        <f t="shared" si="209"/>
        <v>0.70000000000000007</v>
      </c>
      <c r="AF290" s="69">
        <f t="shared" si="209"/>
        <v>6.3000000000000007</v>
      </c>
      <c r="AG290" s="78">
        <f t="shared" si="209"/>
        <v>200</v>
      </c>
      <c r="AH290" s="60">
        <f t="shared" si="209"/>
        <v>50</v>
      </c>
      <c r="AI290" s="60">
        <f t="shared" si="209"/>
        <v>315.00000000000006</v>
      </c>
      <c r="AJ290" s="60">
        <f t="shared" si="209"/>
        <v>10315</v>
      </c>
      <c r="AK290" s="60">
        <f t="shared" si="209"/>
        <v>348.94161197863974</v>
      </c>
      <c r="AL290" s="60">
        <f t="shared" si="209"/>
        <v>6.9788322395727951</v>
      </c>
      <c r="AM290" s="60">
        <f t="shared" ca="1" si="209"/>
        <v>-453.13869257757176</v>
      </c>
      <c r="AN290" s="60">
        <f t="shared" ca="1" si="209"/>
        <v>-453.13869257757176</v>
      </c>
      <c r="AO290" s="60">
        <f t="shared" ca="1" si="209"/>
        <v>453.13869257757176</v>
      </c>
      <c r="AP290" s="63">
        <f t="shared" si="185"/>
        <v>35</v>
      </c>
      <c r="AQ290" s="62">
        <f t="shared" si="186"/>
        <v>1.6046324598088835</v>
      </c>
      <c r="AR290" s="62">
        <f t="shared" si="187"/>
        <v>80.23162299044418</v>
      </c>
      <c r="AS290" s="62">
        <f t="shared" si="188"/>
        <v>160.46324598088836</v>
      </c>
      <c r="AT290" s="62">
        <f t="shared" si="189"/>
        <v>-80.23162299044418</v>
      </c>
      <c r="AU290" s="62">
        <f t="shared" si="190"/>
        <v>240.69486897133254</v>
      </c>
      <c r="AV290" s="62">
        <f t="shared" si="191"/>
        <v>-320.92649196177672</v>
      </c>
      <c r="AW290" s="63">
        <f t="shared" si="202"/>
        <v>-80.23162299044418</v>
      </c>
      <c r="AX290" s="61" t="str">
        <f t="shared" ca="1" si="192"/>
        <v/>
      </c>
      <c r="AY290" s="69">
        <f t="shared" ca="1" si="203"/>
        <v>9861.8613074224286</v>
      </c>
      <c r="AZ290" s="51">
        <f t="shared" si="193"/>
        <v>561.62136093310926</v>
      </c>
      <c r="BA290" s="55">
        <f t="shared" ca="1" si="194"/>
        <v>5.6552014799401994E-2</v>
      </c>
      <c r="BB290" s="55">
        <f t="shared" ca="1" si="204"/>
        <v>-1.1637619238624994</v>
      </c>
      <c r="BC290" s="64">
        <f t="shared" ca="1" si="195"/>
        <v>-149.17323496908432</v>
      </c>
      <c r="BE290" s="52" t="str">
        <f t="shared" ca="1" si="196"/>
        <v/>
      </c>
      <c r="BF290" s="52" t="str">
        <f t="shared" ca="1" si="197"/>
        <v/>
      </c>
      <c r="BG290" s="52">
        <f t="shared" ca="1" si="205"/>
        <v>12.699999999999957</v>
      </c>
      <c r="BH290" s="52" t="str">
        <f t="shared" ca="1" si="206"/>
        <v/>
      </c>
    </row>
    <row r="291" spans="19:60">
      <c r="S291" s="68">
        <f t="shared" si="207"/>
        <v>7</v>
      </c>
      <c r="T291" s="69">
        <f t="shared" si="207"/>
        <v>2</v>
      </c>
      <c r="U291" s="70">
        <f t="shared" si="198"/>
        <v>3</v>
      </c>
      <c r="V291" s="68">
        <f t="shared" si="199"/>
        <v>4</v>
      </c>
      <c r="W291" s="70">
        <f t="shared" si="199"/>
        <v>7</v>
      </c>
      <c r="X291" s="71">
        <f t="shared" si="199"/>
        <v>0.42857142857142855</v>
      </c>
      <c r="Y291" s="71">
        <f t="shared" si="199"/>
        <v>0.5</v>
      </c>
      <c r="Z291" s="69">
        <f t="shared" si="199"/>
        <v>10000</v>
      </c>
      <c r="AA291" s="69">
        <f t="shared" ca="1" si="199"/>
        <v>9931.0583880213599</v>
      </c>
      <c r="AB291" s="69">
        <f t="shared" ca="1" si="200"/>
        <v>-68.94161197864014</v>
      </c>
      <c r="AC291" s="69">
        <f t="shared" ca="1" si="201"/>
        <v>109.36631130634518</v>
      </c>
      <c r="AD291" s="73">
        <f t="shared" si="208"/>
        <v>12.599999999999957</v>
      </c>
      <c r="AE291" s="69">
        <f t="shared" si="209"/>
        <v>0.70000000000000007</v>
      </c>
      <c r="AF291" s="69">
        <f t="shared" si="209"/>
        <v>6.3000000000000007</v>
      </c>
      <c r="AG291" s="78">
        <f t="shared" si="209"/>
        <v>200</v>
      </c>
      <c r="AH291" s="60">
        <f t="shared" si="209"/>
        <v>50</v>
      </c>
      <c r="AI291" s="60">
        <f t="shared" si="209"/>
        <v>315.00000000000006</v>
      </c>
      <c r="AJ291" s="60">
        <f t="shared" si="209"/>
        <v>10315</v>
      </c>
      <c r="AK291" s="60">
        <f t="shared" si="209"/>
        <v>348.94161197863974</v>
      </c>
      <c r="AL291" s="60">
        <f t="shared" si="209"/>
        <v>6.9788322395727951</v>
      </c>
      <c r="AM291" s="60">
        <f t="shared" ca="1" si="209"/>
        <v>-453.13869257757176</v>
      </c>
      <c r="AN291" s="60">
        <f t="shared" ca="1" si="209"/>
        <v>-453.13869257757176</v>
      </c>
      <c r="AO291" s="60">
        <f t="shared" ca="1" si="209"/>
        <v>453.13869257757176</v>
      </c>
      <c r="AP291" s="63">
        <f t="shared" si="185"/>
        <v>35</v>
      </c>
      <c r="AQ291" s="62">
        <f t="shared" si="186"/>
        <v>1.6094311301248272</v>
      </c>
      <c r="AR291" s="62">
        <f t="shared" si="187"/>
        <v>80.471556506241356</v>
      </c>
      <c r="AS291" s="62">
        <f t="shared" si="188"/>
        <v>160.94311301248271</v>
      </c>
      <c r="AT291" s="62">
        <f t="shared" si="189"/>
        <v>-80.471556506241356</v>
      </c>
      <c r="AU291" s="62">
        <f t="shared" si="190"/>
        <v>241.41466951872405</v>
      </c>
      <c r="AV291" s="62">
        <f t="shared" si="191"/>
        <v>-321.88622602496542</v>
      </c>
      <c r="AW291" s="63">
        <f t="shared" si="202"/>
        <v>-80.47155650624137</v>
      </c>
      <c r="AX291" s="61" t="str">
        <f t="shared" ca="1" si="192"/>
        <v/>
      </c>
      <c r="AY291" s="69">
        <f t="shared" ca="1" si="203"/>
        <v>9861.8613074224286</v>
      </c>
      <c r="AZ291" s="51">
        <f t="shared" si="193"/>
        <v>563.30089554368953</v>
      </c>
      <c r="BA291" s="55">
        <f t="shared" ca="1" si="194"/>
        <v>5.6721134196847697E-2</v>
      </c>
      <c r="BB291" s="55">
        <f t="shared" ca="1" si="204"/>
        <v>-1.1672421661851118</v>
      </c>
      <c r="BC291" s="64">
        <f t="shared" ca="1" si="195"/>
        <v>-149.41316848488151</v>
      </c>
      <c r="BE291" s="52" t="str">
        <f t="shared" ca="1" si="196"/>
        <v/>
      </c>
      <c r="BF291" s="52" t="str">
        <f t="shared" ca="1" si="197"/>
        <v/>
      </c>
      <c r="BG291" s="52">
        <f t="shared" ca="1" si="205"/>
        <v>12.599999999999957</v>
      </c>
      <c r="BH291" s="52" t="str">
        <f t="shared" ca="1" si="206"/>
        <v/>
      </c>
    </row>
    <row r="292" spans="19:60">
      <c r="S292" s="68">
        <f t="shared" si="207"/>
        <v>7</v>
      </c>
      <c r="T292" s="69">
        <f t="shared" si="207"/>
        <v>2</v>
      </c>
      <c r="U292" s="70">
        <f t="shared" si="198"/>
        <v>3</v>
      </c>
      <c r="V292" s="68">
        <f t="shared" si="199"/>
        <v>4</v>
      </c>
      <c r="W292" s="70">
        <f t="shared" si="199"/>
        <v>7</v>
      </c>
      <c r="X292" s="71">
        <f t="shared" si="199"/>
        <v>0.42857142857142855</v>
      </c>
      <c r="Y292" s="71">
        <f t="shared" si="199"/>
        <v>0.5</v>
      </c>
      <c r="Z292" s="69">
        <f t="shared" si="199"/>
        <v>10000</v>
      </c>
      <c r="AA292" s="69">
        <f t="shared" ca="1" si="199"/>
        <v>9931.0583880213599</v>
      </c>
      <c r="AB292" s="69">
        <f t="shared" ca="1" si="200"/>
        <v>-68.94161197864014</v>
      </c>
      <c r="AC292" s="69">
        <f t="shared" ca="1" si="201"/>
        <v>109.36631130634518</v>
      </c>
      <c r="AD292" s="73">
        <f t="shared" si="208"/>
        <v>12.499999999999957</v>
      </c>
      <c r="AE292" s="69">
        <f t="shared" si="209"/>
        <v>0.70000000000000007</v>
      </c>
      <c r="AF292" s="69">
        <f t="shared" si="209"/>
        <v>6.3000000000000007</v>
      </c>
      <c r="AG292" s="78">
        <f t="shared" si="209"/>
        <v>200</v>
      </c>
      <c r="AH292" s="60">
        <f t="shared" si="209"/>
        <v>50</v>
      </c>
      <c r="AI292" s="60">
        <f t="shared" si="209"/>
        <v>315.00000000000006</v>
      </c>
      <c r="AJ292" s="60">
        <f t="shared" si="209"/>
        <v>10315</v>
      </c>
      <c r="AK292" s="60">
        <f t="shared" si="209"/>
        <v>348.94161197863974</v>
      </c>
      <c r="AL292" s="60">
        <f t="shared" si="209"/>
        <v>6.9788322395727951</v>
      </c>
      <c r="AM292" s="60">
        <f t="shared" ca="1" si="209"/>
        <v>-453.13869257757176</v>
      </c>
      <c r="AN292" s="60">
        <f t="shared" ca="1" si="209"/>
        <v>-453.13869257757176</v>
      </c>
      <c r="AO292" s="60">
        <f t="shared" ca="1" si="209"/>
        <v>453.13869257757176</v>
      </c>
      <c r="AP292" s="63">
        <f t="shared" si="185"/>
        <v>35</v>
      </c>
      <c r="AQ292" s="62">
        <f t="shared" si="186"/>
        <v>1.6143065791658258</v>
      </c>
      <c r="AR292" s="62">
        <f t="shared" si="187"/>
        <v>80.715328958291295</v>
      </c>
      <c r="AS292" s="62">
        <f t="shared" si="188"/>
        <v>161.43065791658259</v>
      </c>
      <c r="AT292" s="62">
        <f t="shared" si="189"/>
        <v>-80.715328958291295</v>
      </c>
      <c r="AU292" s="62">
        <f t="shared" si="190"/>
        <v>242.14598687487387</v>
      </c>
      <c r="AV292" s="62">
        <f t="shared" si="191"/>
        <v>-322.86131583316518</v>
      </c>
      <c r="AW292" s="63">
        <f t="shared" si="202"/>
        <v>-80.715328958291309</v>
      </c>
      <c r="AX292" s="61" t="str">
        <f t="shared" ca="1" si="192"/>
        <v/>
      </c>
      <c r="AY292" s="69">
        <f t="shared" ca="1" si="203"/>
        <v>9861.8613074224286</v>
      </c>
      <c r="AZ292" s="51">
        <f t="shared" si="193"/>
        <v>565.00730270803911</v>
      </c>
      <c r="BA292" s="55">
        <f t="shared" ca="1" si="194"/>
        <v>5.6892959504652535E-2</v>
      </c>
      <c r="BB292" s="55">
        <f t="shared" ca="1" si="204"/>
        <v>-1.1707780923848861</v>
      </c>
      <c r="BC292" s="64">
        <f t="shared" ca="1" si="195"/>
        <v>-149.65694093693145</v>
      </c>
      <c r="BE292" s="52" t="str">
        <f t="shared" ca="1" si="196"/>
        <v/>
      </c>
      <c r="BF292" s="52" t="str">
        <f t="shared" ca="1" si="197"/>
        <v/>
      </c>
      <c r="BG292" s="52">
        <f t="shared" ca="1" si="205"/>
        <v>12.499999999999957</v>
      </c>
      <c r="BH292" s="52" t="str">
        <f t="shared" ca="1" si="206"/>
        <v/>
      </c>
    </row>
    <row r="293" spans="19:60">
      <c r="S293" s="68">
        <f t="shared" si="207"/>
        <v>7</v>
      </c>
      <c r="T293" s="69">
        <f t="shared" si="207"/>
        <v>2</v>
      </c>
      <c r="U293" s="70">
        <f t="shared" si="198"/>
        <v>3</v>
      </c>
      <c r="V293" s="68">
        <f t="shared" si="199"/>
        <v>4</v>
      </c>
      <c r="W293" s="70">
        <f t="shared" si="199"/>
        <v>7</v>
      </c>
      <c r="X293" s="71">
        <f t="shared" si="199"/>
        <v>0.42857142857142855</v>
      </c>
      <c r="Y293" s="71">
        <f t="shared" si="199"/>
        <v>0.5</v>
      </c>
      <c r="Z293" s="69">
        <f t="shared" si="199"/>
        <v>10000</v>
      </c>
      <c r="AA293" s="69">
        <f t="shared" ca="1" si="199"/>
        <v>9931.0583880213599</v>
      </c>
      <c r="AB293" s="69">
        <f t="shared" ca="1" si="200"/>
        <v>-68.94161197864014</v>
      </c>
      <c r="AC293" s="69">
        <f t="shared" ca="1" si="201"/>
        <v>109.36631130634518</v>
      </c>
      <c r="AD293" s="73">
        <f t="shared" si="208"/>
        <v>12.399999999999958</v>
      </c>
      <c r="AE293" s="69">
        <f t="shared" si="209"/>
        <v>0.70000000000000007</v>
      </c>
      <c r="AF293" s="69">
        <f t="shared" si="209"/>
        <v>6.3000000000000007</v>
      </c>
      <c r="AG293" s="78">
        <f t="shared" si="209"/>
        <v>200</v>
      </c>
      <c r="AH293" s="60">
        <f t="shared" si="209"/>
        <v>50</v>
      </c>
      <c r="AI293" s="60">
        <f t="shared" si="209"/>
        <v>315.00000000000006</v>
      </c>
      <c r="AJ293" s="60">
        <f t="shared" si="209"/>
        <v>10315</v>
      </c>
      <c r="AK293" s="60">
        <f t="shared" si="209"/>
        <v>348.94161197863974</v>
      </c>
      <c r="AL293" s="60">
        <f t="shared" si="209"/>
        <v>6.9788322395727951</v>
      </c>
      <c r="AM293" s="60">
        <f t="shared" ca="1" si="209"/>
        <v>-453.13869257757176</v>
      </c>
      <c r="AN293" s="60">
        <f t="shared" ca="1" si="209"/>
        <v>-453.13869257757176</v>
      </c>
      <c r="AO293" s="60">
        <f t="shared" ca="1" si="209"/>
        <v>453.13869257757176</v>
      </c>
      <c r="AP293" s="63">
        <f t="shared" si="185"/>
        <v>35</v>
      </c>
      <c r="AQ293" s="62">
        <f t="shared" si="186"/>
        <v>1.6192606644816792</v>
      </c>
      <c r="AR293" s="62">
        <f t="shared" si="187"/>
        <v>80.963033224083958</v>
      </c>
      <c r="AS293" s="62">
        <f t="shared" si="188"/>
        <v>161.92606644816792</v>
      </c>
      <c r="AT293" s="62">
        <f t="shared" si="189"/>
        <v>-80.963033224083958</v>
      </c>
      <c r="AU293" s="62">
        <f t="shared" si="190"/>
        <v>242.88909967225186</v>
      </c>
      <c r="AV293" s="62">
        <f t="shared" si="191"/>
        <v>-323.85213289633583</v>
      </c>
      <c r="AW293" s="63">
        <f t="shared" si="202"/>
        <v>-80.963033224083972</v>
      </c>
      <c r="AX293" s="61" t="str">
        <f t="shared" ca="1" si="192"/>
        <v/>
      </c>
      <c r="AY293" s="69">
        <f t="shared" ca="1" si="203"/>
        <v>9861.8613074224286</v>
      </c>
      <c r="AZ293" s="51">
        <f t="shared" si="193"/>
        <v>566.74123256858775</v>
      </c>
      <c r="BA293" s="55">
        <f t="shared" ca="1" si="194"/>
        <v>5.7067556188389698E-2</v>
      </c>
      <c r="BB293" s="55">
        <f t="shared" ca="1" si="204"/>
        <v>-1.1743710496523982</v>
      </c>
      <c r="BC293" s="64">
        <f t="shared" ca="1" si="195"/>
        <v>-149.90464520272411</v>
      </c>
      <c r="BE293" s="52" t="str">
        <f t="shared" ca="1" si="196"/>
        <v/>
      </c>
      <c r="BF293" s="52" t="str">
        <f t="shared" ca="1" si="197"/>
        <v/>
      </c>
      <c r="BG293" s="52">
        <f t="shared" ca="1" si="205"/>
        <v>12.399999999999958</v>
      </c>
      <c r="BH293" s="52" t="str">
        <f t="shared" ca="1" si="206"/>
        <v/>
      </c>
    </row>
    <row r="294" spans="19:60">
      <c r="S294" s="68">
        <f t="shared" si="207"/>
        <v>7</v>
      </c>
      <c r="T294" s="69">
        <f t="shared" si="207"/>
        <v>2</v>
      </c>
      <c r="U294" s="70">
        <f t="shared" si="198"/>
        <v>3</v>
      </c>
      <c r="V294" s="68">
        <f t="shared" si="199"/>
        <v>4</v>
      </c>
      <c r="W294" s="70">
        <f t="shared" si="199"/>
        <v>7</v>
      </c>
      <c r="X294" s="71">
        <f t="shared" si="199"/>
        <v>0.42857142857142855</v>
      </c>
      <c r="Y294" s="71">
        <f t="shared" si="199"/>
        <v>0.5</v>
      </c>
      <c r="Z294" s="69">
        <f t="shared" si="199"/>
        <v>10000</v>
      </c>
      <c r="AA294" s="69">
        <f t="shared" ca="1" si="199"/>
        <v>9931.0583880213599</v>
      </c>
      <c r="AB294" s="69">
        <f t="shared" ca="1" si="200"/>
        <v>-68.94161197864014</v>
      </c>
      <c r="AC294" s="69">
        <f t="shared" ca="1" si="201"/>
        <v>109.36631130634518</v>
      </c>
      <c r="AD294" s="73">
        <f t="shared" si="208"/>
        <v>12.299999999999958</v>
      </c>
      <c r="AE294" s="69">
        <f t="shared" si="209"/>
        <v>0.70000000000000007</v>
      </c>
      <c r="AF294" s="69">
        <f t="shared" si="209"/>
        <v>6.3000000000000007</v>
      </c>
      <c r="AG294" s="78">
        <f t="shared" si="209"/>
        <v>200</v>
      </c>
      <c r="AH294" s="60">
        <f t="shared" si="209"/>
        <v>50</v>
      </c>
      <c r="AI294" s="60">
        <f t="shared" si="209"/>
        <v>315.00000000000006</v>
      </c>
      <c r="AJ294" s="60">
        <f t="shared" si="209"/>
        <v>10315</v>
      </c>
      <c r="AK294" s="60">
        <f t="shared" si="209"/>
        <v>348.94161197863974</v>
      </c>
      <c r="AL294" s="60">
        <f t="shared" si="209"/>
        <v>6.9788322395727951</v>
      </c>
      <c r="AM294" s="60">
        <f t="shared" ca="1" si="209"/>
        <v>-453.13869257757176</v>
      </c>
      <c r="AN294" s="60">
        <f t="shared" ca="1" si="209"/>
        <v>-453.13869257757176</v>
      </c>
      <c r="AO294" s="60">
        <f t="shared" ca="1" si="209"/>
        <v>453.13869257757176</v>
      </c>
      <c r="AP294" s="63">
        <f t="shared" si="185"/>
        <v>35</v>
      </c>
      <c r="AQ294" s="62">
        <f t="shared" si="186"/>
        <v>1.6242953040303107</v>
      </c>
      <c r="AR294" s="62">
        <f t="shared" si="187"/>
        <v>81.214765201515533</v>
      </c>
      <c r="AS294" s="62">
        <f t="shared" si="188"/>
        <v>162.42953040303107</v>
      </c>
      <c r="AT294" s="62">
        <f t="shared" si="189"/>
        <v>-81.214765201515533</v>
      </c>
      <c r="AU294" s="62">
        <f t="shared" si="190"/>
        <v>243.64429560454658</v>
      </c>
      <c r="AV294" s="62">
        <f t="shared" si="191"/>
        <v>-324.85906080606213</v>
      </c>
      <c r="AW294" s="63">
        <f t="shared" si="202"/>
        <v>-81.214765201515547</v>
      </c>
      <c r="AX294" s="61" t="str">
        <f t="shared" ca="1" si="192"/>
        <v/>
      </c>
      <c r="AY294" s="69">
        <f t="shared" ca="1" si="203"/>
        <v>9861.8613074224286</v>
      </c>
      <c r="AZ294" s="51">
        <f t="shared" si="193"/>
        <v>568.50335641060872</v>
      </c>
      <c r="BA294" s="55">
        <f t="shared" ca="1" si="194"/>
        <v>5.7244991842594128E-2</v>
      </c>
      <c r="BB294" s="55">
        <f t="shared" ca="1" si="204"/>
        <v>-1.1780224289893011</v>
      </c>
      <c r="BC294" s="64">
        <f t="shared" ca="1" si="195"/>
        <v>-150.15637718015569</v>
      </c>
      <c r="BE294" s="52" t="str">
        <f t="shared" ca="1" si="196"/>
        <v/>
      </c>
      <c r="BF294" s="52" t="str">
        <f t="shared" ca="1" si="197"/>
        <v/>
      </c>
      <c r="BG294" s="52">
        <f t="shared" ca="1" si="205"/>
        <v>12.299999999999958</v>
      </c>
      <c r="BH294" s="52" t="str">
        <f t="shared" ca="1" si="206"/>
        <v/>
      </c>
    </row>
    <row r="295" spans="19:60">
      <c r="S295" s="68">
        <f t="shared" si="207"/>
        <v>7</v>
      </c>
      <c r="T295" s="69">
        <f t="shared" si="207"/>
        <v>2</v>
      </c>
      <c r="U295" s="70">
        <f t="shared" si="198"/>
        <v>3</v>
      </c>
      <c r="V295" s="68">
        <f t="shared" si="199"/>
        <v>4</v>
      </c>
      <c r="W295" s="70">
        <f t="shared" si="199"/>
        <v>7</v>
      </c>
      <c r="X295" s="71">
        <f t="shared" si="199"/>
        <v>0.42857142857142855</v>
      </c>
      <c r="Y295" s="71">
        <f t="shared" si="199"/>
        <v>0.5</v>
      </c>
      <c r="Z295" s="69">
        <f t="shared" si="199"/>
        <v>10000</v>
      </c>
      <c r="AA295" s="69">
        <f t="shared" ca="1" si="199"/>
        <v>9931.0583880213599</v>
      </c>
      <c r="AB295" s="69">
        <f t="shared" ca="1" si="200"/>
        <v>-68.94161197864014</v>
      </c>
      <c r="AC295" s="69">
        <f t="shared" ca="1" si="201"/>
        <v>109.36631130634518</v>
      </c>
      <c r="AD295" s="73">
        <f t="shared" si="208"/>
        <v>12.199999999999958</v>
      </c>
      <c r="AE295" s="69">
        <f t="shared" si="209"/>
        <v>0.70000000000000007</v>
      </c>
      <c r="AF295" s="69">
        <f t="shared" si="209"/>
        <v>6.3000000000000007</v>
      </c>
      <c r="AG295" s="78">
        <f t="shared" si="209"/>
        <v>200</v>
      </c>
      <c r="AH295" s="60">
        <f t="shared" si="209"/>
        <v>50</v>
      </c>
      <c r="AI295" s="60">
        <f t="shared" si="209"/>
        <v>315.00000000000006</v>
      </c>
      <c r="AJ295" s="60">
        <f t="shared" si="209"/>
        <v>10315</v>
      </c>
      <c r="AK295" s="60">
        <f t="shared" si="209"/>
        <v>348.94161197863974</v>
      </c>
      <c r="AL295" s="60">
        <f t="shared" si="209"/>
        <v>6.9788322395727951</v>
      </c>
      <c r="AM295" s="60">
        <f t="shared" ca="1" si="209"/>
        <v>-453.13869257757176</v>
      </c>
      <c r="AN295" s="60">
        <f t="shared" ca="1" si="209"/>
        <v>-453.13869257757176</v>
      </c>
      <c r="AO295" s="60">
        <f t="shared" ca="1" si="209"/>
        <v>453.13869257757176</v>
      </c>
      <c r="AP295" s="63">
        <f t="shared" si="185"/>
        <v>35</v>
      </c>
      <c r="AQ295" s="62">
        <f t="shared" si="186"/>
        <v>1.62941247865351</v>
      </c>
      <c r="AR295" s="62">
        <f t="shared" si="187"/>
        <v>81.470623932675494</v>
      </c>
      <c r="AS295" s="62">
        <f t="shared" si="188"/>
        <v>162.94124786535099</v>
      </c>
      <c r="AT295" s="62">
        <f t="shared" si="189"/>
        <v>-81.470623932675494</v>
      </c>
      <c r="AU295" s="62">
        <f t="shared" si="190"/>
        <v>244.41187179802648</v>
      </c>
      <c r="AV295" s="62">
        <f t="shared" si="191"/>
        <v>-325.88249573070198</v>
      </c>
      <c r="AW295" s="63">
        <f t="shared" si="202"/>
        <v>-81.470623932675494</v>
      </c>
      <c r="AX295" s="61" t="str">
        <f t="shared" ca="1" si="192"/>
        <v/>
      </c>
      <c r="AY295" s="69">
        <f t="shared" ca="1" si="203"/>
        <v>9861.8613074224286</v>
      </c>
      <c r="AZ295" s="51">
        <f t="shared" si="193"/>
        <v>570.29436752872846</v>
      </c>
      <c r="BA295" s="55">
        <f t="shared" ca="1" si="194"/>
        <v>5.7425336278015028E-2</v>
      </c>
      <c r="BB295" s="55">
        <f t="shared" ca="1" si="204"/>
        <v>-1.1817336670038576</v>
      </c>
      <c r="BC295" s="64">
        <f t="shared" ca="1" si="195"/>
        <v>-150.41223591131563</v>
      </c>
      <c r="BE295" s="52" t="str">
        <f t="shared" ca="1" si="196"/>
        <v/>
      </c>
      <c r="BF295" s="52" t="str">
        <f t="shared" ca="1" si="197"/>
        <v/>
      </c>
      <c r="BG295" s="52">
        <f t="shared" ca="1" si="205"/>
        <v>12.199999999999958</v>
      </c>
      <c r="BH295" s="52" t="str">
        <f t="shared" ca="1" si="206"/>
        <v/>
      </c>
    </row>
    <row r="296" spans="19:60">
      <c r="S296" s="68">
        <f t="shared" si="207"/>
        <v>7</v>
      </c>
      <c r="T296" s="69">
        <f t="shared" si="207"/>
        <v>2</v>
      </c>
      <c r="U296" s="70">
        <f t="shared" si="198"/>
        <v>3</v>
      </c>
      <c r="V296" s="68">
        <f t="shared" si="199"/>
        <v>4</v>
      </c>
      <c r="W296" s="70">
        <f t="shared" si="199"/>
        <v>7</v>
      </c>
      <c r="X296" s="71">
        <f t="shared" si="199"/>
        <v>0.42857142857142855</v>
      </c>
      <c r="Y296" s="71">
        <f t="shared" si="199"/>
        <v>0.5</v>
      </c>
      <c r="Z296" s="69">
        <f t="shared" si="199"/>
        <v>10000</v>
      </c>
      <c r="AA296" s="69">
        <f t="shared" ca="1" si="199"/>
        <v>9931.0583880213599</v>
      </c>
      <c r="AB296" s="69">
        <f t="shared" ca="1" si="200"/>
        <v>-68.94161197864014</v>
      </c>
      <c r="AC296" s="69">
        <f t="shared" ca="1" si="201"/>
        <v>109.36631130634518</v>
      </c>
      <c r="AD296" s="73">
        <f t="shared" si="208"/>
        <v>12.099999999999959</v>
      </c>
      <c r="AE296" s="69">
        <f t="shared" si="209"/>
        <v>0.70000000000000007</v>
      </c>
      <c r="AF296" s="69">
        <f t="shared" si="209"/>
        <v>6.3000000000000007</v>
      </c>
      <c r="AG296" s="78">
        <f t="shared" si="209"/>
        <v>200</v>
      </c>
      <c r="AH296" s="60">
        <f t="shared" si="209"/>
        <v>50</v>
      </c>
      <c r="AI296" s="60">
        <f t="shared" si="209"/>
        <v>315.00000000000006</v>
      </c>
      <c r="AJ296" s="60">
        <f t="shared" si="209"/>
        <v>10315</v>
      </c>
      <c r="AK296" s="60">
        <f t="shared" si="209"/>
        <v>348.94161197863974</v>
      </c>
      <c r="AL296" s="60">
        <f t="shared" si="209"/>
        <v>6.9788322395727951</v>
      </c>
      <c r="AM296" s="60">
        <f t="shared" ca="1" si="209"/>
        <v>-453.13869257757176</v>
      </c>
      <c r="AN296" s="60">
        <f t="shared" ca="1" si="209"/>
        <v>-453.13869257757176</v>
      </c>
      <c r="AO296" s="60">
        <f t="shared" ca="1" si="209"/>
        <v>453.13869257757176</v>
      </c>
      <c r="AP296" s="63">
        <f t="shared" si="185"/>
        <v>35</v>
      </c>
      <c r="AQ296" s="62">
        <f t="shared" si="186"/>
        <v>1.6346142346754398</v>
      </c>
      <c r="AR296" s="62">
        <f t="shared" si="187"/>
        <v>81.730711733771983</v>
      </c>
      <c r="AS296" s="62">
        <f t="shared" si="188"/>
        <v>163.46142346754397</v>
      </c>
      <c r="AT296" s="62">
        <f t="shared" si="189"/>
        <v>-81.730711733771983</v>
      </c>
      <c r="AU296" s="62">
        <f t="shared" si="190"/>
        <v>245.19213520131595</v>
      </c>
      <c r="AV296" s="62">
        <f t="shared" si="191"/>
        <v>-326.92284693508793</v>
      </c>
      <c r="AW296" s="63">
        <f t="shared" si="202"/>
        <v>-81.730711733771983</v>
      </c>
      <c r="AX296" s="61" t="str">
        <f t="shared" ca="1" si="192"/>
        <v/>
      </c>
      <c r="AY296" s="69">
        <f t="shared" ca="1" si="203"/>
        <v>9861.8613074224286</v>
      </c>
      <c r="AZ296" s="51">
        <f t="shared" si="193"/>
        <v>572.11498213640391</v>
      </c>
      <c r="BA296" s="55">
        <f t="shared" ca="1" si="194"/>
        <v>5.7608661613194959E-2</v>
      </c>
      <c r="BB296" s="55">
        <f t="shared" ca="1" si="204"/>
        <v>-1.1855062477955147</v>
      </c>
      <c r="BC296" s="64">
        <f t="shared" ca="1" si="195"/>
        <v>-150.67232371241212</v>
      </c>
      <c r="BE296" s="52" t="str">
        <f t="shared" ca="1" si="196"/>
        <v/>
      </c>
      <c r="BF296" s="52" t="str">
        <f t="shared" ca="1" si="197"/>
        <v/>
      </c>
      <c r="BG296" s="52">
        <f t="shared" ca="1" si="205"/>
        <v>12.099999999999959</v>
      </c>
      <c r="BH296" s="52" t="str">
        <f t="shared" ca="1" si="206"/>
        <v/>
      </c>
    </row>
    <row r="297" spans="19:60">
      <c r="S297" s="68">
        <f t="shared" si="207"/>
        <v>7</v>
      </c>
      <c r="T297" s="69">
        <f t="shared" si="207"/>
        <v>2</v>
      </c>
      <c r="U297" s="70">
        <f t="shared" si="198"/>
        <v>3</v>
      </c>
      <c r="V297" s="68">
        <f t="shared" si="199"/>
        <v>4</v>
      </c>
      <c r="W297" s="70">
        <f t="shared" si="199"/>
        <v>7</v>
      </c>
      <c r="X297" s="71">
        <f t="shared" si="199"/>
        <v>0.42857142857142855</v>
      </c>
      <c r="Y297" s="71">
        <f t="shared" si="199"/>
        <v>0.5</v>
      </c>
      <c r="Z297" s="69">
        <f t="shared" si="199"/>
        <v>10000</v>
      </c>
      <c r="AA297" s="69">
        <f t="shared" ca="1" si="199"/>
        <v>9931.0583880213599</v>
      </c>
      <c r="AB297" s="69">
        <f t="shared" ca="1" si="200"/>
        <v>-68.94161197864014</v>
      </c>
      <c r="AC297" s="69">
        <f t="shared" ca="1" si="201"/>
        <v>109.36631130634518</v>
      </c>
      <c r="AD297" s="73">
        <f t="shared" si="208"/>
        <v>11.999999999999959</v>
      </c>
      <c r="AE297" s="69">
        <f t="shared" si="209"/>
        <v>0.70000000000000007</v>
      </c>
      <c r="AF297" s="69">
        <f t="shared" si="209"/>
        <v>6.3000000000000007</v>
      </c>
      <c r="AG297" s="78">
        <f t="shared" si="209"/>
        <v>200</v>
      </c>
      <c r="AH297" s="60">
        <f t="shared" si="209"/>
        <v>50</v>
      </c>
      <c r="AI297" s="60">
        <f t="shared" si="209"/>
        <v>315.00000000000006</v>
      </c>
      <c r="AJ297" s="60">
        <f t="shared" si="209"/>
        <v>10315</v>
      </c>
      <c r="AK297" s="60">
        <f t="shared" si="209"/>
        <v>348.94161197863974</v>
      </c>
      <c r="AL297" s="60">
        <f t="shared" si="209"/>
        <v>6.9788322395727951</v>
      </c>
      <c r="AM297" s="60">
        <f t="shared" ca="1" si="209"/>
        <v>-453.13869257757176</v>
      </c>
      <c r="AN297" s="60">
        <f t="shared" ca="1" si="209"/>
        <v>-453.13869257757176</v>
      </c>
      <c r="AO297" s="60">
        <f t="shared" ca="1" si="209"/>
        <v>453.13869257757176</v>
      </c>
      <c r="AP297" s="63">
        <f t="shared" si="185"/>
        <v>35</v>
      </c>
      <c r="AQ297" s="62">
        <f t="shared" si="186"/>
        <v>1.6399026866310684</v>
      </c>
      <c r="AR297" s="62">
        <f t="shared" si="187"/>
        <v>81.995134331553416</v>
      </c>
      <c r="AS297" s="62">
        <f t="shared" si="188"/>
        <v>163.99026866310683</v>
      </c>
      <c r="AT297" s="62">
        <f t="shared" si="189"/>
        <v>-81.995134331553416</v>
      </c>
      <c r="AU297" s="62">
        <f t="shared" si="190"/>
        <v>245.98540299466026</v>
      </c>
      <c r="AV297" s="62">
        <f t="shared" si="191"/>
        <v>-327.98053732621366</v>
      </c>
      <c r="AW297" s="63">
        <f t="shared" si="202"/>
        <v>-81.995134331553402</v>
      </c>
      <c r="AX297" s="61" t="str">
        <f t="shared" ca="1" si="192"/>
        <v/>
      </c>
      <c r="AY297" s="69">
        <f t="shared" ca="1" si="203"/>
        <v>9861.8613074224286</v>
      </c>
      <c r="AZ297" s="51">
        <f t="shared" si="193"/>
        <v>573.96594032087387</v>
      </c>
      <c r="BA297" s="55">
        <f t="shared" ca="1" si="194"/>
        <v>5.7795042370627873E-2</v>
      </c>
      <c r="BB297" s="55">
        <f t="shared" ca="1" si="204"/>
        <v>-1.1893417049336992</v>
      </c>
      <c r="BC297" s="64">
        <f t="shared" ca="1" si="195"/>
        <v>-150.93674631019354</v>
      </c>
      <c r="BE297" s="52" t="str">
        <f t="shared" ca="1" si="196"/>
        <v/>
      </c>
      <c r="BF297" s="52" t="str">
        <f t="shared" ca="1" si="197"/>
        <v/>
      </c>
      <c r="BG297" s="52">
        <f t="shared" ca="1" si="205"/>
        <v>11.999999999999959</v>
      </c>
      <c r="BH297" s="52" t="str">
        <f t="shared" ca="1" si="206"/>
        <v/>
      </c>
    </row>
    <row r="298" spans="19:60">
      <c r="S298" s="68">
        <f t="shared" si="207"/>
        <v>7</v>
      </c>
      <c r="T298" s="69">
        <f t="shared" si="207"/>
        <v>2</v>
      </c>
      <c r="U298" s="70">
        <f t="shared" si="198"/>
        <v>3</v>
      </c>
      <c r="V298" s="68">
        <f t="shared" ref="V298:AA313" si="210">V297</f>
        <v>4</v>
      </c>
      <c r="W298" s="70">
        <f t="shared" si="210"/>
        <v>7</v>
      </c>
      <c r="X298" s="71">
        <f t="shared" si="210"/>
        <v>0.42857142857142855</v>
      </c>
      <c r="Y298" s="71">
        <f t="shared" si="210"/>
        <v>0.5</v>
      </c>
      <c r="Z298" s="69">
        <f t="shared" si="210"/>
        <v>10000</v>
      </c>
      <c r="AA298" s="69">
        <f t="shared" ca="1" si="210"/>
        <v>9931.0583880213599</v>
      </c>
      <c r="AB298" s="69">
        <f t="shared" ca="1" si="200"/>
        <v>-68.94161197864014</v>
      </c>
      <c r="AC298" s="69">
        <f t="shared" ca="1" si="201"/>
        <v>109.36631130634518</v>
      </c>
      <c r="AD298" s="73">
        <f t="shared" si="208"/>
        <v>11.899999999999959</v>
      </c>
      <c r="AE298" s="69">
        <f t="shared" si="209"/>
        <v>0.70000000000000007</v>
      </c>
      <c r="AF298" s="69">
        <f t="shared" si="209"/>
        <v>6.3000000000000007</v>
      </c>
      <c r="AG298" s="78">
        <f t="shared" si="209"/>
        <v>200</v>
      </c>
      <c r="AH298" s="60">
        <f t="shared" si="209"/>
        <v>50</v>
      </c>
      <c r="AI298" s="60">
        <f t="shared" si="209"/>
        <v>315.00000000000006</v>
      </c>
      <c r="AJ298" s="60">
        <f t="shared" si="209"/>
        <v>10315</v>
      </c>
      <c r="AK298" s="60">
        <f t="shared" si="209"/>
        <v>348.94161197863974</v>
      </c>
      <c r="AL298" s="60">
        <f t="shared" si="209"/>
        <v>6.9788322395727951</v>
      </c>
      <c r="AM298" s="60">
        <f t="shared" ca="1" si="209"/>
        <v>-453.13869257757176</v>
      </c>
      <c r="AN298" s="60">
        <f t="shared" ca="1" si="209"/>
        <v>-453.13869257757176</v>
      </c>
      <c r="AO298" s="60">
        <f t="shared" ca="1" si="209"/>
        <v>453.13869257757176</v>
      </c>
      <c r="AP298" s="63">
        <f t="shared" si="185"/>
        <v>35</v>
      </c>
      <c r="AQ298" s="62">
        <f t="shared" si="186"/>
        <v>1.6452800201321698</v>
      </c>
      <c r="AR298" s="62">
        <f t="shared" si="187"/>
        <v>82.264001006608495</v>
      </c>
      <c r="AS298" s="62">
        <f t="shared" si="188"/>
        <v>164.52800201321699</v>
      </c>
      <c r="AT298" s="62">
        <f t="shared" si="189"/>
        <v>-82.264001006608495</v>
      </c>
      <c r="AU298" s="62">
        <f t="shared" si="190"/>
        <v>246.79200301982547</v>
      </c>
      <c r="AV298" s="62">
        <f t="shared" si="191"/>
        <v>-329.05600402643398</v>
      </c>
      <c r="AW298" s="63">
        <f t="shared" si="202"/>
        <v>-82.26400100660851</v>
      </c>
      <c r="AX298" s="61" t="str">
        <f t="shared" ca="1" si="192"/>
        <v/>
      </c>
      <c r="AY298" s="69">
        <f t="shared" ca="1" si="203"/>
        <v>9861.8613074224286</v>
      </c>
      <c r="AZ298" s="51">
        <f t="shared" si="193"/>
        <v>575.84800704625945</v>
      </c>
      <c r="BA298" s="55">
        <f t="shared" ca="1" si="194"/>
        <v>5.7984555577765565E-2</v>
      </c>
      <c r="BB298" s="55">
        <f t="shared" ca="1" si="204"/>
        <v>-1.1932416235363916</v>
      </c>
      <c r="BC298" s="64">
        <f t="shared" ca="1" si="195"/>
        <v>-151.20561298524865</v>
      </c>
      <c r="BE298" s="52" t="str">
        <f t="shared" ca="1" si="196"/>
        <v/>
      </c>
      <c r="BF298" s="52" t="str">
        <f t="shared" ca="1" si="197"/>
        <v/>
      </c>
      <c r="BG298" s="52">
        <f t="shared" ca="1" si="205"/>
        <v>11.899999999999959</v>
      </c>
      <c r="BH298" s="52" t="str">
        <f t="shared" ca="1" si="206"/>
        <v/>
      </c>
    </row>
    <row r="299" spans="19:60">
      <c r="S299" s="68">
        <f t="shared" ref="S299:T314" si="211">S298</f>
        <v>7</v>
      </c>
      <c r="T299" s="69">
        <f t="shared" si="211"/>
        <v>2</v>
      </c>
      <c r="U299" s="70">
        <f t="shared" si="198"/>
        <v>3</v>
      </c>
      <c r="V299" s="68">
        <f t="shared" si="210"/>
        <v>4</v>
      </c>
      <c r="W299" s="70">
        <f t="shared" si="210"/>
        <v>7</v>
      </c>
      <c r="X299" s="71">
        <f t="shared" si="210"/>
        <v>0.42857142857142855</v>
      </c>
      <c r="Y299" s="71">
        <f t="shared" si="210"/>
        <v>0.5</v>
      </c>
      <c r="Z299" s="69">
        <f t="shared" si="210"/>
        <v>10000</v>
      </c>
      <c r="AA299" s="69">
        <f t="shared" ca="1" si="210"/>
        <v>9931.0583880213599</v>
      </c>
      <c r="AB299" s="69">
        <f t="shared" ca="1" si="200"/>
        <v>-68.94161197864014</v>
      </c>
      <c r="AC299" s="69">
        <f t="shared" ca="1" si="201"/>
        <v>109.36631130634518</v>
      </c>
      <c r="AD299" s="73">
        <f t="shared" si="208"/>
        <v>11.79999999999996</v>
      </c>
      <c r="AE299" s="69">
        <f t="shared" ref="AE299:AO314" si="212">AE298</f>
        <v>0.70000000000000007</v>
      </c>
      <c r="AF299" s="69">
        <f t="shared" si="212"/>
        <v>6.3000000000000007</v>
      </c>
      <c r="AG299" s="78">
        <f t="shared" si="212"/>
        <v>200</v>
      </c>
      <c r="AH299" s="60">
        <f t="shared" si="212"/>
        <v>50</v>
      </c>
      <c r="AI299" s="60">
        <f t="shared" si="212"/>
        <v>315.00000000000006</v>
      </c>
      <c r="AJ299" s="60">
        <f t="shared" si="212"/>
        <v>10315</v>
      </c>
      <c r="AK299" s="60">
        <f t="shared" si="212"/>
        <v>348.94161197863974</v>
      </c>
      <c r="AL299" s="60">
        <f t="shared" si="212"/>
        <v>6.9788322395727951</v>
      </c>
      <c r="AM299" s="60">
        <f t="shared" ca="1" si="212"/>
        <v>-453.13869257757176</v>
      </c>
      <c r="AN299" s="60">
        <f t="shared" ca="1" si="212"/>
        <v>-453.13869257757176</v>
      </c>
      <c r="AO299" s="60">
        <f t="shared" ca="1" si="212"/>
        <v>453.13869257757176</v>
      </c>
      <c r="AP299" s="63">
        <f t="shared" si="185"/>
        <v>35</v>
      </c>
      <c r="AQ299" s="62">
        <f t="shared" si="186"/>
        <v>1.6507484948790525</v>
      </c>
      <c r="AR299" s="62">
        <f t="shared" si="187"/>
        <v>82.537424743952627</v>
      </c>
      <c r="AS299" s="62">
        <f t="shared" si="188"/>
        <v>165.07484948790525</v>
      </c>
      <c r="AT299" s="62">
        <f t="shared" si="189"/>
        <v>-82.537424743952627</v>
      </c>
      <c r="AU299" s="62">
        <f t="shared" si="190"/>
        <v>247.6122742318579</v>
      </c>
      <c r="AV299" s="62">
        <f t="shared" si="191"/>
        <v>-330.14969897581051</v>
      </c>
      <c r="AW299" s="63">
        <f t="shared" si="202"/>
        <v>-82.537424743952613</v>
      </c>
      <c r="AX299" s="61" t="str">
        <f t="shared" ca="1" si="192"/>
        <v/>
      </c>
      <c r="AY299" s="69">
        <f t="shared" ca="1" si="203"/>
        <v>9861.8613074224286</v>
      </c>
      <c r="AZ299" s="51">
        <f t="shared" si="193"/>
        <v>577.76197320766835</v>
      </c>
      <c r="BA299" s="55">
        <f t="shared" ca="1" si="194"/>
        <v>5.8177280873159806E-2</v>
      </c>
      <c r="BB299" s="55">
        <f t="shared" ca="1" si="204"/>
        <v>-1.1972076424543829</v>
      </c>
      <c r="BC299" s="64">
        <f t="shared" ca="1" si="195"/>
        <v>-151.47903672259275</v>
      </c>
      <c r="BE299" s="52" t="str">
        <f t="shared" ca="1" si="196"/>
        <v/>
      </c>
      <c r="BF299" s="52" t="str">
        <f t="shared" ca="1" si="197"/>
        <v/>
      </c>
      <c r="BG299" s="52">
        <f t="shared" ca="1" si="205"/>
        <v>11.79999999999996</v>
      </c>
      <c r="BH299" s="52" t="str">
        <f t="shared" ca="1" si="206"/>
        <v/>
      </c>
    </row>
    <row r="300" spans="19:60">
      <c r="S300" s="68">
        <f t="shared" si="211"/>
        <v>7</v>
      </c>
      <c r="T300" s="69">
        <f t="shared" si="211"/>
        <v>2</v>
      </c>
      <c r="U300" s="70">
        <f t="shared" si="198"/>
        <v>3</v>
      </c>
      <c r="V300" s="68">
        <f t="shared" si="210"/>
        <v>4</v>
      </c>
      <c r="W300" s="70">
        <f t="shared" si="210"/>
        <v>7</v>
      </c>
      <c r="X300" s="71">
        <f t="shared" si="210"/>
        <v>0.42857142857142855</v>
      </c>
      <c r="Y300" s="71">
        <f t="shared" si="210"/>
        <v>0.5</v>
      </c>
      <c r="Z300" s="69">
        <f t="shared" si="210"/>
        <v>10000</v>
      </c>
      <c r="AA300" s="69">
        <f t="shared" ca="1" si="210"/>
        <v>9931.0583880213599</v>
      </c>
      <c r="AB300" s="69">
        <f t="shared" ca="1" si="200"/>
        <v>-68.94161197864014</v>
      </c>
      <c r="AC300" s="69">
        <f t="shared" ca="1" si="201"/>
        <v>109.36631130634518</v>
      </c>
      <c r="AD300" s="73">
        <f t="shared" si="208"/>
        <v>11.69999999999996</v>
      </c>
      <c r="AE300" s="69">
        <f t="shared" si="212"/>
        <v>0.70000000000000007</v>
      </c>
      <c r="AF300" s="69">
        <f t="shared" si="212"/>
        <v>6.3000000000000007</v>
      </c>
      <c r="AG300" s="78">
        <f t="shared" si="212"/>
        <v>200</v>
      </c>
      <c r="AH300" s="60">
        <f t="shared" si="212"/>
        <v>50</v>
      </c>
      <c r="AI300" s="60">
        <f t="shared" si="212"/>
        <v>315.00000000000006</v>
      </c>
      <c r="AJ300" s="60">
        <f t="shared" si="212"/>
        <v>10315</v>
      </c>
      <c r="AK300" s="60">
        <f t="shared" si="212"/>
        <v>348.94161197863974</v>
      </c>
      <c r="AL300" s="60">
        <f t="shared" si="212"/>
        <v>6.9788322395727951</v>
      </c>
      <c r="AM300" s="60">
        <f t="shared" ca="1" si="212"/>
        <v>-453.13869257757176</v>
      </c>
      <c r="AN300" s="60">
        <f t="shared" ca="1" si="212"/>
        <v>-453.13869257757176</v>
      </c>
      <c r="AO300" s="60">
        <f t="shared" ca="1" si="212"/>
        <v>453.13869257757176</v>
      </c>
      <c r="AP300" s="63">
        <f t="shared" si="185"/>
        <v>35</v>
      </c>
      <c r="AQ300" s="62">
        <f t="shared" si="186"/>
        <v>1.656310447826737</v>
      </c>
      <c r="AR300" s="62">
        <f t="shared" si="187"/>
        <v>82.815522391336856</v>
      </c>
      <c r="AS300" s="62">
        <f t="shared" si="188"/>
        <v>165.63104478267371</v>
      </c>
      <c r="AT300" s="62">
        <f t="shared" si="189"/>
        <v>-82.815522391336856</v>
      </c>
      <c r="AU300" s="62">
        <f t="shared" si="190"/>
        <v>248.44656717401057</v>
      </c>
      <c r="AV300" s="62">
        <f t="shared" si="191"/>
        <v>-331.26208956534742</v>
      </c>
      <c r="AW300" s="63">
        <f t="shared" si="202"/>
        <v>-82.815522391336856</v>
      </c>
      <c r="AX300" s="61" t="str">
        <f t="shared" ca="1" si="192"/>
        <v/>
      </c>
      <c r="AY300" s="69">
        <f t="shared" ca="1" si="203"/>
        <v>9861.8613074224286</v>
      </c>
      <c r="AZ300" s="51">
        <f t="shared" si="193"/>
        <v>579.70865673935805</v>
      </c>
      <c r="BA300" s="55">
        <f t="shared" ca="1" si="194"/>
        <v>5.8373300618048005E-2</v>
      </c>
      <c r="BB300" s="55">
        <f t="shared" ca="1" si="204"/>
        <v>-1.2012414565675547</v>
      </c>
      <c r="BC300" s="64">
        <f t="shared" ca="1" si="195"/>
        <v>-151.757134369977</v>
      </c>
      <c r="BE300" s="52" t="str">
        <f t="shared" ca="1" si="196"/>
        <v/>
      </c>
      <c r="BF300" s="52" t="str">
        <f t="shared" ca="1" si="197"/>
        <v/>
      </c>
      <c r="BG300" s="52">
        <f t="shared" ca="1" si="205"/>
        <v>11.69999999999996</v>
      </c>
      <c r="BH300" s="52" t="str">
        <f t="shared" ca="1" si="206"/>
        <v/>
      </c>
    </row>
    <row r="301" spans="19:60">
      <c r="S301" s="68">
        <f t="shared" si="211"/>
        <v>7</v>
      </c>
      <c r="T301" s="69">
        <f t="shared" si="211"/>
        <v>2</v>
      </c>
      <c r="U301" s="70">
        <f t="shared" si="198"/>
        <v>3</v>
      </c>
      <c r="V301" s="68">
        <f t="shared" si="210"/>
        <v>4</v>
      </c>
      <c r="W301" s="70">
        <f t="shared" si="210"/>
        <v>7</v>
      </c>
      <c r="X301" s="71">
        <f t="shared" si="210"/>
        <v>0.42857142857142855</v>
      </c>
      <c r="Y301" s="71">
        <f t="shared" si="210"/>
        <v>0.5</v>
      </c>
      <c r="Z301" s="69">
        <f t="shared" si="210"/>
        <v>10000</v>
      </c>
      <c r="AA301" s="69">
        <f t="shared" ca="1" si="210"/>
        <v>9931.0583880213599</v>
      </c>
      <c r="AB301" s="69">
        <f t="shared" ca="1" si="200"/>
        <v>-68.94161197864014</v>
      </c>
      <c r="AC301" s="69">
        <f t="shared" ca="1" si="201"/>
        <v>109.36631130634518</v>
      </c>
      <c r="AD301" s="73">
        <f t="shared" si="208"/>
        <v>11.599999999999961</v>
      </c>
      <c r="AE301" s="69">
        <f t="shared" si="212"/>
        <v>0.70000000000000007</v>
      </c>
      <c r="AF301" s="69">
        <f t="shared" si="212"/>
        <v>6.3000000000000007</v>
      </c>
      <c r="AG301" s="78">
        <f t="shared" si="212"/>
        <v>200</v>
      </c>
      <c r="AH301" s="60">
        <f t="shared" si="212"/>
        <v>50</v>
      </c>
      <c r="AI301" s="60">
        <f t="shared" si="212"/>
        <v>315.00000000000006</v>
      </c>
      <c r="AJ301" s="60">
        <f t="shared" si="212"/>
        <v>10315</v>
      </c>
      <c r="AK301" s="60">
        <f t="shared" si="212"/>
        <v>348.94161197863974</v>
      </c>
      <c r="AL301" s="60">
        <f t="shared" si="212"/>
        <v>6.9788322395727951</v>
      </c>
      <c r="AM301" s="60">
        <f t="shared" ca="1" si="212"/>
        <v>-453.13869257757176</v>
      </c>
      <c r="AN301" s="60">
        <f t="shared" ca="1" si="212"/>
        <v>-453.13869257757176</v>
      </c>
      <c r="AO301" s="60">
        <f t="shared" ca="1" si="212"/>
        <v>453.13869257757176</v>
      </c>
      <c r="AP301" s="63">
        <f t="shared" si="185"/>
        <v>35</v>
      </c>
      <c r="AQ301" s="62">
        <f t="shared" si="186"/>
        <v>1.6619682965148983</v>
      </c>
      <c r="AR301" s="62">
        <f t="shared" si="187"/>
        <v>83.098414825744911</v>
      </c>
      <c r="AS301" s="62">
        <f t="shared" si="188"/>
        <v>166.19682965148982</v>
      </c>
      <c r="AT301" s="62">
        <f t="shared" si="189"/>
        <v>-83.098414825744911</v>
      </c>
      <c r="AU301" s="62">
        <f t="shared" si="190"/>
        <v>249.29524447723475</v>
      </c>
      <c r="AV301" s="62">
        <f t="shared" si="191"/>
        <v>-332.39365930297964</v>
      </c>
      <c r="AW301" s="63">
        <f t="shared" si="202"/>
        <v>-83.098414825744896</v>
      </c>
      <c r="AX301" s="61" t="str">
        <f t="shared" ca="1" si="192"/>
        <v/>
      </c>
      <c r="AY301" s="69">
        <f t="shared" ca="1" si="203"/>
        <v>9861.8613074224286</v>
      </c>
      <c r="AZ301" s="51">
        <f t="shared" si="193"/>
        <v>581.68890378021433</v>
      </c>
      <c r="BA301" s="55">
        <f t="shared" ca="1" si="194"/>
        <v>5.857270001371008E-2</v>
      </c>
      <c r="BB301" s="55">
        <f t="shared" ca="1" si="204"/>
        <v>-1.2053448191999179</v>
      </c>
      <c r="BC301" s="64">
        <f t="shared" ca="1" si="195"/>
        <v>-152.04002680438504</v>
      </c>
      <c r="BE301" s="52" t="str">
        <f t="shared" ca="1" si="196"/>
        <v/>
      </c>
      <c r="BF301" s="52" t="str">
        <f t="shared" ca="1" si="197"/>
        <v/>
      </c>
      <c r="BG301" s="52">
        <f t="shared" ca="1" si="205"/>
        <v>11.599999999999961</v>
      </c>
      <c r="BH301" s="52" t="str">
        <f t="shared" ca="1" si="206"/>
        <v/>
      </c>
    </row>
    <row r="302" spans="19:60">
      <c r="S302" s="68">
        <f t="shared" si="211"/>
        <v>7</v>
      </c>
      <c r="T302" s="69">
        <f t="shared" si="211"/>
        <v>2</v>
      </c>
      <c r="U302" s="70">
        <f t="shared" si="198"/>
        <v>3</v>
      </c>
      <c r="V302" s="68">
        <f t="shared" si="210"/>
        <v>4</v>
      </c>
      <c r="W302" s="70">
        <f t="shared" si="210"/>
        <v>7</v>
      </c>
      <c r="X302" s="71">
        <f t="shared" si="210"/>
        <v>0.42857142857142855</v>
      </c>
      <c r="Y302" s="71">
        <f t="shared" si="210"/>
        <v>0.5</v>
      </c>
      <c r="Z302" s="69">
        <f t="shared" si="210"/>
        <v>10000</v>
      </c>
      <c r="AA302" s="69">
        <f t="shared" ca="1" si="210"/>
        <v>9931.0583880213599</v>
      </c>
      <c r="AB302" s="69">
        <f t="shared" ca="1" si="200"/>
        <v>-68.94161197864014</v>
      </c>
      <c r="AC302" s="69">
        <f t="shared" ca="1" si="201"/>
        <v>109.36631130634518</v>
      </c>
      <c r="AD302" s="73">
        <f t="shared" si="208"/>
        <v>11.499999999999961</v>
      </c>
      <c r="AE302" s="69">
        <f t="shared" si="212"/>
        <v>0.70000000000000007</v>
      </c>
      <c r="AF302" s="69">
        <f t="shared" si="212"/>
        <v>6.3000000000000007</v>
      </c>
      <c r="AG302" s="78">
        <f t="shared" si="212"/>
        <v>200</v>
      </c>
      <c r="AH302" s="60">
        <f t="shared" si="212"/>
        <v>50</v>
      </c>
      <c r="AI302" s="60">
        <f t="shared" si="212"/>
        <v>315.00000000000006</v>
      </c>
      <c r="AJ302" s="60">
        <f t="shared" si="212"/>
        <v>10315</v>
      </c>
      <c r="AK302" s="60">
        <f t="shared" si="212"/>
        <v>348.94161197863974</v>
      </c>
      <c r="AL302" s="60">
        <f t="shared" si="212"/>
        <v>6.9788322395727951</v>
      </c>
      <c r="AM302" s="60">
        <f t="shared" ca="1" si="212"/>
        <v>-453.13869257757176</v>
      </c>
      <c r="AN302" s="60">
        <f t="shared" ca="1" si="212"/>
        <v>-453.13869257757176</v>
      </c>
      <c r="AO302" s="60">
        <f t="shared" ca="1" si="212"/>
        <v>453.13869257757176</v>
      </c>
      <c r="AP302" s="63">
        <f t="shared" si="185"/>
        <v>35</v>
      </c>
      <c r="AQ302" s="62">
        <f t="shared" si="186"/>
        <v>1.6677245425715497</v>
      </c>
      <c r="AR302" s="62">
        <f t="shared" si="187"/>
        <v>83.386227128577488</v>
      </c>
      <c r="AS302" s="62">
        <f t="shared" si="188"/>
        <v>166.77245425715498</v>
      </c>
      <c r="AT302" s="62">
        <f t="shared" si="189"/>
        <v>-83.386227128577488</v>
      </c>
      <c r="AU302" s="62">
        <f t="shared" si="190"/>
        <v>250.15868138573245</v>
      </c>
      <c r="AV302" s="62">
        <f t="shared" si="191"/>
        <v>-333.54490851430995</v>
      </c>
      <c r="AW302" s="63">
        <f t="shared" si="202"/>
        <v>-83.386227128577502</v>
      </c>
      <c r="AX302" s="61" t="str">
        <f t="shared" ca="1" si="192"/>
        <v/>
      </c>
      <c r="AY302" s="69">
        <f t="shared" ca="1" si="203"/>
        <v>9861.8613074224286</v>
      </c>
      <c r="AZ302" s="51">
        <f t="shared" si="193"/>
        <v>583.7035899000424</v>
      </c>
      <c r="BA302" s="55">
        <f t="shared" ca="1" si="194"/>
        <v>5.8775567224948928E-2</v>
      </c>
      <c r="BB302" s="55">
        <f t="shared" ca="1" si="204"/>
        <v>-1.2095195446606712</v>
      </c>
      <c r="BC302" s="64">
        <f t="shared" ca="1" si="195"/>
        <v>-152.32783910721764</v>
      </c>
      <c r="BE302" s="52" t="str">
        <f t="shared" ca="1" si="196"/>
        <v/>
      </c>
      <c r="BF302" s="52" t="str">
        <f t="shared" ca="1" si="197"/>
        <v/>
      </c>
      <c r="BG302" s="52">
        <f t="shared" ca="1" si="205"/>
        <v>11.499999999999961</v>
      </c>
      <c r="BH302" s="52" t="str">
        <f t="shared" ca="1" si="206"/>
        <v/>
      </c>
    </row>
    <row r="303" spans="19:60">
      <c r="S303" s="68">
        <f t="shared" si="211"/>
        <v>7</v>
      </c>
      <c r="T303" s="69">
        <f t="shared" si="211"/>
        <v>2</v>
      </c>
      <c r="U303" s="70">
        <f t="shared" si="198"/>
        <v>3</v>
      </c>
      <c r="V303" s="68">
        <f t="shared" si="210"/>
        <v>4</v>
      </c>
      <c r="W303" s="70">
        <f t="shared" si="210"/>
        <v>7</v>
      </c>
      <c r="X303" s="71">
        <f t="shared" si="210"/>
        <v>0.42857142857142855</v>
      </c>
      <c r="Y303" s="71">
        <f t="shared" si="210"/>
        <v>0.5</v>
      </c>
      <c r="Z303" s="69">
        <f t="shared" si="210"/>
        <v>10000</v>
      </c>
      <c r="AA303" s="69">
        <f t="shared" ca="1" si="210"/>
        <v>9931.0583880213599</v>
      </c>
      <c r="AB303" s="69">
        <f t="shared" ca="1" si="200"/>
        <v>-68.94161197864014</v>
      </c>
      <c r="AC303" s="69">
        <f t="shared" ca="1" si="201"/>
        <v>109.36631130634518</v>
      </c>
      <c r="AD303" s="73">
        <f t="shared" si="208"/>
        <v>11.399999999999961</v>
      </c>
      <c r="AE303" s="69">
        <f t="shared" si="212"/>
        <v>0.70000000000000007</v>
      </c>
      <c r="AF303" s="69">
        <f t="shared" si="212"/>
        <v>6.3000000000000007</v>
      </c>
      <c r="AG303" s="78">
        <f t="shared" si="212"/>
        <v>200</v>
      </c>
      <c r="AH303" s="60">
        <f t="shared" si="212"/>
        <v>50</v>
      </c>
      <c r="AI303" s="60">
        <f t="shared" si="212"/>
        <v>315.00000000000006</v>
      </c>
      <c r="AJ303" s="60">
        <f t="shared" si="212"/>
        <v>10315</v>
      </c>
      <c r="AK303" s="60">
        <f t="shared" si="212"/>
        <v>348.94161197863974</v>
      </c>
      <c r="AL303" s="60">
        <f t="shared" si="212"/>
        <v>6.9788322395727951</v>
      </c>
      <c r="AM303" s="60">
        <f t="shared" ca="1" si="212"/>
        <v>-453.13869257757176</v>
      </c>
      <c r="AN303" s="60">
        <f t="shared" ca="1" si="212"/>
        <v>-453.13869257757176</v>
      </c>
      <c r="AO303" s="60">
        <f t="shared" ca="1" si="212"/>
        <v>453.13869257757176</v>
      </c>
      <c r="AP303" s="63">
        <f t="shared" si="185"/>
        <v>35</v>
      </c>
      <c r="AQ303" s="62">
        <f t="shared" si="186"/>
        <v>1.6735817754011246</v>
      </c>
      <c r="AR303" s="62">
        <f t="shared" si="187"/>
        <v>83.679088770056225</v>
      </c>
      <c r="AS303" s="62">
        <f t="shared" si="188"/>
        <v>167.35817754011245</v>
      </c>
      <c r="AT303" s="62">
        <f t="shared" si="189"/>
        <v>-83.679088770056225</v>
      </c>
      <c r="AU303" s="62">
        <f t="shared" si="190"/>
        <v>251.03726631016866</v>
      </c>
      <c r="AV303" s="62">
        <f t="shared" si="191"/>
        <v>-334.7163550802249</v>
      </c>
      <c r="AW303" s="63">
        <f t="shared" si="202"/>
        <v>-83.679088770056239</v>
      </c>
      <c r="AX303" s="61" t="str">
        <f t="shared" ca="1" si="192"/>
        <v/>
      </c>
      <c r="AY303" s="69">
        <f t="shared" ca="1" si="203"/>
        <v>9861.8613074224286</v>
      </c>
      <c r="AZ303" s="51">
        <f t="shared" si="193"/>
        <v>585.75362139039362</v>
      </c>
      <c r="BA303" s="55">
        <f t="shared" ca="1" si="194"/>
        <v>5.898199351006915E-2</v>
      </c>
      <c r="BB303" s="55">
        <f t="shared" ca="1" si="204"/>
        <v>-1.2137675109189809</v>
      </c>
      <c r="BC303" s="64">
        <f t="shared" ca="1" si="195"/>
        <v>-152.62070074869638</v>
      </c>
      <c r="BE303" s="52" t="str">
        <f t="shared" ca="1" si="196"/>
        <v/>
      </c>
      <c r="BF303" s="52" t="str">
        <f t="shared" ca="1" si="197"/>
        <v/>
      </c>
      <c r="BG303" s="52">
        <f t="shared" ca="1" si="205"/>
        <v>11.399999999999961</v>
      </c>
      <c r="BH303" s="52" t="str">
        <f t="shared" ca="1" si="206"/>
        <v/>
      </c>
    </row>
    <row r="304" spans="19:60">
      <c r="S304" s="68">
        <f t="shared" si="211"/>
        <v>7</v>
      </c>
      <c r="T304" s="69">
        <f t="shared" si="211"/>
        <v>2</v>
      </c>
      <c r="U304" s="70">
        <f t="shared" si="198"/>
        <v>3</v>
      </c>
      <c r="V304" s="68">
        <f t="shared" si="210"/>
        <v>4</v>
      </c>
      <c r="W304" s="70">
        <f t="shared" si="210"/>
        <v>7</v>
      </c>
      <c r="X304" s="71">
        <f t="shared" si="210"/>
        <v>0.42857142857142855</v>
      </c>
      <c r="Y304" s="71">
        <f t="shared" si="210"/>
        <v>0.5</v>
      </c>
      <c r="Z304" s="69">
        <f t="shared" si="210"/>
        <v>10000</v>
      </c>
      <c r="AA304" s="69">
        <f t="shared" ca="1" si="210"/>
        <v>9931.0583880213599</v>
      </c>
      <c r="AB304" s="69">
        <f t="shared" ca="1" si="200"/>
        <v>-68.94161197864014</v>
      </c>
      <c r="AC304" s="69">
        <f t="shared" ca="1" si="201"/>
        <v>109.36631130634518</v>
      </c>
      <c r="AD304" s="73">
        <f t="shared" si="208"/>
        <v>11.299999999999962</v>
      </c>
      <c r="AE304" s="69">
        <f t="shared" si="212"/>
        <v>0.70000000000000007</v>
      </c>
      <c r="AF304" s="69">
        <f t="shared" si="212"/>
        <v>6.3000000000000007</v>
      </c>
      <c r="AG304" s="78">
        <f t="shared" si="212"/>
        <v>200</v>
      </c>
      <c r="AH304" s="60">
        <f t="shared" si="212"/>
        <v>50</v>
      </c>
      <c r="AI304" s="60">
        <f t="shared" si="212"/>
        <v>315.00000000000006</v>
      </c>
      <c r="AJ304" s="60">
        <f t="shared" si="212"/>
        <v>10315</v>
      </c>
      <c r="AK304" s="60">
        <f t="shared" si="212"/>
        <v>348.94161197863974</v>
      </c>
      <c r="AL304" s="60">
        <f t="shared" si="212"/>
        <v>6.9788322395727951</v>
      </c>
      <c r="AM304" s="60">
        <f t="shared" ca="1" si="212"/>
        <v>-453.13869257757176</v>
      </c>
      <c r="AN304" s="60">
        <f t="shared" ca="1" si="212"/>
        <v>-453.13869257757176</v>
      </c>
      <c r="AO304" s="60">
        <f t="shared" ca="1" si="212"/>
        <v>453.13869257757176</v>
      </c>
      <c r="AP304" s="63">
        <f t="shared" si="185"/>
        <v>35</v>
      </c>
      <c r="AQ304" s="62">
        <f t="shared" si="186"/>
        <v>1.6795426760683911</v>
      </c>
      <c r="AR304" s="62">
        <f t="shared" si="187"/>
        <v>83.977133803419562</v>
      </c>
      <c r="AS304" s="62">
        <f t="shared" si="188"/>
        <v>167.95426760683912</v>
      </c>
      <c r="AT304" s="62">
        <f t="shared" si="189"/>
        <v>-83.977133803419562</v>
      </c>
      <c r="AU304" s="62">
        <f t="shared" si="190"/>
        <v>251.93140141025867</v>
      </c>
      <c r="AV304" s="62">
        <f t="shared" si="191"/>
        <v>-335.90853521367825</v>
      </c>
      <c r="AW304" s="63">
        <f t="shared" si="202"/>
        <v>-83.977133803419576</v>
      </c>
      <c r="AX304" s="61" t="str">
        <f t="shared" ca="1" si="192"/>
        <v/>
      </c>
      <c r="AY304" s="69">
        <f t="shared" ca="1" si="203"/>
        <v>9861.8613074224286</v>
      </c>
      <c r="AZ304" s="51">
        <f t="shared" si="193"/>
        <v>587.83993662393698</v>
      </c>
      <c r="BA304" s="55">
        <f t="shared" ca="1" si="194"/>
        <v>5.919207335775787E-2</v>
      </c>
      <c r="BB304" s="55">
        <f t="shared" ca="1" si="204"/>
        <v>-1.2180906624208008</v>
      </c>
      <c r="BC304" s="64">
        <f t="shared" ca="1" si="195"/>
        <v>-152.91874578205972</v>
      </c>
      <c r="BE304" s="52" t="str">
        <f t="shared" ca="1" si="196"/>
        <v/>
      </c>
      <c r="BF304" s="52" t="str">
        <f t="shared" ca="1" si="197"/>
        <v/>
      </c>
      <c r="BG304" s="52">
        <f t="shared" ca="1" si="205"/>
        <v>11.299999999999962</v>
      </c>
      <c r="BH304" s="52" t="str">
        <f t="shared" ca="1" si="206"/>
        <v/>
      </c>
    </row>
    <row r="305" spans="19:60">
      <c r="S305" s="68">
        <f t="shared" si="211"/>
        <v>7</v>
      </c>
      <c r="T305" s="69">
        <f t="shared" si="211"/>
        <v>2</v>
      </c>
      <c r="U305" s="70">
        <f t="shared" si="198"/>
        <v>3</v>
      </c>
      <c r="V305" s="68">
        <f t="shared" si="210"/>
        <v>4</v>
      </c>
      <c r="W305" s="70">
        <f t="shared" si="210"/>
        <v>7</v>
      </c>
      <c r="X305" s="71">
        <f t="shared" si="210"/>
        <v>0.42857142857142855</v>
      </c>
      <c r="Y305" s="71">
        <f t="shared" si="210"/>
        <v>0.5</v>
      </c>
      <c r="Z305" s="69">
        <f t="shared" si="210"/>
        <v>10000</v>
      </c>
      <c r="AA305" s="69">
        <f t="shared" ca="1" si="210"/>
        <v>9931.0583880213599</v>
      </c>
      <c r="AB305" s="69">
        <f t="shared" ca="1" si="200"/>
        <v>-68.94161197864014</v>
      </c>
      <c r="AC305" s="69">
        <f t="shared" ca="1" si="201"/>
        <v>109.36631130634518</v>
      </c>
      <c r="AD305" s="73">
        <f t="shared" si="208"/>
        <v>11.199999999999962</v>
      </c>
      <c r="AE305" s="69">
        <f t="shared" si="212"/>
        <v>0.70000000000000007</v>
      </c>
      <c r="AF305" s="69">
        <f t="shared" si="212"/>
        <v>6.3000000000000007</v>
      </c>
      <c r="AG305" s="78">
        <f t="shared" si="212"/>
        <v>200</v>
      </c>
      <c r="AH305" s="60">
        <f t="shared" si="212"/>
        <v>50</v>
      </c>
      <c r="AI305" s="60">
        <f t="shared" si="212"/>
        <v>315.00000000000006</v>
      </c>
      <c r="AJ305" s="60">
        <f t="shared" si="212"/>
        <v>10315</v>
      </c>
      <c r="AK305" s="60">
        <f t="shared" si="212"/>
        <v>348.94161197863974</v>
      </c>
      <c r="AL305" s="60">
        <f t="shared" si="212"/>
        <v>6.9788322395727951</v>
      </c>
      <c r="AM305" s="60">
        <f t="shared" ca="1" si="212"/>
        <v>-453.13869257757176</v>
      </c>
      <c r="AN305" s="60">
        <f t="shared" ca="1" si="212"/>
        <v>-453.13869257757176</v>
      </c>
      <c r="AO305" s="60">
        <f t="shared" ca="1" si="212"/>
        <v>453.13869257757176</v>
      </c>
      <c r="AP305" s="63">
        <f t="shared" si="185"/>
        <v>35</v>
      </c>
      <c r="AQ305" s="62">
        <f t="shared" si="186"/>
        <v>1.6856100213904304</v>
      </c>
      <c r="AR305" s="62">
        <f t="shared" si="187"/>
        <v>84.28050106952152</v>
      </c>
      <c r="AS305" s="62">
        <f t="shared" si="188"/>
        <v>168.56100213904304</v>
      </c>
      <c r="AT305" s="62">
        <f t="shared" si="189"/>
        <v>-84.28050106952152</v>
      </c>
      <c r="AU305" s="62">
        <f t="shared" si="190"/>
        <v>252.84150320856457</v>
      </c>
      <c r="AV305" s="62">
        <f t="shared" si="191"/>
        <v>-337.12200427808608</v>
      </c>
      <c r="AW305" s="63">
        <f t="shared" si="202"/>
        <v>-84.280501069521506</v>
      </c>
      <c r="AX305" s="61" t="str">
        <f t="shared" ca="1" si="192"/>
        <v/>
      </c>
      <c r="AY305" s="69">
        <f t="shared" ca="1" si="203"/>
        <v>9861.8613074224286</v>
      </c>
      <c r="AZ305" s="51">
        <f t="shared" si="193"/>
        <v>589.96350748665066</v>
      </c>
      <c r="BA305" s="55">
        <f t="shared" ca="1" si="194"/>
        <v>5.9405904631298169E-2</v>
      </c>
      <c r="BB305" s="55">
        <f t="shared" ca="1" si="204"/>
        <v>-1.2224910130565809</v>
      </c>
      <c r="BC305" s="64">
        <f t="shared" ca="1" si="195"/>
        <v>-153.22211304816165</v>
      </c>
      <c r="BE305" s="52" t="str">
        <f t="shared" ca="1" si="196"/>
        <v/>
      </c>
      <c r="BF305" s="52" t="str">
        <f t="shared" ca="1" si="197"/>
        <v/>
      </c>
      <c r="BG305" s="52">
        <f t="shared" ca="1" si="205"/>
        <v>11.199999999999962</v>
      </c>
      <c r="BH305" s="52" t="str">
        <f t="shared" ca="1" si="206"/>
        <v/>
      </c>
    </row>
    <row r="306" spans="19:60">
      <c r="S306" s="68">
        <f t="shared" si="211"/>
        <v>7</v>
      </c>
      <c r="T306" s="69">
        <f t="shared" si="211"/>
        <v>2</v>
      </c>
      <c r="U306" s="70">
        <f t="shared" si="198"/>
        <v>3</v>
      </c>
      <c r="V306" s="68">
        <f t="shared" si="210"/>
        <v>4</v>
      </c>
      <c r="W306" s="70">
        <f t="shared" si="210"/>
        <v>7</v>
      </c>
      <c r="X306" s="71">
        <f t="shared" si="210"/>
        <v>0.42857142857142855</v>
      </c>
      <c r="Y306" s="71">
        <f t="shared" si="210"/>
        <v>0.5</v>
      </c>
      <c r="Z306" s="69">
        <f t="shared" si="210"/>
        <v>10000</v>
      </c>
      <c r="AA306" s="69">
        <f t="shared" ca="1" si="210"/>
        <v>9931.0583880213599</v>
      </c>
      <c r="AB306" s="69">
        <f t="shared" ca="1" si="200"/>
        <v>-68.94161197864014</v>
      </c>
      <c r="AC306" s="69">
        <f t="shared" ca="1" si="201"/>
        <v>109.36631130634518</v>
      </c>
      <c r="AD306" s="73">
        <f t="shared" si="208"/>
        <v>11.099999999999962</v>
      </c>
      <c r="AE306" s="69">
        <f t="shared" si="212"/>
        <v>0.70000000000000007</v>
      </c>
      <c r="AF306" s="69">
        <f t="shared" si="212"/>
        <v>6.3000000000000007</v>
      </c>
      <c r="AG306" s="78">
        <f t="shared" si="212"/>
        <v>200</v>
      </c>
      <c r="AH306" s="60">
        <f t="shared" si="212"/>
        <v>50</v>
      </c>
      <c r="AI306" s="60">
        <f t="shared" si="212"/>
        <v>315.00000000000006</v>
      </c>
      <c r="AJ306" s="60">
        <f t="shared" si="212"/>
        <v>10315</v>
      </c>
      <c r="AK306" s="60">
        <f t="shared" si="212"/>
        <v>348.94161197863974</v>
      </c>
      <c r="AL306" s="60">
        <f t="shared" si="212"/>
        <v>6.9788322395727951</v>
      </c>
      <c r="AM306" s="60">
        <f t="shared" ca="1" si="212"/>
        <v>-453.13869257757176</v>
      </c>
      <c r="AN306" s="60">
        <f t="shared" ca="1" si="212"/>
        <v>-453.13869257757176</v>
      </c>
      <c r="AO306" s="60">
        <f t="shared" ca="1" si="212"/>
        <v>453.13869257757176</v>
      </c>
      <c r="AP306" s="63">
        <f t="shared" si="185"/>
        <v>35</v>
      </c>
      <c r="AQ306" s="62">
        <f t="shared" si="186"/>
        <v>1.6917866882498038</v>
      </c>
      <c r="AR306" s="62">
        <f t="shared" si="187"/>
        <v>84.589334412490189</v>
      </c>
      <c r="AS306" s="62">
        <f t="shared" si="188"/>
        <v>169.17866882498038</v>
      </c>
      <c r="AT306" s="62">
        <f t="shared" si="189"/>
        <v>-84.589334412490189</v>
      </c>
      <c r="AU306" s="62">
        <f t="shared" si="190"/>
        <v>253.76800323747057</v>
      </c>
      <c r="AV306" s="62">
        <f t="shared" si="191"/>
        <v>-338.35733764996075</v>
      </c>
      <c r="AW306" s="63">
        <f t="shared" si="202"/>
        <v>-84.589334412490189</v>
      </c>
      <c r="AX306" s="61" t="str">
        <f t="shared" ca="1" si="192"/>
        <v/>
      </c>
      <c r="AY306" s="69">
        <f t="shared" ca="1" si="203"/>
        <v>9861.8613074224286</v>
      </c>
      <c r="AZ306" s="51">
        <f t="shared" si="193"/>
        <v>592.12534088743132</v>
      </c>
      <c r="BA306" s="55">
        <f t="shared" ca="1" si="194"/>
        <v>5.9623588720577943E-2</v>
      </c>
      <c r="BB306" s="55">
        <f t="shared" ca="1" si="204"/>
        <v>-1.2269706492894032</v>
      </c>
      <c r="BC306" s="64">
        <f t="shared" ca="1" si="195"/>
        <v>-153.53094639113033</v>
      </c>
      <c r="BE306" s="52" t="str">
        <f t="shared" ca="1" si="196"/>
        <v/>
      </c>
      <c r="BF306" s="52" t="str">
        <f t="shared" ca="1" si="197"/>
        <v/>
      </c>
      <c r="BG306" s="52">
        <f t="shared" ca="1" si="205"/>
        <v>11.099999999999962</v>
      </c>
      <c r="BH306" s="52" t="str">
        <f t="shared" ca="1" si="206"/>
        <v/>
      </c>
    </row>
    <row r="307" spans="19:60">
      <c r="S307" s="68">
        <f t="shared" si="211"/>
        <v>7</v>
      </c>
      <c r="T307" s="69">
        <f t="shared" si="211"/>
        <v>2</v>
      </c>
      <c r="U307" s="70">
        <f t="shared" si="198"/>
        <v>3</v>
      </c>
      <c r="V307" s="68">
        <f t="shared" si="210"/>
        <v>4</v>
      </c>
      <c r="W307" s="70">
        <f t="shared" si="210"/>
        <v>7</v>
      </c>
      <c r="X307" s="71">
        <f t="shared" si="210"/>
        <v>0.42857142857142855</v>
      </c>
      <c r="Y307" s="71">
        <f t="shared" si="210"/>
        <v>0.5</v>
      </c>
      <c r="Z307" s="69">
        <f t="shared" si="210"/>
        <v>10000</v>
      </c>
      <c r="AA307" s="69">
        <f t="shared" ca="1" si="210"/>
        <v>9931.0583880213599</v>
      </c>
      <c r="AB307" s="69">
        <f t="shared" ca="1" si="200"/>
        <v>-68.94161197864014</v>
      </c>
      <c r="AC307" s="69">
        <f t="shared" ca="1" si="201"/>
        <v>109.36631130634518</v>
      </c>
      <c r="AD307" s="73">
        <f t="shared" si="208"/>
        <v>10.999999999999963</v>
      </c>
      <c r="AE307" s="69">
        <f t="shared" si="212"/>
        <v>0.70000000000000007</v>
      </c>
      <c r="AF307" s="69">
        <f t="shared" si="212"/>
        <v>6.3000000000000007</v>
      </c>
      <c r="AG307" s="78">
        <f t="shared" si="212"/>
        <v>200</v>
      </c>
      <c r="AH307" s="60">
        <f t="shared" si="212"/>
        <v>50</v>
      </c>
      <c r="AI307" s="60">
        <f t="shared" si="212"/>
        <v>315.00000000000006</v>
      </c>
      <c r="AJ307" s="60">
        <f t="shared" si="212"/>
        <v>10315</v>
      </c>
      <c r="AK307" s="60">
        <f t="shared" si="212"/>
        <v>348.94161197863974</v>
      </c>
      <c r="AL307" s="60">
        <f t="shared" si="212"/>
        <v>6.9788322395727951</v>
      </c>
      <c r="AM307" s="60">
        <f t="shared" ca="1" si="212"/>
        <v>-453.13869257757176</v>
      </c>
      <c r="AN307" s="60">
        <f t="shared" ca="1" si="212"/>
        <v>-453.13869257757176</v>
      </c>
      <c r="AO307" s="60">
        <f t="shared" ca="1" si="212"/>
        <v>453.13869257757176</v>
      </c>
      <c r="AP307" s="63">
        <f t="shared" si="185"/>
        <v>35</v>
      </c>
      <c r="AQ307" s="62">
        <f t="shared" si="186"/>
        <v>1.6980756581429839</v>
      </c>
      <c r="AR307" s="62">
        <f t="shared" si="187"/>
        <v>84.903782907149193</v>
      </c>
      <c r="AS307" s="62">
        <f t="shared" si="188"/>
        <v>169.80756581429839</v>
      </c>
      <c r="AT307" s="62">
        <f t="shared" si="189"/>
        <v>-84.903782907149193</v>
      </c>
      <c r="AU307" s="62">
        <f t="shared" si="190"/>
        <v>254.71134872144756</v>
      </c>
      <c r="AV307" s="62">
        <f t="shared" si="191"/>
        <v>-339.61513162859677</v>
      </c>
      <c r="AW307" s="63">
        <f t="shared" si="202"/>
        <v>-84.903782907149207</v>
      </c>
      <c r="AX307" s="61" t="str">
        <f t="shared" ca="1" si="192"/>
        <v/>
      </c>
      <c r="AY307" s="69">
        <f t="shared" ca="1" si="203"/>
        <v>9861.8613074224286</v>
      </c>
      <c r="AZ307" s="51">
        <f t="shared" si="193"/>
        <v>594.32648035004433</v>
      </c>
      <c r="BA307" s="55">
        <f t="shared" ca="1" si="194"/>
        <v>5.9845230702390069E-2</v>
      </c>
      <c r="BB307" s="55">
        <f t="shared" ca="1" si="204"/>
        <v>-1.2315317334537312</v>
      </c>
      <c r="BC307" s="64">
        <f t="shared" ca="1" si="195"/>
        <v>-153.84539488578935</v>
      </c>
      <c r="BE307" s="52" t="str">
        <f t="shared" ca="1" si="196"/>
        <v/>
      </c>
      <c r="BF307" s="52" t="str">
        <f t="shared" ca="1" si="197"/>
        <v/>
      </c>
      <c r="BG307" s="52">
        <f t="shared" ca="1" si="205"/>
        <v>10.999999999999963</v>
      </c>
      <c r="BH307" s="52" t="str">
        <f t="shared" ca="1" si="206"/>
        <v/>
      </c>
    </row>
    <row r="308" spans="19:60">
      <c r="S308" s="68">
        <f t="shared" si="211"/>
        <v>7</v>
      </c>
      <c r="T308" s="69">
        <f t="shared" si="211"/>
        <v>2</v>
      </c>
      <c r="U308" s="70">
        <f t="shared" si="198"/>
        <v>3</v>
      </c>
      <c r="V308" s="68">
        <f t="shared" si="210"/>
        <v>4</v>
      </c>
      <c r="W308" s="70">
        <f t="shared" si="210"/>
        <v>7</v>
      </c>
      <c r="X308" s="71">
        <f t="shared" si="210"/>
        <v>0.42857142857142855</v>
      </c>
      <c r="Y308" s="71">
        <f t="shared" si="210"/>
        <v>0.5</v>
      </c>
      <c r="Z308" s="69">
        <f t="shared" si="210"/>
        <v>10000</v>
      </c>
      <c r="AA308" s="69">
        <f t="shared" ca="1" si="210"/>
        <v>9931.0583880213599</v>
      </c>
      <c r="AB308" s="69">
        <f t="shared" ca="1" si="200"/>
        <v>-68.94161197864014</v>
      </c>
      <c r="AC308" s="69">
        <f t="shared" ca="1" si="201"/>
        <v>109.36631130634518</v>
      </c>
      <c r="AD308" s="73">
        <f t="shared" si="208"/>
        <v>10.899999999999963</v>
      </c>
      <c r="AE308" s="69">
        <f t="shared" si="212"/>
        <v>0.70000000000000007</v>
      </c>
      <c r="AF308" s="69">
        <f t="shared" si="212"/>
        <v>6.3000000000000007</v>
      </c>
      <c r="AG308" s="78">
        <f t="shared" si="212"/>
        <v>200</v>
      </c>
      <c r="AH308" s="60">
        <f t="shared" si="212"/>
        <v>50</v>
      </c>
      <c r="AI308" s="60">
        <f t="shared" si="212"/>
        <v>315.00000000000006</v>
      </c>
      <c r="AJ308" s="60">
        <f t="shared" si="212"/>
        <v>10315</v>
      </c>
      <c r="AK308" s="60">
        <f t="shared" si="212"/>
        <v>348.94161197863974</v>
      </c>
      <c r="AL308" s="60">
        <f t="shared" si="212"/>
        <v>6.9788322395727951</v>
      </c>
      <c r="AM308" s="60">
        <f t="shared" ca="1" si="212"/>
        <v>-453.13869257757176</v>
      </c>
      <c r="AN308" s="60">
        <f t="shared" ca="1" si="212"/>
        <v>-453.13869257757176</v>
      </c>
      <c r="AO308" s="60">
        <f t="shared" ca="1" si="212"/>
        <v>453.13869257757176</v>
      </c>
      <c r="AP308" s="63">
        <f t="shared" si="185"/>
        <v>35</v>
      </c>
      <c r="AQ308" s="62">
        <f t="shared" si="186"/>
        <v>1.7044800219791578</v>
      </c>
      <c r="AR308" s="62">
        <f t="shared" si="187"/>
        <v>85.224001098957885</v>
      </c>
      <c r="AS308" s="62">
        <f t="shared" si="188"/>
        <v>170.44800219791577</v>
      </c>
      <c r="AT308" s="62">
        <f t="shared" si="189"/>
        <v>-85.224001098957885</v>
      </c>
      <c r="AU308" s="62">
        <f t="shared" si="190"/>
        <v>255.67200329687364</v>
      </c>
      <c r="AV308" s="62">
        <f t="shared" si="191"/>
        <v>-340.89600439583154</v>
      </c>
      <c r="AW308" s="63">
        <f t="shared" si="202"/>
        <v>-85.224001098957899</v>
      </c>
      <c r="AX308" s="61" t="str">
        <f t="shared" ca="1" si="192"/>
        <v/>
      </c>
      <c r="AY308" s="69">
        <f t="shared" ca="1" si="203"/>
        <v>9861.8613074224286</v>
      </c>
      <c r="AZ308" s="51">
        <f t="shared" si="193"/>
        <v>596.56800769270524</v>
      </c>
      <c r="BA308" s="55">
        <f t="shared" ca="1" si="194"/>
        <v>6.0070939509556547E-2</v>
      </c>
      <c r="BB308" s="55">
        <f t="shared" ca="1" si="204"/>
        <v>-1.2361765072357527</v>
      </c>
      <c r="BC308" s="64">
        <f t="shared" ca="1" si="195"/>
        <v>-154.16561307759804</v>
      </c>
      <c r="BE308" s="52" t="str">
        <f t="shared" ca="1" si="196"/>
        <v/>
      </c>
      <c r="BF308" s="52" t="str">
        <f t="shared" ca="1" si="197"/>
        <v/>
      </c>
      <c r="BG308" s="52">
        <f t="shared" ca="1" si="205"/>
        <v>10.899999999999963</v>
      </c>
      <c r="BH308" s="52" t="str">
        <f t="shared" ca="1" si="206"/>
        <v/>
      </c>
    </row>
    <row r="309" spans="19:60">
      <c r="S309" s="68">
        <f t="shared" si="211"/>
        <v>7</v>
      </c>
      <c r="T309" s="69">
        <f t="shared" si="211"/>
        <v>2</v>
      </c>
      <c r="U309" s="70">
        <f t="shared" si="198"/>
        <v>3</v>
      </c>
      <c r="V309" s="68">
        <f t="shared" si="210"/>
        <v>4</v>
      </c>
      <c r="W309" s="70">
        <f t="shared" si="210"/>
        <v>7</v>
      </c>
      <c r="X309" s="71">
        <f t="shared" si="210"/>
        <v>0.42857142857142855</v>
      </c>
      <c r="Y309" s="71">
        <f t="shared" si="210"/>
        <v>0.5</v>
      </c>
      <c r="Z309" s="69">
        <f t="shared" si="210"/>
        <v>10000</v>
      </c>
      <c r="AA309" s="69">
        <f t="shared" ca="1" si="210"/>
        <v>9931.0583880213599</v>
      </c>
      <c r="AB309" s="69">
        <f t="shared" ca="1" si="200"/>
        <v>-68.94161197864014</v>
      </c>
      <c r="AC309" s="69">
        <f t="shared" ca="1" si="201"/>
        <v>109.36631130634518</v>
      </c>
      <c r="AD309" s="73">
        <f t="shared" si="208"/>
        <v>10.799999999999963</v>
      </c>
      <c r="AE309" s="69">
        <f t="shared" si="212"/>
        <v>0.70000000000000007</v>
      </c>
      <c r="AF309" s="69">
        <f t="shared" si="212"/>
        <v>6.3000000000000007</v>
      </c>
      <c r="AG309" s="78">
        <f t="shared" si="212"/>
        <v>200</v>
      </c>
      <c r="AH309" s="60">
        <f t="shared" si="212"/>
        <v>50</v>
      </c>
      <c r="AI309" s="60">
        <f t="shared" si="212"/>
        <v>315.00000000000006</v>
      </c>
      <c r="AJ309" s="60">
        <f t="shared" si="212"/>
        <v>10315</v>
      </c>
      <c r="AK309" s="60">
        <f t="shared" si="212"/>
        <v>348.94161197863974</v>
      </c>
      <c r="AL309" s="60">
        <f t="shared" si="212"/>
        <v>6.9788322395727951</v>
      </c>
      <c r="AM309" s="60">
        <f t="shared" ca="1" si="212"/>
        <v>-453.13869257757176</v>
      </c>
      <c r="AN309" s="60">
        <f t="shared" ca="1" si="212"/>
        <v>-453.13869257757176</v>
      </c>
      <c r="AO309" s="60">
        <f t="shared" ca="1" si="212"/>
        <v>453.13869257757176</v>
      </c>
      <c r="AP309" s="63">
        <f t="shared" si="185"/>
        <v>35</v>
      </c>
      <c r="AQ309" s="62">
        <f t="shared" si="186"/>
        <v>1.7110029851456316</v>
      </c>
      <c r="AR309" s="62">
        <f t="shared" si="187"/>
        <v>85.550149257281589</v>
      </c>
      <c r="AS309" s="62">
        <f t="shared" si="188"/>
        <v>171.10029851456318</v>
      </c>
      <c r="AT309" s="62">
        <f t="shared" si="189"/>
        <v>-85.550149257281589</v>
      </c>
      <c r="AU309" s="62">
        <f t="shared" si="190"/>
        <v>256.65044777184477</v>
      </c>
      <c r="AV309" s="62">
        <f t="shared" si="191"/>
        <v>-342.20059702912636</v>
      </c>
      <c r="AW309" s="63">
        <f t="shared" si="202"/>
        <v>-85.550149257281589</v>
      </c>
      <c r="AX309" s="61" t="str">
        <f t="shared" ca="1" si="192"/>
        <v/>
      </c>
      <c r="AY309" s="69">
        <f t="shared" ca="1" si="203"/>
        <v>9861.8613074224286</v>
      </c>
      <c r="AZ309" s="51">
        <f t="shared" si="193"/>
        <v>598.85104480097107</v>
      </c>
      <c r="BA309" s="55">
        <f t="shared" ca="1" si="194"/>
        <v>6.0300828109448333E-2</v>
      </c>
      <c r="BB309" s="55">
        <f t="shared" ca="1" si="204"/>
        <v>-1.2409072953470712</v>
      </c>
      <c r="BC309" s="64">
        <f t="shared" ca="1" si="195"/>
        <v>-154.49176123592173</v>
      </c>
      <c r="BE309" s="52" t="str">
        <f t="shared" ca="1" si="196"/>
        <v/>
      </c>
      <c r="BF309" s="52" t="str">
        <f t="shared" ca="1" si="197"/>
        <v/>
      </c>
      <c r="BG309" s="52">
        <f t="shared" ca="1" si="205"/>
        <v>10.799999999999963</v>
      </c>
      <c r="BH309" s="52" t="str">
        <f t="shared" ca="1" si="206"/>
        <v/>
      </c>
    </row>
    <row r="310" spans="19:60">
      <c r="S310" s="68">
        <f t="shared" si="211"/>
        <v>7</v>
      </c>
      <c r="T310" s="69">
        <f t="shared" si="211"/>
        <v>2</v>
      </c>
      <c r="U310" s="70">
        <f t="shared" si="198"/>
        <v>3</v>
      </c>
      <c r="V310" s="68">
        <f t="shared" si="210"/>
        <v>4</v>
      </c>
      <c r="W310" s="70">
        <f t="shared" si="210"/>
        <v>7</v>
      </c>
      <c r="X310" s="71">
        <f t="shared" si="210"/>
        <v>0.42857142857142855</v>
      </c>
      <c r="Y310" s="71">
        <f t="shared" si="210"/>
        <v>0.5</v>
      </c>
      <c r="Z310" s="69">
        <f t="shared" si="210"/>
        <v>10000</v>
      </c>
      <c r="AA310" s="69">
        <f t="shared" ca="1" si="210"/>
        <v>9931.0583880213599</v>
      </c>
      <c r="AB310" s="69">
        <f t="shared" ca="1" si="200"/>
        <v>-68.94161197864014</v>
      </c>
      <c r="AC310" s="69">
        <f t="shared" ca="1" si="201"/>
        <v>109.36631130634518</v>
      </c>
      <c r="AD310" s="73">
        <f t="shared" si="208"/>
        <v>10.699999999999964</v>
      </c>
      <c r="AE310" s="69">
        <f t="shared" si="212"/>
        <v>0.70000000000000007</v>
      </c>
      <c r="AF310" s="69">
        <f t="shared" si="212"/>
        <v>6.3000000000000007</v>
      </c>
      <c r="AG310" s="78">
        <f t="shared" si="212"/>
        <v>200</v>
      </c>
      <c r="AH310" s="60">
        <f t="shared" si="212"/>
        <v>50</v>
      </c>
      <c r="AI310" s="60">
        <f t="shared" si="212"/>
        <v>315.00000000000006</v>
      </c>
      <c r="AJ310" s="60">
        <f t="shared" si="212"/>
        <v>10315</v>
      </c>
      <c r="AK310" s="60">
        <f t="shared" si="212"/>
        <v>348.94161197863974</v>
      </c>
      <c r="AL310" s="60">
        <f t="shared" si="212"/>
        <v>6.9788322395727951</v>
      </c>
      <c r="AM310" s="60">
        <f t="shared" ca="1" si="212"/>
        <v>-453.13869257757176</v>
      </c>
      <c r="AN310" s="60">
        <f t="shared" ca="1" si="212"/>
        <v>-453.13869257757176</v>
      </c>
      <c r="AO310" s="60">
        <f t="shared" ca="1" si="212"/>
        <v>453.13869257757176</v>
      </c>
      <c r="AP310" s="63">
        <f t="shared" si="185"/>
        <v>35</v>
      </c>
      <c r="AQ310" s="62">
        <f t="shared" si="186"/>
        <v>1.7176478728572731</v>
      </c>
      <c r="AR310" s="62">
        <f t="shared" si="187"/>
        <v>85.882393642863647</v>
      </c>
      <c r="AS310" s="62">
        <f t="shared" si="188"/>
        <v>171.76478728572729</v>
      </c>
      <c r="AT310" s="62">
        <f t="shared" si="189"/>
        <v>-85.882393642863647</v>
      </c>
      <c r="AU310" s="62">
        <f t="shared" si="190"/>
        <v>257.64718092859096</v>
      </c>
      <c r="AV310" s="62">
        <f t="shared" si="191"/>
        <v>-343.52957457145459</v>
      </c>
      <c r="AW310" s="63">
        <f t="shared" si="202"/>
        <v>-85.882393642863633</v>
      </c>
      <c r="AX310" s="61" t="str">
        <f t="shared" ca="1" si="192"/>
        <v/>
      </c>
      <c r="AY310" s="69">
        <f t="shared" ca="1" si="203"/>
        <v>9861.8613074224286</v>
      </c>
      <c r="AZ310" s="51">
        <f t="shared" si="193"/>
        <v>601.17675550004549</v>
      </c>
      <c r="BA310" s="55">
        <f t="shared" ca="1" si="194"/>
        <v>6.0535013692515655E-2</v>
      </c>
      <c r="BB310" s="55">
        <f t="shared" ca="1" si="204"/>
        <v>-1.2457265094043954</v>
      </c>
      <c r="BC310" s="64">
        <f t="shared" ca="1" si="195"/>
        <v>-154.82400562150377</v>
      </c>
      <c r="BE310" s="52" t="str">
        <f t="shared" ca="1" si="196"/>
        <v/>
      </c>
      <c r="BF310" s="52" t="str">
        <f t="shared" ca="1" si="197"/>
        <v/>
      </c>
      <c r="BG310" s="52">
        <f t="shared" ca="1" si="205"/>
        <v>10.699999999999964</v>
      </c>
      <c r="BH310" s="52" t="str">
        <f t="shared" ca="1" si="206"/>
        <v/>
      </c>
    </row>
    <row r="311" spans="19:60">
      <c r="S311" s="68">
        <f t="shared" si="211"/>
        <v>7</v>
      </c>
      <c r="T311" s="69">
        <f t="shared" si="211"/>
        <v>2</v>
      </c>
      <c r="U311" s="70">
        <f t="shared" si="198"/>
        <v>3</v>
      </c>
      <c r="V311" s="68">
        <f t="shared" si="210"/>
        <v>4</v>
      </c>
      <c r="W311" s="70">
        <f t="shared" si="210"/>
        <v>7</v>
      </c>
      <c r="X311" s="71">
        <f t="shared" si="210"/>
        <v>0.42857142857142855</v>
      </c>
      <c r="Y311" s="71">
        <f t="shared" si="210"/>
        <v>0.5</v>
      </c>
      <c r="Z311" s="69">
        <f t="shared" si="210"/>
        <v>10000</v>
      </c>
      <c r="AA311" s="69">
        <f t="shared" ca="1" si="210"/>
        <v>9931.0583880213599</v>
      </c>
      <c r="AB311" s="69">
        <f t="shared" ca="1" si="200"/>
        <v>-68.94161197864014</v>
      </c>
      <c r="AC311" s="69">
        <f t="shared" ca="1" si="201"/>
        <v>109.36631130634518</v>
      </c>
      <c r="AD311" s="73">
        <f t="shared" si="208"/>
        <v>10.599999999999964</v>
      </c>
      <c r="AE311" s="69">
        <f t="shared" si="212"/>
        <v>0.70000000000000007</v>
      </c>
      <c r="AF311" s="69">
        <f t="shared" si="212"/>
        <v>6.3000000000000007</v>
      </c>
      <c r="AG311" s="78">
        <f t="shared" si="212"/>
        <v>200</v>
      </c>
      <c r="AH311" s="60">
        <f t="shared" si="212"/>
        <v>50</v>
      </c>
      <c r="AI311" s="60">
        <f t="shared" si="212"/>
        <v>315.00000000000006</v>
      </c>
      <c r="AJ311" s="60">
        <f t="shared" si="212"/>
        <v>10315</v>
      </c>
      <c r="AK311" s="60">
        <f t="shared" si="212"/>
        <v>348.94161197863974</v>
      </c>
      <c r="AL311" s="60">
        <f t="shared" si="212"/>
        <v>6.9788322395727951</v>
      </c>
      <c r="AM311" s="60">
        <f t="shared" ca="1" si="212"/>
        <v>-453.13869257757176</v>
      </c>
      <c r="AN311" s="60">
        <f t="shared" ca="1" si="212"/>
        <v>-453.13869257757176</v>
      </c>
      <c r="AO311" s="60">
        <f t="shared" ca="1" si="212"/>
        <v>453.13869257757176</v>
      </c>
      <c r="AP311" s="63">
        <f t="shared" si="185"/>
        <v>35</v>
      </c>
      <c r="AQ311" s="62">
        <f t="shared" si="186"/>
        <v>1.7244181358087567</v>
      </c>
      <c r="AR311" s="62">
        <f t="shared" si="187"/>
        <v>86.220906790437837</v>
      </c>
      <c r="AS311" s="62">
        <f t="shared" si="188"/>
        <v>172.44181358087567</v>
      </c>
      <c r="AT311" s="62">
        <f t="shared" si="189"/>
        <v>-86.220906790437837</v>
      </c>
      <c r="AU311" s="62">
        <f t="shared" si="190"/>
        <v>258.66272037131353</v>
      </c>
      <c r="AV311" s="62">
        <f t="shared" si="191"/>
        <v>-344.88362716175135</v>
      </c>
      <c r="AW311" s="63">
        <f t="shared" si="202"/>
        <v>-86.220906790437823</v>
      </c>
      <c r="AX311" s="61" t="str">
        <f t="shared" ca="1" si="192"/>
        <v/>
      </c>
      <c r="AY311" s="69">
        <f t="shared" ca="1" si="203"/>
        <v>9861.8613074224286</v>
      </c>
      <c r="AZ311" s="51">
        <f t="shared" si="193"/>
        <v>603.54634753306482</v>
      </c>
      <c r="BA311" s="55">
        <f t="shared" ca="1" si="194"/>
        <v>6.0773617871489924E-2</v>
      </c>
      <c r="BB311" s="55">
        <f t="shared" ca="1" si="204"/>
        <v>-1.2506366520288392</v>
      </c>
      <c r="BC311" s="64">
        <f t="shared" ca="1" si="195"/>
        <v>-155.16251876907796</v>
      </c>
      <c r="BE311" s="52" t="str">
        <f t="shared" ca="1" si="196"/>
        <v/>
      </c>
      <c r="BF311" s="52" t="str">
        <f t="shared" ca="1" si="197"/>
        <v/>
      </c>
      <c r="BG311" s="52">
        <f t="shared" ca="1" si="205"/>
        <v>10.599999999999964</v>
      </c>
      <c r="BH311" s="52" t="str">
        <f t="shared" ca="1" si="206"/>
        <v/>
      </c>
    </row>
    <row r="312" spans="19:60">
      <c r="S312" s="68">
        <f t="shared" si="211"/>
        <v>7</v>
      </c>
      <c r="T312" s="69">
        <f t="shared" si="211"/>
        <v>2</v>
      </c>
      <c r="U312" s="70">
        <f t="shared" si="198"/>
        <v>3</v>
      </c>
      <c r="V312" s="68">
        <f t="shared" si="210"/>
        <v>4</v>
      </c>
      <c r="W312" s="70">
        <f t="shared" si="210"/>
        <v>7</v>
      </c>
      <c r="X312" s="71">
        <f t="shared" si="210"/>
        <v>0.42857142857142855</v>
      </c>
      <c r="Y312" s="71">
        <f t="shared" si="210"/>
        <v>0.5</v>
      </c>
      <c r="Z312" s="69">
        <f t="shared" si="210"/>
        <v>10000</v>
      </c>
      <c r="AA312" s="69">
        <f t="shared" ca="1" si="210"/>
        <v>9931.0583880213599</v>
      </c>
      <c r="AB312" s="69">
        <f t="shared" ca="1" si="200"/>
        <v>-68.94161197864014</v>
      </c>
      <c r="AC312" s="69">
        <f t="shared" ca="1" si="201"/>
        <v>109.36631130634518</v>
      </c>
      <c r="AD312" s="73">
        <f t="shared" si="208"/>
        <v>10.499999999999964</v>
      </c>
      <c r="AE312" s="69">
        <f t="shared" si="212"/>
        <v>0.70000000000000007</v>
      </c>
      <c r="AF312" s="69">
        <f t="shared" si="212"/>
        <v>6.3000000000000007</v>
      </c>
      <c r="AG312" s="78">
        <f t="shared" si="212"/>
        <v>200</v>
      </c>
      <c r="AH312" s="60">
        <f t="shared" si="212"/>
        <v>50</v>
      </c>
      <c r="AI312" s="60">
        <f t="shared" si="212"/>
        <v>315.00000000000006</v>
      </c>
      <c r="AJ312" s="60">
        <f t="shared" si="212"/>
        <v>10315</v>
      </c>
      <c r="AK312" s="60">
        <f t="shared" si="212"/>
        <v>348.94161197863974</v>
      </c>
      <c r="AL312" s="60">
        <f t="shared" si="212"/>
        <v>6.9788322395727951</v>
      </c>
      <c r="AM312" s="60">
        <f t="shared" ca="1" si="212"/>
        <v>-453.13869257757176</v>
      </c>
      <c r="AN312" s="60">
        <f t="shared" ca="1" si="212"/>
        <v>-453.13869257757176</v>
      </c>
      <c r="AO312" s="60">
        <f t="shared" ca="1" si="212"/>
        <v>453.13869257757176</v>
      </c>
      <c r="AP312" s="63">
        <f t="shared" si="185"/>
        <v>35</v>
      </c>
      <c r="AQ312" s="62">
        <f t="shared" si="186"/>
        <v>1.7313173561497925</v>
      </c>
      <c r="AR312" s="62">
        <f t="shared" si="187"/>
        <v>86.565867807489624</v>
      </c>
      <c r="AS312" s="62">
        <f t="shared" si="188"/>
        <v>173.13173561497925</v>
      </c>
      <c r="AT312" s="62">
        <f t="shared" si="189"/>
        <v>-86.565867807489624</v>
      </c>
      <c r="AU312" s="62">
        <f t="shared" si="190"/>
        <v>259.69760342246889</v>
      </c>
      <c r="AV312" s="62">
        <f t="shared" si="191"/>
        <v>-346.2634712299585</v>
      </c>
      <c r="AW312" s="63">
        <f t="shared" si="202"/>
        <v>-86.56586780748961</v>
      </c>
      <c r="AX312" s="61" t="str">
        <f t="shared" ca="1" si="192"/>
        <v/>
      </c>
      <c r="AY312" s="69">
        <f t="shared" ca="1" si="203"/>
        <v>9861.8613074224286</v>
      </c>
      <c r="AZ312" s="51">
        <f t="shared" si="193"/>
        <v>605.96107465242733</v>
      </c>
      <c r="BA312" s="55">
        <f t="shared" ca="1" si="194"/>
        <v>6.1016766891968457E-2</v>
      </c>
      <c r="BB312" s="55">
        <f t="shared" ca="1" si="204"/>
        <v>-1.2556403211794629</v>
      </c>
      <c r="BC312" s="64">
        <f t="shared" ca="1" si="195"/>
        <v>-155.50747978612975</v>
      </c>
      <c r="BE312" s="52" t="str">
        <f t="shared" ca="1" si="196"/>
        <v/>
      </c>
      <c r="BF312" s="52" t="str">
        <f t="shared" ca="1" si="197"/>
        <v/>
      </c>
      <c r="BG312" s="52">
        <f t="shared" ca="1" si="205"/>
        <v>10.499999999999964</v>
      </c>
      <c r="BH312" s="52" t="str">
        <f t="shared" ca="1" si="206"/>
        <v/>
      </c>
    </row>
    <row r="313" spans="19:60">
      <c r="S313" s="68">
        <f t="shared" si="211"/>
        <v>7</v>
      </c>
      <c r="T313" s="69">
        <f t="shared" si="211"/>
        <v>2</v>
      </c>
      <c r="U313" s="70">
        <f t="shared" si="198"/>
        <v>3</v>
      </c>
      <c r="V313" s="68">
        <f t="shared" si="210"/>
        <v>4</v>
      </c>
      <c r="W313" s="70">
        <f t="shared" si="210"/>
        <v>7</v>
      </c>
      <c r="X313" s="71">
        <f t="shared" si="210"/>
        <v>0.42857142857142855</v>
      </c>
      <c r="Y313" s="71">
        <f t="shared" si="210"/>
        <v>0.5</v>
      </c>
      <c r="Z313" s="69">
        <f t="shared" si="210"/>
        <v>10000</v>
      </c>
      <c r="AA313" s="69">
        <f t="shared" ca="1" si="210"/>
        <v>9931.0583880213599</v>
      </c>
      <c r="AB313" s="69">
        <f t="shared" ca="1" si="200"/>
        <v>-68.94161197864014</v>
      </c>
      <c r="AC313" s="69">
        <f t="shared" ca="1" si="201"/>
        <v>109.36631130634518</v>
      </c>
      <c r="AD313" s="73">
        <f t="shared" si="208"/>
        <v>10.399999999999965</v>
      </c>
      <c r="AE313" s="69">
        <f t="shared" si="212"/>
        <v>0.70000000000000007</v>
      </c>
      <c r="AF313" s="69">
        <f t="shared" si="212"/>
        <v>6.3000000000000007</v>
      </c>
      <c r="AG313" s="78">
        <f t="shared" si="212"/>
        <v>200</v>
      </c>
      <c r="AH313" s="60">
        <f t="shared" si="212"/>
        <v>50</v>
      </c>
      <c r="AI313" s="60">
        <f t="shared" si="212"/>
        <v>315.00000000000006</v>
      </c>
      <c r="AJ313" s="60">
        <f t="shared" si="212"/>
        <v>10315</v>
      </c>
      <c r="AK313" s="60">
        <f t="shared" si="212"/>
        <v>348.94161197863974</v>
      </c>
      <c r="AL313" s="60">
        <f t="shared" si="212"/>
        <v>6.9788322395727951</v>
      </c>
      <c r="AM313" s="60">
        <f t="shared" ca="1" si="212"/>
        <v>-453.13869257757176</v>
      </c>
      <c r="AN313" s="60">
        <f t="shared" ca="1" si="212"/>
        <v>-453.13869257757176</v>
      </c>
      <c r="AO313" s="60">
        <f t="shared" ca="1" si="212"/>
        <v>453.13869257757176</v>
      </c>
      <c r="AP313" s="63">
        <f t="shared" si="185"/>
        <v>35</v>
      </c>
      <c r="AQ313" s="62">
        <f t="shared" si="186"/>
        <v>1.7383492538050791</v>
      </c>
      <c r="AR313" s="62">
        <f t="shared" si="187"/>
        <v>86.917462690253956</v>
      </c>
      <c r="AS313" s="62">
        <f t="shared" si="188"/>
        <v>173.83492538050791</v>
      </c>
      <c r="AT313" s="62">
        <f t="shared" si="189"/>
        <v>-86.917462690253956</v>
      </c>
      <c r="AU313" s="62">
        <f t="shared" si="190"/>
        <v>260.75238807076187</v>
      </c>
      <c r="AV313" s="62">
        <f t="shared" si="191"/>
        <v>-347.66985076101582</v>
      </c>
      <c r="AW313" s="63">
        <f t="shared" si="202"/>
        <v>-86.917462690253956</v>
      </c>
      <c r="AX313" s="61" t="str">
        <f t="shared" ca="1" si="192"/>
        <v/>
      </c>
      <c r="AY313" s="69">
        <f t="shared" ca="1" si="203"/>
        <v>9861.8613074224286</v>
      </c>
      <c r="AZ313" s="51">
        <f t="shared" si="193"/>
        <v>608.42223883177769</v>
      </c>
      <c r="BA313" s="55">
        <f t="shared" ca="1" si="194"/>
        <v>6.1264591855148508E-2</v>
      </c>
      <c r="BB313" s="55">
        <f t="shared" ca="1" si="204"/>
        <v>-1.2607402147368296</v>
      </c>
      <c r="BC313" s="64">
        <f t="shared" ca="1" si="195"/>
        <v>-155.8590746688941</v>
      </c>
      <c r="BE313" s="52" t="str">
        <f t="shared" ca="1" si="196"/>
        <v/>
      </c>
      <c r="BF313" s="52" t="str">
        <f t="shared" ca="1" si="197"/>
        <v/>
      </c>
      <c r="BG313" s="52">
        <f t="shared" ca="1" si="205"/>
        <v>10.399999999999965</v>
      </c>
      <c r="BH313" s="52" t="str">
        <f t="shared" ca="1" si="206"/>
        <v/>
      </c>
    </row>
    <row r="314" spans="19:60">
      <c r="S314" s="68">
        <f t="shared" si="211"/>
        <v>7</v>
      </c>
      <c r="T314" s="69">
        <f t="shared" si="211"/>
        <v>2</v>
      </c>
      <c r="U314" s="70">
        <f t="shared" si="198"/>
        <v>3</v>
      </c>
      <c r="V314" s="68">
        <f t="shared" ref="V314:AA329" si="213">V313</f>
        <v>4</v>
      </c>
      <c r="W314" s="70">
        <f t="shared" si="213"/>
        <v>7</v>
      </c>
      <c r="X314" s="71">
        <f t="shared" si="213"/>
        <v>0.42857142857142855</v>
      </c>
      <c r="Y314" s="71">
        <f t="shared" si="213"/>
        <v>0.5</v>
      </c>
      <c r="Z314" s="69">
        <f t="shared" si="213"/>
        <v>10000</v>
      </c>
      <c r="AA314" s="69">
        <f t="shared" ca="1" si="213"/>
        <v>9931.0583880213599</v>
      </c>
      <c r="AB314" s="69">
        <f t="shared" ca="1" si="200"/>
        <v>-68.94161197864014</v>
      </c>
      <c r="AC314" s="69">
        <f t="shared" ref="AC314:AC345" ca="1" si="214">AC313</f>
        <v>109.36631130634518</v>
      </c>
      <c r="AD314" s="73">
        <f t="shared" si="208"/>
        <v>10.299999999999965</v>
      </c>
      <c r="AE314" s="69">
        <f t="shared" si="212"/>
        <v>0.70000000000000007</v>
      </c>
      <c r="AF314" s="69">
        <f t="shared" si="212"/>
        <v>6.3000000000000007</v>
      </c>
      <c r="AG314" s="78">
        <f t="shared" si="212"/>
        <v>200</v>
      </c>
      <c r="AH314" s="60">
        <f t="shared" si="212"/>
        <v>50</v>
      </c>
      <c r="AI314" s="60">
        <f t="shared" si="212"/>
        <v>315.00000000000006</v>
      </c>
      <c r="AJ314" s="60">
        <f t="shared" si="212"/>
        <v>10315</v>
      </c>
      <c r="AK314" s="60">
        <f t="shared" si="212"/>
        <v>348.94161197863974</v>
      </c>
      <c r="AL314" s="60">
        <f t="shared" si="212"/>
        <v>6.9788322395727951</v>
      </c>
      <c r="AM314" s="60">
        <f t="shared" ca="1" si="212"/>
        <v>-453.13869257757176</v>
      </c>
      <c r="AN314" s="60">
        <f t="shared" ca="1" si="212"/>
        <v>-453.13869257757176</v>
      </c>
      <c r="AO314" s="60">
        <f t="shared" ca="1" si="212"/>
        <v>453.13869257757176</v>
      </c>
      <c r="AP314" s="63">
        <f t="shared" si="185"/>
        <v>35</v>
      </c>
      <c r="AQ314" s="62">
        <f t="shared" si="186"/>
        <v>1.7455176931624097</v>
      </c>
      <c r="AR314" s="62">
        <f t="shared" si="187"/>
        <v>87.275884658120489</v>
      </c>
      <c r="AS314" s="62">
        <f t="shared" si="188"/>
        <v>174.55176931624098</v>
      </c>
      <c r="AT314" s="62">
        <f t="shared" si="189"/>
        <v>-87.275884658120489</v>
      </c>
      <c r="AU314" s="62">
        <f t="shared" si="190"/>
        <v>261.82765397436145</v>
      </c>
      <c r="AV314" s="62">
        <f t="shared" si="191"/>
        <v>-349.10353863248196</v>
      </c>
      <c r="AW314" s="63">
        <f t="shared" si="202"/>
        <v>-87.275884658120503</v>
      </c>
      <c r="AX314" s="61" t="str">
        <f t="shared" ca="1" si="192"/>
        <v/>
      </c>
      <c r="AY314" s="69">
        <f t="shared" ca="1" si="203"/>
        <v>9861.8613074224286</v>
      </c>
      <c r="AZ314" s="51">
        <f t="shared" si="193"/>
        <v>610.93119260684341</v>
      </c>
      <c r="BA314" s="55">
        <f t="shared" ca="1" si="194"/>
        <v>6.1517228953535924E-2</v>
      </c>
      <c r="BB314" s="55">
        <f t="shared" ca="1" si="204"/>
        <v>-1.2659391353535625</v>
      </c>
      <c r="BC314" s="64">
        <f t="shared" ca="1" si="195"/>
        <v>-156.21749663676064</v>
      </c>
      <c r="BE314" s="52" t="str">
        <f t="shared" ca="1" si="196"/>
        <v/>
      </c>
      <c r="BF314" s="52" t="str">
        <f t="shared" ca="1" si="197"/>
        <v/>
      </c>
      <c r="BG314" s="52">
        <f t="shared" ca="1" si="205"/>
        <v>10.299999999999965</v>
      </c>
      <c r="BH314" s="52" t="str">
        <f t="shared" ca="1" si="206"/>
        <v/>
      </c>
    </row>
    <row r="315" spans="19:60">
      <c r="S315" s="68">
        <f t="shared" ref="S315:T330" si="215">S314</f>
        <v>7</v>
      </c>
      <c r="T315" s="69">
        <f t="shared" si="215"/>
        <v>2</v>
      </c>
      <c r="U315" s="70">
        <f t="shared" si="198"/>
        <v>3</v>
      </c>
      <c r="V315" s="68">
        <f t="shared" si="213"/>
        <v>4</v>
      </c>
      <c r="W315" s="70">
        <f t="shared" si="213"/>
        <v>7</v>
      </c>
      <c r="X315" s="71">
        <f t="shared" si="213"/>
        <v>0.42857142857142855</v>
      </c>
      <c r="Y315" s="71">
        <f t="shared" si="213"/>
        <v>0.5</v>
      </c>
      <c r="Z315" s="69">
        <f t="shared" si="213"/>
        <v>10000</v>
      </c>
      <c r="AA315" s="69">
        <f t="shared" ca="1" si="213"/>
        <v>9931.0583880213599</v>
      </c>
      <c r="AB315" s="69">
        <f t="shared" ca="1" si="200"/>
        <v>-68.94161197864014</v>
      </c>
      <c r="AC315" s="69">
        <f t="shared" ca="1" si="214"/>
        <v>109.36631130634518</v>
      </c>
      <c r="AD315" s="73">
        <f t="shared" si="208"/>
        <v>10.199999999999966</v>
      </c>
      <c r="AE315" s="69">
        <f t="shared" ref="AE315:AO330" si="216">AE314</f>
        <v>0.70000000000000007</v>
      </c>
      <c r="AF315" s="69">
        <f t="shared" si="216"/>
        <v>6.3000000000000007</v>
      </c>
      <c r="AG315" s="78">
        <f t="shared" si="216"/>
        <v>200</v>
      </c>
      <c r="AH315" s="60">
        <f t="shared" si="216"/>
        <v>50</v>
      </c>
      <c r="AI315" s="60">
        <f t="shared" si="216"/>
        <v>315.00000000000006</v>
      </c>
      <c r="AJ315" s="60">
        <f t="shared" si="216"/>
        <v>10315</v>
      </c>
      <c r="AK315" s="60">
        <f t="shared" si="216"/>
        <v>348.94161197863974</v>
      </c>
      <c r="AL315" s="60">
        <f t="shared" si="216"/>
        <v>6.9788322395727951</v>
      </c>
      <c r="AM315" s="60">
        <f t="shared" ca="1" si="216"/>
        <v>-453.13869257757176</v>
      </c>
      <c r="AN315" s="60">
        <f t="shared" ca="1" si="216"/>
        <v>-453.13869257757176</v>
      </c>
      <c r="AO315" s="60">
        <f t="shared" ca="1" si="216"/>
        <v>453.13869257757176</v>
      </c>
      <c r="AP315" s="63">
        <f t="shared" si="185"/>
        <v>35</v>
      </c>
      <c r="AQ315" s="62">
        <f t="shared" si="186"/>
        <v>1.752826690154198</v>
      </c>
      <c r="AR315" s="62">
        <f t="shared" si="187"/>
        <v>87.6413345077099</v>
      </c>
      <c r="AS315" s="62">
        <f t="shared" si="188"/>
        <v>175.2826690154198</v>
      </c>
      <c r="AT315" s="62">
        <f t="shared" si="189"/>
        <v>-87.6413345077099</v>
      </c>
      <c r="AU315" s="62">
        <f t="shared" si="190"/>
        <v>262.92400352312973</v>
      </c>
      <c r="AV315" s="62">
        <f t="shared" si="191"/>
        <v>-350.5653380308396</v>
      </c>
      <c r="AW315" s="63">
        <f t="shared" si="202"/>
        <v>-87.641334507709871</v>
      </c>
      <c r="AX315" s="61" t="str">
        <f t="shared" ca="1" si="192"/>
        <v/>
      </c>
      <c r="AY315" s="69">
        <f t="shared" ca="1" si="203"/>
        <v>9861.8613074224286</v>
      </c>
      <c r="AZ315" s="51">
        <f t="shared" si="193"/>
        <v>613.48934155396933</v>
      </c>
      <c r="BA315" s="55">
        <f t="shared" ca="1" si="194"/>
        <v>6.1774819720519181E-2</v>
      </c>
      <c r="BB315" s="55">
        <f t="shared" ca="1" si="204"/>
        <v>-1.2712399955902305</v>
      </c>
      <c r="BC315" s="64">
        <f t="shared" ca="1" si="195"/>
        <v>-156.58294648635001</v>
      </c>
      <c r="BE315" s="52" t="str">
        <f t="shared" ca="1" si="196"/>
        <v/>
      </c>
      <c r="BF315" s="52" t="str">
        <f t="shared" ca="1" si="197"/>
        <v/>
      </c>
      <c r="BG315" s="52">
        <f t="shared" ca="1" si="205"/>
        <v>10.199999999999966</v>
      </c>
      <c r="BH315" s="52" t="str">
        <f t="shared" ca="1" si="206"/>
        <v/>
      </c>
    </row>
    <row r="316" spans="19:60">
      <c r="S316" s="68">
        <f t="shared" si="215"/>
        <v>7</v>
      </c>
      <c r="T316" s="69">
        <f t="shared" si="215"/>
        <v>2</v>
      </c>
      <c r="U316" s="70">
        <f t="shared" si="198"/>
        <v>3</v>
      </c>
      <c r="V316" s="68">
        <f t="shared" si="213"/>
        <v>4</v>
      </c>
      <c r="W316" s="70">
        <f t="shared" si="213"/>
        <v>7</v>
      </c>
      <c r="X316" s="71">
        <f t="shared" si="213"/>
        <v>0.42857142857142855</v>
      </c>
      <c r="Y316" s="71">
        <f t="shared" si="213"/>
        <v>0.5</v>
      </c>
      <c r="Z316" s="69">
        <f t="shared" si="213"/>
        <v>10000</v>
      </c>
      <c r="AA316" s="69">
        <f t="shared" ca="1" si="213"/>
        <v>9931.0583880213599</v>
      </c>
      <c r="AB316" s="69">
        <f t="shared" ca="1" si="200"/>
        <v>-68.94161197864014</v>
      </c>
      <c r="AC316" s="69">
        <f t="shared" ca="1" si="214"/>
        <v>109.36631130634518</v>
      </c>
      <c r="AD316" s="73">
        <f t="shared" si="208"/>
        <v>10.099999999999966</v>
      </c>
      <c r="AE316" s="69">
        <f t="shared" si="216"/>
        <v>0.70000000000000007</v>
      </c>
      <c r="AF316" s="69">
        <f t="shared" si="216"/>
        <v>6.3000000000000007</v>
      </c>
      <c r="AG316" s="78">
        <f t="shared" si="216"/>
        <v>200</v>
      </c>
      <c r="AH316" s="60">
        <f t="shared" si="216"/>
        <v>50</v>
      </c>
      <c r="AI316" s="60">
        <f t="shared" si="216"/>
        <v>315.00000000000006</v>
      </c>
      <c r="AJ316" s="60">
        <f t="shared" si="216"/>
        <v>10315</v>
      </c>
      <c r="AK316" s="60">
        <f t="shared" si="216"/>
        <v>348.94161197863974</v>
      </c>
      <c r="AL316" s="60">
        <f t="shared" si="216"/>
        <v>6.9788322395727951</v>
      </c>
      <c r="AM316" s="60">
        <f t="shared" ca="1" si="216"/>
        <v>-453.13869257757176</v>
      </c>
      <c r="AN316" s="60">
        <f t="shared" ca="1" si="216"/>
        <v>-453.13869257757176</v>
      </c>
      <c r="AO316" s="60">
        <f t="shared" ca="1" si="216"/>
        <v>453.13869257757176</v>
      </c>
      <c r="AP316" s="63">
        <f t="shared" si="185"/>
        <v>35</v>
      </c>
      <c r="AQ316" s="62">
        <f t="shared" si="186"/>
        <v>1.7602804197596853</v>
      </c>
      <c r="AR316" s="62">
        <f t="shared" si="187"/>
        <v>88.014020987984267</v>
      </c>
      <c r="AS316" s="62">
        <f t="shared" si="188"/>
        <v>176.02804197596853</v>
      </c>
      <c r="AT316" s="62">
        <f t="shared" si="189"/>
        <v>-88.014020987984267</v>
      </c>
      <c r="AU316" s="62">
        <f t="shared" si="190"/>
        <v>264.04206296395279</v>
      </c>
      <c r="AV316" s="62">
        <f t="shared" si="191"/>
        <v>-352.05608395193707</v>
      </c>
      <c r="AW316" s="63">
        <f t="shared" si="202"/>
        <v>-88.014020987984281</v>
      </c>
      <c r="AX316" s="61" t="str">
        <f t="shared" ca="1" si="192"/>
        <v/>
      </c>
      <c r="AY316" s="69">
        <f t="shared" ca="1" si="203"/>
        <v>9861.8613074224286</v>
      </c>
      <c r="AZ316" s="51">
        <f t="shared" si="193"/>
        <v>616.09814691588986</v>
      </c>
      <c r="BA316" s="55">
        <f t="shared" ca="1" si="194"/>
        <v>6.2037511294769435E-2</v>
      </c>
      <c r="BB316" s="55">
        <f t="shared" ca="1" si="204"/>
        <v>-1.2766458233563389</v>
      </c>
      <c r="BC316" s="64">
        <f t="shared" ca="1" si="195"/>
        <v>-156.95563296662442</v>
      </c>
      <c r="BE316" s="52" t="str">
        <f t="shared" ca="1" si="196"/>
        <v/>
      </c>
      <c r="BF316" s="52" t="str">
        <f t="shared" ca="1" si="197"/>
        <v/>
      </c>
      <c r="BG316" s="52">
        <f t="shared" ca="1" si="205"/>
        <v>10.099999999999966</v>
      </c>
      <c r="BH316" s="52" t="str">
        <f t="shared" ca="1" si="206"/>
        <v/>
      </c>
    </row>
    <row r="317" spans="19:60">
      <c r="S317" s="68">
        <f t="shared" si="215"/>
        <v>7</v>
      </c>
      <c r="T317" s="69">
        <f t="shared" si="215"/>
        <v>2</v>
      </c>
      <c r="U317" s="70">
        <f t="shared" si="198"/>
        <v>3</v>
      </c>
      <c r="V317" s="68">
        <f t="shared" si="213"/>
        <v>4</v>
      </c>
      <c r="W317" s="70">
        <f t="shared" si="213"/>
        <v>7</v>
      </c>
      <c r="X317" s="71">
        <f t="shared" si="213"/>
        <v>0.42857142857142855</v>
      </c>
      <c r="Y317" s="71">
        <f t="shared" si="213"/>
        <v>0.5</v>
      </c>
      <c r="Z317" s="69">
        <f t="shared" si="213"/>
        <v>10000</v>
      </c>
      <c r="AA317" s="69">
        <f t="shared" ca="1" si="213"/>
        <v>9931.0583880213599</v>
      </c>
      <c r="AB317" s="69">
        <f t="shared" ca="1" si="200"/>
        <v>-68.94161197864014</v>
      </c>
      <c r="AC317" s="69">
        <f t="shared" ca="1" si="214"/>
        <v>109.36631130634518</v>
      </c>
      <c r="AD317" s="73">
        <f t="shared" si="208"/>
        <v>9.9999999999999662</v>
      </c>
      <c r="AE317" s="69">
        <f t="shared" si="216"/>
        <v>0.70000000000000007</v>
      </c>
      <c r="AF317" s="69">
        <f t="shared" si="216"/>
        <v>6.3000000000000007</v>
      </c>
      <c r="AG317" s="78">
        <f t="shared" si="216"/>
        <v>200</v>
      </c>
      <c r="AH317" s="60">
        <f t="shared" si="216"/>
        <v>50</v>
      </c>
      <c r="AI317" s="60">
        <f t="shared" si="216"/>
        <v>315.00000000000006</v>
      </c>
      <c r="AJ317" s="60">
        <f t="shared" si="216"/>
        <v>10315</v>
      </c>
      <c r="AK317" s="60">
        <f t="shared" si="216"/>
        <v>348.94161197863974</v>
      </c>
      <c r="AL317" s="60">
        <f t="shared" si="216"/>
        <v>6.9788322395727951</v>
      </c>
      <c r="AM317" s="60">
        <f t="shared" ca="1" si="216"/>
        <v>-453.13869257757176</v>
      </c>
      <c r="AN317" s="60">
        <f t="shared" ca="1" si="216"/>
        <v>-453.13869257757176</v>
      </c>
      <c r="AO317" s="60">
        <f t="shared" ca="1" si="216"/>
        <v>453.13869257757176</v>
      </c>
      <c r="AP317" s="63">
        <f t="shared" si="185"/>
        <v>35</v>
      </c>
      <c r="AQ317" s="62">
        <f t="shared" si="186"/>
        <v>1.7678832239572821</v>
      </c>
      <c r="AR317" s="62">
        <f t="shared" si="187"/>
        <v>88.394161197864108</v>
      </c>
      <c r="AS317" s="62">
        <f t="shared" si="188"/>
        <v>176.78832239572822</v>
      </c>
      <c r="AT317" s="62">
        <f t="shared" si="189"/>
        <v>-88.394161197864108</v>
      </c>
      <c r="AU317" s="62">
        <f t="shared" si="190"/>
        <v>265.18248359359234</v>
      </c>
      <c r="AV317" s="62">
        <f t="shared" si="191"/>
        <v>-353.57664479145643</v>
      </c>
      <c r="AW317" s="63">
        <f t="shared" si="202"/>
        <v>-88.394161197864094</v>
      </c>
      <c r="AX317" s="61" t="str">
        <f t="shared" ca="1" si="192"/>
        <v/>
      </c>
      <c r="AY317" s="69">
        <f t="shared" ca="1" si="203"/>
        <v>9861.8613074224286</v>
      </c>
      <c r="AZ317" s="51">
        <f t="shared" si="193"/>
        <v>618.75912838504871</v>
      </c>
      <c r="BA317" s="55">
        <f t="shared" ca="1" si="194"/>
        <v>6.2305456700504684E-2</v>
      </c>
      <c r="BB317" s="55">
        <f t="shared" ca="1" si="204"/>
        <v>-1.2821597676777683</v>
      </c>
      <c r="BC317" s="64">
        <f t="shared" ca="1" si="195"/>
        <v>-157.33577317650423</v>
      </c>
      <c r="BE317" s="52" t="str">
        <f t="shared" ca="1" si="196"/>
        <v/>
      </c>
      <c r="BF317" s="52" t="str">
        <f t="shared" ca="1" si="197"/>
        <v/>
      </c>
      <c r="BG317" s="52">
        <f t="shared" ca="1" si="205"/>
        <v>9.9999999999999662</v>
      </c>
      <c r="BH317" s="52" t="str">
        <f t="shared" ca="1" si="206"/>
        <v/>
      </c>
    </row>
    <row r="318" spans="19:60">
      <c r="S318" s="68">
        <f t="shared" si="215"/>
        <v>7</v>
      </c>
      <c r="T318" s="69">
        <f t="shared" si="215"/>
        <v>2</v>
      </c>
      <c r="U318" s="70">
        <f t="shared" si="198"/>
        <v>3</v>
      </c>
      <c r="V318" s="68">
        <f t="shared" si="213"/>
        <v>4</v>
      </c>
      <c r="W318" s="70">
        <f t="shared" si="213"/>
        <v>7</v>
      </c>
      <c r="X318" s="71">
        <f t="shared" si="213"/>
        <v>0.42857142857142855</v>
      </c>
      <c r="Y318" s="71">
        <f t="shared" si="213"/>
        <v>0.5</v>
      </c>
      <c r="Z318" s="69">
        <f t="shared" si="213"/>
        <v>10000</v>
      </c>
      <c r="AA318" s="69">
        <f t="shared" ca="1" si="213"/>
        <v>9931.0583880213599</v>
      </c>
      <c r="AB318" s="69">
        <f t="shared" ca="1" si="200"/>
        <v>-68.94161197864014</v>
      </c>
      <c r="AC318" s="69">
        <f t="shared" ca="1" si="214"/>
        <v>109.36631130634518</v>
      </c>
      <c r="AD318" s="73">
        <f t="shared" si="208"/>
        <v>9.8999999999999666</v>
      </c>
      <c r="AE318" s="69">
        <f t="shared" si="216"/>
        <v>0.70000000000000007</v>
      </c>
      <c r="AF318" s="69">
        <f t="shared" si="216"/>
        <v>6.3000000000000007</v>
      </c>
      <c r="AG318" s="78">
        <f t="shared" si="216"/>
        <v>200</v>
      </c>
      <c r="AH318" s="60">
        <f t="shared" si="216"/>
        <v>50</v>
      </c>
      <c r="AI318" s="60">
        <f t="shared" si="216"/>
        <v>315.00000000000006</v>
      </c>
      <c r="AJ318" s="60">
        <f t="shared" si="216"/>
        <v>10315</v>
      </c>
      <c r="AK318" s="60">
        <f t="shared" si="216"/>
        <v>348.94161197863974</v>
      </c>
      <c r="AL318" s="60">
        <f t="shared" si="216"/>
        <v>6.9788322395727951</v>
      </c>
      <c r="AM318" s="60">
        <f t="shared" ca="1" si="216"/>
        <v>-453.13869257757176</v>
      </c>
      <c r="AN318" s="60">
        <f t="shared" ca="1" si="216"/>
        <v>-453.13869257757176</v>
      </c>
      <c r="AO318" s="60">
        <f t="shared" ca="1" si="216"/>
        <v>453.13869257757176</v>
      </c>
      <c r="AP318" s="63">
        <f t="shared" si="185"/>
        <v>35</v>
      </c>
      <c r="AQ318" s="62">
        <f t="shared" si="186"/>
        <v>1.7756396201588709</v>
      </c>
      <c r="AR318" s="62">
        <f t="shared" si="187"/>
        <v>88.781981007943543</v>
      </c>
      <c r="AS318" s="62">
        <f t="shared" si="188"/>
        <v>177.56396201588709</v>
      </c>
      <c r="AT318" s="62">
        <f t="shared" si="189"/>
        <v>-88.781981007943543</v>
      </c>
      <c r="AU318" s="62">
        <f t="shared" si="190"/>
        <v>266.34594302383061</v>
      </c>
      <c r="AV318" s="62">
        <f t="shared" si="191"/>
        <v>-355.12792403177417</v>
      </c>
      <c r="AW318" s="63">
        <f t="shared" si="202"/>
        <v>-88.781981007943557</v>
      </c>
      <c r="AX318" s="61" t="str">
        <f t="shared" ca="1" si="192"/>
        <v/>
      </c>
      <c r="AY318" s="69">
        <f t="shared" ca="1" si="203"/>
        <v>9861.8613074224286</v>
      </c>
      <c r="AZ318" s="51">
        <f t="shared" si="193"/>
        <v>621.47386705560484</v>
      </c>
      <c r="BA318" s="55">
        <f t="shared" ca="1" si="194"/>
        <v>6.2578815144739647E-2</v>
      </c>
      <c r="BB318" s="55">
        <f t="shared" ca="1" si="204"/>
        <v>-1.287785104813773</v>
      </c>
      <c r="BC318" s="64">
        <f t="shared" ca="1" si="195"/>
        <v>-157.7235929865837</v>
      </c>
      <c r="BE318" s="52" t="str">
        <f t="shared" ca="1" si="196"/>
        <v/>
      </c>
      <c r="BF318" s="52" t="str">
        <f t="shared" ca="1" si="197"/>
        <v/>
      </c>
      <c r="BG318" s="52">
        <f t="shared" ca="1" si="205"/>
        <v>9.8999999999999666</v>
      </c>
      <c r="BH318" s="52" t="str">
        <f t="shared" ca="1" si="206"/>
        <v/>
      </c>
    </row>
    <row r="319" spans="19:60">
      <c r="S319" s="68">
        <f t="shared" si="215"/>
        <v>7</v>
      </c>
      <c r="T319" s="69">
        <f t="shared" si="215"/>
        <v>2</v>
      </c>
      <c r="U319" s="70">
        <f t="shared" si="198"/>
        <v>3</v>
      </c>
      <c r="V319" s="68">
        <f t="shared" si="213"/>
        <v>4</v>
      </c>
      <c r="W319" s="70">
        <f t="shared" si="213"/>
        <v>7</v>
      </c>
      <c r="X319" s="71">
        <f t="shared" si="213"/>
        <v>0.42857142857142855</v>
      </c>
      <c r="Y319" s="71">
        <f t="shared" si="213"/>
        <v>0.5</v>
      </c>
      <c r="Z319" s="69">
        <f t="shared" si="213"/>
        <v>10000</v>
      </c>
      <c r="AA319" s="69">
        <f t="shared" ca="1" si="213"/>
        <v>9931.0583880213599</v>
      </c>
      <c r="AB319" s="69">
        <f t="shared" ca="1" si="200"/>
        <v>-68.94161197864014</v>
      </c>
      <c r="AC319" s="69">
        <f t="shared" ca="1" si="214"/>
        <v>109.36631130634518</v>
      </c>
      <c r="AD319" s="73">
        <f t="shared" si="208"/>
        <v>9.799999999999967</v>
      </c>
      <c r="AE319" s="69">
        <f t="shared" si="216"/>
        <v>0.70000000000000007</v>
      </c>
      <c r="AF319" s="69">
        <f t="shared" si="216"/>
        <v>6.3000000000000007</v>
      </c>
      <c r="AG319" s="78">
        <f t="shared" si="216"/>
        <v>200</v>
      </c>
      <c r="AH319" s="60">
        <f t="shared" si="216"/>
        <v>50</v>
      </c>
      <c r="AI319" s="60">
        <f t="shared" si="216"/>
        <v>315.00000000000006</v>
      </c>
      <c r="AJ319" s="60">
        <f t="shared" si="216"/>
        <v>10315</v>
      </c>
      <c r="AK319" s="60">
        <f t="shared" si="216"/>
        <v>348.94161197863974</v>
      </c>
      <c r="AL319" s="60">
        <f t="shared" si="216"/>
        <v>6.9788322395727951</v>
      </c>
      <c r="AM319" s="60">
        <f t="shared" ca="1" si="216"/>
        <v>-453.13869257757176</v>
      </c>
      <c r="AN319" s="60">
        <f t="shared" ca="1" si="216"/>
        <v>-453.13869257757176</v>
      </c>
      <c r="AO319" s="60">
        <f t="shared" ca="1" si="216"/>
        <v>453.13869257757176</v>
      </c>
      <c r="AP319" s="63">
        <f t="shared" si="185"/>
        <v>35</v>
      </c>
      <c r="AQ319" s="62">
        <f t="shared" si="186"/>
        <v>1.783554310160492</v>
      </c>
      <c r="AR319" s="62">
        <f t="shared" si="187"/>
        <v>89.177715508024605</v>
      </c>
      <c r="AS319" s="62">
        <f t="shared" si="188"/>
        <v>178.35543101604921</v>
      </c>
      <c r="AT319" s="62">
        <f t="shared" si="189"/>
        <v>-89.177715508024605</v>
      </c>
      <c r="AU319" s="62">
        <f t="shared" si="190"/>
        <v>267.5331465240738</v>
      </c>
      <c r="AV319" s="62">
        <f t="shared" si="191"/>
        <v>-356.71086203209842</v>
      </c>
      <c r="AW319" s="63">
        <f t="shared" si="202"/>
        <v>-89.177715508024619</v>
      </c>
      <c r="AX319" s="61" t="str">
        <f t="shared" ca="1" si="192"/>
        <v/>
      </c>
      <c r="AY319" s="69">
        <f t="shared" ca="1" si="203"/>
        <v>9861.8613074224286</v>
      </c>
      <c r="AZ319" s="51">
        <f t="shared" si="193"/>
        <v>624.24400855617228</v>
      </c>
      <c r="BA319" s="55">
        <f t="shared" ca="1" si="194"/>
        <v>6.2857752332734509E-2</v>
      </c>
      <c r="BB319" s="55">
        <f t="shared" ca="1" si="204"/>
        <v>-1.2935252447484711</v>
      </c>
      <c r="BC319" s="64">
        <f t="shared" ca="1" si="195"/>
        <v>-158.11932748666476</v>
      </c>
      <c r="BE319" s="52" t="str">
        <f t="shared" ca="1" si="196"/>
        <v/>
      </c>
      <c r="BF319" s="52" t="str">
        <f t="shared" ca="1" si="197"/>
        <v/>
      </c>
      <c r="BG319" s="52">
        <f t="shared" ca="1" si="205"/>
        <v>9.799999999999967</v>
      </c>
      <c r="BH319" s="52" t="str">
        <f t="shared" ca="1" si="206"/>
        <v/>
      </c>
    </row>
    <row r="320" spans="19:60">
      <c r="S320" s="68">
        <f t="shared" si="215"/>
        <v>7</v>
      </c>
      <c r="T320" s="69">
        <f t="shared" si="215"/>
        <v>2</v>
      </c>
      <c r="U320" s="70">
        <f t="shared" si="198"/>
        <v>3</v>
      </c>
      <c r="V320" s="68">
        <f t="shared" si="213"/>
        <v>4</v>
      </c>
      <c r="W320" s="70">
        <f t="shared" si="213"/>
        <v>7</v>
      </c>
      <c r="X320" s="71">
        <f t="shared" si="213"/>
        <v>0.42857142857142855</v>
      </c>
      <c r="Y320" s="71">
        <f t="shared" si="213"/>
        <v>0.5</v>
      </c>
      <c r="Z320" s="69">
        <f t="shared" si="213"/>
        <v>10000</v>
      </c>
      <c r="AA320" s="69">
        <f t="shared" ca="1" si="213"/>
        <v>9931.0583880213599</v>
      </c>
      <c r="AB320" s="69">
        <f t="shared" ca="1" si="200"/>
        <v>-68.94161197864014</v>
      </c>
      <c r="AC320" s="69">
        <f t="shared" ca="1" si="214"/>
        <v>109.36631130634518</v>
      </c>
      <c r="AD320" s="73">
        <f t="shared" si="208"/>
        <v>9.6999999999999673</v>
      </c>
      <c r="AE320" s="69">
        <f t="shared" si="216"/>
        <v>0.70000000000000007</v>
      </c>
      <c r="AF320" s="69">
        <f t="shared" si="216"/>
        <v>6.3000000000000007</v>
      </c>
      <c r="AG320" s="78">
        <f t="shared" si="216"/>
        <v>200</v>
      </c>
      <c r="AH320" s="60">
        <f t="shared" si="216"/>
        <v>50</v>
      </c>
      <c r="AI320" s="60">
        <f t="shared" si="216"/>
        <v>315.00000000000006</v>
      </c>
      <c r="AJ320" s="60">
        <f t="shared" si="216"/>
        <v>10315</v>
      </c>
      <c r="AK320" s="60">
        <f t="shared" si="216"/>
        <v>348.94161197863974</v>
      </c>
      <c r="AL320" s="60">
        <f t="shared" si="216"/>
        <v>6.9788322395727951</v>
      </c>
      <c r="AM320" s="60">
        <f t="shared" ca="1" si="216"/>
        <v>-453.13869257757176</v>
      </c>
      <c r="AN320" s="60">
        <f t="shared" ca="1" si="216"/>
        <v>-453.13869257757176</v>
      </c>
      <c r="AO320" s="60">
        <f t="shared" ca="1" si="216"/>
        <v>453.13869257757176</v>
      </c>
      <c r="AP320" s="63">
        <f t="shared" si="185"/>
        <v>35</v>
      </c>
      <c r="AQ320" s="62">
        <f t="shared" si="186"/>
        <v>1.7916321896466827</v>
      </c>
      <c r="AR320" s="62">
        <f t="shared" si="187"/>
        <v>89.58160948233413</v>
      </c>
      <c r="AS320" s="62">
        <f t="shared" si="188"/>
        <v>179.16321896466826</v>
      </c>
      <c r="AT320" s="62">
        <f t="shared" si="189"/>
        <v>-89.58160948233413</v>
      </c>
      <c r="AU320" s="62">
        <f t="shared" si="190"/>
        <v>268.74482844700242</v>
      </c>
      <c r="AV320" s="62">
        <f t="shared" si="191"/>
        <v>-358.32643792933652</v>
      </c>
      <c r="AW320" s="63">
        <f t="shared" si="202"/>
        <v>-89.581609482334102</v>
      </c>
      <c r="AX320" s="61" t="str">
        <f t="shared" ca="1" si="192"/>
        <v/>
      </c>
      <c r="AY320" s="69">
        <f t="shared" ca="1" si="203"/>
        <v>9861.8613074224286</v>
      </c>
      <c r="AZ320" s="51">
        <f t="shared" si="193"/>
        <v>627.07126637633894</v>
      </c>
      <c r="BA320" s="55">
        <f t="shared" ca="1" si="194"/>
        <v>6.3142440802956057E-2</v>
      </c>
      <c r="BB320" s="55">
        <f t="shared" ca="1" si="204"/>
        <v>-1.299383738083884</v>
      </c>
      <c r="BC320" s="64">
        <f t="shared" ca="1" si="195"/>
        <v>-158.52322146097424</v>
      </c>
      <c r="BE320" s="52" t="str">
        <f t="shared" ca="1" si="196"/>
        <v/>
      </c>
      <c r="BF320" s="52" t="str">
        <f t="shared" ca="1" si="197"/>
        <v/>
      </c>
      <c r="BG320" s="52">
        <f t="shared" ca="1" si="205"/>
        <v>9.6999999999999673</v>
      </c>
      <c r="BH320" s="52" t="str">
        <f t="shared" ca="1" si="206"/>
        <v/>
      </c>
    </row>
    <row r="321" spans="19:60">
      <c r="S321" s="68">
        <f t="shared" si="215"/>
        <v>7</v>
      </c>
      <c r="T321" s="69">
        <f t="shared" si="215"/>
        <v>2</v>
      </c>
      <c r="U321" s="70">
        <f t="shared" si="198"/>
        <v>3</v>
      </c>
      <c r="V321" s="68">
        <f t="shared" si="213"/>
        <v>4</v>
      </c>
      <c r="W321" s="70">
        <f t="shared" si="213"/>
        <v>7</v>
      </c>
      <c r="X321" s="71">
        <f t="shared" si="213"/>
        <v>0.42857142857142855</v>
      </c>
      <c r="Y321" s="71">
        <f t="shared" si="213"/>
        <v>0.5</v>
      </c>
      <c r="Z321" s="69">
        <f t="shared" si="213"/>
        <v>10000</v>
      </c>
      <c r="AA321" s="69">
        <f t="shared" ca="1" si="213"/>
        <v>9931.0583880213599</v>
      </c>
      <c r="AB321" s="69">
        <f t="shared" ca="1" si="200"/>
        <v>-68.94161197864014</v>
      </c>
      <c r="AC321" s="69">
        <f t="shared" ca="1" si="214"/>
        <v>109.36631130634518</v>
      </c>
      <c r="AD321" s="73">
        <f t="shared" si="208"/>
        <v>9.5999999999999677</v>
      </c>
      <c r="AE321" s="69">
        <f t="shared" si="216"/>
        <v>0.70000000000000007</v>
      </c>
      <c r="AF321" s="69">
        <f t="shared" si="216"/>
        <v>6.3000000000000007</v>
      </c>
      <c r="AG321" s="78">
        <f t="shared" si="216"/>
        <v>200</v>
      </c>
      <c r="AH321" s="60">
        <f t="shared" si="216"/>
        <v>50</v>
      </c>
      <c r="AI321" s="60">
        <f t="shared" si="216"/>
        <v>315.00000000000006</v>
      </c>
      <c r="AJ321" s="60">
        <f t="shared" si="216"/>
        <v>10315</v>
      </c>
      <c r="AK321" s="60">
        <f t="shared" si="216"/>
        <v>348.94161197863974</v>
      </c>
      <c r="AL321" s="60">
        <f t="shared" si="216"/>
        <v>6.9788322395727951</v>
      </c>
      <c r="AM321" s="60">
        <f t="shared" ca="1" si="216"/>
        <v>-453.13869257757176</v>
      </c>
      <c r="AN321" s="60">
        <f t="shared" ca="1" si="216"/>
        <v>-453.13869257757176</v>
      </c>
      <c r="AO321" s="60">
        <f t="shared" ca="1" si="216"/>
        <v>453.13869257757176</v>
      </c>
      <c r="AP321" s="63">
        <f t="shared" si="185"/>
        <v>35</v>
      </c>
      <c r="AQ321" s="62">
        <f t="shared" si="186"/>
        <v>1.7998783582888356</v>
      </c>
      <c r="AR321" s="62">
        <f t="shared" si="187"/>
        <v>89.993917914441781</v>
      </c>
      <c r="AS321" s="62">
        <f t="shared" si="188"/>
        <v>179.98783582888356</v>
      </c>
      <c r="AT321" s="62">
        <f t="shared" si="189"/>
        <v>-89.993917914441781</v>
      </c>
      <c r="AU321" s="62">
        <f t="shared" si="190"/>
        <v>269.98175374332533</v>
      </c>
      <c r="AV321" s="62">
        <f t="shared" si="191"/>
        <v>-359.97567165776712</v>
      </c>
      <c r="AW321" s="63">
        <f t="shared" si="202"/>
        <v>-89.993917914441795</v>
      </c>
      <c r="AX321" s="61" t="str">
        <f t="shared" ca="1" si="192"/>
        <v/>
      </c>
      <c r="AY321" s="69">
        <f t="shared" ca="1" si="203"/>
        <v>9861.8613074224286</v>
      </c>
      <c r="AZ321" s="51">
        <f t="shared" si="193"/>
        <v>629.95742540109245</v>
      </c>
      <c r="BA321" s="55">
        <f t="shared" ca="1" si="194"/>
        <v>6.3433060282973894E-2</v>
      </c>
      <c r="BB321" s="55">
        <f t="shared" ca="1" si="204"/>
        <v>-1.305364283363786</v>
      </c>
      <c r="BC321" s="64">
        <f t="shared" ca="1" si="195"/>
        <v>-158.93552989308193</v>
      </c>
      <c r="BE321" s="52" t="str">
        <f t="shared" ca="1" si="196"/>
        <v/>
      </c>
      <c r="BF321" s="52" t="str">
        <f t="shared" ca="1" si="197"/>
        <v/>
      </c>
      <c r="BG321" s="52">
        <f t="shared" ca="1" si="205"/>
        <v>9.5999999999999677</v>
      </c>
      <c r="BH321" s="52" t="str">
        <f t="shared" ca="1" si="206"/>
        <v/>
      </c>
    </row>
    <row r="322" spans="19:60">
      <c r="S322" s="68">
        <f t="shared" si="215"/>
        <v>7</v>
      </c>
      <c r="T322" s="69">
        <f t="shared" si="215"/>
        <v>2</v>
      </c>
      <c r="U322" s="70">
        <f t="shared" si="198"/>
        <v>3</v>
      </c>
      <c r="V322" s="68">
        <f t="shared" si="213"/>
        <v>4</v>
      </c>
      <c r="W322" s="70">
        <f t="shared" si="213"/>
        <v>7</v>
      </c>
      <c r="X322" s="71">
        <f t="shared" si="213"/>
        <v>0.42857142857142855</v>
      </c>
      <c r="Y322" s="71">
        <f t="shared" si="213"/>
        <v>0.5</v>
      </c>
      <c r="Z322" s="69">
        <f t="shared" si="213"/>
        <v>10000</v>
      </c>
      <c r="AA322" s="69">
        <f t="shared" ca="1" si="213"/>
        <v>9931.0583880213599</v>
      </c>
      <c r="AB322" s="69">
        <f t="shared" ca="1" si="200"/>
        <v>-68.94161197864014</v>
      </c>
      <c r="AC322" s="69">
        <f t="shared" ca="1" si="214"/>
        <v>109.36631130634518</v>
      </c>
      <c r="AD322" s="73">
        <f t="shared" si="208"/>
        <v>9.499999999999968</v>
      </c>
      <c r="AE322" s="69">
        <f t="shared" si="216"/>
        <v>0.70000000000000007</v>
      </c>
      <c r="AF322" s="69">
        <f t="shared" si="216"/>
        <v>6.3000000000000007</v>
      </c>
      <c r="AG322" s="78">
        <f t="shared" si="216"/>
        <v>200</v>
      </c>
      <c r="AH322" s="60">
        <f t="shared" si="216"/>
        <v>50</v>
      </c>
      <c r="AI322" s="60">
        <f t="shared" si="216"/>
        <v>315.00000000000006</v>
      </c>
      <c r="AJ322" s="60">
        <f t="shared" si="216"/>
        <v>10315</v>
      </c>
      <c r="AK322" s="60">
        <f t="shared" si="216"/>
        <v>348.94161197863974</v>
      </c>
      <c r="AL322" s="60">
        <f t="shared" si="216"/>
        <v>6.9788322395727951</v>
      </c>
      <c r="AM322" s="60">
        <f t="shared" ca="1" si="216"/>
        <v>-453.13869257757176</v>
      </c>
      <c r="AN322" s="60">
        <f t="shared" ca="1" si="216"/>
        <v>-453.13869257757176</v>
      </c>
      <c r="AO322" s="60">
        <f t="shared" ca="1" si="216"/>
        <v>453.13869257757176</v>
      </c>
      <c r="AP322" s="63">
        <f t="shared" si="185"/>
        <v>35</v>
      </c>
      <c r="AQ322" s="62">
        <f t="shared" si="186"/>
        <v>1.8082981304813495</v>
      </c>
      <c r="AR322" s="62">
        <f t="shared" si="187"/>
        <v>90.414906524067476</v>
      </c>
      <c r="AS322" s="62">
        <f t="shared" si="188"/>
        <v>180.82981304813495</v>
      </c>
      <c r="AT322" s="62">
        <f t="shared" si="189"/>
        <v>-90.414906524067476</v>
      </c>
      <c r="AU322" s="62">
        <f t="shared" si="190"/>
        <v>271.24471957220243</v>
      </c>
      <c r="AV322" s="62">
        <f t="shared" si="191"/>
        <v>-361.6596260962699</v>
      </c>
      <c r="AW322" s="63">
        <f t="shared" si="202"/>
        <v>-90.414906524067476</v>
      </c>
      <c r="AX322" s="61" t="str">
        <f t="shared" ca="1" si="192"/>
        <v/>
      </c>
      <c r="AY322" s="69">
        <f t="shared" ca="1" si="203"/>
        <v>9861.8613074224286</v>
      </c>
      <c r="AZ322" s="51">
        <f t="shared" si="193"/>
        <v>632.90434566847239</v>
      </c>
      <c r="BA322" s="55">
        <f t="shared" ca="1" si="194"/>
        <v>6.3729798067834215E-2</v>
      </c>
      <c r="BB322" s="55">
        <f t="shared" ca="1" si="204"/>
        <v>-1.311470734860106</v>
      </c>
      <c r="BC322" s="64">
        <f t="shared" ca="1" si="195"/>
        <v>-159.35651850270762</v>
      </c>
      <c r="BE322" s="52" t="str">
        <f t="shared" ca="1" si="196"/>
        <v/>
      </c>
      <c r="BF322" s="52" t="str">
        <f t="shared" ca="1" si="197"/>
        <v/>
      </c>
      <c r="BG322" s="52">
        <f t="shared" ca="1" si="205"/>
        <v>9.499999999999968</v>
      </c>
      <c r="BH322" s="52" t="str">
        <f t="shared" ca="1" si="206"/>
        <v/>
      </c>
    </row>
    <row r="323" spans="19:60">
      <c r="S323" s="68">
        <f t="shared" si="215"/>
        <v>7</v>
      </c>
      <c r="T323" s="69">
        <f t="shared" si="215"/>
        <v>2</v>
      </c>
      <c r="U323" s="70">
        <f t="shared" si="198"/>
        <v>3</v>
      </c>
      <c r="V323" s="68">
        <f t="shared" si="213"/>
        <v>4</v>
      </c>
      <c r="W323" s="70">
        <f t="shared" si="213"/>
        <v>7</v>
      </c>
      <c r="X323" s="71">
        <f t="shared" si="213"/>
        <v>0.42857142857142855</v>
      </c>
      <c r="Y323" s="71">
        <f t="shared" si="213"/>
        <v>0.5</v>
      </c>
      <c r="Z323" s="69">
        <f t="shared" si="213"/>
        <v>10000</v>
      </c>
      <c r="AA323" s="69">
        <f t="shared" ca="1" si="213"/>
        <v>9931.0583880213599</v>
      </c>
      <c r="AB323" s="69">
        <f t="shared" ca="1" si="200"/>
        <v>-68.94161197864014</v>
      </c>
      <c r="AC323" s="69">
        <f t="shared" ca="1" si="214"/>
        <v>109.36631130634518</v>
      </c>
      <c r="AD323" s="73">
        <f t="shared" si="208"/>
        <v>9.3999999999999684</v>
      </c>
      <c r="AE323" s="69">
        <f t="shared" si="216"/>
        <v>0.70000000000000007</v>
      </c>
      <c r="AF323" s="69">
        <f t="shared" si="216"/>
        <v>6.3000000000000007</v>
      </c>
      <c r="AG323" s="78">
        <f t="shared" si="216"/>
        <v>200</v>
      </c>
      <c r="AH323" s="60">
        <f t="shared" si="216"/>
        <v>50</v>
      </c>
      <c r="AI323" s="60">
        <f t="shared" si="216"/>
        <v>315.00000000000006</v>
      </c>
      <c r="AJ323" s="60">
        <f t="shared" si="216"/>
        <v>10315</v>
      </c>
      <c r="AK323" s="60">
        <f t="shared" si="216"/>
        <v>348.94161197863974</v>
      </c>
      <c r="AL323" s="60">
        <f t="shared" si="216"/>
        <v>6.9788322395727951</v>
      </c>
      <c r="AM323" s="60">
        <f t="shared" ca="1" si="216"/>
        <v>-453.13869257757176</v>
      </c>
      <c r="AN323" s="60">
        <f t="shared" ca="1" si="216"/>
        <v>-453.13869257757176</v>
      </c>
      <c r="AO323" s="60">
        <f t="shared" ca="1" si="216"/>
        <v>453.13869257757176</v>
      </c>
      <c r="AP323" s="63">
        <f t="shared" si="185"/>
        <v>35</v>
      </c>
      <c r="AQ323" s="62">
        <f t="shared" si="186"/>
        <v>1.8168970467630661</v>
      </c>
      <c r="AR323" s="62">
        <f t="shared" si="187"/>
        <v>90.844852338153302</v>
      </c>
      <c r="AS323" s="62">
        <f t="shared" si="188"/>
        <v>181.6897046763066</v>
      </c>
      <c r="AT323" s="62">
        <f t="shared" si="189"/>
        <v>-90.844852338153302</v>
      </c>
      <c r="AU323" s="62">
        <f t="shared" si="190"/>
        <v>272.53455701445989</v>
      </c>
      <c r="AV323" s="62">
        <f t="shared" si="191"/>
        <v>-363.37940935261321</v>
      </c>
      <c r="AW323" s="63">
        <f t="shared" si="202"/>
        <v>-90.844852338153316</v>
      </c>
      <c r="AX323" s="61" t="str">
        <f t="shared" ca="1" si="192"/>
        <v/>
      </c>
      <c r="AY323" s="69">
        <f t="shared" ca="1" si="203"/>
        <v>9861.8613074224286</v>
      </c>
      <c r="AZ323" s="51">
        <f t="shared" si="193"/>
        <v>635.91396636707316</v>
      </c>
      <c r="BA323" s="55">
        <f t="shared" ca="1" si="194"/>
        <v>6.4032849422585178E-2</v>
      </c>
      <c r="BB323" s="55">
        <f t="shared" ca="1" si="204"/>
        <v>-1.3177071108563483</v>
      </c>
      <c r="BC323" s="64">
        <f t="shared" ca="1" si="195"/>
        <v>-159.78646431679346</v>
      </c>
      <c r="BE323" s="52" t="str">
        <f t="shared" ca="1" si="196"/>
        <v/>
      </c>
      <c r="BF323" s="52" t="str">
        <f t="shared" ca="1" si="197"/>
        <v/>
      </c>
      <c r="BG323" s="52">
        <f t="shared" ca="1" si="205"/>
        <v>9.3999999999999684</v>
      </c>
      <c r="BH323" s="52" t="str">
        <f t="shared" ca="1" si="206"/>
        <v/>
      </c>
    </row>
    <row r="324" spans="19:60">
      <c r="S324" s="68">
        <f t="shared" si="215"/>
        <v>7</v>
      </c>
      <c r="T324" s="69">
        <f t="shared" si="215"/>
        <v>2</v>
      </c>
      <c r="U324" s="70">
        <f t="shared" si="198"/>
        <v>3</v>
      </c>
      <c r="V324" s="68">
        <f t="shared" si="213"/>
        <v>4</v>
      </c>
      <c r="W324" s="70">
        <f t="shared" si="213"/>
        <v>7</v>
      </c>
      <c r="X324" s="71">
        <f t="shared" si="213"/>
        <v>0.42857142857142855</v>
      </c>
      <c r="Y324" s="71">
        <f t="shared" si="213"/>
        <v>0.5</v>
      </c>
      <c r="Z324" s="69">
        <f t="shared" si="213"/>
        <v>10000</v>
      </c>
      <c r="AA324" s="69">
        <f t="shared" ca="1" si="213"/>
        <v>9931.0583880213599</v>
      </c>
      <c r="AB324" s="69">
        <f t="shared" ca="1" si="200"/>
        <v>-68.94161197864014</v>
      </c>
      <c r="AC324" s="69">
        <f t="shared" ca="1" si="214"/>
        <v>109.36631130634518</v>
      </c>
      <c r="AD324" s="73">
        <f t="shared" si="208"/>
        <v>9.2999999999999687</v>
      </c>
      <c r="AE324" s="69">
        <f t="shared" si="216"/>
        <v>0.70000000000000007</v>
      </c>
      <c r="AF324" s="69">
        <f t="shared" si="216"/>
        <v>6.3000000000000007</v>
      </c>
      <c r="AG324" s="78">
        <f t="shared" si="216"/>
        <v>200</v>
      </c>
      <c r="AH324" s="60">
        <f t="shared" si="216"/>
        <v>50</v>
      </c>
      <c r="AI324" s="60">
        <f t="shared" si="216"/>
        <v>315.00000000000006</v>
      </c>
      <c r="AJ324" s="60">
        <f t="shared" si="216"/>
        <v>10315</v>
      </c>
      <c r="AK324" s="60">
        <f t="shared" si="216"/>
        <v>348.94161197863974</v>
      </c>
      <c r="AL324" s="60">
        <f t="shared" si="216"/>
        <v>6.9788322395727951</v>
      </c>
      <c r="AM324" s="60">
        <f t="shared" ca="1" si="216"/>
        <v>-453.13869257757176</v>
      </c>
      <c r="AN324" s="60">
        <f t="shared" ca="1" si="216"/>
        <v>-453.13869257757176</v>
      </c>
      <c r="AO324" s="60">
        <f t="shared" ca="1" si="216"/>
        <v>453.13869257757176</v>
      </c>
      <c r="AP324" s="63">
        <f t="shared" si="185"/>
        <v>35</v>
      </c>
      <c r="AQ324" s="62">
        <f t="shared" si="186"/>
        <v>1.8256808859755722</v>
      </c>
      <c r="AR324" s="62">
        <f t="shared" si="187"/>
        <v>91.28404429877861</v>
      </c>
      <c r="AS324" s="62">
        <f t="shared" si="188"/>
        <v>182.56808859755722</v>
      </c>
      <c r="AT324" s="62">
        <f t="shared" si="189"/>
        <v>-91.28404429877861</v>
      </c>
      <c r="AU324" s="62">
        <f t="shared" si="190"/>
        <v>273.85213289633583</v>
      </c>
      <c r="AV324" s="62">
        <f t="shared" si="191"/>
        <v>-365.13617719511444</v>
      </c>
      <c r="AW324" s="63">
        <f t="shared" si="202"/>
        <v>-91.28404429877861</v>
      </c>
      <c r="AX324" s="61" t="str">
        <f t="shared" ca="1" si="192"/>
        <v/>
      </c>
      <c r="AY324" s="69">
        <f t="shared" ca="1" si="203"/>
        <v>9861.8613074224286</v>
      </c>
      <c r="AZ324" s="51">
        <f t="shared" si="193"/>
        <v>638.98831009145033</v>
      </c>
      <c r="BA324" s="55">
        <f t="shared" ca="1" si="194"/>
        <v>6.4342418010771646E-2</v>
      </c>
      <c r="BB324" s="55">
        <f t="shared" ca="1" si="204"/>
        <v>-1.3240776024654126</v>
      </c>
      <c r="BC324" s="64">
        <f t="shared" ca="1" si="195"/>
        <v>-160.22565627741875</v>
      </c>
      <c r="BE324" s="52" t="str">
        <f t="shared" ca="1" si="196"/>
        <v/>
      </c>
      <c r="BF324" s="52" t="str">
        <f t="shared" ca="1" si="197"/>
        <v/>
      </c>
      <c r="BG324" s="52">
        <f t="shared" ca="1" si="205"/>
        <v>9.2999999999999687</v>
      </c>
      <c r="BH324" s="52" t="str">
        <f t="shared" ca="1" si="206"/>
        <v/>
      </c>
    </row>
    <row r="325" spans="19:60">
      <c r="S325" s="68">
        <f t="shared" si="215"/>
        <v>7</v>
      </c>
      <c r="T325" s="69">
        <f t="shared" si="215"/>
        <v>2</v>
      </c>
      <c r="U325" s="70">
        <f t="shared" si="198"/>
        <v>3</v>
      </c>
      <c r="V325" s="68">
        <f t="shared" si="213"/>
        <v>4</v>
      </c>
      <c r="W325" s="70">
        <f t="shared" si="213"/>
        <v>7</v>
      </c>
      <c r="X325" s="71">
        <f t="shared" si="213"/>
        <v>0.42857142857142855</v>
      </c>
      <c r="Y325" s="71">
        <f t="shared" si="213"/>
        <v>0.5</v>
      </c>
      <c r="Z325" s="69">
        <f t="shared" si="213"/>
        <v>10000</v>
      </c>
      <c r="AA325" s="69">
        <f t="shared" ca="1" si="213"/>
        <v>9931.0583880213599</v>
      </c>
      <c r="AB325" s="69">
        <f t="shared" ca="1" si="200"/>
        <v>-68.94161197864014</v>
      </c>
      <c r="AC325" s="69">
        <f t="shared" ca="1" si="214"/>
        <v>109.36631130634518</v>
      </c>
      <c r="AD325" s="73">
        <f t="shared" si="208"/>
        <v>9.1999999999999691</v>
      </c>
      <c r="AE325" s="69">
        <f t="shared" si="216"/>
        <v>0.70000000000000007</v>
      </c>
      <c r="AF325" s="69">
        <f t="shared" si="216"/>
        <v>6.3000000000000007</v>
      </c>
      <c r="AG325" s="78">
        <f t="shared" si="216"/>
        <v>200</v>
      </c>
      <c r="AH325" s="60">
        <f t="shared" si="216"/>
        <v>50</v>
      </c>
      <c r="AI325" s="60">
        <f t="shared" si="216"/>
        <v>315.00000000000006</v>
      </c>
      <c r="AJ325" s="60">
        <f t="shared" si="216"/>
        <v>10315</v>
      </c>
      <c r="AK325" s="60">
        <f t="shared" si="216"/>
        <v>348.94161197863974</v>
      </c>
      <c r="AL325" s="60">
        <f t="shared" si="216"/>
        <v>6.9788322395727951</v>
      </c>
      <c r="AM325" s="60">
        <f t="shared" ca="1" si="216"/>
        <v>-453.13869257757176</v>
      </c>
      <c r="AN325" s="60">
        <f t="shared" ca="1" si="216"/>
        <v>-453.13869257757176</v>
      </c>
      <c r="AO325" s="60">
        <f t="shared" ca="1" si="216"/>
        <v>453.13869257757176</v>
      </c>
      <c r="AP325" s="63">
        <f t="shared" si="185"/>
        <v>35</v>
      </c>
      <c r="AQ325" s="62">
        <f t="shared" si="186"/>
        <v>1.8346556782144372</v>
      </c>
      <c r="AR325" s="62">
        <f t="shared" si="187"/>
        <v>91.732783910721864</v>
      </c>
      <c r="AS325" s="62">
        <f t="shared" si="188"/>
        <v>183.46556782144373</v>
      </c>
      <c r="AT325" s="62">
        <f t="shared" si="189"/>
        <v>-91.732783910721864</v>
      </c>
      <c r="AU325" s="62">
        <f t="shared" si="190"/>
        <v>275.19835173216558</v>
      </c>
      <c r="AV325" s="62">
        <f t="shared" si="191"/>
        <v>-366.93113564288745</v>
      </c>
      <c r="AW325" s="63">
        <f t="shared" si="202"/>
        <v>-91.732783910721878</v>
      </c>
      <c r="AX325" s="61" t="str">
        <f t="shared" ca="1" si="192"/>
        <v/>
      </c>
      <c r="AY325" s="69">
        <f t="shared" ca="1" si="203"/>
        <v>9861.8613074224286</v>
      </c>
      <c r="AZ325" s="51">
        <f t="shared" si="193"/>
        <v>642.12948737505303</v>
      </c>
      <c r="BA325" s="55">
        <f t="shared" ca="1" si="194"/>
        <v>6.4658716350875209E-2</v>
      </c>
      <c r="BB325" s="55">
        <f t="shared" ca="1" si="204"/>
        <v>-1.3305865830225005</v>
      </c>
      <c r="BC325" s="64">
        <f t="shared" ca="1" si="195"/>
        <v>-160.67439588936202</v>
      </c>
      <c r="BE325" s="52" t="str">
        <f t="shared" ca="1" si="196"/>
        <v/>
      </c>
      <c r="BF325" s="52" t="str">
        <f t="shared" ca="1" si="197"/>
        <v/>
      </c>
      <c r="BG325" s="52">
        <f t="shared" ca="1" si="205"/>
        <v>9.1999999999999691</v>
      </c>
      <c r="BH325" s="52" t="str">
        <f t="shared" ca="1" si="206"/>
        <v/>
      </c>
    </row>
    <row r="326" spans="19:60">
      <c r="S326" s="68">
        <f t="shared" si="215"/>
        <v>7</v>
      </c>
      <c r="T326" s="69">
        <f t="shared" si="215"/>
        <v>2</v>
      </c>
      <c r="U326" s="70">
        <f t="shared" si="198"/>
        <v>3</v>
      </c>
      <c r="V326" s="68">
        <f t="shared" si="213"/>
        <v>4</v>
      </c>
      <c r="W326" s="70">
        <f t="shared" si="213"/>
        <v>7</v>
      </c>
      <c r="X326" s="71">
        <f t="shared" si="213"/>
        <v>0.42857142857142855</v>
      </c>
      <c r="Y326" s="71">
        <f t="shared" si="213"/>
        <v>0.5</v>
      </c>
      <c r="Z326" s="69">
        <f t="shared" si="213"/>
        <v>10000</v>
      </c>
      <c r="AA326" s="69">
        <f t="shared" ca="1" si="213"/>
        <v>9931.0583880213599</v>
      </c>
      <c r="AB326" s="69">
        <f t="shared" ca="1" si="200"/>
        <v>-68.94161197864014</v>
      </c>
      <c r="AC326" s="69">
        <f t="shared" ca="1" si="214"/>
        <v>109.36631130634518</v>
      </c>
      <c r="AD326" s="73">
        <f t="shared" si="208"/>
        <v>9.0999999999999694</v>
      </c>
      <c r="AE326" s="69">
        <f t="shared" si="216"/>
        <v>0.70000000000000007</v>
      </c>
      <c r="AF326" s="69">
        <f t="shared" si="216"/>
        <v>6.3000000000000007</v>
      </c>
      <c r="AG326" s="78">
        <f t="shared" si="216"/>
        <v>200</v>
      </c>
      <c r="AH326" s="60">
        <f t="shared" si="216"/>
        <v>50</v>
      </c>
      <c r="AI326" s="60">
        <f t="shared" si="216"/>
        <v>315.00000000000006</v>
      </c>
      <c r="AJ326" s="60">
        <f t="shared" si="216"/>
        <v>10315</v>
      </c>
      <c r="AK326" s="60">
        <f t="shared" si="216"/>
        <v>348.94161197863974</v>
      </c>
      <c r="AL326" s="60">
        <f t="shared" si="216"/>
        <v>6.9788322395727951</v>
      </c>
      <c r="AM326" s="60">
        <f t="shared" ca="1" si="216"/>
        <v>-453.13869257757176</v>
      </c>
      <c r="AN326" s="60">
        <f t="shared" ca="1" si="216"/>
        <v>-453.13869257757176</v>
      </c>
      <c r="AO326" s="60">
        <f t="shared" ca="1" si="216"/>
        <v>453.13869257757176</v>
      </c>
      <c r="AP326" s="63">
        <f t="shared" si="185"/>
        <v>35</v>
      </c>
      <c r="AQ326" s="62">
        <f t="shared" si="186"/>
        <v>1.8438277186343759</v>
      </c>
      <c r="AR326" s="62">
        <f t="shared" si="187"/>
        <v>92.191385931718798</v>
      </c>
      <c r="AS326" s="62">
        <f t="shared" si="188"/>
        <v>184.3827718634376</v>
      </c>
      <c r="AT326" s="62">
        <f t="shared" si="189"/>
        <v>-92.191385931718798</v>
      </c>
      <c r="AU326" s="62">
        <f t="shared" si="190"/>
        <v>276.5741577951564</v>
      </c>
      <c r="AV326" s="62">
        <f t="shared" si="191"/>
        <v>-368.76554372687519</v>
      </c>
      <c r="AW326" s="63">
        <f t="shared" si="202"/>
        <v>-92.191385931718798</v>
      </c>
      <c r="AX326" s="61" t="str">
        <f t="shared" ca="1" si="192"/>
        <v/>
      </c>
      <c r="AY326" s="69">
        <f t="shared" ca="1" si="203"/>
        <v>9861.8613074224286</v>
      </c>
      <c r="AZ326" s="51">
        <f t="shared" si="193"/>
        <v>645.33970152203165</v>
      </c>
      <c r="BA326" s="55">
        <f t="shared" ca="1" si="194"/>
        <v>6.4981966302849178E-2</v>
      </c>
      <c r="BB326" s="55">
        <f t="shared" ca="1" si="204"/>
        <v>-1.3372386180973259</v>
      </c>
      <c r="BC326" s="64">
        <f t="shared" ca="1" si="195"/>
        <v>-161.13299791035894</v>
      </c>
      <c r="BE326" s="52" t="str">
        <f t="shared" ca="1" si="196"/>
        <v/>
      </c>
      <c r="BF326" s="52" t="str">
        <f t="shared" ca="1" si="197"/>
        <v/>
      </c>
      <c r="BG326" s="52">
        <f t="shared" ca="1" si="205"/>
        <v>9.0999999999999694</v>
      </c>
      <c r="BH326" s="52" t="str">
        <f t="shared" ca="1" si="206"/>
        <v/>
      </c>
    </row>
    <row r="327" spans="19:60">
      <c r="S327" s="68">
        <f t="shared" si="215"/>
        <v>7</v>
      </c>
      <c r="T327" s="69">
        <f t="shared" si="215"/>
        <v>2</v>
      </c>
      <c r="U327" s="70">
        <f t="shared" si="198"/>
        <v>3</v>
      </c>
      <c r="V327" s="68">
        <f t="shared" si="213"/>
        <v>4</v>
      </c>
      <c r="W327" s="70">
        <f t="shared" si="213"/>
        <v>7</v>
      </c>
      <c r="X327" s="71">
        <f t="shared" si="213"/>
        <v>0.42857142857142855</v>
      </c>
      <c r="Y327" s="71">
        <f t="shared" si="213"/>
        <v>0.5</v>
      </c>
      <c r="Z327" s="69">
        <f t="shared" si="213"/>
        <v>10000</v>
      </c>
      <c r="AA327" s="69">
        <f t="shared" ca="1" si="213"/>
        <v>9931.0583880213599</v>
      </c>
      <c r="AB327" s="69">
        <f t="shared" ca="1" si="200"/>
        <v>-68.94161197864014</v>
      </c>
      <c r="AC327" s="69">
        <f t="shared" ca="1" si="214"/>
        <v>109.36631130634518</v>
      </c>
      <c r="AD327" s="73">
        <f t="shared" si="208"/>
        <v>8.9999999999999698</v>
      </c>
      <c r="AE327" s="69">
        <f t="shared" si="216"/>
        <v>0.70000000000000007</v>
      </c>
      <c r="AF327" s="69">
        <f t="shared" si="216"/>
        <v>6.3000000000000007</v>
      </c>
      <c r="AG327" s="78">
        <f t="shared" si="216"/>
        <v>200</v>
      </c>
      <c r="AH327" s="60">
        <f t="shared" si="216"/>
        <v>50</v>
      </c>
      <c r="AI327" s="60">
        <f t="shared" si="216"/>
        <v>315.00000000000006</v>
      </c>
      <c r="AJ327" s="60">
        <f t="shared" si="216"/>
        <v>10315</v>
      </c>
      <c r="AK327" s="60">
        <f t="shared" si="216"/>
        <v>348.94161197863974</v>
      </c>
      <c r="AL327" s="60">
        <f t="shared" si="216"/>
        <v>6.9788322395727951</v>
      </c>
      <c r="AM327" s="60">
        <f t="shared" ca="1" si="216"/>
        <v>-453.13869257757176</v>
      </c>
      <c r="AN327" s="60">
        <f t="shared" ca="1" si="216"/>
        <v>-453.13869257757176</v>
      </c>
      <c r="AO327" s="60">
        <f t="shared" ca="1" si="216"/>
        <v>453.13869257757176</v>
      </c>
      <c r="AP327" s="63">
        <f t="shared" si="185"/>
        <v>35</v>
      </c>
      <c r="AQ327" s="62">
        <f t="shared" si="186"/>
        <v>1.8532035821747579</v>
      </c>
      <c r="AR327" s="62">
        <f t="shared" si="187"/>
        <v>92.660179108737893</v>
      </c>
      <c r="AS327" s="62">
        <f t="shared" si="188"/>
        <v>185.32035821747579</v>
      </c>
      <c r="AT327" s="62">
        <f t="shared" si="189"/>
        <v>-92.660179108737893</v>
      </c>
      <c r="AU327" s="62">
        <f t="shared" si="190"/>
        <v>277.98053732621366</v>
      </c>
      <c r="AV327" s="62">
        <f t="shared" si="191"/>
        <v>-370.64071643495157</v>
      </c>
      <c r="AW327" s="63">
        <f t="shared" si="202"/>
        <v>-92.660179108737907</v>
      </c>
      <c r="AX327" s="61" t="str">
        <f t="shared" ca="1" si="192"/>
        <v/>
      </c>
      <c r="AY327" s="69">
        <f t="shared" ca="1" si="203"/>
        <v>9861.8613074224286</v>
      </c>
      <c r="AZ327" s="51">
        <f t="shared" si="193"/>
        <v>648.62125376116524</v>
      </c>
      <c r="BA327" s="55">
        <f t="shared" ca="1" si="194"/>
        <v>6.5312399587089218E-2</v>
      </c>
      <c r="BB327" s="55">
        <f t="shared" ca="1" si="204"/>
        <v>-1.3440384761738147</v>
      </c>
      <c r="BC327" s="64">
        <f t="shared" ca="1" si="195"/>
        <v>-161.60179108737805</v>
      </c>
      <c r="BE327" s="52" t="str">
        <f t="shared" ca="1" si="196"/>
        <v/>
      </c>
      <c r="BF327" s="52" t="str">
        <f t="shared" ca="1" si="197"/>
        <v/>
      </c>
      <c r="BG327" s="52">
        <f t="shared" ca="1" si="205"/>
        <v>8.9999999999999698</v>
      </c>
      <c r="BH327" s="52" t="str">
        <f t="shared" ca="1" si="206"/>
        <v/>
      </c>
    </row>
    <row r="328" spans="19:60">
      <c r="S328" s="68">
        <f t="shared" si="215"/>
        <v>7</v>
      </c>
      <c r="T328" s="69">
        <f t="shared" si="215"/>
        <v>2</v>
      </c>
      <c r="U328" s="70">
        <f t="shared" si="198"/>
        <v>3</v>
      </c>
      <c r="V328" s="68">
        <f t="shared" si="213"/>
        <v>4</v>
      </c>
      <c r="W328" s="70">
        <f t="shared" si="213"/>
        <v>7</v>
      </c>
      <c r="X328" s="71">
        <f t="shared" si="213"/>
        <v>0.42857142857142855</v>
      </c>
      <c r="Y328" s="71">
        <f t="shared" si="213"/>
        <v>0.5</v>
      </c>
      <c r="Z328" s="69">
        <f t="shared" si="213"/>
        <v>10000</v>
      </c>
      <c r="AA328" s="69">
        <f t="shared" ca="1" si="213"/>
        <v>9931.0583880213599</v>
      </c>
      <c r="AB328" s="69">
        <f t="shared" ca="1" si="200"/>
        <v>-68.94161197864014</v>
      </c>
      <c r="AC328" s="69">
        <f t="shared" ca="1" si="214"/>
        <v>109.36631130634518</v>
      </c>
      <c r="AD328" s="73">
        <f t="shared" si="208"/>
        <v>8.8999999999999702</v>
      </c>
      <c r="AE328" s="69">
        <f t="shared" si="216"/>
        <v>0.70000000000000007</v>
      </c>
      <c r="AF328" s="69">
        <f t="shared" si="216"/>
        <v>6.3000000000000007</v>
      </c>
      <c r="AG328" s="78">
        <f t="shared" si="216"/>
        <v>200</v>
      </c>
      <c r="AH328" s="60">
        <f t="shared" si="216"/>
        <v>50</v>
      </c>
      <c r="AI328" s="60">
        <f t="shared" si="216"/>
        <v>315.00000000000006</v>
      </c>
      <c r="AJ328" s="60">
        <f t="shared" si="216"/>
        <v>10315</v>
      </c>
      <c r="AK328" s="60">
        <f t="shared" si="216"/>
        <v>348.94161197863974</v>
      </c>
      <c r="AL328" s="60">
        <f t="shared" si="216"/>
        <v>6.9788322395727951</v>
      </c>
      <c r="AM328" s="60">
        <f t="shared" ca="1" si="216"/>
        <v>-453.13869257757176</v>
      </c>
      <c r="AN328" s="60">
        <f t="shared" ca="1" si="216"/>
        <v>-453.13869257757176</v>
      </c>
      <c r="AO328" s="60">
        <f t="shared" ca="1" si="216"/>
        <v>453.13869257757176</v>
      </c>
      <c r="AP328" s="63">
        <f t="shared" si="185"/>
        <v>35</v>
      </c>
      <c r="AQ328" s="62">
        <f t="shared" si="186"/>
        <v>1.8627901392778452</v>
      </c>
      <c r="AR328" s="62">
        <f t="shared" si="187"/>
        <v>93.139506963892259</v>
      </c>
      <c r="AS328" s="62">
        <f t="shared" si="188"/>
        <v>186.27901392778452</v>
      </c>
      <c r="AT328" s="62">
        <f t="shared" si="189"/>
        <v>-93.139506963892259</v>
      </c>
      <c r="AU328" s="62">
        <f t="shared" si="190"/>
        <v>279.41852089167679</v>
      </c>
      <c r="AV328" s="62">
        <f t="shared" si="191"/>
        <v>-372.55802785556904</v>
      </c>
      <c r="AW328" s="63">
        <f t="shared" si="202"/>
        <v>-93.139506963892245</v>
      </c>
      <c r="AX328" s="61" t="str">
        <f t="shared" ca="1" si="192"/>
        <v/>
      </c>
      <c r="AY328" s="69">
        <f t="shared" ca="1" si="203"/>
        <v>9861.8613074224286</v>
      </c>
      <c r="AZ328" s="51">
        <f t="shared" si="193"/>
        <v>651.97654874724583</v>
      </c>
      <c r="BA328" s="55">
        <f t="shared" ca="1" si="194"/>
        <v>6.565025833839086E-2</v>
      </c>
      <c r="BB328" s="55">
        <f t="shared" ca="1" si="204"/>
        <v>-1.3509911400497747</v>
      </c>
      <c r="BC328" s="64">
        <f t="shared" ca="1" si="195"/>
        <v>-162.08111894253238</v>
      </c>
      <c r="BE328" s="52" t="str">
        <f t="shared" ca="1" si="196"/>
        <v/>
      </c>
      <c r="BF328" s="52" t="str">
        <f t="shared" ca="1" si="197"/>
        <v/>
      </c>
      <c r="BG328" s="52">
        <f t="shared" ca="1" si="205"/>
        <v>8.8999999999999702</v>
      </c>
      <c r="BH328" s="52" t="str">
        <f t="shared" ca="1" si="206"/>
        <v/>
      </c>
    </row>
    <row r="329" spans="19:60">
      <c r="S329" s="68">
        <f t="shared" si="215"/>
        <v>7</v>
      </c>
      <c r="T329" s="69">
        <f t="shared" si="215"/>
        <v>2</v>
      </c>
      <c r="U329" s="70">
        <f t="shared" si="198"/>
        <v>3</v>
      </c>
      <c r="V329" s="68">
        <f t="shared" si="213"/>
        <v>4</v>
      </c>
      <c r="W329" s="70">
        <f t="shared" si="213"/>
        <v>7</v>
      </c>
      <c r="X329" s="71">
        <f t="shared" si="213"/>
        <v>0.42857142857142855</v>
      </c>
      <c r="Y329" s="71">
        <f t="shared" si="213"/>
        <v>0.5</v>
      </c>
      <c r="Z329" s="69">
        <f t="shared" si="213"/>
        <v>10000</v>
      </c>
      <c r="AA329" s="69">
        <f t="shared" ca="1" si="213"/>
        <v>9931.0583880213599</v>
      </c>
      <c r="AB329" s="69">
        <f t="shared" ca="1" si="200"/>
        <v>-68.94161197864014</v>
      </c>
      <c r="AC329" s="69">
        <f t="shared" ca="1" si="214"/>
        <v>109.36631130634518</v>
      </c>
      <c r="AD329" s="73">
        <f t="shared" si="208"/>
        <v>8.7999999999999705</v>
      </c>
      <c r="AE329" s="69">
        <f t="shared" si="216"/>
        <v>0.70000000000000007</v>
      </c>
      <c r="AF329" s="69">
        <f t="shared" si="216"/>
        <v>6.3000000000000007</v>
      </c>
      <c r="AG329" s="78">
        <f t="shared" si="216"/>
        <v>200</v>
      </c>
      <c r="AH329" s="60">
        <f t="shared" si="216"/>
        <v>50</v>
      </c>
      <c r="AI329" s="60">
        <f t="shared" si="216"/>
        <v>315.00000000000006</v>
      </c>
      <c r="AJ329" s="60">
        <f t="shared" si="216"/>
        <v>10315</v>
      </c>
      <c r="AK329" s="60">
        <f t="shared" si="216"/>
        <v>348.94161197863974</v>
      </c>
      <c r="AL329" s="60">
        <f t="shared" si="216"/>
        <v>6.9788322395727951</v>
      </c>
      <c r="AM329" s="60">
        <f t="shared" ca="1" si="216"/>
        <v>-453.13869257757176</v>
      </c>
      <c r="AN329" s="60">
        <f t="shared" ca="1" si="216"/>
        <v>-453.13869257757176</v>
      </c>
      <c r="AO329" s="60">
        <f t="shared" ca="1" si="216"/>
        <v>453.13869257757176</v>
      </c>
      <c r="AP329" s="63">
        <f t="shared" si="185"/>
        <v>35</v>
      </c>
      <c r="AQ329" s="62">
        <f t="shared" si="186"/>
        <v>1.8725945726787296</v>
      </c>
      <c r="AR329" s="62">
        <f t="shared" si="187"/>
        <v>93.62972863393648</v>
      </c>
      <c r="AS329" s="62">
        <f t="shared" si="188"/>
        <v>187.25945726787296</v>
      </c>
      <c r="AT329" s="62">
        <f t="shared" si="189"/>
        <v>-93.62972863393648</v>
      </c>
      <c r="AU329" s="62">
        <f t="shared" si="190"/>
        <v>280.88918590180947</v>
      </c>
      <c r="AV329" s="62">
        <f t="shared" si="191"/>
        <v>-374.51891453574592</v>
      </c>
      <c r="AW329" s="63">
        <f t="shared" si="202"/>
        <v>-93.629728633936452</v>
      </c>
      <c r="AX329" s="61" t="str">
        <f t="shared" ca="1" si="192"/>
        <v/>
      </c>
      <c r="AY329" s="69">
        <f t="shared" ca="1" si="203"/>
        <v>9861.8613074224286</v>
      </c>
      <c r="AZ329" s="51">
        <f t="shared" si="193"/>
        <v>655.40810043755539</v>
      </c>
      <c r="BA329" s="55">
        <f t="shared" ca="1" si="194"/>
        <v>6.5995795697676621E-2</v>
      </c>
      <c r="BB329" s="55">
        <f t="shared" ca="1" si="204"/>
        <v>-1.3581018190138245</v>
      </c>
      <c r="BC329" s="64">
        <f t="shared" ca="1" si="195"/>
        <v>-162.57134061257659</v>
      </c>
      <c r="BE329" s="52" t="str">
        <f t="shared" ca="1" si="196"/>
        <v/>
      </c>
      <c r="BF329" s="52" t="str">
        <f t="shared" ca="1" si="197"/>
        <v/>
      </c>
      <c r="BG329" s="52">
        <f t="shared" ca="1" si="205"/>
        <v>8.7999999999999705</v>
      </c>
      <c r="BH329" s="52" t="str">
        <f t="shared" ca="1" si="206"/>
        <v/>
      </c>
    </row>
    <row r="330" spans="19:60">
      <c r="S330" s="68">
        <f t="shared" si="215"/>
        <v>7</v>
      </c>
      <c r="T330" s="69">
        <f t="shared" si="215"/>
        <v>2</v>
      </c>
      <c r="U330" s="70">
        <f t="shared" si="198"/>
        <v>3</v>
      </c>
      <c r="V330" s="68">
        <f t="shared" ref="V330:AA345" si="217">V329</f>
        <v>4</v>
      </c>
      <c r="W330" s="70">
        <f t="shared" si="217"/>
        <v>7</v>
      </c>
      <c r="X330" s="71">
        <f t="shared" si="217"/>
        <v>0.42857142857142855</v>
      </c>
      <c r="Y330" s="71">
        <f t="shared" si="217"/>
        <v>0.5</v>
      </c>
      <c r="Z330" s="69">
        <f t="shared" si="217"/>
        <v>10000</v>
      </c>
      <c r="AA330" s="69">
        <f t="shared" ca="1" si="217"/>
        <v>9931.0583880213599</v>
      </c>
      <c r="AB330" s="69">
        <f t="shared" ca="1" si="200"/>
        <v>-68.94161197864014</v>
      </c>
      <c r="AC330" s="69">
        <f t="shared" ca="1" si="214"/>
        <v>109.36631130634518</v>
      </c>
      <c r="AD330" s="73">
        <f t="shared" si="208"/>
        <v>8.6999999999999709</v>
      </c>
      <c r="AE330" s="69">
        <f t="shared" si="216"/>
        <v>0.70000000000000007</v>
      </c>
      <c r="AF330" s="69">
        <f t="shared" si="216"/>
        <v>6.3000000000000007</v>
      </c>
      <c r="AG330" s="78">
        <f t="shared" si="216"/>
        <v>200</v>
      </c>
      <c r="AH330" s="60">
        <f t="shared" si="216"/>
        <v>50</v>
      </c>
      <c r="AI330" s="60">
        <f t="shared" si="216"/>
        <v>315.00000000000006</v>
      </c>
      <c r="AJ330" s="60">
        <f t="shared" si="216"/>
        <v>10315</v>
      </c>
      <c r="AK330" s="60">
        <f t="shared" si="216"/>
        <v>348.94161197863974</v>
      </c>
      <c r="AL330" s="60">
        <f t="shared" si="216"/>
        <v>6.9788322395727951</v>
      </c>
      <c r="AM330" s="60">
        <f t="shared" ca="1" si="216"/>
        <v>-453.13869257757176</v>
      </c>
      <c r="AN330" s="60">
        <f t="shared" ca="1" si="216"/>
        <v>-453.13869257757176</v>
      </c>
      <c r="AO330" s="60">
        <f t="shared" ca="1" si="216"/>
        <v>453.13869257757176</v>
      </c>
      <c r="AP330" s="63">
        <f t="shared" si="185"/>
        <v>35</v>
      </c>
      <c r="AQ330" s="62">
        <f t="shared" si="186"/>
        <v>1.8826243953531978</v>
      </c>
      <c r="AR330" s="62">
        <f t="shared" si="187"/>
        <v>94.131219767659886</v>
      </c>
      <c r="AS330" s="62">
        <f t="shared" si="188"/>
        <v>188.26243953531977</v>
      </c>
      <c r="AT330" s="62">
        <f t="shared" si="189"/>
        <v>-94.131219767659886</v>
      </c>
      <c r="AU330" s="62">
        <f t="shared" si="190"/>
        <v>282.39365930297964</v>
      </c>
      <c r="AV330" s="62">
        <f t="shared" si="191"/>
        <v>-376.52487907063954</v>
      </c>
      <c r="AW330" s="63">
        <f t="shared" si="202"/>
        <v>-94.1312197676599</v>
      </c>
      <c r="AX330" s="61" t="str">
        <f t="shared" ca="1" si="192"/>
        <v/>
      </c>
      <c r="AY330" s="69">
        <f t="shared" ca="1" si="203"/>
        <v>9861.8613074224286</v>
      </c>
      <c r="AZ330" s="51">
        <f t="shared" si="193"/>
        <v>658.91853837361919</v>
      </c>
      <c r="BA330" s="55">
        <f t="shared" ca="1" si="194"/>
        <v>6.634927644453216E-2</v>
      </c>
      <c r="BB330" s="55">
        <f t="shared" ca="1" si="204"/>
        <v>-1.3653759618621064</v>
      </c>
      <c r="BC330" s="64">
        <f t="shared" ca="1" si="195"/>
        <v>-163.07283174630004</v>
      </c>
      <c r="BE330" s="52" t="str">
        <f t="shared" ca="1" si="196"/>
        <v/>
      </c>
      <c r="BF330" s="52" t="str">
        <f t="shared" ca="1" si="197"/>
        <v/>
      </c>
      <c r="BG330" s="52">
        <f t="shared" ca="1" si="205"/>
        <v>8.6999999999999709</v>
      </c>
      <c r="BH330" s="52" t="str">
        <f t="shared" ca="1" si="206"/>
        <v/>
      </c>
    </row>
    <row r="331" spans="19:60">
      <c r="S331" s="68">
        <f t="shared" ref="S331:T346" si="218">S330</f>
        <v>7</v>
      </c>
      <c r="T331" s="69">
        <f t="shared" si="218"/>
        <v>2</v>
      </c>
      <c r="U331" s="70">
        <f t="shared" si="198"/>
        <v>3</v>
      </c>
      <c r="V331" s="68">
        <f t="shared" si="217"/>
        <v>4</v>
      </c>
      <c r="W331" s="70">
        <f t="shared" si="217"/>
        <v>7</v>
      </c>
      <c r="X331" s="71">
        <f t="shared" si="217"/>
        <v>0.42857142857142855</v>
      </c>
      <c r="Y331" s="71">
        <f t="shared" si="217"/>
        <v>0.5</v>
      </c>
      <c r="Z331" s="69">
        <f t="shared" si="217"/>
        <v>10000</v>
      </c>
      <c r="AA331" s="69">
        <f t="shared" ca="1" si="217"/>
        <v>9931.0583880213599</v>
      </c>
      <c r="AB331" s="69">
        <f t="shared" ca="1" si="200"/>
        <v>-68.94161197864014</v>
      </c>
      <c r="AC331" s="69">
        <f t="shared" ca="1" si="214"/>
        <v>109.36631130634518</v>
      </c>
      <c r="AD331" s="73">
        <f t="shared" si="208"/>
        <v>8.5999999999999712</v>
      </c>
      <c r="AE331" s="69">
        <f t="shared" ref="AE331:AO346" si="219">AE330</f>
        <v>0.70000000000000007</v>
      </c>
      <c r="AF331" s="69">
        <f t="shared" si="219"/>
        <v>6.3000000000000007</v>
      </c>
      <c r="AG331" s="78">
        <f t="shared" si="219"/>
        <v>200</v>
      </c>
      <c r="AH331" s="60">
        <f t="shared" si="219"/>
        <v>50</v>
      </c>
      <c r="AI331" s="60">
        <f t="shared" si="219"/>
        <v>315.00000000000006</v>
      </c>
      <c r="AJ331" s="60">
        <f t="shared" si="219"/>
        <v>10315</v>
      </c>
      <c r="AK331" s="60">
        <f t="shared" si="219"/>
        <v>348.94161197863974</v>
      </c>
      <c r="AL331" s="60">
        <f t="shared" si="219"/>
        <v>6.9788322395727951</v>
      </c>
      <c r="AM331" s="60">
        <f t="shared" ca="1" si="219"/>
        <v>-453.13869257757176</v>
      </c>
      <c r="AN331" s="60">
        <f t="shared" ca="1" si="219"/>
        <v>-453.13869257757176</v>
      </c>
      <c r="AO331" s="60">
        <f t="shared" ca="1" si="219"/>
        <v>453.13869257757176</v>
      </c>
      <c r="AP331" s="63">
        <f t="shared" si="185"/>
        <v>35</v>
      </c>
      <c r="AQ331" s="62">
        <f t="shared" si="186"/>
        <v>1.89288746971777</v>
      </c>
      <c r="AR331" s="62">
        <f t="shared" si="187"/>
        <v>94.644373485888494</v>
      </c>
      <c r="AS331" s="62">
        <f t="shared" si="188"/>
        <v>189.28874697177699</v>
      </c>
      <c r="AT331" s="62">
        <f t="shared" si="189"/>
        <v>-94.644373485888494</v>
      </c>
      <c r="AU331" s="62">
        <f t="shared" si="190"/>
        <v>283.9331204576655</v>
      </c>
      <c r="AV331" s="62">
        <f t="shared" si="191"/>
        <v>-378.57749394355397</v>
      </c>
      <c r="AW331" s="63">
        <f t="shared" si="202"/>
        <v>-94.64437348588848</v>
      </c>
      <c r="AX331" s="61" t="str">
        <f t="shared" ca="1" si="192"/>
        <v/>
      </c>
      <c r="AY331" s="69">
        <f t="shared" ca="1" si="203"/>
        <v>9861.8613074224286</v>
      </c>
      <c r="AZ331" s="51">
        <f t="shared" si="193"/>
        <v>662.51061440121941</v>
      </c>
      <c r="BA331" s="55">
        <f t="shared" ca="1" si="194"/>
        <v>6.6710977673872726E-2</v>
      </c>
      <c r="BB331" s="55">
        <f t="shared" ca="1" si="204"/>
        <v>-1.3728192708231381</v>
      </c>
      <c r="BC331" s="64">
        <f t="shared" ca="1" si="195"/>
        <v>-163.58598546452862</v>
      </c>
      <c r="BE331" s="52" t="str">
        <f t="shared" ca="1" si="196"/>
        <v/>
      </c>
      <c r="BF331" s="52" t="str">
        <f t="shared" ca="1" si="197"/>
        <v/>
      </c>
      <c r="BG331" s="52">
        <f t="shared" ca="1" si="205"/>
        <v>8.5999999999999712</v>
      </c>
      <c r="BH331" s="52" t="str">
        <f t="shared" ca="1" si="206"/>
        <v/>
      </c>
    </row>
    <row r="332" spans="19:60">
      <c r="S332" s="68">
        <f t="shared" si="218"/>
        <v>7</v>
      </c>
      <c r="T332" s="69">
        <f t="shared" si="218"/>
        <v>2</v>
      </c>
      <c r="U332" s="70">
        <f t="shared" si="198"/>
        <v>3</v>
      </c>
      <c r="V332" s="68">
        <f t="shared" si="217"/>
        <v>4</v>
      </c>
      <c r="W332" s="70">
        <f t="shared" si="217"/>
        <v>7</v>
      </c>
      <c r="X332" s="71">
        <f t="shared" si="217"/>
        <v>0.42857142857142855</v>
      </c>
      <c r="Y332" s="71">
        <f t="shared" si="217"/>
        <v>0.5</v>
      </c>
      <c r="Z332" s="69">
        <f t="shared" si="217"/>
        <v>10000</v>
      </c>
      <c r="AA332" s="69">
        <f t="shared" ca="1" si="217"/>
        <v>9931.0583880213599</v>
      </c>
      <c r="AB332" s="69">
        <f t="shared" ca="1" si="200"/>
        <v>-68.94161197864014</v>
      </c>
      <c r="AC332" s="69">
        <f t="shared" ca="1" si="214"/>
        <v>109.36631130634518</v>
      </c>
      <c r="AD332" s="73">
        <f t="shared" si="208"/>
        <v>8.4999999999999716</v>
      </c>
      <c r="AE332" s="69">
        <f t="shared" si="219"/>
        <v>0.70000000000000007</v>
      </c>
      <c r="AF332" s="69">
        <f t="shared" si="219"/>
        <v>6.3000000000000007</v>
      </c>
      <c r="AG332" s="78">
        <f t="shared" si="219"/>
        <v>200</v>
      </c>
      <c r="AH332" s="60">
        <f t="shared" si="219"/>
        <v>50</v>
      </c>
      <c r="AI332" s="60">
        <f t="shared" si="219"/>
        <v>315.00000000000006</v>
      </c>
      <c r="AJ332" s="60">
        <f t="shared" si="219"/>
        <v>10315</v>
      </c>
      <c r="AK332" s="60">
        <f t="shared" si="219"/>
        <v>348.94161197863974</v>
      </c>
      <c r="AL332" s="60">
        <f t="shared" si="219"/>
        <v>6.9788322395727951</v>
      </c>
      <c r="AM332" s="60">
        <f t="shared" ca="1" si="219"/>
        <v>-453.13869257757176</v>
      </c>
      <c r="AN332" s="60">
        <f t="shared" ca="1" si="219"/>
        <v>-453.13869257757176</v>
      </c>
      <c r="AO332" s="60">
        <f t="shared" ca="1" si="219"/>
        <v>453.13869257757176</v>
      </c>
      <c r="AP332" s="63">
        <f t="shared" si="185"/>
        <v>35</v>
      </c>
      <c r="AQ332" s="62">
        <f t="shared" si="186"/>
        <v>1.9033920281850376</v>
      </c>
      <c r="AR332" s="62">
        <f t="shared" si="187"/>
        <v>95.169601409251882</v>
      </c>
      <c r="AS332" s="62">
        <f t="shared" si="188"/>
        <v>190.33920281850376</v>
      </c>
      <c r="AT332" s="62">
        <f t="shared" si="189"/>
        <v>-95.169601409251882</v>
      </c>
      <c r="AU332" s="62">
        <f t="shared" si="190"/>
        <v>285.50880422775566</v>
      </c>
      <c r="AV332" s="62">
        <f t="shared" si="191"/>
        <v>-380.67840563700753</v>
      </c>
      <c r="AW332" s="63">
        <f t="shared" si="202"/>
        <v>-95.169601409251868</v>
      </c>
      <c r="AX332" s="61" t="str">
        <f t="shared" ca="1" si="192"/>
        <v/>
      </c>
      <c r="AY332" s="69">
        <f t="shared" ca="1" si="203"/>
        <v>9861.8613074224286</v>
      </c>
      <c r="AZ332" s="51">
        <f t="shared" si="193"/>
        <v>666.18720986476319</v>
      </c>
      <c r="BA332" s="55">
        <f t="shared" ca="1" si="194"/>
        <v>6.7081189520374243E-2</v>
      </c>
      <c r="BB332" s="55">
        <f t="shared" ca="1" si="204"/>
        <v>-1.3804377164656061</v>
      </c>
      <c r="BC332" s="64">
        <f t="shared" ca="1" si="195"/>
        <v>-164.11121338789201</v>
      </c>
      <c r="BE332" s="52" t="str">
        <f t="shared" ca="1" si="196"/>
        <v/>
      </c>
      <c r="BF332" s="52" t="str">
        <f t="shared" ca="1" si="197"/>
        <v/>
      </c>
      <c r="BG332" s="52">
        <f t="shared" ca="1" si="205"/>
        <v>8.4999999999999716</v>
      </c>
      <c r="BH332" s="52" t="str">
        <f t="shared" ca="1" si="206"/>
        <v/>
      </c>
    </row>
    <row r="333" spans="19:60">
      <c r="S333" s="68">
        <f t="shared" si="218"/>
        <v>7</v>
      </c>
      <c r="T333" s="69">
        <f t="shared" si="218"/>
        <v>2</v>
      </c>
      <c r="U333" s="70">
        <f t="shared" si="198"/>
        <v>3</v>
      </c>
      <c r="V333" s="68">
        <f t="shared" si="217"/>
        <v>4</v>
      </c>
      <c r="W333" s="70">
        <f t="shared" si="217"/>
        <v>7</v>
      </c>
      <c r="X333" s="71">
        <f t="shared" si="217"/>
        <v>0.42857142857142855</v>
      </c>
      <c r="Y333" s="71">
        <f t="shared" si="217"/>
        <v>0.5</v>
      </c>
      <c r="Z333" s="69">
        <f t="shared" si="217"/>
        <v>10000</v>
      </c>
      <c r="AA333" s="69">
        <f t="shared" ca="1" si="217"/>
        <v>9931.0583880213599</v>
      </c>
      <c r="AB333" s="69">
        <f t="shared" ca="1" si="200"/>
        <v>-68.94161197864014</v>
      </c>
      <c r="AC333" s="69">
        <f t="shared" ca="1" si="214"/>
        <v>109.36631130634518</v>
      </c>
      <c r="AD333" s="73">
        <f t="shared" si="208"/>
        <v>8.3999999999999719</v>
      </c>
      <c r="AE333" s="69">
        <f t="shared" si="219"/>
        <v>0.70000000000000007</v>
      </c>
      <c r="AF333" s="69">
        <f t="shared" si="219"/>
        <v>6.3000000000000007</v>
      </c>
      <c r="AG333" s="78">
        <f t="shared" si="219"/>
        <v>200</v>
      </c>
      <c r="AH333" s="60">
        <f t="shared" si="219"/>
        <v>50</v>
      </c>
      <c r="AI333" s="60">
        <f t="shared" si="219"/>
        <v>315.00000000000006</v>
      </c>
      <c r="AJ333" s="60">
        <f t="shared" si="219"/>
        <v>10315</v>
      </c>
      <c r="AK333" s="60">
        <f t="shared" si="219"/>
        <v>348.94161197863974</v>
      </c>
      <c r="AL333" s="60">
        <f t="shared" si="219"/>
        <v>6.9788322395727951</v>
      </c>
      <c r="AM333" s="60">
        <f t="shared" ca="1" si="219"/>
        <v>-453.13869257757176</v>
      </c>
      <c r="AN333" s="60">
        <f t="shared" ca="1" si="219"/>
        <v>-453.13869257757176</v>
      </c>
      <c r="AO333" s="60">
        <f t="shared" ca="1" si="219"/>
        <v>453.13869257757176</v>
      </c>
      <c r="AP333" s="63">
        <f t="shared" si="185"/>
        <v>35</v>
      </c>
      <c r="AQ333" s="62">
        <f t="shared" si="186"/>
        <v>1.9141466951872406</v>
      </c>
      <c r="AR333" s="62">
        <f t="shared" si="187"/>
        <v>95.707334759362027</v>
      </c>
      <c r="AS333" s="62">
        <f t="shared" si="188"/>
        <v>191.41466951872405</v>
      </c>
      <c r="AT333" s="62">
        <f t="shared" si="189"/>
        <v>-95.707334759362027</v>
      </c>
      <c r="AU333" s="62">
        <f t="shared" si="190"/>
        <v>287.12200427808608</v>
      </c>
      <c r="AV333" s="62">
        <f t="shared" si="191"/>
        <v>-382.82933903744811</v>
      </c>
      <c r="AW333" s="63">
        <f t="shared" si="202"/>
        <v>-95.707334759362027</v>
      </c>
      <c r="AX333" s="61" t="str">
        <f t="shared" ca="1" si="192"/>
        <v/>
      </c>
      <c r="AY333" s="69">
        <f t="shared" ca="1" si="203"/>
        <v>9861.8613074224286</v>
      </c>
      <c r="AZ333" s="51">
        <f t="shared" si="193"/>
        <v>669.95134331553413</v>
      </c>
      <c r="BA333" s="55">
        <f t="shared" ca="1" si="194"/>
        <v>6.7460215934649598E-2</v>
      </c>
      <c r="BB333" s="55">
        <f t="shared" ca="1" si="204"/>
        <v>-1.3882375536709903</v>
      </c>
      <c r="BC333" s="64">
        <f t="shared" ca="1" si="195"/>
        <v>-164.64894673800217</v>
      </c>
      <c r="BE333" s="52" t="str">
        <f t="shared" ca="1" si="196"/>
        <v/>
      </c>
      <c r="BF333" s="52" t="str">
        <f t="shared" ca="1" si="197"/>
        <v/>
      </c>
      <c r="BG333" s="52">
        <f t="shared" ca="1" si="205"/>
        <v>8.3999999999999719</v>
      </c>
      <c r="BH333" s="52" t="str">
        <f t="shared" ca="1" si="206"/>
        <v/>
      </c>
    </row>
    <row r="334" spans="19:60">
      <c r="S334" s="68">
        <f t="shared" si="218"/>
        <v>7</v>
      </c>
      <c r="T334" s="69">
        <f t="shared" si="218"/>
        <v>2</v>
      </c>
      <c r="U334" s="70">
        <f t="shared" si="198"/>
        <v>3</v>
      </c>
      <c r="V334" s="68">
        <f t="shared" si="217"/>
        <v>4</v>
      </c>
      <c r="W334" s="70">
        <f t="shared" si="217"/>
        <v>7</v>
      </c>
      <c r="X334" s="71">
        <f t="shared" si="217"/>
        <v>0.42857142857142855</v>
      </c>
      <c r="Y334" s="71">
        <f t="shared" si="217"/>
        <v>0.5</v>
      </c>
      <c r="Z334" s="69">
        <f t="shared" si="217"/>
        <v>10000</v>
      </c>
      <c r="AA334" s="69">
        <f t="shared" ca="1" si="217"/>
        <v>9931.0583880213599</v>
      </c>
      <c r="AB334" s="69">
        <f t="shared" ca="1" si="200"/>
        <v>-68.94161197864014</v>
      </c>
      <c r="AC334" s="69">
        <f t="shared" ca="1" si="214"/>
        <v>109.36631130634518</v>
      </c>
      <c r="AD334" s="73">
        <f t="shared" si="208"/>
        <v>8.2999999999999723</v>
      </c>
      <c r="AE334" s="69">
        <f t="shared" si="219"/>
        <v>0.70000000000000007</v>
      </c>
      <c r="AF334" s="69">
        <f t="shared" si="219"/>
        <v>6.3000000000000007</v>
      </c>
      <c r="AG334" s="78">
        <f t="shared" si="219"/>
        <v>200</v>
      </c>
      <c r="AH334" s="60">
        <f t="shared" si="219"/>
        <v>50</v>
      </c>
      <c r="AI334" s="60">
        <f t="shared" si="219"/>
        <v>315.00000000000006</v>
      </c>
      <c r="AJ334" s="60">
        <f t="shared" si="219"/>
        <v>10315</v>
      </c>
      <c r="AK334" s="60">
        <f t="shared" si="219"/>
        <v>348.94161197863974</v>
      </c>
      <c r="AL334" s="60">
        <f t="shared" si="219"/>
        <v>6.9788322395727951</v>
      </c>
      <c r="AM334" s="60">
        <f t="shared" ca="1" si="219"/>
        <v>-453.13869257757176</v>
      </c>
      <c r="AN334" s="60">
        <f t="shared" ca="1" si="219"/>
        <v>-453.13869257757176</v>
      </c>
      <c r="AO334" s="60">
        <f t="shared" ca="1" si="219"/>
        <v>453.13869257757176</v>
      </c>
      <c r="AP334" s="63">
        <f t="shared" si="185"/>
        <v>35</v>
      </c>
      <c r="AQ334" s="62">
        <f t="shared" si="186"/>
        <v>1.9251605107919061</v>
      </c>
      <c r="AR334" s="62">
        <f t="shared" si="187"/>
        <v>96.258025539595309</v>
      </c>
      <c r="AS334" s="62">
        <f t="shared" si="188"/>
        <v>192.51605107919062</v>
      </c>
      <c r="AT334" s="62">
        <f t="shared" si="189"/>
        <v>-96.258025539595309</v>
      </c>
      <c r="AU334" s="62">
        <f t="shared" si="190"/>
        <v>288.7740766187859</v>
      </c>
      <c r="AV334" s="62">
        <f t="shared" si="191"/>
        <v>-385.03210215838124</v>
      </c>
      <c r="AW334" s="63">
        <f t="shared" si="202"/>
        <v>-96.258025539595337</v>
      </c>
      <c r="AX334" s="61" t="str">
        <f t="shared" ca="1" si="192"/>
        <v/>
      </c>
      <c r="AY334" s="69">
        <f t="shared" ca="1" si="203"/>
        <v>9861.8613074224286</v>
      </c>
      <c r="AZ334" s="51">
        <f t="shared" si="193"/>
        <v>673.80617877716713</v>
      </c>
      <c r="BA334" s="55">
        <f t="shared" ca="1" si="194"/>
        <v>6.7848375515534021E-2</v>
      </c>
      <c r="BB334" s="55">
        <f t="shared" ca="1" si="204"/>
        <v>-1.3962253387608419</v>
      </c>
      <c r="BC334" s="64">
        <f t="shared" ca="1" si="195"/>
        <v>-165.19963751823548</v>
      </c>
      <c r="BE334" s="52" t="str">
        <f t="shared" ca="1" si="196"/>
        <v/>
      </c>
      <c r="BF334" s="52" t="str">
        <f t="shared" ca="1" si="197"/>
        <v/>
      </c>
      <c r="BG334" s="52">
        <f t="shared" ca="1" si="205"/>
        <v>8.2999999999999723</v>
      </c>
      <c r="BH334" s="52" t="str">
        <f t="shared" ca="1" si="206"/>
        <v/>
      </c>
    </row>
    <row r="335" spans="19:60">
      <c r="S335" s="68">
        <f t="shared" si="218"/>
        <v>7</v>
      </c>
      <c r="T335" s="69">
        <f t="shared" si="218"/>
        <v>2</v>
      </c>
      <c r="U335" s="70">
        <f t="shared" si="198"/>
        <v>3</v>
      </c>
      <c r="V335" s="68">
        <f t="shared" si="217"/>
        <v>4</v>
      </c>
      <c r="W335" s="70">
        <f t="shared" si="217"/>
        <v>7</v>
      </c>
      <c r="X335" s="71">
        <f t="shared" si="217"/>
        <v>0.42857142857142855</v>
      </c>
      <c r="Y335" s="71">
        <f t="shared" si="217"/>
        <v>0.5</v>
      </c>
      <c r="Z335" s="69">
        <f t="shared" si="217"/>
        <v>10000</v>
      </c>
      <c r="AA335" s="69">
        <f t="shared" ca="1" si="217"/>
        <v>9931.0583880213599</v>
      </c>
      <c r="AB335" s="69">
        <f t="shared" ca="1" si="200"/>
        <v>-68.94161197864014</v>
      </c>
      <c r="AC335" s="69">
        <f t="shared" ca="1" si="214"/>
        <v>109.36631130634518</v>
      </c>
      <c r="AD335" s="73">
        <f t="shared" si="208"/>
        <v>8.1999999999999726</v>
      </c>
      <c r="AE335" s="69">
        <f t="shared" si="219"/>
        <v>0.70000000000000007</v>
      </c>
      <c r="AF335" s="69">
        <f t="shared" si="219"/>
        <v>6.3000000000000007</v>
      </c>
      <c r="AG335" s="78">
        <f t="shared" si="219"/>
        <v>200</v>
      </c>
      <c r="AH335" s="60">
        <f t="shared" si="219"/>
        <v>50</v>
      </c>
      <c r="AI335" s="60">
        <f t="shared" si="219"/>
        <v>315.00000000000006</v>
      </c>
      <c r="AJ335" s="60">
        <f t="shared" si="219"/>
        <v>10315</v>
      </c>
      <c r="AK335" s="60">
        <f t="shared" si="219"/>
        <v>348.94161197863974</v>
      </c>
      <c r="AL335" s="60">
        <f t="shared" si="219"/>
        <v>6.9788322395727951</v>
      </c>
      <c r="AM335" s="60">
        <f t="shared" ca="1" si="219"/>
        <v>-453.13869257757176</v>
      </c>
      <c r="AN335" s="60">
        <f t="shared" ca="1" si="219"/>
        <v>-453.13869257757176</v>
      </c>
      <c r="AO335" s="60">
        <f t="shared" ca="1" si="219"/>
        <v>453.13869257757176</v>
      </c>
      <c r="AP335" s="63">
        <f t="shared" si="185"/>
        <v>35</v>
      </c>
      <c r="AQ335" s="62">
        <f t="shared" si="186"/>
        <v>1.9364429560454659</v>
      </c>
      <c r="AR335" s="62">
        <f t="shared" si="187"/>
        <v>96.822147802273292</v>
      </c>
      <c r="AS335" s="62">
        <f t="shared" si="188"/>
        <v>193.64429560454658</v>
      </c>
      <c r="AT335" s="62">
        <f t="shared" si="189"/>
        <v>-96.822147802273292</v>
      </c>
      <c r="AU335" s="62">
        <f t="shared" si="190"/>
        <v>290.46644340681985</v>
      </c>
      <c r="AV335" s="62">
        <f t="shared" si="191"/>
        <v>-387.28859120909317</v>
      </c>
      <c r="AW335" s="63">
        <f t="shared" si="202"/>
        <v>-96.822147802273321</v>
      </c>
      <c r="AX335" s="61" t="str">
        <f t="shared" ca="1" si="192"/>
        <v/>
      </c>
      <c r="AY335" s="69">
        <f t="shared" ca="1" si="203"/>
        <v>9861.8613074224286</v>
      </c>
      <c r="AZ335" s="51">
        <f t="shared" si="193"/>
        <v>677.75503461591302</v>
      </c>
      <c r="BA335" s="55">
        <f t="shared" ca="1" si="194"/>
        <v>6.8246002403269251E-2</v>
      </c>
      <c r="BB335" s="55">
        <f t="shared" ca="1" si="204"/>
        <v>-1.4044079478772744</v>
      </c>
      <c r="BC335" s="64">
        <f t="shared" ca="1" si="195"/>
        <v>-165.76375978091346</v>
      </c>
      <c r="BE335" s="52" t="str">
        <f t="shared" ca="1" si="196"/>
        <v/>
      </c>
      <c r="BF335" s="52" t="str">
        <f t="shared" ca="1" si="197"/>
        <v/>
      </c>
      <c r="BG335" s="52">
        <f t="shared" ca="1" si="205"/>
        <v>8.1999999999999726</v>
      </c>
      <c r="BH335" s="52" t="str">
        <f t="shared" ca="1" si="206"/>
        <v/>
      </c>
    </row>
    <row r="336" spans="19:60">
      <c r="S336" s="68">
        <f t="shared" si="218"/>
        <v>7</v>
      </c>
      <c r="T336" s="69">
        <f t="shared" si="218"/>
        <v>2</v>
      </c>
      <c r="U336" s="70">
        <f t="shared" si="198"/>
        <v>3</v>
      </c>
      <c r="V336" s="68">
        <f t="shared" si="217"/>
        <v>4</v>
      </c>
      <c r="W336" s="70">
        <f t="shared" si="217"/>
        <v>7</v>
      </c>
      <c r="X336" s="71">
        <f t="shared" si="217"/>
        <v>0.42857142857142855</v>
      </c>
      <c r="Y336" s="71">
        <f t="shared" si="217"/>
        <v>0.5</v>
      </c>
      <c r="Z336" s="69">
        <f t="shared" si="217"/>
        <v>10000</v>
      </c>
      <c r="AA336" s="69">
        <f t="shared" ca="1" si="217"/>
        <v>9931.0583880213599</v>
      </c>
      <c r="AB336" s="69">
        <f t="shared" ca="1" si="200"/>
        <v>-68.94161197864014</v>
      </c>
      <c r="AC336" s="69">
        <f t="shared" ca="1" si="214"/>
        <v>109.36631130634518</v>
      </c>
      <c r="AD336" s="73">
        <f t="shared" si="208"/>
        <v>8.099999999999973</v>
      </c>
      <c r="AE336" s="69">
        <f t="shared" si="219"/>
        <v>0.70000000000000007</v>
      </c>
      <c r="AF336" s="69">
        <f t="shared" si="219"/>
        <v>6.3000000000000007</v>
      </c>
      <c r="AG336" s="78">
        <f t="shared" si="219"/>
        <v>200</v>
      </c>
      <c r="AH336" s="60">
        <f t="shared" si="219"/>
        <v>50</v>
      </c>
      <c r="AI336" s="60">
        <f t="shared" si="219"/>
        <v>315.00000000000006</v>
      </c>
      <c r="AJ336" s="60">
        <f t="shared" si="219"/>
        <v>10315</v>
      </c>
      <c r="AK336" s="60">
        <f t="shared" si="219"/>
        <v>348.94161197863974</v>
      </c>
      <c r="AL336" s="60">
        <f t="shared" si="219"/>
        <v>6.9788322395727951</v>
      </c>
      <c r="AM336" s="60">
        <f t="shared" ca="1" si="219"/>
        <v>-453.13869257757176</v>
      </c>
      <c r="AN336" s="60">
        <f t="shared" ca="1" si="219"/>
        <v>-453.13869257757176</v>
      </c>
      <c r="AO336" s="60">
        <f t="shared" ca="1" si="219"/>
        <v>453.13869257757176</v>
      </c>
      <c r="AP336" s="63">
        <f t="shared" si="185"/>
        <v>35</v>
      </c>
      <c r="AQ336" s="62">
        <f t="shared" si="186"/>
        <v>1.9480039801941755</v>
      </c>
      <c r="AR336" s="62">
        <f t="shared" si="187"/>
        <v>97.400199009708771</v>
      </c>
      <c r="AS336" s="62">
        <f t="shared" si="188"/>
        <v>194.80039801941754</v>
      </c>
      <c r="AT336" s="62">
        <f t="shared" si="189"/>
        <v>-97.400199009708771</v>
      </c>
      <c r="AU336" s="62">
        <f t="shared" si="190"/>
        <v>292.2005970291263</v>
      </c>
      <c r="AV336" s="62">
        <f t="shared" si="191"/>
        <v>-389.60079603883509</v>
      </c>
      <c r="AW336" s="63">
        <f t="shared" si="202"/>
        <v>-97.400199009708786</v>
      </c>
      <c r="AX336" s="61" t="str">
        <f t="shared" ca="1" si="192"/>
        <v/>
      </c>
      <c r="AY336" s="69">
        <f t="shared" ca="1" si="203"/>
        <v>9861.8613074224286</v>
      </c>
      <c r="AZ336" s="51">
        <f t="shared" si="193"/>
        <v>681.80139306796138</v>
      </c>
      <c r="BA336" s="55">
        <f t="shared" ca="1" si="194"/>
        <v>6.8653447238849821E-2</v>
      </c>
      <c r="BB336" s="55">
        <f t="shared" ca="1" si="204"/>
        <v>-1.412792596724977</v>
      </c>
      <c r="BC336" s="64">
        <f t="shared" ca="1" si="195"/>
        <v>-166.34181098834893</v>
      </c>
      <c r="BE336" s="52" t="str">
        <f t="shared" ca="1" si="196"/>
        <v/>
      </c>
      <c r="BF336" s="52" t="str">
        <f t="shared" ca="1" si="197"/>
        <v/>
      </c>
      <c r="BG336" s="52">
        <f t="shared" ca="1" si="205"/>
        <v>8.099999999999973</v>
      </c>
      <c r="BH336" s="52" t="str">
        <f t="shared" ca="1" si="206"/>
        <v/>
      </c>
    </row>
    <row r="337" spans="19:60">
      <c r="S337" s="68">
        <f t="shared" si="218"/>
        <v>7</v>
      </c>
      <c r="T337" s="69">
        <f t="shared" si="218"/>
        <v>2</v>
      </c>
      <c r="U337" s="70">
        <f t="shared" si="198"/>
        <v>3</v>
      </c>
      <c r="V337" s="68">
        <f t="shared" si="217"/>
        <v>4</v>
      </c>
      <c r="W337" s="70">
        <f t="shared" si="217"/>
        <v>7</v>
      </c>
      <c r="X337" s="71">
        <f t="shared" si="217"/>
        <v>0.42857142857142855</v>
      </c>
      <c r="Y337" s="71">
        <f t="shared" si="217"/>
        <v>0.5</v>
      </c>
      <c r="Z337" s="69">
        <f t="shared" si="217"/>
        <v>10000</v>
      </c>
      <c r="AA337" s="69">
        <f t="shared" ca="1" si="217"/>
        <v>9931.0583880213599</v>
      </c>
      <c r="AB337" s="69">
        <f t="shared" ca="1" si="200"/>
        <v>-68.94161197864014</v>
      </c>
      <c r="AC337" s="69">
        <f t="shared" ca="1" si="214"/>
        <v>109.36631130634518</v>
      </c>
      <c r="AD337" s="73">
        <f t="shared" si="208"/>
        <v>7.9999999999999734</v>
      </c>
      <c r="AE337" s="69">
        <f t="shared" si="219"/>
        <v>0.70000000000000007</v>
      </c>
      <c r="AF337" s="69">
        <f t="shared" si="219"/>
        <v>6.3000000000000007</v>
      </c>
      <c r="AG337" s="78">
        <f t="shared" si="219"/>
        <v>200</v>
      </c>
      <c r="AH337" s="60">
        <f t="shared" si="219"/>
        <v>50</v>
      </c>
      <c r="AI337" s="60">
        <f t="shared" si="219"/>
        <v>315.00000000000006</v>
      </c>
      <c r="AJ337" s="60">
        <f t="shared" si="219"/>
        <v>10315</v>
      </c>
      <c r="AK337" s="60">
        <f t="shared" si="219"/>
        <v>348.94161197863974</v>
      </c>
      <c r="AL337" s="60">
        <f t="shared" si="219"/>
        <v>6.9788322395727951</v>
      </c>
      <c r="AM337" s="60">
        <f t="shared" ca="1" si="219"/>
        <v>-453.13869257757176</v>
      </c>
      <c r="AN337" s="60">
        <f t="shared" ca="1" si="219"/>
        <v>-453.13869257757176</v>
      </c>
      <c r="AO337" s="60">
        <f t="shared" ca="1" si="219"/>
        <v>453.13869257757176</v>
      </c>
      <c r="AP337" s="63">
        <f t="shared" si="185"/>
        <v>35</v>
      </c>
      <c r="AQ337" s="62">
        <f t="shared" si="186"/>
        <v>1.9598540299466025</v>
      </c>
      <c r="AR337" s="62">
        <f t="shared" si="187"/>
        <v>97.992701497330131</v>
      </c>
      <c r="AS337" s="62">
        <f t="shared" si="188"/>
        <v>195.98540299466026</v>
      </c>
      <c r="AT337" s="62">
        <f t="shared" si="189"/>
        <v>-97.992701497330131</v>
      </c>
      <c r="AU337" s="62">
        <f t="shared" si="190"/>
        <v>293.97810449199039</v>
      </c>
      <c r="AV337" s="62">
        <f t="shared" si="191"/>
        <v>-391.97080598932052</v>
      </c>
      <c r="AW337" s="63">
        <f t="shared" si="202"/>
        <v>-97.992701497330131</v>
      </c>
      <c r="AX337" s="61" t="str">
        <f t="shared" ca="1" si="192"/>
        <v/>
      </c>
      <c r="AY337" s="69">
        <f t="shared" ca="1" si="203"/>
        <v>9861.8613074224286</v>
      </c>
      <c r="AZ337" s="51">
        <f t="shared" si="193"/>
        <v>685.94891048131092</v>
      </c>
      <c r="BA337" s="55">
        <f t="shared" ca="1" si="194"/>
        <v>6.9071078195319893E-2</v>
      </c>
      <c r="BB337" s="55">
        <f t="shared" ca="1" si="204"/>
        <v>-1.4213868617938721</v>
      </c>
      <c r="BC337" s="64">
        <f t="shared" ca="1" si="195"/>
        <v>-166.93431347597027</v>
      </c>
      <c r="BE337" s="52" t="str">
        <f t="shared" ca="1" si="196"/>
        <v/>
      </c>
      <c r="BF337" s="52" t="str">
        <f t="shared" ca="1" si="197"/>
        <v/>
      </c>
      <c r="BG337" s="52">
        <f t="shared" ca="1" si="205"/>
        <v>7.9999999999999734</v>
      </c>
      <c r="BH337" s="52" t="str">
        <f t="shared" ca="1" si="206"/>
        <v/>
      </c>
    </row>
    <row r="338" spans="19:60">
      <c r="S338" s="68">
        <f t="shared" si="218"/>
        <v>7</v>
      </c>
      <c r="T338" s="69">
        <f t="shared" si="218"/>
        <v>2</v>
      </c>
      <c r="U338" s="70">
        <f t="shared" si="198"/>
        <v>3</v>
      </c>
      <c r="V338" s="68">
        <f t="shared" si="217"/>
        <v>4</v>
      </c>
      <c r="W338" s="70">
        <f t="shared" si="217"/>
        <v>7</v>
      </c>
      <c r="X338" s="71">
        <f t="shared" si="217"/>
        <v>0.42857142857142855</v>
      </c>
      <c r="Y338" s="71">
        <f t="shared" si="217"/>
        <v>0.5</v>
      </c>
      <c r="Z338" s="69">
        <f t="shared" si="217"/>
        <v>10000</v>
      </c>
      <c r="AA338" s="69">
        <f t="shared" ca="1" si="217"/>
        <v>9931.0583880213599</v>
      </c>
      <c r="AB338" s="69">
        <f t="shared" ca="1" si="200"/>
        <v>-68.94161197864014</v>
      </c>
      <c r="AC338" s="69">
        <f t="shared" ca="1" si="214"/>
        <v>109.36631130634518</v>
      </c>
      <c r="AD338" s="73">
        <f t="shared" si="208"/>
        <v>7.8999999999999737</v>
      </c>
      <c r="AE338" s="69">
        <f t="shared" si="219"/>
        <v>0.70000000000000007</v>
      </c>
      <c r="AF338" s="69">
        <f t="shared" si="219"/>
        <v>6.3000000000000007</v>
      </c>
      <c r="AG338" s="78">
        <f t="shared" si="219"/>
        <v>200</v>
      </c>
      <c r="AH338" s="60">
        <f t="shared" si="219"/>
        <v>50</v>
      </c>
      <c r="AI338" s="60">
        <f t="shared" si="219"/>
        <v>315.00000000000006</v>
      </c>
      <c r="AJ338" s="60">
        <f t="shared" si="219"/>
        <v>10315</v>
      </c>
      <c r="AK338" s="60">
        <f t="shared" si="219"/>
        <v>348.94161197863974</v>
      </c>
      <c r="AL338" s="60">
        <f t="shared" si="219"/>
        <v>6.9788322395727951</v>
      </c>
      <c r="AM338" s="60">
        <f t="shared" ca="1" si="219"/>
        <v>-453.13869257757176</v>
      </c>
      <c r="AN338" s="60">
        <f t="shared" ca="1" si="219"/>
        <v>-453.13869257757176</v>
      </c>
      <c r="AO338" s="60">
        <f t="shared" ca="1" si="219"/>
        <v>453.13869257757176</v>
      </c>
      <c r="AP338" s="63">
        <f t="shared" si="185"/>
        <v>35</v>
      </c>
      <c r="AQ338" s="62">
        <f t="shared" si="186"/>
        <v>1.9720040809585848</v>
      </c>
      <c r="AR338" s="62">
        <f t="shared" si="187"/>
        <v>98.600204047929239</v>
      </c>
      <c r="AS338" s="62">
        <f t="shared" si="188"/>
        <v>197.20040809585848</v>
      </c>
      <c r="AT338" s="62">
        <f t="shared" si="189"/>
        <v>-98.600204047929239</v>
      </c>
      <c r="AU338" s="62">
        <f t="shared" si="190"/>
        <v>295.8006121437877</v>
      </c>
      <c r="AV338" s="62">
        <f t="shared" si="191"/>
        <v>-394.40081619171696</v>
      </c>
      <c r="AW338" s="63">
        <f t="shared" si="202"/>
        <v>-98.600204047929253</v>
      </c>
      <c r="AX338" s="61" t="str">
        <f t="shared" ca="1" si="192"/>
        <v/>
      </c>
      <c r="AY338" s="69">
        <f t="shared" ca="1" si="203"/>
        <v>9861.8613074224286</v>
      </c>
      <c r="AZ338" s="51">
        <f t="shared" si="193"/>
        <v>690.20142833550472</v>
      </c>
      <c r="BA338" s="55">
        <f t="shared" ca="1" si="194"/>
        <v>6.9499282087396808E-2</v>
      </c>
      <c r="BB338" s="55">
        <f t="shared" ca="1" si="204"/>
        <v>-1.4301987031936256</v>
      </c>
      <c r="BC338" s="64">
        <f t="shared" ca="1" si="195"/>
        <v>-167.54181602656939</v>
      </c>
      <c r="BE338" s="52" t="str">
        <f t="shared" ca="1" si="196"/>
        <v/>
      </c>
      <c r="BF338" s="52" t="str">
        <f t="shared" ca="1" si="197"/>
        <v/>
      </c>
      <c r="BG338" s="52">
        <f t="shared" ca="1" si="205"/>
        <v>7.8999999999999737</v>
      </c>
      <c r="BH338" s="52" t="str">
        <f t="shared" ca="1" si="206"/>
        <v/>
      </c>
    </row>
    <row r="339" spans="19:60">
      <c r="S339" s="68">
        <f t="shared" si="218"/>
        <v>7</v>
      </c>
      <c r="T339" s="69">
        <f t="shared" si="218"/>
        <v>2</v>
      </c>
      <c r="U339" s="70">
        <f t="shared" si="198"/>
        <v>3</v>
      </c>
      <c r="V339" s="68">
        <f t="shared" si="217"/>
        <v>4</v>
      </c>
      <c r="W339" s="70">
        <f t="shared" si="217"/>
        <v>7</v>
      </c>
      <c r="X339" s="71">
        <f t="shared" si="217"/>
        <v>0.42857142857142855</v>
      </c>
      <c r="Y339" s="71">
        <f t="shared" si="217"/>
        <v>0.5</v>
      </c>
      <c r="Z339" s="69">
        <f t="shared" si="217"/>
        <v>10000</v>
      </c>
      <c r="AA339" s="69">
        <f t="shared" ca="1" si="217"/>
        <v>9931.0583880213599</v>
      </c>
      <c r="AB339" s="69">
        <f t="shared" ca="1" si="200"/>
        <v>-68.94161197864014</v>
      </c>
      <c r="AC339" s="69">
        <f t="shared" ca="1" si="214"/>
        <v>109.36631130634518</v>
      </c>
      <c r="AD339" s="73">
        <f t="shared" si="208"/>
        <v>7.7999999999999741</v>
      </c>
      <c r="AE339" s="69">
        <f t="shared" si="219"/>
        <v>0.70000000000000007</v>
      </c>
      <c r="AF339" s="69">
        <f t="shared" si="219"/>
        <v>6.3000000000000007</v>
      </c>
      <c r="AG339" s="78">
        <f t="shared" si="219"/>
        <v>200</v>
      </c>
      <c r="AH339" s="60">
        <f t="shared" si="219"/>
        <v>50</v>
      </c>
      <c r="AI339" s="60">
        <f t="shared" si="219"/>
        <v>315.00000000000006</v>
      </c>
      <c r="AJ339" s="60">
        <f t="shared" si="219"/>
        <v>10315</v>
      </c>
      <c r="AK339" s="60">
        <f t="shared" si="219"/>
        <v>348.94161197863974</v>
      </c>
      <c r="AL339" s="60">
        <f t="shared" si="219"/>
        <v>6.9788322395727951</v>
      </c>
      <c r="AM339" s="60">
        <f t="shared" ca="1" si="219"/>
        <v>-453.13869257757176</v>
      </c>
      <c r="AN339" s="60">
        <f t="shared" ca="1" si="219"/>
        <v>-453.13869257757176</v>
      </c>
      <c r="AO339" s="60">
        <f t="shared" ca="1" si="219"/>
        <v>453.13869257757176</v>
      </c>
      <c r="AP339" s="63">
        <f t="shared" si="185"/>
        <v>35</v>
      </c>
      <c r="AQ339" s="62">
        <f t="shared" si="186"/>
        <v>1.9844656717401052</v>
      </c>
      <c r="AR339" s="62">
        <f t="shared" si="187"/>
        <v>99.223283587005255</v>
      </c>
      <c r="AS339" s="62">
        <f t="shared" si="188"/>
        <v>198.44656717401051</v>
      </c>
      <c r="AT339" s="62">
        <f t="shared" si="189"/>
        <v>-99.223283587005255</v>
      </c>
      <c r="AU339" s="62">
        <f t="shared" si="190"/>
        <v>297.66985076101577</v>
      </c>
      <c r="AV339" s="62">
        <f t="shared" si="191"/>
        <v>-396.89313434802102</v>
      </c>
      <c r="AW339" s="63">
        <f t="shared" si="202"/>
        <v>-99.223283587005255</v>
      </c>
      <c r="AX339" s="61" t="str">
        <f t="shared" ca="1" si="192"/>
        <v/>
      </c>
      <c r="AY339" s="69">
        <f t="shared" ca="1" si="203"/>
        <v>9861.8613074224286</v>
      </c>
      <c r="AZ339" s="51">
        <f t="shared" si="193"/>
        <v>694.56298510903684</v>
      </c>
      <c r="BA339" s="55">
        <f t="shared" ca="1" si="194"/>
        <v>6.9938465566450059E-2</v>
      </c>
      <c r="BB339" s="55">
        <f t="shared" ca="1" si="204"/>
        <v>-1.4392364892446545</v>
      </c>
      <c r="BC339" s="64">
        <f t="shared" ca="1" si="195"/>
        <v>-168.16489556564539</v>
      </c>
      <c r="BE339" s="52" t="str">
        <f t="shared" ca="1" si="196"/>
        <v/>
      </c>
      <c r="BF339" s="52" t="str">
        <f t="shared" ca="1" si="197"/>
        <v/>
      </c>
      <c r="BG339" s="52">
        <f t="shared" ca="1" si="205"/>
        <v>7.7999999999999741</v>
      </c>
      <c r="BH339" s="52" t="str">
        <f t="shared" ca="1" si="206"/>
        <v/>
      </c>
    </row>
    <row r="340" spans="19:60">
      <c r="S340" s="68">
        <f t="shared" si="218"/>
        <v>7</v>
      </c>
      <c r="T340" s="69">
        <f t="shared" si="218"/>
        <v>2</v>
      </c>
      <c r="U340" s="70">
        <f t="shared" si="198"/>
        <v>3</v>
      </c>
      <c r="V340" s="68">
        <f t="shared" si="217"/>
        <v>4</v>
      </c>
      <c r="W340" s="70">
        <f t="shared" si="217"/>
        <v>7</v>
      </c>
      <c r="X340" s="71">
        <f t="shared" si="217"/>
        <v>0.42857142857142855</v>
      </c>
      <c r="Y340" s="71">
        <f t="shared" si="217"/>
        <v>0.5</v>
      </c>
      <c r="Z340" s="69">
        <f t="shared" si="217"/>
        <v>10000</v>
      </c>
      <c r="AA340" s="69">
        <f t="shared" ca="1" si="217"/>
        <v>9931.0583880213599</v>
      </c>
      <c r="AB340" s="69">
        <f t="shared" ca="1" si="200"/>
        <v>-68.94161197864014</v>
      </c>
      <c r="AC340" s="69">
        <f t="shared" ca="1" si="214"/>
        <v>109.36631130634518</v>
      </c>
      <c r="AD340" s="73">
        <f t="shared" si="208"/>
        <v>7.6999999999999744</v>
      </c>
      <c r="AE340" s="69">
        <f t="shared" si="219"/>
        <v>0.70000000000000007</v>
      </c>
      <c r="AF340" s="69">
        <f t="shared" si="219"/>
        <v>6.3000000000000007</v>
      </c>
      <c r="AG340" s="78">
        <f t="shared" si="219"/>
        <v>200</v>
      </c>
      <c r="AH340" s="60">
        <f t="shared" si="219"/>
        <v>50</v>
      </c>
      <c r="AI340" s="60">
        <f t="shared" si="219"/>
        <v>315.00000000000006</v>
      </c>
      <c r="AJ340" s="60">
        <f t="shared" si="219"/>
        <v>10315</v>
      </c>
      <c r="AK340" s="60">
        <f t="shared" si="219"/>
        <v>348.94161197863974</v>
      </c>
      <c r="AL340" s="60">
        <f t="shared" si="219"/>
        <v>6.9788322395727951</v>
      </c>
      <c r="AM340" s="60">
        <f t="shared" ca="1" si="219"/>
        <v>-453.13869257757176</v>
      </c>
      <c r="AN340" s="60">
        <f t="shared" ca="1" si="219"/>
        <v>-453.13869257757176</v>
      </c>
      <c r="AO340" s="60">
        <f t="shared" ca="1" si="219"/>
        <v>453.13869257757176</v>
      </c>
      <c r="AP340" s="63">
        <f t="shared" si="185"/>
        <v>35</v>
      </c>
      <c r="AQ340" s="62">
        <f t="shared" si="186"/>
        <v>1.9972509402042624</v>
      </c>
      <c r="AR340" s="62">
        <f t="shared" si="187"/>
        <v>99.86254701021312</v>
      </c>
      <c r="AS340" s="62">
        <f t="shared" si="188"/>
        <v>199.72509402042624</v>
      </c>
      <c r="AT340" s="62">
        <f t="shared" si="189"/>
        <v>-99.86254701021312</v>
      </c>
      <c r="AU340" s="62">
        <f t="shared" si="190"/>
        <v>299.58764103063936</v>
      </c>
      <c r="AV340" s="62">
        <f t="shared" si="191"/>
        <v>-399.45018804085248</v>
      </c>
      <c r="AW340" s="63">
        <f t="shared" si="202"/>
        <v>-99.86254701021312</v>
      </c>
      <c r="AX340" s="61" t="str">
        <f t="shared" ca="1" si="192"/>
        <v/>
      </c>
      <c r="AY340" s="69">
        <f t="shared" ca="1" si="203"/>
        <v>9861.8613074224286</v>
      </c>
      <c r="AZ340" s="51">
        <f t="shared" si="193"/>
        <v>699.03782907149184</v>
      </c>
      <c r="BA340" s="55">
        <f t="shared" ca="1" si="194"/>
        <v>7.0389056408595579E-2</v>
      </c>
      <c r="BB340" s="55">
        <f t="shared" ca="1" si="204"/>
        <v>-1.4485090229853208</v>
      </c>
      <c r="BC340" s="64">
        <f t="shared" ca="1" si="195"/>
        <v>-168.80415898885326</v>
      </c>
      <c r="BE340" s="52" t="str">
        <f t="shared" ca="1" si="196"/>
        <v/>
      </c>
      <c r="BF340" s="52" t="str">
        <f t="shared" ca="1" si="197"/>
        <v/>
      </c>
      <c r="BG340" s="52">
        <f t="shared" ca="1" si="205"/>
        <v>7.6999999999999744</v>
      </c>
      <c r="BH340" s="52" t="str">
        <f t="shared" ca="1" si="206"/>
        <v/>
      </c>
    </row>
    <row r="341" spans="19:60">
      <c r="S341" s="68">
        <f t="shared" si="218"/>
        <v>7</v>
      </c>
      <c r="T341" s="69">
        <f t="shared" si="218"/>
        <v>2</v>
      </c>
      <c r="U341" s="70">
        <f t="shared" si="198"/>
        <v>3</v>
      </c>
      <c r="V341" s="68">
        <f t="shared" si="217"/>
        <v>4</v>
      </c>
      <c r="W341" s="70">
        <f t="shared" si="217"/>
        <v>7</v>
      </c>
      <c r="X341" s="71">
        <f t="shared" si="217"/>
        <v>0.42857142857142855</v>
      </c>
      <c r="Y341" s="71">
        <f t="shared" si="217"/>
        <v>0.5</v>
      </c>
      <c r="Z341" s="69">
        <f t="shared" si="217"/>
        <v>10000</v>
      </c>
      <c r="AA341" s="69">
        <f t="shared" ca="1" si="217"/>
        <v>9931.0583880213599</v>
      </c>
      <c r="AB341" s="69">
        <f t="shared" ca="1" si="200"/>
        <v>-68.94161197864014</v>
      </c>
      <c r="AC341" s="69">
        <f t="shared" ca="1" si="214"/>
        <v>109.36631130634518</v>
      </c>
      <c r="AD341" s="73">
        <f t="shared" si="208"/>
        <v>7.5999999999999748</v>
      </c>
      <c r="AE341" s="69">
        <f t="shared" si="219"/>
        <v>0.70000000000000007</v>
      </c>
      <c r="AF341" s="69">
        <f t="shared" si="219"/>
        <v>6.3000000000000007</v>
      </c>
      <c r="AG341" s="78">
        <f t="shared" si="219"/>
        <v>200</v>
      </c>
      <c r="AH341" s="60">
        <f t="shared" si="219"/>
        <v>50</v>
      </c>
      <c r="AI341" s="60">
        <f t="shared" si="219"/>
        <v>315.00000000000006</v>
      </c>
      <c r="AJ341" s="60">
        <f t="shared" si="219"/>
        <v>10315</v>
      </c>
      <c r="AK341" s="60">
        <f t="shared" si="219"/>
        <v>348.94161197863974</v>
      </c>
      <c r="AL341" s="60">
        <f t="shared" si="219"/>
        <v>6.9788322395727951</v>
      </c>
      <c r="AM341" s="60">
        <f t="shared" ca="1" si="219"/>
        <v>-453.13869257757176</v>
      </c>
      <c r="AN341" s="60">
        <f t="shared" ca="1" si="219"/>
        <v>-453.13869257757176</v>
      </c>
      <c r="AO341" s="60">
        <f t="shared" ca="1" si="219"/>
        <v>453.13869257757176</v>
      </c>
      <c r="AP341" s="63">
        <f t="shared" si="185"/>
        <v>35</v>
      </c>
      <c r="AQ341" s="62">
        <f t="shared" si="186"/>
        <v>2.0103726631016867</v>
      </c>
      <c r="AR341" s="62">
        <f t="shared" si="187"/>
        <v>100.51863315508433</v>
      </c>
      <c r="AS341" s="62">
        <f t="shared" si="188"/>
        <v>201.03726631016866</v>
      </c>
      <c r="AT341" s="62">
        <f t="shared" si="189"/>
        <v>-100.51863315508433</v>
      </c>
      <c r="AU341" s="62">
        <f t="shared" si="190"/>
        <v>301.55589946525299</v>
      </c>
      <c r="AV341" s="62">
        <f t="shared" si="191"/>
        <v>-402.07453262033732</v>
      </c>
      <c r="AW341" s="63">
        <f t="shared" si="202"/>
        <v>-100.51863315508433</v>
      </c>
      <c r="AX341" s="61" t="str">
        <f t="shared" ca="1" si="192"/>
        <v/>
      </c>
      <c r="AY341" s="69">
        <f t="shared" ca="1" si="203"/>
        <v>9861.8613074224286</v>
      </c>
      <c r="AZ341" s="51">
        <f t="shared" si="193"/>
        <v>703.63043208559031</v>
      </c>
      <c r="BA341" s="55">
        <f t="shared" ca="1" si="194"/>
        <v>7.0851504904481777E-2</v>
      </c>
      <c r="BB341" s="55">
        <f t="shared" ca="1" si="204"/>
        <v>-1.458025570771794</v>
      </c>
      <c r="BC341" s="64">
        <f t="shared" ca="1" si="195"/>
        <v>-169.46024513372447</v>
      </c>
      <c r="BE341" s="52" t="str">
        <f t="shared" ca="1" si="196"/>
        <v/>
      </c>
      <c r="BF341" s="52" t="str">
        <f t="shared" ca="1" si="197"/>
        <v/>
      </c>
      <c r="BG341" s="52">
        <f t="shared" ca="1" si="205"/>
        <v>7.5999999999999748</v>
      </c>
      <c r="BH341" s="52" t="str">
        <f t="shared" ca="1" si="206"/>
        <v/>
      </c>
    </row>
    <row r="342" spans="19:60">
      <c r="S342" s="68">
        <f t="shared" si="218"/>
        <v>7</v>
      </c>
      <c r="T342" s="69">
        <f t="shared" si="218"/>
        <v>2</v>
      </c>
      <c r="U342" s="70">
        <f t="shared" si="198"/>
        <v>3</v>
      </c>
      <c r="V342" s="68">
        <f t="shared" si="217"/>
        <v>4</v>
      </c>
      <c r="W342" s="70">
        <f t="shared" si="217"/>
        <v>7</v>
      </c>
      <c r="X342" s="71">
        <f t="shared" si="217"/>
        <v>0.42857142857142855</v>
      </c>
      <c r="Y342" s="71">
        <f t="shared" si="217"/>
        <v>0.5</v>
      </c>
      <c r="Z342" s="69">
        <f t="shared" si="217"/>
        <v>10000</v>
      </c>
      <c r="AA342" s="69">
        <f t="shared" ca="1" si="217"/>
        <v>9931.0583880213599</v>
      </c>
      <c r="AB342" s="69">
        <f t="shared" ca="1" si="200"/>
        <v>-68.94161197864014</v>
      </c>
      <c r="AC342" s="69">
        <f t="shared" ca="1" si="214"/>
        <v>109.36631130634518</v>
      </c>
      <c r="AD342" s="73">
        <f t="shared" si="208"/>
        <v>7.4999999999999751</v>
      </c>
      <c r="AE342" s="69">
        <f t="shared" si="219"/>
        <v>0.70000000000000007</v>
      </c>
      <c r="AF342" s="69">
        <f t="shared" si="219"/>
        <v>6.3000000000000007</v>
      </c>
      <c r="AG342" s="78">
        <f t="shared" si="219"/>
        <v>200</v>
      </c>
      <c r="AH342" s="60">
        <f t="shared" si="219"/>
        <v>50</v>
      </c>
      <c r="AI342" s="60">
        <f t="shared" si="219"/>
        <v>315.00000000000006</v>
      </c>
      <c r="AJ342" s="60">
        <f t="shared" si="219"/>
        <v>10315</v>
      </c>
      <c r="AK342" s="60">
        <f t="shared" si="219"/>
        <v>348.94161197863974</v>
      </c>
      <c r="AL342" s="60">
        <f t="shared" si="219"/>
        <v>6.9788322395727951</v>
      </c>
      <c r="AM342" s="60">
        <f t="shared" ca="1" si="219"/>
        <v>-453.13869257757176</v>
      </c>
      <c r="AN342" s="60">
        <f t="shared" ca="1" si="219"/>
        <v>-453.13869257757176</v>
      </c>
      <c r="AO342" s="60">
        <f t="shared" ca="1" si="219"/>
        <v>453.13869257757176</v>
      </c>
      <c r="AP342" s="63">
        <f t="shared" si="185"/>
        <v>35</v>
      </c>
      <c r="AQ342" s="62">
        <f t="shared" si="186"/>
        <v>2.0238442986097094</v>
      </c>
      <c r="AR342" s="62">
        <f t="shared" si="187"/>
        <v>101.19221493048546</v>
      </c>
      <c r="AS342" s="62">
        <f t="shared" si="188"/>
        <v>202.38442986097093</v>
      </c>
      <c r="AT342" s="62">
        <f t="shared" si="189"/>
        <v>-101.19221493048546</v>
      </c>
      <c r="AU342" s="62">
        <f t="shared" si="190"/>
        <v>303.57664479145637</v>
      </c>
      <c r="AV342" s="62">
        <f t="shared" si="191"/>
        <v>-404.76885972194185</v>
      </c>
      <c r="AW342" s="63">
        <f t="shared" si="202"/>
        <v>-101.19221493048548</v>
      </c>
      <c r="AX342" s="61" t="str">
        <f t="shared" ca="1" si="192"/>
        <v/>
      </c>
      <c r="AY342" s="69">
        <f t="shared" ca="1" si="203"/>
        <v>9861.8613074224286</v>
      </c>
      <c r="AZ342" s="51">
        <f t="shared" si="193"/>
        <v>708.34550451339828</v>
      </c>
      <c r="BA342" s="55">
        <f t="shared" ca="1" si="194"/>
        <v>7.1326285360258299E-2</v>
      </c>
      <c r="BB342" s="55">
        <f t="shared" ca="1" si="204"/>
        <v>-1.4677958931659068</v>
      </c>
      <c r="BC342" s="64">
        <f t="shared" ca="1" si="195"/>
        <v>-170.13382690912562</v>
      </c>
      <c r="BE342" s="52" t="str">
        <f t="shared" ca="1" si="196"/>
        <v/>
      </c>
      <c r="BF342" s="52" t="str">
        <f t="shared" ca="1" si="197"/>
        <v/>
      </c>
      <c r="BG342" s="52">
        <f t="shared" ca="1" si="205"/>
        <v>7.4999999999999751</v>
      </c>
      <c r="BH342" s="52" t="str">
        <f t="shared" ca="1" si="206"/>
        <v/>
      </c>
    </row>
    <row r="343" spans="19:60">
      <c r="S343" s="68">
        <f t="shared" si="218"/>
        <v>7</v>
      </c>
      <c r="T343" s="69">
        <f t="shared" si="218"/>
        <v>2</v>
      </c>
      <c r="U343" s="70">
        <f t="shared" si="198"/>
        <v>3</v>
      </c>
      <c r="V343" s="68">
        <f t="shared" si="217"/>
        <v>4</v>
      </c>
      <c r="W343" s="70">
        <f t="shared" si="217"/>
        <v>7</v>
      </c>
      <c r="X343" s="71">
        <f t="shared" si="217"/>
        <v>0.42857142857142855</v>
      </c>
      <c r="Y343" s="71">
        <f t="shared" si="217"/>
        <v>0.5</v>
      </c>
      <c r="Z343" s="69">
        <f t="shared" si="217"/>
        <v>10000</v>
      </c>
      <c r="AA343" s="69">
        <f t="shared" ca="1" si="217"/>
        <v>9931.0583880213599</v>
      </c>
      <c r="AB343" s="69">
        <f t="shared" ca="1" si="200"/>
        <v>-68.94161197864014</v>
      </c>
      <c r="AC343" s="69">
        <f t="shared" ca="1" si="214"/>
        <v>109.36631130634518</v>
      </c>
      <c r="AD343" s="73">
        <f t="shared" si="208"/>
        <v>7.3999999999999755</v>
      </c>
      <c r="AE343" s="69">
        <f t="shared" si="219"/>
        <v>0.70000000000000007</v>
      </c>
      <c r="AF343" s="69">
        <f t="shared" si="219"/>
        <v>6.3000000000000007</v>
      </c>
      <c r="AG343" s="78">
        <f t="shared" si="219"/>
        <v>200</v>
      </c>
      <c r="AH343" s="60">
        <f t="shared" si="219"/>
        <v>50</v>
      </c>
      <c r="AI343" s="60">
        <f t="shared" si="219"/>
        <v>315.00000000000006</v>
      </c>
      <c r="AJ343" s="60">
        <f t="shared" si="219"/>
        <v>10315</v>
      </c>
      <c r="AK343" s="60">
        <f t="shared" si="219"/>
        <v>348.94161197863974</v>
      </c>
      <c r="AL343" s="60">
        <f t="shared" si="219"/>
        <v>6.9788322395727951</v>
      </c>
      <c r="AM343" s="60">
        <f t="shared" ca="1" si="219"/>
        <v>-453.13869257757176</v>
      </c>
      <c r="AN343" s="60">
        <f t="shared" ca="1" si="219"/>
        <v>-453.13869257757176</v>
      </c>
      <c r="AO343" s="60">
        <f t="shared" ca="1" si="219"/>
        <v>453.13869257757176</v>
      </c>
      <c r="AP343" s="63">
        <f t="shared" si="185"/>
        <v>35</v>
      </c>
      <c r="AQ343" s="62">
        <f t="shared" si="186"/>
        <v>2.0376800323747055</v>
      </c>
      <c r="AR343" s="62">
        <f t="shared" si="187"/>
        <v>101.88400161873528</v>
      </c>
      <c r="AS343" s="62">
        <f t="shared" si="188"/>
        <v>203.76800323747057</v>
      </c>
      <c r="AT343" s="62">
        <f t="shared" si="189"/>
        <v>-101.88400161873528</v>
      </c>
      <c r="AU343" s="62">
        <f t="shared" si="190"/>
        <v>305.65200485620585</v>
      </c>
      <c r="AV343" s="62">
        <f t="shared" si="191"/>
        <v>-407.53600647494113</v>
      </c>
      <c r="AW343" s="63">
        <f t="shared" si="202"/>
        <v>-101.88400161873528</v>
      </c>
      <c r="AX343" s="61" t="str">
        <f t="shared" ca="1" si="192"/>
        <v/>
      </c>
      <c r="AY343" s="69">
        <f t="shared" ca="1" si="203"/>
        <v>9861.8613074224286</v>
      </c>
      <c r="AZ343" s="51">
        <f t="shared" si="193"/>
        <v>713.18801133114698</v>
      </c>
      <c r="BA343" s="55">
        <f t="shared" ca="1" si="194"/>
        <v>7.181389772024499E-2</v>
      </c>
      <c r="BB343" s="55">
        <f t="shared" ca="1" si="204"/>
        <v>-1.4778302783274277</v>
      </c>
      <c r="BC343" s="64">
        <f t="shared" ca="1" si="195"/>
        <v>-170.82561359737542</v>
      </c>
      <c r="BE343" s="52" t="str">
        <f t="shared" ca="1" si="196"/>
        <v/>
      </c>
      <c r="BF343" s="52" t="str">
        <f t="shared" ca="1" si="197"/>
        <v/>
      </c>
      <c r="BG343" s="52">
        <f t="shared" ca="1" si="205"/>
        <v>7.3999999999999755</v>
      </c>
      <c r="BH343" s="52" t="str">
        <f t="shared" ca="1" si="206"/>
        <v/>
      </c>
    </row>
    <row r="344" spans="19:60">
      <c r="S344" s="68">
        <f t="shared" si="218"/>
        <v>7</v>
      </c>
      <c r="T344" s="69">
        <f t="shared" si="218"/>
        <v>2</v>
      </c>
      <c r="U344" s="70">
        <f t="shared" si="198"/>
        <v>3</v>
      </c>
      <c r="V344" s="68">
        <f t="shared" si="217"/>
        <v>4</v>
      </c>
      <c r="W344" s="70">
        <f t="shared" si="217"/>
        <v>7</v>
      </c>
      <c r="X344" s="71">
        <f t="shared" si="217"/>
        <v>0.42857142857142855</v>
      </c>
      <c r="Y344" s="71">
        <f t="shared" si="217"/>
        <v>0.5</v>
      </c>
      <c r="Z344" s="69">
        <f t="shared" si="217"/>
        <v>10000</v>
      </c>
      <c r="AA344" s="69">
        <f t="shared" ca="1" si="217"/>
        <v>9931.0583880213599</v>
      </c>
      <c r="AB344" s="69">
        <f t="shared" ca="1" si="200"/>
        <v>-68.94161197864014</v>
      </c>
      <c r="AC344" s="69">
        <f t="shared" ca="1" si="214"/>
        <v>109.36631130634518</v>
      </c>
      <c r="AD344" s="73">
        <f t="shared" si="208"/>
        <v>7.2999999999999758</v>
      </c>
      <c r="AE344" s="69">
        <f t="shared" si="219"/>
        <v>0.70000000000000007</v>
      </c>
      <c r="AF344" s="69">
        <f t="shared" si="219"/>
        <v>6.3000000000000007</v>
      </c>
      <c r="AG344" s="78">
        <f t="shared" si="219"/>
        <v>200</v>
      </c>
      <c r="AH344" s="60">
        <f t="shared" si="219"/>
        <v>50</v>
      </c>
      <c r="AI344" s="60">
        <f t="shared" si="219"/>
        <v>315.00000000000006</v>
      </c>
      <c r="AJ344" s="60">
        <f t="shared" si="219"/>
        <v>10315</v>
      </c>
      <c r="AK344" s="60">
        <f t="shared" si="219"/>
        <v>348.94161197863974</v>
      </c>
      <c r="AL344" s="60">
        <f t="shared" si="219"/>
        <v>6.9788322395727951</v>
      </c>
      <c r="AM344" s="60">
        <f t="shared" ca="1" si="219"/>
        <v>-453.13869257757176</v>
      </c>
      <c r="AN344" s="60">
        <f t="shared" ca="1" si="219"/>
        <v>-453.13869257757176</v>
      </c>
      <c r="AO344" s="60">
        <f t="shared" ca="1" si="219"/>
        <v>453.13869257757176</v>
      </c>
      <c r="AP344" s="63">
        <f t="shared" si="185"/>
        <v>35</v>
      </c>
      <c r="AQ344" s="62">
        <f t="shared" si="186"/>
        <v>2.0518948273387423</v>
      </c>
      <c r="AR344" s="62">
        <f t="shared" si="187"/>
        <v>102.59474136693711</v>
      </c>
      <c r="AS344" s="62">
        <f t="shared" si="188"/>
        <v>205.18948273387423</v>
      </c>
      <c r="AT344" s="62">
        <f t="shared" si="189"/>
        <v>-102.59474136693711</v>
      </c>
      <c r="AU344" s="62">
        <f t="shared" si="190"/>
        <v>307.78422410081134</v>
      </c>
      <c r="AV344" s="62">
        <f t="shared" si="191"/>
        <v>-410.37896546774846</v>
      </c>
      <c r="AW344" s="63">
        <f t="shared" si="202"/>
        <v>-102.59474136693711</v>
      </c>
      <c r="AX344" s="61" t="str">
        <f t="shared" ca="1" si="192"/>
        <v/>
      </c>
      <c r="AY344" s="69">
        <f t="shared" ca="1" si="203"/>
        <v>9861.8613074224286</v>
      </c>
      <c r="AZ344" s="51">
        <f t="shared" si="193"/>
        <v>718.1631895685598</v>
      </c>
      <c r="BA344" s="55">
        <f t="shared" ca="1" si="194"/>
        <v>7.2314869322971015E-2</v>
      </c>
      <c r="BB344" s="55">
        <f t="shared" ca="1" si="204"/>
        <v>-1.4881395781509079</v>
      </c>
      <c r="BC344" s="64">
        <f t="shared" ca="1" si="195"/>
        <v>-171.53635334557725</v>
      </c>
      <c r="BE344" s="52" t="str">
        <f t="shared" ca="1" si="196"/>
        <v/>
      </c>
      <c r="BF344" s="52" t="str">
        <f t="shared" ca="1" si="197"/>
        <v/>
      </c>
      <c r="BG344" s="52">
        <f t="shared" ca="1" si="205"/>
        <v>7.2999999999999758</v>
      </c>
      <c r="BH344" s="52" t="str">
        <f t="shared" ca="1" si="206"/>
        <v/>
      </c>
    </row>
    <row r="345" spans="19:60">
      <c r="S345" s="68">
        <f t="shared" si="218"/>
        <v>7</v>
      </c>
      <c r="T345" s="69">
        <f t="shared" si="218"/>
        <v>2</v>
      </c>
      <c r="U345" s="70">
        <f t="shared" si="198"/>
        <v>3</v>
      </c>
      <c r="V345" s="68">
        <f t="shared" si="217"/>
        <v>4</v>
      </c>
      <c r="W345" s="70">
        <f t="shared" si="217"/>
        <v>7</v>
      </c>
      <c r="X345" s="71">
        <f t="shared" si="217"/>
        <v>0.42857142857142855</v>
      </c>
      <c r="Y345" s="71">
        <f t="shared" si="217"/>
        <v>0.5</v>
      </c>
      <c r="Z345" s="69">
        <f t="shared" si="217"/>
        <v>10000</v>
      </c>
      <c r="AA345" s="69">
        <f t="shared" ca="1" si="217"/>
        <v>9931.0583880213599</v>
      </c>
      <c r="AB345" s="69">
        <f t="shared" ca="1" si="200"/>
        <v>-68.94161197864014</v>
      </c>
      <c r="AC345" s="69">
        <f t="shared" ca="1" si="214"/>
        <v>109.36631130634518</v>
      </c>
      <c r="AD345" s="73">
        <f t="shared" si="208"/>
        <v>7.1999999999999762</v>
      </c>
      <c r="AE345" s="69">
        <f t="shared" si="219"/>
        <v>0.70000000000000007</v>
      </c>
      <c r="AF345" s="69">
        <f t="shared" si="219"/>
        <v>6.3000000000000007</v>
      </c>
      <c r="AG345" s="78">
        <f t="shared" si="219"/>
        <v>200</v>
      </c>
      <c r="AH345" s="60">
        <f t="shared" si="219"/>
        <v>50</v>
      </c>
      <c r="AI345" s="60">
        <f t="shared" si="219"/>
        <v>315.00000000000006</v>
      </c>
      <c r="AJ345" s="60">
        <f t="shared" si="219"/>
        <v>10315</v>
      </c>
      <c r="AK345" s="60">
        <f t="shared" si="219"/>
        <v>348.94161197863974</v>
      </c>
      <c r="AL345" s="60">
        <f t="shared" si="219"/>
        <v>6.9788322395727951</v>
      </c>
      <c r="AM345" s="60">
        <f t="shared" ca="1" si="219"/>
        <v>-453.13869257757176</v>
      </c>
      <c r="AN345" s="60">
        <f t="shared" ca="1" si="219"/>
        <v>-453.13869257757176</v>
      </c>
      <c r="AO345" s="60">
        <f t="shared" ca="1" si="219"/>
        <v>453.13869257757176</v>
      </c>
      <c r="AP345" s="63">
        <f t="shared" ref="AP345:AP408" si="220">AE345*AH345</f>
        <v>35</v>
      </c>
      <c r="AQ345" s="62">
        <f t="shared" ref="AQ345:AQ408" si="221">IF(AL345=0,1,(1+(AL345+AE345)/(AD345*(T345-1))))</f>
        <v>2.0665044777184471</v>
      </c>
      <c r="AR345" s="62">
        <f t="shared" ref="AR345:AR408" si="222">IF(AQ345&lt;=0,AH345,AQ345*AH345)</f>
        <v>103.32522388592236</v>
      </c>
      <c r="AS345" s="62">
        <f t="shared" ref="AS345:AS408" si="223">(T345*AR345)</f>
        <v>206.65044777184471</v>
      </c>
      <c r="AT345" s="62">
        <f t="shared" ref="AT345:AT408" si="224">-AR345</f>
        <v>-103.32522388592236</v>
      </c>
      <c r="AU345" s="62">
        <f t="shared" ref="AU345:AU408" si="225">(AS345+AT345)*U345</f>
        <v>309.97567165776707</v>
      </c>
      <c r="AV345" s="62">
        <f t="shared" ref="AV345:AV408" si="226">AT345*V345</f>
        <v>-413.30089554368942</v>
      </c>
      <c r="AW345" s="63">
        <f t="shared" si="202"/>
        <v>-103.32522388592236</v>
      </c>
      <c r="AX345" s="61" t="str">
        <f t="shared" ref="AX345:AX408" ca="1" si="227">IF(AY345+AW345&gt;AJ345,"VINTO","")</f>
        <v/>
      </c>
      <c r="AY345" s="69">
        <f t="shared" ca="1" si="203"/>
        <v>9861.8613074224286</v>
      </c>
      <c r="AZ345" s="51">
        <f t="shared" ref="AZ345:AZ408" si="228">AR345*W345</f>
        <v>723.27656720145649</v>
      </c>
      <c r="BA345" s="55">
        <f t="shared" ref="BA345:BA408" ca="1" si="229">IFERROR(AZ345/AA345,0)</f>
        <v>7.2829756803550555E-2</v>
      </c>
      <c r="BB345" s="55">
        <f t="shared" ca="1" si="204"/>
        <v>-1.4987352474139295</v>
      </c>
      <c r="BC345" s="64">
        <f t="shared" ref="BC345:BC408" ca="1" si="230">AW345+AB345</f>
        <v>-172.26683586456249</v>
      </c>
      <c r="BE345" s="52" t="str">
        <f t="shared" ref="BE345:BE408" ca="1" si="231">IF(((AR345-AC345)/AC345)&gt;=BE$4,AD345,"")</f>
        <v/>
      </c>
      <c r="BF345" s="52" t="str">
        <f t="shared" ref="BF345:BF408" ca="1" si="232">IF(AX345="","",AD345)</f>
        <v/>
      </c>
      <c r="BG345" s="52">
        <f t="shared" ca="1" si="205"/>
        <v>7.1999999999999762</v>
      </c>
      <c r="BH345" s="52" t="str">
        <f t="shared" ca="1" si="206"/>
        <v/>
      </c>
    </row>
    <row r="346" spans="19:60">
      <c r="S346" s="68">
        <f t="shared" si="218"/>
        <v>7</v>
      </c>
      <c r="T346" s="69">
        <f t="shared" si="218"/>
        <v>2</v>
      </c>
      <c r="U346" s="70">
        <f t="shared" ref="U346:U409" si="233">ROUND((1/T346)*S346,0)-1</f>
        <v>3</v>
      </c>
      <c r="V346" s="68">
        <f t="shared" ref="V346:AA361" si="234">V345</f>
        <v>4</v>
      </c>
      <c r="W346" s="70">
        <f t="shared" si="234"/>
        <v>7</v>
      </c>
      <c r="X346" s="71">
        <f t="shared" si="234"/>
        <v>0.42857142857142855</v>
      </c>
      <c r="Y346" s="71">
        <f t="shared" si="234"/>
        <v>0.5</v>
      </c>
      <c r="Z346" s="69">
        <f t="shared" si="234"/>
        <v>10000</v>
      </c>
      <c r="AA346" s="69">
        <f t="shared" ca="1" si="234"/>
        <v>9931.0583880213599</v>
      </c>
      <c r="AB346" s="69">
        <f t="shared" ref="AB346:AB409" ca="1" si="235">AA346-Z346</f>
        <v>-68.94161197864014</v>
      </c>
      <c r="AC346" s="69">
        <f t="shared" ref="AC346:AC377" ca="1" si="236">AC345</f>
        <v>109.36631130634518</v>
      </c>
      <c r="AD346" s="73">
        <f t="shared" si="208"/>
        <v>7.0999999999999766</v>
      </c>
      <c r="AE346" s="69">
        <f t="shared" si="219"/>
        <v>0.70000000000000007</v>
      </c>
      <c r="AF346" s="69">
        <f t="shared" si="219"/>
        <v>6.3000000000000007</v>
      </c>
      <c r="AG346" s="78">
        <f t="shared" si="219"/>
        <v>200</v>
      </c>
      <c r="AH346" s="60">
        <f t="shared" si="219"/>
        <v>50</v>
      </c>
      <c r="AI346" s="60">
        <f t="shared" si="219"/>
        <v>315.00000000000006</v>
      </c>
      <c r="AJ346" s="60">
        <f t="shared" si="219"/>
        <v>10315</v>
      </c>
      <c r="AK346" s="60">
        <f t="shared" si="219"/>
        <v>348.94161197863974</v>
      </c>
      <c r="AL346" s="60">
        <f t="shared" si="219"/>
        <v>6.9788322395727951</v>
      </c>
      <c r="AM346" s="60">
        <f t="shared" ca="1" si="219"/>
        <v>-453.13869257757176</v>
      </c>
      <c r="AN346" s="60">
        <f t="shared" ca="1" si="219"/>
        <v>-453.13869257757176</v>
      </c>
      <c r="AO346" s="60">
        <f t="shared" ca="1" si="219"/>
        <v>453.13869257757176</v>
      </c>
      <c r="AP346" s="63">
        <f t="shared" si="220"/>
        <v>35</v>
      </c>
      <c r="AQ346" s="62">
        <f t="shared" si="221"/>
        <v>2.0815256675454679</v>
      </c>
      <c r="AR346" s="62">
        <f t="shared" si="222"/>
        <v>104.0762833772734</v>
      </c>
      <c r="AS346" s="62">
        <f t="shared" si="223"/>
        <v>208.1525667545468</v>
      </c>
      <c r="AT346" s="62">
        <f t="shared" si="224"/>
        <v>-104.0762833772734</v>
      </c>
      <c r="AU346" s="62">
        <f t="shared" si="225"/>
        <v>312.2288501318202</v>
      </c>
      <c r="AV346" s="62">
        <f t="shared" si="226"/>
        <v>-416.30513350909359</v>
      </c>
      <c r="AW346" s="63">
        <f t="shared" ref="AW346:AW409" si="237">SUM(AU346:AV346)</f>
        <v>-104.0762833772734</v>
      </c>
      <c r="AX346" s="61" t="str">
        <f t="shared" ca="1" si="227"/>
        <v/>
      </c>
      <c r="AY346" s="69">
        <f t="shared" ref="AY346:AY409" ca="1" si="238">AY345</f>
        <v>9861.8613074224286</v>
      </c>
      <c r="AZ346" s="51">
        <f t="shared" si="228"/>
        <v>728.53398364091379</v>
      </c>
      <c r="BA346" s="55">
        <f t="shared" ca="1" si="229"/>
        <v>7.3359148156822498E-2</v>
      </c>
      <c r="BB346" s="55">
        <f t="shared" ref="BB346:BB409" ca="1" si="239">IFERROR(AW346/ABS(AB346),0)</f>
        <v>-1.5096293862336563</v>
      </c>
      <c r="BC346" s="64">
        <f t="shared" ca="1" si="230"/>
        <v>-173.01789535591354</v>
      </c>
      <c r="BE346" s="52" t="str">
        <f t="shared" ca="1" si="231"/>
        <v/>
      </c>
      <c r="BF346" s="52" t="str">
        <f t="shared" ca="1" si="232"/>
        <v/>
      </c>
      <c r="BG346" s="52">
        <f t="shared" ref="BG346:BG409" ca="1" si="240">IF(BA346&lt;=BG$213,AD346,"")</f>
        <v>7.0999999999999766</v>
      </c>
      <c r="BH346" s="52" t="str">
        <f t="shared" ref="BH346:BH409" ca="1" si="241">IF(BB346&gt;=BH$213,AD346,"")</f>
        <v/>
      </c>
    </row>
    <row r="347" spans="19:60">
      <c r="S347" s="68">
        <f t="shared" ref="S347:T362" si="242">S346</f>
        <v>7</v>
      </c>
      <c r="T347" s="69">
        <f t="shared" si="242"/>
        <v>2</v>
      </c>
      <c r="U347" s="70">
        <f t="shared" si="233"/>
        <v>3</v>
      </c>
      <c r="V347" s="68">
        <f t="shared" si="234"/>
        <v>4</v>
      </c>
      <c r="W347" s="70">
        <f t="shared" si="234"/>
        <v>7</v>
      </c>
      <c r="X347" s="71">
        <f t="shared" si="234"/>
        <v>0.42857142857142855</v>
      </c>
      <c r="Y347" s="71">
        <f t="shared" si="234"/>
        <v>0.5</v>
      </c>
      <c r="Z347" s="69">
        <f t="shared" si="234"/>
        <v>10000</v>
      </c>
      <c r="AA347" s="69">
        <f t="shared" ca="1" si="234"/>
        <v>9931.0583880213599</v>
      </c>
      <c r="AB347" s="69">
        <f t="shared" ca="1" si="235"/>
        <v>-68.94161197864014</v>
      </c>
      <c r="AC347" s="69">
        <f t="shared" ca="1" si="236"/>
        <v>109.36631130634518</v>
      </c>
      <c r="AD347" s="73">
        <f t="shared" ref="AD347:AD410" si="243">AD346-0.1</f>
        <v>6.9999999999999769</v>
      </c>
      <c r="AE347" s="69">
        <f t="shared" ref="AE347:AO362" si="244">AE346</f>
        <v>0.70000000000000007</v>
      </c>
      <c r="AF347" s="69">
        <f t="shared" si="244"/>
        <v>6.3000000000000007</v>
      </c>
      <c r="AG347" s="78">
        <f t="shared" si="244"/>
        <v>200</v>
      </c>
      <c r="AH347" s="60">
        <f t="shared" si="244"/>
        <v>50</v>
      </c>
      <c r="AI347" s="60">
        <f t="shared" si="244"/>
        <v>315.00000000000006</v>
      </c>
      <c r="AJ347" s="60">
        <f t="shared" si="244"/>
        <v>10315</v>
      </c>
      <c r="AK347" s="60">
        <f t="shared" si="244"/>
        <v>348.94161197863974</v>
      </c>
      <c r="AL347" s="60">
        <f t="shared" si="244"/>
        <v>6.9788322395727951</v>
      </c>
      <c r="AM347" s="60">
        <f t="shared" ca="1" si="244"/>
        <v>-453.13869257757176</v>
      </c>
      <c r="AN347" s="60">
        <f t="shared" ca="1" si="244"/>
        <v>-453.13869257757176</v>
      </c>
      <c r="AO347" s="60">
        <f t="shared" ca="1" si="244"/>
        <v>453.13869257757176</v>
      </c>
      <c r="AP347" s="63">
        <f t="shared" si="220"/>
        <v>35</v>
      </c>
      <c r="AQ347" s="62">
        <f t="shared" si="221"/>
        <v>2.0969760342246886</v>
      </c>
      <c r="AR347" s="62">
        <f t="shared" si="222"/>
        <v>104.84880171123443</v>
      </c>
      <c r="AS347" s="62">
        <f t="shared" si="223"/>
        <v>209.69760342246886</v>
      </c>
      <c r="AT347" s="62">
        <f t="shared" si="224"/>
        <v>-104.84880171123443</v>
      </c>
      <c r="AU347" s="62">
        <f t="shared" si="225"/>
        <v>314.54640513370327</v>
      </c>
      <c r="AV347" s="62">
        <f t="shared" si="226"/>
        <v>-419.39520684493772</v>
      </c>
      <c r="AW347" s="63">
        <f t="shared" si="237"/>
        <v>-104.84880171123444</v>
      </c>
      <c r="AX347" s="61" t="str">
        <f t="shared" ca="1" si="227"/>
        <v/>
      </c>
      <c r="AY347" s="69">
        <f t="shared" ca="1" si="238"/>
        <v>9861.8613074224286</v>
      </c>
      <c r="AZ347" s="51">
        <f t="shared" si="228"/>
        <v>733.94161197864105</v>
      </c>
      <c r="BA347" s="55">
        <f t="shared" ca="1" si="229"/>
        <v>7.3903664977330766E-2</v>
      </c>
      <c r="BB347" s="55">
        <f t="shared" ca="1" si="239"/>
        <v>-1.5208347861625178</v>
      </c>
      <c r="BC347" s="64">
        <f t="shared" ca="1" si="230"/>
        <v>-173.79041368987458</v>
      </c>
      <c r="BE347" s="52" t="str">
        <f t="shared" ca="1" si="231"/>
        <v/>
      </c>
      <c r="BF347" s="52" t="str">
        <f t="shared" ca="1" si="232"/>
        <v/>
      </c>
      <c r="BG347" s="52">
        <f t="shared" ca="1" si="240"/>
        <v>6.9999999999999769</v>
      </c>
      <c r="BH347" s="52" t="str">
        <f t="shared" ca="1" si="241"/>
        <v/>
      </c>
    </row>
    <row r="348" spans="19:60">
      <c r="S348" s="68">
        <f t="shared" si="242"/>
        <v>7</v>
      </c>
      <c r="T348" s="69">
        <f t="shared" si="242"/>
        <v>2</v>
      </c>
      <c r="U348" s="70">
        <f t="shared" si="233"/>
        <v>3</v>
      </c>
      <c r="V348" s="68">
        <f t="shared" si="234"/>
        <v>4</v>
      </c>
      <c r="W348" s="70">
        <f t="shared" si="234"/>
        <v>7</v>
      </c>
      <c r="X348" s="71">
        <f t="shared" si="234"/>
        <v>0.42857142857142855</v>
      </c>
      <c r="Y348" s="71">
        <f t="shared" si="234"/>
        <v>0.5</v>
      </c>
      <c r="Z348" s="69">
        <f t="shared" si="234"/>
        <v>10000</v>
      </c>
      <c r="AA348" s="69">
        <f t="shared" ca="1" si="234"/>
        <v>9931.0583880213599</v>
      </c>
      <c r="AB348" s="69">
        <f t="shared" ca="1" si="235"/>
        <v>-68.94161197864014</v>
      </c>
      <c r="AC348" s="69">
        <f t="shared" ca="1" si="236"/>
        <v>109.36631130634518</v>
      </c>
      <c r="AD348" s="73">
        <f t="shared" si="243"/>
        <v>6.8999999999999773</v>
      </c>
      <c r="AE348" s="69">
        <f t="shared" si="244"/>
        <v>0.70000000000000007</v>
      </c>
      <c r="AF348" s="69">
        <f t="shared" si="244"/>
        <v>6.3000000000000007</v>
      </c>
      <c r="AG348" s="78">
        <f t="shared" si="244"/>
        <v>200</v>
      </c>
      <c r="AH348" s="60">
        <f t="shared" si="244"/>
        <v>50</v>
      </c>
      <c r="AI348" s="60">
        <f t="shared" si="244"/>
        <v>315.00000000000006</v>
      </c>
      <c r="AJ348" s="60">
        <f t="shared" si="244"/>
        <v>10315</v>
      </c>
      <c r="AK348" s="60">
        <f t="shared" si="244"/>
        <v>348.94161197863974</v>
      </c>
      <c r="AL348" s="60">
        <f t="shared" si="244"/>
        <v>6.9788322395727951</v>
      </c>
      <c r="AM348" s="60">
        <f t="shared" ca="1" si="244"/>
        <v>-453.13869257757176</v>
      </c>
      <c r="AN348" s="60">
        <f t="shared" ca="1" si="244"/>
        <v>-453.13869257757176</v>
      </c>
      <c r="AO348" s="60">
        <f t="shared" ca="1" si="244"/>
        <v>453.13869257757176</v>
      </c>
      <c r="AP348" s="63">
        <f t="shared" si="220"/>
        <v>35</v>
      </c>
      <c r="AQ348" s="62">
        <f t="shared" si="221"/>
        <v>2.1128742376192493</v>
      </c>
      <c r="AR348" s="62">
        <f t="shared" si="222"/>
        <v>105.64371188096247</v>
      </c>
      <c r="AS348" s="62">
        <f t="shared" si="223"/>
        <v>211.28742376192494</v>
      </c>
      <c r="AT348" s="62">
        <f t="shared" si="224"/>
        <v>-105.64371188096247</v>
      </c>
      <c r="AU348" s="62">
        <f t="shared" si="225"/>
        <v>316.9311356428874</v>
      </c>
      <c r="AV348" s="62">
        <f t="shared" si="226"/>
        <v>-422.57484752384988</v>
      </c>
      <c r="AW348" s="63">
        <f t="shared" si="237"/>
        <v>-105.64371188096248</v>
      </c>
      <c r="AX348" s="61" t="str">
        <f t="shared" ca="1" si="227"/>
        <v/>
      </c>
      <c r="AY348" s="69">
        <f t="shared" ca="1" si="238"/>
        <v>9861.8613074224286</v>
      </c>
      <c r="AZ348" s="51">
        <f t="shared" si="228"/>
        <v>739.50598316673734</v>
      </c>
      <c r="BA348" s="55">
        <f t="shared" ca="1" si="229"/>
        <v>7.4463964894085646E-2</v>
      </c>
      <c r="BB348" s="55">
        <f t="shared" ca="1" si="239"/>
        <v>-1.5323649802922157</v>
      </c>
      <c r="BC348" s="64">
        <f t="shared" ca="1" si="230"/>
        <v>-174.58532385960262</v>
      </c>
      <c r="BE348" s="52" t="str">
        <f t="shared" ca="1" si="231"/>
        <v/>
      </c>
      <c r="BF348" s="52" t="str">
        <f t="shared" ca="1" si="232"/>
        <v/>
      </c>
      <c r="BG348" s="52">
        <f t="shared" ca="1" si="240"/>
        <v>6.8999999999999773</v>
      </c>
      <c r="BH348" s="52" t="str">
        <f t="shared" ca="1" si="241"/>
        <v/>
      </c>
    </row>
    <row r="349" spans="19:60">
      <c r="S349" s="68">
        <f t="shared" si="242"/>
        <v>7</v>
      </c>
      <c r="T349" s="69">
        <f t="shared" si="242"/>
        <v>2</v>
      </c>
      <c r="U349" s="70">
        <f t="shared" si="233"/>
        <v>3</v>
      </c>
      <c r="V349" s="68">
        <f t="shared" si="234"/>
        <v>4</v>
      </c>
      <c r="W349" s="70">
        <f t="shared" si="234"/>
        <v>7</v>
      </c>
      <c r="X349" s="71">
        <f t="shared" si="234"/>
        <v>0.42857142857142855</v>
      </c>
      <c r="Y349" s="71">
        <f t="shared" si="234"/>
        <v>0.5</v>
      </c>
      <c r="Z349" s="69">
        <f t="shared" si="234"/>
        <v>10000</v>
      </c>
      <c r="AA349" s="69">
        <f t="shared" ca="1" si="234"/>
        <v>9931.0583880213599</v>
      </c>
      <c r="AB349" s="69">
        <f t="shared" ca="1" si="235"/>
        <v>-68.94161197864014</v>
      </c>
      <c r="AC349" s="69">
        <f t="shared" ca="1" si="236"/>
        <v>109.36631130634518</v>
      </c>
      <c r="AD349" s="73">
        <f t="shared" si="243"/>
        <v>6.7999999999999776</v>
      </c>
      <c r="AE349" s="69">
        <f t="shared" si="244"/>
        <v>0.70000000000000007</v>
      </c>
      <c r="AF349" s="69">
        <f t="shared" si="244"/>
        <v>6.3000000000000007</v>
      </c>
      <c r="AG349" s="78">
        <f t="shared" si="244"/>
        <v>200</v>
      </c>
      <c r="AH349" s="60">
        <f t="shared" si="244"/>
        <v>50</v>
      </c>
      <c r="AI349" s="60">
        <f t="shared" si="244"/>
        <v>315.00000000000006</v>
      </c>
      <c r="AJ349" s="60">
        <f t="shared" si="244"/>
        <v>10315</v>
      </c>
      <c r="AK349" s="60">
        <f t="shared" si="244"/>
        <v>348.94161197863974</v>
      </c>
      <c r="AL349" s="60">
        <f t="shared" si="244"/>
        <v>6.9788322395727951</v>
      </c>
      <c r="AM349" s="60">
        <f t="shared" ca="1" si="244"/>
        <v>-453.13869257757176</v>
      </c>
      <c r="AN349" s="60">
        <f t="shared" ca="1" si="244"/>
        <v>-453.13869257757176</v>
      </c>
      <c r="AO349" s="60">
        <f t="shared" ca="1" si="244"/>
        <v>453.13869257757176</v>
      </c>
      <c r="AP349" s="63">
        <f t="shared" si="220"/>
        <v>35</v>
      </c>
      <c r="AQ349" s="62">
        <f t="shared" si="221"/>
        <v>2.1292400352312972</v>
      </c>
      <c r="AR349" s="62">
        <f t="shared" si="222"/>
        <v>106.46200176156486</v>
      </c>
      <c r="AS349" s="62">
        <f t="shared" si="223"/>
        <v>212.92400352312973</v>
      </c>
      <c r="AT349" s="62">
        <f t="shared" si="224"/>
        <v>-106.46200176156486</v>
      </c>
      <c r="AU349" s="62">
        <f t="shared" si="225"/>
        <v>319.38600528469459</v>
      </c>
      <c r="AV349" s="62">
        <f t="shared" si="226"/>
        <v>-425.84800704625945</v>
      </c>
      <c r="AW349" s="63">
        <f t="shared" si="237"/>
        <v>-106.46200176156486</v>
      </c>
      <c r="AX349" s="61" t="str">
        <f t="shared" ca="1" si="227"/>
        <v/>
      </c>
      <c r="AY349" s="69">
        <f t="shared" ca="1" si="238"/>
        <v>9861.8613074224286</v>
      </c>
      <c r="AZ349" s="51">
        <f t="shared" si="228"/>
        <v>745.2340123309541</v>
      </c>
      <c r="BA349" s="55">
        <f t="shared" ca="1" si="229"/>
        <v>7.5040744220156858E-2</v>
      </c>
      <c r="BB349" s="55">
        <f t="shared" ca="1" si="239"/>
        <v>-1.5442342977786694</v>
      </c>
      <c r="BC349" s="64">
        <f t="shared" ca="1" si="230"/>
        <v>-175.403613740205</v>
      </c>
      <c r="BE349" s="52" t="str">
        <f t="shared" ca="1" si="231"/>
        <v/>
      </c>
      <c r="BF349" s="52" t="str">
        <f t="shared" ca="1" si="232"/>
        <v/>
      </c>
      <c r="BG349" s="52">
        <f t="shared" ca="1" si="240"/>
        <v>6.7999999999999776</v>
      </c>
      <c r="BH349" s="52" t="str">
        <f t="shared" ca="1" si="241"/>
        <v/>
      </c>
    </row>
    <row r="350" spans="19:60">
      <c r="S350" s="68">
        <f t="shared" si="242"/>
        <v>7</v>
      </c>
      <c r="T350" s="69">
        <f t="shared" si="242"/>
        <v>2</v>
      </c>
      <c r="U350" s="70">
        <f t="shared" si="233"/>
        <v>3</v>
      </c>
      <c r="V350" s="68">
        <f t="shared" si="234"/>
        <v>4</v>
      </c>
      <c r="W350" s="70">
        <f t="shared" si="234"/>
        <v>7</v>
      </c>
      <c r="X350" s="71">
        <f t="shared" si="234"/>
        <v>0.42857142857142855</v>
      </c>
      <c r="Y350" s="71">
        <f t="shared" si="234"/>
        <v>0.5</v>
      </c>
      <c r="Z350" s="69">
        <f t="shared" si="234"/>
        <v>10000</v>
      </c>
      <c r="AA350" s="69">
        <f t="shared" ca="1" si="234"/>
        <v>9931.0583880213599</v>
      </c>
      <c r="AB350" s="69">
        <f t="shared" ca="1" si="235"/>
        <v>-68.94161197864014</v>
      </c>
      <c r="AC350" s="69">
        <f t="shared" ca="1" si="236"/>
        <v>109.36631130634518</v>
      </c>
      <c r="AD350" s="73">
        <f t="shared" si="243"/>
        <v>6.699999999999978</v>
      </c>
      <c r="AE350" s="69">
        <f t="shared" si="244"/>
        <v>0.70000000000000007</v>
      </c>
      <c r="AF350" s="69">
        <f t="shared" si="244"/>
        <v>6.3000000000000007</v>
      </c>
      <c r="AG350" s="78">
        <f t="shared" si="244"/>
        <v>200</v>
      </c>
      <c r="AH350" s="60">
        <f t="shared" si="244"/>
        <v>50</v>
      </c>
      <c r="AI350" s="60">
        <f t="shared" si="244"/>
        <v>315.00000000000006</v>
      </c>
      <c r="AJ350" s="60">
        <f t="shared" si="244"/>
        <v>10315</v>
      </c>
      <c r="AK350" s="60">
        <f t="shared" si="244"/>
        <v>348.94161197863974</v>
      </c>
      <c r="AL350" s="60">
        <f t="shared" si="244"/>
        <v>6.9788322395727951</v>
      </c>
      <c r="AM350" s="60">
        <f t="shared" ca="1" si="244"/>
        <v>-453.13869257757176</v>
      </c>
      <c r="AN350" s="60">
        <f t="shared" ca="1" si="244"/>
        <v>-453.13869257757176</v>
      </c>
      <c r="AO350" s="60">
        <f t="shared" ca="1" si="244"/>
        <v>453.13869257757176</v>
      </c>
      <c r="AP350" s="63">
        <f t="shared" si="220"/>
        <v>35</v>
      </c>
      <c r="AQ350" s="62">
        <f t="shared" si="221"/>
        <v>2.1460943641153465</v>
      </c>
      <c r="AR350" s="62">
        <f t="shared" si="222"/>
        <v>107.30471820576733</v>
      </c>
      <c r="AS350" s="62">
        <f t="shared" si="223"/>
        <v>214.60943641153466</v>
      </c>
      <c r="AT350" s="62">
        <f t="shared" si="224"/>
        <v>-107.30471820576733</v>
      </c>
      <c r="AU350" s="62">
        <f t="shared" si="225"/>
        <v>321.91415461730196</v>
      </c>
      <c r="AV350" s="62">
        <f t="shared" si="226"/>
        <v>-429.21887282306932</v>
      </c>
      <c r="AW350" s="63">
        <f t="shared" si="237"/>
        <v>-107.30471820576736</v>
      </c>
      <c r="AX350" s="61" t="str">
        <f t="shared" ca="1" si="227"/>
        <v/>
      </c>
      <c r="AY350" s="69">
        <f t="shared" ca="1" si="238"/>
        <v>9861.8613074224286</v>
      </c>
      <c r="AZ350" s="51">
        <f t="shared" si="228"/>
        <v>751.13302744037128</v>
      </c>
      <c r="BA350" s="55">
        <f t="shared" ca="1" si="229"/>
        <v>7.5634740839543607E-2</v>
      </c>
      <c r="BB350" s="55">
        <f t="shared" ca="1" si="239"/>
        <v>-1.5564579232497942</v>
      </c>
      <c r="BC350" s="64">
        <f t="shared" ca="1" si="230"/>
        <v>-176.2463301844075</v>
      </c>
      <c r="BE350" s="52" t="str">
        <f t="shared" ca="1" si="231"/>
        <v/>
      </c>
      <c r="BF350" s="52" t="str">
        <f t="shared" ca="1" si="232"/>
        <v/>
      </c>
      <c r="BG350" s="52">
        <f t="shared" ca="1" si="240"/>
        <v>6.699999999999978</v>
      </c>
      <c r="BH350" s="52" t="str">
        <f t="shared" ca="1" si="241"/>
        <v/>
      </c>
    </row>
    <row r="351" spans="19:60">
      <c r="S351" s="68">
        <f t="shared" si="242"/>
        <v>7</v>
      </c>
      <c r="T351" s="69">
        <f t="shared" si="242"/>
        <v>2</v>
      </c>
      <c r="U351" s="70">
        <f t="shared" si="233"/>
        <v>3</v>
      </c>
      <c r="V351" s="68">
        <f t="shared" si="234"/>
        <v>4</v>
      </c>
      <c r="W351" s="70">
        <f t="shared" si="234"/>
        <v>7</v>
      </c>
      <c r="X351" s="71">
        <f t="shared" si="234"/>
        <v>0.42857142857142855</v>
      </c>
      <c r="Y351" s="71">
        <f t="shared" si="234"/>
        <v>0.5</v>
      </c>
      <c r="Z351" s="69">
        <f t="shared" si="234"/>
        <v>10000</v>
      </c>
      <c r="AA351" s="69">
        <f t="shared" ca="1" si="234"/>
        <v>9931.0583880213599</v>
      </c>
      <c r="AB351" s="69">
        <f t="shared" ca="1" si="235"/>
        <v>-68.94161197864014</v>
      </c>
      <c r="AC351" s="69">
        <f t="shared" ca="1" si="236"/>
        <v>109.36631130634518</v>
      </c>
      <c r="AD351" s="73">
        <f t="shared" si="243"/>
        <v>6.5999999999999783</v>
      </c>
      <c r="AE351" s="69">
        <f t="shared" si="244"/>
        <v>0.70000000000000007</v>
      </c>
      <c r="AF351" s="69">
        <f t="shared" si="244"/>
        <v>6.3000000000000007</v>
      </c>
      <c r="AG351" s="78">
        <f t="shared" si="244"/>
        <v>200</v>
      </c>
      <c r="AH351" s="60">
        <f t="shared" si="244"/>
        <v>50</v>
      </c>
      <c r="AI351" s="60">
        <f t="shared" si="244"/>
        <v>315.00000000000006</v>
      </c>
      <c r="AJ351" s="60">
        <f t="shared" si="244"/>
        <v>10315</v>
      </c>
      <c r="AK351" s="60">
        <f t="shared" si="244"/>
        <v>348.94161197863974</v>
      </c>
      <c r="AL351" s="60">
        <f t="shared" si="244"/>
        <v>6.9788322395727951</v>
      </c>
      <c r="AM351" s="60">
        <f t="shared" ca="1" si="244"/>
        <v>-453.13869257757176</v>
      </c>
      <c r="AN351" s="60">
        <f t="shared" ca="1" si="244"/>
        <v>-453.13869257757176</v>
      </c>
      <c r="AO351" s="60">
        <f t="shared" ca="1" si="244"/>
        <v>453.13869257757176</v>
      </c>
      <c r="AP351" s="63">
        <f t="shared" si="220"/>
        <v>35</v>
      </c>
      <c r="AQ351" s="62">
        <f t="shared" si="221"/>
        <v>2.1634594302383059</v>
      </c>
      <c r="AR351" s="62">
        <f t="shared" si="222"/>
        <v>108.17297151191529</v>
      </c>
      <c r="AS351" s="62">
        <f t="shared" si="223"/>
        <v>216.34594302383059</v>
      </c>
      <c r="AT351" s="62">
        <f t="shared" si="224"/>
        <v>-108.17297151191529</v>
      </c>
      <c r="AU351" s="62">
        <f t="shared" si="225"/>
        <v>324.51891453574586</v>
      </c>
      <c r="AV351" s="62">
        <f t="shared" si="226"/>
        <v>-432.69188604766117</v>
      </c>
      <c r="AW351" s="63">
        <f t="shared" si="237"/>
        <v>-108.17297151191531</v>
      </c>
      <c r="AX351" s="61" t="str">
        <f t="shared" ca="1" si="227"/>
        <v/>
      </c>
      <c r="AY351" s="69">
        <f t="shared" ca="1" si="238"/>
        <v>9861.8613074224286</v>
      </c>
      <c r="AZ351" s="51">
        <f t="shared" si="228"/>
        <v>757.21080058340704</v>
      </c>
      <c r="BA351" s="55">
        <f t="shared" ca="1" si="229"/>
        <v>7.6246737356487529E-2</v>
      </c>
      <c r="BB351" s="55">
        <f t="shared" ca="1" si="239"/>
        <v>-1.569051961613982</v>
      </c>
      <c r="BC351" s="64">
        <f t="shared" ca="1" si="230"/>
        <v>-177.11458349055545</v>
      </c>
      <c r="BE351" s="52" t="str">
        <f t="shared" ca="1" si="231"/>
        <v/>
      </c>
      <c r="BF351" s="52" t="str">
        <f t="shared" ca="1" si="232"/>
        <v/>
      </c>
      <c r="BG351" s="52">
        <f t="shared" ca="1" si="240"/>
        <v>6.5999999999999783</v>
      </c>
      <c r="BH351" s="52" t="str">
        <f t="shared" ca="1" si="241"/>
        <v/>
      </c>
    </row>
    <row r="352" spans="19:60">
      <c r="S352" s="68">
        <f t="shared" si="242"/>
        <v>7</v>
      </c>
      <c r="T352" s="69">
        <f t="shared" si="242"/>
        <v>2</v>
      </c>
      <c r="U352" s="70">
        <f t="shared" si="233"/>
        <v>3</v>
      </c>
      <c r="V352" s="68">
        <f t="shared" si="234"/>
        <v>4</v>
      </c>
      <c r="W352" s="70">
        <f t="shared" si="234"/>
        <v>7</v>
      </c>
      <c r="X352" s="71">
        <f t="shared" si="234"/>
        <v>0.42857142857142855</v>
      </c>
      <c r="Y352" s="71">
        <f t="shared" si="234"/>
        <v>0.5</v>
      </c>
      <c r="Z352" s="69">
        <f t="shared" si="234"/>
        <v>10000</v>
      </c>
      <c r="AA352" s="69">
        <f t="shared" ca="1" si="234"/>
        <v>9931.0583880213599</v>
      </c>
      <c r="AB352" s="69">
        <f t="shared" ca="1" si="235"/>
        <v>-68.94161197864014</v>
      </c>
      <c r="AC352" s="69">
        <f t="shared" ca="1" si="236"/>
        <v>109.36631130634518</v>
      </c>
      <c r="AD352" s="73">
        <f t="shared" si="243"/>
        <v>6.4999999999999787</v>
      </c>
      <c r="AE352" s="69">
        <f t="shared" si="244"/>
        <v>0.70000000000000007</v>
      </c>
      <c r="AF352" s="69">
        <f t="shared" si="244"/>
        <v>6.3000000000000007</v>
      </c>
      <c r="AG352" s="78">
        <f t="shared" si="244"/>
        <v>200</v>
      </c>
      <c r="AH352" s="60">
        <f t="shared" si="244"/>
        <v>50</v>
      </c>
      <c r="AI352" s="60">
        <f t="shared" si="244"/>
        <v>315.00000000000006</v>
      </c>
      <c r="AJ352" s="60">
        <f t="shared" si="244"/>
        <v>10315</v>
      </c>
      <c r="AK352" s="60">
        <f t="shared" si="244"/>
        <v>348.94161197863974</v>
      </c>
      <c r="AL352" s="60">
        <f t="shared" si="244"/>
        <v>6.9788322395727951</v>
      </c>
      <c r="AM352" s="60">
        <f t="shared" ca="1" si="244"/>
        <v>-453.13869257757176</v>
      </c>
      <c r="AN352" s="60">
        <f t="shared" ca="1" si="244"/>
        <v>-453.13869257757176</v>
      </c>
      <c r="AO352" s="60">
        <f t="shared" ca="1" si="244"/>
        <v>453.13869257757176</v>
      </c>
      <c r="AP352" s="63">
        <f t="shared" si="220"/>
        <v>35</v>
      </c>
      <c r="AQ352" s="62">
        <f t="shared" si="221"/>
        <v>2.1813588060881264</v>
      </c>
      <c r="AR352" s="62">
        <f t="shared" si="222"/>
        <v>109.06794030440632</v>
      </c>
      <c r="AS352" s="62">
        <f t="shared" si="223"/>
        <v>218.13588060881264</v>
      </c>
      <c r="AT352" s="62">
        <f t="shared" si="224"/>
        <v>-109.06794030440632</v>
      </c>
      <c r="AU352" s="62">
        <f t="shared" si="225"/>
        <v>327.20382091321898</v>
      </c>
      <c r="AV352" s="62">
        <f t="shared" si="226"/>
        <v>-436.27176121762528</v>
      </c>
      <c r="AW352" s="63">
        <f t="shared" si="237"/>
        <v>-109.06794030440631</v>
      </c>
      <c r="AX352" s="61" t="str">
        <f t="shared" ca="1" si="227"/>
        <v/>
      </c>
      <c r="AY352" s="69">
        <f t="shared" ca="1" si="238"/>
        <v>9861.8613074224286</v>
      </c>
      <c r="AZ352" s="51">
        <f t="shared" si="228"/>
        <v>763.47558213084426</v>
      </c>
      <c r="BA352" s="55">
        <f t="shared" ca="1" si="229"/>
        <v>7.68775645354913E-2</v>
      </c>
      <c r="BB352" s="55">
        <f t="shared" ca="1" si="239"/>
        <v>-1.5820335088509145</v>
      </c>
      <c r="BC352" s="64">
        <f t="shared" ca="1" si="230"/>
        <v>-178.00955228304645</v>
      </c>
      <c r="BE352" s="52" t="str">
        <f t="shared" ca="1" si="231"/>
        <v/>
      </c>
      <c r="BF352" s="52" t="str">
        <f t="shared" ca="1" si="232"/>
        <v/>
      </c>
      <c r="BG352" s="52">
        <f t="shared" ca="1" si="240"/>
        <v>6.4999999999999787</v>
      </c>
      <c r="BH352" s="52" t="str">
        <f t="shared" ca="1" si="241"/>
        <v/>
      </c>
    </row>
    <row r="353" spans="19:60">
      <c r="S353" s="68">
        <f t="shared" si="242"/>
        <v>7</v>
      </c>
      <c r="T353" s="69">
        <f t="shared" si="242"/>
        <v>2</v>
      </c>
      <c r="U353" s="70">
        <f t="shared" si="233"/>
        <v>3</v>
      </c>
      <c r="V353" s="68">
        <f t="shared" si="234"/>
        <v>4</v>
      </c>
      <c r="W353" s="70">
        <f t="shared" si="234"/>
        <v>7</v>
      </c>
      <c r="X353" s="71">
        <f t="shared" si="234"/>
        <v>0.42857142857142855</v>
      </c>
      <c r="Y353" s="71">
        <f t="shared" si="234"/>
        <v>0.5</v>
      </c>
      <c r="Z353" s="69">
        <f t="shared" si="234"/>
        <v>10000</v>
      </c>
      <c r="AA353" s="69">
        <f t="shared" ca="1" si="234"/>
        <v>9931.0583880213599</v>
      </c>
      <c r="AB353" s="69">
        <f t="shared" ca="1" si="235"/>
        <v>-68.94161197864014</v>
      </c>
      <c r="AC353" s="69">
        <f t="shared" ca="1" si="236"/>
        <v>109.36631130634518</v>
      </c>
      <c r="AD353" s="73">
        <f t="shared" si="243"/>
        <v>6.399999999999979</v>
      </c>
      <c r="AE353" s="69">
        <f t="shared" si="244"/>
        <v>0.70000000000000007</v>
      </c>
      <c r="AF353" s="69">
        <f t="shared" si="244"/>
        <v>6.3000000000000007</v>
      </c>
      <c r="AG353" s="78">
        <f t="shared" si="244"/>
        <v>200</v>
      </c>
      <c r="AH353" s="60">
        <f t="shared" si="244"/>
        <v>50</v>
      </c>
      <c r="AI353" s="60">
        <f t="shared" si="244"/>
        <v>315.00000000000006</v>
      </c>
      <c r="AJ353" s="60">
        <f t="shared" si="244"/>
        <v>10315</v>
      </c>
      <c r="AK353" s="60">
        <f t="shared" si="244"/>
        <v>348.94161197863974</v>
      </c>
      <c r="AL353" s="60">
        <f t="shared" si="244"/>
        <v>6.9788322395727951</v>
      </c>
      <c r="AM353" s="60">
        <f t="shared" ca="1" si="244"/>
        <v>-453.13869257757176</v>
      </c>
      <c r="AN353" s="60">
        <f t="shared" ca="1" si="244"/>
        <v>-453.13869257757176</v>
      </c>
      <c r="AO353" s="60">
        <f t="shared" ca="1" si="244"/>
        <v>453.13869257757176</v>
      </c>
      <c r="AP353" s="63">
        <f t="shared" si="220"/>
        <v>35</v>
      </c>
      <c r="AQ353" s="62">
        <f t="shared" si="221"/>
        <v>2.1998175374332529</v>
      </c>
      <c r="AR353" s="62">
        <f t="shared" si="222"/>
        <v>109.99087687166265</v>
      </c>
      <c r="AS353" s="62">
        <f t="shared" si="223"/>
        <v>219.9817537433253</v>
      </c>
      <c r="AT353" s="62">
        <f t="shared" si="224"/>
        <v>-109.99087687166265</v>
      </c>
      <c r="AU353" s="62">
        <f t="shared" si="225"/>
        <v>329.97263061498796</v>
      </c>
      <c r="AV353" s="62">
        <f t="shared" si="226"/>
        <v>-439.9635074866506</v>
      </c>
      <c r="AW353" s="63">
        <f t="shared" si="237"/>
        <v>-109.99087687166264</v>
      </c>
      <c r="AX353" s="61" t="str">
        <f t="shared" ca="1" si="227"/>
        <v/>
      </c>
      <c r="AY353" s="69">
        <f t="shared" ca="1" si="238"/>
        <v>9861.8613074224286</v>
      </c>
      <c r="AZ353" s="51">
        <f t="shared" si="228"/>
        <v>769.93613810163856</v>
      </c>
      <c r="BA353" s="55">
        <f t="shared" ca="1" si="229"/>
        <v>7.7528105063838892E-2</v>
      </c>
      <c r="BB353" s="55">
        <f t="shared" ca="1" si="239"/>
        <v>-1.5954207294390013</v>
      </c>
      <c r="BC353" s="64">
        <f t="shared" ca="1" si="230"/>
        <v>-178.93248885030278</v>
      </c>
      <c r="BE353" s="52" t="str">
        <f t="shared" ca="1" si="231"/>
        <v/>
      </c>
      <c r="BF353" s="52" t="str">
        <f t="shared" ca="1" si="232"/>
        <v/>
      </c>
      <c r="BG353" s="52">
        <f t="shared" ca="1" si="240"/>
        <v>6.399999999999979</v>
      </c>
      <c r="BH353" s="52" t="str">
        <f t="shared" ca="1" si="241"/>
        <v/>
      </c>
    </row>
    <row r="354" spans="19:60">
      <c r="S354" s="68">
        <f t="shared" si="242"/>
        <v>7</v>
      </c>
      <c r="T354" s="69">
        <f t="shared" si="242"/>
        <v>2</v>
      </c>
      <c r="U354" s="70">
        <f t="shared" si="233"/>
        <v>3</v>
      </c>
      <c r="V354" s="68">
        <f t="shared" si="234"/>
        <v>4</v>
      </c>
      <c r="W354" s="70">
        <f t="shared" si="234"/>
        <v>7</v>
      </c>
      <c r="X354" s="71">
        <f t="shared" si="234"/>
        <v>0.42857142857142855</v>
      </c>
      <c r="Y354" s="71">
        <f t="shared" si="234"/>
        <v>0.5</v>
      </c>
      <c r="Z354" s="69">
        <f t="shared" si="234"/>
        <v>10000</v>
      </c>
      <c r="AA354" s="69">
        <f t="shared" ca="1" si="234"/>
        <v>9931.0583880213599</v>
      </c>
      <c r="AB354" s="69">
        <f t="shared" ca="1" si="235"/>
        <v>-68.94161197864014</v>
      </c>
      <c r="AC354" s="69">
        <f t="shared" ca="1" si="236"/>
        <v>109.36631130634518</v>
      </c>
      <c r="AD354" s="73">
        <f t="shared" si="243"/>
        <v>6.2999999999999794</v>
      </c>
      <c r="AE354" s="69">
        <f t="shared" si="244"/>
        <v>0.70000000000000007</v>
      </c>
      <c r="AF354" s="69">
        <f t="shared" si="244"/>
        <v>6.3000000000000007</v>
      </c>
      <c r="AG354" s="78">
        <f t="shared" si="244"/>
        <v>200</v>
      </c>
      <c r="AH354" s="60">
        <f t="shared" si="244"/>
        <v>50</v>
      </c>
      <c r="AI354" s="60">
        <f t="shared" si="244"/>
        <v>315.00000000000006</v>
      </c>
      <c r="AJ354" s="60">
        <f t="shared" si="244"/>
        <v>10315</v>
      </c>
      <c r="AK354" s="60">
        <f t="shared" si="244"/>
        <v>348.94161197863974</v>
      </c>
      <c r="AL354" s="60">
        <f t="shared" si="244"/>
        <v>6.9788322395727951</v>
      </c>
      <c r="AM354" s="60">
        <f t="shared" ca="1" si="244"/>
        <v>-453.13869257757176</v>
      </c>
      <c r="AN354" s="60">
        <f t="shared" ca="1" si="244"/>
        <v>-453.13869257757176</v>
      </c>
      <c r="AO354" s="60">
        <f t="shared" ca="1" si="244"/>
        <v>453.13869257757176</v>
      </c>
      <c r="AP354" s="63">
        <f t="shared" si="220"/>
        <v>35</v>
      </c>
      <c r="AQ354" s="62">
        <f t="shared" si="221"/>
        <v>2.2188622602496539</v>
      </c>
      <c r="AR354" s="62">
        <f t="shared" si="222"/>
        <v>110.9431130124827</v>
      </c>
      <c r="AS354" s="62">
        <f t="shared" si="223"/>
        <v>221.8862260249654</v>
      </c>
      <c r="AT354" s="62">
        <f t="shared" si="224"/>
        <v>-110.9431130124827</v>
      </c>
      <c r="AU354" s="62">
        <f t="shared" si="225"/>
        <v>332.82933903744811</v>
      </c>
      <c r="AV354" s="62">
        <f t="shared" si="226"/>
        <v>-443.77245204993079</v>
      </c>
      <c r="AW354" s="63">
        <f t="shared" si="237"/>
        <v>-110.94311301248268</v>
      </c>
      <c r="AX354" s="61" t="str">
        <f t="shared" ca="1" si="227"/>
        <v/>
      </c>
      <c r="AY354" s="69">
        <f t="shared" ca="1" si="238"/>
        <v>9861.8613074224286</v>
      </c>
      <c r="AZ354" s="51">
        <f t="shared" si="228"/>
        <v>776.60179108737884</v>
      </c>
      <c r="BA354" s="55">
        <f t="shared" ca="1" si="229"/>
        <v>7.8199297672451512E-2</v>
      </c>
      <c r="BB354" s="55">
        <f t="shared" ca="1" si="239"/>
        <v>-1.6092329411568687</v>
      </c>
      <c r="BC354" s="64">
        <f t="shared" ca="1" si="230"/>
        <v>-179.88472499112282</v>
      </c>
      <c r="BE354" s="52" t="str">
        <f t="shared" ca="1" si="231"/>
        <v/>
      </c>
      <c r="BF354" s="52" t="str">
        <f t="shared" ca="1" si="232"/>
        <v/>
      </c>
      <c r="BG354" s="52">
        <f t="shared" ca="1" si="240"/>
        <v>6.2999999999999794</v>
      </c>
      <c r="BH354" s="52" t="str">
        <f t="shared" ca="1" si="241"/>
        <v/>
      </c>
    </row>
    <row r="355" spans="19:60">
      <c r="S355" s="68">
        <f t="shared" si="242"/>
        <v>7</v>
      </c>
      <c r="T355" s="69">
        <f t="shared" si="242"/>
        <v>2</v>
      </c>
      <c r="U355" s="70">
        <f t="shared" si="233"/>
        <v>3</v>
      </c>
      <c r="V355" s="68">
        <f t="shared" si="234"/>
        <v>4</v>
      </c>
      <c r="W355" s="70">
        <f t="shared" si="234"/>
        <v>7</v>
      </c>
      <c r="X355" s="71">
        <f t="shared" si="234"/>
        <v>0.42857142857142855</v>
      </c>
      <c r="Y355" s="71">
        <f t="shared" si="234"/>
        <v>0.5</v>
      </c>
      <c r="Z355" s="69">
        <f t="shared" si="234"/>
        <v>10000</v>
      </c>
      <c r="AA355" s="69">
        <f t="shared" ca="1" si="234"/>
        <v>9931.0583880213599</v>
      </c>
      <c r="AB355" s="69">
        <f t="shared" ca="1" si="235"/>
        <v>-68.94161197864014</v>
      </c>
      <c r="AC355" s="69">
        <f t="shared" ca="1" si="236"/>
        <v>109.36631130634518</v>
      </c>
      <c r="AD355" s="73">
        <f t="shared" si="243"/>
        <v>6.1999999999999797</v>
      </c>
      <c r="AE355" s="69">
        <f t="shared" si="244"/>
        <v>0.70000000000000007</v>
      </c>
      <c r="AF355" s="69">
        <f t="shared" si="244"/>
        <v>6.3000000000000007</v>
      </c>
      <c r="AG355" s="78">
        <f t="shared" si="244"/>
        <v>200</v>
      </c>
      <c r="AH355" s="60">
        <f t="shared" si="244"/>
        <v>50</v>
      </c>
      <c r="AI355" s="60">
        <f t="shared" si="244"/>
        <v>315.00000000000006</v>
      </c>
      <c r="AJ355" s="60">
        <f t="shared" si="244"/>
        <v>10315</v>
      </c>
      <c r="AK355" s="60">
        <f t="shared" si="244"/>
        <v>348.94161197863974</v>
      </c>
      <c r="AL355" s="60">
        <f t="shared" si="244"/>
        <v>6.9788322395727951</v>
      </c>
      <c r="AM355" s="60">
        <f t="shared" ca="1" si="244"/>
        <v>-453.13869257757176</v>
      </c>
      <c r="AN355" s="60">
        <f t="shared" ca="1" si="244"/>
        <v>-453.13869257757176</v>
      </c>
      <c r="AO355" s="60">
        <f t="shared" ca="1" si="244"/>
        <v>453.13869257757176</v>
      </c>
      <c r="AP355" s="63">
        <f t="shared" si="220"/>
        <v>35</v>
      </c>
      <c r="AQ355" s="62">
        <f t="shared" si="221"/>
        <v>2.2385213289633583</v>
      </c>
      <c r="AR355" s="62">
        <f t="shared" si="222"/>
        <v>111.92606644816792</v>
      </c>
      <c r="AS355" s="62">
        <f t="shared" si="223"/>
        <v>223.85213289633583</v>
      </c>
      <c r="AT355" s="62">
        <f t="shared" si="224"/>
        <v>-111.92606644816792</v>
      </c>
      <c r="AU355" s="62">
        <f t="shared" si="225"/>
        <v>335.77819934450372</v>
      </c>
      <c r="AV355" s="62">
        <f t="shared" si="226"/>
        <v>-447.70426579267166</v>
      </c>
      <c r="AW355" s="63">
        <f t="shared" si="237"/>
        <v>-111.92606644816794</v>
      </c>
      <c r="AX355" s="61" t="str">
        <f t="shared" ca="1" si="227"/>
        <v/>
      </c>
      <c r="AY355" s="69">
        <f t="shared" ca="1" si="238"/>
        <v>9861.8613074224286</v>
      </c>
      <c r="AZ355" s="51">
        <f t="shared" si="228"/>
        <v>783.48246513717538</v>
      </c>
      <c r="BA355" s="55">
        <f t="shared" ca="1" si="229"/>
        <v>7.8892141655535528E-2</v>
      </c>
      <c r="BB355" s="55">
        <f t="shared" ca="1" si="239"/>
        <v>-1.6234907080914422</v>
      </c>
      <c r="BC355" s="64">
        <f t="shared" ca="1" si="230"/>
        <v>-180.86767842680808</v>
      </c>
      <c r="BE355" s="52" t="str">
        <f t="shared" ca="1" si="231"/>
        <v/>
      </c>
      <c r="BF355" s="52" t="str">
        <f t="shared" ca="1" si="232"/>
        <v/>
      </c>
      <c r="BG355" s="52">
        <f t="shared" ca="1" si="240"/>
        <v>6.1999999999999797</v>
      </c>
      <c r="BH355" s="52" t="str">
        <f t="shared" ca="1" si="241"/>
        <v/>
      </c>
    </row>
    <row r="356" spans="19:60">
      <c r="S356" s="68">
        <f t="shared" si="242"/>
        <v>7</v>
      </c>
      <c r="T356" s="69">
        <f t="shared" si="242"/>
        <v>2</v>
      </c>
      <c r="U356" s="70">
        <f t="shared" si="233"/>
        <v>3</v>
      </c>
      <c r="V356" s="68">
        <f t="shared" si="234"/>
        <v>4</v>
      </c>
      <c r="W356" s="70">
        <f t="shared" si="234"/>
        <v>7</v>
      </c>
      <c r="X356" s="71">
        <f t="shared" si="234"/>
        <v>0.42857142857142855</v>
      </c>
      <c r="Y356" s="71">
        <f t="shared" si="234"/>
        <v>0.5</v>
      </c>
      <c r="Z356" s="69">
        <f t="shared" si="234"/>
        <v>10000</v>
      </c>
      <c r="AA356" s="69">
        <f t="shared" ca="1" si="234"/>
        <v>9931.0583880213599</v>
      </c>
      <c r="AB356" s="69">
        <f t="shared" ca="1" si="235"/>
        <v>-68.94161197864014</v>
      </c>
      <c r="AC356" s="69">
        <f t="shared" ca="1" si="236"/>
        <v>109.36631130634518</v>
      </c>
      <c r="AD356" s="73">
        <f t="shared" si="243"/>
        <v>6.0999999999999801</v>
      </c>
      <c r="AE356" s="69">
        <f t="shared" si="244"/>
        <v>0.70000000000000007</v>
      </c>
      <c r="AF356" s="69">
        <f t="shared" si="244"/>
        <v>6.3000000000000007</v>
      </c>
      <c r="AG356" s="78">
        <f t="shared" si="244"/>
        <v>200</v>
      </c>
      <c r="AH356" s="60">
        <f t="shared" si="244"/>
        <v>50</v>
      </c>
      <c r="AI356" s="60">
        <f t="shared" si="244"/>
        <v>315.00000000000006</v>
      </c>
      <c r="AJ356" s="60">
        <f t="shared" si="244"/>
        <v>10315</v>
      </c>
      <c r="AK356" s="60">
        <f t="shared" si="244"/>
        <v>348.94161197863974</v>
      </c>
      <c r="AL356" s="60">
        <f t="shared" si="244"/>
        <v>6.9788322395727951</v>
      </c>
      <c r="AM356" s="60">
        <f t="shared" ca="1" si="244"/>
        <v>-453.13869257757176</v>
      </c>
      <c r="AN356" s="60">
        <f t="shared" ca="1" si="244"/>
        <v>-453.13869257757176</v>
      </c>
      <c r="AO356" s="60">
        <f t="shared" ca="1" si="244"/>
        <v>453.13869257757176</v>
      </c>
      <c r="AP356" s="63">
        <f t="shared" si="220"/>
        <v>35</v>
      </c>
      <c r="AQ356" s="62">
        <f t="shared" si="221"/>
        <v>2.25882495730702</v>
      </c>
      <c r="AR356" s="62">
        <f t="shared" si="222"/>
        <v>112.941247865351</v>
      </c>
      <c r="AS356" s="62">
        <f t="shared" si="223"/>
        <v>225.882495730702</v>
      </c>
      <c r="AT356" s="62">
        <f t="shared" si="224"/>
        <v>-112.941247865351</v>
      </c>
      <c r="AU356" s="62">
        <f t="shared" si="225"/>
        <v>338.82374359605302</v>
      </c>
      <c r="AV356" s="62">
        <f t="shared" si="226"/>
        <v>-451.76499146140401</v>
      </c>
      <c r="AW356" s="63">
        <f t="shared" si="237"/>
        <v>-112.94124786535099</v>
      </c>
      <c r="AX356" s="61" t="str">
        <f t="shared" ca="1" si="227"/>
        <v/>
      </c>
      <c r="AY356" s="69">
        <f t="shared" ca="1" si="238"/>
        <v>9861.8613074224286</v>
      </c>
      <c r="AZ356" s="51">
        <f t="shared" si="228"/>
        <v>790.58873505745703</v>
      </c>
      <c r="BA356" s="55">
        <f t="shared" ca="1" si="229"/>
        <v>7.9607701834786215E-2</v>
      </c>
      <c r="BB356" s="55">
        <f t="shared" ca="1" si="239"/>
        <v>-1.6382159427943612</v>
      </c>
      <c r="BC356" s="64">
        <f t="shared" ca="1" si="230"/>
        <v>-181.88285984399113</v>
      </c>
      <c r="BE356" s="52" t="str">
        <f t="shared" ca="1" si="231"/>
        <v/>
      </c>
      <c r="BF356" s="52" t="str">
        <f t="shared" ca="1" si="232"/>
        <v/>
      </c>
      <c r="BG356" s="52">
        <f t="shared" ca="1" si="240"/>
        <v>6.0999999999999801</v>
      </c>
      <c r="BH356" s="52" t="str">
        <f t="shared" ca="1" si="241"/>
        <v/>
      </c>
    </row>
    <row r="357" spans="19:60">
      <c r="S357" s="68">
        <f t="shared" si="242"/>
        <v>7</v>
      </c>
      <c r="T357" s="69">
        <f t="shared" si="242"/>
        <v>2</v>
      </c>
      <c r="U357" s="70">
        <f t="shared" si="233"/>
        <v>3</v>
      </c>
      <c r="V357" s="68">
        <f t="shared" si="234"/>
        <v>4</v>
      </c>
      <c r="W357" s="70">
        <f t="shared" si="234"/>
        <v>7</v>
      </c>
      <c r="X357" s="71">
        <f t="shared" si="234"/>
        <v>0.42857142857142855</v>
      </c>
      <c r="Y357" s="71">
        <f t="shared" si="234"/>
        <v>0.5</v>
      </c>
      <c r="Z357" s="69">
        <f t="shared" si="234"/>
        <v>10000</v>
      </c>
      <c r="AA357" s="69">
        <f t="shared" ca="1" si="234"/>
        <v>9931.0583880213599</v>
      </c>
      <c r="AB357" s="69">
        <f t="shared" ca="1" si="235"/>
        <v>-68.94161197864014</v>
      </c>
      <c r="AC357" s="69">
        <f t="shared" ca="1" si="236"/>
        <v>109.36631130634518</v>
      </c>
      <c r="AD357" s="73">
        <f t="shared" si="243"/>
        <v>5.9999999999999805</v>
      </c>
      <c r="AE357" s="69">
        <f t="shared" si="244"/>
        <v>0.70000000000000007</v>
      </c>
      <c r="AF357" s="69">
        <f t="shared" si="244"/>
        <v>6.3000000000000007</v>
      </c>
      <c r="AG357" s="78">
        <f t="shared" si="244"/>
        <v>200</v>
      </c>
      <c r="AH357" s="60">
        <f t="shared" si="244"/>
        <v>50</v>
      </c>
      <c r="AI357" s="60">
        <f t="shared" si="244"/>
        <v>315.00000000000006</v>
      </c>
      <c r="AJ357" s="60">
        <f t="shared" si="244"/>
        <v>10315</v>
      </c>
      <c r="AK357" s="60">
        <f t="shared" si="244"/>
        <v>348.94161197863974</v>
      </c>
      <c r="AL357" s="60">
        <f t="shared" si="244"/>
        <v>6.9788322395727951</v>
      </c>
      <c r="AM357" s="60">
        <f t="shared" ca="1" si="244"/>
        <v>-453.13869257757176</v>
      </c>
      <c r="AN357" s="60">
        <f t="shared" ca="1" si="244"/>
        <v>-453.13869257757176</v>
      </c>
      <c r="AO357" s="60">
        <f t="shared" ca="1" si="244"/>
        <v>453.13869257757176</v>
      </c>
      <c r="AP357" s="63">
        <f t="shared" si="220"/>
        <v>35</v>
      </c>
      <c r="AQ357" s="62">
        <f t="shared" si="221"/>
        <v>2.2798053732621364</v>
      </c>
      <c r="AR357" s="62">
        <f t="shared" si="222"/>
        <v>113.99026866310682</v>
      </c>
      <c r="AS357" s="62">
        <f t="shared" si="223"/>
        <v>227.98053732621364</v>
      </c>
      <c r="AT357" s="62">
        <f t="shared" si="224"/>
        <v>-113.99026866310682</v>
      </c>
      <c r="AU357" s="62">
        <f t="shared" si="225"/>
        <v>341.97080598932047</v>
      </c>
      <c r="AV357" s="62">
        <f t="shared" si="226"/>
        <v>-455.96107465242727</v>
      </c>
      <c r="AW357" s="63">
        <f t="shared" si="237"/>
        <v>-113.9902686631068</v>
      </c>
      <c r="AX357" s="61" t="str">
        <f t="shared" ca="1" si="227"/>
        <v/>
      </c>
      <c r="AY357" s="69">
        <f t="shared" ca="1" si="238"/>
        <v>9861.8613074224286</v>
      </c>
      <c r="AZ357" s="51">
        <f t="shared" si="228"/>
        <v>797.93188064174774</v>
      </c>
      <c r="BA357" s="55">
        <f t="shared" ca="1" si="229"/>
        <v>8.0347114020011892E-2</v>
      </c>
      <c r="BB357" s="55">
        <f t="shared" ca="1" si="239"/>
        <v>-1.6534320186540443</v>
      </c>
      <c r="BC357" s="64">
        <f t="shared" ca="1" si="230"/>
        <v>-182.93188064174694</v>
      </c>
      <c r="BE357" s="52" t="str">
        <f t="shared" ca="1" si="231"/>
        <v/>
      </c>
      <c r="BF357" s="52" t="str">
        <f t="shared" ca="1" si="232"/>
        <v/>
      </c>
      <c r="BG357" s="52">
        <f t="shared" ca="1" si="240"/>
        <v>5.9999999999999805</v>
      </c>
      <c r="BH357" s="52" t="str">
        <f t="shared" ca="1" si="241"/>
        <v/>
      </c>
    </row>
    <row r="358" spans="19:60">
      <c r="S358" s="68">
        <f t="shared" si="242"/>
        <v>7</v>
      </c>
      <c r="T358" s="69">
        <f t="shared" si="242"/>
        <v>2</v>
      </c>
      <c r="U358" s="70">
        <f t="shared" si="233"/>
        <v>3</v>
      </c>
      <c r="V358" s="68">
        <f t="shared" si="234"/>
        <v>4</v>
      </c>
      <c r="W358" s="70">
        <f t="shared" si="234"/>
        <v>7</v>
      </c>
      <c r="X358" s="71">
        <f t="shared" si="234"/>
        <v>0.42857142857142855</v>
      </c>
      <c r="Y358" s="71">
        <f t="shared" si="234"/>
        <v>0.5</v>
      </c>
      <c r="Z358" s="69">
        <f t="shared" si="234"/>
        <v>10000</v>
      </c>
      <c r="AA358" s="69">
        <f t="shared" ca="1" si="234"/>
        <v>9931.0583880213599</v>
      </c>
      <c r="AB358" s="69">
        <f t="shared" ca="1" si="235"/>
        <v>-68.94161197864014</v>
      </c>
      <c r="AC358" s="69">
        <f t="shared" ca="1" si="236"/>
        <v>109.36631130634518</v>
      </c>
      <c r="AD358" s="73">
        <f t="shared" si="243"/>
        <v>5.8999999999999808</v>
      </c>
      <c r="AE358" s="69">
        <f t="shared" si="244"/>
        <v>0.70000000000000007</v>
      </c>
      <c r="AF358" s="69">
        <f t="shared" si="244"/>
        <v>6.3000000000000007</v>
      </c>
      <c r="AG358" s="78">
        <f t="shared" si="244"/>
        <v>200</v>
      </c>
      <c r="AH358" s="60">
        <f t="shared" si="244"/>
        <v>50</v>
      </c>
      <c r="AI358" s="60">
        <f t="shared" si="244"/>
        <v>315.00000000000006</v>
      </c>
      <c r="AJ358" s="60">
        <f t="shared" si="244"/>
        <v>10315</v>
      </c>
      <c r="AK358" s="60">
        <f t="shared" si="244"/>
        <v>348.94161197863974</v>
      </c>
      <c r="AL358" s="60">
        <f t="shared" si="244"/>
        <v>6.9788322395727951</v>
      </c>
      <c r="AM358" s="60">
        <f t="shared" ca="1" si="244"/>
        <v>-453.13869257757176</v>
      </c>
      <c r="AN358" s="60">
        <f t="shared" ca="1" si="244"/>
        <v>-453.13869257757176</v>
      </c>
      <c r="AO358" s="60">
        <f t="shared" ca="1" si="244"/>
        <v>453.13869257757176</v>
      </c>
      <c r="AP358" s="63">
        <f t="shared" si="220"/>
        <v>35</v>
      </c>
      <c r="AQ358" s="62">
        <f t="shared" si="221"/>
        <v>2.301496989758105</v>
      </c>
      <c r="AR358" s="62">
        <f t="shared" si="222"/>
        <v>115.07484948790525</v>
      </c>
      <c r="AS358" s="62">
        <f t="shared" si="223"/>
        <v>230.14969897581051</v>
      </c>
      <c r="AT358" s="62">
        <f t="shared" si="224"/>
        <v>-115.07484948790525</v>
      </c>
      <c r="AU358" s="62">
        <f t="shared" si="225"/>
        <v>345.22454846371579</v>
      </c>
      <c r="AV358" s="62">
        <f t="shared" si="226"/>
        <v>-460.29939795162102</v>
      </c>
      <c r="AW358" s="63">
        <f t="shared" si="237"/>
        <v>-115.07484948790523</v>
      </c>
      <c r="AX358" s="61" t="str">
        <f t="shared" ca="1" si="227"/>
        <v/>
      </c>
      <c r="AY358" s="69">
        <f t="shared" ca="1" si="238"/>
        <v>9861.8613074224286</v>
      </c>
      <c r="AZ358" s="51">
        <f t="shared" si="228"/>
        <v>805.52394641533681</v>
      </c>
      <c r="BA358" s="55">
        <f t="shared" ca="1" si="229"/>
        <v>8.1111591025075772E-2</v>
      </c>
      <c r="BB358" s="55">
        <f t="shared" ca="1" si="239"/>
        <v>-1.6691638936954118</v>
      </c>
      <c r="BC358" s="64">
        <f t="shared" ca="1" si="230"/>
        <v>-184.01646146654537</v>
      </c>
      <c r="BE358" s="52" t="str">
        <f t="shared" ca="1" si="231"/>
        <v/>
      </c>
      <c r="BF358" s="52" t="str">
        <f t="shared" ca="1" si="232"/>
        <v/>
      </c>
      <c r="BG358" s="52">
        <f t="shared" ca="1" si="240"/>
        <v>5.8999999999999808</v>
      </c>
      <c r="BH358" s="52" t="str">
        <f t="shared" ca="1" si="241"/>
        <v/>
      </c>
    </row>
    <row r="359" spans="19:60">
      <c r="S359" s="68">
        <f t="shared" si="242"/>
        <v>7</v>
      </c>
      <c r="T359" s="69">
        <f t="shared" si="242"/>
        <v>2</v>
      </c>
      <c r="U359" s="70">
        <f t="shared" si="233"/>
        <v>3</v>
      </c>
      <c r="V359" s="68">
        <f t="shared" si="234"/>
        <v>4</v>
      </c>
      <c r="W359" s="70">
        <f t="shared" si="234"/>
        <v>7</v>
      </c>
      <c r="X359" s="71">
        <f t="shared" si="234"/>
        <v>0.42857142857142855</v>
      </c>
      <c r="Y359" s="71">
        <f t="shared" si="234"/>
        <v>0.5</v>
      </c>
      <c r="Z359" s="69">
        <f t="shared" si="234"/>
        <v>10000</v>
      </c>
      <c r="AA359" s="69">
        <f t="shared" ca="1" si="234"/>
        <v>9931.0583880213599</v>
      </c>
      <c r="AB359" s="69">
        <f t="shared" ca="1" si="235"/>
        <v>-68.94161197864014</v>
      </c>
      <c r="AC359" s="69">
        <f t="shared" ca="1" si="236"/>
        <v>109.36631130634518</v>
      </c>
      <c r="AD359" s="73">
        <f t="shared" si="243"/>
        <v>5.7999999999999812</v>
      </c>
      <c r="AE359" s="69">
        <f t="shared" si="244"/>
        <v>0.70000000000000007</v>
      </c>
      <c r="AF359" s="69">
        <f t="shared" si="244"/>
        <v>6.3000000000000007</v>
      </c>
      <c r="AG359" s="78">
        <f t="shared" si="244"/>
        <v>200</v>
      </c>
      <c r="AH359" s="60">
        <f t="shared" si="244"/>
        <v>50</v>
      </c>
      <c r="AI359" s="60">
        <f t="shared" si="244"/>
        <v>315.00000000000006</v>
      </c>
      <c r="AJ359" s="60">
        <f t="shared" si="244"/>
        <v>10315</v>
      </c>
      <c r="AK359" s="60">
        <f t="shared" si="244"/>
        <v>348.94161197863974</v>
      </c>
      <c r="AL359" s="60">
        <f t="shared" si="244"/>
        <v>6.9788322395727951</v>
      </c>
      <c r="AM359" s="60">
        <f t="shared" ca="1" si="244"/>
        <v>-453.13869257757176</v>
      </c>
      <c r="AN359" s="60">
        <f t="shared" ca="1" si="244"/>
        <v>-453.13869257757176</v>
      </c>
      <c r="AO359" s="60">
        <f t="shared" ca="1" si="244"/>
        <v>453.13869257757176</v>
      </c>
      <c r="AP359" s="63">
        <f t="shared" si="220"/>
        <v>35</v>
      </c>
      <c r="AQ359" s="62">
        <f t="shared" si="221"/>
        <v>2.3239365930297966</v>
      </c>
      <c r="AR359" s="62">
        <f t="shared" si="222"/>
        <v>116.19682965148984</v>
      </c>
      <c r="AS359" s="62">
        <f t="shared" si="223"/>
        <v>232.39365930297967</v>
      </c>
      <c r="AT359" s="62">
        <f t="shared" si="224"/>
        <v>-116.19682965148984</v>
      </c>
      <c r="AU359" s="62">
        <f t="shared" si="225"/>
        <v>348.59048895446949</v>
      </c>
      <c r="AV359" s="62">
        <f t="shared" si="226"/>
        <v>-464.78731860595934</v>
      </c>
      <c r="AW359" s="63">
        <f t="shared" si="237"/>
        <v>-116.19682965148985</v>
      </c>
      <c r="AX359" s="61" t="str">
        <f t="shared" ca="1" si="227"/>
        <v/>
      </c>
      <c r="AY359" s="69">
        <f t="shared" ca="1" si="238"/>
        <v>9861.8613074224286</v>
      </c>
      <c r="AZ359" s="51">
        <f t="shared" si="228"/>
        <v>813.37780756042889</v>
      </c>
      <c r="BA359" s="55">
        <f t="shared" ca="1" si="229"/>
        <v>8.1902429306176333E-2</v>
      </c>
      <c r="BB359" s="55">
        <f t="shared" ca="1" si="239"/>
        <v>-1.6854382471864826</v>
      </c>
      <c r="BC359" s="64">
        <f t="shared" ca="1" si="230"/>
        <v>-185.13844163012999</v>
      </c>
      <c r="BE359" s="52" t="str">
        <f t="shared" ca="1" si="231"/>
        <v/>
      </c>
      <c r="BF359" s="52" t="str">
        <f t="shared" ca="1" si="232"/>
        <v/>
      </c>
      <c r="BG359" s="52">
        <f t="shared" ca="1" si="240"/>
        <v>5.7999999999999812</v>
      </c>
      <c r="BH359" s="52" t="str">
        <f t="shared" ca="1" si="241"/>
        <v/>
      </c>
    </row>
    <row r="360" spans="19:60">
      <c r="S360" s="68">
        <f t="shared" si="242"/>
        <v>7</v>
      </c>
      <c r="T360" s="69">
        <f t="shared" si="242"/>
        <v>2</v>
      </c>
      <c r="U360" s="70">
        <f t="shared" si="233"/>
        <v>3</v>
      </c>
      <c r="V360" s="68">
        <f t="shared" si="234"/>
        <v>4</v>
      </c>
      <c r="W360" s="70">
        <f t="shared" si="234"/>
        <v>7</v>
      </c>
      <c r="X360" s="71">
        <f t="shared" si="234"/>
        <v>0.42857142857142855</v>
      </c>
      <c r="Y360" s="71">
        <f t="shared" si="234"/>
        <v>0.5</v>
      </c>
      <c r="Z360" s="69">
        <f t="shared" si="234"/>
        <v>10000</v>
      </c>
      <c r="AA360" s="69">
        <f t="shared" ca="1" si="234"/>
        <v>9931.0583880213599</v>
      </c>
      <c r="AB360" s="69">
        <f t="shared" ca="1" si="235"/>
        <v>-68.94161197864014</v>
      </c>
      <c r="AC360" s="69">
        <f t="shared" ca="1" si="236"/>
        <v>109.36631130634518</v>
      </c>
      <c r="AD360" s="73">
        <f t="shared" si="243"/>
        <v>5.6999999999999815</v>
      </c>
      <c r="AE360" s="69">
        <f t="shared" si="244"/>
        <v>0.70000000000000007</v>
      </c>
      <c r="AF360" s="69">
        <f t="shared" si="244"/>
        <v>6.3000000000000007</v>
      </c>
      <c r="AG360" s="78">
        <f t="shared" si="244"/>
        <v>200</v>
      </c>
      <c r="AH360" s="60">
        <f t="shared" si="244"/>
        <v>50</v>
      </c>
      <c r="AI360" s="60">
        <f t="shared" si="244"/>
        <v>315.00000000000006</v>
      </c>
      <c r="AJ360" s="60">
        <f t="shared" si="244"/>
        <v>10315</v>
      </c>
      <c r="AK360" s="60">
        <f t="shared" si="244"/>
        <v>348.94161197863974</v>
      </c>
      <c r="AL360" s="60">
        <f t="shared" si="244"/>
        <v>6.9788322395727951</v>
      </c>
      <c r="AM360" s="60">
        <f t="shared" ca="1" si="244"/>
        <v>-453.13869257757176</v>
      </c>
      <c r="AN360" s="60">
        <f t="shared" ca="1" si="244"/>
        <v>-453.13869257757176</v>
      </c>
      <c r="AO360" s="60">
        <f t="shared" ca="1" si="244"/>
        <v>453.13869257757176</v>
      </c>
      <c r="AP360" s="63">
        <f t="shared" si="220"/>
        <v>35</v>
      </c>
      <c r="AQ360" s="62">
        <f t="shared" si="221"/>
        <v>2.3471635508022493</v>
      </c>
      <c r="AR360" s="62">
        <f t="shared" si="222"/>
        <v>117.35817754011246</v>
      </c>
      <c r="AS360" s="62">
        <f t="shared" si="223"/>
        <v>234.71635508022493</v>
      </c>
      <c r="AT360" s="62">
        <f t="shared" si="224"/>
        <v>-117.35817754011246</v>
      </c>
      <c r="AU360" s="62">
        <f t="shared" si="225"/>
        <v>352.07453262033738</v>
      </c>
      <c r="AV360" s="62">
        <f t="shared" si="226"/>
        <v>-469.43271016044986</v>
      </c>
      <c r="AW360" s="63">
        <f t="shared" si="237"/>
        <v>-117.35817754011248</v>
      </c>
      <c r="AX360" s="61" t="str">
        <f t="shared" ca="1" si="227"/>
        <v/>
      </c>
      <c r="AY360" s="69">
        <f t="shared" ca="1" si="238"/>
        <v>9861.8613074224286</v>
      </c>
      <c r="AZ360" s="51">
        <f t="shared" si="228"/>
        <v>821.50724278078724</v>
      </c>
      <c r="BA360" s="55">
        <f t="shared" ca="1" si="229"/>
        <v>8.2721016298894445E-2</v>
      </c>
      <c r="BB360" s="55">
        <f t="shared" ca="1" si="239"/>
        <v>-1.7022836306246076</v>
      </c>
      <c r="BC360" s="64">
        <f t="shared" ca="1" si="230"/>
        <v>-186.29978951875262</v>
      </c>
      <c r="BE360" s="52" t="str">
        <f t="shared" ca="1" si="231"/>
        <v/>
      </c>
      <c r="BF360" s="52" t="str">
        <f t="shared" ca="1" si="232"/>
        <v/>
      </c>
      <c r="BG360" s="52">
        <f t="shared" ca="1" si="240"/>
        <v>5.6999999999999815</v>
      </c>
      <c r="BH360" s="52" t="str">
        <f t="shared" ca="1" si="241"/>
        <v/>
      </c>
    </row>
    <row r="361" spans="19:60">
      <c r="S361" s="68">
        <f t="shared" si="242"/>
        <v>7</v>
      </c>
      <c r="T361" s="69">
        <f t="shared" si="242"/>
        <v>2</v>
      </c>
      <c r="U361" s="70">
        <f t="shared" si="233"/>
        <v>3</v>
      </c>
      <c r="V361" s="68">
        <f t="shared" si="234"/>
        <v>4</v>
      </c>
      <c r="W361" s="70">
        <f t="shared" si="234"/>
        <v>7</v>
      </c>
      <c r="X361" s="71">
        <f t="shared" si="234"/>
        <v>0.42857142857142855</v>
      </c>
      <c r="Y361" s="71">
        <f t="shared" si="234"/>
        <v>0.5</v>
      </c>
      <c r="Z361" s="69">
        <f t="shared" si="234"/>
        <v>10000</v>
      </c>
      <c r="AA361" s="69">
        <f t="shared" ca="1" si="234"/>
        <v>9931.0583880213599</v>
      </c>
      <c r="AB361" s="69">
        <f t="shared" ca="1" si="235"/>
        <v>-68.94161197864014</v>
      </c>
      <c r="AC361" s="69">
        <f t="shared" ca="1" si="236"/>
        <v>109.36631130634518</v>
      </c>
      <c r="AD361" s="73">
        <f t="shared" si="243"/>
        <v>5.5999999999999819</v>
      </c>
      <c r="AE361" s="69">
        <f t="shared" si="244"/>
        <v>0.70000000000000007</v>
      </c>
      <c r="AF361" s="69">
        <f t="shared" si="244"/>
        <v>6.3000000000000007</v>
      </c>
      <c r="AG361" s="78">
        <f t="shared" si="244"/>
        <v>200</v>
      </c>
      <c r="AH361" s="60">
        <f t="shared" si="244"/>
        <v>50</v>
      </c>
      <c r="AI361" s="60">
        <f t="shared" si="244"/>
        <v>315.00000000000006</v>
      </c>
      <c r="AJ361" s="60">
        <f t="shared" si="244"/>
        <v>10315</v>
      </c>
      <c r="AK361" s="60">
        <f t="shared" si="244"/>
        <v>348.94161197863974</v>
      </c>
      <c r="AL361" s="60">
        <f t="shared" si="244"/>
        <v>6.9788322395727951</v>
      </c>
      <c r="AM361" s="60">
        <f t="shared" ca="1" si="244"/>
        <v>-453.13869257757176</v>
      </c>
      <c r="AN361" s="60">
        <f t="shared" ca="1" si="244"/>
        <v>-453.13869257757176</v>
      </c>
      <c r="AO361" s="60">
        <f t="shared" ca="1" si="244"/>
        <v>453.13869257757176</v>
      </c>
      <c r="AP361" s="63">
        <f t="shared" si="220"/>
        <v>35</v>
      </c>
      <c r="AQ361" s="62">
        <f t="shared" si="221"/>
        <v>2.3712200427808607</v>
      </c>
      <c r="AR361" s="62">
        <f t="shared" si="222"/>
        <v>118.56100213904304</v>
      </c>
      <c r="AS361" s="62">
        <f t="shared" si="223"/>
        <v>237.12200427808608</v>
      </c>
      <c r="AT361" s="62">
        <f t="shared" si="224"/>
        <v>-118.56100213904304</v>
      </c>
      <c r="AU361" s="62">
        <f t="shared" si="225"/>
        <v>355.68300641712915</v>
      </c>
      <c r="AV361" s="62">
        <f t="shared" si="226"/>
        <v>-474.24400855617216</v>
      </c>
      <c r="AW361" s="63">
        <f t="shared" si="237"/>
        <v>-118.56100213904301</v>
      </c>
      <c r="AX361" s="61" t="str">
        <f t="shared" ca="1" si="227"/>
        <v/>
      </c>
      <c r="AY361" s="69">
        <f t="shared" ca="1" si="238"/>
        <v>9861.8613074224286</v>
      </c>
      <c r="AZ361" s="51">
        <f t="shared" si="228"/>
        <v>829.92701497330131</v>
      </c>
      <c r="BA361" s="55">
        <f t="shared" ca="1" si="229"/>
        <v>8.3568838541352483E-2</v>
      </c>
      <c r="BB361" s="55">
        <f t="shared" ca="1" si="239"/>
        <v>-1.719730634899808</v>
      </c>
      <c r="BC361" s="64">
        <f t="shared" ca="1" si="230"/>
        <v>-187.50261411768315</v>
      </c>
      <c r="BE361" s="52" t="str">
        <f t="shared" ca="1" si="231"/>
        <v/>
      </c>
      <c r="BF361" s="52" t="str">
        <f t="shared" ca="1" si="232"/>
        <v/>
      </c>
      <c r="BG361" s="52">
        <f t="shared" ca="1" si="240"/>
        <v>5.5999999999999819</v>
      </c>
      <c r="BH361" s="52" t="str">
        <f t="shared" ca="1" si="241"/>
        <v/>
      </c>
    </row>
    <row r="362" spans="19:60">
      <c r="S362" s="68">
        <f t="shared" si="242"/>
        <v>7</v>
      </c>
      <c r="T362" s="69">
        <f t="shared" si="242"/>
        <v>2</v>
      </c>
      <c r="U362" s="70">
        <f t="shared" si="233"/>
        <v>3</v>
      </c>
      <c r="V362" s="68">
        <f t="shared" ref="V362:AA377" si="245">V361</f>
        <v>4</v>
      </c>
      <c r="W362" s="70">
        <f t="shared" si="245"/>
        <v>7</v>
      </c>
      <c r="X362" s="71">
        <f t="shared" si="245"/>
        <v>0.42857142857142855</v>
      </c>
      <c r="Y362" s="71">
        <f t="shared" si="245"/>
        <v>0.5</v>
      </c>
      <c r="Z362" s="69">
        <f t="shared" si="245"/>
        <v>10000</v>
      </c>
      <c r="AA362" s="69">
        <f t="shared" ca="1" si="245"/>
        <v>9931.0583880213599</v>
      </c>
      <c r="AB362" s="69">
        <f t="shared" ca="1" si="235"/>
        <v>-68.94161197864014</v>
      </c>
      <c r="AC362" s="69">
        <f t="shared" ca="1" si="236"/>
        <v>109.36631130634518</v>
      </c>
      <c r="AD362" s="73">
        <f t="shared" si="243"/>
        <v>5.4999999999999822</v>
      </c>
      <c r="AE362" s="69">
        <f t="shared" si="244"/>
        <v>0.70000000000000007</v>
      </c>
      <c r="AF362" s="69">
        <f t="shared" si="244"/>
        <v>6.3000000000000007</v>
      </c>
      <c r="AG362" s="78">
        <f t="shared" si="244"/>
        <v>200</v>
      </c>
      <c r="AH362" s="60">
        <f t="shared" si="244"/>
        <v>50</v>
      </c>
      <c r="AI362" s="60">
        <f t="shared" si="244"/>
        <v>315.00000000000006</v>
      </c>
      <c r="AJ362" s="60">
        <f t="shared" si="244"/>
        <v>10315</v>
      </c>
      <c r="AK362" s="60">
        <f t="shared" si="244"/>
        <v>348.94161197863974</v>
      </c>
      <c r="AL362" s="60">
        <f t="shared" si="244"/>
        <v>6.9788322395727951</v>
      </c>
      <c r="AM362" s="60">
        <f t="shared" ca="1" si="244"/>
        <v>-453.13869257757176</v>
      </c>
      <c r="AN362" s="60">
        <f t="shared" ca="1" si="244"/>
        <v>-453.13869257757176</v>
      </c>
      <c r="AO362" s="60">
        <f t="shared" ca="1" si="244"/>
        <v>453.13869257757176</v>
      </c>
      <c r="AP362" s="63">
        <f t="shared" si="220"/>
        <v>35</v>
      </c>
      <c r="AQ362" s="62">
        <f t="shared" si="221"/>
        <v>2.3961513162859673</v>
      </c>
      <c r="AR362" s="62">
        <f t="shared" si="222"/>
        <v>119.80756581429837</v>
      </c>
      <c r="AS362" s="62">
        <f t="shared" si="223"/>
        <v>239.61513162859674</v>
      </c>
      <c r="AT362" s="62">
        <f t="shared" si="224"/>
        <v>-119.80756581429837</v>
      </c>
      <c r="AU362" s="62">
        <f t="shared" si="225"/>
        <v>359.42269744289513</v>
      </c>
      <c r="AV362" s="62">
        <f t="shared" si="226"/>
        <v>-479.23026325719349</v>
      </c>
      <c r="AW362" s="63">
        <f t="shared" si="237"/>
        <v>-119.80756581429836</v>
      </c>
      <c r="AX362" s="61" t="str">
        <f t="shared" ca="1" si="227"/>
        <v/>
      </c>
      <c r="AY362" s="69">
        <f t="shared" ca="1" si="238"/>
        <v>9861.8613074224286</v>
      </c>
      <c r="AZ362" s="51">
        <f t="shared" si="228"/>
        <v>838.65296070008856</v>
      </c>
      <c r="BA362" s="55">
        <f t="shared" ca="1" si="229"/>
        <v>8.4447490683536269E-2</v>
      </c>
      <c r="BB362" s="55">
        <f t="shared" ca="1" si="239"/>
        <v>-1.7378120756941073</v>
      </c>
      <c r="BC362" s="64">
        <f t="shared" ca="1" si="230"/>
        <v>-188.7491777929385</v>
      </c>
      <c r="BE362" s="52" t="str">
        <f t="shared" ca="1" si="231"/>
        <v/>
      </c>
      <c r="BF362" s="52" t="str">
        <f t="shared" ca="1" si="232"/>
        <v/>
      </c>
      <c r="BG362" s="52">
        <f t="shared" ca="1" si="240"/>
        <v>5.4999999999999822</v>
      </c>
      <c r="BH362" s="52" t="str">
        <f t="shared" ca="1" si="241"/>
        <v/>
      </c>
    </row>
    <row r="363" spans="19:60">
      <c r="S363" s="68">
        <f t="shared" ref="S363:T378" si="246">S362</f>
        <v>7</v>
      </c>
      <c r="T363" s="69">
        <f t="shared" si="246"/>
        <v>2</v>
      </c>
      <c r="U363" s="70">
        <f t="shared" si="233"/>
        <v>3</v>
      </c>
      <c r="V363" s="68">
        <f t="shared" si="245"/>
        <v>4</v>
      </c>
      <c r="W363" s="70">
        <f t="shared" si="245"/>
        <v>7</v>
      </c>
      <c r="X363" s="71">
        <f t="shared" si="245"/>
        <v>0.42857142857142855</v>
      </c>
      <c r="Y363" s="71">
        <f t="shared" si="245"/>
        <v>0.5</v>
      </c>
      <c r="Z363" s="69">
        <f t="shared" si="245"/>
        <v>10000</v>
      </c>
      <c r="AA363" s="69">
        <f t="shared" ca="1" si="245"/>
        <v>9931.0583880213599</v>
      </c>
      <c r="AB363" s="69">
        <f t="shared" ca="1" si="235"/>
        <v>-68.94161197864014</v>
      </c>
      <c r="AC363" s="69">
        <f t="shared" ca="1" si="236"/>
        <v>109.36631130634518</v>
      </c>
      <c r="AD363" s="73">
        <f t="shared" si="243"/>
        <v>5.3999999999999826</v>
      </c>
      <c r="AE363" s="69">
        <f t="shared" ref="AE363:AO378" si="247">AE362</f>
        <v>0.70000000000000007</v>
      </c>
      <c r="AF363" s="69">
        <f t="shared" si="247"/>
        <v>6.3000000000000007</v>
      </c>
      <c r="AG363" s="78">
        <f t="shared" si="247"/>
        <v>200</v>
      </c>
      <c r="AH363" s="60">
        <f t="shared" si="247"/>
        <v>50</v>
      </c>
      <c r="AI363" s="60">
        <f t="shared" si="247"/>
        <v>315.00000000000006</v>
      </c>
      <c r="AJ363" s="60">
        <f t="shared" si="247"/>
        <v>10315</v>
      </c>
      <c r="AK363" s="60">
        <f t="shared" si="247"/>
        <v>348.94161197863974</v>
      </c>
      <c r="AL363" s="60">
        <f t="shared" si="247"/>
        <v>6.9788322395727951</v>
      </c>
      <c r="AM363" s="60">
        <f t="shared" ca="1" si="247"/>
        <v>-453.13869257757176</v>
      </c>
      <c r="AN363" s="60">
        <f t="shared" ca="1" si="247"/>
        <v>-453.13869257757176</v>
      </c>
      <c r="AO363" s="60">
        <f t="shared" ca="1" si="247"/>
        <v>453.13869257757176</v>
      </c>
      <c r="AP363" s="63">
        <f t="shared" si="220"/>
        <v>35</v>
      </c>
      <c r="AQ363" s="62">
        <f t="shared" si="221"/>
        <v>2.4220059702912629</v>
      </c>
      <c r="AR363" s="62">
        <f t="shared" si="222"/>
        <v>121.10029851456315</v>
      </c>
      <c r="AS363" s="62">
        <f t="shared" si="223"/>
        <v>242.2005970291263</v>
      </c>
      <c r="AT363" s="62">
        <f t="shared" si="224"/>
        <v>-121.10029851456315</v>
      </c>
      <c r="AU363" s="62">
        <f t="shared" si="225"/>
        <v>363.30089554368942</v>
      </c>
      <c r="AV363" s="62">
        <f t="shared" si="226"/>
        <v>-484.4011940582526</v>
      </c>
      <c r="AW363" s="63">
        <f t="shared" si="237"/>
        <v>-121.10029851456318</v>
      </c>
      <c r="AX363" s="61" t="str">
        <f t="shared" ca="1" si="227"/>
        <v/>
      </c>
      <c r="AY363" s="69">
        <f t="shared" ca="1" si="238"/>
        <v>9861.8613074224286</v>
      </c>
      <c r="AZ363" s="51">
        <f t="shared" si="228"/>
        <v>847.70208960194202</v>
      </c>
      <c r="BA363" s="55">
        <f t="shared" ca="1" si="229"/>
        <v>8.5358685497652798E-2</v>
      </c>
      <c r="BB363" s="55">
        <f t="shared" ca="1" si="239"/>
        <v>-1.7565631994807884</v>
      </c>
      <c r="BC363" s="64">
        <f t="shared" ca="1" si="230"/>
        <v>-190.04191049320332</v>
      </c>
      <c r="BE363" s="52" t="str">
        <f t="shared" ca="1" si="231"/>
        <v/>
      </c>
      <c r="BF363" s="52" t="str">
        <f t="shared" ca="1" si="232"/>
        <v/>
      </c>
      <c r="BG363" s="52">
        <f t="shared" ca="1" si="240"/>
        <v>5.3999999999999826</v>
      </c>
      <c r="BH363" s="52" t="str">
        <f t="shared" ca="1" si="241"/>
        <v/>
      </c>
    </row>
    <row r="364" spans="19:60">
      <c r="S364" s="68">
        <f t="shared" si="246"/>
        <v>7</v>
      </c>
      <c r="T364" s="69">
        <f t="shared" si="246"/>
        <v>2</v>
      </c>
      <c r="U364" s="70">
        <f t="shared" si="233"/>
        <v>3</v>
      </c>
      <c r="V364" s="68">
        <f t="shared" si="245"/>
        <v>4</v>
      </c>
      <c r="W364" s="70">
        <f t="shared" si="245"/>
        <v>7</v>
      </c>
      <c r="X364" s="71">
        <f t="shared" si="245"/>
        <v>0.42857142857142855</v>
      </c>
      <c r="Y364" s="71">
        <f t="shared" si="245"/>
        <v>0.5</v>
      </c>
      <c r="Z364" s="69">
        <f t="shared" si="245"/>
        <v>10000</v>
      </c>
      <c r="AA364" s="69">
        <f t="shared" ca="1" si="245"/>
        <v>9931.0583880213599</v>
      </c>
      <c r="AB364" s="69">
        <f t="shared" ca="1" si="235"/>
        <v>-68.94161197864014</v>
      </c>
      <c r="AC364" s="69">
        <f t="shared" ca="1" si="236"/>
        <v>109.36631130634518</v>
      </c>
      <c r="AD364" s="73">
        <f t="shared" si="243"/>
        <v>5.2999999999999829</v>
      </c>
      <c r="AE364" s="69">
        <f t="shared" si="247"/>
        <v>0.70000000000000007</v>
      </c>
      <c r="AF364" s="69">
        <f t="shared" si="247"/>
        <v>6.3000000000000007</v>
      </c>
      <c r="AG364" s="78">
        <f t="shared" si="247"/>
        <v>200</v>
      </c>
      <c r="AH364" s="60">
        <f t="shared" si="247"/>
        <v>50</v>
      </c>
      <c r="AI364" s="60">
        <f t="shared" si="247"/>
        <v>315.00000000000006</v>
      </c>
      <c r="AJ364" s="60">
        <f t="shared" si="247"/>
        <v>10315</v>
      </c>
      <c r="AK364" s="60">
        <f t="shared" si="247"/>
        <v>348.94161197863974</v>
      </c>
      <c r="AL364" s="60">
        <f t="shared" si="247"/>
        <v>6.9788322395727951</v>
      </c>
      <c r="AM364" s="60">
        <f t="shared" ca="1" si="247"/>
        <v>-453.13869257757176</v>
      </c>
      <c r="AN364" s="60">
        <f t="shared" ca="1" si="247"/>
        <v>-453.13869257757176</v>
      </c>
      <c r="AO364" s="60">
        <f t="shared" ca="1" si="247"/>
        <v>453.13869257757176</v>
      </c>
      <c r="AP364" s="63">
        <f t="shared" si="220"/>
        <v>35</v>
      </c>
      <c r="AQ364" s="62">
        <f t="shared" si="221"/>
        <v>2.4488362716175134</v>
      </c>
      <c r="AR364" s="62">
        <f t="shared" si="222"/>
        <v>122.44181358087567</v>
      </c>
      <c r="AS364" s="62">
        <f t="shared" si="223"/>
        <v>244.88362716175135</v>
      </c>
      <c r="AT364" s="62">
        <f t="shared" si="224"/>
        <v>-122.44181358087567</v>
      </c>
      <c r="AU364" s="62">
        <f t="shared" si="225"/>
        <v>367.32544074262705</v>
      </c>
      <c r="AV364" s="62">
        <f t="shared" si="226"/>
        <v>-489.7672543235027</v>
      </c>
      <c r="AW364" s="63">
        <f t="shared" si="237"/>
        <v>-122.44181358087565</v>
      </c>
      <c r="AX364" s="61" t="str">
        <f t="shared" ca="1" si="227"/>
        <v/>
      </c>
      <c r="AY364" s="69">
        <f t="shared" ca="1" si="238"/>
        <v>9861.8613074224286</v>
      </c>
      <c r="AZ364" s="51">
        <f t="shared" si="228"/>
        <v>857.09269506612975</v>
      </c>
      <c r="BA364" s="55">
        <f t="shared" ca="1" si="229"/>
        <v>8.6304265021735993E-2</v>
      </c>
      <c r="BB364" s="55">
        <f t="shared" ca="1" si="239"/>
        <v>-1.7760219128443244</v>
      </c>
      <c r="BC364" s="64">
        <f t="shared" ca="1" si="230"/>
        <v>-191.38342555951579</v>
      </c>
      <c r="BE364" s="52" t="str">
        <f t="shared" ca="1" si="231"/>
        <v/>
      </c>
      <c r="BF364" s="52" t="str">
        <f t="shared" ca="1" si="232"/>
        <v/>
      </c>
      <c r="BG364" s="52">
        <f t="shared" ca="1" si="240"/>
        <v>5.2999999999999829</v>
      </c>
      <c r="BH364" s="52" t="str">
        <f t="shared" ca="1" si="241"/>
        <v/>
      </c>
    </row>
    <row r="365" spans="19:60">
      <c r="S365" s="68">
        <f t="shared" si="246"/>
        <v>7</v>
      </c>
      <c r="T365" s="69">
        <f t="shared" si="246"/>
        <v>2</v>
      </c>
      <c r="U365" s="70">
        <f t="shared" si="233"/>
        <v>3</v>
      </c>
      <c r="V365" s="68">
        <f t="shared" si="245"/>
        <v>4</v>
      </c>
      <c r="W365" s="70">
        <f t="shared" si="245"/>
        <v>7</v>
      </c>
      <c r="X365" s="71">
        <f t="shared" si="245"/>
        <v>0.42857142857142855</v>
      </c>
      <c r="Y365" s="71">
        <f t="shared" si="245"/>
        <v>0.5</v>
      </c>
      <c r="Z365" s="69">
        <f t="shared" si="245"/>
        <v>10000</v>
      </c>
      <c r="AA365" s="69">
        <f t="shared" ca="1" si="245"/>
        <v>9931.0583880213599</v>
      </c>
      <c r="AB365" s="69">
        <f t="shared" ca="1" si="235"/>
        <v>-68.94161197864014</v>
      </c>
      <c r="AC365" s="69">
        <f t="shared" ca="1" si="236"/>
        <v>109.36631130634518</v>
      </c>
      <c r="AD365" s="73">
        <f t="shared" si="243"/>
        <v>5.1999999999999833</v>
      </c>
      <c r="AE365" s="69">
        <f t="shared" si="247"/>
        <v>0.70000000000000007</v>
      </c>
      <c r="AF365" s="69">
        <f t="shared" si="247"/>
        <v>6.3000000000000007</v>
      </c>
      <c r="AG365" s="78">
        <f t="shared" si="247"/>
        <v>200</v>
      </c>
      <c r="AH365" s="60">
        <f t="shared" si="247"/>
        <v>50</v>
      </c>
      <c r="AI365" s="60">
        <f t="shared" si="247"/>
        <v>315.00000000000006</v>
      </c>
      <c r="AJ365" s="60">
        <f t="shared" si="247"/>
        <v>10315</v>
      </c>
      <c r="AK365" s="60">
        <f t="shared" si="247"/>
        <v>348.94161197863974</v>
      </c>
      <c r="AL365" s="60">
        <f t="shared" si="247"/>
        <v>6.9788322395727951</v>
      </c>
      <c r="AM365" s="60">
        <f t="shared" ca="1" si="247"/>
        <v>-453.13869257757176</v>
      </c>
      <c r="AN365" s="60">
        <f t="shared" ca="1" si="247"/>
        <v>-453.13869257757176</v>
      </c>
      <c r="AO365" s="60">
        <f t="shared" ca="1" si="247"/>
        <v>453.13869257757176</v>
      </c>
      <c r="AP365" s="63">
        <f t="shared" si="220"/>
        <v>35</v>
      </c>
      <c r="AQ365" s="62">
        <f t="shared" si="221"/>
        <v>2.4766985076101578</v>
      </c>
      <c r="AR365" s="62">
        <f t="shared" si="222"/>
        <v>123.83492538050788</v>
      </c>
      <c r="AS365" s="62">
        <f t="shared" si="223"/>
        <v>247.66985076101577</v>
      </c>
      <c r="AT365" s="62">
        <f t="shared" si="224"/>
        <v>-123.83492538050788</v>
      </c>
      <c r="AU365" s="62">
        <f t="shared" si="225"/>
        <v>371.50477614152362</v>
      </c>
      <c r="AV365" s="62">
        <f t="shared" si="226"/>
        <v>-495.33970152203153</v>
      </c>
      <c r="AW365" s="63">
        <f t="shared" si="237"/>
        <v>-123.83492538050791</v>
      </c>
      <c r="AX365" s="61" t="str">
        <f t="shared" ca="1" si="227"/>
        <v/>
      </c>
      <c r="AY365" s="69">
        <f t="shared" ca="1" si="238"/>
        <v>9861.8613074224286</v>
      </c>
      <c r="AZ365" s="51">
        <f t="shared" si="228"/>
        <v>866.84447766355515</v>
      </c>
      <c r="BA365" s="55">
        <f t="shared" ca="1" si="229"/>
        <v>8.7286212989053133E-2</v>
      </c>
      <c r="BB365" s="55">
        <f t="shared" ca="1" si="239"/>
        <v>-1.7962290382603052</v>
      </c>
      <c r="BC365" s="64">
        <f t="shared" ca="1" si="230"/>
        <v>-192.77653735914805</v>
      </c>
      <c r="BE365" s="52" t="str">
        <f t="shared" ca="1" si="231"/>
        <v/>
      </c>
      <c r="BF365" s="52" t="str">
        <f t="shared" ca="1" si="232"/>
        <v/>
      </c>
      <c r="BG365" s="52">
        <f t="shared" ca="1" si="240"/>
        <v>5.1999999999999833</v>
      </c>
      <c r="BH365" s="52" t="str">
        <f t="shared" ca="1" si="241"/>
        <v/>
      </c>
    </row>
    <row r="366" spans="19:60">
      <c r="S366" s="68">
        <f t="shared" si="246"/>
        <v>7</v>
      </c>
      <c r="T366" s="69">
        <f t="shared" si="246"/>
        <v>2</v>
      </c>
      <c r="U366" s="70">
        <f t="shared" si="233"/>
        <v>3</v>
      </c>
      <c r="V366" s="68">
        <f t="shared" si="245"/>
        <v>4</v>
      </c>
      <c r="W366" s="70">
        <f t="shared" si="245"/>
        <v>7</v>
      </c>
      <c r="X366" s="71">
        <f t="shared" si="245"/>
        <v>0.42857142857142855</v>
      </c>
      <c r="Y366" s="71">
        <f t="shared" si="245"/>
        <v>0.5</v>
      </c>
      <c r="Z366" s="69">
        <f t="shared" si="245"/>
        <v>10000</v>
      </c>
      <c r="AA366" s="69">
        <f t="shared" ca="1" si="245"/>
        <v>9931.0583880213599</v>
      </c>
      <c r="AB366" s="69">
        <f t="shared" ca="1" si="235"/>
        <v>-68.94161197864014</v>
      </c>
      <c r="AC366" s="69">
        <f t="shared" ca="1" si="236"/>
        <v>109.36631130634518</v>
      </c>
      <c r="AD366" s="73">
        <f t="shared" si="243"/>
        <v>5.0999999999999837</v>
      </c>
      <c r="AE366" s="69">
        <f t="shared" si="247"/>
        <v>0.70000000000000007</v>
      </c>
      <c r="AF366" s="69">
        <f t="shared" si="247"/>
        <v>6.3000000000000007</v>
      </c>
      <c r="AG366" s="78">
        <f t="shared" si="247"/>
        <v>200</v>
      </c>
      <c r="AH366" s="60">
        <f t="shared" si="247"/>
        <v>50</v>
      </c>
      <c r="AI366" s="60">
        <f t="shared" si="247"/>
        <v>315.00000000000006</v>
      </c>
      <c r="AJ366" s="60">
        <f t="shared" si="247"/>
        <v>10315</v>
      </c>
      <c r="AK366" s="60">
        <f t="shared" si="247"/>
        <v>348.94161197863974</v>
      </c>
      <c r="AL366" s="60">
        <f t="shared" si="247"/>
        <v>6.9788322395727951</v>
      </c>
      <c r="AM366" s="60">
        <f t="shared" ca="1" si="247"/>
        <v>-453.13869257757176</v>
      </c>
      <c r="AN366" s="60">
        <f t="shared" ca="1" si="247"/>
        <v>-453.13869257757176</v>
      </c>
      <c r="AO366" s="60">
        <f t="shared" ca="1" si="247"/>
        <v>453.13869257757176</v>
      </c>
      <c r="AP366" s="63">
        <f t="shared" si="220"/>
        <v>35</v>
      </c>
      <c r="AQ366" s="62">
        <f t="shared" si="221"/>
        <v>2.505653380308396</v>
      </c>
      <c r="AR366" s="62">
        <f t="shared" si="222"/>
        <v>125.2826690154198</v>
      </c>
      <c r="AS366" s="62">
        <f t="shared" si="223"/>
        <v>250.5653380308396</v>
      </c>
      <c r="AT366" s="62">
        <f t="shared" si="224"/>
        <v>-125.2826690154198</v>
      </c>
      <c r="AU366" s="62">
        <f t="shared" si="225"/>
        <v>375.8480070462594</v>
      </c>
      <c r="AV366" s="62">
        <f t="shared" si="226"/>
        <v>-501.1306760616792</v>
      </c>
      <c r="AW366" s="63">
        <f t="shared" si="237"/>
        <v>-125.2826690154198</v>
      </c>
      <c r="AX366" s="61" t="str">
        <f t="shared" ca="1" si="227"/>
        <v/>
      </c>
      <c r="AY366" s="69">
        <f t="shared" ca="1" si="238"/>
        <v>9861.8613074224286</v>
      </c>
      <c r="AZ366" s="51">
        <f t="shared" si="228"/>
        <v>876.97868310793865</v>
      </c>
      <c r="BA366" s="55">
        <f t="shared" ca="1" si="229"/>
        <v>8.8306668719794507E-2</v>
      </c>
      <c r="BB366" s="55">
        <f t="shared" ca="1" si="239"/>
        <v>-1.8172285999671076</v>
      </c>
      <c r="BC366" s="64">
        <f t="shared" ca="1" si="230"/>
        <v>-194.22428099405994</v>
      </c>
      <c r="BE366" s="52" t="str">
        <f t="shared" ca="1" si="231"/>
        <v/>
      </c>
      <c r="BF366" s="52" t="str">
        <f t="shared" ca="1" si="232"/>
        <v/>
      </c>
      <c r="BG366" s="52">
        <f t="shared" ca="1" si="240"/>
        <v>5.0999999999999837</v>
      </c>
      <c r="BH366" s="52" t="str">
        <f t="shared" ca="1" si="241"/>
        <v/>
      </c>
    </row>
    <row r="367" spans="19:60">
      <c r="S367" s="68">
        <f t="shared" si="246"/>
        <v>7</v>
      </c>
      <c r="T367" s="69">
        <f t="shared" si="246"/>
        <v>2</v>
      </c>
      <c r="U367" s="70">
        <f t="shared" si="233"/>
        <v>3</v>
      </c>
      <c r="V367" s="68">
        <f t="shared" si="245"/>
        <v>4</v>
      </c>
      <c r="W367" s="70">
        <f t="shared" si="245"/>
        <v>7</v>
      </c>
      <c r="X367" s="71">
        <f t="shared" si="245"/>
        <v>0.42857142857142855</v>
      </c>
      <c r="Y367" s="71">
        <f t="shared" si="245"/>
        <v>0.5</v>
      </c>
      <c r="Z367" s="69">
        <f t="shared" si="245"/>
        <v>10000</v>
      </c>
      <c r="AA367" s="69">
        <f t="shared" ca="1" si="245"/>
        <v>9931.0583880213599</v>
      </c>
      <c r="AB367" s="69">
        <f t="shared" ca="1" si="235"/>
        <v>-68.94161197864014</v>
      </c>
      <c r="AC367" s="69">
        <f t="shared" ca="1" si="236"/>
        <v>109.36631130634518</v>
      </c>
      <c r="AD367" s="73">
        <f t="shared" si="243"/>
        <v>4.999999999999984</v>
      </c>
      <c r="AE367" s="69">
        <f t="shared" si="247"/>
        <v>0.70000000000000007</v>
      </c>
      <c r="AF367" s="69">
        <f t="shared" si="247"/>
        <v>6.3000000000000007</v>
      </c>
      <c r="AG367" s="78">
        <f t="shared" si="247"/>
        <v>200</v>
      </c>
      <c r="AH367" s="60">
        <f t="shared" si="247"/>
        <v>50</v>
      </c>
      <c r="AI367" s="60">
        <f t="shared" si="247"/>
        <v>315.00000000000006</v>
      </c>
      <c r="AJ367" s="60">
        <f t="shared" si="247"/>
        <v>10315</v>
      </c>
      <c r="AK367" s="60">
        <f t="shared" si="247"/>
        <v>348.94161197863974</v>
      </c>
      <c r="AL367" s="60">
        <f t="shared" si="247"/>
        <v>6.9788322395727951</v>
      </c>
      <c r="AM367" s="60">
        <f t="shared" ca="1" si="247"/>
        <v>-453.13869257757176</v>
      </c>
      <c r="AN367" s="60">
        <f t="shared" ca="1" si="247"/>
        <v>-453.13869257757176</v>
      </c>
      <c r="AO367" s="60">
        <f t="shared" ca="1" si="247"/>
        <v>453.13869257757176</v>
      </c>
      <c r="AP367" s="63">
        <f t="shared" si="220"/>
        <v>35</v>
      </c>
      <c r="AQ367" s="62">
        <f t="shared" si="221"/>
        <v>2.5357664479145638</v>
      </c>
      <c r="AR367" s="62">
        <f t="shared" si="222"/>
        <v>126.78832239572819</v>
      </c>
      <c r="AS367" s="62">
        <f t="shared" si="223"/>
        <v>253.57664479145637</v>
      </c>
      <c r="AT367" s="62">
        <f t="shared" si="224"/>
        <v>-126.78832239572819</v>
      </c>
      <c r="AU367" s="62">
        <f t="shared" si="225"/>
        <v>380.36496718718456</v>
      </c>
      <c r="AV367" s="62">
        <f t="shared" si="226"/>
        <v>-507.15328958291275</v>
      </c>
      <c r="AW367" s="63">
        <f t="shared" si="237"/>
        <v>-126.78832239572819</v>
      </c>
      <c r="AX367" s="61" t="str">
        <f t="shared" ca="1" si="227"/>
        <v/>
      </c>
      <c r="AY367" s="69">
        <f t="shared" ca="1" si="238"/>
        <v>9861.8613074224286</v>
      </c>
      <c r="AZ367" s="51">
        <f t="shared" si="228"/>
        <v>887.51825677009731</v>
      </c>
      <c r="BA367" s="55">
        <f t="shared" ca="1" si="229"/>
        <v>8.93679426797655E-2</v>
      </c>
      <c r="BB367" s="55">
        <f t="shared" ca="1" si="239"/>
        <v>-1.8390681441421826</v>
      </c>
      <c r="BC367" s="64">
        <f t="shared" ca="1" si="230"/>
        <v>-195.72993437436833</v>
      </c>
      <c r="BE367" s="52" t="str">
        <f t="shared" ca="1" si="231"/>
        <v/>
      </c>
      <c r="BF367" s="52" t="str">
        <f t="shared" ca="1" si="232"/>
        <v/>
      </c>
      <c r="BG367" s="52">
        <f t="shared" ca="1" si="240"/>
        <v>4.999999999999984</v>
      </c>
      <c r="BH367" s="52" t="str">
        <f t="shared" ca="1" si="241"/>
        <v/>
      </c>
    </row>
    <row r="368" spans="19:60">
      <c r="S368" s="68">
        <f t="shared" si="246"/>
        <v>7</v>
      </c>
      <c r="T368" s="69">
        <f t="shared" si="246"/>
        <v>2</v>
      </c>
      <c r="U368" s="70">
        <f t="shared" si="233"/>
        <v>3</v>
      </c>
      <c r="V368" s="68">
        <f t="shared" si="245"/>
        <v>4</v>
      </c>
      <c r="W368" s="70">
        <f t="shared" si="245"/>
        <v>7</v>
      </c>
      <c r="X368" s="71">
        <f t="shared" si="245"/>
        <v>0.42857142857142855</v>
      </c>
      <c r="Y368" s="71">
        <f t="shared" si="245"/>
        <v>0.5</v>
      </c>
      <c r="Z368" s="69">
        <f t="shared" si="245"/>
        <v>10000</v>
      </c>
      <c r="AA368" s="69">
        <f t="shared" ca="1" si="245"/>
        <v>9931.0583880213599</v>
      </c>
      <c r="AB368" s="69">
        <f t="shared" ca="1" si="235"/>
        <v>-68.94161197864014</v>
      </c>
      <c r="AC368" s="69">
        <f t="shared" ca="1" si="236"/>
        <v>109.36631130634518</v>
      </c>
      <c r="AD368" s="73">
        <f t="shared" si="243"/>
        <v>4.8999999999999844</v>
      </c>
      <c r="AE368" s="69">
        <f t="shared" si="247"/>
        <v>0.70000000000000007</v>
      </c>
      <c r="AF368" s="69">
        <f t="shared" si="247"/>
        <v>6.3000000000000007</v>
      </c>
      <c r="AG368" s="78">
        <f t="shared" si="247"/>
        <v>200</v>
      </c>
      <c r="AH368" s="60">
        <f t="shared" si="247"/>
        <v>50</v>
      </c>
      <c r="AI368" s="60">
        <f t="shared" si="247"/>
        <v>315.00000000000006</v>
      </c>
      <c r="AJ368" s="60">
        <f t="shared" si="247"/>
        <v>10315</v>
      </c>
      <c r="AK368" s="60">
        <f t="shared" si="247"/>
        <v>348.94161197863974</v>
      </c>
      <c r="AL368" s="60">
        <f t="shared" si="247"/>
        <v>6.9788322395727951</v>
      </c>
      <c r="AM368" s="60">
        <f t="shared" ca="1" si="247"/>
        <v>-453.13869257757176</v>
      </c>
      <c r="AN368" s="60">
        <f t="shared" ca="1" si="247"/>
        <v>-453.13869257757176</v>
      </c>
      <c r="AO368" s="60">
        <f t="shared" ca="1" si="247"/>
        <v>453.13869257757176</v>
      </c>
      <c r="AP368" s="63">
        <f t="shared" si="220"/>
        <v>35</v>
      </c>
      <c r="AQ368" s="62">
        <f t="shared" si="221"/>
        <v>2.5671086203209836</v>
      </c>
      <c r="AR368" s="62">
        <f t="shared" si="222"/>
        <v>128.35543101604918</v>
      </c>
      <c r="AS368" s="62">
        <f t="shared" si="223"/>
        <v>256.71086203209836</v>
      </c>
      <c r="AT368" s="62">
        <f t="shared" si="224"/>
        <v>-128.35543101604918</v>
      </c>
      <c r="AU368" s="62">
        <f t="shared" si="225"/>
        <v>385.06629304814754</v>
      </c>
      <c r="AV368" s="62">
        <f t="shared" si="226"/>
        <v>-513.42172406419672</v>
      </c>
      <c r="AW368" s="63">
        <f t="shared" si="237"/>
        <v>-128.35543101604918</v>
      </c>
      <c r="AX368" s="61" t="str">
        <f t="shared" ca="1" si="227"/>
        <v/>
      </c>
      <c r="AY368" s="69">
        <f t="shared" ca="1" si="238"/>
        <v>9861.8613074224286</v>
      </c>
      <c r="AZ368" s="51">
        <f t="shared" si="228"/>
        <v>898.48801711234432</v>
      </c>
      <c r="BA368" s="55">
        <f t="shared" ca="1" si="229"/>
        <v>9.047253394422515E-2</v>
      </c>
      <c r="BB368" s="55">
        <f t="shared" ca="1" si="239"/>
        <v>-1.8617990982835875</v>
      </c>
      <c r="BC368" s="64">
        <f t="shared" ca="1" si="230"/>
        <v>-197.29704299468932</v>
      </c>
      <c r="BE368" s="52" t="str">
        <f t="shared" ca="1" si="231"/>
        <v/>
      </c>
      <c r="BF368" s="52" t="str">
        <f t="shared" ca="1" si="232"/>
        <v/>
      </c>
      <c r="BG368" s="52">
        <f t="shared" ca="1" si="240"/>
        <v>4.8999999999999844</v>
      </c>
      <c r="BH368" s="52" t="str">
        <f t="shared" ca="1" si="241"/>
        <v/>
      </c>
    </row>
    <row r="369" spans="19:60">
      <c r="S369" s="68">
        <f t="shared" si="246"/>
        <v>7</v>
      </c>
      <c r="T369" s="69">
        <f t="shared" si="246"/>
        <v>2</v>
      </c>
      <c r="U369" s="70">
        <f t="shared" si="233"/>
        <v>3</v>
      </c>
      <c r="V369" s="68">
        <f t="shared" si="245"/>
        <v>4</v>
      </c>
      <c r="W369" s="70">
        <f t="shared" si="245"/>
        <v>7</v>
      </c>
      <c r="X369" s="71">
        <f t="shared" si="245"/>
        <v>0.42857142857142855</v>
      </c>
      <c r="Y369" s="71">
        <f t="shared" si="245"/>
        <v>0.5</v>
      </c>
      <c r="Z369" s="69">
        <f t="shared" si="245"/>
        <v>10000</v>
      </c>
      <c r="AA369" s="69">
        <f t="shared" ca="1" si="245"/>
        <v>9931.0583880213599</v>
      </c>
      <c r="AB369" s="69">
        <f t="shared" ca="1" si="235"/>
        <v>-68.94161197864014</v>
      </c>
      <c r="AC369" s="69">
        <f t="shared" ca="1" si="236"/>
        <v>109.36631130634518</v>
      </c>
      <c r="AD369" s="73">
        <f t="shared" si="243"/>
        <v>4.7999999999999847</v>
      </c>
      <c r="AE369" s="69">
        <f t="shared" si="247"/>
        <v>0.70000000000000007</v>
      </c>
      <c r="AF369" s="69">
        <f t="shared" si="247"/>
        <v>6.3000000000000007</v>
      </c>
      <c r="AG369" s="78">
        <f t="shared" si="247"/>
        <v>200</v>
      </c>
      <c r="AH369" s="60">
        <f t="shared" si="247"/>
        <v>50</v>
      </c>
      <c r="AI369" s="60">
        <f t="shared" si="247"/>
        <v>315.00000000000006</v>
      </c>
      <c r="AJ369" s="60">
        <f t="shared" si="247"/>
        <v>10315</v>
      </c>
      <c r="AK369" s="60">
        <f t="shared" si="247"/>
        <v>348.94161197863974</v>
      </c>
      <c r="AL369" s="60">
        <f t="shared" si="247"/>
        <v>6.9788322395727951</v>
      </c>
      <c r="AM369" s="60">
        <f t="shared" ca="1" si="247"/>
        <v>-453.13869257757176</v>
      </c>
      <c r="AN369" s="60">
        <f t="shared" ca="1" si="247"/>
        <v>-453.13869257757176</v>
      </c>
      <c r="AO369" s="60">
        <f t="shared" ca="1" si="247"/>
        <v>453.13869257757176</v>
      </c>
      <c r="AP369" s="63">
        <f t="shared" si="220"/>
        <v>35</v>
      </c>
      <c r="AQ369" s="62">
        <f t="shared" si="221"/>
        <v>2.5997567165776707</v>
      </c>
      <c r="AR369" s="62">
        <f t="shared" si="222"/>
        <v>129.98783582888353</v>
      </c>
      <c r="AS369" s="62">
        <f t="shared" si="223"/>
        <v>259.97567165776707</v>
      </c>
      <c r="AT369" s="62">
        <f t="shared" si="224"/>
        <v>-129.98783582888353</v>
      </c>
      <c r="AU369" s="62">
        <f t="shared" si="225"/>
        <v>389.9635074866506</v>
      </c>
      <c r="AV369" s="62">
        <f t="shared" si="226"/>
        <v>-519.95134331553413</v>
      </c>
      <c r="AW369" s="63">
        <f t="shared" si="237"/>
        <v>-129.98783582888353</v>
      </c>
      <c r="AX369" s="61" t="str">
        <f t="shared" ca="1" si="227"/>
        <v/>
      </c>
      <c r="AY369" s="69">
        <f t="shared" ca="1" si="238"/>
        <v>9861.8613074224286</v>
      </c>
      <c r="AZ369" s="51">
        <f t="shared" si="228"/>
        <v>909.91485080218467</v>
      </c>
      <c r="BA369" s="55">
        <f t="shared" ca="1" si="229"/>
        <v>9.1623149844703905E-2</v>
      </c>
      <c r="BB369" s="55">
        <f t="shared" ca="1" si="239"/>
        <v>-1.8854771755142172</v>
      </c>
      <c r="BC369" s="64">
        <f t="shared" ca="1" si="230"/>
        <v>-198.92944780752367</v>
      </c>
      <c r="BE369" s="52" t="str">
        <f t="shared" ca="1" si="231"/>
        <v/>
      </c>
      <c r="BF369" s="52" t="str">
        <f t="shared" ca="1" si="232"/>
        <v/>
      </c>
      <c r="BG369" s="52">
        <f t="shared" ca="1" si="240"/>
        <v>4.7999999999999847</v>
      </c>
      <c r="BH369" s="52" t="str">
        <f t="shared" ca="1" si="241"/>
        <v/>
      </c>
    </row>
    <row r="370" spans="19:60">
      <c r="S370" s="68">
        <f t="shared" si="246"/>
        <v>7</v>
      </c>
      <c r="T370" s="69">
        <f t="shared" si="246"/>
        <v>2</v>
      </c>
      <c r="U370" s="70">
        <f t="shared" si="233"/>
        <v>3</v>
      </c>
      <c r="V370" s="68">
        <f t="shared" si="245"/>
        <v>4</v>
      </c>
      <c r="W370" s="70">
        <f t="shared" si="245"/>
        <v>7</v>
      </c>
      <c r="X370" s="71">
        <f t="shared" si="245"/>
        <v>0.42857142857142855</v>
      </c>
      <c r="Y370" s="71">
        <f t="shared" si="245"/>
        <v>0.5</v>
      </c>
      <c r="Z370" s="69">
        <f t="shared" si="245"/>
        <v>10000</v>
      </c>
      <c r="AA370" s="69">
        <f t="shared" ca="1" si="245"/>
        <v>9931.0583880213599</v>
      </c>
      <c r="AB370" s="69">
        <f t="shared" ca="1" si="235"/>
        <v>-68.94161197864014</v>
      </c>
      <c r="AC370" s="69">
        <f t="shared" ca="1" si="236"/>
        <v>109.36631130634518</v>
      </c>
      <c r="AD370" s="73">
        <f t="shared" si="243"/>
        <v>4.6999999999999851</v>
      </c>
      <c r="AE370" s="69">
        <f t="shared" si="247"/>
        <v>0.70000000000000007</v>
      </c>
      <c r="AF370" s="69">
        <f t="shared" si="247"/>
        <v>6.3000000000000007</v>
      </c>
      <c r="AG370" s="78">
        <f t="shared" si="247"/>
        <v>200</v>
      </c>
      <c r="AH370" s="60">
        <f t="shared" si="247"/>
        <v>50</v>
      </c>
      <c r="AI370" s="60">
        <f t="shared" si="247"/>
        <v>315.00000000000006</v>
      </c>
      <c r="AJ370" s="60">
        <f t="shared" si="247"/>
        <v>10315</v>
      </c>
      <c r="AK370" s="60">
        <f t="shared" si="247"/>
        <v>348.94161197863974</v>
      </c>
      <c r="AL370" s="60">
        <f t="shared" si="247"/>
        <v>6.9788322395727951</v>
      </c>
      <c r="AM370" s="60">
        <f t="shared" ca="1" si="247"/>
        <v>-453.13869257757176</v>
      </c>
      <c r="AN370" s="60">
        <f t="shared" ca="1" si="247"/>
        <v>-453.13869257757176</v>
      </c>
      <c r="AO370" s="60">
        <f t="shared" ca="1" si="247"/>
        <v>453.13869257757176</v>
      </c>
      <c r="AP370" s="63">
        <f t="shared" si="220"/>
        <v>35</v>
      </c>
      <c r="AQ370" s="62">
        <f t="shared" si="221"/>
        <v>2.6337940935261317</v>
      </c>
      <c r="AR370" s="62">
        <f t="shared" si="222"/>
        <v>131.68970467630658</v>
      </c>
      <c r="AS370" s="62">
        <f t="shared" si="223"/>
        <v>263.37940935261315</v>
      </c>
      <c r="AT370" s="62">
        <f t="shared" si="224"/>
        <v>-131.68970467630658</v>
      </c>
      <c r="AU370" s="62">
        <f t="shared" si="225"/>
        <v>395.06911402891973</v>
      </c>
      <c r="AV370" s="62">
        <f t="shared" si="226"/>
        <v>-526.7588187052263</v>
      </c>
      <c r="AW370" s="63">
        <f t="shared" si="237"/>
        <v>-131.68970467630658</v>
      </c>
      <c r="AX370" s="61" t="str">
        <f t="shared" ca="1" si="227"/>
        <v/>
      </c>
      <c r="AY370" s="69">
        <f t="shared" ca="1" si="238"/>
        <v>9861.8613074224286</v>
      </c>
      <c r="AZ370" s="51">
        <f t="shared" si="228"/>
        <v>921.82793273414609</v>
      </c>
      <c r="BA370" s="55">
        <f t="shared" ca="1" si="229"/>
        <v>9.282272812392646E-2</v>
      </c>
      <c r="BB370" s="55">
        <f t="shared" ca="1" si="239"/>
        <v>-1.9101628304993419</v>
      </c>
      <c r="BC370" s="64">
        <f t="shared" ca="1" si="230"/>
        <v>-200.63131665494672</v>
      </c>
      <c r="BE370" s="52" t="str">
        <f t="shared" ca="1" si="231"/>
        <v/>
      </c>
      <c r="BF370" s="52" t="str">
        <f t="shared" ca="1" si="232"/>
        <v/>
      </c>
      <c r="BG370" s="52">
        <f t="shared" ca="1" si="240"/>
        <v>4.6999999999999851</v>
      </c>
      <c r="BH370" s="52" t="str">
        <f t="shared" ca="1" si="241"/>
        <v/>
      </c>
    </row>
    <row r="371" spans="19:60">
      <c r="S371" s="68">
        <f t="shared" si="246"/>
        <v>7</v>
      </c>
      <c r="T371" s="69">
        <f t="shared" si="246"/>
        <v>2</v>
      </c>
      <c r="U371" s="70">
        <f t="shared" si="233"/>
        <v>3</v>
      </c>
      <c r="V371" s="68">
        <f t="shared" si="245"/>
        <v>4</v>
      </c>
      <c r="W371" s="70">
        <f t="shared" si="245"/>
        <v>7</v>
      </c>
      <c r="X371" s="71">
        <f t="shared" si="245"/>
        <v>0.42857142857142855</v>
      </c>
      <c r="Y371" s="71">
        <f t="shared" si="245"/>
        <v>0.5</v>
      </c>
      <c r="Z371" s="69">
        <f t="shared" si="245"/>
        <v>10000</v>
      </c>
      <c r="AA371" s="69">
        <f t="shared" ca="1" si="245"/>
        <v>9931.0583880213599</v>
      </c>
      <c r="AB371" s="69">
        <f t="shared" ca="1" si="235"/>
        <v>-68.94161197864014</v>
      </c>
      <c r="AC371" s="69">
        <f t="shared" ca="1" si="236"/>
        <v>109.36631130634518</v>
      </c>
      <c r="AD371" s="73">
        <f t="shared" si="243"/>
        <v>4.5999999999999854</v>
      </c>
      <c r="AE371" s="69">
        <f t="shared" si="247"/>
        <v>0.70000000000000007</v>
      </c>
      <c r="AF371" s="69">
        <f t="shared" si="247"/>
        <v>6.3000000000000007</v>
      </c>
      <c r="AG371" s="78">
        <f t="shared" si="247"/>
        <v>200</v>
      </c>
      <c r="AH371" s="60">
        <f t="shared" si="247"/>
        <v>50</v>
      </c>
      <c r="AI371" s="60">
        <f t="shared" si="247"/>
        <v>315.00000000000006</v>
      </c>
      <c r="AJ371" s="60">
        <f t="shared" si="247"/>
        <v>10315</v>
      </c>
      <c r="AK371" s="60">
        <f t="shared" si="247"/>
        <v>348.94161197863974</v>
      </c>
      <c r="AL371" s="60">
        <f t="shared" si="247"/>
        <v>6.9788322395727951</v>
      </c>
      <c r="AM371" s="60">
        <f t="shared" ca="1" si="247"/>
        <v>-453.13869257757176</v>
      </c>
      <c r="AN371" s="60">
        <f t="shared" ca="1" si="247"/>
        <v>-453.13869257757176</v>
      </c>
      <c r="AO371" s="60">
        <f t="shared" ca="1" si="247"/>
        <v>453.13869257757176</v>
      </c>
      <c r="AP371" s="63">
        <f t="shared" si="220"/>
        <v>35</v>
      </c>
      <c r="AQ371" s="62">
        <f t="shared" si="221"/>
        <v>2.6693113564288735</v>
      </c>
      <c r="AR371" s="62">
        <f t="shared" si="222"/>
        <v>133.46556782144367</v>
      </c>
      <c r="AS371" s="62">
        <f t="shared" si="223"/>
        <v>266.93113564288734</v>
      </c>
      <c r="AT371" s="62">
        <f t="shared" si="224"/>
        <v>-133.46556782144367</v>
      </c>
      <c r="AU371" s="62">
        <f t="shared" si="225"/>
        <v>400.39670346433104</v>
      </c>
      <c r="AV371" s="62">
        <f t="shared" si="226"/>
        <v>-533.86227128577468</v>
      </c>
      <c r="AW371" s="63">
        <f t="shared" si="237"/>
        <v>-133.46556782144364</v>
      </c>
      <c r="AX371" s="61" t="str">
        <f t="shared" ca="1" si="227"/>
        <v/>
      </c>
      <c r="AY371" s="69">
        <f t="shared" ca="1" si="238"/>
        <v>9861.8613074224286</v>
      </c>
      <c r="AZ371" s="51">
        <f t="shared" si="228"/>
        <v>934.25897475010572</v>
      </c>
      <c r="BA371" s="55">
        <f t="shared" ca="1" si="229"/>
        <v>9.4074461980506507E-2</v>
      </c>
      <c r="BB371" s="55">
        <f t="shared" ca="1" si="239"/>
        <v>-1.9359217748316453</v>
      </c>
      <c r="BC371" s="64">
        <f t="shared" ca="1" si="230"/>
        <v>-202.40717980008378</v>
      </c>
      <c r="BE371" s="52" t="str">
        <f t="shared" ca="1" si="231"/>
        <v/>
      </c>
      <c r="BF371" s="52" t="str">
        <f t="shared" ca="1" si="232"/>
        <v/>
      </c>
      <c r="BG371" s="52">
        <f t="shared" ca="1" si="240"/>
        <v>4.5999999999999854</v>
      </c>
      <c r="BH371" s="52" t="str">
        <f t="shared" ca="1" si="241"/>
        <v/>
      </c>
    </row>
    <row r="372" spans="19:60">
      <c r="S372" s="68">
        <f t="shared" si="246"/>
        <v>7</v>
      </c>
      <c r="T372" s="69">
        <f t="shared" si="246"/>
        <v>2</v>
      </c>
      <c r="U372" s="70">
        <f t="shared" si="233"/>
        <v>3</v>
      </c>
      <c r="V372" s="68">
        <f t="shared" si="245"/>
        <v>4</v>
      </c>
      <c r="W372" s="70">
        <f t="shared" si="245"/>
        <v>7</v>
      </c>
      <c r="X372" s="71">
        <f t="shared" si="245"/>
        <v>0.42857142857142855</v>
      </c>
      <c r="Y372" s="71">
        <f t="shared" si="245"/>
        <v>0.5</v>
      </c>
      <c r="Z372" s="69">
        <f t="shared" si="245"/>
        <v>10000</v>
      </c>
      <c r="AA372" s="69">
        <f t="shared" ca="1" si="245"/>
        <v>9931.0583880213599</v>
      </c>
      <c r="AB372" s="69">
        <f t="shared" ca="1" si="235"/>
        <v>-68.94161197864014</v>
      </c>
      <c r="AC372" s="69">
        <f t="shared" ca="1" si="236"/>
        <v>109.36631130634518</v>
      </c>
      <c r="AD372" s="73">
        <f t="shared" si="243"/>
        <v>4.4999999999999858</v>
      </c>
      <c r="AE372" s="69">
        <f t="shared" si="247"/>
        <v>0.70000000000000007</v>
      </c>
      <c r="AF372" s="69">
        <f t="shared" si="247"/>
        <v>6.3000000000000007</v>
      </c>
      <c r="AG372" s="78">
        <f t="shared" si="247"/>
        <v>200</v>
      </c>
      <c r="AH372" s="60">
        <f t="shared" si="247"/>
        <v>50</v>
      </c>
      <c r="AI372" s="60">
        <f t="shared" si="247"/>
        <v>315.00000000000006</v>
      </c>
      <c r="AJ372" s="60">
        <f t="shared" si="247"/>
        <v>10315</v>
      </c>
      <c r="AK372" s="60">
        <f t="shared" si="247"/>
        <v>348.94161197863974</v>
      </c>
      <c r="AL372" s="60">
        <f t="shared" si="247"/>
        <v>6.9788322395727951</v>
      </c>
      <c r="AM372" s="60">
        <f t="shared" ca="1" si="247"/>
        <v>-453.13869257757176</v>
      </c>
      <c r="AN372" s="60">
        <f t="shared" ca="1" si="247"/>
        <v>-453.13869257757176</v>
      </c>
      <c r="AO372" s="60">
        <f t="shared" ca="1" si="247"/>
        <v>453.13869257757176</v>
      </c>
      <c r="AP372" s="63">
        <f t="shared" si="220"/>
        <v>35</v>
      </c>
      <c r="AQ372" s="62">
        <f t="shared" si="221"/>
        <v>2.7064071643495153</v>
      </c>
      <c r="AR372" s="62">
        <f t="shared" si="222"/>
        <v>135.32035821747576</v>
      </c>
      <c r="AS372" s="62">
        <f t="shared" si="223"/>
        <v>270.64071643495151</v>
      </c>
      <c r="AT372" s="62">
        <f t="shared" si="224"/>
        <v>-135.32035821747576</v>
      </c>
      <c r="AU372" s="62">
        <f t="shared" si="225"/>
        <v>405.96107465242727</v>
      </c>
      <c r="AV372" s="62">
        <f t="shared" si="226"/>
        <v>-541.28143286990303</v>
      </c>
      <c r="AW372" s="63">
        <f t="shared" si="237"/>
        <v>-135.32035821747576</v>
      </c>
      <c r="AX372" s="61" t="str">
        <f t="shared" ca="1" si="227"/>
        <v/>
      </c>
      <c r="AY372" s="69">
        <f t="shared" ca="1" si="238"/>
        <v>9861.8613074224286</v>
      </c>
      <c r="AZ372" s="51">
        <f t="shared" si="228"/>
        <v>947.24250752233024</v>
      </c>
      <c r="BA372" s="55">
        <f t="shared" ca="1" si="229"/>
        <v>9.5381828452934567E-2</v>
      </c>
      <c r="BB372" s="55">
        <f t="shared" ca="1" si="239"/>
        <v>-1.9628255611342746</v>
      </c>
      <c r="BC372" s="64">
        <f t="shared" ca="1" si="230"/>
        <v>-204.2619701961159</v>
      </c>
      <c r="BE372" s="52" t="str">
        <f t="shared" ca="1" si="231"/>
        <v/>
      </c>
      <c r="BF372" s="52" t="str">
        <f t="shared" ca="1" si="232"/>
        <v/>
      </c>
      <c r="BG372" s="52">
        <f t="shared" ca="1" si="240"/>
        <v>4.4999999999999858</v>
      </c>
      <c r="BH372" s="52" t="str">
        <f t="shared" ca="1" si="241"/>
        <v/>
      </c>
    </row>
    <row r="373" spans="19:60">
      <c r="S373" s="68">
        <f t="shared" si="246"/>
        <v>7</v>
      </c>
      <c r="T373" s="69">
        <f t="shared" si="246"/>
        <v>2</v>
      </c>
      <c r="U373" s="70">
        <f t="shared" si="233"/>
        <v>3</v>
      </c>
      <c r="V373" s="68">
        <f t="shared" si="245"/>
        <v>4</v>
      </c>
      <c r="W373" s="70">
        <f t="shared" si="245"/>
        <v>7</v>
      </c>
      <c r="X373" s="71">
        <f t="shared" si="245"/>
        <v>0.42857142857142855</v>
      </c>
      <c r="Y373" s="71">
        <f t="shared" si="245"/>
        <v>0.5</v>
      </c>
      <c r="Z373" s="69">
        <f t="shared" si="245"/>
        <v>10000</v>
      </c>
      <c r="AA373" s="69">
        <f t="shared" ca="1" si="245"/>
        <v>9931.0583880213599</v>
      </c>
      <c r="AB373" s="69">
        <f t="shared" ca="1" si="235"/>
        <v>-68.94161197864014</v>
      </c>
      <c r="AC373" s="69">
        <f t="shared" ca="1" si="236"/>
        <v>109.36631130634518</v>
      </c>
      <c r="AD373" s="73">
        <f t="shared" si="243"/>
        <v>4.3999999999999861</v>
      </c>
      <c r="AE373" s="69">
        <f t="shared" si="247"/>
        <v>0.70000000000000007</v>
      </c>
      <c r="AF373" s="69">
        <f t="shared" si="247"/>
        <v>6.3000000000000007</v>
      </c>
      <c r="AG373" s="78">
        <f t="shared" si="247"/>
        <v>200</v>
      </c>
      <c r="AH373" s="60">
        <f t="shared" si="247"/>
        <v>50</v>
      </c>
      <c r="AI373" s="60">
        <f t="shared" si="247"/>
        <v>315.00000000000006</v>
      </c>
      <c r="AJ373" s="60">
        <f t="shared" si="247"/>
        <v>10315</v>
      </c>
      <c r="AK373" s="60">
        <f t="shared" si="247"/>
        <v>348.94161197863974</v>
      </c>
      <c r="AL373" s="60">
        <f t="shared" si="247"/>
        <v>6.9788322395727951</v>
      </c>
      <c r="AM373" s="60">
        <f t="shared" ca="1" si="247"/>
        <v>-453.13869257757176</v>
      </c>
      <c r="AN373" s="60">
        <f t="shared" ca="1" si="247"/>
        <v>-453.13869257757176</v>
      </c>
      <c r="AO373" s="60">
        <f t="shared" ca="1" si="247"/>
        <v>453.13869257757176</v>
      </c>
      <c r="AP373" s="63">
        <f t="shared" si="220"/>
        <v>35</v>
      </c>
      <c r="AQ373" s="62">
        <f t="shared" si="221"/>
        <v>2.7451891453574593</v>
      </c>
      <c r="AR373" s="62">
        <f t="shared" si="222"/>
        <v>137.25945726787296</v>
      </c>
      <c r="AS373" s="62">
        <f t="shared" si="223"/>
        <v>274.51891453574592</v>
      </c>
      <c r="AT373" s="62">
        <f t="shared" si="224"/>
        <v>-137.25945726787296</v>
      </c>
      <c r="AU373" s="62">
        <f t="shared" si="225"/>
        <v>411.77837180361888</v>
      </c>
      <c r="AV373" s="62">
        <f t="shared" si="226"/>
        <v>-549.03782907149184</v>
      </c>
      <c r="AW373" s="63">
        <f t="shared" si="237"/>
        <v>-137.25945726787296</v>
      </c>
      <c r="AX373" s="61" t="str">
        <f t="shared" ca="1" si="227"/>
        <v/>
      </c>
      <c r="AY373" s="69">
        <f t="shared" ca="1" si="238"/>
        <v>9861.8613074224286</v>
      </c>
      <c r="AZ373" s="51">
        <f t="shared" si="228"/>
        <v>960.81620087511078</v>
      </c>
      <c r="BA373" s="55">
        <f t="shared" ca="1" si="229"/>
        <v>9.6748620674109387E-2</v>
      </c>
      <c r="BB373" s="55">
        <f t="shared" ca="1" si="239"/>
        <v>-1.9909522468142959</v>
      </c>
      <c r="BC373" s="64">
        <f t="shared" ca="1" si="230"/>
        <v>-206.2010692465131</v>
      </c>
      <c r="BE373" s="52" t="str">
        <f t="shared" ca="1" si="231"/>
        <v/>
      </c>
      <c r="BF373" s="52" t="str">
        <f t="shared" ca="1" si="232"/>
        <v/>
      </c>
      <c r="BG373" s="52">
        <f t="shared" ca="1" si="240"/>
        <v>4.3999999999999861</v>
      </c>
      <c r="BH373" s="52" t="str">
        <f t="shared" ca="1" si="241"/>
        <v/>
      </c>
    </row>
    <row r="374" spans="19:60">
      <c r="S374" s="68">
        <f t="shared" si="246"/>
        <v>7</v>
      </c>
      <c r="T374" s="69">
        <f t="shared" si="246"/>
        <v>2</v>
      </c>
      <c r="U374" s="70">
        <f t="shared" si="233"/>
        <v>3</v>
      </c>
      <c r="V374" s="68">
        <f t="shared" si="245"/>
        <v>4</v>
      </c>
      <c r="W374" s="70">
        <f t="shared" si="245"/>
        <v>7</v>
      </c>
      <c r="X374" s="71">
        <f t="shared" si="245"/>
        <v>0.42857142857142855</v>
      </c>
      <c r="Y374" s="71">
        <f t="shared" si="245"/>
        <v>0.5</v>
      </c>
      <c r="Z374" s="69">
        <f t="shared" si="245"/>
        <v>10000</v>
      </c>
      <c r="AA374" s="69">
        <f t="shared" ca="1" si="245"/>
        <v>9931.0583880213599</v>
      </c>
      <c r="AB374" s="69">
        <f t="shared" ca="1" si="235"/>
        <v>-68.94161197864014</v>
      </c>
      <c r="AC374" s="69">
        <f t="shared" ca="1" si="236"/>
        <v>109.36631130634518</v>
      </c>
      <c r="AD374" s="73">
        <f t="shared" si="243"/>
        <v>4.2999999999999865</v>
      </c>
      <c r="AE374" s="69">
        <f t="shared" si="247"/>
        <v>0.70000000000000007</v>
      </c>
      <c r="AF374" s="69">
        <f t="shared" si="247"/>
        <v>6.3000000000000007</v>
      </c>
      <c r="AG374" s="78">
        <f t="shared" si="247"/>
        <v>200</v>
      </c>
      <c r="AH374" s="60">
        <f t="shared" si="247"/>
        <v>50</v>
      </c>
      <c r="AI374" s="60">
        <f t="shared" si="247"/>
        <v>315.00000000000006</v>
      </c>
      <c r="AJ374" s="60">
        <f t="shared" si="247"/>
        <v>10315</v>
      </c>
      <c r="AK374" s="60">
        <f t="shared" si="247"/>
        <v>348.94161197863974</v>
      </c>
      <c r="AL374" s="60">
        <f t="shared" si="247"/>
        <v>6.9788322395727951</v>
      </c>
      <c r="AM374" s="60">
        <f t="shared" ca="1" si="247"/>
        <v>-453.13869257757176</v>
      </c>
      <c r="AN374" s="60">
        <f t="shared" ca="1" si="247"/>
        <v>-453.13869257757176</v>
      </c>
      <c r="AO374" s="60">
        <f t="shared" ca="1" si="247"/>
        <v>453.13869257757176</v>
      </c>
      <c r="AP374" s="63">
        <f t="shared" si="220"/>
        <v>35</v>
      </c>
      <c r="AQ374" s="62">
        <f t="shared" si="221"/>
        <v>2.7857749394355391</v>
      </c>
      <c r="AR374" s="62">
        <f t="shared" si="222"/>
        <v>139.28874697177696</v>
      </c>
      <c r="AS374" s="62">
        <f t="shared" si="223"/>
        <v>278.57749394355392</v>
      </c>
      <c r="AT374" s="62">
        <f t="shared" si="224"/>
        <v>-139.28874697177696</v>
      </c>
      <c r="AU374" s="62">
        <f t="shared" si="225"/>
        <v>417.86624091533088</v>
      </c>
      <c r="AV374" s="62">
        <f t="shared" si="226"/>
        <v>-557.15498788710784</v>
      </c>
      <c r="AW374" s="63">
        <f t="shared" si="237"/>
        <v>-139.28874697177696</v>
      </c>
      <c r="AX374" s="61" t="str">
        <f t="shared" ca="1" si="227"/>
        <v/>
      </c>
      <c r="AY374" s="69">
        <f t="shared" ca="1" si="238"/>
        <v>9861.8613074224286</v>
      </c>
      <c r="AZ374" s="51">
        <f t="shared" si="228"/>
        <v>975.02122880243871</v>
      </c>
      <c r="BA374" s="55">
        <f t="shared" ca="1" si="229"/>
        <v>9.8178984626501584E-2</v>
      </c>
      <c r="BB374" s="55">
        <f t="shared" ca="1" si="239"/>
        <v>-2.0203871504329221</v>
      </c>
      <c r="BC374" s="64">
        <f t="shared" ca="1" si="230"/>
        <v>-208.2303589504171</v>
      </c>
      <c r="BE374" s="52" t="str">
        <f t="shared" ca="1" si="231"/>
        <v/>
      </c>
      <c r="BF374" s="52" t="str">
        <f t="shared" ca="1" si="232"/>
        <v/>
      </c>
      <c r="BG374" s="52">
        <f t="shared" ca="1" si="240"/>
        <v>4.2999999999999865</v>
      </c>
      <c r="BH374" s="52" t="str">
        <f t="shared" ca="1" si="241"/>
        <v/>
      </c>
    </row>
    <row r="375" spans="19:60">
      <c r="S375" s="68">
        <f t="shared" si="246"/>
        <v>7</v>
      </c>
      <c r="T375" s="69">
        <f t="shared" si="246"/>
        <v>2</v>
      </c>
      <c r="U375" s="70">
        <f t="shared" si="233"/>
        <v>3</v>
      </c>
      <c r="V375" s="68">
        <f t="shared" si="245"/>
        <v>4</v>
      </c>
      <c r="W375" s="70">
        <f t="shared" si="245"/>
        <v>7</v>
      </c>
      <c r="X375" s="71">
        <f t="shared" si="245"/>
        <v>0.42857142857142855</v>
      </c>
      <c r="Y375" s="71">
        <f t="shared" si="245"/>
        <v>0.5</v>
      </c>
      <c r="Z375" s="69">
        <f t="shared" si="245"/>
        <v>10000</v>
      </c>
      <c r="AA375" s="69">
        <f t="shared" ca="1" si="245"/>
        <v>9931.0583880213599</v>
      </c>
      <c r="AB375" s="69">
        <f t="shared" ca="1" si="235"/>
        <v>-68.94161197864014</v>
      </c>
      <c r="AC375" s="69">
        <f t="shared" ca="1" si="236"/>
        <v>109.36631130634518</v>
      </c>
      <c r="AD375" s="73">
        <f t="shared" si="243"/>
        <v>4.1999999999999869</v>
      </c>
      <c r="AE375" s="69">
        <f t="shared" si="247"/>
        <v>0.70000000000000007</v>
      </c>
      <c r="AF375" s="69">
        <f t="shared" si="247"/>
        <v>6.3000000000000007</v>
      </c>
      <c r="AG375" s="78">
        <f t="shared" si="247"/>
        <v>200</v>
      </c>
      <c r="AH375" s="60">
        <f t="shared" si="247"/>
        <v>50</v>
      </c>
      <c r="AI375" s="60">
        <f t="shared" si="247"/>
        <v>315.00000000000006</v>
      </c>
      <c r="AJ375" s="60">
        <f t="shared" si="247"/>
        <v>10315</v>
      </c>
      <c r="AK375" s="60">
        <f t="shared" si="247"/>
        <v>348.94161197863974</v>
      </c>
      <c r="AL375" s="60">
        <f t="shared" si="247"/>
        <v>6.9788322395727951</v>
      </c>
      <c r="AM375" s="60">
        <f t="shared" ca="1" si="247"/>
        <v>-453.13869257757176</v>
      </c>
      <c r="AN375" s="60">
        <f t="shared" ca="1" si="247"/>
        <v>-453.13869257757176</v>
      </c>
      <c r="AO375" s="60">
        <f t="shared" ca="1" si="247"/>
        <v>453.13869257757176</v>
      </c>
      <c r="AP375" s="63">
        <f t="shared" si="220"/>
        <v>35</v>
      </c>
      <c r="AQ375" s="62">
        <f t="shared" si="221"/>
        <v>2.8282933903744807</v>
      </c>
      <c r="AR375" s="62">
        <f t="shared" si="222"/>
        <v>141.41466951872403</v>
      </c>
      <c r="AS375" s="62">
        <f t="shared" si="223"/>
        <v>282.82933903744805</v>
      </c>
      <c r="AT375" s="62">
        <f t="shared" si="224"/>
        <v>-141.41466951872403</v>
      </c>
      <c r="AU375" s="62">
        <f t="shared" si="225"/>
        <v>424.24400855617205</v>
      </c>
      <c r="AV375" s="62">
        <f t="shared" si="226"/>
        <v>-565.6586780748961</v>
      </c>
      <c r="AW375" s="63">
        <f t="shared" si="237"/>
        <v>-141.41466951872405</v>
      </c>
      <c r="AX375" s="61" t="str">
        <f t="shared" ca="1" si="227"/>
        <v/>
      </c>
      <c r="AY375" s="69">
        <f t="shared" ca="1" si="238"/>
        <v>9861.8613074224286</v>
      </c>
      <c r="AZ375" s="51">
        <f t="shared" si="228"/>
        <v>989.90268663106815</v>
      </c>
      <c r="BA375" s="55">
        <f t="shared" ca="1" si="229"/>
        <v>9.9677461148055341E-2</v>
      </c>
      <c r="BB375" s="55">
        <f t="shared" ca="1" si="239"/>
        <v>-2.0512237161286264</v>
      </c>
      <c r="BC375" s="64">
        <f t="shared" ca="1" si="230"/>
        <v>-210.35628149736419</v>
      </c>
      <c r="BE375" s="52" t="str">
        <f t="shared" ca="1" si="231"/>
        <v/>
      </c>
      <c r="BF375" s="52" t="str">
        <f t="shared" ca="1" si="232"/>
        <v/>
      </c>
      <c r="BG375" s="52">
        <f t="shared" ca="1" si="240"/>
        <v>4.1999999999999869</v>
      </c>
      <c r="BH375" s="52" t="str">
        <f t="shared" ca="1" si="241"/>
        <v/>
      </c>
    </row>
    <row r="376" spans="19:60">
      <c r="S376" s="68">
        <f t="shared" si="246"/>
        <v>7</v>
      </c>
      <c r="T376" s="69">
        <f t="shared" si="246"/>
        <v>2</v>
      </c>
      <c r="U376" s="70">
        <f t="shared" si="233"/>
        <v>3</v>
      </c>
      <c r="V376" s="68">
        <f t="shared" si="245"/>
        <v>4</v>
      </c>
      <c r="W376" s="70">
        <f t="shared" si="245"/>
        <v>7</v>
      </c>
      <c r="X376" s="71">
        <f t="shared" si="245"/>
        <v>0.42857142857142855</v>
      </c>
      <c r="Y376" s="71">
        <f t="shared" si="245"/>
        <v>0.5</v>
      </c>
      <c r="Z376" s="69">
        <f t="shared" si="245"/>
        <v>10000</v>
      </c>
      <c r="AA376" s="69">
        <f t="shared" ca="1" si="245"/>
        <v>9931.0583880213599</v>
      </c>
      <c r="AB376" s="69">
        <f t="shared" ca="1" si="235"/>
        <v>-68.94161197864014</v>
      </c>
      <c r="AC376" s="69">
        <f t="shared" ca="1" si="236"/>
        <v>109.36631130634518</v>
      </c>
      <c r="AD376" s="73">
        <f t="shared" si="243"/>
        <v>4.0999999999999872</v>
      </c>
      <c r="AE376" s="69">
        <f t="shared" si="247"/>
        <v>0.70000000000000007</v>
      </c>
      <c r="AF376" s="69">
        <f t="shared" si="247"/>
        <v>6.3000000000000007</v>
      </c>
      <c r="AG376" s="78">
        <f t="shared" si="247"/>
        <v>200</v>
      </c>
      <c r="AH376" s="60">
        <f t="shared" si="247"/>
        <v>50</v>
      </c>
      <c r="AI376" s="60">
        <f t="shared" si="247"/>
        <v>315.00000000000006</v>
      </c>
      <c r="AJ376" s="60">
        <f t="shared" si="247"/>
        <v>10315</v>
      </c>
      <c r="AK376" s="60">
        <f t="shared" si="247"/>
        <v>348.94161197863974</v>
      </c>
      <c r="AL376" s="60">
        <f t="shared" si="247"/>
        <v>6.9788322395727951</v>
      </c>
      <c r="AM376" s="60">
        <f t="shared" ca="1" si="247"/>
        <v>-453.13869257757176</v>
      </c>
      <c r="AN376" s="60">
        <f t="shared" ca="1" si="247"/>
        <v>-453.13869257757176</v>
      </c>
      <c r="AO376" s="60">
        <f t="shared" ca="1" si="247"/>
        <v>453.13869257757176</v>
      </c>
      <c r="AP376" s="63">
        <f t="shared" si="220"/>
        <v>35</v>
      </c>
      <c r="AQ376" s="62">
        <f t="shared" si="221"/>
        <v>2.8728859120909318</v>
      </c>
      <c r="AR376" s="62">
        <f t="shared" si="222"/>
        <v>143.64429560454658</v>
      </c>
      <c r="AS376" s="62">
        <f t="shared" si="223"/>
        <v>287.28859120909317</v>
      </c>
      <c r="AT376" s="62">
        <f t="shared" si="224"/>
        <v>-143.64429560454658</v>
      </c>
      <c r="AU376" s="62">
        <f t="shared" si="225"/>
        <v>430.93288681363975</v>
      </c>
      <c r="AV376" s="62">
        <f t="shared" si="226"/>
        <v>-574.57718241818634</v>
      </c>
      <c r="AW376" s="63">
        <f t="shared" si="237"/>
        <v>-143.64429560454658</v>
      </c>
      <c r="AX376" s="61" t="str">
        <f t="shared" ca="1" si="227"/>
        <v/>
      </c>
      <c r="AY376" s="69">
        <f t="shared" ca="1" si="238"/>
        <v>9861.8613074224286</v>
      </c>
      <c r="AZ376" s="51">
        <f t="shared" si="228"/>
        <v>1005.510069231826</v>
      </c>
      <c r="BA376" s="55">
        <f t="shared" ca="1" si="229"/>
        <v>0.10124903408529465</v>
      </c>
      <c r="BB376" s="55">
        <f t="shared" ca="1" si="239"/>
        <v>-2.0835645045411941</v>
      </c>
      <c r="BC376" s="64">
        <f t="shared" ca="1" si="230"/>
        <v>-212.58590758318672</v>
      </c>
      <c r="BE376" s="52">
        <f t="shared" ca="1" si="231"/>
        <v>4.0999999999999872</v>
      </c>
      <c r="BF376" s="52" t="str">
        <f t="shared" ca="1" si="232"/>
        <v/>
      </c>
      <c r="BG376" s="52">
        <f t="shared" ca="1" si="240"/>
        <v>4.0999999999999872</v>
      </c>
      <c r="BH376" s="52" t="str">
        <f t="shared" ca="1" si="241"/>
        <v/>
      </c>
    </row>
    <row r="377" spans="19:60">
      <c r="S377" s="68">
        <f t="shared" si="246"/>
        <v>7</v>
      </c>
      <c r="T377" s="69">
        <f t="shared" si="246"/>
        <v>2</v>
      </c>
      <c r="U377" s="70">
        <f t="shared" si="233"/>
        <v>3</v>
      </c>
      <c r="V377" s="68">
        <f t="shared" si="245"/>
        <v>4</v>
      </c>
      <c r="W377" s="70">
        <f t="shared" si="245"/>
        <v>7</v>
      </c>
      <c r="X377" s="71">
        <f t="shared" si="245"/>
        <v>0.42857142857142855</v>
      </c>
      <c r="Y377" s="71">
        <f t="shared" si="245"/>
        <v>0.5</v>
      </c>
      <c r="Z377" s="69">
        <f t="shared" si="245"/>
        <v>10000</v>
      </c>
      <c r="AA377" s="69">
        <f t="shared" ca="1" si="245"/>
        <v>9931.0583880213599</v>
      </c>
      <c r="AB377" s="69">
        <f t="shared" ca="1" si="235"/>
        <v>-68.94161197864014</v>
      </c>
      <c r="AC377" s="69">
        <f t="shared" ca="1" si="236"/>
        <v>109.36631130634518</v>
      </c>
      <c r="AD377" s="73">
        <f t="shared" si="243"/>
        <v>3.9999999999999871</v>
      </c>
      <c r="AE377" s="69">
        <f t="shared" si="247"/>
        <v>0.70000000000000007</v>
      </c>
      <c r="AF377" s="69">
        <f t="shared" si="247"/>
        <v>6.3000000000000007</v>
      </c>
      <c r="AG377" s="78">
        <f t="shared" si="247"/>
        <v>200</v>
      </c>
      <c r="AH377" s="60">
        <f t="shared" si="247"/>
        <v>50</v>
      </c>
      <c r="AI377" s="60">
        <f t="shared" si="247"/>
        <v>315.00000000000006</v>
      </c>
      <c r="AJ377" s="60">
        <f t="shared" si="247"/>
        <v>10315</v>
      </c>
      <c r="AK377" s="60">
        <f t="shared" si="247"/>
        <v>348.94161197863974</v>
      </c>
      <c r="AL377" s="60">
        <f t="shared" si="247"/>
        <v>6.9788322395727951</v>
      </c>
      <c r="AM377" s="60">
        <f t="shared" ca="1" si="247"/>
        <v>-453.13869257757176</v>
      </c>
      <c r="AN377" s="60">
        <f t="shared" ca="1" si="247"/>
        <v>-453.13869257757176</v>
      </c>
      <c r="AO377" s="60">
        <f t="shared" ca="1" si="247"/>
        <v>453.13869257757176</v>
      </c>
      <c r="AP377" s="63">
        <f t="shared" si="220"/>
        <v>35</v>
      </c>
      <c r="AQ377" s="62">
        <f t="shared" si="221"/>
        <v>2.919708059893205</v>
      </c>
      <c r="AR377" s="62">
        <f t="shared" si="222"/>
        <v>145.98540299466026</v>
      </c>
      <c r="AS377" s="62">
        <f t="shared" si="223"/>
        <v>291.97080598932052</v>
      </c>
      <c r="AT377" s="62">
        <f t="shared" si="224"/>
        <v>-145.98540299466026</v>
      </c>
      <c r="AU377" s="62">
        <f t="shared" si="225"/>
        <v>437.95620898398079</v>
      </c>
      <c r="AV377" s="62">
        <f t="shared" si="226"/>
        <v>-583.94161197864105</v>
      </c>
      <c r="AW377" s="63">
        <f t="shared" si="237"/>
        <v>-145.98540299466026</v>
      </c>
      <c r="AX377" s="61" t="str">
        <f t="shared" ca="1" si="227"/>
        <v/>
      </c>
      <c r="AY377" s="69">
        <f t="shared" ca="1" si="238"/>
        <v>9861.8613074224286</v>
      </c>
      <c r="AZ377" s="51">
        <f t="shared" si="228"/>
        <v>1021.8978209626218</v>
      </c>
      <c r="BA377" s="55">
        <f t="shared" ca="1" si="229"/>
        <v>0.10289918566939593</v>
      </c>
      <c r="BB377" s="55">
        <f t="shared" ca="1" si="239"/>
        <v>-2.1175223323743904</v>
      </c>
      <c r="BC377" s="64">
        <f t="shared" ca="1" si="230"/>
        <v>-214.9270149733004</v>
      </c>
      <c r="BE377" s="52">
        <f t="shared" ca="1" si="231"/>
        <v>3.9999999999999871</v>
      </c>
      <c r="BF377" s="52" t="str">
        <f t="shared" ca="1" si="232"/>
        <v/>
      </c>
      <c r="BG377" s="52">
        <f t="shared" ca="1" si="240"/>
        <v>3.9999999999999871</v>
      </c>
      <c r="BH377" s="52" t="str">
        <f t="shared" ca="1" si="241"/>
        <v/>
      </c>
    </row>
    <row r="378" spans="19:60">
      <c r="S378" s="68">
        <f t="shared" si="246"/>
        <v>7</v>
      </c>
      <c r="T378" s="69">
        <f t="shared" si="246"/>
        <v>2</v>
      </c>
      <c r="U378" s="70">
        <f t="shared" si="233"/>
        <v>3</v>
      </c>
      <c r="V378" s="68">
        <f t="shared" ref="V378:AA393" si="248">V377</f>
        <v>4</v>
      </c>
      <c r="W378" s="70">
        <f t="shared" si="248"/>
        <v>7</v>
      </c>
      <c r="X378" s="71">
        <f t="shared" si="248"/>
        <v>0.42857142857142855</v>
      </c>
      <c r="Y378" s="71">
        <f t="shared" si="248"/>
        <v>0.5</v>
      </c>
      <c r="Z378" s="69">
        <f t="shared" si="248"/>
        <v>10000</v>
      </c>
      <c r="AA378" s="69">
        <f t="shared" ca="1" si="248"/>
        <v>9931.0583880213599</v>
      </c>
      <c r="AB378" s="69">
        <f t="shared" ca="1" si="235"/>
        <v>-68.94161197864014</v>
      </c>
      <c r="AC378" s="69">
        <f t="shared" ref="AC378:AC409" ca="1" si="249">AC377</f>
        <v>109.36631130634518</v>
      </c>
      <c r="AD378" s="73">
        <f t="shared" si="243"/>
        <v>3.899999999999987</v>
      </c>
      <c r="AE378" s="69">
        <f t="shared" si="247"/>
        <v>0.70000000000000007</v>
      </c>
      <c r="AF378" s="69">
        <f t="shared" si="247"/>
        <v>6.3000000000000007</v>
      </c>
      <c r="AG378" s="78">
        <f t="shared" si="247"/>
        <v>200</v>
      </c>
      <c r="AH378" s="60">
        <f t="shared" si="247"/>
        <v>50</v>
      </c>
      <c r="AI378" s="60">
        <f t="shared" si="247"/>
        <v>315.00000000000006</v>
      </c>
      <c r="AJ378" s="60">
        <f t="shared" si="247"/>
        <v>10315</v>
      </c>
      <c r="AK378" s="60">
        <f t="shared" si="247"/>
        <v>348.94161197863974</v>
      </c>
      <c r="AL378" s="60">
        <f t="shared" si="247"/>
        <v>6.9788322395727951</v>
      </c>
      <c r="AM378" s="60">
        <f t="shared" ca="1" si="247"/>
        <v>-453.13869257757176</v>
      </c>
      <c r="AN378" s="60">
        <f t="shared" ca="1" si="247"/>
        <v>-453.13869257757176</v>
      </c>
      <c r="AO378" s="60">
        <f t="shared" ca="1" si="247"/>
        <v>453.13869257757176</v>
      </c>
      <c r="AP378" s="63">
        <f t="shared" si="220"/>
        <v>35</v>
      </c>
      <c r="AQ378" s="62">
        <f t="shared" si="221"/>
        <v>2.9689313434802105</v>
      </c>
      <c r="AR378" s="62">
        <f t="shared" si="222"/>
        <v>148.44656717401051</v>
      </c>
      <c r="AS378" s="62">
        <f t="shared" si="223"/>
        <v>296.89313434802102</v>
      </c>
      <c r="AT378" s="62">
        <f t="shared" si="224"/>
        <v>-148.44656717401051</v>
      </c>
      <c r="AU378" s="62">
        <f t="shared" si="225"/>
        <v>445.33970152203153</v>
      </c>
      <c r="AV378" s="62">
        <f t="shared" si="226"/>
        <v>-593.78626869604204</v>
      </c>
      <c r="AW378" s="63">
        <f t="shared" si="237"/>
        <v>-148.44656717401051</v>
      </c>
      <c r="AX378" s="61" t="str">
        <f t="shared" ca="1" si="227"/>
        <v/>
      </c>
      <c r="AY378" s="69">
        <f t="shared" ca="1" si="238"/>
        <v>9861.8613074224286</v>
      </c>
      <c r="AZ378" s="51">
        <f t="shared" si="228"/>
        <v>1039.1259702180737</v>
      </c>
      <c r="BA378" s="55">
        <f t="shared" ca="1" si="229"/>
        <v>0.10463396041165625</v>
      </c>
      <c r="BB378" s="55">
        <f t="shared" ca="1" si="239"/>
        <v>-2.1532215872759548</v>
      </c>
      <c r="BC378" s="64">
        <f t="shared" ca="1" si="230"/>
        <v>-217.38817915265065</v>
      </c>
      <c r="BE378" s="52">
        <f t="shared" ca="1" si="231"/>
        <v>3.899999999999987</v>
      </c>
      <c r="BF378" s="52" t="str">
        <f t="shared" ca="1" si="232"/>
        <v/>
      </c>
      <c r="BG378" s="52">
        <f t="shared" ca="1" si="240"/>
        <v>3.899999999999987</v>
      </c>
      <c r="BH378" s="52" t="str">
        <f t="shared" ca="1" si="241"/>
        <v/>
      </c>
    </row>
    <row r="379" spans="19:60">
      <c r="S379" s="68">
        <f t="shared" ref="S379:T394" si="250">S378</f>
        <v>7</v>
      </c>
      <c r="T379" s="69">
        <f t="shared" si="250"/>
        <v>2</v>
      </c>
      <c r="U379" s="70">
        <f t="shared" si="233"/>
        <v>3</v>
      </c>
      <c r="V379" s="68">
        <f t="shared" si="248"/>
        <v>4</v>
      </c>
      <c r="W379" s="70">
        <f t="shared" si="248"/>
        <v>7</v>
      </c>
      <c r="X379" s="71">
        <f t="shared" si="248"/>
        <v>0.42857142857142855</v>
      </c>
      <c r="Y379" s="71">
        <f t="shared" si="248"/>
        <v>0.5</v>
      </c>
      <c r="Z379" s="69">
        <f t="shared" si="248"/>
        <v>10000</v>
      </c>
      <c r="AA379" s="69">
        <f t="shared" ca="1" si="248"/>
        <v>9931.0583880213599</v>
      </c>
      <c r="AB379" s="69">
        <f t="shared" ca="1" si="235"/>
        <v>-68.94161197864014</v>
      </c>
      <c r="AC379" s="69">
        <f t="shared" ca="1" si="249"/>
        <v>109.36631130634518</v>
      </c>
      <c r="AD379" s="73">
        <f t="shared" si="243"/>
        <v>3.7999999999999869</v>
      </c>
      <c r="AE379" s="69">
        <f t="shared" ref="AE379:AO394" si="251">AE378</f>
        <v>0.70000000000000007</v>
      </c>
      <c r="AF379" s="69">
        <f t="shared" si="251"/>
        <v>6.3000000000000007</v>
      </c>
      <c r="AG379" s="78">
        <f t="shared" si="251"/>
        <v>200</v>
      </c>
      <c r="AH379" s="60">
        <f t="shared" si="251"/>
        <v>50</v>
      </c>
      <c r="AI379" s="60">
        <f t="shared" si="251"/>
        <v>315.00000000000006</v>
      </c>
      <c r="AJ379" s="60">
        <f t="shared" si="251"/>
        <v>10315</v>
      </c>
      <c r="AK379" s="60">
        <f t="shared" si="251"/>
        <v>348.94161197863974</v>
      </c>
      <c r="AL379" s="60">
        <f t="shared" si="251"/>
        <v>6.9788322395727951</v>
      </c>
      <c r="AM379" s="60">
        <f t="shared" ca="1" si="251"/>
        <v>-453.13869257757176</v>
      </c>
      <c r="AN379" s="60">
        <f t="shared" ca="1" si="251"/>
        <v>-453.13869257757176</v>
      </c>
      <c r="AO379" s="60">
        <f t="shared" ca="1" si="251"/>
        <v>453.13869257757176</v>
      </c>
      <c r="AP379" s="63">
        <f t="shared" si="220"/>
        <v>35</v>
      </c>
      <c r="AQ379" s="62">
        <f t="shared" si="221"/>
        <v>3.0207453262033743</v>
      </c>
      <c r="AR379" s="62">
        <f t="shared" si="222"/>
        <v>151.03726631016872</v>
      </c>
      <c r="AS379" s="62">
        <f t="shared" si="223"/>
        <v>302.07453262033744</v>
      </c>
      <c r="AT379" s="62">
        <f t="shared" si="224"/>
        <v>-151.03726631016872</v>
      </c>
      <c r="AU379" s="62">
        <f t="shared" si="225"/>
        <v>453.11179893050615</v>
      </c>
      <c r="AV379" s="62">
        <f t="shared" si="226"/>
        <v>-604.14906524067487</v>
      </c>
      <c r="AW379" s="63">
        <f t="shared" si="237"/>
        <v>-151.03726631016872</v>
      </c>
      <c r="AX379" s="61" t="str">
        <f t="shared" ca="1" si="227"/>
        <v/>
      </c>
      <c r="AY379" s="69">
        <f t="shared" ca="1" si="238"/>
        <v>9861.8613074224286</v>
      </c>
      <c r="AZ379" s="51">
        <f t="shared" si="228"/>
        <v>1057.2608641711811</v>
      </c>
      <c r="BA379" s="55">
        <f t="shared" ca="1" si="229"/>
        <v>0.10646003908771975</v>
      </c>
      <c r="BB379" s="55">
        <f t="shared" ca="1" si="239"/>
        <v>-2.1907997503302346</v>
      </c>
      <c r="BC379" s="64">
        <f t="shared" ca="1" si="230"/>
        <v>-219.97887828880886</v>
      </c>
      <c r="BE379" s="52">
        <f t="shared" ca="1" si="231"/>
        <v>3.7999999999999869</v>
      </c>
      <c r="BF379" s="52" t="str">
        <f t="shared" ca="1" si="232"/>
        <v/>
      </c>
      <c r="BG379" s="52">
        <f t="shared" ca="1" si="240"/>
        <v>3.7999999999999869</v>
      </c>
      <c r="BH379" s="52" t="str">
        <f t="shared" ca="1" si="241"/>
        <v/>
      </c>
    </row>
    <row r="380" spans="19:60">
      <c r="S380" s="68">
        <f t="shared" si="250"/>
        <v>7</v>
      </c>
      <c r="T380" s="69">
        <f t="shared" si="250"/>
        <v>2</v>
      </c>
      <c r="U380" s="70">
        <f t="shared" si="233"/>
        <v>3</v>
      </c>
      <c r="V380" s="68">
        <f t="shared" si="248"/>
        <v>4</v>
      </c>
      <c r="W380" s="70">
        <f t="shared" si="248"/>
        <v>7</v>
      </c>
      <c r="X380" s="71">
        <f t="shared" si="248"/>
        <v>0.42857142857142855</v>
      </c>
      <c r="Y380" s="71">
        <f t="shared" si="248"/>
        <v>0.5</v>
      </c>
      <c r="Z380" s="69">
        <f t="shared" si="248"/>
        <v>10000</v>
      </c>
      <c r="AA380" s="69">
        <f t="shared" ca="1" si="248"/>
        <v>9931.0583880213599</v>
      </c>
      <c r="AB380" s="69">
        <f t="shared" ca="1" si="235"/>
        <v>-68.94161197864014</v>
      </c>
      <c r="AC380" s="69">
        <f t="shared" ca="1" si="249"/>
        <v>109.36631130634518</v>
      </c>
      <c r="AD380" s="73">
        <f t="shared" si="243"/>
        <v>3.6999999999999869</v>
      </c>
      <c r="AE380" s="69">
        <f t="shared" si="251"/>
        <v>0.70000000000000007</v>
      </c>
      <c r="AF380" s="69">
        <f t="shared" si="251"/>
        <v>6.3000000000000007</v>
      </c>
      <c r="AG380" s="78">
        <f t="shared" si="251"/>
        <v>200</v>
      </c>
      <c r="AH380" s="60">
        <f t="shared" si="251"/>
        <v>50</v>
      </c>
      <c r="AI380" s="60">
        <f t="shared" si="251"/>
        <v>315.00000000000006</v>
      </c>
      <c r="AJ380" s="60">
        <f t="shared" si="251"/>
        <v>10315</v>
      </c>
      <c r="AK380" s="60">
        <f t="shared" si="251"/>
        <v>348.94161197863974</v>
      </c>
      <c r="AL380" s="60">
        <f t="shared" si="251"/>
        <v>6.9788322395727951</v>
      </c>
      <c r="AM380" s="60">
        <f t="shared" ca="1" si="251"/>
        <v>-453.13869257757176</v>
      </c>
      <c r="AN380" s="60">
        <f t="shared" ca="1" si="251"/>
        <v>-453.13869257757176</v>
      </c>
      <c r="AO380" s="60">
        <f t="shared" ca="1" si="251"/>
        <v>453.13869257757176</v>
      </c>
      <c r="AP380" s="63">
        <f t="shared" si="220"/>
        <v>35</v>
      </c>
      <c r="AQ380" s="62">
        <f t="shared" si="221"/>
        <v>3.0753600647494115</v>
      </c>
      <c r="AR380" s="62">
        <f t="shared" si="222"/>
        <v>153.76800323747057</v>
      </c>
      <c r="AS380" s="62">
        <f t="shared" si="223"/>
        <v>307.53600647494113</v>
      </c>
      <c r="AT380" s="62">
        <f t="shared" si="224"/>
        <v>-153.76800323747057</v>
      </c>
      <c r="AU380" s="62">
        <f t="shared" si="225"/>
        <v>461.3040097124117</v>
      </c>
      <c r="AV380" s="62">
        <f t="shared" si="226"/>
        <v>-615.07201294988226</v>
      </c>
      <c r="AW380" s="63">
        <f t="shared" si="237"/>
        <v>-153.76800323747057</v>
      </c>
      <c r="AX380" s="61" t="str">
        <f t="shared" ca="1" si="227"/>
        <v/>
      </c>
      <c r="AY380" s="69">
        <f t="shared" ca="1" si="238"/>
        <v>9861.8613074224286</v>
      </c>
      <c r="AZ380" s="51">
        <f t="shared" si="228"/>
        <v>1076.376022662294</v>
      </c>
      <c r="BA380" s="55">
        <f t="shared" ca="1" si="229"/>
        <v>0.10838482471924611</v>
      </c>
      <c r="BB380" s="55">
        <f t="shared" ca="1" si="239"/>
        <v>-2.2304091654415013</v>
      </c>
      <c r="BC380" s="64">
        <f t="shared" ca="1" si="230"/>
        <v>-222.70961521611071</v>
      </c>
      <c r="BE380" s="52">
        <f t="shared" ca="1" si="231"/>
        <v>3.6999999999999869</v>
      </c>
      <c r="BF380" s="52" t="str">
        <f t="shared" ca="1" si="232"/>
        <v/>
      </c>
      <c r="BG380" s="52">
        <f t="shared" ca="1" si="240"/>
        <v>3.6999999999999869</v>
      </c>
      <c r="BH380" s="52" t="str">
        <f t="shared" ca="1" si="241"/>
        <v/>
      </c>
    </row>
    <row r="381" spans="19:60">
      <c r="S381" s="68">
        <f t="shared" si="250"/>
        <v>7</v>
      </c>
      <c r="T381" s="69">
        <f t="shared" si="250"/>
        <v>2</v>
      </c>
      <c r="U381" s="70">
        <f t="shared" si="233"/>
        <v>3</v>
      </c>
      <c r="V381" s="68">
        <f t="shared" si="248"/>
        <v>4</v>
      </c>
      <c r="W381" s="70">
        <f t="shared" si="248"/>
        <v>7</v>
      </c>
      <c r="X381" s="71">
        <f t="shared" si="248"/>
        <v>0.42857142857142855</v>
      </c>
      <c r="Y381" s="71">
        <f t="shared" si="248"/>
        <v>0.5</v>
      </c>
      <c r="Z381" s="69">
        <f t="shared" si="248"/>
        <v>10000</v>
      </c>
      <c r="AA381" s="69">
        <f t="shared" ca="1" si="248"/>
        <v>9931.0583880213599</v>
      </c>
      <c r="AB381" s="69">
        <f t="shared" ca="1" si="235"/>
        <v>-68.94161197864014</v>
      </c>
      <c r="AC381" s="69">
        <f t="shared" ca="1" si="249"/>
        <v>109.36631130634518</v>
      </c>
      <c r="AD381" s="73">
        <f t="shared" si="243"/>
        <v>3.5999999999999868</v>
      </c>
      <c r="AE381" s="69">
        <f t="shared" si="251"/>
        <v>0.70000000000000007</v>
      </c>
      <c r="AF381" s="69">
        <f t="shared" si="251"/>
        <v>6.3000000000000007</v>
      </c>
      <c r="AG381" s="78">
        <f t="shared" si="251"/>
        <v>200</v>
      </c>
      <c r="AH381" s="60">
        <f t="shared" si="251"/>
        <v>50</v>
      </c>
      <c r="AI381" s="60">
        <f t="shared" si="251"/>
        <v>315.00000000000006</v>
      </c>
      <c r="AJ381" s="60">
        <f t="shared" si="251"/>
        <v>10315</v>
      </c>
      <c r="AK381" s="60">
        <f t="shared" si="251"/>
        <v>348.94161197863974</v>
      </c>
      <c r="AL381" s="60">
        <f t="shared" si="251"/>
        <v>6.9788322395727951</v>
      </c>
      <c r="AM381" s="60">
        <f t="shared" ca="1" si="251"/>
        <v>-453.13869257757176</v>
      </c>
      <c r="AN381" s="60">
        <f t="shared" ca="1" si="251"/>
        <v>-453.13869257757176</v>
      </c>
      <c r="AO381" s="60">
        <f t="shared" ca="1" si="251"/>
        <v>453.13869257757176</v>
      </c>
      <c r="AP381" s="63">
        <f t="shared" si="220"/>
        <v>35</v>
      </c>
      <c r="AQ381" s="62">
        <f t="shared" si="221"/>
        <v>3.1330089554368956</v>
      </c>
      <c r="AR381" s="62">
        <f t="shared" si="222"/>
        <v>156.65044777184477</v>
      </c>
      <c r="AS381" s="62">
        <f t="shared" si="223"/>
        <v>313.30089554368953</v>
      </c>
      <c r="AT381" s="62">
        <f t="shared" si="224"/>
        <v>-156.65044777184477</v>
      </c>
      <c r="AU381" s="62">
        <f t="shared" si="225"/>
        <v>469.9513433155343</v>
      </c>
      <c r="AV381" s="62">
        <f t="shared" si="226"/>
        <v>-626.60179108737907</v>
      </c>
      <c r="AW381" s="63">
        <f t="shared" si="237"/>
        <v>-156.65044777184477</v>
      </c>
      <c r="AX381" s="61" t="str">
        <f t="shared" ca="1" si="227"/>
        <v/>
      </c>
      <c r="AY381" s="69">
        <f t="shared" ca="1" si="238"/>
        <v>9861.8613074224286</v>
      </c>
      <c r="AZ381" s="51">
        <f t="shared" si="228"/>
        <v>1096.5531344029134</v>
      </c>
      <c r="BA381" s="55">
        <f t="shared" ca="1" si="229"/>
        <v>0.11041654288585731</v>
      </c>
      <c r="BB381" s="55">
        <f t="shared" ca="1" si="239"/>
        <v>-2.2722191036145056</v>
      </c>
      <c r="BC381" s="64">
        <f t="shared" ca="1" si="230"/>
        <v>-225.59205975048491</v>
      </c>
      <c r="BE381" s="52">
        <f t="shared" ca="1" si="231"/>
        <v>3.5999999999999868</v>
      </c>
      <c r="BF381" s="52" t="str">
        <f t="shared" ca="1" si="232"/>
        <v/>
      </c>
      <c r="BG381" s="52">
        <f t="shared" ca="1" si="240"/>
        <v>3.5999999999999868</v>
      </c>
      <c r="BH381" s="52" t="str">
        <f t="shared" ca="1" si="241"/>
        <v/>
      </c>
    </row>
    <row r="382" spans="19:60">
      <c r="S382" s="68">
        <f t="shared" si="250"/>
        <v>7</v>
      </c>
      <c r="T382" s="69">
        <f t="shared" si="250"/>
        <v>2</v>
      </c>
      <c r="U382" s="70">
        <f t="shared" si="233"/>
        <v>3</v>
      </c>
      <c r="V382" s="68">
        <f t="shared" si="248"/>
        <v>4</v>
      </c>
      <c r="W382" s="70">
        <f t="shared" si="248"/>
        <v>7</v>
      </c>
      <c r="X382" s="71">
        <f t="shared" si="248"/>
        <v>0.42857142857142855</v>
      </c>
      <c r="Y382" s="71">
        <f t="shared" si="248"/>
        <v>0.5</v>
      </c>
      <c r="Z382" s="69">
        <f t="shared" si="248"/>
        <v>10000</v>
      </c>
      <c r="AA382" s="69">
        <f t="shared" ca="1" si="248"/>
        <v>9931.0583880213599</v>
      </c>
      <c r="AB382" s="69">
        <f t="shared" ca="1" si="235"/>
        <v>-68.94161197864014</v>
      </c>
      <c r="AC382" s="69">
        <f t="shared" ca="1" si="249"/>
        <v>109.36631130634518</v>
      </c>
      <c r="AD382" s="73">
        <f t="shared" si="243"/>
        <v>3.4999999999999867</v>
      </c>
      <c r="AE382" s="69">
        <f t="shared" si="251"/>
        <v>0.70000000000000007</v>
      </c>
      <c r="AF382" s="69">
        <f t="shared" si="251"/>
        <v>6.3000000000000007</v>
      </c>
      <c r="AG382" s="78">
        <f t="shared" si="251"/>
        <v>200</v>
      </c>
      <c r="AH382" s="60">
        <f t="shared" si="251"/>
        <v>50</v>
      </c>
      <c r="AI382" s="60">
        <f t="shared" si="251"/>
        <v>315.00000000000006</v>
      </c>
      <c r="AJ382" s="60">
        <f t="shared" si="251"/>
        <v>10315</v>
      </c>
      <c r="AK382" s="60">
        <f t="shared" si="251"/>
        <v>348.94161197863974</v>
      </c>
      <c r="AL382" s="60">
        <f t="shared" si="251"/>
        <v>6.9788322395727951</v>
      </c>
      <c r="AM382" s="60">
        <f t="shared" ca="1" si="251"/>
        <v>-453.13869257757176</v>
      </c>
      <c r="AN382" s="60">
        <f t="shared" ca="1" si="251"/>
        <v>-453.13869257757176</v>
      </c>
      <c r="AO382" s="60">
        <f t="shared" ca="1" si="251"/>
        <v>453.13869257757176</v>
      </c>
      <c r="AP382" s="63">
        <f t="shared" si="220"/>
        <v>35</v>
      </c>
      <c r="AQ382" s="62">
        <f t="shared" si="221"/>
        <v>3.1939520684493785</v>
      </c>
      <c r="AR382" s="62">
        <f t="shared" si="222"/>
        <v>159.69760342246892</v>
      </c>
      <c r="AS382" s="62">
        <f t="shared" si="223"/>
        <v>319.39520684493783</v>
      </c>
      <c r="AT382" s="62">
        <f t="shared" si="224"/>
        <v>-159.69760342246892</v>
      </c>
      <c r="AU382" s="62">
        <f t="shared" si="225"/>
        <v>479.09281026740678</v>
      </c>
      <c r="AV382" s="62">
        <f t="shared" si="226"/>
        <v>-638.79041368987566</v>
      </c>
      <c r="AW382" s="63">
        <f t="shared" si="237"/>
        <v>-159.69760342246889</v>
      </c>
      <c r="AX382" s="61" t="str">
        <f t="shared" ca="1" si="227"/>
        <v/>
      </c>
      <c r="AY382" s="69">
        <f t="shared" ca="1" si="238"/>
        <v>9861.8613074224286</v>
      </c>
      <c r="AZ382" s="51">
        <f t="shared" si="228"/>
        <v>1117.8832239572823</v>
      </c>
      <c r="BA382" s="55">
        <f t="shared" ca="1" si="229"/>
        <v>0.11256435923341769</v>
      </c>
      <c r="BB382" s="55">
        <f t="shared" ca="1" si="239"/>
        <v>-2.3164181811116813</v>
      </c>
      <c r="BC382" s="64">
        <f t="shared" ca="1" si="230"/>
        <v>-228.63921540110903</v>
      </c>
      <c r="BE382" s="52">
        <f t="shared" ca="1" si="231"/>
        <v>3.4999999999999867</v>
      </c>
      <c r="BF382" s="52" t="str">
        <f t="shared" ca="1" si="232"/>
        <v/>
      </c>
      <c r="BG382" s="52">
        <f t="shared" ca="1" si="240"/>
        <v>3.4999999999999867</v>
      </c>
      <c r="BH382" s="52" t="str">
        <f t="shared" ca="1" si="241"/>
        <v/>
      </c>
    </row>
    <row r="383" spans="19:60">
      <c r="S383" s="68">
        <f t="shared" si="250"/>
        <v>7</v>
      </c>
      <c r="T383" s="69">
        <f t="shared" si="250"/>
        <v>2</v>
      </c>
      <c r="U383" s="70">
        <f t="shared" si="233"/>
        <v>3</v>
      </c>
      <c r="V383" s="68">
        <f t="shared" si="248"/>
        <v>4</v>
      </c>
      <c r="W383" s="70">
        <f t="shared" si="248"/>
        <v>7</v>
      </c>
      <c r="X383" s="71">
        <f t="shared" si="248"/>
        <v>0.42857142857142855</v>
      </c>
      <c r="Y383" s="71">
        <f t="shared" si="248"/>
        <v>0.5</v>
      </c>
      <c r="Z383" s="69">
        <f t="shared" si="248"/>
        <v>10000</v>
      </c>
      <c r="AA383" s="69">
        <f t="shared" ca="1" si="248"/>
        <v>9931.0583880213599</v>
      </c>
      <c r="AB383" s="69">
        <f t="shared" ca="1" si="235"/>
        <v>-68.94161197864014</v>
      </c>
      <c r="AC383" s="69">
        <f t="shared" ca="1" si="249"/>
        <v>109.36631130634518</v>
      </c>
      <c r="AD383" s="73">
        <f t="shared" si="243"/>
        <v>3.3999999999999866</v>
      </c>
      <c r="AE383" s="69">
        <f t="shared" si="251"/>
        <v>0.70000000000000007</v>
      </c>
      <c r="AF383" s="69">
        <f t="shared" si="251"/>
        <v>6.3000000000000007</v>
      </c>
      <c r="AG383" s="78">
        <f t="shared" si="251"/>
        <v>200</v>
      </c>
      <c r="AH383" s="60">
        <f t="shared" si="251"/>
        <v>50</v>
      </c>
      <c r="AI383" s="60">
        <f t="shared" si="251"/>
        <v>315.00000000000006</v>
      </c>
      <c r="AJ383" s="60">
        <f t="shared" si="251"/>
        <v>10315</v>
      </c>
      <c r="AK383" s="60">
        <f t="shared" si="251"/>
        <v>348.94161197863974</v>
      </c>
      <c r="AL383" s="60">
        <f t="shared" si="251"/>
        <v>6.9788322395727951</v>
      </c>
      <c r="AM383" s="60">
        <f t="shared" ca="1" si="251"/>
        <v>-453.13869257757176</v>
      </c>
      <c r="AN383" s="60">
        <f t="shared" ca="1" si="251"/>
        <v>-453.13869257757176</v>
      </c>
      <c r="AO383" s="60">
        <f t="shared" ca="1" si="251"/>
        <v>453.13869257757176</v>
      </c>
      <c r="AP383" s="63">
        <f t="shared" si="220"/>
        <v>35</v>
      </c>
      <c r="AQ383" s="62">
        <f t="shared" si="221"/>
        <v>3.2584800704625958</v>
      </c>
      <c r="AR383" s="62">
        <f t="shared" si="222"/>
        <v>162.92400352312978</v>
      </c>
      <c r="AS383" s="62">
        <f t="shared" si="223"/>
        <v>325.84800704625957</v>
      </c>
      <c r="AT383" s="62">
        <f t="shared" si="224"/>
        <v>-162.92400352312978</v>
      </c>
      <c r="AU383" s="62">
        <f t="shared" si="225"/>
        <v>488.77201056938935</v>
      </c>
      <c r="AV383" s="62">
        <f t="shared" si="226"/>
        <v>-651.69601409251914</v>
      </c>
      <c r="AW383" s="63">
        <f t="shared" si="237"/>
        <v>-162.92400352312978</v>
      </c>
      <c r="AX383" s="61" t="str">
        <f t="shared" ca="1" si="227"/>
        <v/>
      </c>
      <c r="AY383" s="69">
        <f t="shared" ca="1" si="238"/>
        <v>9861.8613074224286</v>
      </c>
      <c r="AZ383" s="51">
        <f t="shared" si="228"/>
        <v>1140.4680246619084</v>
      </c>
      <c r="BA383" s="55">
        <f t="shared" ca="1" si="229"/>
        <v>0.11483851771906987</v>
      </c>
      <c r="BB383" s="55">
        <f t="shared" ca="1" si="239"/>
        <v>-2.3632172043439859</v>
      </c>
      <c r="BC383" s="64">
        <f t="shared" ca="1" si="230"/>
        <v>-231.86561550176992</v>
      </c>
      <c r="BE383" s="52">
        <f t="shared" ca="1" si="231"/>
        <v>3.3999999999999866</v>
      </c>
      <c r="BF383" s="52" t="str">
        <f t="shared" ca="1" si="232"/>
        <v/>
      </c>
      <c r="BG383" s="52">
        <f t="shared" ca="1" si="240"/>
        <v>3.3999999999999866</v>
      </c>
      <c r="BH383" s="52" t="str">
        <f t="shared" ca="1" si="241"/>
        <v/>
      </c>
    </row>
    <row r="384" spans="19:60">
      <c r="S384" s="68">
        <f t="shared" si="250"/>
        <v>7</v>
      </c>
      <c r="T384" s="69">
        <f t="shared" si="250"/>
        <v>2</v>
      </c>
      <c r="U384" s="70">
        <f t="shared" si="233"/>
        <v>3</v>
      </c>
      <c r="V384" s="68">
        <f t="shared" si="248"/>
        <v>4</v>
      </c>
      <c r="W384" s="70">
        <f t="shared" si="248"/>
        <v>7</v>
      </c>
      <c r="X384" s="71">
        <f t="shared" si="248"/>
        <v>0.42857142857142855</v>
      </c>
      <c r="Y384" s="71">
        <f t="shared" si="248"/>
        <v>0.5</v>
      </c>
      <c r="Z384" s="69">
        <f t="shared" si="248"/>
        <v>10000</v>
      </c>
      <c r="AA384" s="69">
        <f t="shared" ca="1" si="248"/>
        <v>9931.0583880213599</v>
      </c>
      <c r="AB384" s="69">
        <f t="shared" ca="1" si="235"/>
        <v>-68.94161197864014</v>
      </c>
      <c r="AC384" s="69">
        <f t="shared" ca="1" si="249"/>
        <v>109.36631130634518</v>
      </c>
      <c r="AD384" s="73">
        <f t="shared" si="243"/>
        <v>3.2999999999999865</v>
      </c>
      <c r="AE384" s="69">
        <f t="shared" si="251"/>
        <v>0.70000000000000007</v>
      </c>
      <c r="AF384" s="69">
        <f t="shared" si="251"/>
        <v>6.3000000000000007</v>
      </c>
      <c r="AG384" s="78">
        <f t="shared" si="251"/>
        <v>200</v>
      </c>
      <c r="AH384" s="60">
        <f t="shared" si="251"/>
        <v>50</v>
      </c>
      <c r="AI384" s="60">
        <f t="shared" si="251"/>
        <v>315.00000000000006</v>
      </c>
      <c r="AJ384" s="60">
        <f t="shared" si="251"/>
        <v>10315</v>
      </c>
      <c r="AK384" s="60">
        <f t="shared" si="251"/>
        <v>348.94161197863974</v>
      </c>
      <c r="AL384" s="60">
        <f t="shared" si="251"/>
        <v>6.9788322395727951</v>
      </c>
      <c r="AM384" s="60">
        <f t="shared" ca="1" si="251"/>
        <v>-453.13869257757176</v>
      </c>
      <c r="AN384" s="60">
        <f t="shared" ca="1" si="251"/>
        <v>-453.13869257757176</v>
      </c>
      <c r="AO384" s="60">
        <f t="shared" ca="1" si="251"/>
        <v>453.13869257757176</v>
      </c>
      <c r="AP384" s="63">
        <f t="shared" si="220"/>
        <v>35</v>
      </c>
      <c r="AQ384" s="62">
        <f t="shared" si="221"/>
        <v>3.326918860476614</v>
      </c>
      <c r="AR384" s="62">
        <f t="shared" si="222"/>
        <v>166.3459430238307</v>
      </c>
      <c r="AS384" s="62">
        <f t="shared" si="223"/>
        <v>332.6918860476614</v>
      </c>
      <c r="AT384" s="62">
        <f t="shared" si="224"/>
        <v>-166.3459430238307</v>
      </c>
      <c r="AU384" s="62">
        <f t="shared" si="225"/>
        <v>499.03782907149207</v>
      </c>
      <c r="AV384" s="62">
        <f t="shared" si="226"/>
        <v>-665.3837720953228</v>
      </c>
      <c r="AW384" s="63">
        <f t="shared" si="237"/>
        <v>-166.34594302383073</v>
      </c>
      <c r="AX384" s="61" t="str">
        <f t="shared" ca="1" si="227"/>
        <v/>
      </c>
      <c r="AY384" s="69">
        <f t="shared" ca="1" si="238"/>
        <v>9861.8613074224286</v>
      </c>
      <c r="AZ384" s="51">
        <f t="shared" si="228"/>
        <v>1164.421601166815</v>
      </c>
      <c r="BA384" s="55">
        <f t="shared" ca="1" si="229"/>
        <v>0.11725050399173129</v>
      </c>
      <c r="BB384" s="55">
        <f t="shared" ca="1" si="239"/>
        <v>-2.4128525320146115</v>
      </c>
      <c r="BC384" s="64">
        <f t="shared" ca="1" si="230"/>
        <v>-235.28755500247087</v>
      </c>
      <c r="BE384" s="52">
        <f t="shared" ca="1" si="231"/>
        <v>3.2999999999999865</v>
      </c>
      <c r="BF384" s="52" t="str">
        <f t="shared" ca="1" si="232"/>
        <v/>
      </c>
      <c r="BG384" s="52">
        <f t="shared" ca="1" si="240"/>
        <v>3.2999999999999865</v>
      </c>
      <c r="BH384" s="52" t="str">
        <f t="shared" ca="1" si="241"/>
        <v/>
      </c>
    </row>
    <row r="385" spans="19:60">
      <c r="S385" s="68">
        <f t="shared" si="250"/>
        <v>7</v>
      </c>
      <c r="T385" s="69">
        <f t="shared" si="250"/>
        <v>2</v>
      </c>
      <c r="U385" s="70">
        <f t="shared" si="233"/>
        <v>3</v>
      </c>
      <c r="V385" s="68">
        <f t="shared" si="248"/>
        <v>4</v>
      </c>
      <c r="W385" s="70">
        <f t="shared" si="248"/>
        <v>7</v>
      </c>
      <c r="X385" s="71">
        <f t="shared" si="248"/>
        <v>0.42857142857142855</v>
      </c>
      <c r="Y385" s="71">
        <f t="shared" si="248"/>
        <v>0.5</v>
      </c>
      <c r="Z385" s="69">
        <f t="shared" si="248"/>
        <v>10000</v>
      </c>
      <c r="AA385" s="69">
        <f t="shared" ca="1" si="248"/>
        <v>9931.0583880213599</v>
      </c>
      <c r="AB385" s="69">
        <f t="shared" ca="1" si="235"/>
        <v>-68.94161197864014</v>
      </c>
      <c r="AC385" s="69">
        <f t="shared" ca="1" si="249"/>
        <v>109.36631130634518</v>
      </c>
      <c r="AD385" s="73">
        <f t="shared" si="243"/>
        <v>3.1999999999999864</v>
      </c>
      <c r="AE385" s="69">
        <f t="shared" si="251"/>
        <v>0.70000000000000007</v>
      </c>
      <c r="AF385" s="69">
        <f t="shared" si="251"/>
        <v>6.3000000000000007</v>
      </c>
      <c r="AG385" s="78">
        <f t="shared" si="251"/>
        <v>200</v>
      </c>
      <c r="AH385" s="60">
        <f t="shared" si="251"/>
        <v>50</v>
      </c>
      <c r="AI385" s="60">
        <f t="shared" si="251"/>
        <v>315.00000000000006</v>
      </c>
      <c r="AJ385" s="60">
        <f t="shared" si="251"/>
        <v>10315</v>
      </c>
      <c r="AK385" s="60">
        <f t="shared" si="251"/>
        <v>348.94161197863974</v>
      </c>
      <c r="AL385" s="60">
        <f t="shared" si="251"/>
        <v>6.9788322395727951</v>
      </c>
      <c r="AM385" s="60">
        <f t="shared" ca="1" si="251"/>
        <v>-453.13869257757176</v>
      </c>
      <c r="AN385" s="60">
        <f t="shared" ca="1" si="251"/>
        <v>-453.13869257757176</v>
      </c>
      <c r="AO385" s="60">
        <f t="shared" ca="1" si="251"/>
        <v>453.13869257757176</v>
      </c>
      <c r="AP385" s="63">
        <f t="shared" si="220"/>
        <v>35</v>
      </c>
      <c r="AQ385" s="62">
        <f t="shared" si="221"/>
        <v>3.3996350748665085</v>
      </c>
      <c r="AR385" s="62">
        <f t="shared" si="222"/>
        <v>169.98175374332541</v>
      </c>
      <c r="AS385" s="62">
        <f t="shared" si="223"/>
        <v>339.96350748665083</v>
      </c>
      <c r="AT385" s="62">
        <f t="shared" si="224"/>
        <v>-169.98175374332541</v>
      </c>
      <c r="AU385" s="62">
        <f t="shared" si="225"/>
        <v>509.94526122997627</v>
      </c>
      <c r="AV385" s="62">
        <f t="shared" si="226"/>
        <v>-679.92701497330165</v>
      </c>
      <c r="AW385" s="63">
        <f t="shared" si="237"/>
        <v>-169.98175374332538</v>
      </c>
      <c r="AX385" s="61" t="str">
        <f t="shared" ca="1" si="227"/>
        <v/>
      </c>
      <c r="AY385" s="69">
        <f t="shared" ca="1" si="238"/>
        <v>9861.8613074224286</v>
      </c>
      <c r="AZ385" s="51">
        <f t="shared" si="228"/>
        <v>1189.8722762032778</v>
      </c>
      <c r="BA385" s="55">
        <f t="shared" ca="1" si="229"/>
        <v>0.11981323940643401</v>
      </c>
      <c r="BB385" s="55">
        <f t="shared" ca="1" si="239"/>
        <v>-2.4655900676646501</v>
      </c>
      <c r="BC385" s="64">
        <f t="shared" ca="1" si="230"/>
        <v>-238.92336572196552</v>
      </c>
      <c r="BE385" s="52">
        <f t="shared" ca="1" si="231"/>
        <v>3.1999999999999864</v>
      </c>
      <c r="BF385" s="52" t="str">
        <f t="shared" ca="1" si="232"/>
        <v/>
      </c>
      <c r="BG385" s="52">
        <f t="shared" ca="1" si="240"/>
        <v>3.1999999999999864</v>
      </c>
      <c r="BH385" s="52" t="str">
        <f t="shared" ca="1" si="241"/>
        <v/>
      </c>
    </row>
    <row r="386" spans="19:60">
      <c r="S386" s="68">
        <f t="shared" si="250"/>
        <v>7</v>
      </c>
      <c r="T386" s="69">
        <f t="shared" si="250"/>
        <v>2</v>
      </c>
      <c r="U386" s="70">
        <f t="shared" si="233"/>
        <v>3</v>
      </c>
      <c r="V386" s="68">
        <f t="shared" si="248"/>
        <v>4</v>
      </c>
      <c r="W386" s="70">
        <f t="shared" si="248"/>
        <v>7</v>
      </c>
      <c r="X386" s="71">
        <f t="shared" si="248"/>
        <v>0.42857142857142855</v>
      </c>
      <c r="Y386" s="71">
        <f t="shared" si="248"/>
        <v>0.5</v>
      </c>
      <c r="Z386" s="69">
        <f t="shared" si="248"/>
        <v>10000</v>
      </c>
      <c r="AA386" s="69">
        <f t="shared" ca="1" si="248"/>
        <v>9931.0583880213599</v>
      </c>
      <c r="AB386" s="69">
        <f t="shared" ca="1" si="235"/>
        <v>-68.94161197864014</v>
      </c>
      <c r="AC386" s="69">
        <f t="shared" ca="1" si="249"/>
        <v>109.36631130634518</v>
      </c>
      <c r="AD386" s="73">
        <f t="shared" si="243"/>
        <v>3.0999999999999863</v>
      </c>
      <c r="AE386" s="69">
        <f t="shared" si="251"/>
        <v>0.70000000000000007</v>
      </c>
      <c r="AF386" s="69">
        <f t="shared" si="251"/>
        <v>6.3000000000000007</v>
      </c>
      <c r="AG386" s="78">
        <f t="shared" si="251"/>
        <v>200</v>
      </c>
      <c r="AH386" s="60">
        <f t="shared" si="251"/>
        <v>50</v>
      </c>
      <c r="AI386" s="60">
        <f t="shared" si="251"/>
        <v>315.00000000000006</v>
      </c>
      <c r="AJ386" s="60">
        <f t="shared" si="251"/>
        <v>10315</v>
      </c>
      <c r="AK386" s="60">
        <f t="shared" si="251"/>
        <v>348.94161197863974</v>
      </c>
      <c r="AL386" s="60">
        <f t="shared" si="251"/>
        <v>6.9788322395727951</v>
      </c>
      <c r="AM386" s="60">
        <f t="shared" ca="1" si="251"/>
        <v>-453.13869257757176</v>
      </c>
      <c r="AN386" s="60">
        <f t="shared" ca="1" si="251"/>
        <v>-453.13869257757176</v>
      </c>
      <c r="AO386" s="60">
        <f t="shared" ca="1" si="251"/>
        <v>453.13869257757176</v>
      </c>
      <c r="AP386" s="63">
        <f t="shared" si="220"/>
        <v>35</v>
      </c>
      <c r="AQ386" s="62">
        <f t="shared" si="221"/>
        <v>3.4770426579267193</v>
      </c>
      <c r="AR386" s="62">
        <f t="shared" si="222"/>
        <v>173.85213289633597</v>
      </c>
      <c r="AS386" s="62">
        <f t="shared" si="223"/>
        <v>347.70426579267195</v>
      </c>
      <c r="AT386" s="62">
        <f t="shared" si="224"/>
        <v>-173.85213289633597</v>
      </c>
      <c r="AU386" s="62">
        <f t="shared" si="225"/>
        <v>521.55639868900789</v>
      </c>
      <c r="AV386" s="62">
        <f t="shared" si="226"/>
        <v>-695.40853158534389</v>
      </c>
      <c r="AW386" s="63">
        <f t="shared" si="237"/>
        <v>-173.852132896336</v>
      </c>
      <c r="AX386" s="61" t="str">
        <f t="shared" ca="1" si="227"/>
        <v/>
      </c>
      <c r="AY386" s="69">
        <f t="shared" ca="1" si="238"/>
        <v>9861.8613074224286</v>
      </c>
      <c r="AZ386" s="51">
        <f t="shared" si="228"/>
        <v>1216.9649302743519</v>
      </c>
      <c r="BA386" s="55">
        <f t="shared" ca="1" si="229"/>
        <v>0.1225413125898273</v>
      </c>
      <c r="BB386" s="55">
        <f t="shared" ca="1" si="239"/>
        <v>-2.521730024969532</v>
      </c>
      <c r="BC386" s="64">
        <f t="shared" ca="1" si="230"/>
        <v>-242.79374487497614</v>
      </c>
      <c r="BE386" s="52">
        <f t="shared" ca="1" si="231"/>
        <v>3.0999999999999863</v>
      </c>
      <c r="BF386" s="52" t="str">
        <f t="shared" ca="1" si="232"/>
        <v/>
      </c>
      <c r="BG386" s="52">
        <f t="shared" ca="1" si="240"/>
        <v>3.0999999999999863</v>
      </c>
      <c r="BH386" s="52" t="str">
        <f t="shared" ca="1" si="241"/>
        <v/>
      </c>
    </row>
    <row r="387" spans="19:60">
      <c r="S387" s="68">
        <f t="shared" si="250"/>
        <v>7</v>
      </c>
      <c r="T387" s="69">
        <f t="shared" si="250"/>
        <v>2</v>
      </c>
      <c r="U387" s="70">
        <f t="shared" si="233"/>
        <v>3</v>
      </c>
      <c r="V387" s="68">
        <f t="shared" si="248"/>
        <v>4</v>
      </c>
      <c r="W387" s="70">
        <f t="shared" si="248"/>
        <v>7</v>
      </c>
      <c r="X387" s="71">
        <f t="shared" si="248"/>
        <v>0.42857142857142855</v>
      </c>
      <c r="Y387" s="71">
        <f t="shared" si="248"/>
        <v>0.5</v>
      </c>
      <c r="Z387" s="69">
        <f t="shared" si="248"/>
        <v>10000</v>
      </c>
      <c r="AA387" s="69">
        <f t="shared" ca="1" si="248"/>
        <v>9931.0583880213599</v>
      </c>
      <c r="AB387" s="69">
        <f t="shared" ca="1" si="235"/>
        <v>-68.94161197864014</v>
      </c>
      <c r="AC387" s="69">
        <f t="shared" ca="1" si="249"/>
        <v>109.36631130634518</v>
      </c>
      <c r="AD387" s="73">
        <f t="shared" si="243"/>
        <v>2.9999999999999862</v>
      </c>
      <c r="AE387" s="69">
        <f t="shared" si="251"/>
        <v>0.70000000000000007</v>
      </c>
      <c r="AF387" s="69">
        <f t="shared" si="251"/>
        <v>6.3000000000000007</v>
      </c>
      <c r="AG387" s="78">
        <f t="shared" si="251"/>
        <v>200</v>
      </c>
      <c r="AH387" s="60">
        <f t="shared" si="251"/>
        <v>50</v>
      </c>
      <c r="AI387" s="60">
        <f t="shared" si="251"/>
        <v>315.00000000000006</v>
      </c>
      <c r="AJ387" s="60">
        <f t="shared" si="251"/>
        <v>10315</v>
      </c>
      <c r="AK387" s="60">
        <f t="shared" si="251"/>
        <v>348.94161197863974</v>
      </c>
      <c r="AL387" s="60">
        <f t="shared" si="251"/>
        <v>6.9788322395727951</v>
      </c>
      <c r="AM387" s="60">
        <f t="shared" ca="1" si="251"/>
        <v>-453.13869257757176</v>
      </c>
      <c r="AN387" s="60">
        <f t="shared" ca="1" si="251"/>
        <v>-453.13869257757176</v>
      </c>
      <c r="AO387" s="60">
        <f t="shared" ca="1" si="251"/>
        <v>453.13869257757176</v>
      </c>
      <c r="AP387" s="63">
        <f t="shared" si="220"/>
        <v>35</v>
      </c>
      <c r="AQ387" s="62">
        <f t="shared" si="221"/>
        <v>3.5596107465242768</v>
      </c>
      <c r="AR387" s="62">
        <f t="shared" si="222"/>
        <v>177.98053732621383</v>
      </c>
      <c r="AS387" s="62">
        <f t="shared" si="223"/>
        <v>355.96107465242767</v>
      </c>
      <c r="AT387" s="62">
        <f t="shared" si="224"/>
        <v>-177.98053732621383</v>
      </c>
      <c r="AU387" s="62">
        <f t="shared" si="225"/>
        <v>533.9416119786415</v>
      </c>
      <c r="AV387" s="62">
        <f t="shared" si="226"/>
        <v>-711.92214930485534</v>
      </c>
      <c r="AW387" s="63">
        <f t="shared" si="237"/>
        <v>-177.98053732621383</v>
      </c>
      <c r="AX387" s="61" t="str">
        <f t="shared" ca="1" si="227"/>
        <v/>
      </c>
      <c r="AY387" s="69">
        <f t="shared" ca="1" si="238"/>
        <v>9861.8613074224286</v>
      </c>
      <c r="AZ387" s="51">
        <f t="shared" si="228"/>
        <v>1245.8637612834968</v>
      </c>
      <c r="BA387" s="55">
        <f t="shared" ca="1" si="229"/>
        <v>0.12545125731878007</v>
      </c>
      <c r="BB387" s="55">
        <f t="shared" ca="1" si="239"/>
        <v>-2.5816126460947375</v>
      </c>
      <c r="BC387" s="64">
        <f t="shared" ca="1" si="230"/>
        <v>-246.92214930485397</v>
      </c>
      <c r="BE387" s="52">
        <f t="shared" ca="1" si="231"/>
        <v>2.9999999999999862</v>
      </c>
      <c r="BF387" s="52" t="str">
        <f t="shared" ca="1" si="232"/>
        <v/>
      </c>
      <c r="BG387" s="52">
        <f t="shared" ca="1" si="240"/>
        <v>2.9999999999999862</v>
      </c>
      <c r="BH387" s="52" t="str">
        <f t="shared" ca="1" si="241"/>
        <v/>
      </c>
    </row>
    <row r="388" spans="19:60">
      <c r="S388" s="68">
        <f t="shared" si="250"/>
        <v>7</v>
      </c>
      <c r="T388" s="69">
        <f t="shared" si="250"/>
        <v>2</v>
      </c>
      <c r="U388" s="70">
        <f t="shared" si="233"/>
        <v>3</v>
      </c>
      <c r="V388" s="68">
        <f t="shared" si="248"/>
        <v>4</v>
      </c>
      <c r="W388" s="70">
        <f t="shared" si="248"/>
        <v>7</v>
      </c>
      <c r="X388" s="71">
        <f t="shared" si="248"/>
        <v>0.42857142857142855</v>
      </c>
      <c r="Y388" s="71">
        <f t="shared" si="248"/>
        <v>0.5</v>
      </c>
      <c r="Z388" s="69">
        <f t="shared" si="248"/>
        <v>10000</v>
      </c>
      <c r="AA388" s="69">
        <f t="shared" ca="1" si="248"/>
        <v>9931.0583880213599</v>
      </c>
      <c r="AB388" s="69">
        <f t="shared" ca="1" si="235"/>
        <v>-68.94161197864014</v>
      </c>
      <c r="AC388" s="69">
        <f t="shared" ca="1" si="249"/>
        <v>109.36631130634518</v>
      </c>
      <c r="AD388" s="73">
        <f t="shared" si="243"/>
        <v>2.8999999999999861</v>
      </c>
      <c r="AE388" s="69">
        <f t="shared" si="251"/>
        <v>0.70000000000000007</v>
      </c>
      <c r="AF388" s="69">
        <f t="shared" si="251"/>
        <v>6.3000000000000007</v>
      </c>
      <c r="AG388" s="78">
        <f t="shared" si="251"/>
        <v>200</v>
      </c>
      <c r="AH388" s="60">
        <f t="shared" si="251"/>
        <v>50</v>
      </c>
      <c r="AI388" s="60">
        <f t="shared" si="251"/>
        <v>315.00000000000006</v>
      </c>
      <c r="AJ388" s="60">
        <f t="shared" si="251"/>
        <v>10315</v>
      </c>
      <c r="AK388" s="60">
        <f t="shared" si="251"/>
        <v>348.94161197863974</v>
      </c>
      <c r="AL388" s="60">
        <f t="shared" si="251"/>
        <v>6.9788322395727951</v>
      </c>
      <c r="AM388" s="60">
        <f t="shared" ca="1" si="251"/>
        <v>-453.13869257757176</v>
      </c>
      <c r="AN388" s="60">
        <f t="shared" ca="1" si="251"/>
        <v>-453.13869257757176</v>
      </c>
      <c r="AO388" s="60">
        <f t="shared" ca="1" si="251"/>
        <v>453.13869257757176</v>
      </c>
      <c r="AP388" s="63">
        <f t="shared" si="220"/>
        <v>35</v>
      </c>
      <c r="AQ388" s="62">
        <f t="shared" si="221"/>
        <v>3.6478731860595972</v>
      </c>
      <c r="AR388" s="62">
        <f t="shared" si="222"/>
        <v>182.39365930297987</v>
      </c>
      <c r="AS388" s="62">
        <f t="shared" si="223"/>
        <v>364.78731860595974</v>
      </c>
      <c r="AT388" s="62">
        <f t="shared" si="224"/>
        <v>-182.39365930297987</v>
      </c>
      <c r="AU388" s="62">
        <f t="shared" si="225"/>
        <v>547.18097790893967</v>
      </c>
      <c r="AV388" s="62">
        <f t="shared" si="226"/>
        <v>-729.57463721191948</v>
      </c>
      <c r="AW388" s="63">
        <f t="shared" si="237"/>
        <v>-182.39365930297981</v>
      </c>
      <c r="AX388" s="61" t="str">
        <f t="shared" ca="1" si="227"/>
        <v/>
      </c>
      <c r="AY388" s="69">
        <f t="shared" ca="1" si="238"/>
        <v>9861.8613074224286</v>
      </c>
      <c r="AZ388" s="51">
        <f t="shared" si="228"/>
        <v>1276.7556151208591</v>
      </c>
      <c r="BA388" s="55">
        <f t="shared" ca="1" si="229"/>
        <v>0.12856188789110895</v>
      </c>
      <c r="BB388" s="55">
        <f t="shared" ca="1" si="239"/>
        <v>-2.6456251031596127</v>
      </c>
      <c r="BC388" s="64">
        <f t="shared" ca="1" si="230"/>
        <v>-251.33527128161995</v>
      </c>
      <c r="BE388" s="52">
        <f t="shared" ca="1" si="231"/>
        <v>2.8999999999999861</v>
      </c>
      <c r="BF388" s="52" t="str">
        <f t="shared" ca="1" si="232"/>
        <v/>
      </c>
      <c r="BG388" s="52">
        <f t="shared" ca="1" si="240"/>
        <v>2.8999999999999861</v>
      </c>
      <c r="BH388" s="52" t="str">
        <f t="shared" ca="1" si="241"/>
        <v/>
      </c>
    </row>
    <row r="389" spans="19:60">
      <c r="S389" s="68">
        <f t="shared" si="250"/>
        <v>7</v>
      </c>
      <c r="T389" s="69">
        <f t="shared" si="250"/>
        <v>2</v>
      </c>
      <c r="U389" s="70">
        <f t="shared" si="233"/>
        <v>3</v>
      </c>
      <c r="V389" s="68">
        <f t="shared" si="248"/>
        <v>4</v>
      </c>
      <c r="W389" s="70">
        <f t="shared" si="248"/>
        <v>7</v>
      </c>
      <c r="X389" s="71">
        <f t="shared" si="248"/>
        <v>0.42857142857142855</v>
      </c>
      <c r="Y389" s="71">
        <f t="shared" si="248"/>
        <v>0.5</v>
      </c>
      <c r="Z389" s="69">
        <f t="shared" si="248"/>
        <v>10000</v>
      </c>
      <c r="AA389" s="69">
        <f t="shared" ca="1" si="248"/>
        <v>9931.0583880213599</v>
      </c>
      <c r="AB389" s="69">
        <f t="shared" ca="1" si="235"/>
        <v>-68.94161197864014</v>
      </c>
      <c r="AC389" s="69">
        <f t="shared" ca="1" si="249"/>
        <v>109.36631130634518</v>
      </c>
      <c r="AD389" s="73">
        <f t="shared" si="243"/>
        <v>2.7999999999999861</v>
      </c>
      <c r="AE389" s="69">
        <f t="shared" si="251"/>
        <v>0.70000000000000007</v>
      </c>
      <c r="AF389" s="69">
        <f t="shared" si="251"/>
        <v>6.3000000000000007</v>
      </c>
      <c r="AG389" s="78">
        <f t="shared" si="251"/>
        <v>200</v>
      </c>
      <c r="AH389" s="60">
        <f t="shared" si="251"/>
        <v>50</v>
      </c>
      <c r="AI389" s="60">
        <f t="shared" si="251"/>
        <v>315.00000000000006</v>
      </c>
      <c r="AJ389" s="60">
        <f t="shared" si="251"/>
        <v>10315</v>
      </c>
      <c r="AK389" s="60">
        <f t="shared" si="251"/>
        <v>348.94161197863974</v>
      </c>
      <c r="AL389" s="60">
        <f t="shared" si="251"/>
        <v>6.9788322395727951</v>
      </c>
      <c r="AM389" s="60">
        <f t="shared" ca="1" si="251"/>
        <v>-453.13869257757176</v>
      </c>
      <c r="AN389" s="60">
        <f t="shared" ca="1" si="251"/>
        <v>-453.13869257757176</v>
      </c>
      <c r="AO389" s="60">
        <f t="shared" ca="1" si="251"/>
        <v>453.13869257757176</v>
      </c>
      <c r="AP389" s="63">
        <f t="shared" si="220"/>
        <v>35</v>
      </c>
      <c r="AQ389" s="62">
        <f t="shared" si="221"/>
        <v>3.7424400855617264</v>
      </c>
      <c r="AR389" s="62">
        <f t="shared" si="222"/>
        <v>187.12200427808631</v>
      </c>
      <c r="AS389" s="62">
        <f t="shared" si="223"/>
        <v>374.24400855617262</v>
      </c>
      <c r="AT389" s="62">
        <f t="shared" si="224"/>
        <v>-187.12200427808631</v>
      </c>
      <c r="AU389" s="62">
        <f t="shared" si="225"/>
        <v>561.36601283425898</v>
      </c>
      <c r="AV389" s="62">
        <f t="shared" si="226"/>
        <v>-748.48801711234523</v>
      </c>
      <c r="AW389" s="63">
        <f t="shared" si="237"/>
        <v>-187.12200427808625</v>
      </c>
      <c r="AX389" s="61" t="str">
        <f t="shared" ca="1" si="227"/>
        <v/>
      </c>
      <c r="AY389" s="69">
        <f t="shared" ca="1" si="238"/>
        <v>9861.8613074224286</v>
      </c>
      <c r="AZ389" s="51">
        <f t="shared" si="228"/>
        <v>1309.8540299466042</v>
      </c>
      <c r="BA389" s="55">
        <f t="shared" ca="1" si="229"/>
        <v>0.13189470636146128</v>
      </c>
      <c r="BB389" s="55">
        <f t="shared" ca="1" si="239"/>
        <v>-2.7142098785862649</v>
      </c>
      <c r="BC389" s="64">
        <f t="shared" ca="1" si="230"/>
        <v>-256.06361625672639</v>
      </c>
      <c r="BE389" s="52">
        <f t="shared" ca="1" si="231"/>
        <v>2.7999999999999861</v>
      </c>
      <c r="BF389" s="52" t="str">
        <f t="shared" ca="1" si="232"/>
        <v/>
      </c>
      <c r="BG389" s="52">
        <f t="shared" ca="1" si="240"/>
        <v>2.7999999999999861</v>
      </c>
      <c r="BH389" s="52" t="str">
        <f t="shared" ca="1" si="241"/>
        <v/>
      </c>
    </row>
    <row r="390" spans="19:60">
      <c r="S390" s="68">
        <f t="shared" si="250"/>
        <v>7</v>
      </c>
      <c r="T390" s="69">
        <f t="shared" si="250"/>
        <v>2</v>
      </c>
      <c r="U390" s="70">
        <f t="shared" si="233"/>
        <v>3</v>
      </c>
      <c r="V390" s="68">
        <f t="shared" si="248"/>
        <v>4</v>
      </c>
      <c r="W390" s="70">
        <f t="shared" si="248"/>
        <v>7</v>
      </c>
      <c r="X390" s="71">
        <f t="shared" si="248"/>
        <v>0.42857142857142855</v>
      </c>
      <c r="Y390" s="71">
        <f t="shared" si="248"/>
        <v>0.5</v>
      </c>
      <c r="Z390" s="69">
        <f t="shared" si="248"/>
        <v>10000</v>
      </c>
      <c r="AA390" s="69">
        <f t="shared" ca="1" si="248"/>
        <v>9931.0583880213599</v>
      </c>
      <c r="AB390" s="69">
        <f t="shared" ca="1" si="235"/>
        <v>-68.94161197864014</v>
      </c>
      <c r="AC390" s="69">
        <f t="shared" ca="1" si="249"/>
        <v>109.36631130634518</v>
      </c>
      <c r="AD390" s="73">
        <f t="shared" si="243"/>
        <v>2.699999999999986</v>
      </c>
      <c r="AE390" s="69">
        <f t="shared" si="251"/>
        <v>0.70000000000000007</v>
      </c>
      <c r="AF390" s="69">
        <f t="shared" si="251"/>
        <v>6.3000000000000007</v>
      </c>
      <c r="AG390" s="78">
        <f t="shared" si="251"/>
        <v>200</v>
      </c>
      <c r="AH390" s="60">
        <f t="shared" si="251"/>
        <v>50</v>
      </c>
      <c r="AI390" s="60">
        <f t="shared" si="251"/>
        <v>315.00000000000006</v>
      </c>
      <c r="AJ390" s="60">
        <f t="shared" si="251"/>
        <v>10315</v>
      </c>
      <c r="AK390" s="60">
        <f t="shared" si="251"/>
        <v>348.94161197863974</v>
      </c>
      <c r="AL390" s="60">
        <f t="shared" si="251"/>
        <v>6.9788322395727951</v>
      </c>
      <c r="AM390" s="60">
        <f t="shared" ca="1" si="251"/>
        <v>-453.13869257757176</v>
      </c>
      <c r="AN390" s="60">
        <f t="shared" ca="1" si="251"/>
        <v>-453.13869257757176</v>
      </c>
      <c r="AO390" s="60">
        <f t="shared" ca="1" si="251"/>
        <v>453.13869257757176</v>
      </c>
      <c r="AP390" s="63">
        <f t="shared" si="220"/>
        <v>35</v>
      </c>
      <c r="AQ390" s="62">
        <f t="shared" si="221"/>
        <v>3.8440119405825315</v>
      </c>
      <c r="AR390" s="62">
        <f t="shared" si="222"/>
        <v>192.20059702912658</v>
      </c>
      <c r="AS390" s="62">
        <f t="shared" si="223"/>
        <v>384.40119405825317</v>
      </c>
      <c r="AT390" s="62">
        <f t="shared" si="224"/>
        <v>-192.20059702912658</v>
      </c>
      <c r="AU390" s="62">
        <f t="shared" si="225"/>
        <v>576.60179108737975</v>
      </c>
      <c r="AV390" s="62">
        <f t="shared" si="226"/>
        <v>-768.80238811650634</v>
      </c>
      <c r="AW390" s="63">
        <f t="shared" si="237"/>
        <v>-192.20059702912658</v>
      </c>
      <c r="AX390" s="61" t="str">
        <f t="shared" ca="1" si="227"/>
        <v/>
      </c>
      <c r="AY390" s="69">
        <f t="shared" ca="1" si="238"/>
        <v>9861.8613074224286</v>
      </c>
      <c r="AZ390" s="51">
        <f t="shared" si="228"/>
        <v>1345.4041792038861</v>
      </c>
      <c r="BA390" s="55">
        <f t="shared" ca="1" si="229"/>
        <v>0.13547440027406193</v>
      </c>
      <c r="BB390" s="55">
        <f t="shared" ca="1" si="239"/>
        <v>-2.7878750077482262</v>
      </c>
      <c r="BC390" s="64">
        <f t="shared" ca="1" si="230"/>
        <v>-261.14220900776672</v>
      </c>
      <c r="BE390" s="52">
        <f t="shared" ca="1" si="231"/>
        <v>2.699999999999986</v>
      </c>
      <c r="BF390" s="52" t="str">
        <f t="shared" ca="1" si="232"/>
        <v/>
      </c>
      <c r="BG390" s="52">
        <f t="shared" ca="1" si="240"/>
        <v>2.699999999999986</v>
      </c>
      <c r="BH390" s="52" t="str">
        <f t="shared" ca="1" si="241"/>
        <v/>
      </c>
    </row>
    <row r="391" spans="19:60">
      <c r="S391" s="68">
        <f t="shared" si="250"/>
        <v>7</v>
      </c>
      <c r="T391" s="69">
        <f t="shared" si="250"/>
        <v>2</v>
      </c>
      <c r="U391" s="70">
        <f t="shared" si="233"/>
        <v>3</v>
      </c>
      <c r="V391" s="68">
        <f t="shared" si="248"/>
        <v>4</v>
      </c>
      <c r="W391" s="70">
        <f t="shared" si="248"/>
        <v>7</v>
      </c>
      <c r="X391" s="71">
        <f t="shared" si="248"/>
        <v>0.42857142857142855</v>
      </c>
      <c r="Y391" s="71">
        <f t="shared" si="248"/>
        <v>0.5</v>
      </c>
      <c r="Z391" s="69">
        <f t="shared" si="248"/>
        <v>10000</v>
      </c>
      <c r="AA391" s="69">
        <f t="shared" ca="1" si="248"/>
        <v>9931.0583880213599</v>
      </c>
      <c r="AB391" s="69">
        <f t="shared" ca="1" si="235"/>
        <v>-68.94161197864014</v>
      </c>
      <c r="AC391" s="69">
        <f t="shared" ca="1" si="249"/>
        <v>109.36631130634518</v>
      </c>
      <c r="AD391" s="73">
        <f t="shared" si="243"/>
        <v>2.5999999999999859</v>
      </c>
      <c r="AE391" s="69">
        <f t="shared" si="251"/>
        <v>0.70000000000000007</v>
      </c>
      <c r="AF391" s="69">
        <f t="shared" si="251"/>
        <v>6.3000000000000007</v>
      </c>
      <c r="AG391" s="78">
        <f t="shared" si="251"/>
        <v>200</v>
      </c>
      <c r="AH391" s="60">
        <f t="shared" si="251"/>
        <v>50</v>
      </c>
      <c r="AI391" s="60">
        <f t="shared" si="251"/>
        <v>315.00000000000006</v>
      </c>
      <c r="AJ391" s="60">
        <f t="shared" si="251"/>
        <v>10315</v>
      </c>
      <c r="AK391" s="60">
        <f t="shared" si="251"/>
        <v>348.94161197863974</v>
      </c>
      <c r="AL391" s="60">
        <f t="shared" si="251"/>
        <v>6.9788322395727951</v>
      </c>
      <c r="AM391" s="60">
        <f t="shared" ca="1" si="251"/>
        <v>-453.13869257757176</v>
      </c>
      <c r="AN391" s="60">
        <f t="shared" ca="1" si="251"/>
        <v>-453.13869257757176</v>
      </c>
      <c r="AO391" s="60">
        <f t="shared" ca="1" si="251"/>
        <v>453.13869257757176</v>
      </c>
      <c r="AP391" s="63">
        <f t="shared" si="220"/>
        <v>35</v>
      </c>
      <c r="AQ391" s="62">
        <f t="shared" si="221"/>
        <v>3.9533970152203217</v>
      </c>
      <c r="AR391" s="62">
        <f t="shared" si="222"/>
        <v>197.66985076101608</v>
      </c>
      <c r="AS391" s="62">
        <f t="shared" si="223"/>
        <v>395.33970152203216</v>
      </c>
      <c r="AT391" s="62">
        <f t="shared" si="224"/>
        <v>-197.66985076101608</v>
      </c>
      <c r="AU391" s="62">
        <f t="shared" si="225"/>
        <v>593.00955228304827</v>
      </c>
      <c r="AV391" s="62">
        <f t="shared" si="226"/>
        <v>-790.67940304406432</v>
      </c>
      <c r="AW391" s="63">
        <f t="shared" si="237"/>
        <v>-197.66985076101605</v>
      </c>
      <c r="AX391" s="61" t="str">
        <f t="shared" ca="1" si="227"/>
        <v/>
      </c>
      <c r="AY391" s="69">
        <f t="shared" ca="1" si="238"/>
        <v>9861.8613074224286</v>
      </c>
      <c r="AZ391" s="51">
        <f t="shared" si="228"/>
        <v>1383.6889553271126</v>
      </c>
      <c r="BA391" s="55">
        <f t="shared" ca="1" si="229"/>
        <v>0.13932945525686266</v>
      </c>
      <c r="BB391" s="55">
        <f t="shared" ca="1" si="239"/>
        <v>-2.8672066853072593</v>
      </c>
      <c r="BC391" s="64">
        <f t="shared" ca="1" si="230"/>
        <v>-266.61146273965619</v>
      </c>
      <c r="BE391" s="52">
        <f t="shared" ca="1" si="231"/>
        <v>2.5999999999999859</v>
      </c>
      <c r="BF391" s="52" t="str">
        <f t="shared" ca="1" si="232"/>
        <v/>
      </c>
      <c r="BG391" s="52">
        <f t="shared" ca="1" si="240"/>
        <v>2.5999999999999859</v>
      </c>
      <c r="BH391" s="52" t="str">
        <f t="shared" ca="1" si="241"/>
        <v/>
      </c>
    </row>
    <row r="392" spans="19:60">
      <c r="S392" s="68">
        <f t="shared" si="250"/>
        <v>7</v>
      </c>
      <c r="T392" s="69">
        <f t="shared" si="250"/>
        <v>2</v>
      </c>
      <c r="U392" s="70">
        <f t="shared" si="233"/>
        <v>3</v>
      </c>
      <c r="V392" s="68">
        <f t="shared" si="248"/>
        <v>4</v>
      </c>
      <c r="W392" s="70">
        <f t="shared" si="248"/>
        <v>7</v>
      </c>
      <c r="X392" s="71">
        <f t="shared" si="248"/>
        <v>0.42857142857142855</v>
      </c>
      <c r="Y392" s="71">
        <f t="shared" si="248"/>
        <v>0.5</v>
      </c>
      <c r="Z392" s="69">
        <f t="shared" si="248"/>
        <v>10000</v>
      </c>
      <c r="AA392" s="69">
        <f t="shared" ca="1" si="248"/>
        <v>9931.0583880213599</v>
      </c>
      <c r="AB392" s="69">
        <f t="shared" ca="1" si="235"/>
        <v>-68.94161197864014</v>
      </c>
      <c r="AC392" s="69">
        <f t="shared" ca="1" si="249"/>
        <v>109.36631130634518</v>
      </c>
      <c r="AD392" s="73">
        <f t="shared" si="243"/>
        <v>2.4999999999999858</v>
      </c>
      <c r="AE392" s="69">
        <f t="shared" si="251"/>
        <v>0.70000000000000007</v>
      </c>
      <c r="AF392" s="69">
        <f t="shared" si="251"/>
        <v>6.3000000000000007</v>
      </c>
      <c r="AG392" s="78">
        <f t="shared" si="251"/>
        <v>200</v>
      </c>
      <c r="AH392" s="60">
        <f t="shared" si="251"/>
        <v>50</v>
      </c>
      <c r="AI392" s="60">
        <f t="shared" si="251"/>
        <v>315.00000000000006</v>
      </c>
      <c r="AJ392" s="60">
        <f t="shared" si="251"/>
        <v>10315</v>
      </c>
      <c r="AK392" s="60">
        <f t="shared" si="251"/>
        <v>348.94161197863974</v>
      </c>
      <c r="AL392" s="60">
        <f t="shared" si="251"/>
        <v>6.9788322395727951</v>
      </c>
      <c r="AM392" s="60">
        <f t="shared" ca="1" si="251"/>
        <v>-453.13869257757176</v>
      </c>
      <c r="AN392" s="60">
        <f t="shared" ca="1" si="251"/>
        <v>-453.13869257757176</v>
      </c>
      <c r="AO392" s="60">
        <f t="shared" ca="1" si="251"/>
        <v>453.13869257757176</v>
      </c>
      <c r="AP392" s="63">
        <f t="shared" si="220"/>
        <v>35</v>
      </c>
      <c r="AQ392" s="62">
        <f t="shared" si="221"/>
        <v>4.0715328958291357</v>
      </c>
      <c r="AR392" s="62">
        <f t="shared" si="222"/>
        <v>203.57664479145677</v>
      </c>
      <c r="AS392" s="62">
        <f t="shared" si="223"/>
        <v>407.15328958291354</v>
      </c>
      <c r="AT392" s="62">
        <f t="shared" si="224"/>
        <v>-203.57664479145677</v>
      </c>
      <c r="AU392" s="62">
        <f t="shared" si="225"/>
        <v>610.72993437437026</v>
      </c>
      <c r="AV392" s="62">
        <f t="shared" si="226"/>
        <v>-814.30657916582709</v>
      </c>
      <c r="AW392" s="63">
        <f t="shared" si="237"/>
        <v>-203.57664479145683</v>
      </c>
      <c r="AX392" s="61" t="str">
        <f t="shared" ca="1" si="227"/>
        <v/>
      </c>
      <c r="AY392" s="69">
        <f t="shared" ca="1" si="238"/>
        <v>9861.8613074224286</v>
      </c>
      <c r="AZ392" s="51">
        <f t="shared" si="228"/>
        <v>1425.0365135401973</v>
      </c>
      <c r="BA392" s="55">
        <f t="shared" ca="1" si="229"/>
        <v>0.14349291463828742</v>
      </c>
      <c r="BB392" s="55">
        <f t="shared" ca="1" si="239"/>
        <v>-2.9528848970710175</v>
      </c>
      <c r="BC392" s="64">
        <f t="shared" ca="1" si="230"/>
        <v>-272.51825677009697</v>
      </c>
      <c r="BE392" s="52">
        <f t="shared" ca="1" si="231"/>
        <v>2.4999999999999858</v>
      </c>
      <c r="BF392" s="52" t="str">
        <f t="shared" ca="1" si="232"/>
        <v/>
      </c>
      <c r="BG392" s="52">
        <f t="shared" ca="1" si="240"/>
        <v>2.4999999999999858</v>
      </c>
      <c r="BH392" s="52" t="str">
        <f t="shared" ca="1" si="241"/>
        <v/>
      </c>
    </row>
    <row r="393" spans="19:60">
      <c r="S393" s="68">
        <f t="shared" si="250"/>
        <v>7</v>
      </c>
      <c r="T393" s="69">
        <f t="shared" si="250"/>
        <v>2</v>
      </c>
      <c r="U393" s="70">
        <f t="shared" si="233"/>
        <v>3</v>
      </c>
      <c r="V393" s="68">
        <f t="shared" si="248"/>
        <v>4</v>
      </c>
      <c r="W393" s="70">
        <f t="shared" si="248"/>
        <v>7</v>
      </c>
      <c r="X393" s="71">
        <f t="shared" si="248"/>
        <v>0.42857142857142855</v>
      </c>
      <c r="Y393" s="71">
        <f t="shared" si="248"/>
        <v>0.5</v>
      </c>
      <c r="Z393" s="69">
        <f t="shared" si="248"/>
        <v>10000</v>
      </c>
      <c r="AA393" s="69">
        <f t="shared" ca="1" si="248"/>
        <v>9931.0583880213599</v>
      </c>
      <c r="AB393" s="69">
        <f t="shared" ca="1" si="235"/>
        <v>-68.94161197864014</v>
      </c>
      <c r="AC393" s="69">
        <f t="shared" ca="1" si="249"/>
        <v>109.36631130634518</v>
      </c>
      <c r="AD393" s="73">
        <f t="shared" si="243"/>
        <v>2.3999999999999857</v>
      </c>
      <c r="AE393" s="69">
        <f t="shared" si="251"/>
        <v>0.70000000000000007</v>
      </c>
      <c r="AF393" s="69">
        <f t="shared" si="251"/>
        <v>6.3000000000000007</v>
      </c>
      <c r="AG393" s="78">
        <f t="shared" si="251"/>
        <v>200</v>
      </c>
      <c r="AH393" s="60">
        <f t="shared" si="251"/>
        <v>50</v>
      </c>
      <c r="AI393" s="60">
        <f t="shared" si="251"/>
        <v>315.00000000000006</v>
      </c>
      <c r="AJ393" s="60">
        <f t="shared" si="251"/>
        <v>10315</v>
      </c>
      <c r="AK393" s="60">
        <f t="shared" si="251"/>
        <v>348.94161197863974</v>
      </c>
      <c r="AL393" s="60">
        <f t="shared" si="251"/>
        <v>6.9788322395727951</v>
      </c>
      <c r="AM393" s="60">
        <f t="shared" ca="1" si="251"/>
        <v>-453.13869257757176</v>
      </c>
      <c r="AN393" s="60">
        <f t="shared" ca="1" si="251"/>
        <v>-453.13869257757176</v>
      </c>
      <c r="AO393" s="60">
        <f t="shared" ca="1" si="251"/>
        <v>453.13869257757176</v>
      </c>
      <c r="AP393" s="63">
        <f t="shared" si="220"/>
        <v>35</v>
      </c>
      <c r="AQ393" s="62">
        <f t="shared" si="221"/>
        <v>4.1995134331553503</v>
      </c>
      <c r="AR393" s="62">
        <f t="shared" si="222"/>
        <v>209.97567165776752</v>
      </c>
      <c r="AS393" s="62">
        <f t="shared" si="223"/>
        <v>419.95134331553504</v>
      </c>
      <c r="AT393" s="62">
        <f t="shared" si="224"/>
        <v>-209.97567165776752</v>
      </c>
      <c r="AU393" s="62">
        <f t="shared" si="225"/>
        <v>629.92701497330256</v>
      </c>
      <c r="AV393" s="62">
        <f t="shared" si="226"/>
        <v>-839.90268663107008</v>
      </c>
      <c r="AW393" s="63">
        <f t="shared" si="237"/>
        <v>-209.97567165776752</v>
      </c>
      <c r="AX393" s="61" t="str">
        <f t="shared" ca="1" si="227"/>
        <v/>
      </c>
      <c r="AY393" s="69">
        <f t="shared" ca="1" si="238"/>
        <v>9861.8613074224286</v>
      </c>
      <c r="AZ393" s="51">
        <f t="shared" si="228"/>
        <v>1469.8297016043725</v>
      </c>
      <c r="BA393" s="55">
        <f t="shared" ca="1" si="229"/>
        <v>0.14800332896816426</v>
      </c>
      <c r="BB393" s="55">
        <f t="shared" ca="1" si="239"/>
        <v>-3.0457029598150869</v>
      </c>
      <c r="BC393" s="64">
        <f t="shared" ca="1" si="230"/>
        <v>-278.91728363640766</v>
      </c>
      <c r="BE393" s="52">
        <f t="shared" ca="1" si="231"/>
        <v>2.3999999999999857</v>
      </c>
      <c r="BF393" s="52" t="str">
        <f t="shared" ca="1" si="232"/>
        <v/>
      </c>
      <c r="BG393" s="52">
        <f t="shared" ca="1" si="240"/>
        <v>2.3999999999999857</v>
      </c>
      <c r="BH393" s="52" t="str">
        <f t="shared" ca="1" si="241"/>
        <v/>
      </c>
    </row>
    <row r="394" spans="19:60">
      <c r="S394" s="68">
        <f t="shared" si="250"/>
        <v>7</v>
      </c>
      <c r="T394" s="69">
        <f t="shared" si="250"/>
        <v>2</v>
      </c>
      <c r="U394" s="70">
        <f t="shared" si="233"/>
        <v>3</v>
      </c>
      <c r="V394" s="68">
        <f t="shared" ref="V394:AA409" si="252">V393</f>
        <v>4</v>
      </c>
      <c r="W394" s="70">
        <f t="shared" si="252"/>
        <v>7</v>
      </c>
      <c r="X394" s="71">
        <f t="shared" si="252"/>
        <v>0.42857142857142855</v>
      </c>
      <c r="Y394" s="71">
        <f t="shared" si="252"/>
        <v>0.5</v>
      </c>
      <c r="Z394" s="69">
        <f t="shared" si="252"/>
        <v>10000</v>
      </c>
      <c r="AA394" s="69">
        <f t="shared" ca="1" si="252"/>
        <v>9931.0583880213599</v>
      </c>
      <c r="AB394" s="69">
        <f t="shared" ca="1" si="235"/>
        <v>-68.94161197864014</v>
      </c>
      <c r="AC394" s="69">
        <f t="shared" ca="1" si="249"/>
        <v>109.36631130634518</v>
      </c>
      <c r="AD394" s="73">
        <f t="shared" si="243"/>
        <v>2.2999999999999856</v>
      </c>
      <c r="AE394" s="69">
        <f t="shared" si="251"/>
        <v>0.70000000000000007</v>
      </c>
      <c r="AF394" s="69">
        <f t="shared" si="251"/>
        <v>6.3000000000000007</v>
      </c>
      <c r="AG394" s="78">
        <f t="shared" si="251"/>
        <v>200</v>
      </c>
      <c r="AH394" s="60">
        <f t="shared" si="251"/>
        <v>50</v>
      </c>
      <c r="AI394" s="60">
        <f t="shared" si="251"/>
        <v>315.00000000000006</v>
      </c>
      <c r="AJ394" s="60">
        <f t="shared" si="251"/>
        <v>10315</v>
      </c>
      <c r="AK394" s="60">
        <f t="shared" si="251"/>
        <v>348.94161197863974</v>
      </c>
      <c r="AL394" s="60">
        <f t="shared" si="251"/>
        <v>6.9788322395727951</v>
      </c>
      <c r="AM394" s="60">
        <f t="shared" ca="1" si="251"/>
        <v>-453.13869257757176</v>
      </c>
      <c r="AN394" s="60">
        <f t="shared" ca="1" si="251"/>
        <v>-453.13869257757176</v>
      </c>
      <c r="AO394" s="60">
        <f t="shared" ca="1" si="251"/>
        <v>453.13869257757176</v>
      </c>
      <c r="AP394" s="63">
        <f t="shared" si="220"/>
        <v>35</v>
      </c>
      <c r="AQ394" s="62">
        <f t="shared" si="221"/>
        <v>4.3386227128577577</v>
      </c>
      <c r="AR394" s="62">
        <f t="shared" si="222"/>
        <v>216.93113564288788</v>
      </c>
      <c r="AS394" s="62">
        <f t="shared" si="223"/>
        <v>433.86227128577576</v>
      </c>
      <c r="AT394" s="62">
        <f t="shared" si="224"/>
        <v>-216.93113564288788</v>
      </c>
      <c r="AU394" s="62">
        <f t="shared" si="225"/>
        <v>650.79340692866367</v>
      </c>
      <c r="AV394" s="62">
        <f t="shared" si="226"/>
        <v>-867.72454257155152</v>
      </c>
      <c r="AW394" s="63">
        <f t="shared" si="237"/>
        <v>-216.93113564288785</v>
      </c>
      <c r="AX394" s="61" t="str">
        <f t="shared" ca="1" si="227"/>
        <v/>
      </c>
      <c r="AY394" s="69">
        <f t="shared" ca="1" si="238"/>
        <v>9861.8613074224286</v>
      </c>
      <c r="AZ394" s="51">
        <f t="shared" si="228"/>
        <v>1518.5179495002151</v>
      </c>
      <c r="BA394" s="55">
        <f t="shared" ca="1" si="229"/>
        <v>0.15290595323976955</v>
      </c>
      <c r="BB394" s="55">
        <f t="shared" ca="1" si="239"/>
        <v>-3.1465921584499448</v>
      </c>
      <c r="BC394" s="64">
        <f t="shared" ca="1" si="230"/>
        <v>-285.87274762152799</v>
      </c>
      <c r="BE394" s="52">
        <f t="shared" ca="1" si="231"/>
        <v>2.2999999999999856</v>
      </c>
      <c r="BF394" s="52" t="str">
        <f t="shared" ca="1" si="232"/>
        <v/>
      </c>
      <c r="BG394" s="52">
        <f t="shared" ca="1" si="240"/>
        <v>2.2999999999999856</v>
      </c>
      <c r="BH394" s="52" t="str">
        <f t="shared" ca="1" si="241"/>
        <v/>
      </c>
    </row>
    <row r="395" spans="19:60">
      <c r="S395" s="68">
        <f t="shared" ref="S395:T410" si="253">S394</f>
        <v>7</v>
      </c>
      <c r="T395" s="69">
        <f t="shared" si="253"/>
        <v>2</v>
      </c>
      <c r="U395" s="70">
        <f t="shared" si="233"/>
        <v>3</v>
      </c>
      <c r="V395" s="68">
        <f t="shared" si="252"/>
        <v>4</v>
      </c>
      <c r="W395" s="70">
        <f t="shared" si="252"/>
        <v>7</v>
      </c>
      <c r="X395" s="71">
        <f t="shared" si="252"/>
        <v>0.42857142857142855</v>
      </c>
      <c r="Y395" s="71">
        <f t="shared" si="252"/>
        <v>0.5</v>
      </c>
      <c r="Z395" s="69">
        <f t="shared" si="252"/>
        <v>10000</v>
      </c>
      <c r="AA395" s="69">
        <f t="shared" ca="1" si="252"/>
        <v>9931.0583880213599</v>
      </c>
      <c r="AB395" s="69">
        <f t="shared" ca="1" si="235"/>
        <v>-68.94161197864014</v>
      </c>
      <c r="AC395" s="69">
        <f t="shared" ca="1" si="249"/>
        <v>109.36631130634518</v>
      </c>
      <c r="AD395" s="73">
        <f t="shared" si="243"/>
        <v>2.1999999999999855</v>
      </c>
      <c r="AE395" s="69">
        <f t="shared" ref="AE395:AO410" si="254">AE394</f>
        <v>0.70000000000000007</v>
      </c>
      <c r="AF395" s="69">
        <f t="shared" si="254"/>
        <v>6.3000000000000007</v>
      </c>
      <c r="AG395" s="78">
        <f t="shared" si="254"/>
        <v>200</v>
      </c>
      <c r="AH395" s="60">
        <f t="shared" si="254"/>
        <v>50</v>
      </c>
      <c r="AI395" s="60">
        <f t="shared" si="254"/>
        <v>315.00000000000006</v>
      </c>
      <c r="AJ395" s="60">
        <f t="shared" si="254"/>
        <v>10315</v>
      </c>
      <c r="AK395" s="60">
        <f t="shared" si="254"/>
        <v>348.94161197863974</v>
      </c>
      <c r="AL395" s="60">
        <f t="shared" si="254"/>
        <v>6.9788322395727951</v>
      </c>
      <c r="AM395" s="60">
        <f t="shared" ca="1" si="254"/>
        <v>-453.13869257757176</v>
      </c>
      <c r="AN395" s="60">
        <f t="shared" ca="1" si="254"/>
        <v>-453.13869257757176</v>
      </c>
      <c r="AO395" s="60">
        <f t="shared" ca="1" si="254"/>
        <v>453.13869257757176</v>
      </c>
      <c r="AP395" s="63">
        <f t="shared" si="220"/>
        <v>35</v>
      </c>
      <c r="AQ395" s="62">
        <f t="shared" si="221"/>
        <v>4.4903782907149301</v>
      </c>
      <c r="AR395" s="62">
        <f t="shared" si="222"/>
        <v>224.51891453574652</v>
      </c>
      <c r="AS395" s="62">
        <f t="shared" si="223"/>
        <v>449.03782907149304</v>
      </c>
      <c r="AT395" s="62">
        <f t="shared" si="224"/>
        <v>-224.51891453574652</v>
      </c>
      <c r="AU395" s="62">
        <f t="shared" si="225"/>
        <v>673.55674360723958</v>
      </c>
      <c r="AV395" s="62">
        <f t="shared" si="226"/>
        <v>-898.07565814298607</v>
      </c>
      <c r="AW395" s="63">
        <f t="shared" si="237"/>
        <v>-224.51891453574649</v>
      </c>
      <c r="AX395" s="61" t="str">
        <f t="shared" ca="1" si="227"/>
        <v/>
      </c>
      <c r="AY395" s="69">
        <f t="shared" ca="1" si="238"/>
        <v>9861.8613074224286</v>
      </c>
      <c r="AZ395" s="51">
        <f t="shared" si="228"/>
        <v>1571.6324017502257</v>
      </c>
      <c r="BA395" s="55">
        <f t="shared" ca="1" si="229"/>
        <v>0.15825427062697534</v>
      </c>
      <c r="BB395" s="55">
        <f t="shared" ca="1" si="239"/>
        <v>-3.2566531024152461</v>
      </c>
      <c r="BC395" s="64">
        <f t="shared" ca="1" si="230"/>
        <v>-293.46052651438663</v>
      </c>
      <c r="BE395" s="52">
        <f t="shared" ca="1" si="231"/>
        <v>2.1999999999999855</v>
      </c>
      <c r="BF395" s="52" t="str">
        <f t="shared" ca="1" si="232"/>
        <v/>
      </c>
      <c r="BG395" s="52">
        <f t="shared" ca="1" si="240"/>
        <v>2.1999999999999855</v>
      </c>
      <c r="BH395" s="52" t="str">
        <f t="shared" ca="1" si="241"/>
        <v/>
      </c>
    </row>
    <row r="396" spans="19:60">
      <c r="S396" s="68">
        <f t="shared" si="253"/>
        <v>7</v>
      </c>
      <c r="T396" s="69">
        <f t="shared" si="253"/>
        <v>2</v>
      </c>
      <c r="U396" s="70">
        <f t="shared" si="233"/>
        <v>3</v>
      </c>
      <c r="V396" s="68">
        <f t="shared" si="252"/>
        <v>4</v>
      </c>
      <c r="W396" s="70">
        <f t="shared" si="252"/>
        <v>7</v>
      </c>
      <c r="X396" s="71">
        <f t="shared" si="252"/>
        <v>0.42857142857142855</v>
      </c>
      <c r="Y396" s="71">
        <f t="shared" si="252"/>
        <v>0.5</v>
      </c>
      <c r="Z396" s="69">
        <f t="shared" si="252"/>
        <v>10000</v>
      </c>
      <c r="AA396" s="69">
        <f t="shared" ca="1" si="252"/>
        <v>9931.0583880213599</v>
      </c>
      <c r="AB396" s="69">
        <f t="shared" ca="1" si="235"/>
        <v>-68.94161197864014</v>
      </c>
      <c r="AC396" s="69">
        <f t="shared" ca="1" si="249"/>
        <v>109.36631130634518</v>
      </c>
      <c r="AD396" s="73">
        <f t="shared" si="243"/>
        <v>2.0999999999999854</v>
      </c>
      <c r="AE396" s="69">
        <f t="shared" si="254"/>
        <v>0.70000000000000007</v>
      </c>
      <c r="AF396" s="69">
        <f t="shared" si="254"/>
        <v>6.3000000000000007</v>
      </c>
      <c r="AG396" s="78">
        <f t="shared" si="254"/>
        <v>200</v>
      </c>
      <c r="AH396" s="60">
        <f t="shared" si="254"/>
        <v>50</v>
      </c>
      <c r="AI396" s="60">
        <f t="shared" si="254"/>
        <v>315.00000000000006</v>
      </c>
      <c r="AJ396" s="60">
        <f t="shared" si="254"/>
        <v>10315</v>
      </c>
      <c r="AK396" s="60">
        <f t="shared" si="254"/>
        <v>348.94161197863974</v>
      </c>
      <c r="AL396" s="60">
        <f t="shared" si="254"/>
        <v>6.9788322395727951</v>
      </c>
      <c r="AM396" s="60">
        <f t="shared" ca="1" si="254"/>
        <v>-453.13869257757176</v>
      </c>
      <c r="AN396" s="60">
        <f t="shared" ca="1" si="254"/>
        <v>-453.13869257757176</v>
      </c>
      <c r="AO396" s="60">
        <f t="shared" ca="1" si="254"/>
        <v>453.13869257757176</v>
      </c>
      <c r="AP396" s="63">
        <f t="shared" si="220"/>
        <v>35</v>
      </c>
      <c r="AQ396" s="62">
        <f t="shared" si="221"/>
        <v>4.6565867807489756</v>
      </c>
      <c r="AR396" s="62">
        <f t="shared" si="222"/>
        <v>232.82933903744879</v>
      </c>
      <c r="AS396" s="62">
        <f t="shared" si="223"/>
        <v>465.65867807489758</v>
      </c>
      <c r="AT396" s="62">
        <f t="shared" si="224"/>
        <v>-232.82933903744879</v>
      </c>
      <c r="AU396" s="62">
        <f t="shared" si="225"/>
        <v>698.48801711234637</v>
      </c>
      <c r="AV396" s="62">
        <f t="shared" si="226"/>
        <v>-931.31735614979516</v>
      </c>
      <c r="AW396" s="63">
        <f t="shared" si="237"/>
        <v>-232.82933903744879</v>
      </c>
      <c r="AX396" s="61" t="str">
        <f t="shared" ca="1" si="227"/>
        <v/>
      </c>
      <c r="AY396" s="69">
        <f t="shared" ca="1" si="238"/>
        <v>9861.8613074224286</v>
      </c>
      <c r="AZ396" s="51">
        <f t="shared" si="228"/>
        <v>1629.8053732621415</v>
      </c>
      <c r="BA396" s="55">
        <f t="shared" ca="1" si="229"/>
        <v>0.16411195157486735</v>
      </c>
      <c r="BB396" s="55">
        <f t="shared" ca="1" si="239"/>
        <v>-3.3771960410439088</v>
      </c>
      <c r="BC396" s="64">
        <f t="shared" ca="1" si="230"/>
        <v>-301.77095101608893</v>
      </c>
      <c r="BE396" s="52">
        <f t="shared" ca="1" si="231"/>
        <v>2.0999999999999854</v>
      </c>
      <c r="BF396" s="52" t="str">
        <f t="shared" ca="1" si="232"/>
        <v/>
      </c>
      <c r="BG396" s="52">
        <f t="shared" ca="1" si="240"/>
        <v>2.0999999999999854</v>
      </c>
      <c r="BH396" s="52" t="str">
        <f t="shared" ca="1" si="241"/>
        <v/>
      </c>
    </row>
    <row r="397" spans="19:60">
      <c r="S397" s="68">
        <f t="shared" si="253"/>
        <v>7</v>
      </c>
      <c r="T397" s="69">
        <f t="shared" si="253"/>
        <v>2</v>
      </c>
      <c r="U397" s="70">
        <f t="shared" si="233"/>
        <v>3</v>
      </c>
      <c r="V397" s="68">
        <f t="shared" si="252"/>
        <v>4</v>
      </c>
      <c r="W397" s="70">
        <f t="shared" si="252"/>
        <v>7</v>
      </c>
      <c r="X397" s="71">
        <f t="shared" si="252"/>
        <v>0.42857142857142855</v>
      </c>
      <c r="Y397" s="71">
        <f t="shared" si="252"/>
        <v>0.5</v>
      </c>
      <c r="Z397" s="69">
        <f t="shared" si="252"/>
        <v>10000</v>
      </c>
      <c r="AA397" s="69">
        <f t="shared" ca="1" si="252"/>
        <v>9931.0583880213599</v>
      </c>
      <c r="AB397" s="69">
        <f t="shared" ca="1" si="235"/>
        <v>-68.94161197864014</v>
      </c>
      <c r="AC397" s="69">
        <f t="shared" ca="1" si="249"/>
        <v>109.36631130634518</v>
      </c>
      <c r="AD397" s="73">
        <f t="shared" si="243"/>
        <v>1.9999999999999853</v>
      </c>
      <c r="AE397" s="69">
        <f t="shared" si="254"/>
        <v>0.70000000000000007</v>
      </c>
      <c r="AF397" s="69">
        <f t="shared" si="254"/>
        <v>6.3000000000000007</v>
      </c>
      <c r="AG397" s="78">
        <f t="shared" si="254"/>
        <v>200</v>
      </c>
      <c r="AH397" s="60">
        <f t="shared" si="254"/>
        <v>50</v>
      </c>
      <c r="AI397" s="60">
        <f t="shared" si="254"/>
        <v>315.00000000000006</v>
      </c>
      <c r="AJ397" s="60">
        <f t="shared" si="254"/>
        <v>10315</v>
      </c>
      <c r="AK397" s="60">
        <f t="shared" si="254"/>
        <v>348.94161197863974</v>
      </c>
      <c r="AL397" s="60">
        <f t="shared" si="254"/>
        <v>6.9788322395727951</v>
      </c>
      <c r="AM397" s="60">
        <f t="shared" ca="1" si="254"/>
        <v>-453.13869257757176</v>
      </c>
      <c r="AN397" s="60">
        <f t="shared" ca="1" si="254"/>
        <v>-453.13869257757176</v>
      </c>
      <c r="AO397" s="60">
        <f t="shared" ca="1" si="254"/>
        <v>453.13869257757176</v>
      </c>
      <c r="AP397" s="63">
        <f t="shared" si="220"/>
        <v>35</v>
      </c>
      <c r="AQ397" s="62">
        <f t="shared" si="221"/>
        <v>4.8394161197864261</v>
      </c>
      <c r="AR397" s="62">
        <f t="shared" si="222"/>
        <v>241.97080598932129</v>
      </c>
      <c r="AS397" s="62">
        <f t="shared" si="223"/>
        <v>483.94161197864258</v>
      </c>
      <c r="AT397" s="62">
        <f t="shared" si="224"/>
        <v>-241.97080598932129</v>
      </c>
      <c r="AU397" s="62">
        <f t="shared" si="225"/>
        <v>725.91241796796385</v>
      </c>
      <c r="AV397" s="62">
        <f t="shared" si="226"/>
        <v>-967.88322395728517</v>
      </c>
      <c r="AW397" s="63">
        <f t="shared" si="237"/>
        <v>-241.97080598932132</v>
      </c>
      <c r="AX397" s="61" t="str">
        <f t="shared" ca="1" si="227"/>
        <v/>
      </c>
      <c r="AY397" s="69">
        <f t="shared" ca="1" si="238"/>
        <v>9861.8613074224286</v>
      </c>
      <c r="AZ397" s="51">
        <f t="shared" si="228"/>
        <v>1693.7956419252491</v>
      </c>
      <c r="BA397" s="55">
        <f t="shared" ca="1" si="229"/>
        <v>0.17055540061754856</v>
      </c>
      <c r="BB397" s="55">
        <f t="shared" ca="1" si="239"/>
        <v>-3.5097932735354376</v>
      </c>
      <c r="BC397" s="64">
        <f t="shared" ca="1" si="230"/>
        <v>-310.91241796796146</v>
      </c>
      <c r="BE397" s="52">
        <f t="shared" ca="1" si="231"/>
        <v>1.9999999999999853</v>
      </c>
      <c r="BF397" s="52" t="str">
        <f t="shared" ca="1" si="232"/>
        <v/>
      </c>
      <c r="BG397" s="52">
        <f t="shared" ca="1" si="240"/>
        <v>1.9999999999999853</v>
      </c>
      <c r="BH397" s="52" t="str">
        <f t="shared" ca="1" si="241"/>
        <v/>
      </c>
    </row>
    <row r="398" spans="19:60">
      <c r="S398" s="68">
        <f t="shared" si="253"/>
        <v>7</v>
      </c>
      <c r="T398" s="69">
        <f t="shared" si="253"/>
        <v>2</v>
      </c>
      <c r="U398" s="70">
        <f t="shared" si="233"/>
        <v>3</v>
      </c>
      <c r="V398" s="68">
        <f t="shared" si="252"/>
        <v>4</v>
      </c>
      <c r="W398" s="70">
        <f t="shared" si="252"/>
        <v>7</v>
      </c>
      <c r="X398" s="71">
        <f t="shared" si="252"/>
        <v>0.42857142857142855</v>
      </c>
      <c r="Y398" s="71">
        <f t="shared" si="252"/>
        <v>0.5</v>
      </c>
      <c r="Z398" s="69">
        <f t="shared" si="252"/>
        <v>10000</v>
      </c>
      <c r="AA398" s="69">
        <f t="shared" ca="1" si="252"/>
        <v>9931.0583880213599</v>
      </c>
      <c r="AB398" s="69">
        <f t="shared" ca="1" si="235"/>
        <v>-68.94161197864014</v>
      </c>
      <c r="AC398" s="69">
        <f t="shared" ca="1" si="249"/>
        <v>109.36631130634518</v>
      </c>
      <c r="AD398" s="73">
        <f t="shared" si="243"/>
        <v>1.8999999999999853</v>
      </c>
      <c r="AE398" s="69">
        <f t="shared" si="254"/>
        <v>0.70000000000000007</v>
      </c>
      <c r="AF398" s="69">
        <f t="shared" si="254"/>
        <v>6.3000000000000007</v>
      </c>
      <c r="AG398" s="78">
        <f t="shared" si="254"/>
        <v>200</v>
      </c>
      <c r="AH398" s="60">
        <f t="shared" si="254"/>
        <v>50</v>
      </c>
      <c r="AI398" s="60">
        <f t="shared" si="254"/>
        <v>315.00000000000006</v>
      </c>
      <c r="AJ398" s="60">
        <f t="shared" si="254"/>
        <v>10315</v>
      </c>
      <c r="AK398" s="60">
        <f t="shared" si="254"/>
        <v>348.94161197863974</v>
      </c>
      <c r="AL398" s="60">
        <f t="shared" si="254"/>
        <v>6.9788322395727951</v>
      </c>
      <c r="AM398" s="60">
        <f t="shared" ca="1" si="254"/>
        <v>-453.13869257757176</v>
      </c>
      <c r="AN398" s="60">
        <f t="shared" ca="1" si="254"/>
        <v>-453.13869257757176</v>
      </c>
      <c r="AO398" s="60">
        <f t="shared" ca="1" si="254"/>
        <v>453.13869257757176</v>
      </c>
      <c r="AP398" s="63">
        <f t="shared" si="220"/>
        <v>35</v>
      </c>
      <c r="AQ398" s="62">
        <f t="shared" si="221"/>
        <v>5.0414906524067655</v>
      </c>
      <c r="AR398" s="62">
        <f t="shared" si="222"/>
        <v>252.07453262033829</v>
      </c>
      <c r="AS398" s="62">
        <f t="shared" si="223"/>
        <v>504.14906524067658</v>
      </c>
      <c r="AT398" s="62">
        <f t="shared" si="224"/>
        <v>-252.07453262033829</v>
      </c>
      <c r="AU398" s="62">
        <f t="shared" si="225"/>
        <v>756.22359786101492</v>
      </c>
      <c r="AV398" s="62">
        <f t="shared" si="226"/>
        <v>-1008.2981304813532</v>
      </c>
      <c r="AW398" s="63">
        <f t="shared" si="237"/>
        <v>-252.07453262033823</v>
      </c>
      <c r="AX398" s="61" t="str">
        <f t="shared" ca="1" si="227"/>
        <v/>
      </c>
      <c r="AY398" s="69">
        <f t="shared" ca="1" si="238"/>
        <v>9861.8613074224286</v>
      </c>
      <c r="AZ398" s="51">
        <f t="shared" si="228"/>
        <v>1764.5217283423681</v>
      </c>
      <c r="BA398" s="55">
        <f t="shared" ca="1" si="229"/>
        <v>0.17767710745419624</v>
      </c>
      <c r="BB398" s="55">
        <f t="shared" ca="1" si="239"/>
        <v>-3.6563481094471264</v>
      </c>
      <c r="BC398" s="64">
        <f t="shared" ca="1" si="230"/>
        <v>-321.01614459897837</v>
      </c>
      <c r="BE398" s="52">
        <f t="shared" ca="1" si="231"/>
        <v>1.8999999999999853</v>
      </c>
      <c r="BF398" s="52" t="str">
        <f t="shared" ca="1" si="232"/>
        <v/>
      </c>
      <c r="BG398" s="52">
        <f t="shared" ca="1" si="240"/>
        <v>1.8999999999999853</v>
      </c>
      <c r="BH398" s="52" t="str">
        <f t="shared" ca="1" si="241"/>
        <v/>
      </c>
    </row>
    <row r="399" spans="19:60">
      <c r="S399" s="68">
        <f t="shared" si="253"/>
        <v>7</v>
      </c>
      <c r="T399" s="69">
        <f t="shared" si="253"/>
        <v>2</v>
      </c>
      <c r="U399" s="70">
        <f t="shared" si="233"/>
        <v>3</v>
      </c>
      <c r="V399" s="68">
        <f t="shared" si="252"/>
        <v>4</v>
      </c>
      <c r="W399" s="70">
        <f t="shared" si="252"/>
        <v>7</v>
      </c>
      <c r="X399" s="71">
        <f t="shared" si="252"/>
        <v>0.42857142857142855</v>
      </c>
      <c r="Y399" s="71">
        <f t="shared" si="252"/>
        <v>0.5</v>
      </c>
      <c r="Z399" s="69">
        <f t="shared" si="252"/>
        <v>10000</v>
      </c>
      <c r="AA399" s="69">
        <f t="shared" ca="1" si="252"/>
        <v>9931.0583880213599</v>
      </c>
      <c r="AB399" s="69">
        <f t="shared" ca="1" si="235"/>
        <v>-68.94161197864014</v>
      </c>
      <c r="AC399" s="69">
        <f t="shared" ca="1" si="249"/>
        <v>109.36631130634518</v>
      </c>
      <c r="AD399" s="73">
        <f t="shared" si="243"/>
        <v>1.7999999999999852</v>
      </c>
      <c r="AE399" s="69">
        <f t="shared" si="254"/>
        <v>0.70000000000000007</v>
      </c>
      <c r="AF399" s="69">
        <f t="shared" si="254"/>
        <v>6.3000000000000007</v>
      </c>
      <c r="AG399" s="78">
        <f t="shared" si="254"/>
        <v>200</v>
      </c>
      <c r="AH399" s="60">
        <f t="shared" si="254"/>
        <v>50</v>
      </c>
      <c r="AI399" s="60">
        <f t="shared" si="254"/>
        <v>315.00000000000006</v>
      </c>
      <c r="AJ399" s="60">
        <f t="shared" si="254"/>
        <v>10315</v>
      </c>
      <c r="AK399" s="60">
        <f t="shared" si="254"/>
        <v>348.94161197863974</v>
      </c>
      <c r="AL399" s="60">
        <f t="shared" si="254"/>
        <v>6.9788322395727951</v>
      </c>
      <c r="AM399" s="60">
        <f t="shared" ca="1" si="254"/>
        <v>-453.13869257757176</v>
      </c>
      <c r="AN399" s="60">
        <f t="shared" ca="1" si="254"/>
        <v>-453.13869257757176</v>
      </c>
      <c r="AO399" s="60">
        <f t="shared" ca="1" si="254"/>
        <v>453.13869257757176</v>
      </c>
      <c r="AP399" s="63">
        <f t="shared" si="220"/>
        <v>35</v>
      </c>
      <c r="AQ399" s="62">
        <f t="shared" si="221"/>
        <v>5.2660179108738099</v>
      </c>
      <c r="AR399" s="62">
        <f t="shared" si="222"/>
        <v>263.3008955436905</v>
      </c>
      <c r="AS399" s="62">
        <f t="shared" si="223"/>
        <v>526.601791087381</v>
      </c>
      <c r="AT399" s="62">
        <f t="shared" si="224"/>
        <v>-263.3008955436905</v>
      </c>
      <c r="AU399" s="62">
        <f t="shared" si="225"/>
        <v>789.90268663107145</v>
      </c>
      <c r="AV399" s="62">
        <f t="shared" si="226"/>
        <v>-1053.203582174762</v>
      </c>
      <c r="AW399" s="63">
        <f t="shared" si="237"/>
        <v>-263.30089554369056</v>
      </c>
      <c r="AX399" s="61" t="str">
        <f t="shared" ca="1" si="227"/>
        <v/>
      </c>
      <c r="AY399" s="69">
        <f t="shared" ca="1" si="238"/>
        <v>9861.8613074224286</v>
      </c>
      <c r="AZ399" s="51">
        <f t="shared" si="228"/>
        <v>1843.1062688058335</v>
      </c>
      <c r="BA399" s="55">
        <f t="shared" ca="1" si="229"/>
        <v>0.18559011505047143</v>
      </c>
      <c r="BB399" s="55">
        <f t="shared" ca="1" si="239"/>
        <v>-3.8191868160156721</v>
      </c>
      <c r="BC399" s="64">
        <f t="shared" ca="1" si="230"/>
        <v>-332.2425075223307</v>
      </c>
      <c r="BE399" s="52">
        <f t="shared" ca="1" si="231"/>
        <v>1.7999999999999852</v>
      </c>
      <c r="BF399" s="52" t="str">
        <f t="shared" ca="1" si="232"/>
        <v/>
      </c>
      <c r="BG399" s="52">
        <f t="shared" ca="1" si="240"/>
        <v>1.7999999999999852</v>
      </c>
      <c r="BH399" s="52" t="str">
        <f t="shared" ca="1" si="241"/>
        <v/>
      </c>
    </row>
    <row r="400" spans="19:60">
      <c r="S400" s="68">
        <f t="shared" si="253"/>
        <v>7</v>
      </c>
      <c r="T400" s="69">
        <f t="shared" si="253"/>
        <v>2</v>
      </c>
      <c r="U400" s="70">
        <f t="shared" si="233"/>
        <v>3</v>
      </c>
      <c r="V400" s="68">
        <f t="shared" si="252"/>
        <v>4</v>
      </c>
      <c r="W400" s="70">
        <f t="shared" si="252"/>
        <v>7</v>
      </c>
      <c r="X400" s="71">
        <f t="shared" si="252"/>
        <v>0.42857142857142855</v>
      </c>
      <c r="Y400" s="71">
        <f t="shared" si="252"/>
        <v>0.5</v>
      </c>
      <c r="Z400" s="69">
        <f t="shared" si="252"/>
        <v>10000</v>
      </c>
      <c r="AA400" s="69">
        <f t="shared" ca="1" si="252"/>
        <v>9931.0583880213599</v>
      </c>
      <c r="AB400" s="69">
        <f t="shared" ca="1" si="235"/>
        <v>-68.94161197864014</v>
      </c>
      <c r="AC400" s="69">
        <f t="shared" ca="1" si="249"/>
        <v>109.36631130634518</v>
      </c>
      <c r="AD400" s="73">
        <f t="shared" si="243"/>
        <v>1.6999999999999851</v>
      </c>
      <c r="AE400" s="69">
        <f t="shared" si="254"/>
        <v>0.70000000000000007</v>
      </c>
      <c r="AF400" s="69">
        <f t="shared" si="254"/>
        <v>6.3000000000000007</v>
      </c>
      <c r="AG400" s="78">
        <f t="shared" si="254"/>
        <v>200</v>
      </c>
      <c r="AH400" s="60">
        <f t="shared" si="254"/>
        <v>50</v>
      </c>
      <c r="AI400" s="60">
        <f t="shared" si="254"/>
        <v>315.00000000000006</v>
      </c>
      <c r="AJ400" s="60">
        <f t="shared" si="254"/>
        <v>10315</v>
      </c>
      <c r="AK400" s="60">
        <f t="shared" si="254"/>
        <v>348.94161197863974</v>
      </c>
      <c r="AL400" s="60">
        <f t="shared" si="254"/>
        <v>6.9788322395727951</v>
      </c>
      <c r="AM400" s="60">
        <f t="shared" ca="1" si="254"/>
        <v>-453.13869257757176</v>
      </c>
      <c r="AN400" s="60">
        <f t="shared" ca="1" si="254"/>
        <v>-453.13869257757176</v>
      </c>
      <c r="AO400" s="60">
        <f t="shared" ca="1" si="254"/>
        <v>453.13869257757176</v>
      </c>
      <c r="AP400" s="63">
        <f t="shared" si="220"/>
        <v>35</v>
      </c>
      <c r="AQ400" s="62">
        <f t="shared" si="221"/>
        <v>5.5169601409252129</v>
      </c>
      <c r="AR400" s="62">
        <f t="shared" si="222"/>
        <v>275.84800704626065</v>
      </c>
      <c r="AS400" s="62">
        <f t="shared" si="223"/>
        <v>551.6960140925213</v>
      </c>
      <c r="AT400" s="62">
        <f t="shared" si="224"/>
        <v>-275.84800704626065</v>
      </c>
      <c r="AU400" s="62">
        <f t="shared" si="225"/>
        <v>827.544021138782</v>
      </c>
      <c r="AV400" s="62">
        <f t="shared" si="226"/>
        <v>-1103.3920281850426</v>
      </c>
      <c r="AW400" s="63">
        <f t="shared" si="237"/>
        <v>-275.84800704626059</v>
      </c>
      <c r="AX400" s="61" t="str">
        <f t="shared" ca="1" si="227"/>
        <v/>
      </c>
      <c r="AY400" s="69">
        <f t="shared" ca="1" si="238"/>
        <v>9861.8613074224286</v>
      </c>
      <c r="AZ400" s="51">
        <f t="shared" si="228"/>
        <v>1930.9360493238246</v>
      </c>
      <c r="BA400" s="55">
        <f t="shared" ca="1" si="229"/>
        <v>0.19443406471689667</v>
      </c>
      <c r="BB400" s="55">
        <f t="shared" ca="1" si="239"/>
        <v>-4.0011830174746317</v>
      </c>
      <c r="BC400" s="64">
        <f t="shared" ca="1" si="230"/>
        <v>-344.78961902490073</v>
      </c>
      <c r="BE400" s="52">
        <f t="shared" ca="1" si="231"/>
        <v>1.6999999999999851</v>
      </c>
      <c r="BF400" s="52" t="str">
        <f t="shared" ca="1" si="232"/>
        <v/>
      </c>
      <c r="BG400" s="52">
        <f t="shared" ca="1" si="240"/>
        <v>1.6999999999999851</v>
      </c>
      <c r="BH400" s="52" t="str">
        <f t="shared" ca="1" si="241"/>
        <v/>
      </c>
    </row>
    <row r="401" spans="19:60">
      <c r="S401" s="68">
        <f t="shared" si="253"/>
        <v>7</v>
      </c>
      <c r="T401" s="69">
        <f t="shared" si="253"/>
        <v>2</v>
      </c>
      <c r="U401" s="70">
        <f t="shared" si="233"/>
        <v>3</v>
      </c>
      <c r="V401" s="68">
        <f t="shared" si="252"/>
        <v>4</v>
      </c>
      <c r="W401" s="70">
        <f t="shared" si="252"/>
        <v>7</v>
      </c>
      <c r="X401" s="71">
        <f t="shared" si="252"/>
        <v>0.42857142857142855</v>
      </c>
      <c r="Y401" s="71">
        <f t="shared" si="252"/>
        <v>0.5</v>
      </c>
      <c r="Z401" s="69">
        <f t="shared" si="252"/>
        <v>10000</v>
      </c>
      <c r="AA401" s="69">
        <f t="shared" ca="1" si="252"/>
        <v>9931.0583880213599</v>
      </c>
      <c r="AB401" s="69">
        <f t="shared" ca="1" si="235"/>
        <v>-68.94161197864014</v>
      </c>
      <c r="AC401" s="69">
        <f t="shared" ca="1" si="249"/>
        <v>109.36631130634518</v>
      </c>
      <c r="AD401" s="73">
        <f t="shared" si="243"/>
        <v>1.599999999999985</v>
      </c>
      <c r="AE401" s="69">
        <f t="shared" si="254"/>
        <v>0.70000000000000007</v>
      </c>
      <c r="AF401" s="69">
        <f t="shared" si="254"/>
        <v>6.3000000000000007</v>
      </c>
      <c r="AG401" s="78">
        <f t="shared" si="254"/>
        <v>200</v>
      </c>
      <c r="AH401" s="60">
        <f t="shared" si="254"/>
        <v>50</v>
      </c>
      <c r="AI401" s="60">
        <f t="shared" si="254"/>
        <v>315.00000000000006</v>
      </c>
      <c r="AJ401" s="60">
        <f t="shared" si="254"/>
        <v>10315</v>
      </c>
      <c r="AK401" s="60">
        <f t="shared" si="254"/>
        <v>348.94161197863974</v>
      </c>
      <c r="AL401" s="60">
        <f t="shared" si="254"/>
        <v>6.9788322395727951</v>
      </c>
      <c r="AM401" s="60">
        <f t="shared" ca="1" si="254"/>
        <v>-453.13869257757176</v>
      </c>
      <c r="AN401" s="60">
        <f t="shared" ca="1" si="254"/>
        <v>-453.13869257757176</v>
      </c>
      <c r="AO401" s="60">
        <f t="shared" ca="1" si="254"/>
        <v>453.13869257757176</v>
      </c>
      <c r="AP401" s="63">
        <f t="shared" si="220"/>
        <v>35</v>
      </c>
      <c r="AQ401" s="62">
        <f t="shared" si="221"/>
        <v>5.7992701497330419</v>
      </c>
      <c r="AR401" s="62">
        <f t="shared" si="222"/>
        <v>289.96350748665208</v>
      </c>
      <c r="AS401" s="62">
        <f t="shared" si="223"/>
        <v>579.92701497330415</v>
      </c>
      <c r="AT401" s="62">
        <f t="shared" si="224"/>
        <v>-289.96350748665208</v>
      </c>
      <c r="AU401" s="62">
        <f t="shared" si="225"/>
        <v>869.89052245995617</v>
      </c>
      <c r="AV401" s="62">
        <f t="shared" si="226"/>
        <v>-1159.8540299466083</v>
      </c>
      <c r="AW401" s="63">
        <f t="shared" si="237"/>
        <v>-289.96350748665213</v>
      </c>
      <c r="AX401" s="61" t="str">
        <f t="shared" ca="1" si="227"/>
        <v/>
      </c>
      <c r="AY401" s="69">
        <f t="shared" ca="1" si="238"/>
        <v>9861.8613074224286</v>
      </c>
      <c r="AZ401" s="51">
        <f t="shared" si="228"/>
        <v>2029.7445524065645</v>
      </c>
      <c r="BA401" s="55">
        <f t="shared" ca="1" si="229"/>
        <v>0.20438350809162506</v>
      </c>
      <c r="BB401" s="55">
        <f t="shared" ca="1" si="239"/>
        <v>-4.2059287441159654</v>
      </c>
      <c r="BC401" s="64">
        <f t="shared" ca="1" si="230"/>
        <v>-358.90511946529227</v>
      </c>
      <c r="BE401" s="52">
        <f t="shared" ca="1" si="231"/>
        <v>1.599999999999985</v>
      </c>
      <c r="BF401" s="52" t="str">
        <f t="shared" ca="1" si="232"/>
        <v/>
      </c>
      <c r="BG401" s="52">
        <f t="shared" ca="1" si="240"/>
        <v>1.599999999999985</v>
      </c>
      <c r="BH401" s="52" t="str">
        <f t="shared" ca="1" si="241"/>
        <v/>
      </c>
    </row>
    <row r="402" spans="19:60">
      <c r="S402" s="68">
        <f t="shared" si="253"/>
        <v>7</v>
      </c>
      <c r="T402" s="69">
        <f t="shared" si="253"/>
        <v>2</v>
      </c>
      <c r="U402" s="70">
        <f t="shared" si="233"/>
        <v>3</v>
      </c>
      <c r="V402" s="68">
        <f t="shared" si="252"/>
        <v>4</v>
      </c>
      <c r="W402" s="70">
        <f t="shared" si="252"/>
        <v>7</v>
      </c>
      <c r="X402" s="71">
        <f t="shared" si="252"/>
        <v>0.42857142857142855</v>
      </c>
      <c r="Y402" s="71">
        <f t="shared" si="252"/>
        <v>0.5</v>
      </c>
      <c r="Z402" s="69">
        <f t="shared" si="252"/>
        <v>10000</v>
      </c>
      <c r="AA402" s="69">
        <f t="shared" ca="1" si="252"/>
        <v>9931.0583880213599</v>
      </c>
      <c r="AB402" s="69">
        <f t="shared" ca="1" si="235"/>
        <v>-68.94161197864014</v>
      </c>
      <c r="AC402" s="69">
        <f t="shared" ca="1" si="249"/>
        <v>109.36631130634518</v>
      </c>
      <c r="AD402" s="73">
        <f t="shared" si="243"/>
        <v>1.4999999999999849</v>
      </c>
      <c r="AE402" s="69">
        <f t="shared" si="254"/>
        <v>0.70000000000000007</v>
      </c>
      <c r="AF402" s="69">
        <f t="shared" si="254"/>
        <v>6.3000000000000007</v>
      </c>
      <c r="AG402" s="78">
        <f t="shared" si="254"/>
        <v>200</v>
      </c>
      <c r="AH402" s="60">
        <f t="shared" si="254"/>
        <v>50</v>
      </c>
      <c r="AI402" s="60">
        <f t="shared" si="254"/>
        <v>315.00000000000006</v>
      </c>
      <c r="AJ402" s="60">
        <f t="shared" si="254"/>
        <v>10315</v>
      </c>
      <c r="AK402" s="60">
        <f t="shared" si="254"/>
        <v>348.94161197863974</v>
      </c>
      <c r="AL402" s="60">
        <f t="shared" si="254"/>
        <v>6.9788322395727951</v>
      </c>
      <c r="AM402" s="60">
        <f t="shared" ca="1" si="254"/>
        <v>-453.13869257757176</v>
      </c>
      <c r="AN402" s="60">
        <f t="shared" ca="1" si="254"/>
        <v>-453.13869257757176</v>
      </c>
      <c r="AO402" s="60">
        <f t="shared" ca="1" si="254"/>
        <v>453.13869257757176</v>
      </c>
      <c r="AP402" s="63">
        <f t="shared" si="220"/>
        <v>35</v>
      </c>
      <c r="AQ402" s="62">
        <f t="shared" si="221"/>
        <v>6.119221493048582</v>
      </c>
      <c r="AR402" s="62">
        <f t="shared" si="222"/>
        <v>305.96107465242909</v>
      </c>
      <c r="AS402" s="62">
        <f t="shared" si="223"/>
        <v>611.92214930485818</v>
      </c>
      <c r="AT402" s="62">
        <f t="shared" si="224"/>
        <v>-305.96107465242909</v>
      </c>
      <c r="AU402" s="62">
        <f t="shared" si="225"/>
        <v>917.88322395728733</v>
      </c>
      <c r="AV402" s="62">
        <f t="shared" si="226"/>
        <v>-1223.8442986097164</v>
      </c>
      <c r="AW402" s="63">
        <f t="shared" si="237"/>
        <v>-305.96107465242903</v>
      </c>
      <c r="AX402" s="61" t="str">
        <f t="shared" ca="1" si="227"/>
        <v/>
      </c>
      <c r="AY402" s="69">
        <f t="shared" ca="1" si="238"/>
        <v>9861.8613074224286</v>
      </c>
      <c r="AZ402" s="51">
        <f t="shared" si="228"/>
        <v>2141.7275225670037</v>
      </c>
      <c r="BA402" s="55">
        <f t="shared" ca="1" si="229"/>
        <v>0.21565954391631728</v>
      </c>
      <c r="BB402" s="55">
        <f t="shared" ca="1" si="239"/>
        <v>-4.4379739009761412</v>
      </c>
      <c r="BC402" s="64">
        <f t="shared" ca="1" si="230"/>
        <v>-374.90268663106917</v>
      </c>
      <c r="BE402" s="52">
        <f t="shared" ca="1" si="231"/>
        <v>1.4999999999999849</v>
      </c>
      <c r="BF402" s="52" t="str">
        <f t="shared" ca="1" si="232"/>
        <v/>
      </c>
      <c r="BG402" s="52">
        <f t="shared" ca="1" si="240"/>
        <v>1.4999999999999849</v>
      </c>
      <c r="BH402" s="52" t="str">
        <f t="shared" ca="1" si="241"/>
        <v/>
      </c>
    </row>
    <row r="403" spans="19:60">
      <c r="S403" s="68">
        <f t="shared" si="253"/>
        <v>7</v>
      </c>
      <c r="T403" s="69">
        <f t="shared" si="253"/>
        <v>2</v>
      </c>
      <c r="U403" s="70">
        <f t="shared" si="233"/>
        <v>3</v>
      </c>
      <c r="V403" s="68">
        <f t="shared" si="252"/>
        <v>4</v>
      </c>
      <c r="W403" s="70">
        <f t="shared" si="252"/>
        <v>7</v>
      </c>
      <c r="X403" s="71">
        <f t="shared" si="252"/>
        <v>0.42857142857142855</v>
      </c>
      <c r="Y403" s="71">
        <f t="shared" si="252"/>
        <v>0.5</v>
      </c>
      <c r="Z403" s="69">
        <f t="shared" si="252"/>
        <v>10000</v>
      </c>
      <c r="AA403" s="69">
        <f t="shared" ca="1" si="252"/>
        <v>9931.0583880213599</v>
      </c>
      <c r="AB403" s="69">
        <f t="shared" ca="1" si="235"/>
        <v>-68.94161197864014</v>
      </c>
      <c r="AC403" s="69">
        <f t="shared" ca="1" si="249"/>
        <v>109.36631130634518</v>
      </c>
      <c r="AD403" s="73">
        <f t="shared" si="243"/>
        <v>1.3999999999999848</v>
      </c>
      <c r="AE403" s="69">
        <f t="shared" si="254"/>
        <v>0.70000000000000007</v>
      </c>
      <c r="AF403" s="69">
        <f t="shared" si="254"/>
        <v>6.3000000000000007</v>
      </c>
      <c r="AG403" s="78">
        <f t="shared" si="254"/>
        <v>200</v>
      </c>
      <c r="AH403" s="60">
        <f t="shared" si="254"/>
        <v>50</v>
      </c>
      <c r="AI403" s="60">
        <f t="shared" si="254"/>
        <v>315.00000000000006</v>
      </c>
      <c r="AJ403" s="60">
        <f t="shared" si="254"/>
        <v>10315</v>
      </c>
      <c r="AK403" s="60">
        <f t="shared" si="254"/>
        <v>348.94161197863974</v>
      </c>
      <c r="AL403" s="60">
        <f t="shared" si="254"/>
        <v>6.9788322395727951</v>
      </c>
      <c r="AM403" s="60">
        <f t="shared" ca="1" si="254"/>
        <v>-453.13869257757176</v>
      </c>
      <c r="AN403" s="60">
        <f t="shared" ca="1" si="254"/>
        <v>-453.13869257757176</v>
      </c>
      <c r="AO403" s="60">
        <f t="shared" ca="1" si="254"/>
        <v>453.13869257757176</v>
      </c>
      <c r="AP403" s="63">
        <f t="shared" si="220"/>
        <v>35</v>
      </c>
      <c r="AQ403" s="62">
        <f t="shared" si="221"/>
        <v>6.4848801711234847</v>
      </c>
      <c r="AR403" s="62">
        <f t="shared" si="222"/>
        <v>324.24400855617421</v>
      </c>
      <c r="AS403" s="62">
        <f t="shared" si="223"/>
        <v>648.48801711234842</v>
      </c>
      <c r="AT403" s="62">
        <f t="shared" si="224"/>
        <v>-324.24400855617421</v>
      </c>
      <c r="AU403" s="62">
        <f t="shared" si="225"/>
        <v>972.73202566852262</v>
      </c>
      <c r="AV403" s="62">
        <f t="shared" si="226"/>
        <v>-1296.9760342246968</v>
      </c>
      <c r="AW403" s="63">
        <f t="shared" si="237"/>
        <v>-324.24400855617421</v>
      </c>
      <c r="AX403" s="61" t="str">
        <f t="shared" ca="1" si="227"/>
        <v/>
      </c>
      <c r="AY403" s="69">
        <f t="shared" ca="1" si="238"/>
        <v>9861.8613074224286</v>
      </c>
      <c r="AZ403" s="51">
        <f t="shared" si="228"/>
        <v>2269.7080598932193</v>
      </c>
      <c r="BA403" s="55">
        <f t="shared" ca="1" si="229"/>
        <v>0.22854644200167978</v>
      </c>
      <c r="BB403" s="55">
        <f t="shared" ca="1" si="239"/>
        <v>-4.7031683659592005</v>
      </c>
      <c r="BC403" s="64">
        <f t="shared" ca="1" si="230"/>
        <v>-393.18562053481435</v>
      </c>
      <c r="BE403" s="52">
        <f t="shared" ca="1" si="231"/>
        <v>1.3999999999999848</v>
      </c>
      <c r="BF403" s="52" t="str">
        <f t="shared" ca="1" si="232"/>
        <v/>
      </c>
      <c r="BG403" s="52">
        <f t="shared" ca="1" si="240"/>
        <v>1.3999999999999848</v>
      </c>
      <c r="BH403" s="52" t="str">
        <f t="shared" ca="1" si="241"/>
        <v/>
      </c>
    </row>
    <row r="404" spans="19:60">
      <c r="S404" s="68">
        <f t="shared" si="253"/>
        <v>7</v>
      </c>
      <c r="T404" s="69">
        <f t="shared" si="253"/>
        <v>2</v>
      </c>
      <c r="U404" s="70">
        <f t="shared" si="233"/>
        <v>3</v>
      </c>
      <c r="V404" s="68">
        <f t="shared" si="252"/>
        <v>4</v>
      </c>
      <c r="W404" s="70">
        <f t="shared" si="252"/>
        <v>7</v>
      </c>
      <c r="X404" s="71">
        <f t="shared" si="252"/>
        <v>0.42857142857142855</v>
      </c>
      <c r="Y404" s="71">
        <f t="shared" si="252"/>
        <v>0.5</v>
      </c>
      <c r="Z404" s="69">
        <f t="shared" si="252"/>
        <v>10000</v>
      </c>
      <c r="AA404" s="69">
        <f t="shared" ca="1" si="252"/>
        <v>9931.0583880213599</v>
      </c>
      <c r="AB404" s="69">
        <f t="shared" ca="1" si="235"/>
        <v>-68.94161197864014</v>
      </c>
      <c r="AC404" s="69">
        <f t="shared" ca="1" si="249"/>
        <v>109.36631130634518</v>
      </c>
      <c r="AD404" s="73">
        <f t="shared" si="243"/>
        <v>1.2999999999999847</v>
      </c>
      <c r="AE404" s="69">
        <f t="shared" si="254"/>
        <v>0.70000000000000007</v>
      </c>
      <c r="AF404" s="69">
        <f t="shared" si="254"/>
        <v>6.3000000000000007</v>
      </c>
      <c r="AG404" s="78">
        <f t="shared" si="254"/>
        <v>200</v>
      </c>
      <c r="AH404" s="60">
        <f t="shared" si="254"/>
        <v>50</v>
      </c>
      <c r="AI404" s="60">
        <f t="shared" si="254"/>
        <v>315.00000000000006</v>
      </c>
      <c r="AJ404" s="60">
        <f t="shared" si="254"/>
        <v>10315</v>
      </c>
      <c r="AK404" s="60">
        <f t="shared" si="254"/>
        <v>348.94161197863974</v>
      </c>
      <c r="AL404" s="60">
        <f t="shared" si="254"/>
        <v>6.9788322395727951</v>
      </c>
      <c r="AM404" s="60">
        <f t="shared" ca="1" si="254"/>
        <v>-453.13869257757176</v>
      </c>
      <c r="AN404" s="60">
        <f t="shared" ca="1" si="254"/>
        <v>-453.13869257757176</v>
      </c>
      <c r="AO404" s="60">
        <f t="shared" ca="1" si="254"/>
        <v>453.13869257757176</v>
      </c>
      <c r="AP404" s="63">
        <f t="shared" si="220"/>
        <v>35</v>
      </c>
      <c r="AQ404" s="62">
        <f t="shared" si="221"/>
        <v>6.9067940304406807</v>
      </c>
      <c r="AR404" s="62">
        <f t="shared" si="222"/>
        <v>345.33970152203403</v>
      </c>
      <c r="AS404" s="62">
        <f t="shared" si="223"/>
        <v>690.67940304406807</v>
      </c>
      <c r="AT404" s="62">
        <f t="shared" si="224"/>
        <v>-345.33970152203403</v>
      </c>
      <c r="AU404" s="62">
        <f t="shared" si="225"/>
        <v>1036.0191045661022</v>
      </c>
      <c r="AV404" s="62">
        <f t="shared" si="226"/>
        <v>-1381.3588060881361</v>
      </c>
      <c r="AW404" s="63">
        <f t="shared" si="237"/>
        <v>-345.33970152203392</v>
      </c>
      <c r="AX404" s="61" t="str">
        <f t="shared" ca="1" si="227"/>
        <v/>
      </c>
      <c r="AY404" s="69">
        <f t="shared" ca="1" si="238"/>
        <v>9861.8613074224286</v>
      </c>
      <c r="AZ404" s="51">
        <f t="shared" si="228"/>
        <v>2417.3779106542383</v>
      </c>
      <c r="BA404" s="55">
        <f t="shared" ca="1" si="229"/>
        <v>0.24341593979248277</v>
      </c>
      <c r="BB404" s="55">
        <f t="shared" ca="1" si="239"/>
        <v>-5.009161979401191</v>
      </c>
      <c r="BC404" s="64">
        <f t="shared" ca="1" si="230"/>
        <v>-414.28131350067406</v>
      </c>
      <c r="BE404" s="52">
        <f t="shared" ca="1" si="231"/>
        <v>1.2999999999999847</v>
      </c>
      <c r="BF404" s="52" t="str">
        <f t="shared" ca="1" si="232"/>
        <v/>
      </c>
      <c r="BG404" s="52">
        <f t="shared" ca="1" si="240"/>
        <v>1.2999999999999847</v>
      </c>
      <c r="BH404" s="52" t="str">
        <f t="shared" ca="1" si="241"/>
        <v/>
      </c>
    </row>
    <row r="405" spans="19:60">
      <c r="S405" s="68">
        <f t="shared" si="253"/>
        <v>7</v>
      </c>
      <c r="T405" s="69">
        <f t="shared" si="253"/>
        <v>2</v>
      </c>
      <c r="U405" s="70">
        <f t="shared" si="233"/>
        <v>3</v>
      </c>
      <c r="V405" s="68">
        <f t="shared" si="252"/>
        <v>4</v>
      </c>
      <c r="W405" s="70">
        <f t="shared" si="252"/>
        <v>7</v>
      </c>
      <c r="X405" s="71">
        <f t="shared" si="252"/>
        <v>0.42857142857142855</v>
      </c>
      <c r="Y405" s="71">
        <f t="shared" si="252"/>
        <v>0.5</v>
      </c>
      <c r="Z405" s="69">
        <f t="shared" si="252"/>
        <v>10000</v>
      </c>
      <c r="AA405" s="69">
        <f t="shared" ca="1" si="252"/>
        <v>9931.0583880213599</v>
      </c>
      <c r="AB405" s="69">
        <f t="shared" ca="1" si="235"/>
        <v>-68.94161197864014</v>
      </c>
      <c r="AC405" s="69">
        <f t="shared" ca="1" si="249"/>
        <v>109.36631130634518</v>
      </c>
      <c r="AD405" s="73">
        <f t="shared" si="243"/>
        <v>1.1999999999999846</v>
      </c>
      <c r="AE405" s="69">
        <f t="shared" si="254"/>
        <v>0.70000000000000007</v>
      </c>
      <c r="AF405" s="69">
        <f t="shared" si="254"/>
        <v>6.3000000000000007</v>
      </c>
      <c r="AG405" s="78">
        <f t="shared" si="254"/>
        <v>200</v>
      </c>
      <c r="AH405" s="60">
        <f t="shared" si="254"/>
        <v>50</v>
      </c>
      <c r="AI405" s="60">
        <f t="shared" si="254"/>
        <v>315.00000000000006</v>
      </c>
      <c r="AJ405" s="60">
        <f t="shared" si="254"/>
        <v>10315</v>
      </c>
      <c r="AK405" s="60">
        <f t="shared" si="254"/>
        <v>348.94161197863974</v>
      </c>
      <c r="AL405" s="60">
        <f t="shared" si="254"/>
        <v>6.9788322395727951</v>
      </c>
      <c r="AM405" s="60">
        <f t="shared" ca="1" si="254"/>
        <v>-453.13869257757176</v>
      </c>
      <c r="AN405" s="60">
        <f t="shared" ca="1" si="254"/>
        <v>-453.13869257757176</v>
      </c>
      <c r="AO405" s="60">
        <f t="shared" ca="1" si="254"/>
        <v>453.13869257757176</v>
      </c>
      <c r="AP405" s="63">
        <f t="shared" si="220"/>
        <v>35</v>
      </c>
      <c r="AQ405" s="62">
        <f t="shared" si="221"/>
        <v>7.399026866310745</v>
      </c>
      <c r="AR405" s="62">
        <f t="shared" si="222"/>
        <v>369.95134331553726</v>
      </c>
      <c r="AS405" s="62">
        <f t="shared" si="223"/>
        <v>739.90268663107452</v>
      </c>
      <c r="AT405" s="62">
        <f t="shared" si="224"/>
        <v>-369.95134331553726</v>
      </c>
      <c r="AU405" s="62">
        <f t="shared" si="225"/>
        <v>1109.8540299466117</v>
      </c>
      <c r="AV405" s="62">
        <f t="shared" si="226"/>
        <v>-1479.805373262149</v>
      </c>
      <c r="AW405" s="63">
        <f t="shared" si="237"/>
        <v>-369.95134331553731</v>
      </c>
      <c r="AX405" s="61" t="str">
        <f t="shared" ca="1" si="227"/>
        <v/>
      </c>
      <c r="AY405" s="69">
        <f t="shared" ca="1" si="238"/>
        <v>9861.8613074224286</v>
      </c>
      <c r="AZ405" s="51">
        <f t="shared" si="228"/>
        <v>2589.659403208761</v>
      </c>
      <c r="BA405" s="55">
        <f t="shared" ca="1" si="229"/>
        <v>0.2607636872150863</v>
      </c>
      <c r="BB405" s="55">
        <f t="shared" ca="1" si="239"/>
        <v>-5.3661545284168524</v>
      </c>
      <c r="BC405" s="64">
        <f t="shared" ca="1" si="230"/>
        <v>-438.89295529417745</v>
      </c>
      <c r="BE405" s="52">
        <f t="shared" ca="1" si="231"/>
        <v>1.1999999999999846</v>
      </c>
      <c r="BF405" s="52" t="str">
        <f t="shared" ca="1" si="232"/>
        <v/>
      </c>
      <c r="BG405" s="52" t="str">
        <f t="shared" ca="1" si="240"/>
        <v/>
      </c>
      <c r="BH405" s="52" t="str">
        <f t="shared" ca="1" si="241"/>
        <v/>
      </c>
    </row>
    <row r="406" spans="19:60">
      <c r="S406" s="68">
        <f t="shared" si="253"/>
        <v>7</v>
      </c>
      <c r="T406" s="69">
        <f t="shared" si="253"/>
        <v>2</v>
      </c>
      <c r="U406" s="70">
        <f t="shared" si="233"/>
        <v>3</v>
      </c>
      <c r="V406" s="68">
        <f t="shared" si="252"/>
        <v>4</v>
      </c>
      <c r="W406" s="70">
        <f t="shared" si="252"/>
        <v>7</v>
      </c>
      <c r="X406" s="71">
        <f t="shared" si="252"/>
        <v>0.42857142857142855</v>
      </c>
      <c r="Y406" s="71">
        <f t="shared" si="252"/>
        <v>0.5</v>
      </c>
      <c r="Z406" s="69">
        <f t="shared" si="252"/>
        <v>10000</v>
      </c>
      <c r="AA406" s="69">
        <f t="shared" ca="1" si="252"/>
        <v>9931.0583880213599</v>
      </c>
      <c r="AB406" s="69">
        <f t="shared" ca="1" si="235"/>
        <v>-68.94161197864014</v>
      </c>
      <c r="AC406" s="69">
        <f t="shared" ca="1" si="249"/>
        <v>109.36631130634518</v>
      </c>
      <c r="AD406" s="73">
        <f t="shared" si="243"/>
        <v>1.0999999999999845</v>
      </c>
      <c r="AE406" s="69">
        <f t="shared" si="254"/>
        <v>0.70000000000000007</v>
      </c>
      <c r="AF406" s="69">
        <f t="shared" si="254"/>
        <v>6.3000000000000007</v>
      </c>
      <c r="AG406" s="78">
        <f t="shared" si="254"/>
        <v>200</v>
      </c>
      <c r="AH406" s="60">
        <f t="shared" si="254"/>
        <v>50</v>
      </c>
      <c r="AI406" s="60">
        <f t="shared" si="254"/>
        <v>315.00000000000006</v>
      </c>
      <c r="AJ406" s="60">
        <f t="shared" si="254"/>
        <v>10315</v>
      </c>
      <c r="AK406" s="60">
        <f t="shared" si="254"/>
        <v>348.94161197863974</v>
      </c>
      <c r="AL406" s="60">
        <f t="shared" si="254"/>
        <v>6.9788322395727951</v>
      </c>
      <c r="AM406" s="60">
        <f t="shared" ca="1" si="254"/>
        <v>-453.13869257757176</v>
      </c>
      <c r="AN406" s="60">
        <f t="shared" ca="1" si="254"/>
        <v>-453.13869257757176</v>
      </c>
      <c r="AO406" s="60">
        <f t="shared" ca="1" si="254"/>
        <v>453.13869257757176</v>
      </c>
      <c r="AP406" s="63">
        <f t="shared" si="220"/>
        <v>35</v>
      </c>
      <c r="AQ406" s="62">
        <f t="shared" si="221"/>
        <v>7.9807565814299117</v>
      </c>
      <c r="AR406" s="62">
        <f t="shared" si="222"/>
        <v>399.03782907149559</v>
      </c>
      <c r="AS406" s="62">
        <f t="shared" si="223"/>
        <v>798.07565814299119</v>
      </c>
      <c r="AT406" s="62">
        <f t="shared" si="224"/>
        <v>-399.03782907149559</v>
      </c>
      <c r="AU406" s="62">
        <f t="shared" si="225"/>
        <v>1197.1134872144867</v>
      </c>
      <c r="AV406" s="62">
        <f t="shared" si="226"/>
        <v>-1596.1513162859824</v>
      </c>
      <c r="AW406" s="63">
        <f t="shared" si="237"/>
        <v>-399.03782907149571</v>
      </c>
      <c r="AX406" s="61" t="str">
        <f t="shared" ca="1" si="227"/>
        <v/>
      </c>
      <c r="AY406" s="69">
        <f t="shared" ca="1" si="238"/>
        <v>9861.8613074224286</v>
      </c>
      <c r="AZ406" s="51">
        <f t="shared" si="228"/>
        <v>2793.264803500469</v>
      </c>
      <c r="BA406" s="55">
        <f t="shared" ca="1" si="229"/>
        <v>0.28126557053270856</v>
      </c>
      <c r="BB406" s="55">
        <f t="shared" ca="1" si="239"/>
        <v>-5.788054813617177</v>
      </c>
      <c r="BC406" s="64">
        <f t="shared" ca="1" si="230"/>
        <v>-467.97944105013585</v>
      </c>
      <c r="BE406" s="52">
        <f t="shared" ca="1" si="231"/>
        <v>1.0999999999999845</v>
      </c>
      <c r="BF406" s="52" t="str">
        <f t="shared" ca="1" si="232"/>
        <v/>
      </c>
      <c r="BG406" s="52" t="str">
        <f t="shared" ca="1" si="240"/>
        <v/>
      </c>
      <c r="BH406" s="52" t="str">
        <f t="shared" ca="1" si="241"/>
        <v/>
      </c>
    </row>
    <row r="407" spans="19:60">
      <c r="S407" s="68">
        <f t="shared" si="253"/>
        <v>7</v>
      </c>
      <c r="T407" s="69">
        <f t="shared" si="253"/>
        <v>2</v>
      </c>
      <c r="U407" s="70">
        <f t="shared" si="233"/>
        <v>3</v>
      </c>
      <c r="V407" s="68">
        <f t="shared" si="252"/>
        <v>4</v>
      </c>
      <c r="W407" s="70">
        <f t="shared" si="252"/>
        <v>7</v>
      </c>
      <c r="X407" s="71">
        <f t="shared" si="252"/>
        <v>0.42857142857142855</v>
      </c>
      <c r="Y407" s="71">
        <f t="shared" si="252"/>
        <v>0.5</v>
      </c>
      <c r="Z407" s="69">
        <f t="shared" si="252"/>
        <v>10000</v>
      </c>
      <c r="AA407" s="69">
        <f t="shared" ca="1" si="252"/>
        <v>9931.0583880213599</v>
      </c>
      <c r="AB407" s="69">
        <f t="shared" ca="1" si="235"/>
        <v>-68.94161197864014</v>
      </c>
      <c r="AC407" s="69">
        <f t="shared" ca="1" si="249"/>
        <v>109.36631130634518</v>
      </c>
      <c r="AD407" s="73">
        <f t="shared" si="243"/>
        <v>0.99999999999998457</v>
      </c>
      <c r="AE407" s="69">
        <f t="shared" si="254"/>
        <v>0.70000000000000007</v>
      </c>
      <c r="AF407" s="69">
        <f t="shared" si="254"/>
        <v>6.3000000000000007</v>
      </c>
      <c r="AG407" s="78">
        <f t="shared" si="254"/>
        <v>200</v>
      </c>
      <c r="AH407" s="60">
        <f t="shared" si="254"/>
        <v>50</v>
      </c>
      <c r="AI407" s="60">
        <f t="shared" si="254"/>
        <v>315.00000000000006</v>
      </c>
      <c r="AJ407" s="60">
        <f t="shared" si="254"/>
        <v>10315</v>
      </c>
      <c r="AK407" s="60">
        <f t="shared" si="254"/>
        <v>348.94161197863974</v>
      </c>
      <c r="AL407" s="60">
        <f t="shared" si="254"/>
        <v>6.9788322395727951</v>
      </c>
      <c r="AM407" s="60">
        <f t="shared" ca="1" si="254"/>
        <v>-453.13869257757176</v>
      </c>
      <c r="AN407" s="60">
        <f t="shared" ca="1" si="254"/>
        <v>-453.13869257757176</v>
      </c>
      <c r="AO407" s="60">
        <f t="shared" ca="1" si="254"/>
        <v>453.13869257757176</v>
      </c>
      <c r="AP407" s="63">
        <f t="shared" si="220"/>
        <v>35</v>
      </c>
      <c r="AQ407" s="62">
        <f t="shared" si="221"/>
        <v>8.6788322395729125</v>
      </c>
      <c r="AR407" s="62">
        <f t="shared" si="222"/>
        <v>433.9416119786456</v>
      </c>
      <c r="AS407" s="62">
        <f t="shared" si="223"/>
        <v>867.88322395729119</v>
      </c>
      <c r="AT407" s="62">
        <f t="shared" si="224"/>
        <v>-433.9416119786456</v>
      </c>
      <c r="AU407" s="62">
        <f t="shared" si="225"/>
        <v>1301.8248359359368</v>
      </c>
      <c r="AV407" s="62">
        <f t="shared" si="226"/>
        <v>-1735.7664479145824</v>
      </c>
      <c r="AW407" s="63">
        <f t="shared" si="237"/>
        <v>-433.9416119786456</v>
      </c>
      <c r="AX407" s="61" t="str">
        <f t="shared" ca="1" si="227"/>
        <v/>
      </c>
      <c r="AY407" s="69">
        <f t="shared" ca="1" si="238"/>
        <v>9861.8613074224286</v>
      </c>
      <c r="AZ407" s="51">
        <f t="shared" si="228"/>
        <v>3037.5912838505192</v>
      </c>
      <c r="BA407" s="55">
        <f t="shared" ca="1" si="229"/>
        <v>0.30586783051385541</v>
      </c>
      <c r="BB407" s="55">
        <f t="shared" ca="1" si="239"/>
        <v>-6.2943351558575644</v>
      </c>
      <c r="BC407" s="64">
        <f t="shared" ca="1" si="230"/>
        <v>-502.88322395728574</v>
      </c>
      <c r="BE407" s="52">
        <f t="shared" ca="1" si="231"/>
        <v>0.99999999999998457</v>
      </c>
      <c r="BF407" s="52" t="str">
        <f t="shared" ca="1" si="232"/>
        <v/>
      </c>
      <c r="BG407" s="52" t="str">
        <f t="shared" ca="1" si="240"/>
        <v/>
      </c>
      <c r="BH407" s="52" t="str">
        <f t="shared" ca="1" si="241"/>
        <v/>
      </c>
    </row>
    <row r="408" spans="19:60">
      <c r="S408" s="68">
        <f t="shared" si="253"/>
        <v>7</v>
      </c>
      <c r="T408" s="69">
        <f t="shared" si="253"/>
        <v>2</v>
      </c>
      <c r="U408" s="70">
        <f t="shared" si="233"/>
        <v>3</v>
      </c>
      <c r="V408" s="68">
        <f t="shared" si="252"/>
        <v>4</v>
      </c>
      <c r="W408" s="70">
        <f t="shared" si="252"/>
        <v>7</v>
      </c>
      <c r="X408" s="71">
        <f t="shared" si="252"/>
        <v>0.42857142857142855</v>
      </c>
      <c r="Y408" s="71">
        <f t="shared" si="252"/>
        <v>0.5</v>
      </c>
      <c r="Z408" s="69">
        <f t="shared" si="252"/>
        <v>10000</v>
      </c>
      <c r="AA408" s="69">
        <f t="shared" ca="1" si="252"/>
        <v>9931.0583880213599</v>
      </c>
      <c r="AB408" s="69">
        <f t="shared" ca="1" si="235"/>
        <v>-68.94161197864014</v>
      </c>
      <c r="AC408" s="69">
        <f t="shared" ca="1" si="249"/>
        <v>109.36631130634518</v>
      </c>
      <c r="AD408" s="73">
        <f t="shared" si="243"/>
        <v>0.89999999999998459</v>
      </c>
      <c r="AE408" s="69">
        <f t="shared" si="254"/>
        <v>0.70000000000000007</v>
      </c>
      <c r="AF408" s="69">
        <f t="shared" si="254"/>
        <v>6.3000000000000007</v>
      </c>
      <c r="AG408" s="78">
        <f t="shared" si="254"/>
        <v>200</v>
      </c>
      <c r="AH408" s="60">
        <f t="shared" si="254"/>
        <v>50</v>
      </c>
      <c r="AI408" s="60">
        <f t="shared" si="254"/>
        <v>315.00000000000006</v>
      </c>
      <c r="AJ408" s="60">
        <f t="shared" si="254"/>
        <v>10315</v>
      </c>
      <c r="AK408" s="60">
        <f t="shared" si="254"/>
        <v>348.94161197863974</v>
      </c>
      <c r="AL408" s="60">
        <f t="shared" si="254"/>
        <v>6.9788322395727951</v>
      </c>
      <c r="AM408" s="60">
        <f t="shared" ca="1" si="254"/>
        <v>-453.13869257757176</v>
      </c>
      <c r="AN408" s="60">
        <f t="shared" ca="1" si="254"/>
        <v>-453.13869257757176</v>
      </c>
      <c r="AO408" s="60">
        <f t="shared" ca="1" si="254"/>
        <v>453.13869257757176</v>
      </c>
      <c r="AP408" s="63">
        <f t="shared" si="220"/>
        <v>35</v>
      </c>
      <c r="AQ408" s="62">
        <f t="shared" si="221"/>
        <v>9.5320358217476961</v>
      </c>
      <c r="AR408" s="62">
        <f t="shared" si="222"/>
        <v>476.60179108738481</v>
      </c>
      <c r="AS408" s="62">
        <f t="shared" si="223"/>
        <v>953.20358217476962</v>
      </c>
      <c r="AT408" s="62">
        <f t="shared" si="224"/>
        <v>-476.60179108738481</v>
      </c>
      <c r="AU408" s="62">
        <f t="shared" si="225"/>
        <v>1429.8053732621545</v>
      </c>
      <c r="AV408" s="62">
        <f t="shared" si="226"/>
        <v>-1906.4071643495392</v>
      </c>
      <c r="AW408" s="63">
        <f t="shared" si="237"/>
        <v>-476.60179108738475</v>
      </c>
      <c r="AX408" s="61" t="str">
        <f t="shared" ca="1" si="227"/>
        <v/>
      </c>
      <c r="AY408" s="69">
        <f t="shared" ca="1" si="238"/>
        <v>9861.8613074224286</v>
      </c>
      <c r="AZ408" s="51">
        <f t="shared" si="228"/>
        <v>3336.2125376116937</v>
      </c>
      <c r="BA408" s="55">
        <f t="shared" ca="1" si="229"/>
        <v>0.3359372593797017</v>
      </c>
      <c r="BB408" s="55">
        <f t="shared" ca="1" si="239"/>
        <v>-6.9131222408180433</v>
      </c>
      <c r="BC408" s="64">
        <f t="shared" ca="1" si="230"/>
        <v>-545.54340306602489</v>
      </c>
      <c r="BE408" s="52">
        <f t="shared" ca="1" si="231"/>
        <v>0.89999999999998459</v>
      </c>
      <c r="BF408" s="52" t="str">
        <f t="shared" ca="1" si="232"/>
        <v/>
      </c>
      <c r="BG408" s="52" t="str">
        <f t="shared" ca="1" si="240"/>
        <v/>
      </c>
      <c r="BH408" s="52" t="str">
        <f t="shared" ca="1" si="241"/>
        <v/>
      </c>
    </row>
    <row r="409" spans="19:60">
      <c r="S409" s="68">
        <f t="shared" si="253"/>
        <v>7</v>
      </c>
      <c r="T409" s="69">
        <f t="shared" si="253"/>
        <v>2</v>
      </c>
      <c r="U409" s="70">
        <f t="shared" si="233"/>
        <v>3</v>
      </c>
      <c r="V409" s="68">
        <f t="shared" si="252"/>
        <v>4</v>
      </c>
      <c r="W409" s="70">
        <f t="shared" si="252"/>
        <v>7</v>
      </c>
      <c r="X409" s="71">
        <f t="shared" si="252"/>
        <v>0.42857142857142855</v>
      </c>
      <c r="Y409" s="71">
        <f t="shared" si="252"/>
        <v>0.5</v>
      </c>
      <c r="Z409" s="69">
        <f t="shared" si="252"/>
        <v>10000</v>
      </c>
      <c r="AA409" s="69">
        <f t="shared" ca="1" si="252"/>
        <v>9931.0583880213599</v>
      </c>
      <c r="AB409" s="69">
        <f t="shared" ca="1" si="235"/>
        <v>-68.94161197864014</v>
      </c>
      <c r="AC409" s="69">
        <f t="shared" ca="1" si="249"/>
        <v>109.36631130634518</v>
      </c>
      <c r="AD409" s="73">
        <f t="shared" si="243"/>
        <v>0.79999999999998461</v>
      </c>
      <c r="AE409" s="69">
        <f t="shared" si="254"/>
        <v>0.70000000000000007</v>
      </c>
      <c r="AF409" s="69">
        <f t="shared" si="254"/>
        <v>6.3000000000000007</v>
      </c>
      <c r="AG409" s="78">
        <f t="shared" si="254"/>
        <v>200</v>
      </c>
      <c r="AH409" s="60">
        <f t="shared" si="254"/>
        <v>50</v>
      </c>
      <c r="AI409" s="60">
        <f t="shared" si="254"/>
        <v>315.00000000000006</v>
      </c>
      <c r="AJ409" s="60">
        <f t="shared" si="254"/>
        <v>10315</v>
      </c>
      <c r="AK409" s="60">
        <f t="shared" si="254"/>
        <v>348.94161197863974</v>
      </c>
      <c r="AL409" s="60">
        <f t="shared" si="254"/>
        <v>6.9788322395727951</v>
      </c>
      <c r="AM409" s="60">
        <f t="shared" ca="1" si="254"/>
        <v>-453.13869257757176</v>
      </c>
      <c r="AN409" s="60">
        <f t="shared" ca="1" si="254"/>
        <v>-453.13869257757176</v>
      </c>
      <c r="AO409" s="60">
        <f t="shared" ca="1" si="254"/>
        <v>453.13869257757176</v>
      </c>
      <c r="AP409" s="63">
        <f t="shared" ref="AP409:AP416" si="255">AE409*AH409</f>
        <v>35</v>
      </c>
      <c r="AQ409" s="62">
        <f t="shared" ref="AQ409:AQ416" si="256">IF(AL409=0,1,(1+(AL409+AE409)/(AD409*(T409-1))))</f>
        <v>10.598540299466178</v>
      </c>
      <c r="AR409" s="62">
        <f t="shared" ref="AR409:AR416" si="257">IF(AQ409&lt;=0,AH409,AQ409*AH409)</f>
        <v>529.92701497330893</v>
      </c>
      <c r="AS409" s="62">
        <f t="shared" ref="AS409:AS416" si="258">(T409*AR409)</f>
        <v>1059.8540299466179</v>
      </c>
      <c r="AT409" s="62">
        <f t="shared" ref="AT409:AT416" si="259">-AR409</f>
        <v>-529.92701497330893</v>
      </c>
      <c r="AU409" s="62">
        <f t="shared" ref="AU409:AU416" si="260">(AS409+AT409)*U409</f>
        <v>1589.7810449199269</v>
      </c>
      <c r="AV409" s="62">
        <f t="shared" ref="AV409:AV416" si="261">AT409*V409</f>
        <v>-2119.7080598932357</v>
      </c>
      <c r="AW409" s="63">
        <f t="shared" si="237"/>
        <v>-529.92701497330881</v>
      </c>
      <c r="AX409" s="61" t="str">
        <f t="shared" ref="AX409:AX416" ca="1" si="262">IF(AY409+AW409&gt;AJ409,"VINTO","")</f>
        <v/>
      </c>
      <c r="AY409" s="69">
        <f t="shared" ca="1" si="238"/>
        <v>9861.8613074224286</v>
      </c>
      <c r="AZ409" s="51">
        <f t="shared" ref="AZ409:AZ416" si="263">AR409*W409</f>
        <v>3709.4891048131626</v>
      </c>
      <c r="BA409" s="55">
        <f t="shared" ref="BA409:BA416" ca="1" si="264">IFERROR(AZ409/AA409,0)</f>
        <v>0.37352404546200962</v>
      </c>
      <c r="BB409" s="55">
        <f t="shared" ca="1" si="239"/>
        <v>-7.6866060970186432</v>
      </c>
      <c r="BC409" s="64">
        <f t="shared" ref="BC409:BC416" ca="1" si="265">AW409+AB409</f>
        <v>-598.86862695194895</v>
      </c>
      <c r="BE409" s="52">
        <f t="shared" ref="BE409:BE416" ca="1" si="266">IF(((AR409-AC409)/AC409)&gt;=BE$4,AD409,"")</f>
        <v>0.79999999999998461</v>
      </c>
      <c r="BF409" s="52" t="str">
        <f t="shared" ref="BF409:BF416" ca="1" si="267">IF(AX409="","",AD409)</f>
        <v/>
      </c>
      <c r="BG409" s="52" t="str">
        <f t="shared" ca="1" si="240"/>
        <v/>
      </c>
      <c r="BH409" s="52" t="str">
        <f t="shared" ca="1" si="241"/>
        <v/>
      </c>
    </row>
    <row r="410" spans="19:60">
      <c r="S410" s="68">
        <f t="shared" si="253"/>
        <v>7</v>
      </c>
      <c r="T410" s="69">
        <f t="shared" si="253"/>
        <v>2</v>
      </c>
      <c r="U410" s="70">
        <f t="shared" ref="U410:U416" si="268">ROUND((1/T410)*S410,0)-1</f>
        <v>3</v>
      </c>
      <c r="V410" s="68">
        <f t="shared" ref="V410:AA416" si="269">V409</f>
        <v>4</v>
      </c>
      <c r="W410" s="70">
        <f t="shared" si="269"/>
        <v>7</v>
      </c>
      <c r="X410" s="71">
        <f t="shared" si="269"/>
        <v>0.42857142857142855</v>
      </c>
      <c r="Y410" s="71">
        <f t="shared" si="269"/>
        <v>0.5</v>
      </c>
      <c r="Z410" s="69">
        <f t="shared" si="269"/>
        <v>10000</v>
      </c>
      <c r="AA410" s="69">
        <f t="shared" ca="1" si="269"/>
        <v>9931.0583880213599</v>
      </c>
      <c r="AB410" s="69">
        <f t="shared" ref="AB410:AB416" ca="1" si="270">AA410-Z410</f>
        <v>-68.94161197864014</v>
      </c>
      <c r="AC410" s="69">
        <f t="shared" ref="AC410:AC416" ca="1" si="271">AC409</f>
        <v>109.36631130634518</v>
      </c>
      <c r="AD410" s="73">
        <f t="shared" si="243"/>
        <v>0.69999999999998463</v>
      </c>
      <c r="AE410" s="69">
        <f t="shared" si="254"/>
        <v>0.70000000000000007</v>
      </c>
      <c r="AF410" s="69">
        <f t="shared" si="254"/>
        <v>6.3000000000000007</v>
      </c>
      <c r="AG410" s="78">
        <f t="shared" si="254"/>
        <v>200</v>
      </c>
      <c r="AH410" s="60">
        <f t="shared" si="254"/>
        <v>50</v>
      </c>
      <c r="AI410" s="60">
        <f t="shared" si="254"/>
        <v>315.00000000000006</v>
      </c>
      <c r="AJ410" s="60">
        <f t="shared" si="254"/>
        <v>10315</v>
      </c>
      <c r="AK410" s="60">
        <f t="shared" si="254"/>
        <v>348.94161197863974</v>
      </c>
      <c r="AL410" s="60">
        <f t="shared" si="254"/>
        <v>6.9788322395727951</v>
      </c>
      <c r="AM410" s="60">
        <f t="shared" ca="1" si="254"/>
        <v>-453.13869257757176</v>
      </c>
      <c r="AN410" s="60">
        <f t="shared" ca="1" si="254"/>
        <v>-453.13869257757176</v>
      </c>
      <c r="AO410" s="60">
        <f t="shared" ca="1" si="254"/>
        <v>453.13869257757176</v>
      </c>
      <c r="AP410" s="63">
        <f t="shared" si="255"/>
        <v>35</v>
      </c>
      <c r="AQ410" s="62">
        <f t="shared" si="256"/>
        <v>11.969760342247092</v>
      </c>
      <c r="AR410" s="62">
        <f t="shared" si="257"/>
        <v>598.48801711235456</v>
      </c>
      <c r="AS410" s="62">
        <f t="shared" si="258"/>
        <v>1196.9760342247091</v>
      </c>
      <c r="AT410" s="62">
        <f t="shared" si="259"/>
        <v>-598.48801711235456</v>
      </c>
      <c r="AU410" s="62">
        <f t="shared" si="260"/>
        <v>1795.4640513370637</v>
      </c>
      <c r="AV410" s="62">
        <f t="shared" si="261"/>
        <v>-2393.9520684494182</v>
      </c>
      <c r="AW410" s="63">
        <f t="shared" ref="AW410:AW416" si="272">SUM(AU410:AV410)</f>
        <v>-598.48801711235456</v>
      </c>
      <c r="AX410" s="61" t="str">
        <f t="shared" ca="1" si="262"/>
        <v/>
      </c>
      <c r="AY410" s="69">
        <f t="shared" ref="AY410:AY416" ca="1" si="273">AY409</f>
        <v>9861.8613074224286</v>
      </c>
      <c r="AZ410" s="51">
        <f t="shared" si="263"/>
        <v>4189.4161197864814</v>
      </c>
      <c r="BA410" s="55">
        <f t="shared" ca="1" si="264"/>
        <v>0.42184991328212001</v>
      </c>
      <c r="BB410" s="55">
        <f t="shared" ref="BB410:BB416" ca="1" si="274">IFERROR(AW410/ABS(AB410),0)</f>
        <v>-8.6810853407051365</v>
      </c>
      <c r="BC410" s="64">
        <f t="shared" ca="1" si="265"/>
        <v>-667.42962909099469</v>
      </c>
      <c r="BE410" s="52">
        <f t="shared" ca="1" si="266"/>
        <v>0.69999999999998463</v>
      </c>
      <c r="BF410" s="52" t="str">
        <f t="shared" ca="1" si="267"/>
        <v/>
      </c>
      <c r="BG410" s="52" t="str">
        <f t="shared" ref="BG410:BG416" ca="1" si="275">IF(BA410&lt;=BG$213,AD410,"")</f>
        <v/>
      </c>
      <c r="BH410" s="52" t="str">
        <f t="shared" ref="BH410:BH416" ca="1" si="276">IF(BB410&gt;=BH$213,AD410,"")</f>
        <v/>
      </c>
    </row>
    <row r="411" spans="19:60">
      <c r="S411" s="68">
        <f t="shared" ref="S411:T416" si="277">S410</f>
        <v>7</v>
      </c>
      <c r="T411" s="69">
        <f t="shared" si="277"/>
        <v>2</v>
      </c>
      <c r="U411" s="70">
        <f t="shared" si="268"/>
        <v>3</v>
      </c>
      <c r="V411" s="68">
        <f t="shared" si="269"/>
        <v>4</v>
      </c>
      <c r="W411" s="70">
        <f t="shared" si="269"/>
        <v>7</v>
      </c>
      <c r="X411" s="71">
        <f t="shared" si="269"/>
        <v>0.42857142857142855</v>
      </c>
      <c r="Y411" s="71">
        <f t="shared" si="269"/>
        <v>0.5</v>
      </c>
      <c r="Z411" s="69">
        <f t="shared" si="269"/>
        <v>10000</v>
      </c>
      <c r="AA411" s="69">
        <f t="shared" ca="1" si="269"/>
        <v>9931.0583880213599</v>
      </c>
      <c r="AB411" s="69">
        <f t="shared" ca="1" si="270"/>
        <v>-68.94161197864014</v>
      </c>
      <c r="AC411" s="69">
        <f t="shared" ca="1" si="271"/>
        <v>109.36631130634518</v>
      </c>
      <c r="AD411" s="73">
        <f t="shared" ref="AD411:AD416" si="278">AD410-0.1</f>
        <v>0.59999999999998466</v>
      </c>
      <c r="AE411" s="69">
        <f t="shared" ref="AE411:AO416" si="279">AE410</f>
        <v>0.70000000000000007</v>
      </c>
      <c r="AF411" s="69">
        <f t="shared" si="279"/>
        <v>6.3000000000000007</v>
      </c>
      <c r="AG411" s="78">
        <f t="shared" si="279"/>
        <v>200</v>
      </c>
      <c r="AH411" s="60">
        <f t="shared" si="279"/>
        <v>50</v>
      </c>
      <c r="AI411" s="60">
        <f t="shared" si="279"/>
        <v>315.00000000000006</v>
      </c>
      <c r="AJ411" s="60">
        <f t="shared" si="279"/>
        <v>10315</v>
      </c>
      <c r="AK411" s="60">
        <f t="shared" si="279"/>
        <v>348.94161197863974</v>
      </c>
      <c r="AL411" s="60">
        <f t="shared" si="279"/>
        <v>6.9788322395727951</v>
      </c>
      <c r="AM411" s="60">
        <f t="shared" ca="1" si="279"/>
        <v>-453.13869257757176</v>
      </c>
      <c r="AN411" s="60">
        <f t="shared" ca="1" si="279"/>
        <v>-453.13869257757176</v>
      </c>
      <c r="AO411" s="60">
        <f t="shared" ca="1" si="279"/>
        <v>453.13869257757176</v>
      </c>
      <c r="AP411" s="63">
        <f t="shared" si="255"/>
        <v>35</v>
      </c>
      <c r="AQ411" s="62">
        <f t="shared" si="256"/>
        <v>13.798053732621653</v>
      </c>
      <c r="AR411" s="62">
        <f t="shared" si="257"/>
        <v>689.9026866310827</v>
      </c>
      <c r="AS411" s="62">
        <f t="shared" si="258"/>
        <v>1379.8053732621654</v>
      </c>
      <c r="AT411" s="62">
        <f t="shared" si="259"/>
        <v>-689.9026866310827</v>
      </c>
      <c r="AU411" s="62">
        <f t="shared" si="260"/>
        <v>2069.708059893248</v>
      </c>
      <c r="AV411" s="62">
        <f t="shared" si="261"/>
        <v>-2759.6107465243308</v>
      </c>
      <c r="AW411" s="63">
        <f t="shared" si="272"/>
        <v>-689.90268663108282</v>
      </c>
      <c r="AX411" s="61" t="str">
        <f t="shared" ca="1" si="262"/>
        <v/>
      </c>
      <c r="AY411" s="69">
        <f t="shared" ca="1" si="273"/>
        <v>9861.8613074224286</v>
      </c>
      <c r="AZ411" s="51">
        <f t="shared" si="263"/>
        <v>4829.3188064175793</v>
      </c>
      <c r="BA411" s="55">
        <f t="shared" ca="1" si="264"/>
        <v>0.4862844037089345</v>
      </c>
      <c r="BB411" s="55">
        <f t="shared" ca="1" si="274"/>
        <v>-10.00705766562047</v>
      </c>
      <c r="BC411" s="64">
        <f t="shared" ca="1" si="265"/>
        <v>-758.84429860972296</v>
      </c>
      <c r="BE411" s="52">
        <f t="shared" ca="1" si="266"/>
        <v>0.59999999999998466</v>
      </c>
      <c r="BF411" s="52" t="str">
        <f t="shared" ca="1" si="267"/>
        <v/>
      </c>
      <c r="BG411" s="52" t="str">
        <f t="shared" ca="1" si="275"/>
        <v/>
      </c>
      <c r="BH411" s="52" t="str">
        <f t="shared" ca="1" si="276"/>
        <v/>
      </c>
    </row>
    <row r="412" spans="19:60">
      <c r="S412" s="68">
        <f t="shared" si="277"/>
        <v>7</v>
      </c>
      <c r="T412" s="69">
        <f t="shared" si="277"/>
        <v>2</v>
      </c>
      <c r="U412" s="70">
        <f t="shared" si="268"/>
        <v>3</v>
      </c>
      <c r="V412" s="68">
        <f t="shared" si="269"/>
        <v>4</v>
      </c>
      <c r="W412" s="70">
        <f t="shared" si="269"/>
        <v>7</v>
      </c>
      <c r="X412" s="71">
        <f t="shared" si="269"/>
        <v>0.42857142857142855</v>
      </c>
      <c r="Y412" s="71">
        <f t="shared" si="269"/>
        <v>0.5</v>
      </c>
      <c r="Z412" s="69">
        <f t="shared" si="269"/>
        <v>10000</v>
      </c>
      <c r="AA412" s="69">
        <f t="shared" ca="1" si="269"/>
        <v>9931.0583880213599</v>
      </c>
      <c r="AB412" s="69">
        <f t="shared" ca="1" si="270"/>
        <v>-68.94161197864014</v>
      </c>
      <c r="AC412" s="69">
        <f t="shared" ca="1" si="271"/>
        <v>109.36631130634518</v>
      </c>
      <c r="AD412" s="73">
        <f t="shared" si="278"/>
        <v>0.49999999999998468</v>
      </c>
      <c r="AE412" s="69">
        <f t="shared" si="279"/>
        <v>0.70000000000000007</v>
      </c>
      <c r="AF412" s="69">
        <f t="shared" si="279"/>
        <v>6.3000000000000007</v>
      </c>
      <c r="AG412" s="78">
        <f t="shared" si="279"/>
        <v>200</v>
      </c>
      <c r="AH412" s="60">
        <f t="shared" si="279"/>
        <v>50</v>
      </c>
      <c r="AI412" s="60">
        <f t="shared" si="279"/>
        <v>315.00000000000006</v>
      </c>
      <c r="AJ412" s="60">
        <f t="shared" si="279"/>
        <v>10315</v>
      </c>
      <c r="AK412" s="60">
        <f t="shared" si="279"/>
        <v>348.94161197863974</v>
      </c>
      <c r="AL412" s="60">
        <f t="shared" si="279"/>
        <v>6.9788322395727951</v>
      </c>
      <c r="AM412" s="60">
        <f t="shared" ca="1" si="279"/>
        <v>-453.13869257757176</v>
      </c>
      <c r="AN412" s="60">
        <f t="shared" ca="1" si="279"/>
        <v>-453.13869257757176</v>
      </c>
      <c r="AO412" s="60">
        <f t="shared" ca="1" si="279"/>
        <v>453.13869257757176</v>
      </c>
      <c r="AP412" s="63">
        <f t="shared" si="255"/>
        <v>35</v>
      </c>
      <c r="AQ412" s="62">
        <f t="shared" si="256"/>
        <v>16.357664479146059</v>
      </c>
      <c r="AR412" s="62">
        <f t="shared" si="257"/>
        <v>817.88322395730302</v>
      </c>
      <c r="AS412" s="62">
        <f t="shared" si="258"/>
        <v>1635.766447914606</v>
      </c>
      <c r="AT412" s="62">
        <f t="shared" si="259"/>
        <v>-817.88322395730302</v>
      </c>
      <c r="AU412" s="62">
        <f t="shared" si="260"/>
        <v>2453.649671871909</v>
      </c>
      <c r="AV412" s="62">
        <f t="shared" si="261"/>
        <v>-3271.5328958292121</v>
      </c>
      <c r="AW412" s="63">
        <f t="shared" si="272"/>
        <v>-817.88322395730302</v>
      </c>
      <c r="AX412" s="61" t="str">
        <f t="shared" ca="1" si="262"/>
        <v/>
      </c>
      <c r="AY412" s="69">
        <f t="shared" ca="1" si="273"/>
        <v>9861.8613074224286</v>
      </c>
      <c r="AZ412" s="51">
        <f t="shared" si="263"/>
        <v>5725.1825677011211</v>
      </c>
      <c r="BA412" s="55">
        <f t="shared" ca="1" si="264"/>
        <v>0.57649269030647521</v>
      </c>
      <c r="BB412" s="55">
        <f t="shared" ca="1" si="274"/>
        <v>-11.863418920501946</v>
      </c>
      <c r="BC412" s="64">
        <f t="shared" ca="1" si="265"/>
        <v>-886.82483593594316</v>
      </c>
      <c r="BE412" s="52">
        <f t="shared" ca="1" si="266"/>
        <v>0.49999999999998468</v>
      </c>
      <c r="BF412" s="52" t="str">
        <f t="shared" ca="1" si="267"/>
        <v/>
      </c>
      <c r="BG412" s="52" t="str">
        <f t="shared" ca="1" si="275"/>
        <v/>
      </c>
      <c r="BH412" s="52" t="str">
        <f t="shared" ca="1" si="276"/>
        <v/>
      </c>
    </row>
    <row r="413" spans="19:60">
      <c r="S413" s="68">
        <f t="shared" si="277"/>
        <v>7</v>
      </c>
      <c r="T413" s="69">
        <f t="shared" si="277"/>
        <v>2</v>
      </c>
      <c r="U413" s="70">
        <f t="shared" si="268"/>
        <v>3</v>
      </c>
      <c r="V413" s="68">
        <f t="shared" si="269"/>
        <v>4</v>
      </c>
      <c r="W413" s="70">
        <f t="shared" si="269"/>
        <v>7</v>
      </c>
      <c r="X413" s="71">
        <f t="shared" si="269"/>
        <v>0.42857142857142855</v>
      </c>
      <c r="Y413" s="71">
        <f t="shared" si="269"/>
        <v>0.5</v>
      </c>
      <c r="Z413" s="69">
        <f t="shared" si="269"/>
        <v>10000</v>
      </c>
      <c r="AA413" s="69">
        <f t="shared" ca="1" si="269"/>
        <v>9931.0583880213599</v>
      </c>
      <c r="AB413" s="69">
        <f t="shared" ca="1" si="270"/>
        <v>-68.94161197864014</v>
      </c>
      <c r="AC413" s="69">
        <f t="shared" ca="1" si="271"/>
        <v>109.36631130634518</v>
      </c>
      <c r="AD413" s="73">
        <f t="shared" si="278"/>
        <v>0.3999999999999847</v>
      </c>
      <c r="AE413" s="69">
        <f t="shared" si="279"/>
        <v>0.70000000000000007</v>
      </c>
      <c r="AF413" s="69">
        <f t="shared" si="279"/>
        <v>6.3000000000000007</v>
      </c>
      <c r="AG413" s="78">
        <f t="shared" si="279"/>
        <v>200</v>
      </c>
      <c r="AH413" s="60">
        <f t="shared" si="279"/>
        <v>50</v>
      </c>
      <c r="AI413" s="60">
        <f t="shared" si="279"/>
        <v>315.00000000000006</v>
      </c>
      <c r="AJ413" s="60">
        <f t="shared" si="279"/>
        <v>10315</v>
      </c>
      <c r="AK413" s="60">
        <f t="shared" si="279"/>
        <v>348.94161197863974</v>
      </c>
      <c r="AL413" s="60">
        <f t="shared" si="279"/>
        <v>6.9788322395727951</v>
      </c>
      <c r="AM413" s="60">
        <f t="shared" ca="1" si="279"/>
        <v>-453.13869257757176</v>
      </c>
      <c r="AN413" s="60">
        <f t="shared" ca="1" si="279"/>
        <v>-453.13869257757176</v>
      </c>
      <c r="AO413" s="60">
        <f t="shared" ca="1" si="279"/>
        <v>453.13869257757176</v>
      </c>
      <c r="AP413" s="63">
        <f t="shared" si="255"/>
        <v>35</v>
      </c>
      <c r="AQ413" s="62">
        <f t="shared" si="256"/>
        <v>20.197080598932722</v>
      </c>
      <c r="AR413" s="62">
        <f t="shared" si="257"/>
        <v>1009.854029946636</v>
      </c>
      <c r="AS413" s="62">
        <f t="shared" si="258"/>
        <v>2019.7080598932721</v>
      </c>
      <c r="AT413" s="62">
        <f t="shared" si="259"/>
        <v>-1009.854029946636</v>
      </c>
      <c r="AU413" s="62">
        <f t="shared" si="260"/>
        <v>3029.5620898399084</v>
      </c>
      <c r="AV413" s="62">
        <f t="shared" si="261"/>
        <v>-4039.4161197865442</v>
      </c>
      <c r="AW413" s="63">
        <f t="shared" si="272"/>
        <v>-1009.8540299466358</v>
      </c>
      <c r="AX413" s="61" t="str">
        <f t="shared" ca="1" si="262"/>
        <v/>
      </c>
      <c r="AY413" s="69">
        <f t="shared" ca="1" si="273"/>
        <v>9861.8613074224286</v>
      </c>
      <c r="AZ413" s="51">
        <f t="shared" si="263"/>
        <v>7068.9782096264526</v>
      </c>
      <c r="BA413" s="55">
        <f t="shared" ca="1" si="264"/>
        <v>0.7118051202027883</v>
      </c>
      <c r="BB413" s="55">
        <f t="shared" ca="1" si="274"/>
        <v>-14.647960802824196</v>
      </c>
      <c r="BC413" s="64">
        <f t="shared" ca="1" si="265"/>
        <v>-1078.795641925276</v>
      </c>
      <c r="BE413" s="52">
        <f t="shared" ca="1" si="266"/>
        <v>0.3999999999999847</v>
      </c>
      <c r="BF413" s="52" t="str">
        <f t="shared" ca="1" si="267"/>
        <v/>
      </c>
      <c r="BG413" s="52" t="str">
        <f t="shared" ca="1" si="275"/>
        <v/>
      </c>
      <c r="BH413" s="52" t="str">
        <f t="shared" ca="1" si="276"/>
        <v/>
      </c>
    </row>
    <row r="414" spans="19:60">
      <c r="S414" s="68">
        <f t="shared" si="277"/>
        <v>7</v>
      </c>
      <c r="T414" s="69">
        <f t="shared" si="277"/>
        <v>2</v>
      </c>
      <c r="U414" s="70">
        <f t="shared" si="268"/>
        <v>3</v>
      </c>
      <c r="V414" s="68">
        <f t="shared" si="269"/>
        <v>4</v>
      </c>
      <c r="W414" s="70">
        <f t="shared" si="269"/>
        <v>7</v>
      </c>
      <c r="X414" s="71">
        <f t="shared" si="269"/>
        <v>0.42857142857142855</v>
      </c>
      <c r="Y414" s="71">
        <f t="shared" si="269"/>
        <v>0.5</v>
      </c>
      <c r="Z414" s="69">
        <f t="shared" si="269"/>
        <v>10000</v>
      </c>
      <c r="AA414" s="69">
        <f t="shared" ca="1" si="269"/>
        <v>9931.0583880213599</v>
      </c>
      <c r="AB414" s="69">
        <f t="shared" ca="1" si="270"/>
        <v>-68.94161197864014</v>
      </c>
      <c r="AC414" s="69">
        <f t="shared" ca="1" si="271"/>
        <v>109.36631130634518</v>
      </c>
      <c r="AD414" s="73">
        <f t="shared" si="278"/>
        <v>0.29999999999998472</v>
      </c>
      <c r="AE414" s="69">
        <f t="shared" si="279"/>
        <v>0.70000000000000007</v>
      </c>
      <c r="AF414" s="69">
        <f t="shared" si="279"/>
        <v>6.3000000000000007</v>
      </c>
      <c r="AG414" s="78">
        <f t="shared" si="279"/>
        <v>200</v>
      </c>
      <c r="AH414" s="60">
        <f t="shared" si="279"/>
        <v>50</v>
      </c>
      <c r="AI414" s="60">
        <f t="shared" si="279"/>
        <v>315.00000000000006</v>
      </c>
      <c r="AJ414" s="60">
        <f t="shared" si="279"/>
        <v>10315</v>
      </c>
      <c r="AK414" s="60">
        <f t="shared" si="279"/>
        <v>348.94161197863974</v>
      </c>
      <c r="AL414" s="60">
        <f t="shared" si="279"/>
        <v>6.9788322395727951</v>
      </c>
      <c r="AM414" s="60">
        <f t="shared" ca="1" si="279"/>
        <v>-453.13869257757176</v>
      </c>
      <c r="AN414" s="60">
        <f t="shared" ca="1" si="279"/>
        <v>-453.13869257757176</v>
      </c>
      <c r="AO414" s="60">
        <f t="shared" ca="1" si="279"/>
        <v>453.13869257757176</v>
      </c>
      <c r="AP414" s="63">
        <f t="shared" si="255"/>
        <v>35</v>
      </c>
      <c r="AQ414" s="62">
        <f t="shared" si="256"/>
        <v>26.596107465243954</v>
      </c>
      <c r="AR414" s="62">
        <f t="shared" si="257"/>
        <v>1329.8053732621977</v>
      </c>
      <c r="AS414" s="62">
        <f t="shared" si="258"/>
        <v>2659.6107465243954</v>
      </c>
      <c r="AT414" s="62">
        <f t="shared" si="259"/>
        <v>-1329.8053732621977</v>
      </c>
      <c r="AU414" s="62">
        <f t="shared" si="260"/>
        <v>3989.4161197865933</v>
      </c>
      <c r="AV414" s="62">
        <f t="shared" si="261"/>
        <v>-5319.2214930487908</v>
      </c>
      <c r="AW414" s="63">
        <f t="shared" si="272"/>
        <v>-1329.8053732621975</v>
      </c>
      <c r="AX414" s="61" t="str">
        <f t="shared" ca="1" si="262"/>
        <v/>
      </c>
      <c r="AY414" s="69">
        <f t="shared" ca="1" si="273"/>
        <v>9861.8613074224286</v>
      </c>
      <c r="AZ414" s="51">
        <f t="shared" si="263"/>
        <v>9308.6376128353841</v>
      </c>
      <c r="BA414" s="55">
        <f t="shared" ca="1" si="264"/>
        <v>0.93732583669664782</v>
      </c>
      <c r="BB414" s="55">
        <f t="shared" ca="1" si="274"/>
        <v>-19.288863940028047</v>
      </c>
      <c r="BC414" s="64">
        <f t="shared" ca="1" si="265"/>
        <v>-1398.7469852408376</v>
      </c>
      <c r="BE414" s="52">
        <f t="shared" ca="1" si="266"/>
        <v>0.29999999999998472</v>
      </c>
      <c r="BF414" s="52" t="str">
        <f t="shared" ca="1" si="267"/>
        <v/>
      </c>
      <c r="BG414" s="52" t="str">
        <f t="shared" ca="1" si="275"/>
        <v/>
      </c>
      <c r="BH414" s="52" t="str">
        <f t="shared" ca="1" si="276"/>
        <v/>
      </c>
    </row>
    <row r="415" spans="19:60">
      <c r="S415" s="68">
        <f t="shared" si="277"/>
        <v>7</v>
      </c>
      <c r="T415" s="69">
        <f t="shared" si="277"/>
        <v>2</v>
      </c>
      <c r="U415" s="70">
        <f t="shared" si="268"/>
        <v>3</v>
      </c>
      <c r="V415" s="68">
        <f t="shared" si="269"/>
        <v>4</v>
      </c>
      <c r="W415" s="70">
        <f t="shared" si="269"/>
        <v>7</v>
      </c>
      <c r="X415" s="71">
        <f t="shared" si="269"/>
        <v>0.42857142857142855</v>
      </c>
      <c r="Y415" s="71">
        <f t="shared" si="269"/>
        <v>0.5</v>
      </c>
      <c r="Z415" s="69">
        <f t="shared" si="269"/>
        <v>10000</v>
      </c>
      <c r="AA415" s="69">
        <f t="shared" ca="1" si="269"/>
        <v>9931.0583880213599</v>
      </c>
      <c r="AB415" s="69">
        <f t="shared" ca="1" si="270"/>
        <v>-68.94161197864014</v>
      </c>
      <c r="AC415" s="69">
        <f t="shared" ca="1" si="271"/>
        <v>109.36631130634518</v>
      </c>
      <c r="AD415" s="73">
        <f t="shared" si="278"/>
        <v>0.19999999999998472</v>
      </c>
      <c r="AE415" s="69">
        <f t="shared" si="279"/>
        <v>0.70000000000000007</v>
      </c>
      <c r="AF415" s="69">
        <f t="shared" si="279"/>
        <v>6.3000000000000007</v>
      </c>
      <c r="AG415" s="78">
        <f t="shared" si="279"/>
        <v>200</v>
      </c>
      <c r="AH415" s="60">
        <f t="shared" si="279"/>
        <v>50</v>
      </c>
      <c r="AI415" s="60">
        <f t="shared" si="279"/>
        <v>315.00000000000006</v>
      </c>
      <c r="AJ415" s="60">
        <f t="shared" si="279"/>
        <v>10315</v>
      </c>
      <c r="AK415" s="60">
        <f t="shared" si="279"/>
        <v>348.94161197863974</v>
      </c>
      <c r="AL415" s="60">
        <f t="shared" si="279"/>
        <v>6.9788322395727951</v>
      </c>
      <c r="AM415" s="60">
        <f t="shared" ca="1" si="279"/>
        <v>-453.13869257757176</v>
      </c>
      <c r="AN415" s="60">
        <f t="shared" ca="1" si="279"/>
        <v>-453.13869257757176</v>
      </c>
      <c r="AO415" s="60">
        <f t="shared" ca="1" si="279"/>
        <v>453.13869257757176</v>
      </c>
      <c r="AP415" s="63">
        <f t="shared" si="255"/>
        <v>35</v>
      </c>
      <c r="AQ415" s="62">
        <f t="shared" si="256"/>
        <v>39.394161197866907</v>
      </c>
      <c r="AR415" s="62">
        <f t="shared" si="257"/>
        <v>1969.7080598933453</v>
      </c>
      <c r="AS415" s="62">
        <f t="shared" si="258"/>
        <v>3939.4161197866906</v>
      </c>
      <c r="AT415" s="62">
        <f t="shared" si="259"/>
        <v>-1969.7080598933453</v>
      </c>
      <c r="AU415" s="62">
        <f t="shared" si="260"/>
        <v>5909.1241796800359</v>
      </c>
      <c r="AV415" s="62">
        <f t="shared" si="261"/>
        <v>-7878.8322395733812</v>
      </c>
      <c r="AW415" s="63">
        <f t="shared" si="272"/>
        <v>-1969.7080598933453</v>
      </c>
      <c r="AX415" s="61" t="str">
        <f t="shared" ca="1" si="262"/>
        <v/>
      </c>
      <c r="AY415" s="69">
        <f t="shared" ca="1" si="273"/>
        <v>9861.8613074224286</v>
      </c>
      <c r="AZ415" s="51">
        <f t="shared" si="263"/>
        <v>13787.956419253416</v>
      </c>
      <c r="BA415" s="55">
        <f t="shared" ca="1" si="264"/>
        <v>1.3883672696843841</v>
      </c>
      <c r="BB415" s="55">
        <f t="shared" ca="1" si="274"/>
        <v>-28.570670214436106</v>
      </c>
      <c r="BC415" s="64">
        <f t="shared" ca="1" si="265"/>
        <v>-2038.6496718719854</v>
      </c>
      <c r="BE415" s="52">
        <f t="shared" ca="1" si="266"/>
        <v>0.19999999999998472</v>
      </c>
      <c r="BF415" s="52" t="str">
        <f t="shared" ca="1" si="267"/>
        <v/>
      </c>
      <c r="BG415" s="52" t="str">
        <f t="shared" ca="1" si="275"/>
        <v/>
      </c>
      <c r="BH415" s="52" t="str">
        <f t="shared" ca="1" si="276"/>
        <v/>
      </c>
    </row>
    <row r="416" spans="19:60">
      <c r="S416" s="68">
        <f t="shared" si="277"/>
        <v>7</v>
      </c>
      <c r="T416" s="69">
        <f t="shared" si="277"/>
        <v>2</v>
      </c>
      <c r="U416" s="70">
        <f t="shared" si="268"/>
        <v>3</v>
      </c>
      <c r="V416" s="68">
        <f t="shared" si="269"/>
        <v>4</v>
      </c>
      <c r="W416" s="70">
        <f t="shared" si="269"/>
        <v>7</v>
      </c>
      <c r="X416" s="71">
        <f t="shared" si="269"/>
        <v>0.42857142857142855</v>
      </c>
      <c r="Y416" s="71">
        <f t="shared" si="269"/>
        <v>0.5</v>
      </c>
      <c r="Z416" s="69">
        <f t="shared" si="269"/>
        <v>10000</v>
      </c>
      <c r="AA416" s="69">
        <f t="shared" ca="1" si="269"/>
        <v>9931.0583880213599</v>
      </c>
      <c r="AB416" s="69">
        <f t="shared" ca="1" si="270"/>
        <v>-68.94161197864014</v>
      </c>
      <c r="AC416" s="69">
        <f t="shared" ca="1" si="271"/>
        <v>109.36631130634518</v>
      </c>
      <c r="AD416" s="73">
        <f t="shared" si="278"/>
        <v>9.9999999999984712E-2</v>
      </c>
      <c r="AE416" s="69">
        <f t="shared" si="279"/>
        <v>0.70000000000000007</v>
      </c>
      <c r="AF416" s="69">
        <f t="shared" si="279"/>
        <v>6.3000000000000007</v>
      </c>
      <c r="AG416" s="78">
        <f t="shared" si="279"/>
        <v>200</v>
      </c>
      <c r="AH416" s="60">
        <f t="shared" si="279"/>
        <v>50</v>
      </c>
      <c r="AI416" s="60">
        <f t="shared" si="279"/>
        <v>315.00000000000006</v>
      </c>
      <c r="AJ416" s="60">
        <f t="shared" si="279"/>
        <v>10315</v>
      </c>
      <c r="AK416" s="60">
        <f t="shared" si="279"/>
        <v>348.94161197863974</v>
      </c>
      <c r="AL416" s="60">
        <f t="shared" si="279"/>
        <v>6.9788322395727951</v>
      </c>
      <c r="AM416" s="60">
        <f t="shared" ca="1" si="279"/>
        <v>-453.13869257757176</v>
      </c>
      <c r="AN416" s="60">
        <f t="shared" ca="1" si="279"/>
        <v>-453.13869257757176</v>
      </c>
      <c r="AO416" s="60">
        <f t="shared" ca="1" si="279"/>
        <v>453.13869257757176</v>
      </c>
      <c r="AP416" s="63">
        <f t="shared" si="255"/>
        <v>35</v>
      </c>
      <c r="AQ416" s="62">
        <f t="shared" si="256"/>
        <v>77.788322395739698</v>
      </c>
      <c r="AR416" s="62">
        <f t="shared" si="257"/>
        <v>3889.4161197869848</v>
      </c>
      <c r="AS416" s="62">
        <f t="shared" si="258"/>
        <v>7778.8322395739697</v>
      </c>
      <c r="AT416" s="62">
        <f t="shared" si="259"/>
        <v>-3889.4161197869848</v>
      </c>
      <c r="AU416" s="62">
        <f t="shared" si="260"/>
        <v>11668.248359360954</v>
      </c>
      <c r="AV416" s="62">
        <f t="shared" si="261"/>
        <v>-15557.664479147939</v>
      </c>
      <c r="AW416" s="63">
        <f t="shared" si="272"/>
        <v>-3889.4161197869853</v>
      </c>
      <c r="AX416" s="61" t="str">
        <f t="shared" ca="1" si="262"/>
        <v/>
      </c>
      <c r="AY416" s="69">
        <f t="shared" ca="1" si="273"/>
        <v>9861.8613074224286</v>
      </c>
      <c r="AZ416" s="51">
        <f t="shared" si="263"/>
        <v>27225.912838508895</v>
      </c>
      <c r="BA416" s="55">
        <f t="shared" ca="1" si="264"/>
        <v>2.7414915686477319</v>
      </c>
      <c r="BB416" s="55">
        <f t="shared" ca="1" si="274"/>
        <v>-56.416089037663134</v>
      </c>
      <c r="BC416" s="64">
        <f t="shared" ca="1" si="265"/>
        <v>-3958.3577317656254</v>
      </c>
      <c r="BE416" s="52">
        <f t="shared" ca="1" si="266"/>
        <v>9.9999999999984712E-2</v>
      </c>
      <c r="BF416" s="52" t="str">
        <f t="shared" ca="1" si="267"/>
        <v/>
      </c>
      <c r="BG416" s="52" t="str">
        <f t="shared" ca="1" si="275"/>
        <v/>
      </c>
      <c r="BH416" s="52" t="str">
        <f t="shared" ca="1" si="276"/>
        <v/>
      </c>
    </row>
  </sheetData>
  <conditionalFormatting sqref="E8:E27">
    <cfRule type="cellIs" dxfId="120" priority="57" operator="equal">
      <formula>"LOSS"</formula>
    </cfRule>
    <cfRule type="cellIs" dxfId="119" priority="58" operator="equal">
      <formula>"WIN"</formula>
    </cfRule>
  </conditionalFormatting>
  <conditionalFormatting sqref="M8:M28">
    <cfRule type="cellIs" dxfId="118" priority="55" operator="lessThan">
      <formula>0</formula>
    </cfRule>
    <cfRule type="cellIs" dxfId="117" priority="56" operator="greaterThan">
      <formula>0</formula>
    </cfRule>
  </conditionalFormatting>
  <conditionalFormatting sqref="H4">
    <cfRule type="cellIs" dxfId="116" priority="53" operator="lessThan">
      <formula>0</formula>
    </cfRule>
    <cfRule type="cellIs" dxfId="115" priority="54" operator="greaterThan">
      <formula>0</formula>
    </cfRule>
  </conditionalFormatting>
  <conditionalFormatting sqref="E8:E23">
    <cfRule type="cellIs" dxfId="114" priority="51" operator="equal">
      <formula>"LOSS"</formula>
    </cfRule>
    <cfRule type="cellIs" dxfId="113" priority="52" operator="equal">
      <formula>"WIN"</formula>
    </cfRule>
  </conditionalFormatting>
  <conditionalFormatting sqref="F8:F13">
    <cfRule type="cellIs" dxfId="112" priority="49" operator="equal">
      <formula>"LOSS"</formula>
    </cfRule>
    <cfRule type="cellIs" dxfId="111" priority="50" operator="equal">
      <formula>"WIN"</formula>
    </cfRule>
  </conditionalFormatting>
  <conditionalFormatting sqref="E8:E17">
    <cfRule type="cellIs" dxfId="110" priority="47" operator="equal">
      <formula>"LOSS"</formula>
    </cfRule>
    <cfRule type="cellIs" dxfId="109" priority="48" operator="equal">
      <formula>"WIN"</formula>
    </cfRule>
  </conditionalFormatting>
  <conditionalFormatting sqref="F8:F13">
    <cfRule type="cellIs" dxfId="108" priority="45" operator="equal">
      <formula>"LOSS"</formula>
    </cfRule>
    <cfRule type="cellIs" dxfId="107" priority="46" operator="equal">
      <formula>"WIN"</formula>
    </cfRule>
  </conditionalFormatting>
  <conditionalFormatting sqref="E8:E23">
    <cfRule type="cellIs" dxfId="106" priority="43" operator="equal">
      <formula>"LOSS"</formula>
    </cfRule>
    <cfRule type="cellIs" dxfId="105" priority="44" operator="equal">
      <formula>"WIN"</formula>
    </cfRule>
  </conditionalFormatting>
  <conditionalFormatting sqref="E8:E17">
    <cfRule type="cellIs" dxfId="104" priority="41" operator="equal">
      <formula>"LOSS"</formula>
    </cfRule>
    <cfRule type="cellIs" dxfId="103" priority="42" operator="equal">
      <formula>"WIN"</formula>
    </cfRule>
  </conditionalFormatting>
  <conditionalFormatting sqref="BC9:BC207 S6 S8:AX207 BA8:BA207">
    <cfRule type="expression" dxfId="102" priority="38">
      <formula>$Y6=1</formula>
    </cfRule>
  </conditionalFormatting>
  <conditionalFormatting sqref="BC8:BC207 AV208:AZ212 AW8:AW207 BC217:BC416 AW217:AW416">
    <cfRule type="cellIs" dxfId="101" priority="36" operator="lessThan">
      <formula>0</formula>
    </cfRule>
    <cfRule type="cellIs" dxfId="100" priority="37" operator="greaterThan">
      <formula>0</formula>
    </cfRule>
  </conditionalFormatting>
  <conditionalFormatting sqref="BC9:BC207 S6 S8:AX207">
    <cfRule type="expression" dxfId="99" priority="35">
      <formula>$Y6=1</formula>
    </cfRule>
  </conditionalFormatting>
  <conditionalFormatting sqref="S208:BA212 BB208:BB210 BC208:BD212">
    <cfRule type="expression" dxfId="98" priority="34">
      <formula>$X208=1</formula>
    </cfRule>
  </conditionalFormatting>
  <conditionalFormatting sqref="BD9:BD207 S6 BB8:BB207 S8:AX207">
    <cfRule type="expression" dxfId="97" priority="33">
      <formula>$Y6=1</formula>
    </cfRule>
  </conditionalFormatting>
  <conditionalFormatting sqref="S8:AU207 BC8:BC207 S6 AW8:AX207">
    <cfRule type="expression" dxfId="96" priority="32">
      <formula>$X6=1</formula>
    </cfRule>
  </conditionalFormatting>
  <conditionalFormatting sqref="S208:AZ212 BB208:BB210 BC208:BC212">
    <cfRule type="expression" dxfId="95" priority="31">
      <formula>$W208=1</formula>
    </cfRule>
  </conditionalFormatting>
  <conditionalFormatting sqref="BA208:BA212">
    <cfRule type="expression" dxfId="94" priority="30">
      <formula>$W208=1</formula>
    </cfRule>
  </conditionalFormatting>
  <conditionalFormatting sqref="BB9:BB207">
    <cfRule type="expression" dxfId="93" priority="29">
      <formula>$X9=1</formula>
    </cfRule>
  </conditionalFormatting>
  <conditionalFormatting sqref="BC218:BC416 S215 S217:AX416">
    <cfRule type="expression" dxfId="92" priority="28">
      <formula>$Y215=1</formula>
    </cfRule>
  </conditionalFormatting>
  <conditionalFormatting sqref="BD218:BD416 S215 BB217:BB416 S217:AX416">
    <cfRule type="expression" dxfId="91" priority="27">
      <formula>$Y215=1</formula>
    </cfRule>
  </conditionalFormatting>
  <conditionalFormatting sqref="BC217:BC416 S215 AW217:AX416 S217:AU416">
    <cfRule type="expression" dxfId="90" priority="26">
      <formula>$X215=1</formula>
    </cfRule>
  </conditionalFormatting>
  <conditionalFormatting sqref="BB218:BB416">
    <cfRule type="expression" dxfId="89" priority="25">
      <formula>$X218=1</formula>
    </cfRule>
  </conditionalFormatting>
  <conditionalFormatting sqref="AY208:AZ212">
    <cfRule type="cellIs" dxfId="88" priority="23" operator="lessThan">
      <formula>0</formula>
    </cfRule>
    <cfRule type="cellIs" dxfId="87" priority="24" operator="greaterThan">
      <formula>0</formula>
    </cfRule>
  </conditionalFormatting>
  <conditionalFormatting sqref="BC208:BD212 AD208:BA212">
    <cfRule type="expression" dxfId="86" priority="22">
      <formula>$X208=1</formula>
    </cfRule>
  </conditionalFormatting>
  <conditionalFormatting sqref="BB208:BB212">
    <cfRule type="expression" dxfId="85" priority="21">
      <formula>$X208=1</formula>
    </cfRule>
  </conditionalFormatting>
  <conditionalFormatting sqref="BD9:BD207 AD8:AY207 BB8:BB207">
    <cfRule type="expression" dxfId="84" priority="20">
      <formula>$Y8=1</formula>
    </cfRule>
  </conditionalFormatting>
  <conditionalFormatting sqref="BC8:BC207 AV208:AY212 AW8:AW207">
    <cfRule type="cellIs" dxfId="83" priority="18" operator="lessThan">
      <formula>0</formula>
    </cfRule>
    <cfRule type="cellIs" dxfId="82" priority="19" operator="greaterThan">
      <formula>0</formula>
    </cfRule>
  </conditionalFormatting>
  <conditionalFormatting sqref="AW8:AY207 BC8:BC207 AD8:AU207">
    <cfRule type="expression" dxfId="81" priority="17">
      <formula>$X8=1</formula>
    </cfRule>
  </conditionalFormatting>
  <conditionalFormatting sqref="BB208:BC212 AD208:AZ212">
    <cfRule type="expression" dxfId="80" priority="16">
      <formula>$W208=1</formula>
    </cfRule>
  </conditionalFormatting>
  <conditionalFormatting sqref="BA208:BA212">
    <cfRule type="expression" dxfId="79" priority="15">
      <formula>$W208=1</formula>
    </cfRule>
  </conditionalFormatting>
  <conditionalFormatting sqref="BB9:BB207">
    <cfRule type="expression" dxfId="78" priority="14">
      <formula>$X9=1</formula>
    </cfRule>
  </conditionalFormatting>
  <conditionalFormatting sqref="BC8:BC207 AV208:AZ212 AW8:AW207 BC217:BC416 AW217:AW416">
    <cfRule type="cellIs" dxfId="77" priority="12" operator="lessThan">
      <formula>0</formula>
    </cfRule>
    <cfRule type="cellIs" dxfId="76" priority="13" operator="greaterThan">
      <formula>0</formula>
    </cfRule>
  </conditionalFormatting>
  <conditionalFormatting sqref="BC9:BC207 AD8:AX207">
    <cfRule type="expression" dxfId="75" priority="11">
      <formula>$Y8=1</formula>
    </cfRule>
  </conditionalFormatting>
  <conditionalFormatting sqref="AD208:BA212 BB208:BB210 BC208:BD212">
    <cfRule type="expression" dxfId="74" priority="10">
      <formula>$X208=1</formula>
    </cfRule>
  </conditionalFormatting>
  <conditionalFormatting sqref="BD9:BD207 BB8:BB207 AD8:AX207">
    <cfRule type="expression" dxfId="73" priority="9">
      <formula>$Y8=1</formula>
    </cfRule>
  </conditionalFormatting>
  <conditionalFormatting sqref="AD8:AU207 BC8:BC207 AW8:AX207">
    <cfRule type="expression" dxfId="72" priority="8">
      <formula>$X8=1</formula>
    </cfRule>
  </conditionalFormatting>
  <conditionalFormatting sqref="AD208:AZ212 BB208:BB210 BC208:BC212">
    <cfRule type="expression" dxfId="71" priority="7">
      <formula>$W208=1</formula>
    </cfRule>
  </conditionalFormatting>
  <conditionalFormatting sqref="BA208:BA212">
    <cfRule type="expression" dxfId="70" priority="6">
      <formula>$W208=1</formula>
    </cfRule>
  </conditionalFormatting>
  <conditionalFormatting sqref="BB9:BB207">
    <cfRule type="expression" dxfId="69" priority="5">
      <formula>$X9=1</formula>
    </cfRule>
  </conditionalFormatting>
  <conditionalFormatting sqref="BC218:BC416 AD217:AX416">
    <cfRule type="expression" dxfId="68" priority="4">
      <formula>$Y217=1</formula>
    </cfRule>
  </conditionalFormatting>
  <conditionalFormatting sqref="BD218:BD416 BB217:BB416 AD217:AX416">
    <cfRule type="expression" dxfId="67" priority="3">
      <formula>$Y217=1</formula>
    </cfRule>
  </conditionalFormatting>
  <conditionalFormatting sqref="BC217:BC416 AW217:AX416 AD217:AU416">
    <cfRule type="expression" dxfId="66" priority="2">
      <formula>$X217=1</formula>
    </cfRule>
  </conditionalFormatting>
  <conditionalFormatting sqref="BB218:BB416">
    <cfRule type="expression" dxfId="65" priority="1">
      <formula>$X218=1</formula>
    </cfRule>
  </conditionalFormatting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H416"/>
  <sheetViews>
    <sheetView workbookViewId="0">
      <selection activeCell="P6" sqref="P6"/>
    </sheetView>
  </sheetViews>
  <sheetFormatPr defaultRowHeight="15"/>
  <cols>
    <col min="3" max="3" width="17.7109375" customWidth="1"/>
    <col min="5" max="5" width="9.7109375" customWidth="1"/>
    <col min="6" max="6" width="9" customWidth="1"/>
    <col min="7" max="7" width="0.140625" customWidth="1"/>
    <col min="8" max="8" width="10.7109375" customWidth="1"/>
    <col min="9" max="9" width="11.5703125" customWidth="1"/>
    <col min="10" max="11" width="11.28515625" customWidth="1"/>
    <col min="12" max="13" width="11.140625" customWidth="1"/>
    <col min="14" max="14" width="11" customWidth="1"/>
    <col min="15" max="15" width="10.140625" customWidth="1"/>
    <col min="16" max="16" width="15.57031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126</v>
      </c>
      <c r="BE1" s="3" t="s">
        <v>125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154</v>
      </c>
      <c r="S2" s="80" t="s">
        <v>152</v>
      </c>
      <c r="BC2" s="4" t="s">
        <v>106</v>
      </c>
    </row>
    <row r="3" spans="1:60">
      <c r="B3" s="14" t="s">
        <v>17</v>
      </c>
      <c r="C3" s="13">
        <f>COUNTIF((E8:E27),"WIN")</f>
        <v>6</v>
      </c>
      <c r="D3" s="13">
        <f>COUNT(F8:F28)</f>
        <v>7</v>
      </c>
      <c r="E3" s="13">
        <f>D3+'9°TRANCE'!E3</f>
        <v>70</v>
      </c>
      <c r="F3" s="13">
        <f>C3+'9°TRANCE'!F3</f>
        <v>35</v>
      </c>
      <c r="G3" s="10">
        <f>'1°TRANCE'!G3</f>
        <v>10000</v>
      </c>
      <c r="H3" s="6">
        <f>'9°TRANCE'!H3+'10°TRANCE'!M28</f>
        <v>10461.029641300098</v>
      </c>
      <c r="I3" s="10">
        <f>2/20*D3</f>
        <v>0.70000000000000007</v>
      </c>
      <c r="J3" s="10">
        <f>I3+'9°TRANCE'!J3</f>
        <v>7.0000000000000009</v>
      </c>
      <c r="K3" s="6">
        <f>'9°TRANCE'!P28</f>
        <v>289.75960829870417</v>
      </c>
      <c r="L3" s="10"/>
      <c r="M3" s="17">
        <v>8.74</v>
      </c>
      <c r="N3" s="10">
        <f>G3/'1°TRANCE'!Q3</f>
        <v>50</v>
      </c>
      <c r="P3" s="81" t="s">
        <v>155</v>
      </c>
      <c r="Q3" s="54">
        <f ca="1">BC3</f>
        <v>13.74</v>
      </c>
      <c r="W3" s="44" t="s">
        <v>115</v>
      </c>
      <c r="X3" s="1">
        <f>'1°TRANCE'!Q3</f>
        <v>200</v>
      </c>
      <c r="BC3" s="2">
        <f ca="1">ROUND(AVERAGE(BE6:BH6),2)</f>
        <v>13.74</v>
      </c>
      <c r="BE3" s="1" t="s">
        <v>111</v>
      </c>
      <c r="BF3" s="44"/>
      <c r="BG3" s="1" t="s">
        <v>107</v>
      </c>
      <c r="BH3" s="1" t="s">
        <v>109</v>
      </c>
    </row>
    <row r="4" spans="1:60">
      <c r="B4" s="15" t="s">
        <v>19</v>
      </c>
      <c r="C4" s="13">
        <f>COUNTIF((E8:E27),"LOSS")</f>
        <v>1</v>
      </c>
      <c r="D4" s="13"/>
      <c r="E4" s="13"/>
      <c r="F4" s="13">
        <f>C4+'9°TRANCE'!F4</f>
        <v>35</v>
      </c>
      <c r="G4" s="10"/>
      <c r="H4" s="6">
        <f>H3-'1°TRANCE'!G3</f>
        <v>461.02964130009786</v>
      </c>
      <c r="I4" s="10">
        <f>J3*N3</f>
        <v>350.00000000000006</v>
      </c>
      <c r="J4" s="10">
        <f>G3+I4</f>
        <v>10350</v>
      </c>
      <c r="K4" s="10">
        <f>K3/N3</f>
        <v>5.7951921659740835</v>
      </c>
      <c r="L4" s="10"/>
      <c r="M4" s="11" t="s">
        <v>25</v>
      </c>
      <c r="N4" s="10"/>
      <c r="P4" s="81" t="s">
        <v>156</v>
      </c>
      <c r="Q4" s="54">
        <f ca="1">BC212</f>
        <v>3.74</v>
      </c>
      <c r="T4" s="44" t="s">
        <v>132</v>
      </c>
      <c r="U4" s="1">
        <v>10</v>
      </c>
      <c r="W4" s="44" t="s">
        <v>124</v>
      </c>
      <c r="X4" s="54">
        <f ca="1">INDIRECT(CONCATENATE("'",U5,"'!H8"))</f>
        <v>94.182003679935534</v>
      </c>
      <c r="BE4" s="82">
        <v>0.3</v>
      </c>
      <c r="BG4" s="82">
        <v>0.25</v>
      </c>
      <c r="BH4" s="82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106</v>
      </c>
      <c r="Q5" s="2">
        <f ca="1">ROUND(AVERAGE(Q3:Q4),2)</f>
        <v>8.74</v>
      </c>
      <c r="T5" s="44" t="s">
        <v>133</v>
      </c>
      <c r="U5" s="77" t="str">
        <f>CONCATENATE(U4-1,"°TRANCE")</f>
        <v>9°TRANCE</v>
      </c>
      <c r="W5" s="44" t="s">
        <v>136</v>
      </c>
      <c r="X5" s="54">
        <f ca="1">INDIRECT(CONCATENATE("'",U5,"'!H3"))</f>
        <v>10025.240391701296</v>
      </c>
      <c r="AK5" s="38"/>
      <c r="AL5" s="38"/>
      <c r="BE5" s="1" t="s">
        <v>100</v>
      </c>
      <c r="BF5" s="1" t="s">
        <v>100</v>
      </c>
      <c r="BG5" s="1" t="s">
        <v>100</v>
      </c>
      <c r="BH5" s="1" t="s">
        <v>100</v>
      </c>
    </row>
    <row r="6" spans="1:60">
      <c r="S6" s="68"/>
      <c r="BE6" s="52">
        <f ca="1">MAX(BE8:BE207)</f>
        <v>4.3999999999999861</v>
      </c>
      <c r="BF6" s="52">
        <f ca="1">MAX(BF8:BF207)</f>
        <v>20</v>
      </c>
      <c r="BG6" s="52">
        <f ca="1">AVERAGE(MAX(BG8:BG207),MIN(BG8:BG207))</f>
        <v>10.549999999999992</v>
      </c>
      <c r="BH6" s="52">
        <f ca="1">MAX(BH8:BH207)</f>
        <v>20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113</v>
      </c>
      <c r="R7" s="74"/>
      <c r="S7" s="58" t="s">
        <v>127</v>
      </c>
      <c r="T7" s="58" t="s">
        <v>140</v>
      </c>
      <c r="U7" s="58" t="s">
        <v>149</v>
      </c>
      <c r="V7" s="58" t="s">
        <v>150</v>
      </c>
      <c r="W7" s="58" t="s">
        <v>151</v>
      </c>
      <c r="X7" s="58" t="s">
        <v>137</v>
      </c>
      <c r="Y7" s="58" t="s">
        <v>141</v>
      </c>
      <c r="Z7" s="58" t="s">
        <v>139</v>
      </c>
      <c r="AA7" s="58" t="s">
        <v>134</v>
      </c>
      <c r="AB7" s="58" t="s">
        <v>142</v>
      </c>
      <c r="AC7" s="58" t="s">
        <v>98</v>
      </c>
      <c r="AD7" s="58" t="s">
        <v>138</v>
      </c>
      <c r="AE7" s="59" t="s">
        <v>91</v>
      </c>
      <c r="AF7" s="59" t="s">
        <v>92</v>
      </c>
      <c r="AG7" s="59" t="s">
        <v>93</v>
      </c>
      <c r="AH7" s="58" t="s">
        <v>94</v>
      </c>
      <c r="AI7" s="59" t="s">
        <v>95</v>
      </c>
      <c r="AJ7" s="59" t="s">
        <v>96</v>
      </c>
      <c r="AK7" s="56" t="s">
        <v>12</v>
      </c>
      <c r="AL7" s="57" t="s">
        <v>99</v>
      </c>
      <c r="AM7" s="58" t="s">
        <v>128</v>
      </c>
      <c r="AN7" s="58" t="s">
        <v>129</v>
      </c>
      <c r="AO7" s="58" t="s">
        <v>130</v>
      </c>
      <c r="AP7" s="59" t="s">
        <v>97</v>
      </c>
      <c r="AQ7" s="58" t="s">
        <v>102</v>
      </c>
      <c r="AR7" s="58" t="s">
        <v>146</v>
      </c>
      <c r="AS7" s="58" t="s">
        <v>145</v>
      </c>
      <c r="AT7" s="58" t="s">
        <v>144</v>
      </c>
      <c r="AU7" s="58" t="s">
        <v>103</v>
      </c>
      <c r="AV7" s="58" t="s">
        <v>104</v>
      </c>
      <c r="AW7" s="58" t="s">
        <v>143</v>
      </c>
      <c r="AX7" s="58" t="s">
        <v>131</v>
      </c>
      <c r="AY7" s="58" t="s">
        <v>135</v>
      </c>
      <c r="AZ7" s="58" t="s">
        <v>147</v>
      </c>
      <c r="BA7" s="58" t="s">
        <v>148</v>
      </c>
      <c r="BB7" s="58" t="s">
        <v>110</v>
      </c>
      <c r="BC7" s="58" t="s">
        <v>114</v>
      </c>
      <c r="BE7" s="58" t="s">
        <v>112</v>
      </c>
      <c r="BF7" s="58" t="s">
        <v>101</v>
      </c>
      <c r="BG7" s="58" t="s">
        <v>105</v>
      </c>
      <c r="BH7" s="58" t="s">
        <v>108</v>
      </c>
    </row>
    <row r="8" spans="1:60">
      <c r="B8" s="10">
        <v>1</v>
      </c>
      <c r="C8" s="34"/>
      <c r="D8" s="34"/>
      <c r="E8" s="35" t="s">
        <v>49</v>
      </c>
      <c r="F8" s="35">
        <v>2</v>
      </c>
      <c r="G8" s="6">
        <f>IF($K$4=0,1,(1+($K$4+$I$3)/($M$3*(F8-1))))</f>
        <v>1.7431569983952042</v>
      </c>
      <c r="H8" s="27">
        <f>IF(F8="","",G8*$N$3)</f>
        <v>87.15784991976021</v>
      </c>
      <c r="I8" s="27">
        <f>IF(E8="WIN",(F8*H8),-H8)</f>
        <v>174.31569983952042</v>
      </c>
      <c r="J8" s="27">
        <f>-H8</f>
        <v>-87.15784991976021</v>
      </c>
      <c r="K8" s="27">
        <f>IF(F8&lt;&gt;"",($I$3/$D$3),"")</f>
        <v>0.1</v>
      </c>
      <c r="L8" s="27">
        <f>IF(I8&lt;0,J8,(I8+J8))</f>
        <v>87.15784991976021</v>
      </c>
      <c r="M8" s="27">
        <f>IF(F8&lt;&gt;"",L8,"")</f>
        <v>87.15784991976021</v>
      </c>
      <c r="N8" s="6"/>
      <c r="O8" s="2"/>
      <c r="P8" s="2"/>
      <c r="Q8" s="54">
        <f ca="1">Q5</f>
        <v>8.74</v>
      </c>
      <c r="S8" s="68">
        <f>D$3</f>
        <v>7</v>
      </c>
      <c r="T8" s="69">
        <f>AVERAGE(F$8:F$27)</f>
        <v>2</v>
      </c>
      <c r="U8" s="70">
        <f t="shared" ref="U8:U39" si="0"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10025.240391701296</v>
      </c>
      <c r="AB8" s="69">
        <f ca="1">AA8-Z8</f>
        <v>25.240391701296176</v>
      </c>
      <c r="AC8" s="69">
        <f ca="1">X$4</f>
        <v>94.182003679935534</v>
      </c>
      <c r="AD8" s="79">
        <v>20</v>
      </c>
      <c r="AE8" s="69">
        <f>2/20*W8</f>
        <v>0.70000000000000007</v>
      </c>
      <c r="AF8" s="69">
        <f>J$3</f>
        <v>7.0000000000000009</v>
      </c>
      <c r="AG8" s="72">
        <f>X$3</f>
        <v>200</v>
      </c>
      <c r="AH8" s="60">
        <f>Z8/AG8</f>
        <v>50</v>
      </c>
      <c r="AI8" s="60">
        <f>AF8*AH8</f>
        <v>350.00000000000006</v>
      </c>
      <c r="AJ8" s="60">
        <f>Z8+AI8</f>
        <v>10350</v>
      </c>
      <c r="AK8" s="60">
        <f>K$3</f>
        <v>289.75960829870417</v>
      </c>
      <c r="AL8" s="60">
        <f>AK8/AH8</f>
        <v>5.7951921659740835</v>
      </c>
      <c r="AM8" s="60">
        <f ca="1">IF(AY8&gt;AJ8,"VINTO",AW8-AP8-AK8)</f>
        <v>-126.04566705389851</v>
      </c>
      <c r="AN8" s="60">
        <f t="shared" ref="AN8" ca="1" si="1">AM8</f>
        <v>-126.04566705389851</v>
      </c>
      <c r="AO8" s="60">
        <f t="shared" ref="AO8" ca="1" si="2">IFERROR(-AN8,"")</f>
        <v>126.04566705389851</v>
      </c>
      <c r="AP8" s="63">
        <f t="shared" ref="AP8:AP71" si="3">AE8*AH8</f>
        <v>35</v>
      </c>
      <c r="AQ8" s="62">
        <f t="shared" ref="AQ8:AQ71" si="4">IF(AL8=0,1,(1+(AL8+AE8)/(AD8*(T8-1))))</f>
        <v>1.3247596082987041</v>
      </c>
      <c r="AR8" s="62">
        <f t="shared" ref="AR8:AR71" si="5">IF(AQ8&lt;=0,AH8,AQ8*AH8)</f>
        <v>66.237980414935208</v>
      </c>
      <c r="AS8" s="62">
        <f t="shared" ref="AS8:AS71" si="6">(T8*AR8)</f>
        <v>132.47596082987042</v>
      </c>
      <c r="AT8" s="62">
        <f t="shared" ref="AT8:AT71" si="7">-AR8</f>
        <v>-66.237980414935208</v>
      </c>
      <c r="AU8" s="62">
        <f t="shared" ref="AU8:AU71" si="8">(AS8+AT8)*U8</f>
        <v>331.18990207467607</v>
      </c>
      <c r="AV8" s="62">
        <f t="shared" ref="AV8:AV71" si="9">AT8*V8</f>
        <v>-132.47596082987042</v>
      </c>
      <c r="AW8" s="63">
        <f t="shared" ref="AW8" si="10">SUM(AU8:AV8)</f>
        <v>198.71394124480565</v>
      </c>
      <c r="AX8" s="61" t="str">
        <f t="shared" ref="AX8:AX71" ca="1" si="11">IF(AY8+AW8&gt;AJ8,"VINTO","")</f>
        <v>VINTO</v>
      </c>
      <c r="AY8" s="69">
        <f ca="1">AA8+AW8</f>
        <v>10223.954332946101</v>
      </c>
      <c r="AZ8" s="51">
        <f t="shared" ref="AZ8:AZ71" si="12">AR8*W8</f>
        <v>463.66586290454643</v>
      </c>
      <c r="BA8" s="55">
        <f t="shared" ref="BA8:BA71" ca="1" si="13">IFERROR(AZ8/AA8,0)</f>
        <v>4.6249849857800937E-2</v>
      </c>
      <c r="BB8" s="55">
        <f ca="1">IFERROR(AW8/ABS(AB8),0)</f>
        <v>7.8728548905443905</v>
      </c>
      <c r="BC8" s="64">
        <f t="shared" ref="BC8:BC71" ca="1" si="14">AW8+AB8</f>
        <v>223.95433294610183</v>
      </c>
      <c r="BE8" s="52" t="str">
        <f t="shared" ref="BE8:BE71" ca="1" si="15">IF(((AR8-AC8)/AC8)&gt;=BE$4,AD8,"")</f>
        <v/>
      </c>
      <c r="BF8" s="52">
        <f t="shared" ref="BF8:BF71" ca="1" si="16">IF(AX8="","",AD8)</f>
        <v>20</v>
      </c>
      <c r="BG8" s="52">
        <f t="shared" ref="BG8:BG71" ca="1" si="17">IF(BA8&lt;=BG$4,AD8,"")</f>
        <v>20</v>
      </c>
      <c r="BH8" s="52">
        <f t="shared" ref="BH8:BH71" ca="1" si="18">IF(BB8&gt;=BH$4,AD8,"")</f>
        <v>20</v>
      </c>
    </row>
    <row r="9" spans="1:60">
      <c r="B9" s="10">
        <v>2</v>
      </c>
      <c r="C9" s="34"/>
      <c r="D9" s="34"/>
      <c r="E9" s="35" t="s">
        <v>49</v>
      </c>
      <c r="F9" s="35">
        <v>2</v>
      </c>
      <c r="G9" s="6">
        <f t="shared" ref="G9:G27" si="19">IF($K$4=0,1,(1+($K$4+$I$3)/($M$3*(F9-1))))</f>
        <v>1.7431569983952042</v>
      </c>
      <c r="H9" s="27">
        <f t="shared" ref="H9:H27" si="20">IF(F9="","",G9*$N$3)</f>
        <v>87.15784991976021</v>
      </c>
      <c r="I9" s="27">
        <f t="shared" ref="I9:I27" si="21">IF(E9="WIN",(F9*H9),-H9)</f>
        <v>174.31569983952042</v>
      </c>
      <c r="J9" s="27">
        <f t="shared" ref="J9:J27" si="22">-H9</f>
        <v>-87.15784991976021</v>
      </c>
      <c r="K9" s="27">
        <f t="shared" ref="K9:K27" si="23">IF(F9&lt;&gt;"",($I$3/$D$3),"")</f>
        <v>0.1</v>
      </c>
      <c r="L9" s="27">
        <f t="shared" ref="L9:L27" si="24">IF(I9&lt;0,J9,(I9+J9))</f>
        <v>87.15784991976021</v>
      </c>
      <c r="M9" s="27">
        <f t="shared" ref="M9:M27" si="25">IF(F9&lt;&gt;"",L9,"")</f>
        <v>87.15784991976021</v>
      </c>
      <c r="N9" s="6"/>
      <c r="O9" s="2"/>
      <c r="P9" s="2"/>
      <c r="Q9" s="1">
        <f ca="1">Q8</f>
        <v>8.74</v>
      </c>
      <c r="S9" s="68">
        <f>S8</f>
        <v>7</v>
      </c>
      <c r="T9" s="69">
        <f>T8</f>
        <v>2</v>
      </c>
      <c r="U9" s="70">
        <f t="shared" si="0"/>
        <v>5</v>
      </c>
      <c r="V9" s="68">
        <f t="shared" ref="V9:AA24" si="26">V8</f>
        <v>2</v>
      </c>
      <c r="W9" s="70">
        <f t="shared" si="26"/>
        <v>7</v>
      </c>
      <c r="X9" s="71">
        <f t="shared" si="26"/>
        <v>0.7142857142857143</v>
      </c>
      <c r="Y9" s="71">
        <f t="shared" si="26"/>
        <v>0.5</v>
      </c>
      <c r="Z9" s="69">
        <f t="shared" si="26"/>
        <v>10000</v>
      </c>
      <c r="AA9" s="69">
        <f t="shared" ca="1" si="26"/>
        <v>10025.240391701296</v>
      </c>
      <c r="AB9" s="69">
        <f t="shared" ref="AB9:AB72" ca="1" si="27">AA9-Z9</f>
        <v>25.240391701296176</v>
      </c>
      <c r="AC9" s="69">
        <f t="shared" ref="AC9:AC40" ca="1" si="28">AC8</f>
        <v>94.182003679935534</v>
      </c>
      <c r="AD9" s="73">
        <f>AD8-0.1</f>
        <v>19.899999999999999</v>
      </c>
      <c r="AE9" s="69">
        <f>AE8</f>
        <v>0.70000000000000007</v>
      </c>
      <c r="AF9" s="69">
        <f>AF8</f>
        <v>7.0000000000000009</v>
      </c>
      <c r="AG9" s="78">
        <f>AG8</f>
        <v>200</v>
      </c>
      <c r="AH9" s="60">
        <f>AH8</f>
        <v>50</v>
      </c>
      <c r="AI9" s="60">
        <f>AI8</f>
        <v>350.00000000000006</v>
      </c>
      <c r="AJ9" s="60">
        <f t="shared" ref="AJ9:AO24" si="29">AJ8</f>
        <v>10350</v>
      </c>
      <c r="AK9" s="60">
        <f t="shared" si="29"/>
        <v>289.75960829870417</v>
      </c>
      <c r="AL9" s="60">
        <f>AL8</f>
        <v>5.7951921659740835</v>
      </c>
      <c r="AM9" s="60">
        <f t="shared" ca="1" si="29"/>
        <v>-126.04566705389851</v>
      </c>
      <c r="AN9" s="60">
        <f t="shared" ca="1" si="29"/>
        <v>-126.04566705389851</v>
      </c>
      <c r="AO9" s="60">
        <f t="shared" ca="1" si="29"/>
        <v>126.04566705389851</v>
      </c>
      <c r="AP9" s="63">
        <f t="shared" si="3"/>
        <v>35</v>
      </c>
      <c r="AQ9" s="62">
        <f t="shared" si="4"/>
        <v>1.3263915661293511</v>
      </c>
      <c r="AR9" s="62">
        <f t="shared" si="5"/>
        <v>66.319578306467548</v>
      </c>
      <c r="AS9" s="62">
        <f t="shared" si="6"/>
        <v>132.6391566129351</v>
      </c>
      <c r="AT9" s="62">
        <f t="shared" si="7"/>
        <v>-66.319578306467548</v>
      </c>
      <c r="AU9" s="62">
        <f t="shared" si="8"/>
        <v>331.59789153233771</v>
      </c>
      <c r="AV9" s="62">
        <f t="shared" si="9"/>
        <v>-132.6391566129351</v>
      </c>
      <c r="AW9" s="63">
        <f t="shared" ref="AW9:AW72" si="30">SUM(AU9:AV9)</f>
        <v>198.95873491940262</v>
      </c>
      <c r="AX9" s="61" t="str">
        <f t="shared" ca="1" si="11"/>
        <v>VINTO</v>
      </c>
      <c r="AY9" s="69">
        <f t="shared" ref="AY9:AY72" ca="1" si="31">AY8</f>
        <v>10223.954332946101</v>
      </c>
      <c r="AZ9" s="51">
        <f t="shared" si="12"/>
        <v>464.23704814527287</v>
      </c>
      <c r="BA9" s="55">
        <f t="shared" ca="1" si="13"/>
        <v>4.6306824575454521E-2</v>
      </c>
      <c r="BB9" s="55">
        <f t="shared" ref="BB9:BB72" ca="1" si="32">IFERROR(AW9/ABS(AB9),0)</f>
        <v>7.8825533800723644</v>
      </c>
      <c r="BC9" s="64">
        <f t="shared" ca="1" si="14"/>
        <v>224.19912662069879</v>
      </c>
      <c r="BE9" s="52" t="str">
        <f t="shared" ca="1" si="15"/>
        <v/>
      </c>
      <c r="BF9" s="52">
        <f t="shared" ca="1" si="16"/>
        <v>19.899999999999999</v>
      </c>
      <c r="BG9" s="52">
        <f t="shared" ca="1" si="17"/>
        <v>19.899999999999999</v>
      </c>
      <c r="BH9" s="52">
        <f t="shared" ca="1" si="18"/>
        <v>19.899999999999999</v>
      </c>
    </row>
    <row r="10" spans="1:60">
      <c r="B10" s="10">
        <v>3</v>
      </c>
      <c r="C10" s="34"/>
      <c r="D10" s="34"/>
      <c r="E10" s="35" t="s">
        <v>49</v>
      </c>
      <c r="F10" s="35">
        <v>2</v>
      </c>
      <c r="G10" s="6">
        <f t="shared" si="19"/>
        <v>1.7431569983952042</v>
      </c>
      <c r="H10" s="27">
        <f t="shared" si="20"/>
        <v>87.15784991976021</v>
      </c>
      <c r="I10" s="27">
        <f t="shared" si="21"/>
        <v>174.31569983952042</v>
      </c>
      <c r="J10" s="27">
        <f t="shared" si="22"/>
        <v>-87.15784991976021</v>
      </c>
      <c r="K10" s="27">
        <f t="shared" si="23"/>
        <v>0.1</v>
      </c>
      <c r="L10" s="27">
        <f t="shared" si="24"/>
        <v>87.15784991976021</v>
      </c>
      <c r="M10" s="27">
        <f t="shared" si="25"/>
        <v>87.15784991976021</v>
      </c>
      <c r="N10" s="6"/>
      <c r="O10" s="2"/>
      <c r="P10" s="2"/>
      <c r="Q10" s="1">
        <f t="shared" ref="Q10:Q28" ca="1" si="33">Q9</f>
        <v>8.74</v>
      </c>
      <c r="S10" s="68">
        <f t="shared" ref="S10:T25" si="34">S9</f>
        <v>7</v>
      </c>
      <c r="T10" s="69">
        <f t="shared" si="34"/>
        <v>2</v>
      </c>
      <c r="U10" s="70">
        <f t="shared" si="0"/>
        <v>5</v>
      </c>
      <c r="V10" s="68">
        <f t="shared" si="26"/>
        <v>2</v>
      </c>
      <c r="W10" s="70">
        <f t="shared" si="26"/>
        <v>7</v>
      </c>
      <c r="X10" s="71">
        <f t="shared" si="26"/>
        <v>0.7142857142857143</v>
      </c>
      <c r="Y10" s="71">
        <f t="shared" si="26"/>
        <v>0.5</v>
      </c>
      <c r="Z10" s="69">
        <f t="shared" si="26"/>
        <v>10000</v>
      </c>
      <c r="AA10" s="69">
        <f t="shared" ca="1" si="26"/>
        <v>10025.240391701296</v>
      </c>
      <c r="AB10" s="69">
        <f t="shared" ca="1" si="27"/>
        <v>25.240391701296176</v>
      </c>
      <c r="AC10" s="69">
        <f t="shared" ca="1" si="28"/>
        <v>94.182003679935534</v>
      </c>
      <c r="AD10" s="73">
        <f t="shared" ref="AD10:AD73" si="35">AD9-0.1</f>
        <v>19.799999999999997</v>
      </c>
      <c r="AE10" s="69">
        <f t="shared" ref="AE10:AO25" si="36">AE9</f>
        <v>0.70000000000000007</v>
      </c>
      <c r="AF10" s="69">
        <f t="shared" si="36"/>
        <v>7.0000000000000009</v>
      </c>
      <c r="AG10" s="78">
        <f t="shared" si="36"/>
        <v>200</v>
      </c>
      <c r="AH10" s="60">
        <f t="shared" si="36"/>
        <v>50</v>
      </c>
      <c r="AI10" s="60">
        <f t="shared" si="36"/>
        <v>350.00000000000006</v>
      </c>
      <c r="AJ10" s="60">
        <f t="shared" si="29"/>
        <v>10350</v>
      </c>
      <c r="AK10" s="60">
        <f t="shared" si="29"/>
        <v>289.75960829870417</v>
      </c>
      <c r="AL10" s="60">
        <f t="shared" si="29"/>
        <v>5.7951921659740835</v>
      </c>
      <c r="AM10" s="60">
        <f t="shared" ca="1" si="29"/>
        <v>-126.04566705389851</v>
      </c>
      <c r="AN10" s="60">
        <f t="shared" ca="1" si="29"/>
        <v>-126.04566705389851</v>
      </c>
      <c r="AO10" s="60">
        <f t="shared" ca="1" si="29"/>
        <v>126.04566705389851</v>
      </c>
      <c r="AP10" s="63">
        <f t="shared" si="3"/>
        <v>35</v>
      </c>
      <c r="AQ10" s="62">
        <f t="shared" si="4"/>
        <v>1.3280400083825294</v>
      </c>
      <c r="AR10" s="62">
        <f t="shared" si="5"/>
        <v>66.402000419126466</v>
      </c>
      <c r="AS10" s="62">
        <f t="shared" si="6"/>
        <v>132.80400083825293</v>
      </c>
      <c r="AT10" s="62">
        <f t="shared" si="7"/>
        <v>-66.402000419126466</v>
      </c>
      <c r="AU10" s="62">
        <f t="shared" si="8"/>
        <v>332.01000209563233</v>
      </c>
      <c r="AV10" s="62">
        <f t="shared" si="9"/>
        <v>-132.80400083825293</v>
      </c>
      <c r="AW10" s="63">
        <f t="shared" si="30"/>
        <v>199.2060012573794</v>
      </c>
      <c r="AX10" s="61" t="str">
        <f t="shared" ca="1" si="11"/>
        <v>VINTO</v>
      </c>
      <c r="AY10" s="69">
        <f t="shared" ca="1" si="31"/>
        <v>10223.954332946101</v>
      </c>
      <c r="AZ10" s="51">
        <f t="shared" si="12"/>
        <v>464.81400293388526</v>
      </c>
      <c r="BA10" s="55">
        <f t="shared" ca="1" si="13"/>
        <v>4.6364374795306605E-2</v>
      </c>
      <c r="BB10" s="55">
        <f t="shared" ca="1" si="32"/>
        <v>7.8923498341410259</v>
      </c>
      <c r="BC10" s="64">
        <f t="shared" ca="1" si="14"/>
        <v>224.44639295867557</v>
      </c>
      <c r="BE10" s="52" t="str">
        <f t="shared" ca="1" si="15"/>
        <v/>
      </c>
      <c r="BF10" s="52">
        <f t="shared" ca="1" si="16"/>
        <v>19.799999999999997</v>
      </c>
      <c r="BG10" s="52">
        <f t="shared" ca="1" si="17"/>
        <v>19.799999999999997</v>
      </c>
      <c r="BH10" s="52">
        <f t="shared" ca="1" si="18"/>
        <v>19.799999999999997</v>
      </c>
    </row>
    <row r="11" spans="1:60">
      <c r="B11" s="10">
        <v>4</v>
      </c>
      <c r="C11" s="34"/>
      <c r="D11" s="34"/>
      <c r="E11" s="35" t="s">
        <v>49</v>
      </c>
      <c r="F11" s="35">
        <v>2</v>
      </c>
      <c r="G11" s="6">
        <f t="shared" si="19"/>
        <v>1.7431569983952042</v>
      </c>
      <c r="H11" s="27">
        <f t="shared" si="20"/>
        <v>87.15784991976021</v>
      </c>
      <c r="I11" s="27">
        <f t="shared" si="21"/>
        <v>174.31569983952042</v>
      </c>
      <c r="J11" s="27">
        <f t="shared" si="22"/>
        <v>-87.15784991976021</v>
      </c>
      <c r="K11" s="27">
        <f t="shared" si="23"/>
        <v>0.1</v>
      </c>
      <c r="L11" s="27">
        <f t="shared" si="24"/>
        <v>87.15784991976021</v>
      </c>
      <c r="M11" s="27">
        <f t="shared" si="25"/>
        <v>87.15784991976021</v>
      </c>
      <c r="N11" s="6"/>
      <c r="O11" s="2"/>
      <c r="P11" s="2"/>
      <c r="Q11" s="1">
        <f t="shared" ca="1" si="33"/>
        <v>8.74</v>
      </c>
      <c r="S11" s="68">
        <f t="shared" si="34"/>
        <v>7</v>
      </c>
      <c r="T11" s="69">
        <f t="shared" si="34"/>
        <v>2</v>
      </c>
      <c r="U11" s="70">
        <f t="shared" si="0"/>
        <v>5</v>
      </c>
      <c r="V11" s="68">
        <f t="shared" si="26"/>
        <v>2</v>
      </c>
      <c r="W11" s="70">
        <f t="shared" si="26"/>
        <v>7</v>
      </c>
      <c r="X11" s="71">
        <f t="shared" si="26"/>
        <v>0.7142857142857143</v>
      </c>
      <c r="Y11" s="71">
        <f t="shared" si="26"/>
        <v>0.5</v>
      </c>
      <c r="Z11" s="69">
        <f t="shared" si="26"/>
        <v>10000</v>
      </c>
      <c r="AA11" s="69">
        <f t="shared" ca="1" si="26"/>
        <v>10025.240391701296</v>
      </c>
      <c r="AB11" s="69">
        <f t="shared" ca="1" si="27"/>
        <v>25.240391701296176</v>
      </c>
      <c r="AC11" s="69">
        <f t="shared" ca="1" si="28"/>
        <v>94.182003679935534</v>
      </c>
      <c r="AD11" s="73">
        <f t="shared" si="35"/>
        <v>19.699999999999996</v>
      </c>
      <c r="AE11" s="69">
        <f t="shared" si="36"/>
        <v>0.70000000000000007</v>
      </c>
      <c r="AF11" s="69">
        <f t="shared" si="36"/>
        <v>7.0000000000000009</v>
      </c>
      <c r="AG11" s="78">
        <f t="shared" si="36"/>
        <v>200</v>
      </c>
      <c r="AH11" s="60">
        <f t="shared" si="36"/>
        <v>50</v>
      </c>
      <c r="AI11" s="60">
        <f t="shared" si="36"/>
        <v>350.00000000000006</v>
      </c>
      <c r="AJ11" s="60">
        <f t="shared" si="29"/>
        <v>10350</v>
      </c>
      <c r="AK11" s="60">
        <f t="shared" si="29"/>
        <v>289.75960829870417</v>
      </c>
      <c r="AL11" s="60">
        <f t="shared" si="29"/>
        <v>5.7951921659740835</v>
      </c>
      <c r="AM11" s="60">
        <f t="shared" ca="1" si="29"/>
        <v>-126.04566705389851</v>
      </c>
      <c r="AN11" s="60">
        <f t="shared" ca="1" si="29"/>
        <v>-126.04566705389851</v>
      </c>
      <c r="AO11" s="60">
        <f t="shared" ca="1" si="29"/>
        <v>126.04566705389851</v>
      </c>
      <c r="AP11" s="63">
        <f t="shared" si="3"/>
        <v>35</v>
      </c>
      <c r="AQ11" s="62">
        <f t="shared" si="4"/>
        <v>1.3297051860900551</v>
      </c>
      <c r="AR11" s="62">
        <f t="shared" si="5"/>
        <v>66.485259304502748</v>
      </c>
      <c r="AS11" s="62">
        <f t="shared" si="6"/>
        <v>132.9705186090055</v>
      </c>
      <c r="AT11" s="62">
        <f t="shared" si="7"/>
        <v>-66.485259304502748</v>
      </c>
      <c r="AU11" s="62">
        <f t="shared" si="8"/>
        <v>332.42629652251372</v>
      </c>
      <c r="AV11" s="62">
        <f t="shared" si="9"/>
        <v>-132.9705186090055</v>
      </c>
      <c r="AW11" s="63">
        <f t="shared" si="30"/>
        <v>199.45577791350823</v>
      </c>
      <c r="AX11" s="61" t="str">
        <f t="shared" ca="1" si="11"/>
        <v>VINTO</v>
      </c>
      <c r="AY11" s="69">
        <f t="shared" ca="1" si="31"/>
        <v>10223.954332946101</v>
      </c>
      <c r="AZ11" s="51">
        <f t="shared" si="12"/>
        <v>465.39681513151925</v>
      </c>
      <c r="BA11" s="55">
        <f t="shared" ca="1" si="13"/>
        <v>4.642250928135009E-2</v>
      </c>
      <c r="BB11" s="55">
        <f t="shared" ca="1" si="32"/>
        <v>7.902245744596172</v>
      </c>
      <c r="BC11" s="64">
        <f t="shared" ca="1" si="14"/>
        <v>224.6961696148044</v>
      </c>
      <c r="BE11" s="52" t="str">
        <f t="shared" ca="1" si="15"/>
        <v/>
      </c>
      <c r="BF11" s="52">
        <f t="shared" ca="1" si="16"/>
        <v>19.699999999999996</v>
      </c>
      <c r="BG11" s="52">
        <f t="shared" ca="1" si="17"/>
        <v>19.699999999999996</v>
      </c>
      <c r="BH11" s="52">
        <f t="shared" ca="1" si="18"/>
        <v>19.699999999999996</v>
      </c>
    </row>
    <row r="12" spans="1:60">
      <c r="B12" s="10">
        <v>5</v>
      </c>
      <c r="C12" s="34"/>
      <c r="D12" s="34"/>
      <c r="E12" s="35" t="s">
        <v>49</v>
      </c>
      <c r="F12" s="35">
        <v>2</v>
      </c>
      <c r="G12" s="6">
        <f t="shared" si="19"/>
        <v>1.7431569983952042</v>
      </c>
      <c r="H12" s="27">
        <f t="shared" si="20"/>
        <v>87.15784991976021</v>
      </c>
      <c r="I12" s="27">
        <f t="shared" si="21"/>
        <v>174.31569983952042</v>
      </c>
      <c r="J12" s="27">
        <f t="shared" si="22"/>
        <v>-87.15784991976021</v>
      </c>
      <c r="K12" s="27">
        <f t="shared" si="23"/>
        <v>0.1</v>
      </c>
      <c r="L12" s="27">
        <f t="shared" si="24"/>
        <v>87.15784991976021</v>
      </c>
      <c r="M12" s="27">
        <f t="shared" si="25"/>
        <v>87.15784991976021</v>
      </c>
      <c r="N12" s="6"/>
      <c r="O12" s="2"/>
      <c r="P12" s="2"/>
      <c r="Q12" s="1">
        <f t="shared" ca="1" si="33"/>
        <v>8.74</v>
      </c>
      <c r="S12" s="68">
        <f t="shared" si="34"/>
        <v>7</v>
      </c>
      <c r="T12" s="69">
        <f t="shared" si="34"/>
        <v>2</v>
      </c>
      <c r="U12" s="70">
        <f t="shared" si="0"/>
        <v>5</v>
      </c>
      <c r="V12" s="68">
        <f t="shared" si="26"/>
        <v>2</v>
      </c>
      <c r="W12" s="70">
        <f t="shared" si="26"/>
        <v>7</v>
      </c>
      <c r="X12" s="71">
        <f t="shared" si="26"/>
        <v>0.7142857142857143</v>
      </c>
      <c r="Y12" s="71">
        <f t="shared" si="26"/>
        <v>0.5</v>
      </c>
      <c r="Z12" s="69">
        <f t="shared" si="26"/>
        <v>10000</v>
      </c>
      <c r="AA12" s="69">
        <f t="shared" ca="1" si="26"/>
        <v>10025.240391701296</v>
      </c>
      <c r="AB12" s="69">
        <f t="shared" ca="1" si="27"/>
        <v>25.240391701296176</v>
      </c>
      <c r="AC12" s="69">
        <f t="shared" ca="1" si="28"/>
        <v>94.182003679935534</v>
      </c>
      <c r="AD12" s="73">
        <f t="shared" si="35"/>
        <v>19.599999999999994</v>
      </c>
      <c r="AE12" s="69">
        <f t="shared" si="36"/>
        <v>0.70000000000000007</v>
      </c>
      <c r="AF12" s="69">
        <f t="shared" si="36"/>
        <v>7.0000000000000009</v>
      </c>
      <c r="AG12" s="78">
        <f t="shared" si="36"/>
        <v>200</v>
      </c>
      <c r="AH12" s="60">
        <f t="shared" si="36"/>
        <v>50</v>
      </c>
      <c r="AI12" s="60">
        <f t="shared" si="36"/>
        <v>350.00000000000006</v>
      </c>
      <c r="AJ12" s="60">
        <f t="shared" si="29"/>
        <v>10350</v>
      </c>
      <c r="AK12" s="60">
        <f t="shared" si="29"/>
        <v>289.75960829870417</v>
      </c>
      <c r="AL12" s="60">
        <f t="shared" si="29"/>
        <v>5.7951921659740835</v>
      </c>
      <c r="AM12" s="60">
        <f t="shared" ca="1" si="29"/>
        <v>-126.04566705389851</v>
      </c>
      <c r="AN12" s="60">
        <f t="shared" ca="1" si="29"/>
        <v>-126.04566705389851</v>
      </c>
      <c r="AO12" s="60">
        <f t="shared" ca="1" si="29"/>
        <v>126.04566705389851</v>
      </c>
      <c r="AP12" s="63">
        <f t="shared" si="3"/>
        <v>35</v>
      </c>
      <c r="AQ12" s="62">
        <f t="shared" si="4"/>
        <v>1.3313873554068412</v>
      </c>
      <c r="AR12" s="62">
        <f t="shared" si="5"/>
        <v>66.569367770342055</v>
      </c>
      <c r="AS12" s="62">
        <f t="shared" si="6"/>
        <v>133.13873554068411</v>
      </c>
      <c r="AT12" s="62">
        <f t="shared" si="7"/>
        <v>-66.569367770342055</v>
      </c>
      <c r="AU12" s="62">
        <f t="shared" si="8"/>
        <v>332.84683885171029</v>
      </c>
      <c r="AV12" s="62">
        <f t="shared" si="9"/>
        <v>-133.13873554068411</v>
      </c>
      <c r="AW12" s="63">
        <f t="shared" si="30"/>
        <v>199.70810331102618</v>
      </c>
      <c r="AX12" s="61" t="str">
        <f t="shared" ca="1" si="11"/>
        <v>VINTO</v>
      </c>
      <c r="AY12" s="69">
        <f t="shared" ca="1" si="31"/>
        <v>10223.954332946101</v>
      </c>
      <c r="AZ12" s="51">
        <f t="shared" si="12"/>
        <v>465.98557439239437</v>
      </c>
      <c r="BA12" s="55">
        <f t="shared" ca="1" si="13"/>
        <v>4.6481236976434838E-2</v>
      </c>
      <c r="BB12" s="55">
        <f t="shared" ca="1" si="32"/>
        <v>7.9122426337294334</v>
      </c>
      <c r="BC12" s="64">
        <f t="shared" ca="1" si="14"/>
        <v>224.94849501232235</v>
      </c>
      <c r="BE12" s="52" t="str">
        <f t="shared" ca="1" si="15"/>
        <v/>
      </c>
      <c r="BF12" s="52">
        <f t="shared" ca="1" si="16"/>
        <v>19.599999999999994</v>
      </c>
      <c r="BG12" s="52">
        <f t="shared" ca="1" si="17"/>
        <v>19.599999999999994</v>
      </c>
      <c r="BH12" s="52">
        <f t="shared" ca="1" si="18"/>
        <v>19.599999999999994</v>
      </c>
    </row>
    <row r="13" spans="1:60">
      <c r="B13" s="10">
        <v>6</v>
      </c>
      <c r="C13" s="34"/>
      <c r="D13" s="34"/>
      <c r="E13" s="35" t="s">
        <v>49</v>
      </c>
      <c r="F13" s="35">
        <v>2</v>
      </c>
      <c r="G13" s="6">
        <f t="shared" si="19"/>
        <v>1.7431569983952042</v>
      </c>
      <c r="H13" s="27">
        <f t="shared" si="20"/>
        <v>87.15784991976021</v>
      </c>
      <c r="I13" s="27">
        <f t="shared" si="21"/>
        <v>174.31569983952042</v>
      </c>
      <c r="J13" s="27">
        <f t="shared" si="22"/>
        <v>-87.15784991976021</v>
      </c>
      <c r="K13" s="27">
        <f t="shared" si="23"/>
        <v>0.1</v>
      </c>
      <c r="L13" s="27">
        <f t="shared" si="24"/>
        <v>87.15784991976021</v>
      </c>
      <c r="M13" s="27">
        <f t="shared" si="25"/>
        <v>87.15784991976021</v>
      </c>
      <c r="N13" s="6"/>
      <c r="O13" s="2"/>
      <c r="P13" s="2"/>
      <c r="Q13" s="1">
        <f t="shared" ca="1" si="33"/>
        <v>8.74</v>
      </c>
      <c r="S13" s="68">
        <f t="shared" si="34"/>
        <v>7</v>
      </c>
      <c r="T13" s="69">
        <f t="shared" si="34"/>
        <v>2</v>
      </c>
      <c r="U13" s="70">
        <f t="shared" si="0"/>
        <v>5</v>
      </c>
      <c r="V13" s="68">
        <f t="shared" si="26"/>
        <v>2</v>
      </c>
      <c r="W13" s="70">
        <f t="shared" si="26"/>
        <v>7</v>
      </c>
      <c r="X13" s="71">
        <f t="shared" si="26"/>
        <v>0.7142857142857143</v>
      </c>
      <c r="Y13" s="71">
        <f t="shared" si="26"/>
        <v>0.5</v>
      </c>
      <c r="Z13" s="69">
        <f t="shared" si="26"/>
        <v>10000</v>
      </c>
      <c r="AA13" s="69">
        <f t="shared" ca="1" si="26"/>
        <v>10025.240391701296</v>
      </c>
      <c r="AB13" s="69">
        <f t="shared" ca="1" si="27"/>
        <v>25.240391701296176</v>
      </c>
      <c r="AC13" s="69">
        <f t="shared" ca="1" si="28"/>
        <v>94.182003679935534</v>
      </c>
      <c r="AD13" s="73">
        <f t="shared" si="35"/>
        <v>19.499999999999993</v>
      </c>
      <c r="AE13" s="69">
        <f t="shared" si="36"/>
        <v>0.70000000000000007</v>
      </c>
      <c r="AF13" s="69">
        <f t="shared" si="36"/>
        <v>7.0000000000000009</v>
      </c>
      <c r="AG13" s="78">
        <f t="shared" si="36"/>
        <v>200</v>
      </c>
      <c r="AH13" s="60">
        <f t="shared" si="36"/>
        <v>50</v>
      </c>
      <c r="AI13" s="60">
        <f t="shared" si="36"/>
        <v>350.00000000000006</v>
      </c>
      <c r="AJ13" s="60">
        <f t="shared" si="29"/>
        <v>10350</v>
      </c>
      <c r="AK13" s="60">
        <f t="shared" si="29"/>
        <v>289.75960829870417</v>
      </c>
      <c r="AL13" s="60">
        <f t="shared" si="29"/>
        <v>5.7951921659740835</v>
      </c>
      <c r="AM13" s="60">
        <f t="shared" ca="1" si="29"/>
        <v>-126.04566705389851</v>
      </c>
      <c r="AN13" s="60">
        <f t="shared" ca="1" si="29"/>
        <v>-126.04566705389851</v>
      </c>
      <c r="AO13" s="60">
        <f t="shared" ca="1" si="29"/>
        <v>126.04566705389851</v>
      </c>
      <c r="AP13" s="63">
        <f t="shared" si="3"/>
        <v>35</v>
      </c>
      <c r="AQ13" s="62">
        <f t="shared" si="4"/>
        <v>1.3330867777422608</v>
      </c>
      <c r="AR13" s="62">
        <f t="shared" si="5"/>
        <v>66.654338887113042</v>
      </c>
      <c r="AS13" s="62">
        <f t="shared" si="6"/>
        <v>133.30867777422608</v>
      </c>
      <c r="AT13" s="62">
        <f t="shared" si="7"/>
        <v>-66.654338887113042</v>
      </c>
      <c r="AU13" s="62">
        <f t="shared" si="8"/>
        <v>333.27169443556522</v>
      </c>
      <c r="AV13" s="62">
        <f t="shared" si="9"/>
        <v>-133.30867777422608</v>
      </c>
      <c r="AW13" s="63">
        <f t="shared" si="30"/>
        <v>199.96301666133914</v>
      </c>
      <c r="AX13" s="61" t="str">
        <f t="shared" ca="1" si="11"/>
        <v>VINTO</v>
      </c>
      <c r="AY13" s="69">
        <f t="shared" ca="1" si="31"/>
        <v>10223.954332946101</v>
      </c>
      <c r="AZ13" s="51">
        <f t="shared" si="12"/>
        <v>466.58037220979128</v>
      </c>
      <c r="BA13" s="55">
        <f t="shared" ca="1" si="13"/>
        <v>4.6540567006853786E-2</v>
      </c>
      <c r="BB13" s="55">
        <f t="shared" ca="1" si="32"/>
        <v>7.9223420550589312</v>
      </c>
      <c r="BC13" s="64">
        <f t="shared" ca="1" si="14"/>
        <v>225.20340836263532</v>
      </c>
      <c r="BE13" s="52" t="str">
        <f t="shared" ca="1" si="15"/>
        <v/>
      </c>
      <c r="BF13" s="52">
        <f t="shared" ca="1" si="16"/>
        <v>19.499999999999993</v>
      </c>
      <c r="BG13" s="52">
        <f t="shared" ca="1" si="17"/>
        <v>19.499999999999993</v>
      </c>
      <c r="BH13" s="52">
        <f t="shared" ca="1" si="18"/>
        <v>19.499999999999993</v>
      </c>
    </row>
    <row r="14" spans="1:60">
      <c r="B14" s="10">
        <v>7</v>
      </c>
      <c r="C14" s="34"/>
      <c r="D14" s="34"/>
      <c r="E14" s="35" t="s">
        <v>50</v>
      </c>
      <c r="F14" s="35">
        <v>2</v>
      </c>
      <c r="G14" s="6">
        <f t="shared" si="19"/>
        <v>1.7431569983952042</v>
      </c>
      <c r="H14" s="27">
        <f t="shared" si="20"/>
        <v>87.15784991976021</v>
      </c>
      <c r="I14" s="27">
        <f t="shared" si="21"/>
        <v>-87.15784991976021</v>
      </c>
      <c r="J14" s="27">
        <f t="shared" si="22"/>
        <v>-87.15784991976021</v>
      </c>
      <c r="K14" s="27">
        <f t="shared" si="23"/>
        <v>0.1</v>
      </c>
      <c r="L14" s="27">
        <f t="shared" si="24"/>
        <v>-87.15784991976021</v>
      </c>
      <c r="M14" s="27">
        <f t="shared" si="25"/>
        <v>-87.15784991976021</v>
      </c>
      <c r="N14" s="6"/>
      <c r="O14" s="2"/>
      <c r="P14" s="2"/>
      <c r="Q14" s="1">
        <f t="shared" ca="1" si="33"/>
        <v>8.74</v>
      </c>
      <c r="S14" s="68">
        <f t="shared" si="34"/>
        <v>7</v>
      </c>
      <c r="T14" s="69">
        <f t="shared" si="34"/>
        <v>2</v>
      </c>
      <c r="U14" s="70">
        <f t="shared" si="0"/>
        <v>5</v>
      </c>
      <c r="V14" s="68">
        <f t="shared" si="26"/>
        <v>2</v>
      </c>
      <c r="W14" s="70">
        <f t="shared" si="26"/>
        <v>7</v>
      </c>
      <c r="X14" s="71">
        <f t="shared" si="26"/>
        <v>0.7142857142857143</v>
      </c>
      <c r="Y14" s="71">
        <f t="shared" si="26"/>
        <v>0.5</v>
      </c>
      <c r="Z14" s="69">
        <f t="shared" si="26"/>
        <v>10000</v>
      </c>
      <c r="AA14" s="69">
        <f t="shared" ca="1" si="26"/>
        <v>10025.240391701296</v>
      </c>
      <c r="AB14" s="69">
        <f t="shared" ca="1" si="27"/>
        <v>25.240391701296176</v>
      </c>
      <c r="AC14" s="69">
        <f t="shared" ca="1" si="28"/>
        <v>94.182003679935534</v>
      </c>
      <c r="AD14" s="73">
        <f t="shared" si="35"/>
        <v>19.399999999999991</v>
      </c>
      <c r="AE14" s="69">
        <f t="shared" si="36"/>
        <v>0.70000000000000007</v>
      </c>
      <c r="AF14" s="69">
        <f t="shared" si="36"/>
        <v>7.0000000000000009</v>
      </c>
      <c r="AG14" s="78">
        <f t="shared" si="36"/>
        <v>200</v>
      </c>
      <c r="AH14" s="60">
        <f t="shared" si="36"/>
        <v>50</v>
      </c>
      <c r="AI14" s="60">
        <f t="shared" si="36"/>
        <v>350.00000000000006</v>
      </c>
      <c r="AJ14" s="60">
        <f t="shared" si="29"/>
        <v>10350</v>
      </c>
      <c r="AK14" s="60">
        <f t="shared" si="29"/>
        <v>289.75960829870417</v>
      </c>
      <c r="AL14" s="60">
        <f t="shared" si="29"/>
        <v>5.7951921659740835</v>
      </c>
      <c r="AM14" s="60">
        <f t="shared" ca="1" si="29"/>
        <v>-126.04566705389851</v>
      </c>
      <c r="AN14" s="60">
        <f t="shared" ca="1" si="29"/>
        <v>-126.04566705389851</v>
      </c>
      <c r="AO14" s="60">
        <f t="shared" ca="1" si="29"/>
        <v>126.04566705389851</v>
      </c>
      <c r="AP14" s="63">
        <f t="shared" si="3"/>
        <v>35</v>
      </c>
      <c r="AQ14" s="62">
        <f t="shared" si="4"/>
        <v>1.3348037198955716</v>
      </c>
      <c r="AR14" s="62">
        <f t="shared" si="5"/>
        <v>66.740185994778585</v>
      </c>
      <c r="AS14" s="62">
        <f t="shared" si="6"/>
        <v>133.48037198955717</v>
      </c>
      <c r="AT14" s="62">
        <f t="shared" si="7"/>
        <v>-66.740185994778585</v>
      </c>
      <c r="AU14" s="62">
        <f t="shared" si="8"/>
        <v>333.70092997389293</v>
      </c>
      <c r="AV14" s="62">
        <f t="shared" si="9"/>
        <v>-133.48037198955717</v>
      </c>
      <c r="AW14" s="63">
        <f t="shared" si="30"/>
        <v>200.22055798433576</v>
      </c>
      <c r="AX14" s="61" t="str">
        <f t="shared" ca="1" si="11"/>
        <v>VINTO</v>
      </c>
      <c r="AY14" s="69">
        <f t="shared" ca="1" si="31"/>
        <v>10223.954332946101</v>
      </c>
      <c r="AZ14" s="51">
        <f t="shared" si="12"/>
        <v>467.1813019634501</v>
      </c>
      <c r="BA14" s="55">
        <f t="shared" ca="1" si="13"/>
        <v>4.6600508687070878E-2</v>
      </c>
      <c r="BB14" s="55">
        <f t="shared" ca="1" si="32"/>
        <v>7.932545594134095</v>
      </c>
      <c r="BC14" s="64">
        <f t="shared" ca="1" si="14"/>
        <v>225.46094968563193</v>
      </c>
      <c r="BE14" s="52" t="str">
        <f t="shared" ca="1" si="15"/>
        <v/>
      </c>
      <c r="BF14" s="52">
        <f t="shared" ca="1" si="16"/>
        <v>19.399999999999991</v>
      </c>
      <c r="BG14" s="52">
        <f t="shared" ca="1" si="17"/>
        <v>19.399999999999991</v>
      </c>
      <c r="BH14" s="52">
        <f t="shared" ca="1" si="18"/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19"/>
        <v>0.2568430016047959</v>
      </c>
      <c r="H15" s="27" t="str">
        <f t="shared" si="20"/>
        <v/>
      </c>
      <c r="I15" s="27" t="e">
        <f t="shared" si="21"/>
        <v>#VALUE!</v>
      </c>
      <c r="J15" s="27" t="e">
        <f t="shared" si="22"/>
        <v>#VALUE!</v>
      </c>
      <c r="K15" s="27" t="str">
        <f t="shared" si="23"/>
        <v/>
      </c>
      <c r="L15" s="27" t="e">
        <f t="shared" si="24"/>
        <v>#VALUE!</v>
      </c>
      <c r="M15" s="27" t="str">
        <f t="shared" si="25"/>
        <v/>
      </c>
      <c r="N15" s="6"/>
      <c r="O15" s="2"/>
      <c r="P15" s="2"/>
      <c r="Q15" s="1">
        <f t="shared" ca="1" si="33"/>
        <v>8.74</v>
      </c>
      <c r="S15" s="68">
        <f t="shared" si="34"/>
        <v>7</v>
      </c>
      <c r="T15" s="69">
        <f t="shared" si="34"/>
        <v>2</v>
      </c>
      <c r="U15" s="70">
        <f t="shared" si="0"/>
        <v>5</v>
      </c>
      <c r="V15" s="68">
        <f t="shared" si="26"/>
        <v>2</v>
      </c>
      <c r="W15" s="70">
        <f t="shared" si="26"/>
        <v>7</v>
      </c>
      <c r="X15" s="71">
        <f t="shared" si="26"/>
        <v>0.7142857142857143</v>
      </c>
      <c r="Y15" s="71">
        <f t="shared" si="26"/>
        <v>0.5</v>
      </c>
      <c r="Z15" s="69">
        <f t="shared" si="26"/>
        <v>10000</v>
      </c>
      <c r="AA15" s="69">
        <f t="shared" ca="1" si="26"/>
        <v>10025.240391701296</v>
      </c>
      <c r="AB15" s="69">
        <f t="shared" ca="1" si="27"/>
        <v>25.240391701296176</v>
      </c>
      <c r="AC15" s="69">
        <f t="shared" ca="1" si="28"/>
        <v>94.182003679935534</v>
      </c>
      <c r="AD15" s="73">
        <f t="shared" si="35"/>
        <v>19.29999999999999</v>
      </c>
      <c r="AE15" s="69">
        <f t="shared" si="36"/>
        <v>0.70000000000000007</v>
      </c>
      <c r="AF15" s="69">
        <f t="shared" si="36"/>
        <v>7.0000000000000009</v>
      </c>
      <c r="AG15" s="78">
        <f t="shared" si="36"/>
        <v>200</v>
      </c>
      <c r="AH15" s="60">
        <f t="shared" si="36"/>
        <v>50</v>
      </c>
      <c r="AI15" s="60">
        <f t="shared" si="36"/>
        <v>350.00000000000006</v>
      </c>
      <c r="AJ15" s="60">
        <f t="shared" si="29"/>
        <v>10350</v>
      </c>
      <c r="AK15" s="60">
        <f t="shared" si="29"/>
        <v>289.75960829870417</v>
      </c>
      <c r="AL15" s="60">
        <f t="shared" si="29"/>
        <v>5.7951921659740835</v>
      </c>
      <c r="AM15" s="60">
        <f t="shared" ca="1" si="29"/>
        <v>-126.04566705389851</v>
      </c>
      <c r="AN15" s="60">
        <f t="shared" ca="1" si="29"/>
        <v>-126.04566705389851</v>
      </c>
      <c r="AO15" s="60">
        <f t="shared" ca="1" si="29"/>
        <v>126.04566705389851</v>
      </c>
      <c r="AP15" s="63">
        <f t="shared" si="3"/>
        <v>35</v>
      </c>
      <c r="AQ15" s="62">
        <f t="shared" si="4"/>
        <v>1.3365384541955485</v>
      </c>
      <c r="AR15" s="62">
        <f t="shared" si="5"/>
        <v>66.826922709777421</v>
      </c>
      <c r="AS15" s="62">
        <f t="shared" si="6"/>
        <v>133.65384541955484</v>
      </c>
      <c r="AT15" s="62">
        <f t="shared" si="7"/>
        <v>-66.826922709777421</v>
      </c>
      <c r="AU15" s="62">
        <f t="shared" si="8"/>
        <v>334.1346135488871</v>
      </c>
      <c r="AV15" s="62">
        <f t="shared" si="9"/>
        <v>-133.65384541955484</v>
      </c>
      <c r="AW15" s="63">
        <f t="shared" si="30"/>
        <v>200.48076812933226</v>
      </c>
      <c r="AX15" s="61" t="str">
        <f t="shared" ca="1" si="11"/>
        <v>VINTO</v>
      </c>
      <c r="AY15" s="69">
        <f t="shared" ca="1" si="31"/>
        <v>10223.954332946101</v>
      </c>
      <c r="AZ15" s="51">
        <f t="shared" si="12"/>
        <v>467.78845896844194</v>
      </c>
      <c r="BA15" s="55">
        <f t="shared" ca="1" si="13"/>
        <v>4.6661071524595893E-2</v>
      </c>
      <c r="BB15" s="55">
        <f t="shared" ca="1" si="32"/>
        <v>7.9428548693654752</v>
      </c>
      <c r="BC15" s="64">
        <f t="shared" ca="1" si="14"/>
        <v>225.72115983062844</v>
      </c>
      <c r="BE15" s="52" t="str">
        <f t="shared" ca="1" si="15"/>
        <v/>
      </c>
      <c r="BF15" s="52">
        <f t="shared" ca="1" si="16"/>
        <v>19.29999999999999</v>
      </c>
      <c r="BG15" s="52">
        <f t="shared" ca="1" si="17"/>
        <v>19.29999999999999</v>
      </c>
      <c r="BH15" s="52">
        <f t="shared" ca="1" si="18"/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19"/>
        <v>0.2568430016047959</v>
      </c>
      <c r="H16" s="27" t="str">
        <f t="shared" si="20"/>
        <v/>
      </c>
      <c r="I16" s="27" t="e">
        <f t="shared" si="21"/>
        <v>#VALUE!</v>
      </c>
      <c r="J16" s="27" t="e">
        <f t="shared" si="22"/>
        <v>#VALUE!</v>
      </c>
      <c r="K16" s="27" t="str">
        <f t="shared" si="23"/>
        <v/>
      </c>
      <c r="L16" s="27" t="e">
        <f t="shared" si="24"/>
        <v>#VALUE!</v>
      </c>
      <c r="M16" s="27" t="str">
        <f t="shared" si="25"/>
        <v/>
      </c>
      <c r="N16" s="6"/>
      <c r="O16" s="2"/>
      <c r="P16" s="2"/>
      <c r="Q16" s="1">
        <f t="shared" ca="1" si="33"/>
        <v>8.74</v>
      </c>
      <c r="S16" s="68">
        <f t="shared" si="34"/>
        <v>7</v>
      </c>
      <c r="T16" s="69">
        <f t="shared" si="34"/>
        <v>2</v>
      </c>
      <c r="U16" s="70">
        <f t="shared" si="0"/>
        <v>5</v>
      </c>
      <c r="V16" s="68">
        <f t="shared" si="26"/>
        <v>2</v>
      </c>
      <c r="W16" s="70">
        <f t="shared" si="26"/>
        <v>7</v>
      </c>
      <c r="X16" s="71">
        <f t="shared" si="26"/>
        <v>0.7142857142857143</v>
      </c>
      <c r="Y16" s="71">
        <f t="shared" si="26"/>
        <v>0.5</v>
      </c>
      <c r="Z16" s="69">
        <f t="shared" si="26"/>
        <v>10000</v>
      </c>
      <c r="AA16" s="69">
        <f t="shared" ca="1" si="26"/>
        <v>10025.240391701296</v>
      </c>
      <c r="AB16" s="69">
        <f t="shared" ca="1" si="27"/>
        <v>25.240391701296176</v>
      </c>
      <c r="AC16" s="69">
        <f t="shared" ca="1" si="28"/>
        <v>94.182003679935534</v>
      </c>
      <c r="AD16" s="73">
        <f t="shared" si="35"/>
        <v>19.199999999999989</v>
      </c>
      <c r="AE16" s="69">
        <f t="shared" si="36"/>
        <v>0.70000000000000007</v>
      </c>
      <c r="AF16" s="69">
        <f t="shared" si="36"/>
        <v>7.0000000000000009</v>
      </c>
      <c r="AG16" s="78">
        <f t="shared" si="36"/>
        <v>200</v>
      </c>
      <c r="AH16" s="60">
        <f t="shared" si="36"/>
        <v>50</v>
      </c>
      <c r="AI16" s="60">
        <f t="shared" si="36"/>
        <v>350.00000000000006</v>
      </c>
      <c r="AJ16" s="60">
        <f t="shared" si="29"/>
        <v>10350</v>
      </c>
      <c r="AK16" s="60">
        <f t="shared" si="29"/>
        <v>289.75960829870417</v>
      </c>
      <c r="AL16" s="60">
        <f t="shared" si="29"/>
        <v>5.7951921659740835</v>
      </c>
      <c r="AM16" s="60">
        <f t="shared" ca="1" si="29"/>
        <v>-126.04566705389851</v>
      </c>
      <c r="AN16" s="60">
        <f t="shared" ca="1" si="29"/>
        <v>-126.04566705389851</v>
      </c>
      <c r="AO16" s="60">
        <f t="shared" ca="1" si="29"/>
        <v>126.04566705389851</v>
      </c>
      <c r="AP16" s="63">
        <f t="shared" si="3"/>
        <v>35</v>
      </c>
      <c r="AQ16" s="62">
        <f t="shared" si="4"/>
        <v>1.3382912586444837</v>
      </c>
      <c r="AR16" s="62">
        <f t="shared" si="5"/>
        <v>66.914562932224186</v>
      </c>
      <c r="AS16" s="62">
        <f t="shared" si="6"/>
        <v>133.82912586444837</v>
      </c>
      <c r="AT16" s="62">
        <f t="shared" si="7"/>
        <v>-66.914562932224186</v>
      </c>
      <c r="AU16" s="62">
        <f t="shared" si="8"/>
        <v>334.5728146611209</v>
      </c>
      <c r="AV16" s="62">
        <f t="shared" si="9"/>
        <v>-133.82912586444837</v>
      </c>
      <c r="AW16" s="63">
        <f t="shared" si="30"/>
        <v>200.74368879667253</v>
      </c>
      <c r="AX16" s="61" t="str">
        <f t="shared" ca="1" si="11"/>
        <v>VINTO</v>
      </c>
      <c r="AY16" s="69">
        <f t="shared" ca="1" si="31"/>
        <v>10223.954332946101</v>
      </c>
      <c r="AZ16" s="51">
        <f t="shared" si="12"/>
        <v>468.40194052556933</v>
      </c>
      <c r="BA16" s="55">
        <f t="shared" ca="1" si="13"/>
        <v>4.6722265225011821E-2</v>
      </c>
      <c r="BB16" s="55">
        <f t="shared" ca="1" si="32"/>
        <v>7.9532715328805175</v>
      </c>
      <c r="BC16" s="64">
        <f t="shared" ca="1" si="14"/>
        <v>225.98408049796871</v>
      </c>
      <c r="BE16" s="52" t="str">
        <f t="shared" ca="1" si="15"/>
        <v/>
      </c>
      <c r="BF16" s="52">
        <f t="shared" ca="1" si="16"/>
        <v>19.199999999999989</v>
      </c>
      <c r="BG16" s="52">
        <f t="shared" ca="1" si="17"/>
        <v>19.199999999999989</v>
      </c>
      <c r="BH16" s="52">
        <f t="shared" ca="1" si="18"/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19"/>
        <v>0.2568430016047959</v>
      </c>
      <c r="H17" s="27" t="str">
        <f t="shared" si="20"/>
        <v/>
      </c>
      <c r="I17" s="27" t="e">
        <f t="shared" si="21"/>
        <v>#VALUE!</v>
      </c>
      <c r="J17" s="27" t="e">
        <f t="shared" si="22"/>
        <v>#VALUE!</v>
      </c>
      <c r="K17" s="27" t="str">
        <f t="shared" si="23"/>
        <v/>
      </c>
      <c r="L17" s="27" t="e">
        <f t="shared" si="24"/>
        <v>#VALUE!</v>
      </c>
      <c r="M17" s="27" t="str">
        <f t="shared" si="25"/>
        <v/>
      </c>
      <c r="N17" s="6"/>
      <c r="O17" s="2"/>
      <c r="P17" s="2"/>
      <c r="Q17" s="1">
        <f t="shared" ca="1" si="33"/>
        <v>8.74</v>
      </c>
      <c r="S17" s="68">
        <f t="shared" si="34"/>
        <v>7</v>
      </c>
      <c r="T17" s="69">
        <f t="shared" si="34"/>
        <v>2</v>
      </c>
      <c r="U17" s="70">
        <f t="shared" si="0"/>
        <v>5</v>
      </c>
      <c r="V17" s="68">
        <f t="shared" si="26"/>
        <v>2</v>
      </c>
      <c r="W17" s="70">
        <f t="shared" si="26"/>
        <v>7</v>
      </c>
      <c r="X17" s="71">
        <f t="shared" si="26"/>
        <v>0.7142857142857143</v>
      </c>
      <c r="Y17" s="71">
        <f t="shared" si="26"/>
        <v>0.5</v>
      </c>
      <c r="Z17" s="69">
        <f t="shared" si="26"/>
        <v>10000</v>
      </c>
      <c r="AA17" s="69">
        <f t="shared" ca="1" si="26"/>
        <v>10025.240391701296</v>
      </c>
      <c r="AB17" s="69">
        <f t="shared" ca="1" si="27"/>
        <v>25.240391701296176</v>
      </c>
      <c r="AC17" s="69">
        <f t="shared" ca="1" si="28"/>
        <v>94.182003679935534</v>
      </c>
      <c r="AD17" s="73">
        <f t="shared" si="35"/>
        <v>19.099999999999987</v>
      </c>
      <c r="AE17" s="69">
        <f t="shared" si="36"/>
        <v>0.70000000000000007</v>
      </c>
      <c r="AF17" s="69">
        <f t="shared" si="36"/>
        <v>7.0000000000000009</v>
      </c>
      <c r="AG17" s="78">
        <f t="shared" si="36"/>
        <v>200</v>
      </c>
      <c r="AH17" s="60">
        <f t="shared" si="36"/>
        <v>50</v>
      </c>
      <c r="AI17" s="60">
        <f t="shared" si="36"/>
        <v>350.00000000000006</v>
      </c>
      <c r="AJ17" s="60">
        <f t="shared" si="29"/>
        <v>10350</v>
      </c>
      <c r="AK17" s="60">
        <f t="shared" si="29"/>
        <v>289.75960829870417</v>
      </c>
      <c r="AL17" s="60">
        <f t="shared" si="29"/>
        <v>5.7951921659740835</v>
      </c>
      <c r="AM17" s="60">
        <f t="shared" ca="1" si="29"/>
        <v>-126.04566705389851</v>
      </c>
      <c r="AN17" s="60">
        <f t="shared" ca="1" si="29"/>
        <v>-126.04566705389851</v>
      </c>
      <c r="AO17" s="60">
        <f t="shared" ca="1" si="29"/>
        <v>126.04566705389851</v>
      </c>
      <c r="AP17" s="63">
        <f t="shared" si="3"/>
        <v>35</v>
      </c>
      <c r="AQ17" s="62">
        <f t="shared" si="4"/>
        <v>1.3400624170667061</v>
      </c>
      <c r="AR17" s="62">
        <f t="shared" si="5"/>
        <v>67.003120853335304</v>
      </c>
      <c r="AS17" s="62">
        <f t="shared" si="6"/>
        <v>134.00624170667061</v>
      </c>
      <c r="AT17" s="62">
        <f t="shared" si="7"/>
        <v>-67.003120853335304</v>
      </c>
      <c r="AU17" s="62">
        <f t="shared" si="8"/>
        <v>335.01560426667652</v>
      </c>
      <c r="AV17" s="62">
        <f t="shared" si="9"/>
        <v>-134.00624170667061</v>
      </c>
      <c r="AW17" s="63">
        <f t="shared" si="30"/>
        <v>201.00936256000591</v>
      </c>
      <c r="AX17" s="61" t="str">
        <f t="shared" ca="1" si="11"/>
        <v>VINTO</v>
      </c>
      <c r="AY17" s="69">
        <f t="shared" ca="1" si="31"/>
        <v>10223.954332946101</v>
      </c>
      <c r="AZ17" s="51">
        <f t="shared" si="12"/>
        <v>469.02184597334713</v>
      </c>
      <c r="BA17" s="55">
        <f t="shared" ca="1" si="13"/>
        <v>4.6784099697159832E-2</v>
      </c>
      <c r="BB17" s="55">
        <f t="shared" ca="1" si="32"/>
        <v>7.9637972714061895</v>
      </c>
      <c r="BC17" s="64">
        <f t="shared" ca="1" si="14"/>
        <v>226.24975426130209</v>
      </c>
      <c r="BE17" s="52" t="str">
        <f t="shared" ca="1" si="15"/>
        <v/>
      </c>
      <c r="BF17" s="52">
        <f t="shared" ca="1" si="16"/>
        <v>19.099999999999987</v>
      </c>
      <c r="BG17" s="52">
        <f t="shared" ca="1" si="17"/>
        <v>19.099999999999987</v>
      </c>
      <c r="BH17" s="52">
        <f t="shared" ca="1" si="18"/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19"/>
        <v>0.2568430016047959</v>
      </c>
      <c r="H18" s="27" t="str">
        <f t="shared" si="20"/>
        <v/>
      </c>
      <c r="I18" s="27" t="e">
        <f t="shared" si="21"/>
        <v>#VALUE!</v>
      </c>
      <c r="J18" s="27" t="e">
        <f t="shared" si="22"/>
        <v>#VALUE!</v>
      </c>
      <c r="K18" s="27" t="str">
        <f t="shared" si="23"/>
        <v/>
      </c>
      <c r="L18" s="27" t="e">
        <f t="shared" si="24"/>
        <v>#VALUE!</v>
      </c>
      <c r="M18" s="27" t="str">
        <f t="shared" si="25"/>
        <v/>
      </c>
      <c r="N18" s="6"/>
      <c r="O18" s="2"/>
      <c r="P18" s="2"/>
      <c r="Q18" s="1">
        <f t="shared" ca="1" si="33"/>
        <v>8.74</v>
      </c>
      <c r="S18" s="68">
        <f t="shared" si="34"/>
        <v>7</v>
      </c>
      <c r="T18" s="69">
        <f t="shared" si="34"/>
        <v>2</v>
      </c>
      <c r="U18" s="70">
        <f t="shared" si="0"/>
        <v>5</v>
      </c>
      <c r="V18" s="68">
        <f t="shared" si="26"/>
        <v>2</v>
      </c>
      <c r="W18" s="70">
        <f t="shared" si="26"/>
        <v>7</v>
      </c>
      <c r="X18" s="71">
        <f t="shared" si="26"/>
        <v>0.7142857142857143</v>
      </c>
      <c r="Y18" s="71">
        <f t="shared" si="26"/>
        <v>0.5</v>
      </c>
      <c r="Z18" s="69">
        <f t="shared" si="26"/>
        <v>10000</v>
      </c>
      <c r="AA18" s="69">
        <f t="shared" ca="1" si="26"/>
        <v>10025.240391701296</v>
      </c>
      <c r="AB18" s="69">
        <f t="shared" ca="1" si="27"/>
        <v>25.240391701296176</v>
      </c>
      <c r="AC18" s="69">
        <f t="shared" ca="1" si="28"/>
        <v>94.182003679935534</v>
      </c>
      <c r="AD18" s="73">
        <f t="shared" si="35"/>
        <v>18.999999999999986</v>
      </c>
      <c r="AE18" s="69">
        <f t="shared" si="36"/>
        <v>0.70000000000000007</v>
      </c>
      <c r="AF18" s="69">
        <f t="shared" si="36"/>
        <v>7.0000000000000009</v>
      </c>
      <c r="AG18" s="78">
        <f t="shared" si="36"/>
        <v>200</v>
      </c>
      <c r="AH18" s="60">
        <f t="shared" si="36"/>
        <v>50</v>
      </c>
      <c r="AI18" s="60">
        <f t="shared" si="36"/>
        <v>350.00000000000006</v>
      </c>
      <c r="AJ18" s="60">
        <f t="shared" si="29"/>
        <v>10350</v>
      </c>
      <c r="AK18" s="60">
        <f t="shared" si="29"/>
        <v>289.75960829870417</v>
      </c>
      <c r="AL18" s="60">
        <f t="shared" si="29"/>
        <v>5.7951921659740835</v>
      </c>
      <c r="AM18" s="60">
        <f t="shared" ca="1" si="29"/>
        <v>-126.04566705389851</v>
      </c>
      <c r="AN18" s="60">
        <f t="shared" ca="1" si="29"/>
        <v>-126.04566705389851</v>
      </c>
      <c r="AO18" s="60">
        <f t="shared" ca="1" si="29"/>
        <v>126.04566705389851</v>
      </c>
      <c r="AP18" s="63">
        <f t="shared" si="3"/>
        <v>35</v>
      </c>
      <c r="AQ18" s="62">
        <f t="shared" si="4"/>
        <v>1.3418522192617941</v>
      </c>
      <c r="AR18" s="62">
        <f t="shared" si="5"/>
        <v>67.092610963089712</v>
      </c>
      <c r="AS18" s="62">
        <f t="shared" si="6"/>
        <v>134.18522192617942</v>
      </c>
      <c r="AT18" s="62">
        <f t="shared" si="7"/>
        <v>-67.092610963089712</v>
      </c>
      <c r="AU18" s="62">
        <f t="shared" si="8"/>
        <v>335.46305481544857</v>
      </c>
      <c r="AV18" s="62">
        <f t="shared" si="9"/>
        <v>-134.18522192617942</v>
      </c>
      <c r="AW18" s="63">
        <f t="shared" si="30"/>
        <v>201.27783288926915</v>
      </c>
      <c r="AX18" s="61" t="str">
        <f t="shared" ca="1" si="11"/>
        <v>VINTO</v>
      </c>
      <c r="AY18" s="69">
        <f t="shared" ca="1" si="31"/>
        <v>10223.954332946101</v>
      </c>
      <c r="AZ18" s="51">
        <f t="shared" si="12"/>
        <v>469.64827674162797</v>
      </c>
      <c r="BA18" s="55">
        <f t="shared" ca="1" si="13"/>
        <v>4.6846585058488363E-2</v>
      </c>
      <c r="BB18" s="55">
        <f t="shared" ca="1" si="32"/>
        <v>7.9744338071795013</v>
      </c>
      <c r="BC18" s="64">
        <f t="shared" ca="1" si="14"/>
        <v>226.51822459056532</v>
      </c>
      <c r="BE18" s="52" t="str">
        <f t="shared" ca="1" si="15"/>
        <v/>
      </c>
      <c r="BF18" s="52">
        <f t="shared" ca="1" si="16"/>
        <v>18.999999999999986</v>
      </c>
      <c r="BG18" s="52">
        <f t="shared" ca="1" si="17"/>
        <v>18.999999999999986</v>
      </c>
      <c r="BH18" s="52">
        <f t="shared" ca="1" si="18"/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19"/>
        <v>0.2568430016047959</v>
      </c>
      <c r="H19" s="27" t="str">
        <f t="shared" si="20"/>
        <v/>
      </c>
      <c r="I19" s="27" t="e">
        <f t="shared" si="21"/>
        <v>#VALUE!</v>
      </c>
      <c r="J19" s="27" t="e">
        <f t="shared" si="22"/>
        <v>#VALUE!</v>
      </c>
      <c r="K19" s="27" t="str">
        <f t="shared" si="23"/>
        <v/>
      </c>
      <c r="L19" s="27" t="e">
        <f t="shared" si="24"/>
        <v>#VALUE!</v>
      </c>
      <c r="M19" s="27" t="str">
        <f t="shared" si="25"/>
        <v/>
      </c>
      <c r="N19" s="6"/>
      <c r="O19" s="2"/>
      <c r="P19" s="2"/>
      <c r="Q19" s="1">
        <f t="shared" ca="1" si="33"/>
        <v>8.74</v>
      </c>
      <c r="S19" s="68">
        <f t="shared" si="34"/>
        <v>7</v>
      </c>
      <c r="T19" s="69">
        <f t="shared" si="34"/>
        <v>2</v>
      </c>
      <c r="U19" s="70">
        <f t="shared" si="0"/>
        <v>5</v>
      </c>
      <c r="V19" s="68">
        <f t="shared" si="26"/>
        <v>2</v>
      </c>
      <c r="W19" s="70">
        <f t="shared" si="26"/>
        <v>7</v>
      </c>
      <c r="X19" s="71">
        <f t="shared" si="26"/>
        <v>0.7142857142857143</v>
      </c>
      <c r="Y19" s="71">
        <f t="shared" si="26"/>
        <v>0.5</v>
      </c>
      <c r="Z19" s="69">
        <f t="shared" si="26"/>
        <v>10000</v>
      </c>
      <c r="AA19" s="69">
        <f t="shared" ca="1" si="26"/>
        <v>10025.240391701296</v>
      </c>
      <c r="AB19" s="69">
        <f t="shared" ca="1" si="27"/>
        <v>25.240391701296176</v>
      </c>
      <c r="AC19" s="69">
        <f t="shared" ca="1" si="28"/>
        <v>94.182003679935534</v>
      </c>
      <c r="AD19" s="73">
        <f t="shared" si="35"/>
        <v>18.899999999999984</v>
      </c>
      <c r="AE19" s="69">
        <f t="shared" si="36"/>
        <v>0.70000000000000007</v>
      </c>
      <c r="AF19" s="69">
        <f t="shared" si="36"/>
        <v>7.0000000000000009</v>
      </c>
      <c r="AG19" s="78">
        <f t="shared" si="36"/>
        <v>200</v>
      </c>
      <c r="AH19" s="60">
        <f t="shared" si="36"/>
        <v>50</v>
      </c>
      <c r="AI19" s="60">
        <f t="shared" si="36"/>
        <v>350.00000000000006</v>
      </c>
      <c r="AJ19" s="60">
        <f t="shared" si="29"/>
        <v>10350</v>
      </c>
      <c r="AK19" s="60">
        <f t="shared" si="29"/>
        <v>289.75960829870417</v>
      </c>
      <c r="AL19" s="60">
        <f t="shared" si="29"/>
        <v>5.7951921659740835</v>
      </c>
      <c r="AM19" s="60">
        <f t="shared" ca="1" si="29"/>
        <v>-126.04566705389851</v>
      </c>
      <c r="AN19" s="60">
        <f t="shared" ca="1" si="29"/>
        <v>-126.04566705389851</v>
      </c>
      <c r="AO19" s="60">
        <f t="shared" ca="1" si="29"/>
        <v>126.04566705389851</v>
      </c>
      <c r="AP19" s="63">
        <f t="shared" si="3"/>
        <v>35</v>
      </c>
      <c r="AQ19" s="62">
        <f t="shared" si="4"/>
        <v>1.3436609611626502</v>
      </c>
      <c r="AR19" s="62">
        <f t="shared" si="5"/>
        <v>67.183048058132513</v>
      </c>
      <c r="AS19" s="62">
        <f t="shared" si="6"/>
        <v>134.36609611626503</v>
      </c>
      <c r="AT19" s="62">
        <f t="shared" si="7"/>
        <v>-67.183048058132513</v>
      </c>
      <c r="AU19" s="62">
        <f t="shared" si="8"/>
        <v>335.91524029066255</v>
      </c>
      <c r="AV19" s="62">
        <f t="shared" si="9"/>
        <v>-134.36609611626503</v>
      </c>
      <c r="AW19" s="63">
        <f t="shared" si="30"/>
        <v>201.54914417439753</v>
      </c>
      <c r="AX19" s="61" t="str">
        <f t="shared" ca="1" si="11"/>
        <v>VINTO</v>
      </c>
      <c r="AY19" s="69">
        <f t="shared" ca="1" si="31"/>
        <v>10223.954332946101</v>
      </c>
      <c r="AZ19" s="51">
        <f t="shared" si="12"/>
        <v>470.28133640692761</v>
      </c>
      <c r="BA19" s="55">
        <f t="shared" ca="1" si="13"/>
        <v>4.6909731640571689E-2</v>
      </c>
      <c r="BB19" s="55">
        <f t="shared" ca="1" si="32"/>
        <v>7.9851828988869187</v>
      </c>
      <c r="BC19" s="64">
        <f t="shared" ca="1" si="14"/>
        <v>226.7895358756937</v>
      </c>
      <c r="BE19" s="52" t="str">
        <f t="shared" ca="1" si="15"/>
        <v/>
      </c>
      <c r="BF19" s="52">
        <f t="shared" ca="1" si="16"/>
        <v>18.899999999999984</v>
      </c>
      <c r="BG19" s="52">
        <f t="shared" ca="1" si="17"/>
        <v>18.899999999999984</v>
      </c>
      <c r="BH19" s="52">
        <f t="shared" ca="1" si="18"/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19"/>
        <v>0.2568430016047959</v>
      </c>
      <c r="H20" s="27" t="str">
        <f t="shared" si="20"/>
        <v/>
      </c>
      <c r="I20" s="27" t="e">
        <f t="shared" si="21"/>
        <v>#VALUE!</v>
      </c>
      <c r="J20" s="27" t="e">
        <f t="shared" si="22"/>
        <v>#VALUE!</v>
      </c>
      <c r="K20" s="27" t="str">
        <f t="shared" si="23"/>
        <v/>
      </c>
      <c r="L20" s="27" t="e">
        <f t="shared" si="24"/>
        <v>#VALUE!</v>
      </c>
      <c r="M20" s="27" t="str">
        <f t="shared" si="25"/>
        <v/>
      </c>
      <c r="N20" s="6"/>
      <c r="O20" s="2"/>
      <c r="P20" s="2"/>
      <c r="Q20" s="1">
        <f t="shared" ca="1" si="33"/>
        <v>8.74</v>
      </c>
      <c r="S20" s="68">
        <f t="shared" si="34"/>
        <v>7</v>
      </c>
      <c r="T20" s="69">
        <f t="shared" si="34"/>
        <v>2</v>
      </c>
      <c r="U20" s="70">
        <f t="shared" si="0"/>
        <v>5</v>
      </c>
      <c r="V20" s="68">
        <f t="shared" si="26"/>
        <v>2</v>
      </c>
      <c r="W20" s="70">
        <f t="shared" si="26"/>
        <v>7</v>
      </c>
      <c r="X20" s="71">
        <f t="shared" si="26"/>
        <v>0.7142857142857143</v>
      </c>
      <c r="Y20" s="71">
        <f t="shared" si="26"/>
        <v>0.5</v>
      </c>
      <c r="Z20" s="69">
        <f t="shared" si="26"/>
        <v>10000</v>
      </c>
      <c r="AA20" s="69">
        <f t="shared" ca="1" si="26"/>
        <v>10025.240391701296</v>
      </c>
      <c r="AB20" s="69">
        <f t="shared" ca="1" si="27"/>
        <v>25.240391701296176</v>
      </c>
      <c r="AC20" s="69">
        <f t="shared" ca="1" si="28"/>
        <v>94.182003679935534</v>
      </c>
      <c r="AD20" s="73">
        <f t="shared" si="35"/>
        <v>18.799999999999983</v>
      </c>
      <c r="AE20" s="69">
        <f t="shared" si="36"/>
        <v>0.70000000000000007</v>
      </c>
      <c r="AF20" s="69">
        <f t="shared" si="36"/>
        <v>7.0000000000000009</v>
      </c>
      <c r="AG20" s="78">
        <f t="shared" si="36"/>
        <v>200</v>
      </c>
      <c r="AH20" s="60">
        <f t="shared" si="36"/>
        <v>50</v>
      </c>
      <c r="AI20" s="60">
        <f t="shared" si="36"/>
        <v>350.00000000000006</v>
      </c>
      <c r="AJ20" s="60">
        <f t="shared" si="29"/>
        <v>10350</v>
      </c>
      <c r="AK20" s="60">
        <f t="shared" si="29"/>
        <v>289.75960829870417</v>
      </c>
      <c r="AL20" s="60">
        <f t="shared" si="29"/>
        <v>5.7951921659740835</v>
      </c>
      <c r="AM20" s="60">
        <f t="shared" ca="1" si="29"/>
        <v>-126.04566705389851</v>
      </c>
      <c r="AN20" s="60">
        <f t="shared" ca="1" si="29"/>
        <v>-126.04566705389851</v>
      </c>
      <c r="AO20" s="60">
        <f t="shared" ca="1" si="29"/>
        <v>126.04566705389851</v>
      </c>
      <c r="AP20" s="63">
        <f t="shared" si="3"/>
        <v>35</v>
      </c>
      <c r="AQ20" s="62">
        <f t="shared" si="4"/>
        <v>1.3454889449986218</v>
      </c>
      <c r="AR20" s="62">
        <f t="shared" si="5"/>
        <v>67.274447249931086</v>
      </c>
      <c r="AS20" s="62">
        <f t="shared" si="6"/>
        <v>134.54889449986217</v>
      </c>
      <c r="AT20" s="62">
        <f t="shared" si="7"/>
        <v>-67.274447249931086</v>
      </c>
      <c r="AU20" s="62">
        <f t="shared" si="8"/>
        <v>336.37223624965543</v>
      </c>
      <c r="AV20" s="62">
        <f t="shared" si="9"/>
        <v>-134.54889449986217</v>
      </c>
      <c r="AW20" s="63">
        <f t="shared" si="30"/>
        <v>201.82334174979326</v>
      </c>
      <c r="AX20" s="61" t="str">
        <f t="shared" ca="1" si="11"/>
        <v>VINTO</v>
      </c>
      <c r="AY20" s="69">
        <f t="shared" ca="1" si="31"/>
        <v>10223.954332946101</v>
      </c>
      <c r="AZ20" s="51">
        <f t="shared" si="12"/>
        <v>470.9211307495176</v>
      </c>
      <c r="BA20" s="55">
        <f t="shared" ca="1" si="13"/>
        <v>4.6973549994804832E-2</v>
      </c>
      <c r="BB20" s="55">
        <f t="shared" ca="1" si="32"/>
        <v>7.996046342633778</v>
      </c>
      <c r="BC20" s="64">
        <f t="shared" ca="1" si="14"/>
        <v>227.06373345108943</v>
      </c>
      <c r="BE20" s="52" t="str">
        <f t="shared" ca="1" si="15"/>
        <v/>
      </c>
      <c r="BF20" s="52">
        <f t="shared" ca="1" si="16"/>
        <v>18.799999999999983</v>
      </c>
      <c r="BG20" s="52">
        <f t="shared" ca="1" si="17"/>
        <v>18.799999999999983</v>
      </c>
      <c r="BH20" s="52">
        <f t="shared" ca="1" si="18"/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19"/>
        <v>0.2568430016047959</v>
      </c>
      <c r="H21" s="27" t="str">
        <f t="shared" si="20"/>
        <v/>
      </c>
      <c r="I21" s="27" t="e">
        <f t="shared" si="21"/>
        <v>#VALUE!</v>
      </c>
      <c r="J21" s="27" t="e">
        <f t="shared" si="22"/>
        <v>#VALUE!</v>
      </c>
      <c r="K21" s="27" t="str">
        <f t="shared" si="23"/>
        <v/>
      </c>
      <c r="L21" s="27" t="e">
        <f t="shared" si="24"/>
        <v>#VALUE!</v>
      </c>
      <c r="M21" s="27" t="str">
        <f t="shared" si="25"/>
        <v/>
      </c>
      <c r="N21" s="6"/>
      <c r="O21" s="2"/>
      <c r="P21" s="2"/>
      <c r="Q21" s="1">
        <f t="shared" ca="1" si="33"/>
        <v>8.74</v>
      </c>
      <c r="S21" s="68">
        <f t="shared" si="34"/>
        <v>7</v>
      </c>
      <c r="T21" s="69">
        <f t="shared" si="34"/>
        <v>2</v>
      </c>
      <c r="U21" s="70">
        <f t="shared" si="0"/>
        <v>5</v>
      </c>
      <c r="V21" s="68">
        <f t="shared" si="26"/>
        <v>2</v>
      </c>
      <c r="W21" s="70">
        <f t="shared" si="26"/>
        <v>7</v>
      </c>
      <c r="X21" s="71">
        <f t="shared" si="26"/>
        <v>0.7142857142857143</v>
      </c>
      <c r="Y21" s="71">
        <f t="shared" si="26"/>
        <v>0.5</v>
      </c>
      <c r="Z21" s="69">
        <f t="shared" si="26"/>
        <v>10000</v>
      </c>
      <c r="AA21" s="69">
        <f t="shared" ca="1" si="26"/>
        <v>10025.240391701296</v>
      </c>
      <c r="AB21" s="69">
        <f t="shared" ca="1" si="27"/>
        <v>25.240391701296176</v>
      </c>
      <c r="AC21" s="69">
        <f t="shared" ca="1" si="28"/>
        <v>94.182003679935534</v>
      </c>
      <c r="AD21" s="73">
        <f t="shared" si="35"/>
        <v>18.699999999999982</v>
      </c>
      <c r="AE21" s="69">
        <f t="shared" si="36"/>
        <v>0.70000000000000007</v>
      </c>
      <c r="AF21" s="69">
        <f t="shared" si="36"/>
        <v>7.0000000000000009</v>
      </c>
      <c r="AG21" s="78">
        <f t="shared" si="36"/>
        <v>200</v>
      </c>
      <c r="AH21" s="60">
        <f t="shared" si="36"/>
        <v>50</v>
      </c>
      <c r="AI21" s="60">
        <f t="shared" si="36"/>
        <v>350.00000000000006</v>
      </c>
      <c r="AJ21" s="60">
        <f t="shared" si="29"/>
        <v>10350</v>
      </c>
      <c r="AK21" s="60">
        <f t="shared" si="29"/>
        <v>289.75960829870417</v>
      </c>
      <c r="AL21" s="60">
        <f t="shared" si="29"/>
        <v>5.7951921659740835</v>
      </c>
      <c r="AM21" s="60">
        <f t="shared" ca="1" si="29"/>
        <v>-126.04566705389851</v>
      </c>
      <c r="AN21" s="60">
        <f t="shared" ca="1" si="29"/>
        <v>-126.04566705389851</v>
      </c>
      <c r="AO21" s="60">
        <f t="shared" ca="1" si="29"/>
        <v>126.04566705389851</v>
      </c>
      <c r="AP21" s="63">
        <f t="shared" si="3"/>
        <v>35</v>
      </c>
      <c r="AQ21" s="62">
        <f t="shared" si="4"/>
        <v>1.3473364794638552</v>
      </c>
      <c r="AR21" s="62">
        <f t="shared" si="5"/>
        <v>67.366823973192751</v>
      </c>
      <c r="AS21" s="62">
        <f t="shared" si="6"/>
        <v>134.7336479463855</v>
      </c>
      <c r="AT21" s="62">
        <f t="shared" si="7"/>
        <v>-67.366823973192751</v>
      </c>
      <c r="AU21" s="62">
        <f t="shared" si="8"/>
        <v>336.83411986596377</v>
      </c>
      <c r="AV21" s="62">
        <f t="shared" si="9"/>
        <v>-134.7336479463855</v>
      </c>
      <c r="AW21" s="63">
        <f t="shared" si="30"/>
        <v>202.10047191957827</v>
      </c>
      <c r="AX21" s="61" t="str">
        <f t="shared" ca="1" si="11"/>
        <v>VINTO</v>
      </c>
      <c r="AY21" s="69">
        <f t="shared" ca="1" si="31"/>
        <v>10223.954332946101</v>
      </c>
      <c r="AZ21" s="51">
        <f t="shared" si="12"/>
        <v>471.56776781234925</v>
      </c>
      <c r="BA21" s="55">
        <f t="shared" ca="1" si="13"/>
        <v>4.7038050898281114E-2</v>
      </c>
      <c r="BB21" s="55">
        <f t="shared" ca="1" si="32"/>
        <v>8.0070259729447759</v>
      </c>
      <c r="BC21" s="64">
        <f t="shared" ca="1" si="14"/>
        <v>227.34086362087444</v>
      </c>
      <c r="BE21" s="52" t="str">
        <f t="shared" ca="1" si="15"/>
        <v/>
      </c>
      <c r="BF21" s="52">
        <f t="shared" ca="1" si="16"/>
        <v>18.699999999999982</v>
      </c>
      <c r="BG21" s="52">
        <f t="shared" ca="1" si="17"/>
        <v>18.699999999999982</v>
      </c>
      <c r="BH21" s="52">
        <f t="shared" ca="1" si="18"/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19"/>
        <v>0.2568430016047959</v>
      </c>
      <c r="H22" s="27" t="str">
        <f t="shared" si="20"/>
        <v/>
      </c>
      <c r="I22" s="27" t="e">
        <f t="shared" si="21"/>
        <v>#VALUE!</v>
      </c>
      <c r="J22" s="27" t="e">
        <f t="shared" si="22"/>
        <v>#VALUE!</v>
      </c>
      <c r="K22" s="27" t="str">
        <f t="shared" si="23"/>
        <v/>
      </c>
      <c r="L22" s="27" t="e">
        <f t="shared" si="24"/>
        <v>#VALUE!</v>
      </c>
      <c r="M22" s="27" t="str">
        <f t="shared" si="25"/>
        <v/>
      </c>
      <c r="N22" s="6"/>
      <c r="O22" s="2"/>
      <c r="P22" s="2"/>
      <c r="Q22" s="1">
        <f t="shared" ca="1" si="33"/>
        <v>8.74</v>
      </c>
      <c r="S22" s="68">
        <f t="shared" si="34"/>
        <v>7</v>
      </c>
      <c r="T22" s="69">
        <f t="shared" si="34"/>
        <v>2</v>
      </c>
      <c r="U22" s="70">
        <f t="shared" si="0"/>
        <v>5</v>
      </c>
      <c r="V22" s="68">
        <f t="shared" si="26"/>
        <v>2</v>
      </c>
      <c r="W22" s="70">
        <f t="shared" si="26"/>
        <v>7</v>
      </c>
      <c r="X22" s="71">
        <f t="shared" si="26"/>
        <v>0.7142857142857143</v>
      </c>
      <c r="Y22" s="71">
        <f t="shared" si="26"/>
        <v>0.5</v>
      </c>
      <c r="Z22" s="69">
        <f t="shared" si="26"/>
        <v>10000</v>
      </c>
      <c r="AA22" s="69">
        <f t="shared" ca="1" si="26"/>
        <v>10025.240391701296</v>
      </c>
      <c r="AB22" s="69">
        <f t="shared" ca="1" si="27"/>
        <v>25.240391701296176</v>
      </c>
      <c r="AC22" s="69">
        <f t="shared" ca="1" si="28"/>
        <v>94.182003679935534</v>
      </c>
      <c r="AD22" s="73">
        <f t="shared" si="35"/>
        <v>18.59999999999998</v>
      </c>
      <c r="AE22" s="69">
        <f t="shared" si="36"/>
        <v>0.70000000000000007</v>
      </c>
      <c r="AF22" s="69">
        <f t="shared" si="36"/>
        <v>7.0000000000000009</v>
      </c>
      <c r="AG22" s="78">
        <f t="shared" si="36"/>
        <v>200</v>
      </c>
      <c r="AH22" s="60">
        <f t="shared" si="36"/>
        <v>50</v>
      </c>
      <c r="AI22" s="60">
        <f t="shared" si="36"/>
        <v>350.00000000000006</v>
      </c>
      <c r="AJ22" s="60">
        <f t="shared" si="29"/>
        <v>10350</v>
      </c>
      <c r="AK22" s="60">
        <f t="shared" si="29"/>
        <v>289.75960829870417</v>
      </c>
      <c r="AL22" s="60">
        <f t="shared" si="29"/>
        <v>5.7951921659740835</v>
      </c>
      <c r="AM22" s="60">
        <f t="shared" ca="1" si="29"/>
        <v>-126.04566705389851</v>
      </c>
      <c r="AN22" s="60">
        <f t="shared" ca="1" si="29"/>
        <v>-126.04566705389851</v>
      </c>
      <c r="AO22" s="60">
        <f t="shared" ca="1" si="29"/>
        <v>126.04566705389851</v>
      </c>
      <c r="AP22" s="63">
        <f t="shared" si="3"/>
        <v>35</v>
      </c>
      <c r="AQ22" s="62">
        <f t="shared" si="4"/>
        <v>1.3492038798910801</v>
      </c>
      <c r="AR22" s="62">
        <f t="shared" si="5"/>
        <v>67.460193994554004</v>
      </c>
      <c r="AS22" s="62">
        <f t="shared" si="6"/>
        <v>134.92038798910801</v>
      </c>
      <c r="AT22" s="62">
        <f t="shared" si="7"/>
        <v>-67.460193994554004</v>
      </c>
      <c r="AU22" s="62">
        <f t="shared" si="8"/>
        <v>337.30096997277002</v>
      </c>
      <c r="AV22" s="62">
        <f t="shared" si="9"/>
        <v>-134.92038798910801</v>
      </c>
      <c r="AW22" s="63">
        <f t="shared" si="30"/>
        <v>202.38058198366201</v>
      </c>
      <c r="AX22" s="61" t="str">
        <f t="shared" ca="1" si="11"/>
        <v>VINTO</v>
      </c>
      <c r="AY22" s="69">
        <f t="shared" ca="1" si="31"/>
        <v>10223.954332946101</v>
      </c>
      <c r="AZ22" s="51">
        <f t="shared" si="12"/>
        <v>472.22135796187803</v>
      </c>
      <c r="BA22" s="55">
        <f t="shared" ca="1" si="13"/>
        <v>4.710324535985929E-2</v>
      </c>
      <c r="BB22" s="55">
        <f t="shared" ca="1" si="32"/>
        <v>8.0181236637967519</v>
      </c>
      <c r="BC22" s="64">
        <f t="shared" ca="1" si="14"/>
        <v>227.62097368495819</v>
      </c>
      <c r="BE22" s="52" t="str">
        <f t="shared" ca="1" si="15"/>
        <v/>
      </c>
      <c r="BF22" s="52">
        <f t="shared" ca="1" si="16"/>
        <v>18.59999999999998</v>
      </c>
      <c r="BG22" s="52">
        <f t="shared" ca="1" si="17"/>
        <v>18.59999999999998</v>
      </c>
      <c r="BH22" s="52">
        <f t="shared" ca="1" si="18"/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19"/>
        <v>0.2568430016047959</v>
      </c>
      <c r="H23" s="27" t="str">
        <f t="shared" si="20"/>
        <v/>
      </c>
      <c r="I23" s="27" t="e">
        <f t="shared" si="21"/>
        <v>#VALUE!</v>
      </c>
      <c r="J23" s="27" t="e">
        <f t="shared" si="22"/>
        <v>#VALUE!</v>
      </c>
      <c r="K23" s="27" t="str">
        <f t="shared" si="23"/>
        <v/>
      </c>
      <c r="L23" s="27" t="e">
        <f t="shared" si="24"/>
        <v>#VALUE!</v>
      </c>
      <c r="M23" s="27" t="str">
        <f t="shared" si="25"/>
        <v/>
      </c>
      <c r="N23" s="6"/>
      <c r="O23" s="2"/>
      <c r="P23" s="2"/>
      <c r="Q23" s="1">
        <f t="shared" ca="1" si="33"/>
        <v>8.74</v>
      </c>
      <c r="S23" s="68">
        <f t="shared" si="34"/>
        <v>7</v>
      </c>
      <c r="T23" s="69">
        <f t="shared" si="34"/>
        <v>2</v>
      </c>
      <c r="U23" s="70">
        <f t="shared" si="0"/>
        <v>5</v>
      </c>
      <c r="V23" s="68">
        <f t="shared" si="26"/>
        <v>2</v>
      </c>
      <c r="W23" s="70">
        <f t="shared" si="26"/>
        <v>7</v>
      </c>
      <c r="X23" s="71">
        <f t="shared" si="26"/>
        <v>0.7142857142857143</v>
      </c>
      <c r="Y23" s="71">
        <f t="shared" si="26"/>
        <v>0.5</v>
      </c>
      <c r="Z23" s="69">
        <f t="shared" si="26"/>
        <v>10000</v>
      </c>
      <c r="AA23" s="69">
        <f t="shared" ca="1" si="26"/>
        <v>10025.240391701296</v>
      </c>
      <c r="AB23" s="69">
        <f t="shared" ca="1" si="27"/>
        <v>25.240391701296176</v>
      </c>
      <c r="AC23" s="69">
        <f t="shared" ca="1" si="28"/>
        <v>94.182003679935534</v>
      </c>
      <c r="AD23" s="73">
        <f t="shared" si="35"/>
        <v>18.499999999999979</v>
      </c>
      <c r="AE23" s="69">
        <f t="shared" si="36"/>
        <v>0.70000000000000007</v>
      </c>
      <c r="AF23" s="69">
        <f t="shared" si="36"/>
        <v>7.0000000000000009</v>
      </c>
      <c r="AG23" s="78">
        <f t="shared" si="36"/>
        <v>200</v>
      </c>
      <c r="AH23" s="60">
        <f t="shared" si="36"/>
        <v>50</v>
      </c>
      <c r="AI23" s="60">
        <f t="shared" si="36"/>
        <v>350.00000000000006</v>
      </c>
      <c r="AJ23" s="60">
        <f t="shared" si="29"/>
        <v>10350</v>
      </c>
      <c r="AK23" s="60">
        <f t="shared" si="29"/>
        <v>289.75960829870417</v>
      </c>
      <c r="AL23" s="60">
        <f t="shared" si="29"/>
        <v>5.7951921659740835</v>
      </c>
      <c r="AM23" s="60">
        <f t="shared" ca="1" si="29"/>
        <v>-126.04566705389851</v>
      </c>
      <c r="AN23" s="60">
        <f t="shared" ca="1" si="29"/>
        <v>-126.04566705389851</v>
      </c>
      <c r="AO23" s="60">
        <f t="shared" ca="1" si="29"/>
        <v>126.04566705389851</v>
      </c>
      <c r="AP23" s="63">
        <f t="shared" si="3"/>
        <v>35</v>
      </c>
      <c r="AQ23" s="62">
        <f t="shared" si="4"/>
        <v>1.351091468431032</v>
      </c>
      <c r="AR23" s="62">
        <f t="shared" si="5"/>
        <v>67.554573421551595</v>
      </c>
      <c r="AS23" s="62">
        <f t="shared" si="6"/>
        <v>135.10914684310319</v>
      </c>
      <c r="AT23" s="62">
        <f t="shared" si="7"/>
        <v>-67.554573421551595</v>
      </c>
      <c r="AU23" s="62">
        <f t="shared" si="8"/>
        <v>337.77286710775797</v>
      </c>
      <c r="AV23" s="62">
        <f t="shared" si="9"/>
        <v>-135.10914684310319</v>
      </c>
      <c r="AW23" s="63">
        <f t="shared" si="30"/>
        <v>202.66372026465478</v>
      </c>
      <c r="AX23" s="61" t="str">
        <f t="shared" ca="1" si="11"/>
        <v>VINTO</v>
      </c>
      <c r="AY23" s="69">
        <f t="shared" ca="1" si="31"/>
        <v>10223.954332946101</v>
      </c>
      <c r="AZ23" s="51">
        <f t="shared" si="12"/>
        <v>472.88201395086116</v>
      </c>
      <c r="BA23" s="55">
        <f t="shared" ca="1" si="13"/>
        <v>4.7169144626427503E-2</v>
      </c>
      <c r="BB23" s="55">
        <f t="shared" ca="1" si="32"/>
        <v>8.0293413296849643</v>
      </c>
      <c r="BC23" s="64">
        <f t="shared" ca="1" si="14"/>
        <v>227.90411196595096</v>
      </c>
      <c r="BE23" s="52" t="str">
        <f t="shared" ca="1" si="15"/>
        <v/>
      </c>
      <c r="BF23" s="52">
        <f t="shared" ca="1" si="16"/>
        <v>18.499999999999979</v>
      </c>
      <c r="BG23" s="52">
        <f t="shared" ca="1" si="17"/>
        <v>18.499999999999979</v>
      </c>
      <c r="BH23" s="52">
        <f t="shared" ca="1" si="18"/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19"/>
        <v>0.2568430016047959</v>
      </c>
      <c r="H24" s="27" t="str">
        <f t="shared" si="20"/>
        <v/>
      </c>
      <c r="I24" s="27" t="e">
        <f t="shared" si="21"/>
        <v>#VALUE!</v>
      </c>
      <c r="J24" s="27" t="e">
        <f t="shared" si="22"/>
        <v>#VALUE!</v>
      </c>
      <c r="K24" s="27" t="str">
        <f t="shared" si="23"/>
        <v/>
      </c>
      <c r="L24" s="27" t="e">
        <f t="shared" si="24"/>
        <v>#VALUE!</v>
      </c>
      <c r="M24" s="27" t="str">
        <f t="shared" si="25"/>
        <v/>
      </c>
      <c r="N24" s="6"/>
      <c r="O24" s="2"/>
      <c r="P24" s="2"/>
      <c r="Q24" s="1">
        <f t="shared" ca="1" si="33"/>
        <v>8.74</v>
      </c>
      <c r="S24" s="68">
        <f t="shared" si="34"/>
        <v>7</v>
      </c>
      <c r="T24" s="69">
        <f t="shared" si="34"/>
        <v>2</v>
      </c>
      <c r="U24" s="70">
        <f t="shared" si="0"/>
        <v>5</v>
      </c>
      <c r="V24" s="68">
        <f t="shared" si="26"/>
        <v>2</v>
      </c>
      <c r="W24" s="70">
        <f t="shared" si="26"/>
        <v>7</v>
      </c>
      <c r="X24" s="71">
        <f t="shared" si="26"/>
        <v>0.7142857142857143</v>
      </c>
      <c r="Y24" s="71">
        <f t="shared" si="26"/>
        <v>0.5</v>
      </c>
      <c r="Z24" s="69">
        <f t="shared" si="26"/>
        <v>10000</v>
      </c>
      <c r="AA24" s="69">
        <f t="shared" ca="1" si="26"/>
        <v>10025.240391701296</v>
      </c>
      <c r="AB24" s="69">
        <f t="shared" ca="1" si="27"/>
        <v>25.240391701296176</v>
      </c>
      <c r="AC24" s="69">
        <f t="shared" ca="1" si="28"/>
        <v>94.182003679935534</v>
      </c>
      <c r="AD24" s="73">
        <f t="shared" si="35"/>
        <v>18.399999999999977</v>
      </c>
      <c r="AE24" s="69">
        <f t="shared" si="36"/>
        <v>0.70000000000000007</v>
      </c>
      <c r="AF24" s="69">
        <f t="shared" si="36"/>
        <v>7.0000000000000009</v>
      </c>
      <c r="AG24" s="78">
        <f t="shared" si="36"/>
        <v>200</v>
      </c>
      <c r="AH24" s="60">
        <f t="shared" si="36"/>
        <v>50</v>
      </c>
      <c r="AI24" s="60">
        <f t="shared" si="36"/>
        <v>350.00000000000006</v>
      </c>
      <c r="AJ24" s="60">
        <f t="shared" si="29"/>
        <v>10350</v>
      </c>
      <c r="AK24" s="60">
        <f t="shared" si="29"/>
        <v>289.75960829870417</v>
      </c>
      <c r="AL24" s="60">
        <f t="shared" si="29"/>
        <v>5.7951921659740835</v>
      </c>
      <c r="AM24" s="60">
        <f t="shared" ca="1" si="29"/>
        <v>-126.04566705389851</v>
      </c>
      <c r="AN24" s="60">
        <f t="shared" ca="1" si="29"/>
        <v>-126.04566705389851</v>
      </c>
      <c r="AO24" s="60">
        <f t="shared" ca="1" si="29"/>
        <v>126.04566705389851</v>
      </c>
      <c r="AP24" s="63">
        <f t="shared" si="3"/>
        <v>35</v>
      </c>
      <c r="AQ24" s="62">
        <f t="shared" si="4"/>
        <v>1.3529995742377223</v>
      </c>
      <c r="AR24" s="62">
        <f t="shared" si="5"/>
        <v>67.649978711886121</v>
      </c>
      <c r="AS24" s="62">
        <f t="shared" si="6"/>
        <v>135.29995742377224</v>
      </c>
      <c r="AT24" s="62">
        <f t="shared" si="7"/>
        <v>-67.649978711886121</v>
      </c>
      <c r="AU24" s="62">
        <f t="shared" si="8"/>
        <v>338.24989355943057</v>
      </c>
      <c r="AV24" s="62">
        <f t="shared" si="9"/>
        <v>-135.29995742377224</v>
      </c>
      <c r="AW24" s="63">
        <f t="shared" si="30"/>
        <v>202.94993613565833</v>
      </c>
      <c r="AX24" s="61" t="str">
        <f t="shared" ca="1" si="11"/>
        <v>VINTO</v>
      </c>
      <c r="AY24" s="69">
        <f t="shared" ca="1" si="31"/>
        <v>10223.954332946101</v>
      </c>
      <c r="AZ24" s="51">
        <f t="shared" si="12"/>
        <v>473.54985098320287</v>
      </c>
      <c r="BA24" s="55">
        <f t="shared" ca="1" si="13"/>
        <v>4.7235760189371465E-2</v>
      </c>
      <c r="BB24" s="55">
        <f t="shared" ca="1" si="32"/>
        <v>8.0406809267241357</v>
      </c>
      <c r="BC24" s="64">
        <f t="shared" ca="1" si="14"/>
        <v>228.19032783695451</v>
      </c>
      <c r="BE24" s="52" t="str">
        <f t="shared" ca="1" si="15"/>
        <v/>
      </c>
      <c r="BF24" s="52">
        <f t="shared" ca="1" si="16"/>
        <v>18.399999999999977</v>
      </c>
      <c r="BG24" s="52">
        <f t="shared" ca="1" si="17"/>
        <v>18.399999999999977</v>
      </c>
      <c r="BH24" s="52">
        <f t="shared" ca="1" si="18"/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19"/>
        <v>0.2568430016047959</v>
      </c>
      <c r="H25" s="27" t="str">
        <f t="shared" si="20"/>
        <v/>
      </c>
      <c r="I25" s="27" t="e">
        <f t="shared" si="21"/>
        <v>#VALUE!</v>
      </c>
      <c r="J25" s="27" t="e">
        <f t="shared" si="22"/>
        <v>#VALUE!</v>
      </c>
      <c r="K25" s="27" t="str">
        <f t="shared" si="23"/>
        <v/>
      </c>
      <c r="L25" s="27" t="e">
        <f t="shared" si="24"/>
        <v>#VALUE!</v>
      </c>
      <c r="M25" s="27" t="str">
        <f t="shared" si="25"/>
        <v/>
      </c>
      <c r="N25" s="6"/>
      <c r="O25" s="2"/>
      <c r="P25" s="2"/>
      <c r="Q25" s="1">
        <f t="shared" ca="1" si="33"/>
        <v>8.74</v>
      </c>
      <c r="S25" s="68">
        <f t="shared" si="34"/>
        <v>7</v>
      </c>
      <c r="T25" s="69">
        <f t="shared" si="34"/>
        <v>2</v>
      </c>
      <c r="U25" s="70">
        <f t="shared" si="0"/>
        <v>5</v>
      </c>
      <c r="V25" s="68">
        <f t="shared" ref="V25:AA40" si="37">V24</f>
        <v>2</v>
      </c>
      <c r="W25" s="70">
        <f t="shared" si="37"/>
        <v>7</v>
      </c>
      <c r="X25" s="71">
        <f t="shared" si="37"/>
        <v>0.7142857142857143</v>
      </c>
      <c r="Y25" s="71">
        <f t="shared" si="37"/>
        <v>0.5</v>
      </c>
      <c r="Z25" s="69">
        <f t="shared" si="37"/>
        <v>10000</v>
      </c>
      <c r="AA25" s="69">
        <f t="shared" ca="1" si="37"/>
        <v>10025.240391701296</v>
      </c>
      <c r="AB25" s="69">
        <f t="shared" ca="1" si="27"/>
        <v>25.240391701296176</v>
      </c>
      <c r="AC25" s="69">
        <f t="shared" ca="1" si="28"/>
        <v>94.182003679935534</v>
      </c>
      <c r="AD25" s="73">
        <f t="shared" si="35"/>
        <v>18.299999999999976</v>
      </c>
      <c r="AE25" s="69">
        <f t="shared" si="36"/>
        <v>0.70000000000000007</v>
      </c>
      <c r="AF25" s="69">
        <f t="shared" si="36"/>
        <v>7.0000000000000009</v>
      </c>
      <c r="AG25" s="78">
        <f t="shared" si="36"/>
        <v>200</v>
      </c>
      <c r="AH25" s="60">
        <f t="shared" si="36"/>
        <v>50</v>
      </c>
      <c r="AI25" s="60">
        <f t="shared" si="36"/>
        <v>350.00000000000006</v>
      </c>
      <c r="AJ25" s="60">
        <f t="shared" si="36"/>
        <v>10350</v>
      </c>
      <c r="AK25" s="60">
        <f t="shared" si="36"/>
        <v>289.75960829870417</v>
      </c>
      <c r="AL25" s="60">
        <f t="shared" si="36"/>
        <v>5.7951921659740835</v>
      </c>
      <c r="AM25" s="60">
        <f t="shared" ca="1" si="36"/>
        <v>-126.04566705389851</v>
      </c>
      <c r="AN25" s="60">
        <f t="shared" ca="1" si="36"/>
        <v>-126.04566705389851</v>
      </c>
      <c r="AO25" s="60">
        <f t="shared" ca="1" si="36"/>
        <v>126.04566705389851</v>
      </c>
      <c r="AP25" s="63">
        <f t="shared" si="3"/>
        <v>35</v>
      </c>
      <c r="AQ25" s="62">
        <f t="shared" si="4"/>
        <v>1.3549285336597865</v>
      </c>
      <c r="AR25" s="62">
        <f t="shared" si="5"/>
        <v>67.746426682989323</v>
      </c>
      <c r="AS25" s="62">
        <f t="shared" si="6"/>
        <v>135.49285336597865</v>
      </c>
      <c r="AT25" s="62">
        <f t="shared" si="7"/>
        <v>-67.746426682989323</v>
      </c>
      <c r="AU25" s="62">
        <f t="shared" si="8"/>
        <v>338.73213341494659</v>
      </c>
      <c r="AV25" s="62">
        <f t="shared" si="9"/>
        <v>-135.49285336597865</v>
      </c>
      <c r="AW25" s="63">
        <f t="shared" si="30"/>
        <v>203.23928004896794</v>
      </c>
      <c r="AX25" s="61" t="str">
        <f t="shared" ca="1" si="11"/>
        <v>VINTO</v>
      </c>
      <c r="AY25" s="69">
        <f t="shared" ca="1" si="31"/>
        <v>10223.954332946101</v>
      </c>
      <c r="AZ25" s="51">
        <f t="shared" si="12"/>
        <v>474.22498678092529</v>
      </c>
      <c r="BA25" s="55">
        <f t="shared" ca="1" si="13"/>
        <v>4.7303103791254693E-2</v>
      </c>
      <c r="BB25" s="55">
        <f t="shared" ca="1" si="32"/>
        <v>8.0521444537855942</v>
      </c>
      <c r="BC25" s="64">
        <f t="shared" ca="1" si="14"/>
        <v>228.47967175026412</v>
      </c>
      <c r="BE25" s="52" t="str">
        <f t="shared" ca="1" si="15"/>
        <v/>
      </c>
      <c r="BF25" s="52">
        <f t="shared" ca="1" si="16"/>
        <v>18.299999999999976</v>
      </c>
      <c r="BG25" s="52">
        <f t="shared" ca="1" si="17"/>
        <v>18.299999999999976</v>
      </c>
      <c r="BH25" s="52">
        <f t="shared" ca="1" si="18"/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19"/>
        <v>0.2568430016047959</v>
      </c>
      <c r="H26" s="27" t="str">
        <f t="shared" si="20"/>
        <v/>
      </c>
      <c r="I26" s="27" t="e">
        <f t="shared" si="21"/>
        <v>#VALUE!</v>
      </c>
      <c r="J26" s="27" t="e">
        <f t="shared" si="22"/>
        <v>#VALUE!</v>
      </c>
      <c r="K26" s="27" t="str">
        <f t="shared" si="23"/>
        <v/>
      </c>
      <c r="L26" s="27" t="e">
        <f t="shared" si="24"/>
        <v>#VALUE!</v>
      </c>
      <c r="M26" s="27" t="str">
        <f t="shared" si="25"/>
        <v/>
      </c>
      <c r="N26" s="6"/>
      <c r="O26" s="2"/>
      <c r="P26" s="2"/>
      <c r="Q26" s="1">
        <f t="shared" ca="1" si="33"/>
        <v>8.74</v>
      </c>
      <c r="S26" s="68">
        <f t="shared" ref="S26:T41" si="38">S25</f>
        <v>7</v>
      </c>
      <c r="T26" s="69">
        <f t="shared" si="38"/>
        <v>2</v>
      </c>
      <c r="U26" s="70">
        <f t="shared" si="0"/>
        <v>5</v>
      </c>
      <c r="V26" s="68">
        <f t="shared" si="37"/>
        <v>2</v>
      </c>
      <c r="W26" s="70">
        <f t="shared" si="37"/>
        <v>7</v>
      </c>
      <c r="X26" s="71">
        <f t="shared" si="37"/>
        <v>0.7142857142857143</v>
      </c>
      <c r="Y26" s="71">
        <f t="shared" si="37"/>
        <v>0.5</v>
      </c>
      <c r="Z26" s="69">
        <f t="shared" si="37"/>
        <v>10000</v>
      </c>
      <c r="AA26" s="69">
        <f t="shared" ca="1" si="37"/>
        <v>10025.240391701296</v>
      </c>
      <c r="AB26" s="69">
        <f t="shared" ca="1" si="27"/>
        <v>25.240391701296176</v>
      </c>
      <c r="AC26" s="69">
        <f t="shared" ca="1" si="28"/>
        <v>94.182003679935534</v>
      </c>
      <c r="AD26" s="73">
        <f t="shared" si="35"/>
        <v>18.199999999999974</v>
      </c>
      <c r="AE26" s="69">
        <f t="shared" ref="AE26:AO41" si="39">AE25</f>
        <v>0.70000000000000007</v>
      </c>
      <c r="AF26" s="69">
        <f t="shared" si="39"/>
        <v>7.0000000000000009</v>
      </c>
      <c r="AG26" s="78">
        <f t="shared" si="39"/>
        <v>200</v>
      </c>
      <c r="AH26" s="60">
        <f t="shared" si="39"/>
        <v>50</v>
      </c>
      <c r="AI26" s="60">
        <f t="shared" si="39"/>
        <v>350.00000000000006</v>
      </c>
      <c r="AJ26" s="60">
        <f t="shared" si="39"/>
        <v>10350</v>
      </c>
      <c r="AK26" s="60">
        <f t="shared" si="39"/>
        <v>289.75960829870417</v>
      </c>
      <c r="AL26" s="60">
        <f t="shared" si="39"/>
        <v>5.7951921659740835</v>
      </c>
      <c r="AM26" s="60">
        <f t="shared" ca="1" si="39"/>
        <v>-126.04566705389851</v>
      </c>
      <c r="AN26" s="60">
        <f t="shared" ca="1" si="39"/>
        <v>-126.04566705389851</v>
      </c>
      <c r="AO26" s="60">
        <f t="shared" ca="1" si="39"/>
        <v>126.04566705389851</v>
      </c>
      <c r="AP26" s="63">
        <f t="shared" si="3"/>
        <v>35</v>
      </c>
      <c r="AQ26" s="62">
        <f t="shared" si="4"/>
        <v>1.3568786904381369</v>
      </c>
      <c r="AR26" s="62">
        <f t="shared" si="5"/>
        <v>67.843934521906846</v>
      </c>
      <c r="AS26" s="62">
        <f t="shared" si="6"/>
        <v>135.68786904381369</v>
      </c>
      <c r="AT26" s="62">
        <f t="shared" si="7"/>
        <v>-67.843934521906846</v>
      </c>
      <c r="AU26" s="62">
        <f t="shared" si="8"/>
        <v>339.2196726095342</v>
      </c>
      <c r="AV26" s="62">
        <f t="shared" si="9"/>
        <v>-135.68786904381369</v>
      </c>
      <c r="AW26" s="63">
        <f t="shared" si="30"/>
        <v>203.53180356572051</v>
      </c>
      <c r="AX26" s="61" t="str">
        <f t="shared" ca="1" si="11"/>
        <v>VINTO</v>
      </c>
      <c r="AY26" s="69">
        <f t="shared" ca="1" si="31"/>
        <v>10223.954332946101</v>
      </c>
      <c r="AZ26" s="51">
        <f t="shared" si="12"/>
        <v>474.90754165334795</v>
      </c>
      <c r="BA26" s="55">
        <f t="shared" ca="1" si="13"/>
        <v>4.7371187432719057E-2</v>
      </c>
      <c r="BB26" s="55">
        <f t="shared" ca="1" si="32"/>
        <v>8.0637339536719033</v>
      </c>
      <c r="BC26" s="64">
        <f t="shared" ca="1" si="14"/>
        <v>228.77219526701668</v>
      </c>
      <c r="BE26" s="52" t="str">
        <f t="shared" ca="1" si="15"/>
        <v/>
      </c>
      <c r="BF26" s="52">
        <f t="shared" ca="1" si="16"/>
        <v>18.199999999999974</v>
      </c>
      <c r="BG26" s="52">
        <f t="shared" ca="1" si="17"/>
        <v>18.199999999999974</v>
      </c>
      <c r="BH26" s="52">
        <f t="shared" ca="1" si="18"/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19"/>
        <v>0.2568430016047959</v>
      </c>
      <c r="H27" s="27" t="str">
        <f t="shared" si="20"/>
        <v/>
      </c>
      <c r="I27" s="27" t="e">
        <f t="shared" si="21"/>
        <v>#VALUE!</v>
      </c>
      <c r="J27" s="27" t="e">
        <f t="shared" si="22"/>
        <v>#VALUE!</v>
      </c>
      <c r="K27" s="27" t="str">
        <f t="shared" si="23"/>
        <v/>
      </c>
      <c r="L27" s="27" t="e">
        <f t="shared" si="24"/>
        <v>#VALUE!</v>
      </c>
      <c r="M27" s="27" t="str">
        <f t="shared" si="25"/>
        <v/>
      </c>
      <c r="N27" s="6"/>
      <c r="O27" s="2"/>
      <c r="P27" s="2"/>
      <c r="Q27" s="1">
        <f t="shared" ca="1" si="33"/>
        <v>8.74</v>
      </c>
      <c r="S27" s="68">
        <f t="shared" si="38"/>
        <v>7</v>
      </c>
      <c r="T27" s="69">
        <f t="shared" si="38"/>
        <v>2</v>
      </c>
      <c r="U27" s="70">
        <f t="shared" si="0"/>
        <v>5</v>
      </c>
      <c r="V27" s="68">
        <f t="shared" si="37"/>
        <v>2</v>
      </c>
      <c r="W27" s="70">
        <f t="shared" si="37"/>
        <v>7</v>
      </c>
      <c r="X27" s="71">
        <f t="shared" si="37"/>
        <v>0.7142857142857143</v>
      </c>
      <c r="Y27" s="71">
        <f t="shared" si="37"/>
        <v>0.5</v>
      </c>
      <c r="Z27" s="69">
        <f t="shared" si="37"/>
        <v>10000</v>
      </c>
      <c r="AA27" s="69">
        <f t="shared" ca="1" si="37"/>
        <v>10025.240391701296</v>
      </c>
      <c r="AB27" s="69">
        <f t="shared" ca="1" si="27"/>
        <v>25.240391701296176</v>
      </c>
      <c r="AC27" s="69">
        <f t="shared" ca="1" si="28"/>
        <v>94.182003679935534</v>
      </c>
      <c r="AD27" s="73">
        <f t="shared" si="35"/>
        <v>18.099999999999973</v>
      </c>
      <c r="AE27" s="69">
        <f t="shared" si="39"/>
        <v>0.70000000000000007</v>
      </c>
      <c r="AF27" s="69">
        <f t="shared" si="39"/>
        <v>7.0000000000000009</v>
      </c>
      <c r="AG27" s="78">
        <f t="shared" si="39"/>
        <v>200</v>
      </c>
      <c r="AH27" s="60">
        <f t="shared" si="39"/>
        <v>50</v>
      </c>
      <c r="AI27" s="60">
        <f t="shared" si="39"/>
        <v>350.00000000000006</v>
      </c>
      <c r="AJ27" s="60">
        <f t="shared" si="39"/>
        <v>10350</v>
      </c>
      <c r="AK27" s="60">
        <f t="shared" si="39"/>
        <v>289.75960829870417</v>
      </c>
      <c r="AL27" s="60">
        <f t="shared" si="39"/>
        <v>5.7951921659740835</v>
      </c>
      <c r="AM27" s="60">
        <f t="shared" ca="1" si="39"/>
        <v>-126.04566705389851</v>
      </c>
      <c r="AN27" s="60">
        <f t="shared" ca="1" si="39"/>
        <v>-126.04566705389851</v>
      </c>
      <c r="AO27" s="60">
        <f t="shared" ca="1" si="39"/>
        <v>126.04566705389851</v>
      </c>
      <c r="AP27" s="63">
        <f t="shared" si="3"/>
        <v>35</v>
      </c>
      <c r="AQ27" s="62">
        <f t="shared" si="4"/>
        <v>1.358850395910171</v>
      </c>
      <c r="AR27" s="62">
        <f t="shared" si="5"/>
        <v>67.942519795508545</v>
      </c>
      <c r="AS27" s="62">
        <f t="shared" si="6"/>
        <v>135.88503959101709</v>
      </c>
      <c r="AT27" s="62">
        <f t="shared" si="7"/>
        <v>-67.942519795508545</v>
      </c>
      <c r="AU27" s="62">
        <f t="shared" si="8"/>
        <v>339.71259897754271</v>
      </c>
      <c r="AV27" s="62">
        <f t="shared" si="9"/>
        <v>-135.88503959101709</v>
      </c>
      <c r="AW27" s="63">
        <f t="shared" si="30"/>
        <v>203.82755938652562</v>
      </c>
      <c r="AX27" s="61" t="str">
        <f t="shared" ca="1" si="11"/>
        <v>VINTO</v>
      </c>
      <c r="AY27" s="69">
        <f t="shared" ca="1" si="31"/>
        <v>10223.954332946101</v>
      </c>
      <c r="AZ27" s="51">
        <f t="shared" si="12"/>
        <v>475.59763856855983</v>
      </c>
      <c r="BA27" s="55">
        <f t="shared" ca="1" si="13"/>
        <v>4.744002337961397E-2</v>
      </c>
      <c r="BB27" s="55">
        <f t="shared" ca="1" si="32"/>
        <v>8.0754515143304388</v>
      </c>
      <c r="BC27" s="64">
        <f t="shared" ca="1" si="14"/>
        <v>229.0679510878218</v>
      </c>
      <c r="BE27" s="52" t="str">
        <f t="shared" ca="1" si="15"/>
        <v/>
      </c>
      <c r="BF27" s="52">
        <f t="shared" ca="1" si="16"/>
        <v>18.099999999999973</v>
      </c>
      <c r="BG27" s="52">
        <f t="shared" ca="1" si="17"/>
        <v>18.099999999999973</v>
      </c>
      <c r="BH27" s="52">
        <f t="shared" ca="1" si="18"/>
        <v>18.099999999999973</v>
      </c>
    </row>
    <row r="28" spans="2:60">
      <c r="B28" s="24"/>
      <c r="C28" s="13" t="s">
        <v>47</v>
      </c>
      <c r="D28" s="33" t="str">
        <f>IF(N28="VINTO","VINTO","")</f>
        <v>VINTO</v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435.78924959880101</v>
      </c>
      <c r="N28" s="6" t="str">
        <f>IF(H3&gt;J4,"VINTO",M28-L28-K3)</f>
        <v>VINTO</v>
      </c>
      <c r="O28" s="2" t="str">
        <f>N28</f>
        <v>VINTO</v>
      </c>
      <c r="P28" s="2" t="e">
        <f>-O28</f>
        <v>#VALUE!</v>
      </c>
      <c r="Q28" s="1">
        <f t="shared" ca="1" si="33"/>
        <v>8.74</v>
      </c>
      <c r="S28" s="68">
        <f t="shared" si="38"/>
        <v>7</v>
      </c>
      <c r="T28" s="69">
        <f t="shared" si="38"/>
        <v>2</v>
      </c>
      <c r="U28" s="70">
        <f t="shared" si="0"/>
        <v>5</v>
      </c>
      <c r="V28" s="68">
        <f t="shared" si="37"/>
        <v>2</v>
      </c>
      <c r="W28" s="70">
        <f t="shared" si="37"/>
        <v>7</v>
      </c>
      <c r="X28" s="71">
        <f t="shared" si="37"/>
        <v>0.7142857142857143</v>
      </c>
      <c r="Y28" s="71">
        <f t="shared" si="37"/>
        <v>0.5</v>
      </c>
      <c r="Z28" s="69">
        <f t="shared" si="37"/>
        <v>10000</v>
      </c>
      <c r="AA28" s="69">
        <f t="shared" ca="1" si="37"/>
        <v>10025.240391701296</v>
      </c>
      <c r="AB28" s="69">
        <f t="shared" ca="1" si="27"/>
        <v>25.240391701296176</v>
      </c>
      <c r="AC28" s="69">
        <f t="shared" ca="1" si="28"/>
        <v>94.182003679935534</v>
      </c>
      <c r="AD28" s="73">
        <f t="shared" si="35"/>
        <v>17.999999999999972</v>
      </c>
      <c r="AE28" s="69">
        <f t="shared" si="39"/>
        <v>0.70000000000000007</v>
      </c>
      <c r="AF28" s="69">
        <f t="shared" si="39"/>
        <v>7.0000000000000009</v>
      </c>
      <c r="AG28" s="78">
        <f t="shared" si="39"/>
        <v>200</v>
      </c>
      <c r="AH28" s="60">
        <f t="shared" si="39"/>
        <v>50</v>
      </c>
      <c r="AI28" s="60">
        <f t="shared" si="39"/>
        <v>350.00000000000006</v>
      </c>
      <c r="AJ28" s="60">
        <f t="shared" si="39"/>
        <v>10350</v>
      </c>
      <c r="AK28" s="60">
        <f t="shared" si="39"/>
        <v>289.75960829870417</v>
      </c>
      <c r="AL28" s="60">
        <f t="shared" si="39"/>
        <v>5.7951921659740835</v>
      </c>
      <c r="AM28" s="60">
        <f t="shared" ca="1" si="39"/>
        <v>-126.04566705389851</v>
      </c>
      <c r="AN28" s="60">
        <f t="shared" ca="1" si="39"/>
        <v>-126.04566705389851</v>
      </c>
      <c r="AO28" s="60">
        <f t="shared" ca="1" si="39"/>
        <v>126.04566705389851</v>
      </c>
      <c r="AP28" s="63">
        <f t="shared" si="3"/>
        <v>35</v>
      </c>
      <c r="AQ28" s="62">
        <f t="shared" si="4"/>
        <v>1.360844009220783</v>
      </c>
      <c r="AR28" s="62">
        <f t="shared" si="5"/>
        <v>68.042200461039144</v>
      </c>
      <c r="AS28" s="62">
        <f t="shared" si="6"/>
        <v>136.08440092207829</v>
      </c>
      <c r="AT28" s="62">
        <f t="shared" si="7"/>
        <v>-68.042200461039144</v>
      </c>
      <c r="AU28" s="62">
        <f t="shared" si="8"/>
        <v>340.21100230519573</v>
      </c>
      <c r="AV28" s="62">
        <f t="shared" si="9"/>
        <v>-136.08440092207829</v>
      </c>
      <c r="AW28" s="63">
        <f t="shared" si="30"/>
        <v>204.12660138311745</v>
      </c>
      <c r="AX28" s="61" t="str">
        <f t="shared" ca="1" si="11"/>
        <v>VINTO</v>
      </c>
      <c r="AY28" s="69">
        <f t="shared" ca="1" si="31"/>
        <v>10223.954332946101</v>
      </c>
      <c r="AZ28" s="51">
        <f t="shared" si="12"/>
        <v>476.29540322727399</v>
      </c>
      <c r="BA28" s="55">
        <f t="shared" ca="1" si="13"/>
        <v>4.7509624170363265E-2</v>
      </c>
      <c r="BB28" s="55">
        <f t="shared" ca="1" si="32"/>
        <v>8.0872992701074011</v>
      </c>
      <c r="BC28" s="64">
        <f t="shared" ca="1" si="14"/>
        <v>229.36699308441362</v>
      </c>
      <c r="BE28" s="52" t="str">
        <f t="shared" ca="1" si="15"/>
        <v/>
      </c>
      <c r="BF28" s="52">
        <f t="shared" ca="1" si="16"/>
        <v>17.999999999999972</v>
      </c>
      <c r="BG28" s="52">
        <f t="shared" ca="1" si="17"/>
        <v>17.999999999999972</v>
      </c>
      <c r="BH28" s="52">
        <f t="shared" ca="1" si="18"/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38"/>
        <v>7</v>
      </c>
      <c r="T29" s="69">
        <f t="shared" si="38"/>
        <v>2</v>
      </c>
      <c r="U29" s="70">
        <f t="shared" si="0"/>
        <v>5</v>
      </c>
      <c r="V29" s="68">
        <f t="shared" si="37"/>
        <v>2</v>
      </c>
      <c r="W29" s="70">
        <f t="shared" si="37"/>
        <v>7</v>
      </c>
      <c r="X29" s="71">
        <f t="shared" si="37"/>
        <v>0.7142857142857143</v>
      </c>
      <c r="Y29" s="71">
        <f t="shared" si="37"/>
        <v>0.5</v>
      </c>
      <c r="Z29" s="69">
        <f t="shared" si="37"/>
        <v>10000</v>
      </c>
      <c r="AA29" s="69">
        <f t="shared" ca="1" si="37"/>
        <v>10025.240391701296</v>
      </c>
      <c r="AB29" s="69">
        <f t="shared" ca="1" si="27"/>
        <v>25.240391701296176</v>
      </c>
      <c r="AC29" s="69">
        <f t="shared" ca="1" si="28"/>
        <v>94.182003679935534</v>
      </c>
      <c r="AD29" s="73">
        <f t="shared" si="35"/>
        <v>17.89999999999997</v>
      </c>
      <c r="AE29" s="69">
        <f t="shared" si="39"/>
        <v>0.70000000000000007</v>
      </c>
      <c r="AF29" s="69">
        <f t="shared" si="39"/>
        <v>7.0000000000000009</v>
      </c>
      <c r="AG29" s="78">
        <f t="shared" si="39"/>
        <v>200</v>
      </c>
      <c r="AH29" s="60">
        <f t="shared" si="39"/>
        <v>50</v>
      </c>
      <c r="AI29" s="60">
        <f t="shared" si="39"/>
        <v>350.00000000000006</v>
      </c>
      <c r="AJ29" s="60">
        <f t="shared" si="39"/>
        <v>10350</v>
      </c>
      <c r="AK29" s="60">
        <f t="shared" si="39"/>
        <v>289.75960829870417</v>
      </c>
      <c r="AL29" s="60">
        <f t="shared" si="39"/>
        <v>5.7951921659740835</v>
      </c>
      <c r="AM29" s="60">
        <f t="shared" ca="1" si="39"/>
        <v>-126.04566705389851</v>
      </c>
      <c r="AN29" s="60">
        <f t="shared" ca="1" si="39"/>
        <v>-126.04566705389851</v>
      </c>
      <c r="AO29" s="60">
        <f t="shared" ca="1" si="39"/>
        <v>126.04566705389851</v>
      </c>
      <c r="AP29" s="63">
        <f t="shared" si="3"/>
        <v>35</v>
      </c>
      <c r="AQ29" s="62">
        <f t="shared" si="4"/>
        <v>1.3628598975404522</v>
      </c>
      <c r="AR29" s="62">
        <f t="shared" si="5"/>
        <v>68.142994877022616</v>
      </c>
      <c r="AS29" s="62">
        <f t="shared" si="6"/>
        <v>136.28598975404523</v>
      </c>
      <c r="AT29" s="62">
        <f t="shared" si="7"/>
        <v>-68.142994877022616</v>
      </c>
      <c r="AU29" s="62">
        <f t="shared" si="8"/>
        <v>340.71497438511307</v>
      </c>
      <c r="AV29" s="62">
        <f t="shared" si="9"/>
        <v>-136.28598975404523</v>
      </c>
      <c r="AW29" s="63">
        <f t="shared" si="30"/>
        <v>204.42898463106783</v>
      </c>
      <c r="AX29" s="61" t="str">
        <f t="shared" ca="1" si="11"/>
        <v>VINTO</v>
      </c>
      <c r="AY29" s="69">
        <f t="shared" ca="1" si="31"/>
        <v>10223.954332946101</v>
      </c>
      <c r="AZ29" s="51">
        <f t="shared" si="12"/>
        <v>477.00096413915833</v>
      </c>
      <c r="BA29" s="55">
        <f t="shared" ca="1" si="13"/>
        <v>4.7580002623579053E-2</v>
      </c>
      <c r="BB29" s="55">
        <f t="shared" ca="1" si="32"/>
        <v>8.0992794030438819</v>
      </c>
      <c r="BC29" s="64">
        <f t="shared" ca="1" si="14"/>
        <v>229.66937633236401</v>
      </c>
      <c r="BE29" s="52" t="str">
        <f t="shared" ca="1" si="15"/>
        <v/>
      </c>
      <c r="BF29" s="52">
        <f t="shared" ca="1" si="16"/>
        <v>17.89999999999997</v>
      </c>
      <c r="BG29" s="52">
        <f t="shared" ca="1" si="17"/>
        <v>17.89999999999997</v>
      </c>
      <c r="BH29" s="52">
        <f t="shared" ca="1" si="18"/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38"/>
        <v>7</v>
      </c>
      <c r="T30" s="69">
        <f t="shared" si="38"/>
        <v>2</v>
      </c>
      <c r="U30" s="70">
        <f t="shared" si="0"/>
        <v>5</v>
      </c>
      <c r="V30" s="68">
        <f t="shared" si="37"/>
        <v>2</v>
      </c>
      <c r="W30" s="70">
        <f t="shared" si="37"/>
        <v>7</v>
      </c>
      <c r="X30" s="71">
        <f t="shared" si="37"/>
        <v>0.7142857142857143</v>
      </c>
      <c r="Y30" s="71">
        <f t="shared" si="37"/>
        <v>0.5</v>
      </c>
      <c r="Z30" s="69">
        <f t="shared" si="37"/>
        <v>10000</v>
      </c>
      <c r="AA30" s="69">
        <f t="shared" ca="1" si="37"/>
        <v>10025.240391701296</v>
      </c>
      <c r="AB30" s="69">
        <f t="shared" ca="1" si="27"/>
        <v>25.240391701296176</v>
      </c>
      <c r="AC30" s="69">
        <f t="shared" ca="1" si="28"/>
        <v>94.182003679935534</v>
      </c>
      <c r="AD30" s="73">
        <f t="shared" si="35"/>
        <v>17.799999999999969</v>
      </c>
      <c r="AE30" s="69">
        <f t="shared" si="39"/>
        <v>0.70000000000000007</v>
      </c>
      <c r="AF30" s="69">
        <f t="shared" si="39"/>
        <v>7.0000000000000009</v>
      </c>
      <c r="AG30" s="78">
        <f t="shared" si="39"/>
        <v>200</v>
      </c>
      <c r="AH30" s="60">
        <f t="shared" si="39"/>
        <v>50</v>
      </c>
      <c r="AI30" s="60">
        <f t="shared" si="39"/>
        <v>350.00000000000006</v>
      </c>
      <c r="AJ30" s="60">
        <f t="shared" si="39"/>
        <v>10350</v>
      </c>
      <c r="AK30" s="60">
        <f t="shared" si="39"/>
        <v>289.75960829870417</v>
      </c>
      <c r="AL30" s="60">
        <f t="shared" si="39"/>
        <v>5.7951921659740835</v>
      </c>
      <c r="AM30" s="60">
        <f t="shared" ca="1" si="39"/>
        <v>-126.04566705389851</v>
      </c>
      <c r="AN30" s="60">
        <f t="shared" ca="1" si="39"/>
        <v>-126.04566705389851</v>
      </c>
      <c r="AO30" s="60">
        <f t="shared" ca="1" si="39"/>
        <v>126.04566705389851</v>
      </c>
      <c r="AP30" s="63">
        <f t="shared" si="3"/>
        <v>35</v>
      </c>
      <c r="AQ30" s="62">
        <f t="shared" si="4"/>
        <v>1.3648984362906795</v>
      </c>
      <c r="AR30" s="62">
        <f t="shared" si="5"/>
        <v>68.244921814533981</v>
      </c>
      <c r="AS30" s="62">
        <f t="shared" si="6"/>
        <v>136.48984362906796</v>
      </c>
      <c r="AT30" s="62">
        <f t="shared" si="7"/>
        <v>-68.244921814533981</v>
      </c>
      <c r="AU30" s="62">
        <f t="shared" si="8"/>
        <v>341.22460907266992</v>
      </c>
      <c r="AV30" s="62">
        <f t="shared" si="9"/>
        <v>-136.48984362906796</v>
      </c>
      <c r="AW30" s="63">
        <f t="shared" si="30"/>
        <v>204.73476544360196</v>
      </c>
      <c r="AX30" s="61" t="str">
        <f t="shared" ca="1" si="11"/>
        <v>VINTO</v>
      </c>
      <c r="AY30" s="69">
        <f t="shared" ca="1" si="31"/>
        <v>10223.954332946101</v>
      </c>
      <c r="AZ30" s="51">
        <f t="shared" si="12"/>
        <v>477.71445270173786</v>
      </c>
      <c r="BA30" s="55">
        <f t="shared" ca="1" si="13"/>
        <v>4.7651171845932074E-2</v>
      </c>
      <c r="BB30" s="55">
        <f t="shared" ca="1" si="32"/>
        <v>8.1113941442156055</v>
      </c>
      <c r="BC30" s="64">
        <f t="shared" ca="1" si="14"/>
        <v>229.97515714489813</v>
      </c>
      <c r="BE30" s="52" t="str">
        <f t="shared" ca="1" si="15"/>
        <v/>
      </c>
      <c r="BF30" s="52">
        <f t="shared" ca="1" si="16"/>
        <v>17.799999999999969</v>
      </c>
      <c r="BG30" s="52">
        <f t="shared" ca="1" si="17"/>
        <v>17.799999999999969</v>
      </c>
      <c r="BH30" s="52">
        <f t="shared" ca="1" si="18"/>
        <v>17.799999999999969</v>
      </c>
    </row>
    <row r="31" spans="2:60">
      <c r="S31" s="68">
        <f t="shared" si="38"/>
        <v>7</v>
      </c>
      <c r="T31" s="69">
        <f t="shared" si="38"/>
        <v>2</v>
      </c>
      <c r="U31" s="70">
        <f t="shared" si="0"/>
        <v>5</v>
      </c>
      <c r="V31" s="68">
        <f t="shared" si="37"/>
        <v>2</v>
      </c>
      <c r="W31" s="70">
        <f t="shared" si="37"/>
        <v>7</v>
      </c>
      <c r="X31" s="71">
        <f t="shared" si="37"/>
        <v>0.7142857142857143</v>
      </c>
      <c r="Y31" s="71">
        <f t="shared" si="37"/>
        <v>0.5</v>
      </c>
      <c r="Z31" s="69">
        <f t="shared" si="37"/>
        <v>10000</v>
      </c>
      <c r="AA31" s="69">
        <f t="shared" ca="1" si="37"/>
        <v>10025.240391701296</v>
      </c>
      <c r="AB31" s="69">
        <f t="shared" ca="1" si="27"/>
        <v>25.240391701296176</v>
      </c>
      <c r="AC31" s="69">
        <f t="shared" ca="1" si="28"/>
        <v>94.182003679935534</v>
      </c>
      <c r="AD31" s="73">
        <f t="shared" si="35"/>
        <v>17.699999999999967</v>
      </c>
      <c r="AE31" s="69">
        <f t="shared" si="39"/>
        <v>0.70000000000000007</v>
      </c>
      <c r="AF31" s="69">
        <f t="shared" si="39"/>
        <v>7.0000000000000009</v>
      </c>
      <c r="AG31" s="78">
        <f t="shared" si="39"/>
        <v>200</v>
      </c>
      <c r="AH31" s="60">
        <f t="shared" si="39"/>
        <v>50</v>
      </c>
      <c r="AI31" s="60">
        <f t="shared" si="39"/>
        <v>350.00000000000006</v>
      </c>
      <c r="AJ31" s="60">
        <f t="shared" si="39"/>
        <v>10350</v>
      </c>
      <c r="AK31" s="60">
        <f t="shared" si="39"/>
        <v>289.75960829870417</v>
      </c>
      <c r="AL31" s="60">
        <f t="shared" si="39"/>
        <v>5.7951921659740835</v>
      </c>
      <c r="AM31" s="60">
        <f t="shared" ca="1" si="39"/>
        <v>-126.04566705389851</v>
      </c>
      <c r="AN31" s="60">
        <f t="shared" ca="1" si="39"/>
        <v>-126.04566705389851</v>
      </c>
      <c r="AO31" s="60">
        <f t="shared" ca="1" si="39"/>
        <v>126.04566705389851</v>
      </c>
      <c r="AP31" s="63">
        <f t="shared" si="3"/>
        <v>35</v>
      </c>
      <c r="AQ31" s="62">
        <f t="shared" si="4"/>
        <v>1.3669600093770675</v>
      </c>
      <c r="AR31" s="62">
        <f t="shared" si="5"/>
        <v>68.348000468853371</v>
      </c>
      <c r="AS31" s="62">
        <f t="shared" si="6"/>
        <v>136.69600093770674</v>
      </c>
      <c r="AT31" s="62">
        <f t="shared" si="7"/>
        <v>-68.348000468853371</v>
      </c>
      <c r="AU31" s="62">
        <f t="shared" si="8"/>
        <v>341.74000234426683</v>
      </c>
      <c r="AV31" s="62">
        <f t="shared" si="9"/>
        <v>-136.69600093770674</v>
      </c>
      <c r="AW31" s="63">
        <f t="shared" si="30"/>
        <v>205.04400140656008</v>
      </c>
      <c r="AX31" s="61" t="str">
        <f t="shared" ca="1" si="11"/>
        <v>VINTO</v>
      </c>
      <c r="AY31" s="69">
        <f t="shared" ca="1" si="31"/>
        <v>10223.954332946101</v>
      </c>
      <c r="AZ31" s="51">
        <f t="shared" si="12"/>
        <v>478.43600328197363</v>
      </c>
      <c r="BA31" s="55">
        <f t="shared" ca="1" si="13"/>
        <v>4.7723145240289089E-2</v>
      </c>
      <c r="BB31" s="55">
        <f t="shared" ca="1" si="32"/>
        <v>8.1236457751180779</v>
      </c>
      <c r="BC31" s="64">
        <f t="shared" ca="1" si="14"/>
        <v>230.28439310785626</v>
      </c>
      <c r="BE31" s="52" t="str">
        <f t="shared" ca="1" si="15"/>
        <v/>
      </c>
      <c r="BF31" s="52">
        <f t="shared" ca="1" si="16"/>
        <v>17.699999999999967</v>
      </c>
      <c r="BG31" s="52">
        <f t="shared" ca="1" si="17"/>
        <v>17.699999999999967</v>
      </c>
      <c r="BH31" s="52">
        <f t="shared" ca="1" si="18"/>
        <v>17.699999999999967</v>
      </c>
    </row>
    <row r="32" spans="2:60">
      <c r="S32" s="68">
        <f t="shared" si="38"/>
        <v>7</v>
      </c>
      <c r="T32" s="69">
        <f t="shared" si="38"/>
        <v>2</v>
      </c>
      <c r="U32" s="70">
        <f t="shared" si="0"/>
        <v>5</v>
      </c>
      <c r="V32" s="68">
        <f t="shared" si="37"/>
        <v>2</v>
      </c>
      <c r="W32" s="70">
        <f t="shared" si="37"/>
        <v>7</v>
      </c>
      <c r="X32" s="71">
        <f t="shared" si="37"/>
        <v>0.7142857142857143</v>
      </c>
      <c r="Y32" s="71">
        <f t="shared" si="37"/>
        <v>0.5</v>
      </c>
      <c r="Z32" s="69">
        <f t="shared" si="37"/>
        <v>10000</v>
      </c>
      <c r="AA32" s="69">
        <f t="shared" ca="1" si="37"/>
        <v>10025.240391701296</v>
      </c>
      <c r="AB32" s="69">
        <f t="shared" ca="1" si="27"/>
        <v>25.240391701296176</v>
      </c>
      <c r="AC32" s="69">
        <f t="shared" ca="1" si="28"/>
        <v>94.182003679935534</v>
      </c>
      <c r="AD32" s="73">
        <f t="shared" si="35"/>
        <v>17.599999999999966</v>
      </c>
      <c r="AE32" s="69">
        <f t="shared" si="39"/>
        <v>0.70000000000000007</v>
      </c>
      <c r="AF32" s="69">
        <f t="shared" si="39"/>
        <v>7.0000000000000009</v>
      </c>
      <c r="AG32" s="78">
        <f t="shared" si="39"/>
        <v>200</v>
      </c>
      <c r="AH32" s="60">
        <f t="shared" si="39"/>
        <v>50</v>
      </c>
      <c r="AI32" s="60">
        <f t="shared" si="39"/>
        <v>350.00000000000006</v>
      </c>
      <c r="AJ32" s="60">
        <f t="shared" si="39"/>
        <v>10350</v>
      </c>
      <c r="AK32" s="60">
        <f t="shared" si="39"/>
        <v>289.75960829870417</v>
      </c>
      <c r="AL32" s="60">
        <f t="shared" si="39"/>
        <v>5.7951921659740835</v>
      </c>
      <c r="AM32" s="60">
        <f t="shared" ca="1" si="39"/>
        <v>-126.04566705389851</v>
      </c>
      <c r="AN32" s="60">
        <f t="shared" ca="1" si="39"/>
        <v>-126.04566705389851</v>
      </c>
      <c r="AO32" s="60">
        <f t="shared" ca="1" si="39"/>
        <v>126.04566705389851</v>
      </c>
      <c r="AP32" s="63">
        <f t="shared" si="3"/>
        <v>35</v>
      </c>
      <c r="AQ32" s="62">
        <f t="shared" si="4"/>
        <v>1.3690450094303463</v>
      </c>
      <c r="AR32" s="62">
        <f t="shared" si="5"/>
        <v>68.452250471517317</v>
      </c>
      <c r="AS32" s="62">
        <f t="shared" si="6"/>
        <v>136.90450094303463</v>
      </c>
      <c r="AT32" s="62">
        <f t="shared" si="7"/>
        <v>-68.452250471517317</v>
      </c>
      <c r="AU32" s="62">
        <f t="shared" si="8"/>
        <v>342.26125235758661</v>
      </c>
      <c r="AV32" s="62">
        <f t="shared" si="9"/>
        <v>-136.90450094303463</v>
      </c>
      <c r="AW32" s="63">
        <f t="shared" si="30"/>
        <v>205.35675141455198</v>
      </c>
      <c r="AX32" s="61" t="str">
        <f t="shared" ca="1" si="11"/>
        <v>VINTO</v>
      </c>
      <c r="AY32" s="69">
        <f t="shared" ca="1" si="31"/>
        <v>10223.954332946101</v>
      </c>
      <c r="AZ32" s="51">
        <f t="shared" si="12"/>
        <v>479.16575330062119</v>
      </c>
      <c r="BA32" s="55">
        <f t="shared" ca="1" si="13"/>
        <v>4.7795936514127432E-2</v>
      </c>
      <c r="BB32" s="55">
        <f t="shared" ca="1" si="32"/>
        <v>8.1360366290989941</v>
      </c>
      <c r="BC32" s="64">
        <f t="shared" ca="1" si="14"/>
        <v>230.59714311584816</v>
      </c>
      <c r="BE32" s="52" t="str">
        <f t="shared" ca="1" si="15"/>
        <v/>
      </c>
      <c r="BF32" s="52">
        <f t="shared" ca="1" si="16"/>
        <v>17.599999999999966</v>
      </c>
      <c r="BG32" s="52">
        <f t="shared" ca="1" si="17"/>
        <v>17.599999999999966</v>
      </c>
      <c r="BH32" s="52">
        <f t="shared" ca="1" si="18"/>
        <v>17.599999999999966</v>
      </c>
    </row>
    <row r="33" spans="19:60">
      <c r="S33" s="68">
        <f t="shared" si="38"/>
        <v>7</v>
      </c>
      <c r="T33" s="69">
        <f t="shared" si="38"/>
        <v>2</v>
      </c>
      <c r="U33" s="70">
        <f t="shared" si="0"/>
        <v>5</v>
      </c>
      <c r="V33" s="68">
        <f t="shared" si="37"/>
        <v>2</v>
      </c>
      <c r="W33" s="70">
        <f t="shared" si="37"/>
        <v>7</v>
      </c>
      <c r="X33" s="71">
        <f t="shared" si="37"/>
        <v>0.7142857142857143</v>
      </c>
      <c r="Y33" s="71">
        <f t="shared" si="37"/>
        <v>0.5</v>
      </c>
      <c r="Z33" s="69">
        <f t="shared" si="37"/>
        <v>10000</v>
      </c>
      <c r="AA33" s="69">
        <f t="shared" ca="1" si="37"/>
        <v>10025.240391701296</v>
      </c>
      <c r="AB33" s="69">
        <f t="shared" ca="1" si="27"/>
        <v>25.240391701296176</v>
      </c>
      <c r="AC33" s="69">
        <f t="shared" ca="1" si="28"/>
        <v>94.182003679935534</v>
      </c>
      <c r="AD33" s="73">
        <f t="shared" si="35"/>
        <v>17.499999999999964</v>
      </c>
      <c r="AE33" s="69">
        <f t="shared" si="39"/>
        <v>0.70000000000000007</v>
      </c>
      <c r="AF33" s="69">
        <f t="shared" si="39"/>
        <v>7.0000000000000009</v>
      </c>
      <c r="AG33" s="78">
        <f t="shared" si="39"/>
        <v>200</v>
      </c>
      <c r="AH33" s="60">
        <f t="shared" si="39"/>
        <v>50</v>
      </c>
      <c r="AI33" s="60">
        <f t="shared" si="39"/>
        <v>350.00000000000006</v>
      </c>
      <c r="AJ33" s="60">
        <f t="shared" si="39"/>
        <v>10350</v>
      </c>
      <c r="AK33" s="60">
        <f t="shared" si="39"/>
        <v>289.75960829870417</v>
      </c>
      <c r="AL33" s="60">
        <f t="shared" si="39"/>
        <v>5.7951921659740835</v>
      </c>
      <c r="AM33" s="60">
        <f t="shared" ca="1" si="39"/>
        <v>-126.04566705389851</v>
      </c>
      <c r="AN33" s="60">
        <f t="shared" ca="1" si="39"/>
        <v>-126.04566705389851</v>
      </c>
      <c r="AO33" s="60">
        <f t="shared" ca="1" si="39"/>
        <v>126.04566705389851</v>
      </c>
      <c r="AP33" s="63">
        <f t="shared" si="3"/>
        <v>35</v>
      </c>
      <c r="AQ33" s="62">
        <f t="shared" si="4"/>
        <v>1.3711538380556627</v>
      </c>
      <c r="AR33" s="62">
        <f t="shared" si="5"/>
        <v>68.557691902783134</v>
      </c>
      <c r="AS33" s="62">
        <f t="shared" si="6"/>
        <v>137.11538380556627</v>
      </c>
      <c r="AT33" s="62">
        <f t="shared" si="7"/>
        <v>-68.557691902783134</v>
      </c>
      <c r="AU33" s="62">
        <f t="shared" si="8"/>
        <v>342.78845951391565</v>
      </c>
      <c r="AV33" s="62">
        <f t="shared" si="9"/>
        <v>-137.11538380556627</v>
      </c>
      <c r="AW33" s="63">
        <f t="shared" si="30"/>
        <v>205.67307570834939</v>
      </c>
      <c r="AX33" s="61" t="str">
        <f t="shared" ca="1" si="11"/>
        <v>VINTO</v>
      </c>
      <c r="AY33" s="69">
        <f t="shared" ca="1" si="31"/>
        <v>10223.954332946101</v>
      </c>
      <c r="AZ33" s="51">
        <f t="shared" si="12"/>
        <v>479.90384331948195</v>
      </c>
      <c r="BA33" s="55">
        <f t="shared" ca="1" si="13"/>
        <v>4.7869559688238222E-2</v>
      </c>
      <c r="BB33" s="55">
        <f t="shared" ca="1" si="32"/>
        <v>8.1485690928396881</v>
      </c>
      <c r="BC33" s="64">
        <f t="shared" ca="1" si="14"/>
        <v>230.91346740964556</v>
      </c>
      <c r="BE33" s="52" t="str">
        <f t="shared" ca="1" si="15"/>
        <v/>
      </c>
      <c r="BF33" s="52">
        <f t="shared" ca="1" si="16"/>
        <v>17.499999999999964</v>
      </c>
      <c r="BG33" s="52">
        <f t="shared" ca="1" si="17"/>
        <v>17.499999999999964</v>
      </c>
      <c r="BH33" s="52">
        <f t="shared" ca="1" si="18"/>
        <v>17.499999999999964</v>
      </c>
    </row>
    <row r="34" spans="19:60">
      <c r="S34" s="68">
        <f t="shared" si="38"/>
        <v>7</v>
      </c>
      <c r="T34" s="69">
        <f t="shared" si="38"/>
        <v>2</v>
      </c>
      <c r="U34" s="70">
        <f t="shared" si="0"/>
        <v>5</v>
      </c>
      <c r="V34" s="68">
        <f t="shared" si="37"/>
        <v>2</v>
      </c>
      <c r="W34" s="70">
        <f t="shared" si="37"/>
        <v>7</v>
      </c>
      <c r="X34" s="71">
        <f t="shared" si="37"/>
        <v>0.7142857142857143</v>
      </c>
      <c r="Y34" s="71">
        <f t="shared" si="37"/>
        <v>0.5</v>
      </c>
      <c r="Z34" s="69">
        <f t="shared" si="37"/>
        <v>10000</v>
      </c>
      <c r="AA34" s="69">
        <f t="shared" ca="1" si="37"/>
        <v>10025.240391701296</v>
      </c>
      <c r="AB34" s="69">
        <f t="shared" ca="1" si="27"/>
        <v>25.240391701296176</v>
      </c>
      <c r="AC34" s="69">
        <f t="shared" ca="1" si="28"/>
        <v>94.182003679935534</v>
      </c>
      <c r="AD34" s="73">
        <f t="shared" si="35"/>
        <v>17.399999999999963</v>
      </c>
      <c r="AE34" s="69">
        <f t="shared" si="39"/>
        <v>0.70000000000000007</v>
      </c>
      <c r="AF34" s="69">
        <f t="shared" si="39"/>
        <v>7.0000000000000009</v>
      </c>
      <c r="AG34" s="78">
        <f t="shared" si="39"/>
        <v>200</v>
      </c>
      <c r="AH34" s="60">
        <f t="shared" si="39"/>
        <v>50</v>
      </c>
      <c r="AI34" s="60">
        <f t="shared" si="39"/>
        <v>350.00000000000006</v>
      </c>
      <c r="AJ34" s="60">
        <f t="shared" si="39"/>
        <v>10350</v>
      </c>
      <c r="AK34" s="60">
        <f t="shared" si="39"/>
        <v>289.75960829870417</v>
      </c>
      <c r="AL34" s="60">
        <f t="shared" si="39"/>
        <v>5.7951921659740835</v>
      </c>
      <c r="AM34" s="60">
        <f t="shared" ca="1" si="39"/>
        <v>-126.04566705389851</v>
      </c>
      <c r="AN34" s="60">
        <f t="shared" ca="1" si="39"/>
        <v>-126.04566705389851</v>
      </c>
      <c r="AO34" s="60">
        <f t="shared" ca="1" si="39"/>
        <v>126.04566705389851</v>
      </c>
      <c r="AP34" s="63">
        <f t="shared" si="3"/>
        <v>35</v>
      </c>
      <c r="AQ34" s="62">
        <f t="shared" si="4"/>
        <v>1.3732869060904653</v>
      </c>
      <c r="AR34" s="62">
        <f t="shared" si="5"/>
        <v>68.664345304523266</v>
      </c>
      <c r="AS34" s="62">
        <f t="shared" si="6"/>
        <v>137.32869060904653</v>
      </c>
      <c r="AT34" s="62">
        <f t="shared" si="7"/>
        <v>-68.664345304523266</v>
      </c>
      <c r="AU34" s="62">
        <f t="shared" si="8"/>
        <v>343.32172652261636</v>
      </c>
      <c r="AV34" s="62">
        <f t="shared" si="9"/>
        <v>-137.32869060904653</v>
      </c>
      <c r="AW34" s="63">
        <f t="shared" si="30"/>
        <v>205.99303591356983</v>
      </c>
      <c r="AX34" s="61" t="str">
        <f t="shared" ca="1" si="11"/>
        <v>VINTO</v>
      </c>
      <c r="AY34" s="69">
        <f t="shared" ca="1" si="31"/>
        <v>10223.954332946101</v>
      </c>
      <c r="AZ34" s="51">
        <f t="shared" si="12"/>
        <v>480.65041713166283</v>
      </c>
      <c r="BA34" s="55">
        <f t="shared" ca="1" si="13"/>
        <v>4.7944029105729591E-2</v>
      </c>
      <c r="BB34" s="55">
        <f t="shared" ca="1" si="32"/>
        <v>8.16124560788775</v>
      </c>
      <c r="BC34" s="64">
        <f t="shared" ca="1" si="14"/>
        <v>231.233427614866</v>
      </c>
      <c r="BE34" s="52" t="str">
        <f t="shared" ca="1" si="15"/>
        <v/>
      </c>
      <c r="BF34" s="52">
        <f t="shared" ca="1" si="16"/>
        <v>17.399999999999963</v>
      </c>
      <c r="BG34" s="52">
        <f t="shared" ca="1" si="17"/>
        <v>17.399999999999963</v>
      </c>
      <c r="BH34" s="52">
        <f t="shared" ca="1" si="18"/>
        <v>17.399999999999963</v>
      </c>
    </row>
    <row r="35" spans="19:60">
      <c r="S35" s="68">
        <f t="shared" si="38"/>
        <v>7</v>
      </c>
      <c r="T35" s="69">
        <f t="shared" si="38"/>
        <v>2</v>
      </c>
      <c r="U35" s="70">
        <f t="shared" si="0"/>
        <v>5</v>
      </c>
      <c r="V35" s="68">
        <f t="shared" si="37"/>
        <v>2</v>
      </c>
      <c r="W35" s="70">
        <f t="shared" si="37"/>
        <v>7</v>
      </c>
      <c r="X35" s="71">
        <f t="shared" si="37"/>
        <v>0.7142857142857143</v>
      </c>
      <c r="Y35" s="71">
        <f t="shared" si="37"/>
        <v>0.5</v>
      </c>
      <c r="Z35" s="69">
        <f t="shared" si="37"/>
        <v>10000</v>
      </c>
      <c r="AA35" s="69">
        <f t="shared" ca="1" si="37"/>
        <v>10025.240391701296</v>
      </c>
      <c r="AB35" s="69">
        <f t="shared" ca="1" si="27"/>
        <v>25.240391701296176</v>
      </c>
      <c r="AC35" s="69">
        <f t="shared" ca="1" si="28"/>
        <v>94.182003679935534</v>
      </c>
      <c r="AD35" s="73">
        <f t="shared" si="35"/>
        <v>17.299999999999962</v>
      </c>
      <c r="AE35" s="69">
        <f t="shared" si="39"/>
        <v>0.70000000000000007</v>
      </c>
      <c r="AF35" s="69">
        <f t="shared" si="39"/>
        <v>7.0000000000000009</v>
      </c>
      <c r="AG35" s="78">
        <f t="shared" si="39"/>
        <v>200</v>
      </c>
      <c r="AH35" s="60">
        <f t="shared" si="39"/>
        <v>50</v>
      </c>
      <c r="AI35" s="60">
        <f t="shared" si="39"/>
        <v>350.00000000000006</v>
      </c>
      <c r="AJ35" s="60">
        <f t="shared" si="39"/>
        <v>10350</v>
      </c>
      <c r="AK35" s="60">
        <f t="shared" si="39"/>
        <v>289.75960829870417</v>
      </c>
      <c r="AL35" s="60">
        <f t="shared" si="39"/>
        <v>5.7951921659740835</v>
      </c>
      <c r="AM35" s="60">
        <f t="shared" ca="1" si="39"/>
        <v>-126.04566705389851</v>
      </c>
      <c r="AN35" s="60">
        <f t="shared" ca="1" si="39"/>
        <v>-126.04566705389851</v>
      </c>
      <c r="AO35" s="60">
        <f t="shared" ca="1" si="39"/>
        <v>126.04566705389851</v>
      </c>
      <c r="AP35" s="63">
        <f t="shared" si="3"/>
        <v>35</v>
      </c>
      <c r="AQ35" s="62">
        <f t="shared" si="4"/>
        <v>1.3754446338713351</v>
      </c>
      <c r="AR35" s="62">
        <f t="shared" si="5"/>
        <v>68.772231693566752</v>
      </c>
      <c r="AS35" s="62">
        <f t="shared" si="6"/>
        <v>137.5444633871335</v>
      </c>
      <c r="AT35" s="62">
        <f t="shared" si="7"/>
        <v>-68.772231693566752</v>
      </c>
      <c r="AU35" s="62">
        <f t="shared" si="8"/>
        <v>343.86115846783377</v>
      </c>
      <c r="AV35" s="62">
        <f t="shared" si="9"/>
        <v>-137.5444633871335</v>
      </c>
      <c r="AW35" s="63">
        <f t="shared" si="30"/>
        <v>206.31669508070027</v>
      </c>
      <c r="AX35" s="61" t="str">
        <f t="shared" ca="1" si="11"/>
        <v>VINTO</v>
      </c>
      <c r="AY35" s="69">
        <f t="shared" ca="1" si="31"/>
        <v>10223.954332946101</v>
      </c>
      <c r="AZ35" s="51">
        <f t="shared" si="12"/>
        <v>481.40562185496725</v>
      </c>
      <c r="BA35" s="55">
        <f t="shared" ca="1" si="13"/>
        <v>4.8019359441342245E-2</v>
      </c>
      <c r="BB35" s="55">
        <f t="shared" ca="1" si="32"/>
        <v>8.174068672242722</v>
      </c>
      <c r="BC35" s="64">
        <f t="shared" ca="1" si="14"/>
        <v>231.55708678199645</v>
      </c>
      <c r="BE35" s="52" t="str">
        <f t="shared" ca="1" si="15"/>
        <v/>
      </c>
      <c r="BF35" s="52">
        <f t="shared" ca="1" si="16"/>
        <v>17.299999999999962</v>
      </c>
      <c r="BG35" s="52">
        <f t="shared" ca="1" si="17"/>
        <v>17.299999999999962</v>
      </c>
      <c r="BH35" s="52">
        <f t="shared" ca="1" si="18"/>
        <v>17.299999999999962</v>
      </c>
    </row>
    <row r="36" spans="19:60">
      <c r="S36" s="68">
        <f t="shared" si="38"/>
        <v>7</v>
      </c>
      <c r="T36" s="69">
        <f t="shared" si="38"/>
        <v>2</v>
      </c>
      <c r="U36" s="70">
        <f t="shared" si="0"/>
        <v>5</v>
      </c>
      <c r="V36" s="68">
        <f t="shared" si="37"/>
        <v>2</v>
      </c>
      <c r="W36" s="70">
        <f t="shared" si="37"/>
        <v>7</v>
      </c>
      <c r="X36" s="71">
        <f t="shared" si="37"/>
        <v>0.7142857142857143</v>
      </c>
      <c r="Y36" s="71">
        <f t="shared" si="37"/>
        <v>0.5</v>
      </c>
      <c r="Z36" s="69">
        <f t="shared" si="37"/>
        <v>10000</v>
      </c>
      <c r="AA36" s="69">
        <f t="shared" ca="1" si="37"/>
        <v>10025.240391701296</v>
      </c>
      <c r="AB36" s="69">
        <f t="shared" ca="1" si="27"/>
        <v>25.240391701296176</v>
      </c>
      <c r="AC36" s="69">
        <f t="shared" ca="1" si="28"/>
        <v>94.182003679935534</v>
      </c>
      <c r="AD36" s="73">
        <f t="shared" si="35"/>
        <v>17.19999999999996</v>
      </c>
      <c r="AE36" s="69">
        <f t="shared" si="39"/>
        <v>0.70000000000000007</v>
      </c>
      <c r="AF36" s="69">
        <f t="shared" si="39"/>
        <v>7.0000000000000009</v>
      </c>
      <c r="AG36" s="78">
        <f t="shared" si="39"/>
        <v>200</v>
      </c>
      <c r="AH36" s="60">
        <f t="shared" si="39"/>
        <v>50</v>
      </c>
      <c r="AI36" s="60">
        <f t="shared" si="39"/>
        <v>350.00000000000006</v>
      </c>
      <c r="AJ36" s="60">
        <f t="shared" si="39"/>
        <v>10350</v>
      </c>
      <c r="AK36" s="60">
        <f t="shared" si="39"/>
        <v>289.75960829870417</v>
      </c>
      <c r="AL36" s="60">
        <f t="shared" si="39"/>
        <v>5.7951921659740835</v>
      </c>
      <c r="AM36" s="60">
        <f t="shared" ca="1" si="39"/>
        <v>-126.04566705389851</v>
      </c>
      <c r="AN36" s="60">
        <f t="shared" ca="1" si="39"/>
        <v>-126.04566705389851</v>
      </c>
      <c r="AO36" s="60">
        <f t="shared" ca="1" si="39"/>
        <v>126.04566705389851</v>
      </c>
      <c r="AP36" s="63">
        <f t="shared" si="3"/>
        <v>35</v>
      </c>
      <c r="AQ36" s="62">
        <f t="shared" si="4"/>
        <v>1.3776274515101221</v>
      </c>
      <c r="AR36" s="62">
        <f t="shared" si="5"/>
        <v>68.881372575506106</v>
      </c>
      <c r="AS36" s="62">
        <f t="shared" si="6"/>
        <v>137.76274515101221</v>
      </c>
      <c r="AT36" s="62">
        <f t="shared" si="7"/>
        <v>-68.881372575506106</v>
      </c>
      <c r="AU36" s="62">
        <f t="shared" si="8"/>
        <v>344.40686287753056</v>
      </c>
      <c r="AV36" s="62">
        <f t="shared" si="9"/>
        <v>-137.76274515101221</v>
      </c>
      <c r="AW36" s="63">
        <f t="shared" si="30"/>
        <v>206.64411772651835</v>
      </c>
      <c r="AX36" s="61" t="str">
        <f t="shared" ca="1" si="11"/>
        <v>VINTO</v>
      </c>
      <c r="AY36" s="69">
        <f t="shared" ca="1" si="31"/>
        <v>10223.954332946101</v>
      </c>
      <c r="AZ36" s="51">
        <f t="shared" si="12"/>
        <v>482.16960802854271</v>
      </c>
      <c r="BA36" s="55">
        <f t="shared" ca="1" si="13"/>
        <v>4.8095565711089937E-2</v>
      </c>
      <c r="BB36" s="55">
        <f t="shared" ca="1" si="32"/>
        <v>8.1870408419971756</v>
      </c>
      <c r="BC36" s="64">
        <f t="shared" ca="1" si="14"/>
        <v>231.88450942781452</v>
      </c>
      <c r="BE36" s="52" t="str">
        <f t="shared" ca="1" si="15"/>
        <v/>
      </c>
      <c r="BF36" s="52">
        <f t="shared" ca="1" si="16"/>
        <v>17.19999999999996</v>
      </c>
      <c r="BG36" s="52">
        <f t="shared" ca="1" si="17"/>
        <v>17.19999999999996</v>
      </c>
      <c r="BH36" s="52">
        <f t="shared" ca="1" si="18"/>
        <v>17.19999999999996</v>
      </c>
    </row>
    <row r="37" spans="19:60">
      <c r="S37" s="68">
        <f t="shared" si="38"/>
        <v>7</v>
      </c>
      <c r="T37" s="69">
        <f t="shared" si="38"/>
        <v>2</v>
      </c>
      <c r="U37" s="70">
        <f t="shared" si="0"/>
        <v>5</v>
      </c>
      <c r="V37" s="68">
        <f t="shared" si="37"/>
        <v>2</v>
      </c>
      <c r="W37" s="70">
        <f t="shared" si="37"/>
        <v>7</v>
      </c>
      <c r="X37" s="71">
        <f t="shared" si="37"/>
        <v>0.7142857142857143</v>
      </c>
      <c r="Y37" s="71">
        <f t="shared" si="37"/>
        <v>0.5</v>
      </c>
      <c r="Z37" s="69">
        <f t="shared" si="37"/>
        <v>10000</v>
      </c>
      <c r="AA37" s="69">
        <f t="shared" ca="1" si="37"/>
        <v>10025.240391701296</v>
      </c>
      <c r="AB37" s="69">
        <f t="shared" ca="1" si="27"/>
        <v>25.240391701296176</v>
      </c>
      <c r="AC37" s="69">
        <f t="shared" ca="1" si="28"/>
        <v>94.182003679935534</v>
      </c>
      <c r="AD37" s="73">
        <f t="shared" si="35"/>
        <v>17.099999999999959</v>
      </c>
      <c r="AE37" s="69">
        <f t="shared" si="39"/>
        <v>0.70000000000000007</v>
      </c>
      <c r="AF37" s="69">
        <f t="shared" si="39"/>
        <v>7.0000000000000009</v>
      </c>
      <c r="AG37" s="78">
        <f t="shared" si="39"/>
        <v>200</v>
      </c>
      <c r="AH37" s="60">
        <f t="shared" si="39"/>
        <v>50</v>
      </c>
      <c r="AI37" s="60">
        <f t="shared" si="39"/>
        <v>350.00000000000006</v>
      </c>
      <c r="AJ37" s="60">
        <f t="shared" si="39"/>
        <v>10350</v>
      </c>
      <c r="AK37" s="60">
        <f t="shared" si="39"/>
        <v>289.75960829870417</v>
      </c>
      <c r="AL37" s="60">
        <f t="shared" si="39"/>
        <v>5.7951921659740835</v>
      </c>
      <c r="AM37" s="60">
        <f t="shared" ca="1" si="39"/>
        <v>-126.04566705389851</v>
      </c>
      <c r="AN37" s="60">
        <f t="shared" ca="1" si="39"/>
        <v>-126.04566705389851</v>
      </c>
      <c r="AO37" s="60">
        <f t="shared" ca="1" si="39"/>
        <v>126.04566705389851</v>
      </c>
      <c r="AP37" s="63">
        <f t="shared" si="3"/>
        <v>35</v>
      </c>
      <c r="AQ37" s="62">
        <f t="shared" si="4"/>
        <v>1.3798357991797718</v>
      </c>
      <c r="AR37" s="62">
        <f t="shared" si="5"/>
        <v>68.991789958988591</v>
      </c>
      <c r="AS37" s="62">
        <f t="shared" si="6"/>
        <v>137.98357991797718</v>
      </c>
      <c r="AT37" s="62">
        <f t="shared" si="7"/>
        <v>-68.991789958988591</v>
      </c>
      <c r="AU37" s="62">
        <f t="shared" si="8"/>
        <v>344.95894979494295</v>
      </c>
      <c r="AV37" s="62">
        <f t="shared" si="9"/>
        <v>-137.98357991797718</v>
      </c>
      <c r="AW37" s="63">
        <f t="shared" si="30"/>
        <v>206.97536987696577</v>
      </c>
      <c r="AX37" s="61" t="str">
        <f t="shared" ca="1" si="11"/>
        <v>VINTO</v>
      </c>
      <c r="AY37" s="69">
        <f t="shared" ca="1" si="31"/>
        <v>10223.954332946101</v>
      </c>
      <c r="AZ37" s="51">
        <f t="shared" si="12"/>
        <v>482.94252971292013</v>
      </c>
      <c r="BA37" s="55">
        <f t="shared" ca="1" si="13"/>
        <v>4.8172663282238182E-2</v>
      </c>
      <c r="BB37" s="55">
        <f t="shared" ca="1" si="32"/>
        <v>8.2001647330353009</v>
      </c>
      <c r="BC37" s="64">
        <f t="shared" ca="1" si="14"/>
        <v>232.21576157826195</v>
      </c>
      <c r="BE37" s="52" t="str">
        <f t="shared" ca="1" si="15"/>
        <v/>
      </c>
      <c r="BF37" s="52">
        <f t="shared" ca="1" si="16"/>
        <v>17.099999999999959</v>
      </c>
      <c r="BG37" s="52">
        <f t="shared" ca="1" si="17"/>
        <v>17.099999999999959</v>
      </c>
      <c r="BH37" s="52">
        <f t="shared" ca="1" si="18"/>
        <v>17.099999999999959</v>
      </c>
    </row>
    <row r="38" spans="19:60">
      <c r="S38" s="68">
        <f t="shared" si="38"/>
        <v>7</v>
      </c>
      <c r="T38" s="69">
        <f t="shared" si="38"/>
        <v>2</v>
      </c>
      <c r="U38" s="70">
        <f t="shared" si="0"/>
        <v>5</v>
      </c>
      <c r="V38" s="68">
        <f t="shared" si="37"/>
        <v>2</v>
      </c>
      <c r="W38" s="70">
        <f t="shared" si="37"/>
        <v>7</v>
      </c>
      <c r="X38" s="71">
        <f t="shared" si="37"/>
        <v>0.7142857142857143</v>
      </c>
      <c r="Y38" s="71">
        <f t="shared" si="37"/>
        <v>0.5</v>
      </c>
      <c r="Z38" s="69">
        <f t="shared" si="37"/>
        <v>10000</v>
      </c>
      <c r="AA38" s="69">
        <f t="shared" ca="1" si="37"/>
        <v>10025.240391701296</v>
      </c>
      <c r="AB38" s="69">
        <f t="shared" ca="1" si="27"/>
        <v>25.240391701296176</v>
      </c>
      <c r="AC38" s="69">
        <f t="shared" ca="1" si="28"/>
        <v>94.182003679935534</v>
      </c>
      <c r="AD38" s="73">
        <f t="shared" si="35"/>
        <v>16.999999999999957</v>
      </c>
      <c r="AE38" s="69">
        <f t="shared" si="39"/>
        <v>0.70000000000000007</v>
      </c>
      <c r="AF38" s="69">
        <f t="shared" si="39"/>
        <v>7.0000000000000009</v>
      </c>
      <c r="AG38" s="78">
        <f t="shared" si="39"/>
        <v>200</v>
      </c>
      <c r="AH38" s="60">
        <f t="shared" si="39"/>
        <v>50</v>
      </c>
      <c r="AI38" s="60">
        <f t="shared" si="39"/>
        <v>350.00000000000006</v>
      </c>
      <c r="AJ38" s="60">
        <f t="shared" si="39"/>
        <v>10350</v>
      </c>
      <c r="AK38" s="60">
        <f t="shared" si="39"/>
        <v>289.75960829870417</v>
      </c>
      <c r="AL38" s="60">
        <f t="shared" si="39"/>
        <v>5.7951921659740835</v>
      </c>
      <c r="AM38" s="60">
        <f t="shared" ca="1" si="39"/>
        <v>-126.04566705389851</v>
      </c>
      <c r="AN38" s="60">
        <f t="shared" ca="1" si="39"/>
        <v>-126.04566705389851</v>
      </c>
      <c r="AO38" s="60">
        <f t="shared" ca="1" si="39"/>
        <v>126.04566705389851</v>
      </c>
      <c r="AP38" s="63">
        <f t="shared" si="3"/>
        <v>35</v>
      </c>
      <c r="AQ38" s="62">
        <f t="shared" si="4"/>
        <v>1.3820701274102412</v>
      </c>
      <c r="AR38" s="62">
        <f t="shared" si="5"/>
        <v>69.103506370512065</v>
      </c>
      <c r="AS38" s="62">
        <f t="shared" si="6"/>
        <v>138.20701274102413</v>
      </c>
      <c r="AT38" s="62">
        <f t="shared" si="7"/>
        <v>-69.103506370512065</v>
      </c>
      <c r="AU38" s="62">
        <f t="shared" si="8"/>
        <v>345.5175318525603</v>
      </c>
      <c r="AV38" s="62">
        <f t="shared" si="9"/>
        <v>-138.20701274102413</v>
      </c>
      <c r="AW38" s="63">
        <f t="shared" si="30"/>
        <v>207.31051911153617</v>
      </c>
      <c r="AX38" s="61" t="str">
        <f t="shared" ca="1" si="11"/>
        <v>VINTO</v>
      </c>
      <c r="AY38" s="69">
        <f t="shared" ca="1" si="31"/>
        <v>10223.954332946101</v>
      </c>
      <c r="AZ38" s="51">
        <f t="shared" si="12"/>
        <v>483.72454459358448</v>
      </c>
      <c r="BA38" s="55">
        <f t="shared" ca="1" si="13"/>
        <v>4.8250667883635238E-2</v>
      </c>
      <c r="BB38" s="55">
        <f t="shared" ca="1" si="32"/>
        <v>8.2134430227915249</v>
      </c>
      <c r="BC38" s="64">
        <f t="shared" ca="1" si="14"/>
        <v>232.55091081283234</v>
      </c>
      <c r="BE38" s="52" t="str">
        <f t="shared" ca="1" si="15"/>
        <v/>
      </c>
      <c r="BF38" s="52">
        <f t="shared" ca="1" si="16"/>
        <v>16.999999999999957</v>
      </c>
      <c r="BG38" s="52">
        <f t="shared" ca="1" si="17"/>
        <v>16.999999999999957</v>
      </c>
      <c r="BH38" s="52">
        <f t="shared" ca="1" si="18"/>
        <v>16.999999999999957</v>
      </c>
    </row>
    <row r="39" spans="19:60">
      <c r="S39" s="68">
        <f t="shared" si="38"/>
        <v>7</v>
      </c>
      <c r="T39" s="69">
        <f t="shared" si="38"/>
        <v>2</v>
      </c>
      <c r="U39" s="70">
        <f t="shared" si="0"/>
        <v>5</v>
      </c>
      <c r="V39" s="68">
        <f t="shared" si="37"/>
        <v>2</v>
      </c>
      <c r="W39" s="70">
        <f t="shared" si="37"/>
        <v>7</v>
      </c>
      <c r="X39" s="71">
        <f t="shared" si="37"/>
        <v>0.7142857142857143</v>
      </c>
      <c r="Y39" s="71">
        <f t="shared" si="37"/>
        <v>0.5</v>
      </c>
      <c r="Z39" s="69">
        <f t="shared" si="37"/>
        <v>10000</v>
      </c>
      <c r="AA39" s="69">
        <f t="shared" ca="1" si="37"/>
        <v>10025.240391701296</v>
      </c>
      <c r="AB39" s="69">
        <f t="shared" ca="1" si="27"/>
        <v>25.240391701296176</v>
      </c>
      <c r="AC39" s="69">
        <f t="shared" ca="1" si="28"/>
        <v>94.182003679935534</v>
      </c>
      <c r="AD39" s="73">
        <f t="shared" si="35"/>
        <v>16.899999999999956</v>
      </c>
      <c r="AE39" s="69">
        <f t="shared" si="39"/>
        <v>0.70000000000000007</v>
      </c>
      <c r="AF39" s="69">
        <f t="shared" si="39"/>
        <v>7.0000000000000009</v>
      </c>
      <c r="AG39" s="78">
        <f t="shared" si="39"/>
        <v>200</v>
      </c>
      <c r="AH39" s="60">
        <f t="shared" si="39"/>
        <v>50</v>
      </c>
      <c r="AI39" s="60">
        <f t="shared" si="39"/>
        <v>350.00000000000006</v>
      </c>
      <c r="AJ39" s="60">
        <f t="shared" si="39"/>
        <v>10350</v>
      </c>
      <c r="AK39" s="60">
        <f t="shared" si="39"/>
        <v>289.75960829870417</v>
      </c>
      <c r="AL39" s="60">
        <f t="shared" si="39"/>
        <v>5.7951921659740835</v>
      </c>
      <c r="AM39" s="60">
        <f t="shared" ca="1" si="39"/>
        <v>-126.04566705389851</v>
      </c>
      <c r="AN39" s="60">
        <f t="shared" ca="1" si="39"/>
        <v>-126.04566705389851</v>
      </c>
      <c r="AO39" s="60">
        <f t="shared" ca="1" si="39"/>
        <v>126.04566705389851</v>
      </c>
      <c r="AP39" s="63">
        <f t="shared" si="3"/>
        <v>35</v>
      </c>
      <c r="AQ39" s="62">
        <f t="shared" si="4"/>
        <v>1.3843308973949173</v>
      </c>
      <c r="AR39" s="62">
        <f t="shared" si="5"/>
        <v>69.21654486974586</v>
      </c>
      <c r="AS39" s="62">
        <f t="shared" si="6"/>
        <v>138.43308973949172</v>
      </c>
      <c r="AT39" s="62">
        <f t="shared" si="7"/>
        <v>-69.21654486974586</v>
      </c>
      <c r="AU39" s="62">
        <f t="shared" si="8"/>
        <v>346.0827243487293</v>
      </c>
      <c r="AV39" s="62">
        <f t="shared" si="9"/>
        <v>-138.43308973949172</v>
      </c>
      <c r="AW39" s="63">
        <f t="shared" si="30"/>
        <v>207.64963460923758</v>
      </c>
      <c r="AX39" s="61" t="str">
        <f t="shared" ca="1" si="11"/>
        <v>VINTO</v>
      </c>
      <c r="AY39" s="69">
        <f t="shared" ca="1" si="31"/>
        <v>10223.954332946101</v>
      </c>
      <c r="AZ39" s="51">
        <f t="shared" si="12"/>
        <v>484.51581408822102</v>
      </c>
      <c r="BA39" s="55">
        <f t="shared" ca="1" si="13"/>
        <v>4.832959561640976E-2</v>
      </c>
      <c r="BB39" s="55">
        <f t="shared" ca="1" si="32"/>
        <v>8.2268784520714906</v>
      </c>
      <c r="BC39" s="64">
        <f t="shared" ca="1" si="14"/>
        <v>232.89002631053376</v>
      </c>
      <c r="BE39" s="52" t="str">
        <f t="shared" ca="1" si="15"/>
        <v/>
      </c>
      <c r="BF39" s="52">
        <f t="shared" ca="1" si="16"/>
        <v>16.899999999999956</v>
      </c>
      <c r="BG39" s="52">
        <f t="shared" ca="1" si="17"/>
        <v>16.899999999999956</v>
      </c>
      <c r="BH39" s="52">
        <f t="shared" ca="1" si="18"/>
        <v>16.899999999999956</v>
      </c>
    </row>
    <row r="40" spans="19:60">
      <c r="S40" s="68">
        <f t="shared" si="38"/>
        <v>7</v>
      </c>
      <c r="T40" s="69">
        <f t="shared" si="38"/>
        <v>2</v>
      </c>
      <c r="U40" s="70">
        <f t="shared" ref="U40:U71" si="40">ROUND((1/T40)*S40,0)+1</f>
        <v>5</v>
      </c>
      <c r="V40" s="68">
        <f t="shared" si="37"/>
        <v>2</v>
      </c>
      <c r="W40" s="70">
        <f t="shared" si="37"/>
        <v>7</v>
      </c>
      <c r="X40" s="71">
        <f t="shared" si="37"/>
        <v>0.7142857142857143</v>
      </c>
      <c r="Y40" s="71">
        <f t="shared" si="37"/>
        <v>0.5</v>
      </c>
      <c r="Z40" s="69">
        <f t="shared" si="37"/>
        <v>10000</v>
      </c>
      <c r="AA40" s="69">
        <f t="shared" ca="1" si="37"/>
        <v>10025.240391701296</v>
      </c>
      <c r="AB40" s="69">
        <f t="shared" ca="1" si="27"/>
        <v>25.240391701296176</v>
      </c>
      <c r="AC40" s="69">
        <f t="shared" ca="1" si="28"/>
        <v>94.182003679935534</v>
      </c>
      <c r="AD40" s="73">
        <f t="shared" si="35"/>
        <v>16.799999999999955</v>
      </c>
      <c r="AE40" s="69">
        <f t="shared" si="39"/>
        <v>0.70000000000000007</v>
      </c>
      <c r="AF40" s="69">
        <f t="shared" si="39"/>
        <v>7.0000000000000009</v>
      </c>
      <c r="AG40" s="78">
        <f t="shared" si="39"/>
        <v>200</v>
      </c>
      <c r="AH40" s="60">
        <f t="shared" si="39"/>
        <v>50</v>
      </c>
      <c r="AI40" s="60">
        <f t="shared" si="39"/>
        <v>350.00000000000006</v>
      </c>
      <c r="AJ40" s="60">
        <f t="shared" si="39"/>
        <v>10350</v>
      </c>
      <c r="AK40" s="60">
        <f t="shared" si="39"/>
        <v>289.75960829870417</v>
      </c>
      <c r="AL40" s="60">
        <f t="shared" si="39"/>
        <v>5.7951921659740835</v>
      </c>
      <c r="AM40" s="60">
        <f t="shared" ca="1" si="39"/>
        <v>-126.04566705389851</v>
      </c>
      <c r="AN40" s="60">
        <f t="shared" ca="1" si="39"/>
        <v>-126.04566705389851</v>
      </c>
      <c r="AO40" s="60">
        <f t="shared" ca="1" si="39"/>
        <v>126.04566705389851</v>
      </c>
      <c r="AP40" s="63">
        <f t="shared" si="3"/>
        <v>35</v>
      </c>
      <c r="AQ40" s="62">
        <f t="shared" si="4"/>
        <v>1.3866185813079821</v>
      </c>
      <c r="AR40" s="62">
        <f t="shared" si="5"/>
        <v>69.330929065399104</v>
      </c>
      <c r="AS40" s="62">
        <f t="shared" si="6"/>
        <v>138.66185813079821</v>
      </c>
      <c r="AT40" s="62">
        <f t="shared" si="7"/>
        <v>-69.330929065399104</v>
      </c>
      <c r="AU40" s="62">
        <f t="shared" si="8"/>
        <v>346.65464532699554</v>
      </c>
      <c r="AV40" s="62">
        <f t="shared" si="9"/>
        <v>-138.66185813079821</v>
      </c>
      <c r="AW40" s="63">
        <f t="shared" si="30"/>
        <v>207.99278719619733</v>
      </c>
      <c r="AX40" s="61" t="str">
        <f t="shared" ca="1" si="11"/>
        <v>VINTO</v>
      </c>
      <c r="AY40" s="69">
        <f t="shared" ca="1" si="31"/>
        <v>10223.954332946101</v>
      </c>
      <c r="AZ40" s="51">
        <f t="shared" si="12"/>
        <v>485.31650345779371</v>
      </c>
      <c r="BA40" s="55">
        <f t="shared" ca="1" si="13"/>
        <v>4.8409462965050644E-2</v>
      </c>
      <c r="BB40" s="55">
        <f t="shared" ca="1" si="32"/>
        <v>8.240473826938123</v>
      </c>
      <c r="BC40" s="64">
        <f t="shared" ca="1" si="14"/>
        <v>233.2331788974935</v>
      </c>
      <c r="BE40" s="52" t="str">
        <f t="shared" ca="1" si="15"/>
        <v/>
      </c>
      <c r="BF40" s="52">
        <f t="shared" ca="1" si="16"/>
        <v>16.799999999999955</v>
      </c>
      <c r="BG40" s="52">
        <f t="shared" ca="1" si="17"/>
        <v>16.799999999999955</v>
      </c>
      <c r="BH40" s="52">
        <f t="shared" ca="1" si="18"/>
        <v>16.799999999999955</v>
      </c>
    </row>
    <row r="41" spans="19:60">
      <c r="S41" s="68">
        <f t="shared" si="38"/>
        <v>7</v>
      </c>
      <c r="T41" s="69">
        <f t="shared" si="38"/>
        <v>2</v>
      </c>
      <c r="U41" s="70">
        <f t="shared" si="40"/>
        <v>5</v>
      </c>
      <c r="V41" s="68">
        <f t="shared" ref="V41:AA56" si="41">V40</f>
        <v>2</v>
      </c>
      <c r="W41" s="70">
        <f t="shared" si="41"/>
        <v>7</v>
      </c>
      <c r="X41" s="71">
        <f t="shared" si="41"/>
        <v>0.7142857142857143</v>
      </c>
      <c r="Y41" s="71">
        <f t="shared" si="41"/>
        <v>0.5</v>
      </c>
      <c r="Z41" s="69">
        <f t="shared" si="41"/>
        <v>10000</v>
      </c>
      <c r="AA41" s="69">
        <f t="shared" ca="1" si="41"/>
        <v>10025.240391701296</v>
      </c>
      <c r="AB41" s="69">
        <f t="shared" ca="1" si="27"/>
        <v>25.240391701296176</v>
      </c>
      <c r="AC41" s="69">
        <f t="shared" ref="AC41:AC72" ca="1" si="42">AC40</f>
        <v>94.182003679935534</v>
      </c>
      <c r="AD41" s="73">
        <f t="shared" si="35"/>
        <v>16.699999999999953</v>
      </c>
      <c r="AE41" s="69">
        <f t="shared" si="39"/>
        <v>0.70000000000000007</v>
      </c>
      <c r="AF41" s="69">
        <f t="shared" si="39"/>
        <v>7.0000000000000009</v>
      </c>
      <c r="AG41" s="78">
        <f t="shared" si="39"/>
        <v>200</v>
      </c>
      <c r="AH41" s="60">
        <f t="shared" si="39"/>
        <v>50</v>
      </c>
      <c r="AI41" s="60">
        <f t="shared" si="39"/>
        <v>350.00000000000006</v>
      </c>
      <c r="AJ41" s="60">
        <f t="shared" si="39"/>
        <v>10350</v>
      </c>
      <c r="AK41" s="60">
        <f t="shared" si="39"/>
        <v>289.75960829870417</v>
      </c>
      <c r="AL41" s="60">
        <f t="shared" si="39"/>
        <v>5.7951921659740835</v>
      </c>
      <c r="AM41" s="60">
        <f t="shared" ca="1" si="39"/>
        <v>-126.04566705389851</v>
      </c>
      <c r="AN41" s="60">
        <f t="shared" ca="1" si="39"/>
        <v>-126.04566705389851</v>
      </c>
      <c r="AO41" s="60">
        <f t="shared" ca="1" si="39"/>
        <v>126.04566705389851</v>
      </c>
      <c r="AP41" s="63">
        <f t="shared" si="3"/>
        <v>35</v>
      </c>
      <c r="AQ41" s="62">
        <f t="shared" si="4"/>
        <v>1.3889336626331796</v>
      </c>
      <c r="AR41" s="62">
        <f t="shared" si="5"/>
        <v>69.446683131658986</v>
      </c>
      <c r="AS41" s="62">
        <f t="shared" si="6"/>
        <v>138.89336626331797</v>
      </c>
      <c r="AT41" s="62">
        <f t="shared" si="7"/>
        <v>-69.446683131658986</v>
      </c>
      <c r="AU41" s="62">
        <f t="shared" si="8"/>
        <v>347.23341565829492</v>
      </c>
      <c r="AV41" s="62">
        <f t="shared" si="9"/>
        <v>-138.89336626331797</v>
      </c>
      <c r="AW41" s="63">
        <f t="shared" si="30"/>
        <v>208.34004939497694</v>
      </c>
      <c r="AX41" s="61" t="str">
        <f t="shared" ca="1" si="11"/>
        <v>VINTO</v>
      </c>
      <c r="AY41" s="69">
        <f t="shared" ca="1" si="31"/>
        <v>10223.954332946101</v>
      </c>
      <c r="AZ41" s="51">
        <f t="shared" si="12"/>
        <v>486.12678192161292</v>
      </c>
      <c r="BA41" s="55">
        <f t="shared" ca="1" si="13"/>
        <v>4.8490286808884848E-2</v>
      </c>
      <c r="BB41" s="55">
        <f t="shared" ca="1" si="32"/>
        <v>8.254232020665432</v>
      </c>
      <c r="BC41" s="64">
        <f t="shared" ca="1" si="14"/>
        <v>233.58044109627312</v>
      </c>
      <c r="BE41" s="52" t="str">
        <f t="shared" ca="1" si="15"/>
        <v/>
      </c>
      <c r="BF41" s="52">
        <f t="shared" ca="1" si="16"/>
        <v>16.699999999999953</v>
      </c>
      <c r="BG41" s="52">
        <f t="shared" ca="1" si="17"/>
        <v>16.699999999999953</v>
      </c>
      <c r="BH41" s="52">
        <f t="shared" ca="1" si="18"/>
        <v>16.699999999999953</v>
      </c>
    </row>
    <row r="42" spans="19:60">
      <c r="S42" s="68">
        <f t="shared" ref="S42:T57" si="43">S41</f>
        <v>7</v>
      </c>
      <c r="T42" s="69">
        <f t="shared" si="43"/>
        <v>2</v>
      </c>
      <c r="U42" s="70">
        <f t="shared" si="40"/>
        <v>5</v>
      </c>
      <c r="V42" s="68">
        <f t="shared" si="41"/>
        <v>2</v>
      </c>
      <c r="W42" s="70">
        <f t="shared" si="41"/>
        <v>7</v>
      </c>
      <c r="X42" s="71">
        <f t="shared" si="41"/>
        <v>0.7142857142857143</v>
      </c>
      <c r="Y42" s="71">
        <f t="shared" si="41"/>
        <v>0.5</v>
      </c>
      <c r="Z42" s="69">
        <f t="shared" si="41"/>
        <v>10000</v>
      </c>
      <c r="AA42" s="69">
        <f t="shared" ca="1" si="41"/>
        <v>10025.240391701296</v>
      </c>
      <c r="AB42" s="69">
        <f t="shared" ca="1" si="27"/>
        <v>25.240391701296176</v>
      </c>
      <c r="AC42" s="69">
        <f t="shared" ca="1" si="42"/>
        <v>94.182003679935534</v>
      </c>
      <c r="AD42" s="73">
        <f t="shared" si="35"/>
        <v>16.599999999999952</v>
      </c>
      <c r="AE42" s="69">
        <f t="shared" ref="AE42:AO57" si="44">AE41</f>
        <v>0.70000000000000007</v>
      </c>
      <c r="AF42" s="69">
        <f t="shared" si="44"/>
        <v>7.0000000000000009</v>
      </c>
      <c r="AG42" s="78">
        <f t="shared" si="44"/>
        <v>200</v>
      </c>
      <c r="AH42" s="60">
        <f t="shared" si="44"/>
        <v>50</v>
      </c>
      <c r="AI42" s="60">
        <f t="shared" si="44"/>
        <v>350.00000000000006</v>
      </c>
      <c r="AJ42" s="60">
        <f t="shared" si="44"/>
        <v>10350</v>
      </c>
      <c r="AK42" s="60">
        <f t="shared" si="44"/>
        <v>289.75960829870417</v>
      </c>
      <c r="AL42" s="60">
        <f t="shared" si="44"/>
        <v>5.7951921659740835</v>
      </c>
      <c r="AM42" s="60">
        <f t="shared" ca="1" si="44"/>
        <v>-126.04566705389851</v>
      </c>
      <c r="AN42" s="60">
        <f t="shared" ca="1" si="44"/>
        <v>-126.04566705389851</v>
      </c>
      <c r="AO42" s="60">
        <f t="shared" ca="1" si="44"/>
        <v>126.04566705389851</v>
      </c>
      <c r="AP42" s="63">
        <f t="shared" si="3"/>
        <v>35</v>
      </c>
      <c r="AQ42" s="62">
        <f t="shared" si="4"/>
        <v>1.391276636504464</v>
      </c>
      <c r="AR42" s="62">
        <f t="shared" si="5"/>
        <v>69.563831825223204</v>
      </c>
      <c r="AS42" s="62">
        <f t="shared" si="6"/>
        <v>139.12766365044641</v>
      </c>
      <c r="AT42" s="62">
        <f t="shared" si="7"/>
        <v>-69.563831825223204</v>
      </c>
      <c r="AU42" s="62">
        <f t="shared" si="8"/>
        <v>347.81915912611601</v>
      </c>
      <c r="AV42" s="62">
        <f t="shared" si="9"/>
        <v>-139.12766365044641</v>
      </c>
      <c r="AW42" s="63">
        <f t="shared" si="30"/>
        <v>208.6914954756696</v>
      </c>
      <c r="AX42" s="61" t="str">
        <f t="shared" ca="1" si="11"/>
        <v>VINTO</v>
      </c>
      <c r="AY42" s="69">
        <f t="shared" ca="1" si="31"/>
        <v>10223.954332946101</v>
      </c>
      <c r="AZ42" s="51">
        <f t="shared" si="12"/>
        <v>486.94682277656244</v>
      </c>
      <c r="BA42" s="55">
        <f t="shared" ca="1" si="13"/>
        <v>4.8572084433970063E-2</v>
      </c>
      <c r="BB42" s="55">
        <f t="shared" ca="1" si="32"/>
        <v>8.2681559757629515</v>
      </c>
      <c r="BC42" s="64">
        <f t="shared" ca="1" si="14"/>
        <v>233.93188717696577</v>
      </c>
      <c r="BE42" s="52" t="str">
        <f t="shared" ca="1" si="15"/>
        <v/>
      </c>
      <c r="BF42" s="52">
        <f t="shared" ca="1" si="16"/>
        <v>16.599999999999952</v>
      </c>
      <c r="BG42" s="52">
        <f t="shared" ca="1" si="17"/>
        <v>16.599999999999952</v>
      </c>
      <c r="BH42" s="52">
        <f t="shared" ca="1" si="18"/>
        <v>16.599999999999952</v>
      </c>
    </row>
    <row r="43" spans="19:60">
      <c r="S43" s="68">
        <f t="shared" si="43"/>
        <v>7</v>
      </c>
      <c r="T43" s="69">
        <f t="shared" si="43"/>
        <v>2</v>
      </c>
      <c r="U43" s="70">
        <f t="shared" si="40"/>
        <v>5</v>
      </c>
      <c r="V43" s="68">
        <f t="shared" si="41"/>
        <v>2</v>
      </c>
      <c r="W43" s="70">
        <f t="shared" si="41"/>
        <v>7</v>
      </c>
      <c r="X43" s="71">
        <f t="shared" si="41"/>
        <v>0.7142857142857143</v>
      </c>
      <c r="Y43" s="71">
        <f t="shared" si="41"/>
        <v>0.5</v>
      </c>
      <c r="Z43" s="69">
        <f t="shared" si="41"/>
        <v>10000</v>
      </c>
      <c r="AA43" s="69">
        <f t="shared" ca="1" si="41"/>
        <v>10025.240391701296</v>
      </c>
      <c r="AB43" s="69">
        <f t="shared" ca="1" si="27"/>
        <v>25.240391701296176</v>
      </c>
      <c r="AC43" s="69">
        <f t="shared" ca="1" si="42"/>
        <v>94.182003679935534</v>
      </c>
      <c r="AD43" s="73">
        <f t="shared" si="35"/>
        <v>16.49999999999995</v>
      </c>
      <c r="AE43" s="69">
        <f t="shared" si="44"/>
        <v>0.70000000000000007</v>
      </c>
      <c r="AF43" s="69">
        <f t="shared" si="44"/>
        <v>7.0000000000000009</v>
      </c>
      <c r="AG43" s="78">
        <f t="shared" si="44"/>
        <v>200</v>
      </c>
      <c r="AH43" s="60">
        <f t="shared" si="44"/>
        <v>50</v>
      </c>
      <c r="AI43" s="60">
        <f t="shared" si="44"/>
        <v>350.00000000000006</v>
      </c>
      <c r="AJ43" s="60">
        <f t="shared" si="44"/>
        <v>10350</v>
      </c>
      <c r="AK43" s="60">
        <f t="shared" si="44"/>
        <v>289.75960829870417</v>
      </c>
      <c r="AL43" s="60">
        <f t="shared" si="44"/>
        <v>5.7951921659740835</v>
      </c>
      <c r="AM43" s="60">
        <f t="shared" ca="1" si="44"/>
        <v>-126.04566705389851</v>
      </c>
      <c r="AN43" s="60">
        <f t="shared" ca="1" si="44"/>
        <v>-126.04566705389851</v>
      </c>
      <c r="AO43" s="60">
        <f t="shared" ca="1" si="44"/>
        <v>126.04566705389851</v>
      </c>
      <c r="AP43" s="63">
        <f t="shared" si="3"/>
        <v>35</v>
      </c>
      <c r="AQ43" s="62">
        <f t="shared" si="4"/>
        <v>1.3936480100590365</v>
      </c>
      <c r="AR43" s="62">
        <f t="shared" si="5"/>
        <v>69.682400502951822</v>
      </c>
      <c r="AS43" s="62">
        <f t="shared" si="6"/>
        <v>139.36480100590364</v>
      </c>
      <c r="AT43" s="62">
        <f t="shared" si="7"/>
        <v>-69.682400502951822</v>
      </c>
      <c r="AU43" s="62">
        <f t="shared" si="8"/>
        <v>348.41200251475914</v>
      </c>
      <c r="AV43" s="62">
        <f t="shared" si="9"/>
        <v>-139.36480100590364</v>
      </c>
      <c r="AW43" s="63">
        <f t="shared" si="30"/>
        <v>209.04720150885549</v>
      </c>
      <c r="AX43" s="61" t="str">
        <f t="shared" ca="1" si="11"/>
        <v>VINTO</v>
      </c>
      <c r="AY43" s="69">
        <f t="shared" ca="1" si="31"/>
        <v>10223.954332946101</v>
      </c>
      <c r="AZ43" s="51">
        <f t="shared" si="12"/>
        <v>487.77680352066272</v>
      </c>
      <c r="BA43" s="55">
        <f t="shared" ca="1" si="13"/>
        <v>4.8654873545419933E-2</v>
      </c>
      <c r="BB43" s="55">
        <f t="shared" ca="1" si="32"/>
        <v>8.2822487060737746</v>
      </c>
      <c r="BC43" s="64">
        <f t="shared" ca="1" si="14"/>
        <v>234.28759321015167</v>
      </c>
      <c r="BE43" s="52" t="str">
        <f t="shared" ca="1" si="15"/>
        <v/>
      </c>
      <c r="BF43" s="52">
        <f t="shared" ca="1" si="16"/>
        <v>16.49999999999995</v>
      </c>
      <c r="BG43" s="52">
        <f t="shared" ca="1" si="17"/>
        <v>16.49999999999995</v>
      </c>
      <c r="BH43" s="52">
        <f t="shared" ca="1" si="18"/>
        <v>16.49999999999995</v>
      </c>
    </row>
    <row r="44" spans="19:60">
      <c r="S44" s="68">
        <f t="shared" si="43"/>
        <v>7</v>
      </c>
      <c r="T44" s="69">
        <f t="shared" si="43"/>
        <v>2</v>
      </c>
      <c r="U44" s="70">
        <f t="shared" si="40"/>
        <v>5</v>
      </c>
      <c r="V44" s="68">
        <f t="shared" si="41"/>
        <v>2</v>
      </c>
      <c r="W44" s="70">
        <f t="shared" si="41"/>
        <v>7</v>
      </c>
      <c r="X44" s="71">
        <f t="shared" si="41"/>
        <v>0.7142857142857143</v>
      </c>
      <c r="Y44" s="71">
        <f t="shared" si="41"/>
        <v>0.5</v>
      </c>
      <c r="Z44" s="69">
        <f t="shared" si="41"/>
        <v>10000</v>
      </c>
      <c r="AA44" s="69">
        <f t="shared" ca="1" si="41"/>
        <v>10025.240391701296</v>
      </c>
      <c r="AB44" s="69">
        <f t="shared" ca="1" si="27"/>
        <v>25.240391701296176</v>
      </c>
      <c r="AC44" s="69">
        <f t="shared" ca="1" si="42"/>
        <v>94.182003679935534</v>
      </c>
      <c r="AD44" s="73">
        <f t="shared" si="35"/>
        <v>16.399999999999949</v>
      </c>
      <c r="AE44" s="69">
        <f t="shared" si="44"/>
        <v>0.70000000000000007</v>
      </c>
      <c r="AF44" s="69">
        <f t="shared" si="44"/>
        <v>7.0000000000000009</v>
      </c>
      <c r="AG44" s="78">
        <f t="shared" si="44"/>
        <v>200</v>
      </c>
      <c r="AH44" s="60">
        <f t="shared" si="44"/>
        <v>50</v>
      </c>
      <c r="AI44" s="60">
        <f t="shared" si="44"/>
        <v>350.00000000000006</v>
      </c>
      <c r="AJ44" s="60">
        <f t="shared" si="44"/>
        <v>10350</v>
      </c>
      <c r="AK44" s="60">
        <f t="shared" si="44"/>
        <v>289.75960829870417</v>
      </c>
      <c r="AL44" s="60">
        <f t="shared" si="44"/>
        <v>5.7951921659740835</v>
      </c>
      <c r="AM44" s="60">
        <f t="shared" ca="1" si="44"/>
        <v>-126.04566705389851</v>
      </c>
      <c r="AN44" s="60">
        <f t="shared" ca="1" si="44"/>
        <v>-126.04566705389851</v>
      </c>
      <c r="AO44" s="60">
        <f t="shared" ca="1" si="44"/>
        <v>126.04566705389851</v>
      </c>
      <c r="AP44" s="63">
        <f t="shared" si="3"/>
        <v>35</v>
      </c>
      <c r="AQ44" s="62">
        <f t="shared" si="4"/>
        <v>1.3960483028032991</v>
      </c>
      <c r="AR44" s="62">
        <f t="shared" si="5"/>
        <v>69.802415140164953</v>
      </c>
      <c r="AS44" s="62">
        <f t="shared" si="6"/>
        <v>139.60483028032991</v>
      </c>
      <c r="AT44" s="62">
        <f t="shared" si="7"/>
        <v>-69.802415140164953</v>
      </c>
      <c r="AU44" s="62">
        <f t="shared" si="8"/>
        <v>349.01207570082477</v>
      </c>
      <c r="AV44" s="62">
        <f t="shared" si="9"/>
        <v>-139.60483028032991</v>
      </c>
      <c r="AW44" s="63">
        <f t="shared" si="30"/>
        <v>209.40724542049486</v>
      </c>
      <c r="AX44" s="61" t="str">
        <f t="shared" ca="1" si="11"/>
        <v>VINTO</v>
      </c>
      <c r="AY44" s="69">
        <f t="shared" ca="1" si="31"/>
        <v>10223.954332946101</v>
      </c>
      <c r="AZ44" s="51">
        <f t="shared" si="12"/>
        <v>488.61690598115467</v>
      </c>
      <c r="BA44" s="55">
        <f t="shared" ca="1" si="13"/>
        <v>4.8738672280180181E-2</v>
      </c>
      <c r="BB44" s="55">
        <f t="shared" ca="1" si="32"/>
        <v>8.2965132989493622</v>
      </c>
      <c r="BC44" s="64">
        <f t="shared" ca="1" si="14"/>
        <v>234.64763712179104</v>
      </c>
      <c r="BE44" s="52" t="str">
        <f t="shared" ca="1" si="15"/>
        <v/>
      </c>
      <c r="BF44" s="52">
        <f t="shared" ca="1" si="16"/>
        <v>16.399999999999949</v>
      </c>
      <c r="BG44" s="52">
        <f t="shared" ca="1" si="17"/>
        <v>16.399999999999949</v>
      </c>
      <c r="BH44" s="52">
        <f t="shared" ca="1" si="18"/>
        <v>16.399999999999949</v>
      </c>
    </row>
    <row r="45" spans="19:60">
      <c r="S45" s="68">
        <f t="shared" si="43"/>
        <v>7</v>
      </c>
      <c r="T45" s="69">
        <f t="shared" si="43"/>
        <v>2</v>
      </c>
      <c r="U45" s="70">
        <f t="shared" si="40"/>
        <v>5</v>
      </c>
      <c r="V45" s="68">
        <f t="shared" si="41"/>
        <v>2</v>
      </c>
      <c r="W45" s="70">
        <f t="shared" si="41"/>
        <v>7</v>
      </c>
      <c r="X45" s="71">
        <f t="shared" si="41"/>
        <v>0.7142857142857143</v>
      </c>
      <c r="Y45" s="71">
        <f t="shared" si="41"/>
        <v>0.5</v>
      </c>
      <c r="Z45" s="69">
        <f t="shared" si="41"/>
        <v>10000</v>
      </c>
      <c r="AA45" s="69">
        <f t="shared" ca="1" si="41"/>
        <v>10025.240391701296</v>
      </c>
      <c r="AB45" s="69">
        <f t="shared" ca="1" si="27"/>
        <v>25.240391701296176</v>
      </c>
      <c r="AC45" s="69">
        <f t="shared" ca="1" si="42"/>
        <v>94.182003679935534</v>
      </c>
      <c r="AD45" s="73">
        <f t="shared" si="35"/>
        <v>16.299999999999947</v>
      </c>
      <c r="AE45" s="69">
        <f t="shared" si="44"/>
        <v>0.70000000000000007</v>
      </c>
      <c r="AF45" s="69">
        <f t="shared" si="44"/>
        <v>7.0000000000000009</v>
      </c>
      <c r="AG45" s="78">
        <f t="shared" si="44"/>
        <v>200</v>
      </c>
      <c r="AH45" s="60">
        <f t="shared" si="44"/>
        <v>50</v>
      </c>
      <c r="AI45" s="60">
        <f t="shared" si="44"/>
        <v>350.00000000000006</v>
      </c>
      <c r="AJ45" s="60">
        <f t="shared" si="44"/>
        <v>10350</v>
      </c>
      <c r="AK45" s="60">
        <f t="shared" si="44"/>
        <v>289.75960829870417</v>
      </c>
      <c r="AL45" s="60">
        <f t="shared" si="44"/>
        <v>5.7951921659740835</v>
      </c>
      <c r="AM45" s="60">
        <f t="shared" ca="1" si="44"/>
        <v>-126.04566705389851</v>
      </c>
      <c r="AN45" s="60">
        <f t="shared" ca="1" si="44"/>
        <v>-126.04566705389851</v>
      </c>
      <c r="AO45" s="60">
        <f t="shared" ca="1" si="44"/>
        <v>126.04566705389851</v>
      </c>
      <c r="AP45" s="63">
        <f t="shared" si="3"/>
        <v>35</v>
      </c>
      <c r="AQ45" s="62">
        <f t="shared" si="4"/>
        <v>1.3984780469922764</v>
      </c>
      <c r="AR45" s="62">
        <f t="shared" si="5"/>
        <v>69.923902349613826</v>
      </c>
      <c r="AS45" s="62">
        <f t="shared" si="6"/>
        <v>139.84780469922765</v>
      </c>
      <c r="AT45" s="62">
        <f t="shared" si="7"/>
        <v>-69.923902349613826</v>
      </c>
      <c r="AU45" s="62">
        <f t="shared" si="8"/>
        <v>349.61951174806916</v>
      </c>
      <c r="AV45" s="62">
        <f t="shared" si="9"/>
        <v>-139.84780469922765</v>
      </c>
      <c r="AW45" s="63">
        <f t="shared" si="30"/>
        <v>209.77170704884151</v>
      </c>
      <c r="AX45" s="61" t="str">
        <f t="shared" ca="1" si="11"/>
        <v>VINTO</v>
      </c>
      <c r="AY45" s="69">
        <f t="shared" ca="1" si="31"/>
        <v>10223.954332946101</v>
      </c>
      <c r="AZ45" s="51">
        <f t="shared" si="12"/>
        <v>489.46731644729675</v>
      </c>
      <c r="BA45" s="55">
        <f t="shared" ca="1" si="13"/>
        <v>4.8823499220274909E-2</v>
      </c>
      <c r="BB45" s="55">
        <f t="shared" ca="1" si="32"/>
        <v>8.3109529175044088</v>
      </c>
      <c r="BC45" s="64">
        <f t="shared" ca="1" si="14"/>
        <v>235.01209875013768</v>
      </c>
      <c r="BE45" s="52" t="str">
        <f t="shared" ca="1" si="15"/>
        <v/>
      </c>
      <c r="BF45" s="52">
        <f t="shared" ca="1" si="16"/>
        <v>16.299999999999947</v>
      </c>
      <c r="BG45" s="52">
        <f t="shared" ca="1" si="17"/>
        <v>16.299999999999947</v>
      </c>
      <c r="BH45" s="52">
        <f t="shared" ca="1" si="18"/>
        <v>16.299999999999947</v>
      </c>
    </row>
    <row r="46" spans="19:60">
      <c r="S46" s="68">
        <f t="shared" si="43"/>
        <v>7</v>
      </c>
      <c r="T46" s="69">
        <f t="shared" si="43"/>
        <v>2</v>
      </c>
      <c r="U46" s="70">
        <f t="shared" si="40"/>
        <v>5</v>
      </c>
      <c r="V46" s="68">
        <f t="shared" si="41"/>
        <v>2</v>
      </c>
      <c r="W46" s="70">
        <f t="shared" si="41"/>
        <v>7</v>
      </c>
      <c r="X46" s="71">
        <f t="shared" si="41"/>
        <v>0.7142857142857143</v>
      </c>
      <c r="Y46" s="71">
        <f t="shared" si="41"/>
        <v>0.5</v>
      </c>
      <c r="Z46" s="69">
        <f t="shared" si="41"/>
        <v>10000</v>
      </c>
      <c r="AA46" s="69">
        <f t="shared" ca="1" si="41"/>
        <v>10025.240391701296</v>
      </c>
      <c r="AB46" s="69">
        <f t="shared" ca="1" si="27"/>
        <v>25.240391701296176</v>
      </c>
      <c r="AC46" s="69">
        <f t="shared" ca="1" si="42"/>
        <v>94.182003679935534</v>
      </c>
      <c r="AD46" s="73">
        <f t="shared" si="35"/>
        <v>16.199999999999946</v>
      </c>
      <c r="AE46" s="69">
        <f t="shared" si="44"/>
        <v>0.70000000000000007</v>
      </c>
      <c r="AF46" s="69">
        <f t="shared" si="44"/>
        <v>7.0000000000000009</v>
      </c>
      <c r="AG46" s="78">
        <f t="shared" si="44"/>
        <v>200</v>
      </c>
      <c r="AH46" s="60">
        <f t="shared" si="44"/>
        <v>50</v>
      </c>
      <c r="AI46" s="60">
        <f t="shared" si="44"/>
        <v>350.00000000000006</v>
      </c>
      <c r="AJ46" s="60">
        <f t="shared" si="44"/>
        <v>10350</v>
      </c>
      <c r="AK46" s="60">
        <f t="shared" si="44"/>
        <v>289.75960829870417</v>
      </c>
      <c r="AL46" s="60">
        <f t="shared" si="44"/>
        <v>5.7951921659740835</v>
      </c>
      <c r="AM46" s="60">
        <f t="shared" ca="1" si="44"/>
        <v>-126.04566705389851</v>
      </c>
      <c r="AN46" s="60">
        <f t="shared" ca="1" si="44"/>
        <v>-126.04566705389851</v>
      </c>
      <c r="AO46" s="60">
        <f t="shared" ca="1" si="44"/>
        <v>126.04566705389851</v>
      </c>
      <c r="AP46" s="63">
        <f t="shared" si="3"/>
        <v>35</v>
      </c>
      <c r="AQ46" s="62">
        <f t="shared" si="4"/>
        <v>1.4009377880230929</v>
      </c>
      <c r="AR46" s="62">
        <f t="shared" si="5"/>
        <v>70.046889401154644</v>
      </c>
      <c r="AS46" s="62">
        <f t="shared" si="6"/>
        <v>140.09377880230929</v>
      </c>
      <c r="AT46" s="62">
        <f t="shared" si="7"/>
        <v>-70.046889401154644</v>
      </c>
      <c r="AU46" s="62">
        <f t="shared" si="8"/>
        <v>350.23444700577323</v>
      </c>
      <c r="AV46" s="62">
        <f t="shared" si="9"/>
        <v>-140.09377880230929</v>
      </c>
      <c r="AW46" s="63">
        <f t="shared" si="30"/>
        <v>210.14066820346395</v>
      </c>
      <c r="AX46" s="61" t="str">
        <f t="shared" ca="1" si="11"/>
        <v>VINTO</v>
      </c>
      <c r="AY46" s="69">
        <f t="shared" ca="1" si="31"/>
        <v>10223.954332946101</v>
      </c>
      <c r="AZ46" s="51">
        <f t="shared" si="12"/>
        <v>490.32822580808249</v>
      </c>
      <c r="BA46" s="55">
        <f t="shared" ca="1" si="13"/>
        <v>4.8909373406543638E-2</v>
      </c>
      <c r="BB46" s="55">
        <f t="shared" ca="1" si="32"/>
        <v>8.3255708029551911</v>
      </c>
      <c r="BC46" s="64">
        <f t="shared" ca="1" si="14"/>
        <v>235.38105990476012</v>
      </c>
      <c r="BE46" s="52" t="str">
        <f t="shared" ca="1" si="15"/>
        <v/>
      </c>
      <c r="BF46" s="52">
        <f t="shared" ca="1" si="16"/>
        <v>16.199999999999946</v>
      </c>
      <c r="BG46" s="52">
        <f t="shared" ca="1" si="17"/>
        <v>16.199999999999946</v>
      </c>
      <c r="BH46" s="52">
        <f t="shared" ca="1" si="18"/>
        <v>16.199999999999946</v>
      </c>
    </row>
    <row r="47" spans="19:60">
      <c r="S47" s="68">
        <f t="shared" si="43"/>
        <v>7</v>
      </c>
      <c r="T47" s="69">
        <f t="shared" si="43"/>
        <v>2</v>
      </c>
      <c r="U47" s="70">
        <f t="shared" si="40"/>
        <v>5</v>
      </c>
      <c r="V47" s="68">
        <f t="shared" si="41"/>
        <v>2</v>
      </c>
      <c r="W47" s="70">
        <f t="shared" si="41"/>
        <v>7</v>
      </c>
      <c r="X47" s="71">
        <f t="shared" si="41"/>
        <v>0.7142857142857143</v>
      </c>
      <c r="Y47" s="71">
        <f t="shared" si="41"/>
        <v>0.5</v>
      </c>
      <c r="Z47" s="69">
        <f t="shared" si="41"/>
        <v>10000</v>
      </c>
      <c r="AA47" s="69">
        <f t="shared" ca="1" si="41"/>
        <v>10025.240391701296</v>
      </c>
      <c r="AB47" s="69">
        <f t="shared" ca="1" si="27"/>
        <v>25.240391701296176</v>
      </c>
      <c r="AC47" s="69">
        <f t="shared" ca="1" si="42"/>
        <v>94.182003679935534</v>
      </c>
      <c r="AD47" s="73">
        <f t="shared" si="35"/>
        <v>16.099999999999945</v>
      </c>
      <c r="AE47" s="69">
        <f t="shared" si="44"/>
        <v>0.70000000000000007</v>
      </c>
      <c r="AF47" s="69">
        <f t="shared" si="44"/>
        <v>7.0000000000000009</v>
      </c>
      <c r="AG47" s="78">
        <f t="shared" si="44"/>
        <v>200</v>
      </c>
      <c r="AH47" s="60">
        <f t="shared" si="44"/>
        <v>50</v>
      </c>
      <c r="AI47" s="60">
        <f t="shared" si="44"/>
        <v>350.00000000000006</v>
      </c>
      <c r="AJ47" s="60">
        <f t="shared" si="44"/>
        <v>10350</v>
      </c>
      <c r="AK47" s="60">
        <f t="shared" si="44"/>
        <v>289.75960829870417</v>
      </c>
      <c r="AL47" s="60">
        <f t="shared" si="44"/>
        <v>5.7951921659740835</v>
      </c>
      <c r="AM47" s="60">
        <f t="shared" ca="1" si="44"/>
        <v>-126.04566705389851</v>
      </c>
      <c r="AN47" s="60">
        <f t="shared" ca="1" si="44"/>
        <v>-126.04566705389851</v>
      </c>
      <c r="AO47" s="60">
        <f t="shared" ca="1" si="44"/>
        <v>126.04566705389851</v>
      </c>
      <c r="AP47" s="63">
        <f t="shared" si="3"/>
        <v>35</v>
      </c>
      <c r="AQ47" s="62">
        <f t="shared" si="4"/>
        <v>1.4034280848431122</v>
      </c>
      <c r="AR47" s="62">
        <f t="shared" si="5"/>
        <v>70.171404242155617</v>
      </c>
      <c r="AS47" s="62">
        <f t="shared" si="6"/>
        <v>140.34280848431123</v>
      </c>
      <c r="AT47" s="62">
        <f t="shared" si="7"/>
        <v>-70.171404242155617</v>
      </c>
      <c r="AU47" s="62">
        <f t="shared" si="8"/>
        <v>350.8570212107781</v>
      </c>
      <c r="AV47" s="62">
        <f t="shared" si="9"/>
        <v>-140.34280848431123</v>
      </c>
      <c r="AW47" s="63">
        <f t="shared" si="30"/>
        <v>210.51421272646687</v>
      </c>
      <c r="AX47" s="61" t="str">
        <f t="shared" ca="1" si="11"/>
        <v>VINTO</v>
      </c>
      <c r="AY47" s="69">
        <f t="shared" ca="1" si="31"/>
        <v>10223.954332946101</v>
      </c>
      <c r="AZ47" s="51">
        <f t="shared" si="12"/>
        <v>491.19982969508931</v>
      </c>
      <c r="BA47" s="55">
        <f t="shared" ca="1" si="13"/>
        <v>4.8996314352890251E-2</v>
      </c>
      <c r="BB47" s="55">
        <f t="shared" ca="1" si="32"/>
        <v>8.3403702770451176</v>
      </c>
      <c r="BC47" s="64">
        <f t="shared" ca="1" si="14"/>
        <v>235.75460442776304</v>
      </c>
      <c r="BE47" s="52" t="str">
        <f t="shared" ca="1" si="15"/>
        <v/>
      </c>
      <c r="BF47" s="52">
        <f t="shared" ca="1" si="16"/>
        <v>16.099999999999945</v>
      </c>
      <c r="BG47" s="52">
        <f t="shared" ca="1" si="17"/>
        <v>16.099999999999945</v>
      </c>
      <c r="BH47" s="52">
        <f t="shared" ca="1" si="18"/>
        <v>16.099999999999945</v>
      </c>
    </row>
    <row r="48" spans="19:60">
      <c r="S48" s="68">
        <f t="shared" si="43"/>
        <v>7</v>
      </c>
      <c r="T48" s="69">
        <f t="shared" si="43"/>
        <v>2</v>
      </c>
      <c r="U48" s="70">
        <f t="shared" si="40"/>
        <v>5</v>
      </c>
      <c r="V48" s="68">
        <f t="shared" si="41"/>
        <v>2</v>
      </c>
      <c r="W48" s="70">
        <f t="shared" si="41"/>
        <v>7</v>
      </c>
      <c r="X48" s="71">
        <f t="shared" si="41"/>
        <v>0.7142857142857143</v>
      </c>
      <c r="Y48" s="71">
        <f t="shared" si="41"/>
        <v>0.5</v>
      </c>
      <c r="Z48" s="69">
        <f t="shared" si="41"/>
        <v>10000</v>
      </c>
      <c r="AA48" s="69">
        <f t="shared" ca="1" si="41"/>
        <v>10025.240391701296</v>
      </c>
      <c r="AB48" s="69">
        <f t="shared" ca="1" si="27"/>
        <v>25.240391701296176</v>
      </c>
      <c r="AC48" s="69">
        <f t="shared" ca="1" si="42"/>
        <v>94.182003679935534</v>
      </c>
      <c r="AD48" s="73">
        <f t="shared" si="35"/>
        <v>15.999999999999945</v>
      </c>
      <c r="AE48" s="69">
        <f t="shared" si="44"/>
        <v>0.70000000000000007</v>
      </c>
      <c r="AF48" s="69">
        <f t="shared" si="44"/>
        <v>7.0000000000000009</v>
      </c>
      <c r="AG48" s="78">
        <f t="shared" si="44"/>
        <v>200</v>
      </c>
      <c r="AH48" s="60">
        <f t="shared" si="44"/>
        <v>50</v>
      </c>
      <c r="AI48" s="60">
        <f t="shared" si="44"/>
        <v>350.00000000000006</v>
      </c>
      <c r="AJ48" s="60">
        <f t="shared" si="44"/>
        <v>10350</v>
      </c>
      <c r="AK48" s="60">
        <f t="shared" si="44"/>
        <v>289.75960829870417</v>
      </c>
      <c r="AL48" s="60">
        <f t="shared" si="44"/>
        <v>5.7951921659740835</v>
      </c>
      <c r="AM48" s="60">
        <f t="shared" ca="1" si="44"/>
        <v>-126.04566705389851</v>
      </c>
      <c r="AN48" s="60">
        <f t="shared" ca="1" si="44"/>
        <v>-126.04566705389851</v>
      </c>
      <c r="AO48" s="60">
        <f t="shared" ca="1" si="44"/>
        <v>126.04566705389851</v>
      </c>
      <c r="AP48" s="63">
        <f t="shared" si="3"/>
        <v>35</v>
      </c>
      <c r="AQ48" s="62">
        <f t="shared" si="4"/>
        <v>1.4059495103733817</v>
      </c>
      <c r="AR48" s="62">
        <f t="shared" si="5"/>
        <v>70.297475518669089</v>
      </c>
      <c r="AS48" s="62">
        <f t="shared" si="6"/>
        <v>140.59495103733818</v>
      </c>
      <c r="AT48" s="62">
        <f t="shared" si="7"/>
        <v>-70.297475518669089</v>
      </c>
      <c r="AU48" s="62">
        <f t="shared" si="8"/>
        <v>351.48737759334546</v>
      </c>
      <c r="AV48" s="62">
        <f t="shared" si="9"/>
        <v>-140.59495103733818</v>
      </c>
      <c r="AW48" s="63">
        <f t="shared" si="30"/>
        <v>210.89242655600728</v>
      </c>
      <c r="AX48" s="61" t="str">
        <f t="shared" ca="1" si="11"/>
        <v>VINTO</v>
      </c>
      <c r="AY48" s="69">
        <f t="shared" ca="1" si="31"/>
        <v>10223.954332946101</v>
      </c>
      <c r="AZ48" s="51">
        <f t="shared" si="12"/>
        <v>492.08232863068361</v>
      </c>
      <c r="BA48" s="55">
        <f t="shared" ca="1" si="13"/>
        <v>4.908434206106619E-2</v>
      </c>
      <c r="BB48" s="55">
        <f t="shared" ca="1" si="32"/>
        <v>8.3553547445611667</v>
      </c>
      <c r="BC48" s="64">
        <f t="shared" ca="1" si="14"/>
        <v>236.13281825730346</v>
      </c>
      <c r="BE48" s="52" t="str">
        <f t="shared" ca="1" si="15"/>
        <v/>
      </c>
      <c r="BF48" s="52">
        <f t="shared" ca="1" si="16"/>
        <v>15.999999999999945</v>
      </c>
      <c r="BG48" s="52">
        <f t="shared" ca="1" si="17"/>
        <v>15.999999999999945</v>
      </c>
      <c r="BH48" s="52">
        <f t="shared" ca="1" si="18"/>
        <v>15.999999999999945</v>
      </c>
    </row>
    <row r="49" spans="19:60">
      <c r="S49" s="68">
        <f t="shared" si="43"/>
        <v>7</v>
      </c>
      <c r="T49" s="69">
        <f t="shared" si="43"/>
        <v>2</v>
      </c>
      <c r="U49" s="70">
        <f t="shared" si="40"/>
        <v>5</v>
      </c>
      <c r="V49" s="68">
        <f t="shared" si="41"/>
        <v>2</v>
      </c>
      <c r="W49" s="70">
        <f t="shared" si="41"/>
        <v>7</v>
      </c>
      <c r="X49" s="71">
        <f t="shared" si="41"/>
        <v>0.7142857142857143</v>
      </c>
      <c r="Y49" s="71">
        <f t="shared" si="41"/>
        <v>0.5</v>
      </c>
      <c r="Z49" s="69">
        <f t="shared" si="41"/>
        <v>10000</v>
      </c>
      <c r="AA49" s="69">
        <f t="shared" ca="1" si="41"/>
        <v>10025.240391701296</v>
      </c>
      <c r="AB49" s="69">
        <f t="shared" ca="1" si="27"/>
        <v>25.240391701296176</v>
      </c>
      <c r="AC49" s="69">
        <f t="shared" ca="1" si="42"/>
        <v>94.182003679935534</v>
      </c>
      <c r="AD49" s="73">
        <f t="shared" si="35"/>
        <v>15.899999999999945</v>
      </c>
      <c r="AE49" s="69">
        <f t="shared" si="44"/>
        <v>0.70000000000000007</v>
      </c>
      <c r="AF49" s="69">
        <f t="shared" si="44"/>
        <v>7.0000000000000009</v>
      </c>
      <c r="AG49" s="78">
        <f t="shared" si="44"/>
        <v>200</v>
      </c>
      <c r="AH49" s="60">
        <f t="shared" si="44"/>
        <v>50</v>
      </c>
      <c r="AI49" s="60">
        <f t="shared" si="44"/>
        <v>350.00000000000006</v>
      </c>
      <c r="AJ49" s="60">
        <f t="shared" si="44"/>
        <v>10350</v>
      </c>
      <c r="AK49" s="60">
        <f t="shared" si="44"/>
        <v>289.75960829870417</v>
      </c>
      <c r="AL49" s="60">
        <f t="shared" si="44"/>
        <v>5.7951921659740835</v>
      </c>
      <c r="AM49" s="60">
        <f t="shared" ca="1" si="44"/>
        <v>-126.04566705389851</v>
      </c>
      <c r="AN49" s="60">
        <f t="shared" ca="1" si="44"/>
        <v>-126.04566705389851</v>
      </c>
      <c r="AO49" s="60">
        <f t="shared" ca="1" si="44"/>
        <v>126.04566705389851</v>
      </c>
      <c r="AP49" s="63">
        <f t="shared" si="3"/>
        <v>35</v>
      </c>
      <c r="AQ49" s="62">
        <f t="shared" si="4"/>
        <v>1.408502651948057</v>
      </c>
      <c r="AR49" s="62">
        <f t="shared" si="5"/>
        <v>70.42513259740285</v>
      </c>
      <c r="AS49" s="62">
        <f t="shared" si="6"/>
        <v>140.8502651948057</v>
      </c>
      <c r="AT49" s="62">
        <f t="shared" si="7"/>
        <v>-70.42513259740285</v>
      </c>
      <c r="AU49" s="62">
        <f t="shared" si="8"/>
        <v>352.12566298701427</v>
      </c>
      <c r="AV49" s="62">
        <f t="shared" si="9"/>
        <v>-140.8502651948057</v>
      </c>
      <c r="AW49" s="63">
        <f t="shared" si="30"/>
        <v>211.27539779220857</v>
      </c>
      <c r="AX49" s="61" t="str">
        <f t="shared" ca="1" si="11"/>
        <v>VINTO</v>
      </c>
      <c r="AY49" s="69">
        <f t="shared" ca="1" si="31"/>
        <v>10223.954332946101</v>
      </c>
      <c r="AZ49" s="51">
        <f t="shared" si="12"/>
        <v>492.97592818181994</v>
      </c>
      <c r="BA49" s="55">
        <f t="shared" ca="1" si="13"/>
        <v>4.9173477036011631E-2</v>
      </c>
      <c r="BB49" s="55">
        <f t="shared" ca="1" si="32"/>
        <v>8.3705276959453396</v>
      </c>
      <c r="BC49" s="64">
        <f t="shared" ca="1" si="14"/>
        <v>236.51578949350474</v>
      </c>
      <c r="BE49" s="52" t="str">
        <f t="shared" ca="1" si="15"/>
        <v/>
      </c>
      <c r="BF49" s="52">
        <f t="shared" ca="1" si="16"/>
        <v>15.899999999999945</v>
      </c>
      <c r="BG49" s="52">
        <f t="shared" ca="1" si="17"/>
        <v>15.899999999999945</v>
      </c>
      <c r="BH49" s="52">
        <f t="shared" ca="1" si="18"/>
        <v>15.899999999999945</v>
      </c>
    </row>
    <row r="50" spans="19:60">
      <c r="S50" s="68">
        <f t="shared" si="43"/>
        <v>7</v>
      </c>
      <c r="T50" s="69">
        <f t="shared" si="43"/>
        <v>2</v>
      </c>
      <c r="U50" s="70">
        <f t="shared" si="40"/>
        <v>5</v>
      </c>
      <c r="V50" s="68">
        <f t="shared" si="41"/>
        <v>2</v>
      </c>
      <c r="W50" s="70">
        <f t="shared" si="41"/>
        <v>7</v>
      </c>
      <c r="X50" s="71">
        <f t="shared" si="41"/>
        <v>0.7142857142857143</v>
      </c>
      <c r="Y50" s="71">
        <f t="shared" si="41"/>
        <v>0.5</v>
      </c>
      <c r="Z50" s="69">
        <f t="shared" si="41"/>
        <v>10000</v>
      </c>
      <c r="AA50" s="69">
        <f t="shared" ca="1" si="41"/>
        <v>10025.240391701296</v>
      </c>
      <c r="AB50" s="69">
        <f t="shared" ca="1" si="27"/>
        <v>25.240391701296176</v>
      </c>
      <c r="AC50" s="69">
        <f t="shared" ca="1" si="42"/>
        <v>94.182003679935534</v>
      </c>
      <c r="AD50" s="73">
        <f t="shared" si="35"/>
        <v>15.799999999999946</v>
      </c>
      <c r="AE50" s="69">
        <f t="shared" si="44"/>
        <v>0.70000000000000007</v>
      </c>
      <c r="AF50" s="69">
        <f t="shared" si="44"/>
        <v>7.0000000000000009</v>
      </c>
      <c r="AG50" s="78">
        <f t="shared" si="44"/>
        <v>200</v>
      </c>
      <c r="AH50" s="60">
        <f t="shared" si="44"/>
        <v>50</v>
      </c>
      <c r="AI50" s="60">
        <f t="shared" si="44"/>
        <v>350.00000000000006</v>
      </c>
      <c r="AJ50" s="60">
        <f t="shared" si="44"/>
        <v>10350</v>
      </c>
      <c r="AK50" s="60">
        <f t="shared" si="44"/>
        <v>289.75960829870417</v>
      </c>
      <c r="AL50" s="60">
        <f t="shared" si="44"/>
        <v>5.7951921659740835</v>
      </c>
      <c r="AM50" s="60">
        <f t="shared" ca="1" si="44"/>
        <v>-126.04566705389851</v>
      </c>
      <c r="AN50" s="60">
        <f t="shared" ca="1" si="44"/>
        <v>-126.04566705389851</v>
      </c>
      <c r="AO50" s="60">
        <f t="shared" ca="1" si="44"/>
        <v>126.04566705389851</v>
      </c>
      <c r="AP50" s="63">
        <f t="shared" si="3"/>
        <v>35</v>
      </c>
      <c r="AQ50" s="62">
        <f t="shared" si="4"/>
        <v>1.411088111770513</v>
      </c>
      <c r="AR50" s="62">
        <f t="shared" si="5"/>
        <v>70.554405588525654</v>
      </c>
      <c r="AS50" s="62">
        <f t="shared" si="6"/>
        <v>141.10881117705131</v>
      </c>
      <c r="AT50" s="62">
        <f t="shared" si="7"/>
        <v>-70.554405588525654</v>
      </c>
      <c r="AU50" s="62">
        <f t="shared" si="8"/>
        <v>352.77202794262826</v>
      </c>
      <c r="AV50" s="62">
        <f t="shared" si="9"/>
        <v>-141.10881117705131</v>
      </c>
      <c r="AW50" s="63">
        <f t="shared" si="30"/>
        <v>211.66321676557695</v>
      </c>
      <c r="AX50" s="61" t="str">
        <f t="shared" ca="1" si="11"/>
        <v>VINTO</v>
      </c>
      <c r="AY50" s="69">
        <f t="shared" ca="1" si="31"/>
        <v>10223.954332946101</v>
      </c>
      <c r="AZ50" s="51">
        <f t="shared" si="12"/>
        <v>493.88083911967959</v>
      </c>
      <c r="BA50" s="55">
        <f t="shared" ca="1" si="13"/>
        <v>4.9263740301779178E-2</v>
      </c>
      <c r="BB50" s="55">
        <f t="shared" ca="1" si="32"/>
        <v>8.3858927100052636</v>
      </c>
      <c r="BC50" s="64">
        <f t="shared" ca="1" si="14"/>
        <v>236.90360846687312</v>
      </c>
      <c r="BE50" s="52" t="str">
        <f t="shared" ca="1" si="15"/>
        <v/>
      </c>
      <c r="BF50" s="52">
        <f t="shared" ca="1" si="16"/>
        <v>15.799999999999946</v>
      </c>
      <c r="BG50" s="52">
        <f t="shared" ca="1" si="17"/>
        <v>15.799999999999946</v>
      </c>
      <c r="BH50" s="52">
        <f t="shared" ca="1" si="18"/>
        <v>15.799999999999946</v>
      </c>
    </row>
    <row r="51" spans="19:60">
      <c r="S51" s="68">
        <f t="shared" si="43"/>
        <v>7</v>
      </c>
      <c r="T51" s="69">
        <f t="shared" si="43"/>
        <v>2</v>
      </c>
      <c r="U51" s="70">
        <f t="shared" si="40"/>
        <v>5</v>
      </c>
      <c r="V51" s="68">
        <f t="shared" si="41"/>
        <v>2</v>
      </c>
      <c r="W51" s="70">
        <f t="shared" si="41"/>
        <v>7</v>
      </c>
      <c r="X51" s="71">
        <f t="shared" si="41"/>
        <v>0.7142857142857143</v>
      </c>
      <c r="Y51" s="71">
        <f t="shared" si="41"/>
        <v>0.5</v>
      </c>
      <c r="Z51" s="69">
        <f t="shared" si="41"/>
        <v>10000</v>
      </c>
      <c r="AA51" s="69">
        <f t="shared" ca="1" si="41"/>
        <v>10025.240391701296</v>
      </c>
      <c r="AB51" s="69">
        <f t="shared" ca="1" si="27"/>
        <v>25.240391701296176</v>
      </c>
      <c r="AC51" s="69">
        <f t="shared" ca="1" si="42"/>
        <v>94.182003679935534</v>
      </c>
      <c r="AD51" s="73">
        <f t="shared" si="35"/>
        <v>15.699999999999946</v>
      </c>
      <c r="AE51" s="69">
        <f t="shared" si="44"/>
        <v>0.70000000000000007</v>
      </c>
      <c r="AF51" s="69">
        <f t="shared" si="44"/>
        <v>7.0000000000000009</v>
      </c>
      <c r="AG51" s="78">
        <f t="shared" si="44"/>
        <v>200</v>
      </c>
      <c r="AH51" s="60">
        <f t="shared" si="44"/>
        <v>50</v>
      </c>
      <c r="AI51" s="60">
        <f t="shared" si="44"/>
        <v>350.00000000000006</v>
      </c>
      <c r="AJ51" s="60">
        <f t="shared" si="44"/>
        <v>10350</v>
      </c>
      <c r="AK51" s="60">
        <f t="shared" si="44"/>
        <v>289.75960829870417</v>
      </c>
      <c r="AL51" s="60">
        <f t="shared" si="44"/>
        <v>5.7951921659740835</v>
      </c>
      <c r="AM51" s="60">
        <f t="shared" ca="1" si="44"/>
        <v>-126.04566705389851</v>
      </c>
      <c r="AN51" s="60">
        <f t="shared" ca="1" si="44"/>
        <v>-126.04566705389851</v>
      </c>
      <c r="AO51" s="60">
        <f t="shared" ca="1" si="44"/>
        <v>126.04566705389851</v>
      </c>
      <c r="AP51" s="63">
        <f t="shared" si="3"/>
        <v>35</v>
      </c>
      <c r="AQ51" s="62">
        <f t="shared" si="4"/>
        <v>1.4137065073868857</v>
      </c>
      <c r="AR51" s="62">
        <f t="shared" si="5"/>
        <v>70.685325369344284</v>
      </c>
      <c r="AS51" s="62">
        <f t="shared" si="6"/>
        <v>141.37065073868857</v>
      </c>
      <c r="AT51" s="62">
        <f t="shared" si="7"/>
        <v>-70.685325369344284</v>
      </c>
      <c r="AU51" s="62">
        <f t="shared" si="8"/>
        <v>353.42662684672143</v>
      </c>
      <c r="AV51" s="62">
        <f t="shared" si="9"/>
        <v>-141.37065073868857</v>
      </c>
      <c r="AW51" s="63">
        <f t="shared" si="30"/>
        <v>212.05597610803287</v>
      </c>
      <c r="AX51" s="61" t="str">
        <f t="shared" ca="1" si="11"/>
        <v>VINTO</v>
      </c>
      <c r="AY51" s="69">
        <f t="shared" ca="1" si="31"/>
        <v>10223.954332946101</v>
      </c>
      <c r="AZ51" s="51">
        <f t="shared" si="12"/>
        <v>494.79727758540997</v>
      </c>
      <c r="BA51" s="55">
        <f t="shared" ca="1" si="13"/>
        <v>4.9355153418066039E-2</v>
      </c>
      <c r="BB51" s="55">
        <f t="shared" ca="1" si="32"/>
        <v>8.4014534567283725</v>
      </c>
      <c r="BC51" s="64">
        <f t="shared" ca="1" si="14"/>
        <v>237.29636780932904</v>
      </c>
      <c r="BE51" s="52" t="str">
        <f t="shared" ca="1" si="15"/>
        <v/>
      </c>
      <c r="BF51" s="52">
        <f t="shared" ca="1" si="16"/>
        <v>15.699999999999946</v>
      </c>
      <c r="BG51" s="52">
        <f t="shared" ca="1" si="17"/>
        <v>15.699999999999946</v>
      </c>
      <c r="BH51" s="52">
        <f t="shared" ca="1" si="18"/>
        <v>15.699999999999946</v>
      </c>
    </row>
    <row r="52" spans="19:60">
      <c r="S52" s="68">
        <f t="shared" si="43"/>
        <v>7</v>
      </c>
      <c r="T52" s="69">
        <f t="shared" si="43"/>
        <v>2</v>
      </c>
      <c r="U52" s="70">
        <f t="shared" si="40"/>
        <v>5</v>
      </c>
      <c r="V52" s="68">
        <f t="shared" si="41"/>
        <v>2</v>
      </c>
      <c r="W52" s="70">
        <f t="shared" si="41"/>
        <v>7</v>
      </c>
      <c r="X52" s="71">
        <f t="shared" si="41"/>
        <v>0.7142857142857143</v>
      </c>
      <c r="Y52" s="71">
        <f t="shared" si="41"/>
        <v>0.5</v>
      </c>
      <c r="Z52" s="69">
        <f t="shared" si="41"/>
        <v>10000</v>
      </c>
      <c r="AA52" s="69">
        <f t="shared" ca="1" si="41"/>
        <v>10025.240391701296</v>
      </c>
      <c r="AB52" s="69">
        <f t="shared" ca="1" si="27"/>
        <v>25.240391701296176</v>
      </c>
      <c r="AC52" s="69">
        <f t="shared" ca="1" si="42"/>
        <v>94.182003679935534</v>
      </c>
      <c r="AD52" s="73">
        <f t="shared" si="35"/>
        <v>15.599999999999946</v>
      </c>
      <c r="AE52" s="69">
        <f t="shared" si="44"/>
        <v>0.70000000000000007</v>
      </c>
      <c r="AF52" s="69">
        <f t="shared" si="44"/>
        <v>7.0000000000000009</v>
      </c>
      <c r="AG52" s="78">
        <f t="shared" si="44"/>
        <v>200</v>
      </c>
      <c r="AH52" s="60">
        <f t="shared" si="44"/>
        <v>50</v>
      </c>
      <c r="AI52" s="60">
        <f t="shared" si="44"/>
        <v>350.00000000000006</v>
      </c>
      <c r="AJ52" s="60">
        <f t="shared" si="44"/>
        <v>10350</v>
      </c>
      <c r="AK52" s="60">
        <f t="shared" si="44"/>
        <v>289.75960829870417</v>
      </c>
      <c r="AL52" s="60">
        <f t="shared" si="44"/>
        <v>5.7951921659740835</v>
      </c>
      <c r="AM52" s="60">
        <f t="shared" ca="1" si="44"/>
        <v>-126.04566705389851</v>
      </c>
      <c r="AN52" s="60">
        <f t="shared" ca="1" si="44"/>
        <v>-126.04566705389851</v>
      </c>
      <c r="AO52" s="60">
        <f t="shared" ca="1" si="44"/>
        <v>126.04566705389851</v>
      </c>
      <c r="AP52" s="63">
        <f t="shared" si="3"/>
        <v>35</v>
      </c>
      <c r="AQ52" s="62">
        <f t="shared" si="4"/>
        <v>1.4163584721778273</v>
      </c>
      <c r="AR52" s="62">
        <f t="shared" si="5"/>
        <v>70.817923608891363</v>
      </c>
      <c r="AS52" s="62">
        <f t="shared" si="6"/>
        <v>141.63584721778273</v>
      </c>
      <c r="AT52" s="62">
        <f t="shared" si="7"/>
        <v>-70.817923608891363</v>
      </c>
      <c r="AU52" s="62">
        <f t="shared" si="8"/>
        <v>354.08961804445681</v>
      </c>
      <c r="AV52" s="62">
        <f t="shared" si="9"/>
        <v>-141.63584721778273</v>
      </c>
      <c r="AW52" s="63">
        <f t="shared" si="30"/>
        <v>212.45377082667409</v>
      </c>
      <c r="AX52" s="61" t="str">
        <f t="shared" ca="1" si="11"/>
        <v>VINTO</v>
      </c>
      <c r="AY52" s="69">
        <f t="shared" ca="1" si="31"/>
        <v>10223.954332946101</v>
      </c>
      <c r="AZ52" s="51">
        <f t="shared" si="12"/>
        <v>495.72546526223954</v>
      </c>
      <c r="BA52" s="55">
        <f t="shared" ca="1" si="13"/>
        <v>4.9447738497382238E-2</v>
      </c>
      <c r="BB52" s="55">
        <f t="shared" ca="1" si="32"/>
        <v>8.4172137002043392</v>
      </c>
      <c r="BC52" s="64">
        <f t="shared" ca="1" si="14"/>
        <v>237.69416252797026</v>
      </c>
      <c r="BE52" s="52" t="str">
        <f t="shared" ca="1" si="15"/>
        <v/>
      </c>
      <c r="BF52" s="52">
        <f t="shared" ca="1" si="16"/>
        <v>15.599999999999946</v>
      </c>
      <c r="BG52" s="52">
        <f t="shared" ca="1" si="17"/>
        <v>15.599999999999946</v>
      </c>
      <c r="BH52" s="52">
        <f t="shared" ca="1" si="18"/>
        <v>15.599999999999946</v>
      </c>
    </row>
    <row r="53" spans="19:60">
      <c r="S53" s="68">
        <f t="shared" si="43"/>
        <v>7</v>
      </c>
      <c r="T53" s="69">
        <f t="shared" si="43"/>
        <v>2</v>
      </c>
      <c r="U53" s="70">
        <f t="shared" si="40"/>
        <v>5</v>
      </c>
      <c r="V53" s="68">
        <f t="shared" si="41"/>
        <v>2</v>
      </c>
      <c r="W53" s="70">
        <f t="shared" si="41"/>
        <v>7</v>
      </c>
      <c r="X53" s="71">
        <f t="shared" si="41"/>
        <v>0.7142857142857143</v>
      </c>
      <c r="Y53" s="71">
        <f t="shared" si="41"/>
        <v>0.5</v>
      </c>
      <c r="Z53" s="69">
        <f t="shared" si="41"/>
        <v>10000</v>
      </c>
      <c r="AA53" s="69">
        <f t="shared" ca="1" si="41"/>
        <v>10025.240391701296</v>
      </c>
      <c r="AB53" s="69">
        <f t="shared" ca="1" si="27"/>
        <v>25.240391701296176</v>
      </c>
      <c r="AC53" s="69">
        <f t="shared" ca="1" si="42"/>
        <v>94.182003679935534</v>
      </c>
      <c r="AD53" s="73">
        <f t="shared" si="35"/>
        <v>15.499999999999947</v>
      </c>
      <c r="AE53" s="69">
        <f t="shared" si="44"/>
        <v>0.70000000000000007</v>
      </c>
      <c r="AF53" s="69">
        <f t="shared" si="44"/>
        <v>7.0000000000000009</v>
      </c>
      <c r="AG53" s="78">
        <f t="shared" si="44"/>
        <v>200</v>
      </c>
      <c r="AH53" s="60">
        <f t="shared" si="44"/>
        <v>50</v>
      </c>
      <c r="AI53" s="60">
        <f t="shared" si="44"/>
        <v>350.00000000000006</v>
      </c>
      <c r="AJ53" s="60">
        <f t="shared" si="44"/>
        <v>10350</v>
      </c>
      <c r="AK53" s="60">
        <f t="shared" si="44"/>
        <v>289.75960829870417</v>
      </c>
      <c r="AL53" s="60">
        <f t="shared" si="44"/>
        <v>5.7951921659740835</v>
      </c>
      <c r="AM53" s="60">
        <f t="shared" ca="1" si="44"/>
        <v>-126.04566705389851</v>
      </c>
      <c r="AN53" s="60">
        <f t="shared" ca="1" si="44"/>
        <v>-126.04566705389851</v>
      </c>
      <c r="AO53" s="60">
        <f t="shared" ca="1" si="44"/>
        <v>126.04566705389851</v>
      </c>
      <c r="AP53" s="63">
        <f t="shared" si="3"/>
        <v>35</v>
      </c>
      <c r="AQ53" s="62">
        <f t="shared" si="4"/>
        <v>1.4190446558692971</v>
      </c>
      <c r="AR53" s="62">
        <f t="shared" si="5"/>
        <v>70.952232793464859</v>
      </c>
      <c r="AS53" s="62">
        <f t="shared" si="6"/>
        <v>141.90446558692972</v>
      </c>
      <c r="AT53" s="62">
        <f t="shared" si="7"/>
        <v>-70.952232793464859</v>
      </c>
      <c r="AU53" s="62">
        <f t="shared" si="8"/>
        <v>354.76116396732431</v>
      </c>
      <c r="AV53" s="62">
        <f t="shared" si="9"/>
        <v>-141.90446558692972</v>
      </c>
      <c r="AW53" s="63">
        <f t="shared" si="30"/>
        <v>212.85669838039459</v>
      </c>
      <c r="AX53" s="61" t="str">
        <f t="shared" ca="1" si="11"/>
        <v>VINTO</v>
      </c>
      <c r="AY53" s="69">
        <f t="shared" ca="1" si="31"/>
        <v>10223.954332946101</v>
      </c>
      <c r="AZ53" s="51">
        <f t="shared" si="12"/>
        <v>496.665629554254</v>
      </c>
      <c r="BA53" s="55">
        <f t="shared" ca="1" si="13"/>
        <v>4.9541518222883149E-2</v>
      </c>
      <c r="BB53" s="55">
        <f t="shared" ca="1" si="32"/>
        <v>8.4331773016606437</v>
      </c>
      <c r="BC53" s="64">
        <f t="shared" ca="1" si="14"/>
        <v>238.09709008169077</v>
      </c>
      <c r="BE53" s="52" t="str">
        <f t="shared" ca="1" si="15"/>
        <v/>
      </c>
      <c r="BF53" s="52">
        <f t="shared" ca="1" si="16"/>
        <v>15.499999999999947</v>
      </c>
      <c r="BG53" s="52">
        <f t="shared" ca="1" si="17"/>
        <v>15.499999999999947</v>
      </c>
      <c r="BH53" s="52">
        <f t="shared" ca="1" si="18"/>
        <v>15.499999999999947</v>
      </c>
    </row>
    <row r="54" spans="19:60">
      <c r="S54" s="68">
        <f t="shared" si="43"/>
        <v>7</v>
      </c>
      <c r="T54" s="69">
        <f t="shared" si="43"/>
        <v>2</v>
      </c>
      <c r="U54" s="70">
        <f t="shared" si="40"/>
        <v>5</v>
      </c>
      <c r="V54" s="68">
        <f t="shared" si="41"/>
        <v>2</v>
      </c>
      <c r="W54" s="70">
        <f t="shared" si="41"/>
        <v>7</v>
      </c>
      <c r="X54" s="71">
        <f t="shared" si="41"/>
        <v>0.7142857142857143</v>
      </c>
      <c r="Y54" s="71">
        <f t="shared" si="41"/>
        <v>0.5</v>
      </c>
      <c r="Z54" s="69">
        <f t="shared" si="41"/>
        <v>10000</v>
      </c>
      <c r="AA54" s="69">
        <f t="shared" ca="1" si="41"/>
        <v>10025.240391701296</v>
      </c>
      <c r="AB54" s="69">
        <f t="shared" ca="1" si="27"/>
        <v>25.240391701296176</v>
      </c>
      <c r="AC54" s="69">
        <f t="shared" ca="1" si="42"/>
        <v>94.182003679935534</v>
      </c>
      <c r="AD54" s="73">
        <f t="shared" si="35"/>
        <v>15.399999999999947</v>
      </c>
      <c r="AE54" s="69">
        <f t="shared" si="44"/>
        <v>0.70000000000000007</v>
      </c>
      <c r="AF54" s="69">
        <f t="shared" si="44"/>
        <v>7.0000000000000009</v>
      </c>
      <c r="AG54" s="78">
        <f t="shared" si="44"/>
        <v>200</v>
      </c>
      <c r="AH54" s="60">
        <f t="shared" si="44"/>
        <v>50</v>
      </c>
      <c r="AI54" s="60">
        <f t="shared" si="44"/>
        <v>350.00000000000006</v>
      </c>
      <c r="AJ54" s="60">
        <f t="shared" si="44"/>
        <v>10350</v>
      </c>
      <c r="AK54" s="60">
        <f t="shared" si="44"/>
        <v>289.75960829870417</v>
      </c>
      <c r="AL54" s="60">
        <f t="shared" si="44"/>
        <v>5.7951921659740835</v>
      </c>
      <c r="AM54" s="60">
        <f t="shared" ca="1" si="44"/>
        <v>-126.04566705389851</v>
      </c>
      <c r="AN54" s="60">
        <f t="shared" ca="1" si="44"/>
        <v>-126.04566705389851</v>
      </c>
      <c r="AO54" s="60">
        <f t="shared" ca="1" si="44"/>
        <v>126.04566705389851</v>
      </c>
      <c r="AP54" s="63">
        <f t="shared" si="3"/>
        <v>35</v>
      </c>
      <c r="AQ54" s="62">
        <f t="shared" si="4"/>
        <v>1.4217657250632536</v>
      </c>
      <c r="AR54" s="62">
        <f t="shared" si="5"/>
        <v>71.088286253162678</v>
      </c>
      <c r="AS54" s="62">
        <f t="shared" si="6"/>
        <v>142.17657250632536</v>
      </c>
      <c r="AT54" s="62">
        <f t="shared" si="7"/>
        <v>-71.088286253162678</v>
      </c>
      <c r="AU54" s="62">
        <f t="shared" si="8"/>
        <v>355.44143126581338</v>
      </c>
      <c r="AV54" s="62">
        <f t="shared" si="9"/>
        <v>-142.17657250632536</v>
      </c>
      <c r="AW54" s="63">
        <f t="shared" si="30"/>
        <v>213.26485875948802</v>
      </c>
      <c r="AX54" s="61" t="str">
        <f t="shared" ca="1" si="11"/>
        <v>VINTO</v>
      </c>
      <c r="AY54" s="69">
        <f t="shared" ca="1" si="31"/>
        <v>10223.954332946101</v>
      </c>
      <c r="AZ54" s="51">
        <f t="shared" si="12"/>
        <v>497.61800377213876</v>
      </c>
      <c r="BA54" s="55">
        <f t="shared" ca="1" si="13"/>
        <v>4.9636515866897067E-2</v>
      </c>
      <c r="BB54" s="55">
        <f t="shared" ca="1" si="32"/>
        <v>8.4493482226163774</v>
      </c>
      <c r="BC54" s="64">
        <f t="shared" ca="1" si="14"/>
        <v>238.5052504607842</v>
      </c>
      <c r="BE54" s="52" t="str">
        <f t="shared" ca="1" si="15"/>
        <v/>
      </c>
      <c r="BF54" s="52">
        <f t="shared" ca="1" si="16"/>
        <v>15.399999999999947</v>
      </c>
      <c r="BG54" s="52">
        <f t="shared" ca="1" si="17"/>
        <v>15.399999999999947</v>
      </c>
      <c r="BH54" s="52">
        <f t="shared" ca="1" si="18"/>
        <v>15.399999999999947</v>
      </c>
    </row>
    <row r="55" spans="19:60">
      <c r="S55" s="68">
        <f t="shared" si="43"/>
        <v>7</v>
      </c>
      <c r="T55" s="69">
        <f t="shared" si="43"/>
        <v>2</v>
      </c>
      <c r="U55" s="70">
        <f t="shared" si="40"/>
        <v>5</v>
      </c>
      <c r="V55" s="68">
        <f t="shared" si="41"/>
        <v>2</v>
      </c>
      <c r="W55" s="70">
        <f t="shared" si="41"/>
        <v>7</v>
      </c>
      <c r="X55" s="71">
        <f t="shared" si="41"/>
        <v>0.7142857142857143</v>
      </c>
      <c r="Y55" s="71">
        <f t="shared" si="41"/>
        <v>0.5</v>
      </c>
      <c r="Z55" s="69">
        <f t="shared" si="41"/>
        <v>10000</v>
      </c>
      <c r="AA55" s="69">
        <f t="shared" ca="1" si="41"/>
        <v>10025.240391701296</v>
      </c>
      <c r="AB55" s="69">
        <f t="shared" ca="1" si="27"/>
        <v>25.240391701296176</v>
      </c>
      <c r="AC55" s="69">
        <f t="shared" ca="1" si="42"/>
        <v>94.182003679935534</v>
      </c>
      <c r="AD55" s="73">
        <f t="shared" si="35"/>
        <v>15.299999999999947</v>
      </c>
      <c r="AE55" s="69">
        <f t="shared" si="44"/>
        <v>0.70000000000000007</v>
      </c>
      <c r="AF55" s="69">
        <f t="shared" si="44"/>
        <v>7.0000000000000009</v>
      </c>
      <c r="AG55" s="78">
        <f t="shared" si="44"/>
        <v>200</v>
      </c>
      <c r="AH55" s="60">
        <f t="shared" si="44"/>
        <v>50</v>
      </c>
      <c r="AI55" s="60">
        <f t="shared" si="44"/>
        <v>350.00000000000006</v>
      </c>
      <c r="AJ55" s="60">
        <f t="shared" si="44"/>
        <v>10350</v>
      </c>
      <c r="AK55" s="60">
        <f t="shared" si="44"/>
        <v>289.75960829870417</v>
      </c>
      <c r="AL55" s="60">
        <f t="shared" si="44"/>
        <v>5.7951921659740835</v>
      </c>
      <c r="AM55" s="60">
        <f t="shared" ca="1" si="44"/>
        <v>-126.04566705389851</v>
      </c>
      <c r="AN55" s="60">
        <f t="shared" ca="1" si="44"/>
        <v>-126.04566705389851</v>
      </c>
      <c r="AO55" s="60">
        <f t="shared" ca="1" si="44"/>
        <v>126.04566705389851</v>
      </c>
      <c r="AP55" s="63">
        <f t="shared" si="3"/>
        <v>35</v>
      </c>
      <c r="AQ55" s="62">
        <f t="shared" si="4"/>
        <v>1.4245223637891573</v>
      </c>
      <c r="AR55" s="62">
        <f t="shared" si="5"/>
        <v>71.226118189457864</v>
      </c>
      <c r="AS55" s="62">
        <f t="shared" si="6"/>
        <v>142.45223637891573</v>
      </c>
      <c r="AT55" s="62">
        <f t="shared" si="7"/>
        <v>-71.226118189457864</v>
      </c>
      <c r="AU55" s="62">
        <f t="shared" si="8"/>
        <v>356.13059094728931</v>
      </c>
      <c r="AV55" s="62">
        <f t="shared" si="9"/>
        <v>-142.45223637891573</v>
      </c>
      <c r="AW55" s="63">
        <f t="shared" si="30"/>
        <v>213.67835456837358</v>
      </c>
      <c r="AX55" s="61" t="str">
        <f t="shared" ca="1" si="11"/>
        <v>VINTO</v>
      </c>
      <c r="AY55" s="69">
        <f t="shared" ca="1" si="31"/>
        <v>10223.954332946101</v>
      </c>
      <c r="AZ55" s="51">
        <f t="shared" si="12"/>
        <v>498.58282732620506</v>
      </c>
      <c r="BA55" s="55">
        <f t="shared" ca="1" si="13"/>
        <v>4.9732755310179143E-2</v>
      </c>
      <c r="BB55" s="55">
        <f t="shared" ca="1" si="32"/>
        <v>8.4657305281597708</v>
      </c>
      <c r="BC55" s="64">
        <f t="shared" ca="1" si="14"/>
        <v>238.91874626966975</v>
      </c>
      <c r="BE55" s="52" t="str">
        <f t="shared" ca="1" si="15"/>
        <v/>
      </c>
      <c r="BF55" s="52">
        <f t="shared" ca="1" si="16"/>
        <v>15.299999999999947</v>
      </c>
      <c r="BG55" s="52">
        <f t="shared" ca="1" si="17"/>
        <v>15.299999999999947</v>
      </c>
      <c r="BH55" s="52">
        <f t="shared" ca="1" si="18"/>
        <v>15.299999999999947</v>
      </c>
    </row>
    <row r="56" spans="19:60">
      <c r="S56" s="68">
        <f t="shared" si="43"/>
        <v>7</v>
      </c>
      <c r="T56" s="69">
        <f t="shared" si="43"/>
        <v>2</v>
      </c>
      <c r="U56" s="70">
        <f t="shared" si="40"/>
        <v>5</v>
      </c>
      <c r="V56" s="68">
        <f t="shared" si="41"/>
        <v>2</v>
      </c>
      <c r="W56" s="70">
        <f t="shared" si="41"/>
        <v>7</v>
      </c>
      <c r="X56" s="71">
        <f t="shared" si="41"/>
        <v>0.7142857142857143</v>
      </c>
      <c r="Y56" s="71">
        <f t="shared" si="41"/>
        <v>0.5</v>
      </c>
      <c r="Z56" s="69">
        <f t="shared" si="41"/>
        <v>10000</v>
      </c>
      <c r="AA56" s="69">
        <f t="shared" ca="1" si="41"/>
        <v>10025.240391701296</v>
      </c>
      <c r="AB56" s="69">
        <f t="shared" ca="1" si="27"/>
        <v>25.240391701296176</v>
      </c>
      <c r="AC56" s="69">
        <f t="shared" ca="1" si="42"/>
        <v>94.182003679935534</v>
      </c>
      <c r="AD56" s="73">
        <f t="shared" si="35"/>
        <v>15.199999999999948</v>
      </c>
      <c r="AE56" s="69">
        <f t="shared" si="44"/>
        <v>0.70000000000000007</v>
      </c>
      <c r="AF56" s="69">
        <f t="shared" si="44"/>
        <v>7.0000000000000009</v>
      </c>
      <c r="AG56" s="78">
        <f t="shared" si="44"/>
        <v>200</v>
      </c>
      <c r="AH56" s="60">
        <f t="shared" si="44"/>
        <v>50</v>
      </c>
      <c r="AI56" s="60">
        <f t="shared" si="44"/>
        <v>350.00000000000006</v>
      </c>
      <c r="AJ56" s="60">
        <f t="shared" si="44"/>
        <v>10350</v>
      </c>
      <c r="AK56" s="60">
        <f t="shared" si="44"/>
        <v>289.75960829870417</v>
      </c>
      <c r="AL56" s="60">
        <f t="shared" si="44"/>
        <v>5.7951921659740835</v>
      </c>
      <c r="AM56" s="60">
        <f t="shared" ca="1" si="44"/>
        <v>-126.04566705389851</v>
      </c>
      <c r="AN56" s="60">
        <f t="shared" ca="1" si="44"/>
        <v>-126.04566705389851</v>
      </c>
      <c r="AO56" s="60">
        <f t="shared" ca="1" si="44"/>
        <v>126.04566705389851</v>
      </c>
      <c r="AP56" s="63">
        <f t="shared" si="3"/>
        <v>35</v>
      </c>
      <c r="AQ56" s="62">
        <f t="shared" si="4"/>
        <v>1.4273152740772437</v>
      </c>
      <c r="AR56" s="62">
        <f t="shared" si="5"/>
        <v>71.365763703862186</v>
      </c>
      <c r="AS56" s="62">
        <f t="shared" si="6"/>
        <v>142.73152740772437</v>
      </c>
      <c r="AT56" s="62">
        <f t="shared" si="7"/>
        <v>-71.365763703862186</v>
      </c>
      <c r="AU56" s="62">
        <f t="shared" si="8"/>
        <v>356.82881851931091</v>
      </c>
      <c r="AV56" s="62">
        <f t="shared" si="9"/>
        <v>-142.73152740772437</v>
      </c>
      <c r="AW56" s="63">
        <f t="shared" si="30"/>
        <v>214.09729111158654</v>
      </c>
      <c r="AX56" s="61" t="str">
        <f t="shared" ca="1" si="11"/>
        <v>VINTO</v>
      </c>
      <c r="AY56" s="69">
        <f t="shared" ca="1" si="31"/>
        <v>10223.954332946101</v>
      </c>
      <c r="AZ56" s="51">
        <f t="shared" si="12"/>
        <v>499.56034592703531</v>
      </c>
      <c r="BA56" s="55">
        <f t="shared" ca="1" si="13"/>
        <v>4.9830261061925445E-2</v>
      </c>
      <c r="BB56" s="55">
        <f t="shared" ca="1" si="32"/>
        <v>8.4823283903550504</v>
      </c>
      <c r="BC56" s="64">
        <f t="shared" ca="1" si="14"/>
        <v>239.33768281288272</v>
      </c>
      <c r="BE56" s="52" t="str">
        <f t="shared" ca="1" si="15"/>
        <v/>
      </c>
      <c r="BF56" s="52">
        <f t="shared" ca="1" si="16"/>
        <v>15.199999999999948</v>
      </c>
      <c r="BG56" s="52">
        <f t="shared" ca="1" si="17"/>
        <v>15.199999999999948</v>
      </c>
      <c r="BH56" s="52">
        <f t="shared" ca="1" si="18"/>
        <v>15.199999999999948</v>
      </c>
    </row>
    <row r="57" spans="19:60">
      <c r="S57" s="68">
        <f t="shared" si="43"/>
        <v>7</v>
      </c>
      <c r="T57" s="69">
        <f t="shared" si="43"/>
        <v>2</v>
      </c>
      <c r="U57" s="70">
        <f t="shared" si="40"/>
        <v>5</v>
      </c>
      <c r="V57" s="68">
        <f t="shared" ref="V57:AA72" si="45">V56</f>
        <v>2</v>
      </c>
      <c r="W57" s="70">
        <f t="shared" si="45"/>
        <v>7</v>
      </c>
      <c r="X57" s="71">
        <f t="shared" si="45"/>
        <v>0.7142857142857143</v>
      </c>
      <c r="Y57" s="71">
        <f t="shared" si="45"/>
        <v>0.5</v>
      </c>
      <c r="Z57" s="69">
        <f t="shared" si="45"/>
        <v>10000</v>
      </c>
      <c r="AA57" s="69">
        <f t="shared" ca="1" si="45"/>
        <v>10025.240391701296</v>
      </c>
      <c r="AB57" s="69">
        <f t="shared" ca="1" si="27"/>
        <v>25.240391701296176</v>
      </c>
      <c r="AC57" s="69">
        <f t="shared" ca="1" si="42"/>
        <v>94.182003679935534</v>
      </c>
      <c r="AD57" s="73">
        <f t="shared" si="35"/>
        <v>15.099999999999948</v>
      </c>
      <c r="AE57" s="69">
        <f t="shared" si="44"/>
        <v>0.70000000000000007</v>
      </c>
      <c r="AF57" s="69">
        <f t="shared" si="44"/>
        <v>7.0000000000000009</v>
      </c>
      <c r="AG57" s="78">
        <f t="shared" si="44"/>
        <v>200</v>
      </c>
      <c r="AH57" s="60">
        <f t="shared" si="44"/>
        <v>50</v>
      </c>
      <c r="AI57" s="60">
        <f t="shared" si="44"/>
        <v>350.00000000000006</v>
      </c>
      <c r="AJ57" s="60">
        <f t="shared" si="44"/>
        <v>10350</v>
      </c>
      <c r="AK57" s="60">
        <f t="shared" si="44"/>
        <v>289.75960829870417</v>
      </c>
      <c r="AL57" s="60">
        <f t="shared" si="44"/>
        <v>5.7951921659740835</v>
      </c>
      <c r="AM57" s="60">
        <f t="shared" ca="1" si="44"/>
        <v>-126.04566705389851</v>
      </c>
      <c r="AN57" s="60">
        <f t="shared" ca="1" si="44"/>
        <v>-126.04566705389851</v>
      </c>
      <c r="AO57" s="60">
        <f t="shared" ca="1" si="44"/>
        <v>126.04566705389851</v>
      </c>
      <c r="AP57" s="63">
        <f t="shared" si="3"/>
        <v>35</v>
      </c>
      <c r="AQ57" s="62">
        <f t="shared" si="4"/>
        <v>1.4301451765545765</v>
      </c>
      <c r="AR57" s="62">
        <f t="shared" si="5"/>
        <v>71.507258827728819</v>
      </c>
      <c r="AS57" s="62">
        <f t="shared" si="6"/>
        <v>143.01451765545764</v>
      </c>
      <c r="AT57" s="62">
        <f t="shared" si="7"/>
        <v>-71.507258827728819</v>
      </c>
      <c r="AU57" s="62">
        <f t="shared" si="8"/>
        <v>357.53629413864411</v>
      </c>
      <c r="AV57" s="62">
        <f t="shared" si="9"/>
        <v>-143.01451765545764</v>
      </c>
      <c r="AW57" s="63">
        <f t="shared" si="30"/>
        <v>214.52177648318647</v>
      </c>
      <c r="AX57" s="61" t="str">
        <f t="shared" ca="1" si="11"/>
        <v>VINTO</v>
      </c>
      <c r="AY57" s="69">
        <f t="shared" ca="1" si="31"/>
        <v>10223.954332946101</v>
      </c>
      <c r="AZ57" s="51">
        <f t="shared" si="12"/>
        <v>500.55081179410172</v>
      </c>
      <c r="BA57" s="55">
        <f t="shared" ca="1" si="13"/>
        <v>4.9929058280582299E-2</v>
      </c>
      <c r="BB57" s="55">
        <f t="shared" ca="1" si="32"/>
        <v>8.4991460917847039</v>
      </c>
      <c r="BC57" s="64">
        <f t="shared" ca="1" si="14"/>
        <v>239.76216818448265</v>
      </c>
      <c r="BE57" s="52" t="str">
        <f t="shared" ca="1" si="15"/>
        <v/>
      </c>
      <c r="BF57" s="52">
        <f t="shared" ca="1" si="16"/>
        <v>15.099999999999948</v>
      </c>
      <c r="BG57" s="52">
        <f t="shared" ca="1" si="17"/>
        <v>15.099999999999948</v>
      </c>
      <c r="BH57" s="52">
        <f t="shared" ca="1" si="18"/>
        <v>15.099999999999948</v>
      </c>
    </row>
    <row r="58" spans="19:60">
      <c r="S58" s="68">
        <f t="shared" ref="S58:T73" si="46">S57</f>
        <v>7</v>
      </c>
      <c r="T58" s="69">
        <f t="shared" si="46"/>
        <v>2</v>
      </c>
      <c r="U58" s="70">
        <f t="shared" si="40"/>
        <v>5</v>
      </c>
      <c r="V58" s="68">
        <f t="shared" si="45"/>
        <v>2</v>
      </c>
      <c r="W58" s="70">
        <f t="shared" si="45"/>
        <v>7</v>
      </c>
      <c r="X58" s="71">
        <f t="shared" si="45"/>
        <v>0.7142857142857143</v>
      </c>
      <c r="Y58" s="71">
        <f t="shared" si="45"/>
        <v>0.5</v>
      </c>
      <c r="Z58" s="69">
        <f t="shared" si="45"/>
        <v>10000</v>
      </c>
      <c r="AA58" s="69">
        <f t="shared" ca="1" si="45"/>
        <v>10025.240391701296</v>
      </c>
      <c r="AB58" s="69">
        <f t="shared" ca="1" si="27"/>
        <v>25.240391701296176</v>
      </c>
      <c r="AC58" s="69">
        <f t="shared" ca="1" si="42"/>
        <v>94.182003679935534</v>
      </c>
      <c r="AD58" s="73">
        <f t="shared" si="35"/>
        <v>14.999999999999948</v>
      </c>
      <c r="AE58" s="69">
        <f t="shared" ref="AE58:AO73" si="47">AE57</f>
        <v>0.70000000000000007</v>
      </c>
      <c r="AF58" s="69">
        <f t="shared" si="47"/>
        <v>7.0000000000000009</v>
      </c>
      <c r="AG58" s="78">
        <f t="shared" si="47"/>
        <v>200</v>
      </c>
      <c r="AH58" s="60">
        <f t="shared" si="47"/>
        <v>50</v>
      </c>
      <c r="AI58" s="60">
        <f t="shared" si="47"/>
        <v>350.00000000000006</v>
      </c>
      <c r="AJ58" s="60">
        <f t="shared" si="47"/>
        <v>10350</v>
      </c>
      <c r="AK58" s="60">
        <f t="shared" si="47"/>
        <v>289.75960829870417</v>
      </c>
      <c r="AL58" s="60">
        <f t="shared" si="47"/>
        <v>5.7951921659740835</v>
      </c>
      <c r="AM58" s="60">
        <f t="shared" ca="1" si="47"/>
        <v>-126.04566705389851</v>
      </c>
      <c r="AN58" s="60">
        <f t="shared" ca="1" si="47"/>
        <v>-126.04566705389851</v>
      </c>
      <c r="AO58" s="60">
        <f t="shared" ca="1" si="47"/>
        <v>126.04566705389851</v>
      </c>
      <c r="AP58" s="63">
        <f t="shared" si="3"/>
        <v>35</v>
      </c>
      <c r="AQ58" s="62">
        <f t="shared" si="4"/>
        <v>1.4330128110649403</v>
      </c>
      <c r="AR58" s="62">
        <f t="shared" si="5"/>
        <v>71.650640553247015</v>
      </c>
      <c r="AS58" s="62">
        <f t="shared" si="6"/>
        <v>143.30128110649403</v>
      </c>
      <c r="AT58" s="62">
        <f t="shared" si="7"/>
        <v>-71.650640553247015</v>
      </c>
      <c r="AU58" s="62">
        <f t="shared" si="8"/>
        <v>358.25320276623506</v>
      </c>
      <c r="AV58" s="62">
        <f t="shared" si="9"/>
        <v>-143.30128110649403</v>
      </c>
      <c r="AW58" s="63">
        <f t="shared" si="30"/>
        <v>214.95192165974103</v>
      </c>
      <c r="AX58" s="61" t="str">
        <f t="shared" ca="1" si="11"/>
        <v>VINTO</v>
      </c>
      <c r="AY58" s="69">
        <f t="shared" ca="1" si="31"/>
        <v>10223.954332946101</v>
      </c>
      <c r="AZ58" s="51">
        <f t="shared" si="12"/>
        <v>501.55448387272912</v>
      </c>
      <c r="BA58" s="55">
        <f t="shared" ca="1" si="13"/>
        <v>5.0029172795487915E-2</v>
      </c>
      <c r="BB58" s="55">
        <f t="shared" ca="1" si="32"/>
        <v>8.5161880292334189</v>
      </c>
      <c r="BC58" s="64">
        <f t="shared" ca="1" si="14"/>
        <v>240.19231336103721</v>
      </c>
      <c r="BE58" s="52" t="str">
        <f t="shared" ca="1" si="15"/>
        <v/>
      </c>
      <c r="BF58" s="52">
        <f t="shared" ca="1" si="16"/>
        <v>14.999999999999948</v>
      </c>
      <c r="BG58" s="52">
        <f t="shared" ca="1" si="17"/>
        <v>14.999999999999948</v>
      </c>
      <c r="BH58" s="52">
        <f t="shared" ca="1" si="18"/>
        <v>14.999999999999948</v>
      </c>
    </row>
    <row r="59" spans="19:60">
      <c r="S59" s="68">
        <f t="shared" si="46"/>
        <v>7</v>
      </c>
      <c r="T59" s="69">
        <f t="shared" si="46"/>
        <v>2</v>
      </c>
      <c r="U59" s="70">
        <f t="shared" si="40"/>
        <v>5</v>
      </c>
      <c r="V59" s="68">
        <f t="shared" si="45"/>
        <v>2</v>
      </c>
      <c r="W59" s="70">
        <f t="shared" si="45"/>
        <v>7</v>
      </c>
      <c r="X59" s="71">
        <f t="shared" si="45"/>
        <v>0.7142857142857143</v>
      </c>
      <c r="Y59" s="71">
        <f t="shared" si="45"/>
        <v>0.5</v>
      </c>
      <c r="Z59" s="69">
        <f t="shared" si="45"/>
        <v>10000</v>
      </c>
      <c r="AA59" s="69">
        <f t="shared" ca="1" si="45"/>
        <v>10025.240391701296</v>
      </c>
      <c r="AB59" s="69">
        <f t="shared" ca="1" si="27"/>
        <v>25.240391701296176</v>
      </c>
      <c r="AC59" s="69">
        <f t="shared" ca="1" si="42"/>
        <v>94.182003679935534</v>
      </c>
      <c r="AD59" s="73">
        <f t="shared" si="35"/>
        <v>14.899999999999949</v>
      </c>
      <c r="AE59" s="69">
        <f t="shared" si="47"/>
        <v>0.70000000000000007</v>
      </c>
      <c r="AF59" s="69">
        <f t="shared" si="47"/>
        <v>7.0000000000000009</v>
      </c>
      <c r="AG59" s="78">
        <f t="shared" si="47"/>
        <v>200</v>
      </c>
      <c r="AH59" s="60">
        <f t="shared" si="47"/>
        <v>50</v>
      </c>
      <c r="AI59" s="60">
        <f t="shared" si="47"/>
        <v>350.00000000000006</v>
      </c>
      <c r="AJ59" s="60">
        <f t="shared" si="47"/>
        <v>10350</v>
      </c>
      <c r="AK59" s="60">
        <f t="shared" si="47"/>
        <v>289.75960829870417</v>
      </c>
      <c r="AL59" s="60">
        <f t="shared" si="47"/>
        <v>5.7951921659740835</v>
      </c>
      <c r="AM59" s="60">
        <f t="shared" ca="1" si="47"/>
        <v>-126.04566705389851</v>
      </c>
      <c r="AN59" s="60">
        <f t="shared" ca="1" si="47"/>
        <v>-126.04566705389851</v>
      </c>
      <c r="AO59" s="60">
        <f t="shared" ca="1" si="47"/>
        <v>126.04566705389851</v>
      </c>
      <c r="AP59" s="63">
        <f t="shared" si="3"/>
        <v>35</v>
      </c>
      <c r="AQ59" s="62">
        <f t="shared" si="4"/>
        <v>1.4359189373136985</v>
      </c>
      <c r="AR59" s="62">
        <f t="shared" si="5"/>
        <v>71.795946865684925</v>
      </c>
      <c r="AS59" s="62">
        <f t="shared" si="6"/>
        <v>143.59189373136985</v>
      </c>
      <c r="AT59" s="62">
        <f t="shared" si="7"/>
        <v>-71.795946865684925</v>
      </c>
      <c r="AU59" s="62">
        <f t="shared" si="8"/>
        <v>358.97973432842463</v>
      </c>
      <c r="AV59" s="62">
        <f t="shared" si="9"/>
        <v>-143.59189373136985</v>
      </c>
      <c r="AW59" s="63">
        <f t="shared" si="30"/>
        <v>215.38784059705478</v>
      </c>
      <c r="AX59" s="61" t="str">
        <f t="shared" ca="1" si="11"/>
        <v>VINTO</v>
      </c>
      <c r="AY59" s="69">
        <f t="shared" ca="1" si="31"/>
        <v>10223.954332946101</v>
      </c>
      <c r="AZ59" s="51">
        <f t="shared" si="12"/>
        <v>502.57162805979448</v>
      </c>
      <c r="BA59" s="55">
        <f t="shared" ca="1" si="13"/>
        <v>5.013063112938556E-2</v>
      </c>
      <c r="BB59" s="55">
        <f t="shared" ca="1" si="32"/>
        <v>8.5334587175203751</v>
      </c>
      <c r="BC59" s="64">
        <f t="shared" ca="1" si="14"/>
        <v>240.62823229835095</v>
      </c>
      <c r="BE59" s="52" t="str">
        <f t="shared" ca="1" si="15"/>
        <v/>
      </c>
      <c r="BF59" s="52">
        <f t="shared" ca="1" si="16"/>
        <v>14.899999999999949</v>
      </c>
      <c r="BG59" s="52">
        <f t="shared" ca="1" si="17"/>
        <v>14.899999999999949</v>
      </c>
      <c r="BH59" s="52">
        <f t="shared" ca="1" si="18"/>
        <v>14.899999999999949</v>
      </c>
    </row>
    <row r="60" spans="19:60">
      <c r="S60" s="68">
        <f t="shared" si="46"/>
        <v>7</v>
      </c>
      <c r="T60" s="69">
        <f t="shared" si="46"/>
        <v>2</v>
      </c>
      <c r="U60" s="70">
        <f t="shared" si="40"/>
        <v>5</v>
      </c>
      <c r="V60" s="68">
        <f t="shared" si="45"/>
        <v>2</v>
      </c>
      <c r="W60" s="70">
        <f t="shared" si="45"/>
        <v>7</v>
      </c>
      <c r="X60" s="71">
        <f t="shared" si="45"/>
        <v>0.7142857142857143</v>
      </c>
      <c r="Y60" s="71">
        <f t="shared" si="45"/>
        <v>0.5</v>
      </c>
      <c r="Z60" s="69">
        <f t="shared" si="45"/>
        <v>10000</v>
      </c>
      <c r="AA60" s="69">
        <f t="shared" ca="1" si="45"/>
        <v>10025.240391701296</v>
      </c>
      <c r="AB60" s="69">
        <f t="shared" ca="1" si="27"/>
        <v>25.240391701296176</v>
      </c>
      <c r="AC60" s="69">
        <f t="shared" ca="1" si="42"/>
        <v>94.182003679935534</v>
      </c>
      <c r="AD60" s="73">
        <f t="shared" si="35"/>
        <v>14.799999999999949</v>
      </c>
      <c r="AE60" s="69">
        <f t="shared" si="47"/>
        <v>0.70000000000000007</v>
      </c>
      <c r="AF60" s="69">
        <f t="shared" si="47"/>
        <v>7.0000000000000009</v>
      </c>
      <c r="AG60" s="78">
        <f t="shared" si="47"/>
        <v>200</v>
      </c>
      <c r="AH60" s="60">
        <f t="shared" si="47"/>
        <v>50</v>
      </c>
      <c r="AI60" s="60">
        <f t="shared" si="47"/>
        <v>350.00000000000006</v>
      </c>
      <c r="AJ60" s="60">
        <f t="shared" si="47"/>
        <v>10350</v>
      </c>
      <c r="AK60" s="60">
        <f t="shared" si="47"/>
        <v>289.75960829870417</v>
      </c>
      <c r="AL60" s="60">
        <f t="shared" si="47"/>
        <v>5.7951921659740835</v>
      </c>
      <c r="AM60" s="60">
        <f t="shared" ca="1" si="47"/>
        <v>-126.04566705389851</v>
      </c>
      <c r="AN60" s="60">
        <f t="shared" ca="1" si="47"/>
        <v>-126.04566705389851</v>
      </c>
      <c r="AO60" s="60">
        <f t="shared" ca="1" si="47"/>
        <v>126.04566705389851</v>
      </c>
      <c r="AP60" s="63">
        <f t="shared" si="3"/>
        <v>35</v>
      </c>
      <c r="AQ60" s="62">
        <f t="shared" si="4"/>
        <v>1.4388643355387909</v>
      </c>
      <c r="AR60" s="62">
        <f t="shared" si="5"/>
        <v>71.943216776939551</v>
      </c>
      <c r="AS60" s="62">
        <f t="shared" si="6"/>
        <v>143.8864335538791</v>
      </c>
      <c r="AT60" s="62">
        <f t="shared" si="7"/>
        <v>-71.943216776939551</v>
      </c>
      <c r="AU60" s="62">
        <f t="shared" si="8"/>
        <v>359.71608388469775</v>
      </c>
      <c r="AV60" s="62">
        <f t="shared" si="9"/>
        <v>-143.8864335538791</v>
      </c>
      <c r="AW60" s="63">
        <f t="shared" si="30"/>
        <v>215.82965033081865</v>
      </c>
      <c r="AX60" s="61" t="str">
        <f t="shared" ca="1" si="11"/>
        <v>VINTO</v>
      </c>
      <c r="AY60" s="69">
        <f t="shared" ca="1" si="31"/>
        <v>10223.954332946101</v>
      </c>
      <c r="AZ60" s="51">
        <f t="shared" si="12"/>
        <v>503.60251743857685</v>
      </c>
      <c r="BA60" s="55">
        <f t="shared" ca="1" si="13"/>
        <v>5.0233460521849377E-2</v>
      </c>
      <c r="BB60" s="55">
        <f t="shared" ca="1" si="32"/>
        <v>8.5509627934868817</v>
      </c>
      <c r="BC60" s="64">
        <f t="shared" ca="1" si="14"/>
        <v>241.07004203211483</v>
      </c>
      <c r="BE60" s="52" t="str">
        <f t="shared" ca="1" si="15"/>
        <v/>
      </c>
      <c r="BF60" s="52">
        <f t="shared" ca="1" si="16"/>
        <v>14.799999999999949</v>
      </c>
      <c r="BG60" s="52">
        <f t="shared" ca="1" si="17"/>
        <v>14.799999999999949</v>
      </c>
      <c r="BH60" s="52">
        <f t="shared" ca="1" si="18"/>
        <v>14.799999999999949</v>
      </c>
    </row>
    <row r="61" spans="19:60">
      <c r="S61" s="68">
        <f t="shared" si="46"/>
        <v>7</v>
      </c>
      <c r="T61" s="69">
        <f t="shared" si="46"/>
        <v>2</v>
      </c>
      <c r="U61" s="70">
        <f t="shared" si="40"/>
        <v>5</v>
      </c>
      <c r="V61" s="68">
        <f t="shared" si="45"/>
        <v>2</v>
      </c>
      <c r="W61" s="70">
        <f t="shared" si="45"/>
        <v>7</v>
      </c>
      <c r="X61" s="71">
        <f t="shared" si="45"/>
        <v>0.7142857142857143</v>
      </c>
      <c r="Y61" s="71">
        <f t="shared" si="45"/>
        <v>0.5</v>
      </c>
      <c r="Z61" s="69">
        <f t="shared" si="45"/>
        <v>10000</v>
      </c>
      <c r="AA61" s="69">
        <f t="shared" ca="1" si="45"/>
        <v>10025.240391701296</v>
      </c>
      <c r="AB61" s="69">
        <f t="shared" ca="1" si="27"/>
        <v>25.240391701296176</v>
      </c>
      <c r="AC61" s="69">
        <f t="shared" ca="1" si="42"/>
        <v>94.182003679935534</v>
      </c>
      <c r="AD61" s="73">
        <f t="shared" si="35"/>
        <v>14.69999999999995</v>
      </c>
      <c r="AE61" s="69">
        <f t="shared" si="47"/>
        <v>0.70000000000000007</v>
      </c>
      <c r="AF61" s="69">
        <f t="shared" si="47"/>
        <v>7.0000000000000009</v>
      </c>
      <c r="AG61" s="78">
        <f t="shared" si="47"/>
        <v>200</v>
      </c>
      <c r="AH61" s="60">
        <f t="shared" si="47"/>
        <v>50</v>
      </c>
      <c r="AI61" s="60">
        <f t="shared" si="47"/>
        <v>350.00000000000006</v>
      </c>
      <c r="AJ61" s="60">
        <f t="shared" si="47"/>
        <v>10350</v>
      </c>
      <c r="AK61" s="60">
        <f t="shared" si="47"/>
        <v>289.75960829870417</v>
      </c>
      <c r="AL61" s="60">
        <f t="shared" si="47"/>
        <v>5.7951921659740835</v>
      </c>
      <c r="AM61" s="60">
        <f t="shared" ca="1" si="47"/>
        <v>-126.04566705389851</v>
      </c>
      <c r="AN61" s="60">
        <f t="shared" ca="1" si="47"/>
        <v>-126.04566705389851</v>
      </c>
      <c r="AO61" s="60">
        <f t="shared" ca="1" si="47"/>
        <v>126.04566705389851</v>
      </c>
      <c r="AP61" s="63">
        <f t="shared" si="3"/>
        <v>35</v>
      </c>
      <c r="AQ61" s="62">
        <f t="shared" si="4"/>
        <v>1.4418498072091228</v>
      </c>
      <c r="AR61" s="62">
        <f t="shared" si="5"/>
        <v>72.092490360456139</v>
      </c>
      <c r="AS61" s="62">
        <f t="shared" si="6"/>
        <v>144.18498072091228</v>
      </c>
      <c r="AT61" s="62">
        <f t="shared" si="7"/>
        <v>-72.092490360456139</v>
      </c>
      <c r="AU61" s="62">
        <f t="shared" si="8"/>
        <v>360.46245180228073</v>
      </c>
      <c r="AV61" s="62">
        <f t="shared" si="9"/>
        <v>-144.18498072091228</v>
      </c>
      <c r="AW61" s="63">
        <f t="shared" si="30"/>
        <v>216.27747108136845</v>
      </c>
      <c r="AX61" s="61" t="str">
        <f t="shared" ca="1" si="11"/>
        <v>VINTO</v>
      </c>
      <c r="AY61" s="69">
        <f t="shared" ca="1" si="31"/>
        <v>10223.954332946101</v>
      </c>
      <c r="AZ61" s="51">
        <f t="shared" si="12"/>
        <v>504.64743252319295</v>
      </c>
      <c r="BA61" s="55">
        <f t="shared" ca="1" si="13"/>
        <v>5.0337688953666443E-2</v>
      </c>
      <c r="BB61" s="55">
        <f t="shared" ca="1" si="32"/>
        <v>8.5687050201468118</v>
      </c>
      <c r="BC61" s="64">
        <f t="shared" ca="1" si="14"/>
        <v>241.51786278266462</v>
      </c>
      <c r="BE61" s="52" t="str">
        <f t="shared" ca="1" si="15"/>
        <v/>
      </c>
      <c r="BF61" s="52">
        <f t="shared" ca="1" si="16"/>
        <v>14.69999999999995</v>
      </c>
      <c r="BG61" s="52">
        <f t="shared" ca="1" si="17"/>
        <v>14.69999999999995</v>
      </c>
      <c r="BH61" s="52">
        <f t="shared" ca="1" si="18"/>
        <v>14.69999999999995</v>
      </c>
    </row>
    <row r="62" spans="19:60">
      <c r="S62" s="68">
        <f t="shared" si="46"/>
        <v>7</v>
      </c>
      <c r="T62" s="69">
        <f t="shared" si="46"/>
        <v>2</v>
      </c>
      <c r="U62" s="70">
        <f t="shared" si="40"/>
        <v>5</v>
      </c>
      <c r="V62" s="68">
        <f t="shared" si="45"/>
        <v>2</v>
      </c>
      <c r="W62" s="70">
        <f t="shared" si="45"/>
        <v>7</v>
      </c>
      <c r="X62" s="71">
        <f t="shared" si="45"/>
        <v>0.7142857142857143</v>
      </c>
      <c r="Y62" s="71">
        <f t="shared" si="45"/>
        <v>0.5</v>
      </c>
      <c r="Z62" s="69">
        <f t="shared" si="45"/>
        <v>10000</v>
      </c>
      <c r="AA62" s="69">
        <f t="shared" ca="1" si="45"/>
        <v>10025.240391701296</v>
      </c>
      <c r="AB62" s="69">
        <f t="shared" ca="1" si="27"/>
        <v>25.240391701296176</v>
      </c>
      <c r="AC62" s="69">
        <f t="shared" ca="1" si="42"/>
        <v>94.182003679935534</v>
      </c>
      <c r="AD62" s="73">
        <f t="shared" si="35"/>
        <v>14.59999999999995</v>
      </c>
      <c r="AE62" s="69">
        <f t="shared" si="47"/>
        <v>0.70000000000000007</v>
      </c>
      <c r="AF62" s="69">
        <f t="shared" si="47"/>
        <v>7.0000000000000009</v>
      </c>
      <c r="AG62" s="78">
        <f t="shared" si="47"/>
        <v>200</v>
      </c>
      <c r="AH62" s="60">
        <f t="shared" si="47"/>
        <v>50</v>
      </c>
      <c r="AI62" s="60">
        <f t="shared" si="47"/>
        <v>350.00000000000006</v>
      </c>
      <c r="AJ62" s="60">
        <f t="shared" si="47"/>
        <v>10350</v>
      </c>
      <c r="AK62" s="60">
        <f t="shared" si="47"/>
        <v>289.75960829870417</v>
      </c>
      <c r="AL62" s="60">
        <f t="shared" si="47"/>
        <v>5.7951921659740835</v>
      </c>
      <c r="AM62" s="60">
        <f t="shared" ca="1" si="47"/>
        <v>-126.04566705389851</v>
      </c>
      <c r="AN62" s="60">
        <f t="shared" ca="1" si="47"/>
        <v>-126.04566705389851</v>
      </c>
      <c r="AO62" s="60">
        <f t="shared" ca="1" si="47"/>
        <v>126.04566705389851</v>
      </c>
      <c r="AP62" s="63">
        <f t="shared" si="3"/>
        <v>35</v>
      </c>
      <c r="AQ62" s="62">
        <f t="shared" si="4"/>
        <v>1.4448761757516511</v>
      </c>
      <c r="AR62" s="62">
        <f t="shared" si="5"/>
        <v>72.243808787582552</v>
      </c>
      <c r="AS62" s="62">
        <f t="shared" si="6"/>
        <v>144.4876175751651</v>
      </c>
      <c r="AT62" s="62">
        <f t="shared" si="7"/>
        <v>-72.243808787582552</v>
      </c>
      <c r="AU62" s="62">
        <f t="shared" si="8"/>
        <v>361.21904393791277</v>
      </c>
      <c r="AV62" s="62">
        <f t="shared" si="9"/>
        <v>-144.4876175751651</v>
      </c>
      <c r="AW62" s="63">
        <f t="shared" si="30"/>
        <v>216.73142636274767</v>
      </c>
      <c r="AX62" s="61" t="str">
        <f t="shared" ca="1" si="11"/>
        <v>VINTO</v>
      </c>
      <c r="AY62" s="69">
        <f t="shared" ca="1" si="31"/>
        <v>10223.954332946101</v>
      </c>
      <c r="AZ62" s="51">
        <f t="shared" si="12"/>
        <v>505.70666151307785</v>
      </c>
      <c r="BA62" s="55">
        <f t="shared" ca="1" si="13"/>
        <v>5.0443345172220731E-2</v>
      </c>
      <c r="BB62" s="55">
        <f t="shared" ca="1" si="32"/>
        <v>8.5866902910075602</v>
      </c>
      <c r="BC62" s="64">
        <f t="shared" ca="1" si="14"/>
        <v>241.97181806404384</v>
      </c>
      <c r="BE62" s="52" t="str">
        <f t="shared" ca="1" si="15"/>
        <v/>
      </c>
      <c r="BF62" s="52">
        <f t="shared" ca="1" si="16"/>
        <v>14.59999999999995</v>
      </c>
      <c r="BG62" s="52">
        <f t="shared" ca="1" si="17"/>
        <v>14.59999999999995</v>
      </c>
      <c r="BH62" s="52">
        <f t="shared" ca="1" si="18"/>
        <v>14.59999999999995</v>
      </c>
    </row>
    <row r="63" spans="19:60">
      <c r="S63" s="68">
        <f t="shared" si="46"/>
        <v>7</v>
      </c>
      <c r="T63" s="69">
        <f t="shared" si="46"/>
        <v>2</v>
      </c>
      <c r="U63" s="70">
        <f t="shared" si="40"/>
        <v>5</v>
      </c>
      <c r="V63" s="68">
        <f t="shared" si="45"/>
        <v>2</v>
      </c>
      <c r="W63" s="70">
        <f t="shared" si="45"/>
        <v>7</v>
      </c>
      <c r="X63" s="71">
        <f t="shared" si="45"/>
        <v>0.7142857142857143</v>
      </c>
      <c r="Y63" s="71">
        <f t="shared" si="45"/>
        <v>0.5</v>
      </c>
      <c r="Z63" s="69">
        <f t="shared" si="45"/>
        <v>10000</v>
      </c>
      <c r="AA63" s="69">
        <f t="shared" ca="1" si="45"/>
        <v>10025.240391701296</v>
      </c>
      <c r="AB63" s="69">
        <f t="shared" ca="1" si="27"/>
        <v>25.240391701296176</v>
      </c>
      <c r="AC63" s="69">
        <f t="shared" ca="1" si="42"/>
        <v>94.182003679935534</v>
      </c>
      <c r="AD63" s="73">
        <f t="shared" si="35"/>
        <v>14.49999999999995</v>
      </c>
      <c r="AE63" s="69">
        <f t="shared" si="47"/>
        <v>0.70000000000000007</v>
      </c>
      <c r="AF63" s="69">
        <f t="shared" si="47"/>
        <v>7.0000000000000009</v>
      </c>
      <c r="AG63" s="78">
        <f t="shared" si="47"/>
        <v>200</v>
      </c>
      <c r="AH63" s="60">
        <f t="shared" si="47"/>
        <v>50</v>
      </c>
      <c r="AI63" s="60">
        <f t="shared" si="47"/>
        <v>350.00000000000006</v>
      </c>
      <c r="AJ63" s="60">
        <f t="shared" si="47"/>
        <v>10350</v>
      </c>
      <c r="AK63" s="60">
        <f t="shared" si="47"/>
        <v>289.75960829870417</v>
      </c>
      <c r="AL63" s="60">
        <f t="shared" si="47"/>
        <v>5.7951921659740835</v>
      </c>
      <c r="AM63" s="60">
        <f t="shared" ca="1" si="47"/>
        <v>-126.04566705389851</v>
      </c>
      <c r="AN63" s="60">
        <f t="shared" ca="1" si="47"/>
        <v>-126.04566705389851</v>
      </c>
      <c r="AO63" s="60">
        <f t="shared" ca="1" si="47"/>
        <v>126.04566705389851</v>
      </c>
      <c r="AP63" s="63">
        <f t="shared" si="3"/>
        <v>35</v>
      </c>
      <c r="AQ63" s="62">
        <f t="shared" si="4"/>
        <v>1.4479442873085591</v>
      </c>
      <c r="AR63" s="62">
        <f t="shared" si="5"/>
        <v>72.397214365427956</v>
      </c>
      <c r="AS63" s="62">
        <f t="shared" si="6"/>
        <v>144.79442873085591</v>
      </c>
      <c r="AT63" s="62">
        <f t="shared" si="7"/>
        <v>-72.397214365427956</v>
      </c>
      <c r="AU63" s="62">
        <f t="shared" si="8"/>
        <v>361.98607182713977</v>
      </c>
      <c r="AV63" s="62">
        <f t="shared" si="9"/>
        <v>-144.79442873085591</v>
      </c>
      <c r="AW63" s="63">
        <f t="shared" si="30"/>
        <v>217.19164309628385</v>
      </c>
      <c r="AX63" s="61" t="str">
        <f t="shared" ca="1" si="11"/>
        <v>VINTO</v>
      </c>
      <c r="AY63" s="69">
        <f t="shared" ca="1" si="31"/>
        <v>10223.954332946101</v>
      </c>
      <c r="AZ63" s="51">
        <f t="shared" si="12"/>
        <v>506.78050055799571</v>
      </c>
      <c r="BA63" s="55">
        <f t="shared" ca="1" si="13"/>
        <v>5.0550458717927502E-2</v>
      </c>
      <c r="BB63" s="55">
        <f t="shared" ca="1" si="32"/>
        <v>8.6049236345698379</v>
      </c>
      <c r="BC63" s="64">
        <f t="shared" ca="1" si="14"/>
        <v>242.43203479758003</v>
      </c>
      <c r="BE63" s="52" t="str">
        <f t="shared" ca="1" si="15"/>
        <v/>
      </c>
      <c r="BF63" s="52">
        <f t="shared" ca="1" si="16"/>
        <v>14.49999999999995</v>
      </c>
      <c r="BG63" s="52">
        <f t="shared" ca="1" si="17"/>
        <v>14.49999999999995</v>
      </c>
      <c r="BH63" s="52">
        <f t="shared" ca="1" si="18"/>
        <v>14.49999999999995</v>
      </c>
    </row>
    <row r="64" spans="19:60">
      <c r="S64" s="68">
        <f t="shared" si="46"/>
        <v>7</v>
      </c>
      <c r="T64" s="69">
        <f t="shared" si="46"/>
        <v>2</v>
      </c>
      <c r="U64" s="70">
        <f t="shared" si="40"/>
        <v>5</v>
      </c>
      <c r="V64" s="68">
        <f t="shared" si="45"/>
        <v>2</v>
      </c>
      <c r="W64" s="70">
        <f t="shared" si="45"/>
        <v>7</v>
      </c>
      <c r="X64" s="71">
        <f t="shared" si="45"/>
        <v>0.7142857142857143</v>
      </c>
      <c r="Y64" s="71">
        <f t="shared" si="45"/>
        <v>0.5</v>
      </c>
      <c r="Z64" s="69">
        <f t="shared" si="45"/>
        <v>10000</v>
      </c>
      <c r="AA64" s="69">
        <f t="shared" ca="1" si="45"/>
        <v>10025.240391701296</v>
      </c>
      <c r="AB64" s="69">
        <f t="shared" ca="1" si="27"/>
        <v>25.240391701296176</v>
      </c>
      <c r="AC64" s="69">
        <f t="shared" ca="1" si="42"/>
        <v>94.182003679935534</v>
      </c>
      <c r="AD64" s="73">
        <f t="shared" si="35"/>
        <v>14.399999999999951</v>
      </c>
      <c r="AE64" s="69">
        <f t="shared" si="47"/>
        <v>0.70000000000000007</v>
      </c>
      <c r="AF64" s="69">
        <f t="shared" si="47"/>
        <v>7.0000000000000009</v>
      </c>
      <c r="AG64" s="78">
        <f t="shared" si="47"/>
        <v>200</v>
      </c>
      <c r="AH64" s="60">
        <f t="shared" si="47"/>
        <v>50</v>
      </c>
      <c r="AI64" s="60">
        <f t="shared" si="47"/>
        <v>350.00000000000006</v>
      </c>
      <c r="AJ64" s="60">
        <f t="shared" si="47"/>
        <v>10350</v>
      </c>
      <c r="AK64" s="60">
        <f t="shared" si="47"/>
        <v>289.75960829870417</v>
      </c>
      <c r="AL64" s="60">
        <f t="shared" si="47"/>
        <v>5.7951921659740835</v>
      </c>
      <c r="AM64" s="60">
        <f t="shared" ca="1" si="47"/>
        <v>-126.04566705389851</v>
      </c>
      <c r="AN64" s="60">
        <f t="shared" ca="1" si="47"/>
        <v>-126.04566705389851</v>
      </c>
      <c r="AO64" s="60">
        <f t="shared" ca="1" si="47"/>
        <v>126.04566705389851</v>
      </c>
      <c r="AP64" s="63">
        <f t="shared" si="3"/>
        <v>35</v>
      </c>
      <c r="AQ64" s="62">
        <f t="shared" si="4"/>
        <v>1.4510550115259795</v>
      </c>
      <c r="AR64" s="62">
        <f t="shared" si="5"/>
        <v>72.552750576298976</v>
      </c>
      <c r="AS64" s="62">
        <f t="shared" si="6"/>
        <v>145.10550115259795</v>
      </c>
      <c r="AT64" s="62">
        <f t="shared" si="7"/>
        <v>-72.552750576298976</v>
      </c>
      <c r="AU64" s="62">
        <f t="shared" si="8"/>
        <v>362.7637528814949</v>
      </c>
      <c r="AV64" s="62">
        <f t="shared" si="9"/>
        <v>-145.10550115259795</v>
      </c>
      <c r="AW64" s="63">
        <f t="shared" si="30"/>
        <v>217.65825172889694</v>
      </c>
      <c r="AX64" s="61" t="str">
        <f t="shared" ca="1" si="11"/>
        <v>VINTO</v>
      </c>
      <c r="AY64" s="69">
        <f t="shared" ca="1" si="31"/>
        <v>10223.954332946101</v>
      </c>
      <c r="AZ64" s="51">
        <f t="shared" si="12"/>
        <v>507.86925403409282</v>
      </c>
      <c r="BA64" s="55">
        <f t="shared" ca="1" si="13"/>
        <v>5.0659059951769073E-2</v>
      </c>
      <c r="BB64" s="55">
        <f t="shared" ca="1" si="32"/>
        <v>8.6234102190149251</v>
      </c>
      <c r="BC64" s="64">
        <f t="shared" ca="1" si="14"/>
        <v>242.89864343019312</v>
      </c>
      <c r="BE64" s="52" t="str">
        <f t="shared" ca="1" si="15"/>
        <v/>
      </c>
      <c r="BF64" s="52">
        <f t="shared" ca="1" si="16"/>
        <v>14.399999999999951</v>
      </c>
      <c r="BG64" s="52">
        <f t="shared" ca="1" si="17"/>
        <v>14.399999999999951</v>
      </c>
      <c r="BH64" s="52">
        <f t="shared" ca="1" si="18"/>
        <v>14.399999999999951</v>
      </c>
    </row>
    <row r="65" spans="19:60">
      <c r="S65" s="68">
        <f t="shared" si="46"/>
        <v>7</v>
      </c>
      <c r="T65" s="69">
        <f t="shared" si="46"/>
        <v>2</v>
      </c>
      <c r="U65" s="70">
        <f t="shared" si="40"/>
        <v>5</v>
      </c>
      <c r="V65" s="68">
        <f t="shared" si="45"/>
        <v>2</v>
      </c>
      <c r="W65" s="70">
        <f t="shared" si="45"/>
        <v>7</v>
      </c>
      <c r="X65" s="71">
        <f t="shared" si="45"/>
        <v>0.7142857142857143</v>
      </c>
      <c r="Y65" s="71">
        <f t="shared" si="45"/>
        <v>0.5</v>
      </c>
      <c r="Z65" s="69">
        <f t="shared" si="45"/>
        <v>10000</v>
      </c>
      <c r="AA65" s="69">
        <f t="shared" ca="1" si="45"/>
        <v>10025.240391701296</v>
      </c>
      <c r="AB65" s="69">
        <f t="shared" ca="1" si="27"/>
        <v>25.240391701296176</v>
      </c>
      <c r="AC65" s="69">
        <f t="shared" ca="1" si="42"/>
        <v>94.182003679935534</v>
      </c>
      <c r="AD65" s="73">
        <f t="shared" si="35"/>
        <v>14.299999999999951</v>
      </c>
      <c r="AE65" s="69">
        <f t="shared" si="47"/>
        <v>0.70000000000000007</v>
      </c>
      <c r="AF65" s="69">
        <f t="shared" si="47"/>
        <v>7.0000000000000009</v>
      </c>
      <c r="AG65" s="78">
        <f t="shared" si="47"/>
        <v>200</v>
      </c>
      <c r="AH65" s="60">
        <f t="shared" si="47"/>
        <v>50</v>
      </c>
      <c r="AI65" s="60">
        <f t="shared" si="47"/>
        <v>350.00000000000006</v>
      </c>
      <c r="AJ65" s="60">
        <f t="shared" si="47"/>
        <v>10350</v>
      </c>
      <c r="AK65" s="60">
        <f t="shared" si="47"/>
        <v>289.75960829870417</v>
      </c>
      <c r="AL65" s="60">
        <f t="shared" si="47"/>
        <v>5.7951921659740835</v>
      </c>
      <c r="AM65" s="60">
        <f t="shared" ca="1" si="47"/>
        <v>-126.04566705389851</v>
      </c>
      <c r="AN65" s="60">
        <f t="shared" ca="1" si="47"/>
        <v>-126.04566705389851</v>
      </c>
      <c r="AO65" s="60">
        <f t="shared" ca="1" si="47"/>
        <v>126.04566705389851</v>
      </c>
      <c r="AP65" s="63">
        <f t="shared" si="3"/>
        <v>35</v>
      </c>
      <c r="AQ65" s="62">
        <f t="shared" si="4"/>
        <v>1.4542092423758115</v>
      </c>
      <c r="AR65" s="62">
        <f t="shared" si="5"/>
        <v>72.710462118790574</v>
      </c>
      <c r="AS65" s="62">
        <f t="shared" si="6"/>
        <v>145.42092423758115</v>
      </c>
      <c r="AT65" s="62">
        <f t="shared" si="7"/>
        <v>-72.710462118790574</v>
      </c>
      <c r="AU65" s="62">
        <f t="shared" si="8"/>
        <v>363.55231059395288</v>
      </c>
      <c r="AV65" s="62">
        <f t="shared" si="9"/>
        <v>-145.42092423758115</v>
      </c>
      <c r="AW65" s="63">
        <f t="shared" si="30"/>
        <v>218.13138635637173</v>
      </c>
      <c r="AX65" s="61" t="str">
        <f t="shared" ca="1" si="11"/>
        <v>VINTO</v>
      </c>
      <c r="AY65" s="69">
        <f t="shared" ca="1" si="31"/>
        <v>10223.954332946101</v>
      </c>
      <c r="AZ65" s="51">
        <f t="shared" si="12"/>
        <v>508.973234831534</v>
      </c>
      <c r="BA65" s="55">
        <f t="shared" ca="1" si="13"/>
        <v>5.0769180083986051E-2</v>
      </c>
      <c r="BB65" s="55">
        <f t="shared" ca="1" si="32"/>
        <v>8.6421553570886136</v>
      </c>
      <c r="BC65" s="64">
        <f t="shared" ca="1" si="14"/>
        <v>243.37177805766791</v>
      </c>
      <c r="BE65" s="52" t="str">
        <f t="shared" ca="1" si="15"/>
        <v/>
      </c>
      <c r="BF65" s="52">
        <f t="shared" ca="1" si="16"/>
        <v>14.299999999999951</v>
      </c>
      <c r="BG65" s="52">
        <f t="shared" ca="1" si="17"/>
        <v>14.299999999999951</v>
      </c>
      <c r="BH65" s="52">
        <f t="shared" ca="1" si="18"/>
        <v>14.299999999999951</v>
      </c>
    </row>
    <row r="66" spans="19:60">
      <c r="S66" s="68">
        <f t="shared" si="46"/>
        <v>7</v>
      </c>
      <c r="T66" s="69">
        <f t="shared" si="46"/>
        <v>2</v>
      </c>
      <c r="U66" s="70">
        <f t="shared" si="40"/>
        <v>5</v>
      </c>
      <c r="V66" s="68">
        <f t="shared" si="45"/>
        <v>2</v>
      </c>
      <c r="W66" s="70">
        <f t="shared" si="45"/>
        <v>7</v>
      </c>
      <c r="X66" s="71">
        <f t="shared" si="45"/>
        <v>0.7142857142857143</v>
      </c>
      <c r="Y66" s="71">
        <f t="shared" si="45"/>
        <v>0.5</v>
      </c>
      <c r="Z66" s="69">
        <f t="shared" si="45"/>
        <v>10000</v>
      </c>
      <c r="AA66" s="69">
        <f t="shared" ca="1" si="45"/>
        <v>10025.240391701296</v>
      </c>
      <c r="AB66" s="69">
        <f t="shared" ca="1" si="27"/>
        <v>25.240391701296176</v>
      </c>
      <c r="AC66" s="69">
        <f t="shared" ca="1" si="42"/>
        <v>94.182003679935534</v>
      </c>
      <c r="AD66" s="73">
        <f t="shared" si="35"/>
        <v>14.199999999999951</v>
      </c>
      <c r="AE66" s="69">
        <f t="shared" si="47"/>
        <v>0.70000000000000007</v>
      </c>
      <c r="AF66" s="69">
        <f t="shared" si="47"/>
        <v>7.0000000000000009</v>
      </c>
      <c r="AG66" s="78">
        <f t="shared" si="47"/>
        <v>200</v>
      </c>
      <c r="AH66" s="60">
        <f t="shared" si="47"/>
        <v>50</v>
      </c>
      <c r="AI66" s="60">
        <f t="shared" si="47"/>
        <v>350.00000000000006</v>
      </c>
      <c r="AJ66" s="60">
        <f t="shared" si="47"/>
        <v>10350</v>
      </c>
      <c r="AK66" s="60">
        <f t="shared" si="47"/>
        <v>289.75960829870417</v>
      </c>
      <c r="AL66" s="60">
        <f t="shared" si="47"/>
        <v>5.7951921659740835</v>
      </c>
      <c r="AM66" s="60">
        <f t="shared" ca="1" si="47"/>
        <v>-126.04566705389851</v>
      </c>
      <c r="AN66" s="60">
        <f t="shared" ca="1" si="47"/>
        <v>-126.04566705389851</v>
      </c>
      <c r="AO66" s="60">
        <f t="shared" ca="1" si="47"/>
        <v>126.04566705389851</v>
      </c>
      <c r="AP66" s="63">
        <f t="shared" si="3"/>
        <v>35</v>
      </c>
      <c r="AQ66" s="62">
        <f t="shared" si="4"/>
        <v>1.457407899012261</v>
      </c>
      <c r="AR66" s="62">
        <f t="shared" si="5"/>
        <v>72.870394950613047</v>
      </c>
      <c r="AS66" s="62">
        <f t="shared" si="6"/>
        <v>145.74078990122609</v>
      </c>
      <c r="AT66" s="62">
        <f t="shared" si="7"/>
        <v>-72.870394950613047</v>
      </c>
      <c r="AU66" s="62">
        <f t="shared" si="8"/>
        <v>364.35197475306524</v>
      </c>
      <c r="AV66" s="62">
        <f t="shared" si="9"/>
        <v>-145.74078990122609</v>
      </c>
      <c r="AW66" s="63">
        <f t="shared" si="30"/>
        <v>218.61118485183914</v>
      </c>
      <c r="AX66" s="61" t="str">
        <f t="shared" ca="1" si="11"/>
        <v>VINTO</v>
      </c>
      <c r="AY66" s="69">
        <f t="shared" ca="1" si="31"/>
        <v>10223.954332946101</v>
      </c>
      <c r="AZ66" s="51">
        <f t="shared" si="12"/>
        <v>510.09276465429133</v>
      </c>
      <c r="BA66" s="55">
        <f t="shared" ca="1" si="13"/>
        <v>5.0880851203980747E-2</v>
      </c>
      <c r="BB66" s="55">
        <f t="shared" ca="1" si="32"/>
        <v>8.6611645111915099</v>
      </c>
      <c r="BC66" s="64">
        <f t="shared" ca="1" si="14"/>
        <v>243.85157655313532</v>
      </c>
      <c r="BE66" s="52" t="str">
        <f t="shared" ca="1" si="15"/>
        <v/>
      </c>
      <c r="BF66" s="52">
        <f t="shared" ca="1" si="16"/>
        <v>14.199999999999951</v>
      </c>
      <c r="BG66" s="52">
        <f t="shared" ca="1" si="17"/>
        <v>14.199999999999951</v>
      </c>
      <c r="BH66" s="52">
        <f t="shared" ca="1" si="18"/>
        <v>14.199999999999951</v>
      </c>
    </row>
    <row r="67" spans="19:60">
      <c r="S67" s="68">
        <f t="shared" si="46"/>
        <v>7</v>
      </c>
      <c r="T67" s="69">
        <f t="shared" si="46"/>
        <v>2</v>
      </c>
      <c r="U67" s="70">
        <f t="shared" si="40"/>
        <v>5</v>
      </c>
      <c r="V67" s="68">
        <f t="shared" si="45"/>
        <v>2</v>
      </c>
      <c r="W67" s="70">
        <f t="shared" si="45"/>
        <v>7</v>
      </c>
      <c r="X67" s="71">
        <f t="shared" si="45"/>
        <v>0.7142857142857143</v>
      </c>
      <c r="Y67" s="71">
        <f t="shared" si="45"/>
        <v>0.5</v>
      </c>
      <c r="Z67" s="69">
        <f t="shared" si="45"/>
        <v>10000</v>
      </c>
      <c r="AA67" s="69">
        <f t="shared" ca="1" si="45"/>
        <v>10025.240391701296</v>
      </c>
      <c r="AB67" s="69">
        <f t="shared" ca="1" si="27"/>
        <v>25.240391701296176</v>
      </c>
      <c r="AC67" s="69">
        <f t="shared" ca="1" si="42"/>
        <v>94.182003679935534</v>
      </c>
      <c r="AD67" s="73">
        <f t="shared" si="35"/>
        <v>14.099999999999952</v>
      </c>
      <c r="AE67" s="69">
        <f t="shared" si="47"/>
        <v>0.70000000000000007</v>
      </c>
      <c r="AF67" s="69">
        <f t="shared" si="47"/>
        <v>7.0000000000000009</v>
      </c>
      <c r="AG67" s="78">
        <f t="shared" si="47"/>
        <v>200</v>
      </c>
      <c r="AH67" s="60">
        <f t="shared" si="47"/>
        <v>50</v>
      </c>
      <c r="AI67" s="60">
        <f t="shared" si="47"/>
        <v>350.00000000000006</v>
      </c>
      <c r="AJ67" s="60">
        <f t="shared" si="47"/>
        <v>10350</v>
      </c>
      <c r="AK67" s="60">
        <f t="shared" si="47"/>
        <v>289.75960829870417</v>
      </c>
      <c r="AL67" s="60">
        <f t="shared" si="47"/>
        <v>5.7951921659740835</v>
      </c>
      <c r="AM67" s="60">
        <f t="shared" ca="1" si="47"/>
        <v>-126.04566705389851</v>
      </c>
      <c r="AN67" s="60">
        <f t="shared" ca="1" si="47"/>
        <v>-126.04566705389851</v>
      </c>
      <c r="AO67" s="60">
        <f t="shared" ca="1" si="47"/>
        <v>126.04566705389851</v>
      </c>
      <c r="AP67" s="63">
        <f t="shared" si="3"/>
        <v>35</v>
      </c>
      <c r="AQ67" s="62">
        <f t="shared" si="4"/>
        <v>1.4606519266648301</v>
      </c>
      <c r="AR67" s="62">
        <f t="shared" si="5"/>
        <v>73.0325963332415</v>
      </c>
      <c r="AS67" s="62">
        <f t="shared" si="6"/>
        <v>146.065192666483</v>
      </c>
      <c r="AT67" s="62">
        <f t="shared" si="7"/>
        <v>-73.0325963332415</v>
      </c>
      <c r="AU67" s="62">
        <f t="shared" si="8"/>
        <v>365.16298166620749</v>
      </c>
      <c r="AV67" s="62">
        <f t="shared" si="9"/>
        <v>-146.065192666483</v>
      </c>
      <c r="AW67" s="63">
        <f t="shared" si="30"/>
        <v>219.09778899972449</v>
      </c>
      <c r="AX67" s="61" t="str">
        <f t="shared" ca="1" si="11"/>
        <v>VINTO</v>
      </c>
      <c r="AY67" s="69">
        <f t="shared" ca="1" si="31"/>
        <v>10223.954332946101</v>
      </c>
      <c r="AZ67" s="51">
        <f t="shared" si="12"/>
        <v>511.22817433269051</v>
      </c>
      <c r="BA67" s="55">
        <f t="shared" ca="1" si="13"/>
        <v>5.0994106311493086E-2</v>
      </c>
      <c r="BB67" s="55">
        <f t="shared" ca="1" si="32"/>
        <v>8.680443298685935</v>
      </c>
      <c r="BC67" s="64">
        <f t="shared" ca="1" si="14"/>
        <v>244.33818070102066</v>
      </c>
      <c r="BE67" s="52" t="str">
        <f t="shared" ca="1" si="15"/>
        <v/>
      </c>
      <c r="BF67" s="52">
        <f t="shared" ca="1" si="16"/>
        <v>14.099999999999952</v>
      </c>
      <c r="BG67" s="52">
        <f t="shared" ca="1" si="17"/>
        <v>14.099999999999952</v>
      </c>
      <c r="BH67" s="52">
        <f t="shared" ca="1" si="18"/>
        <v>14.099999999999952</v>
      </c>
    </row>
    <row r="68" spans="19:60">
      <c r="S68" s="68">
        <f t="shared" si="46"/>
        <v>7</v>
      </c>
      <c r="T68" s="69">
        <f t="shared" si="46"/>
        <v>2</v>
      </c>
      <c r="U68" s="70">
        <f t="shared" si="40"/>
        <v>5</v>
      </c>
      <c r="V68" s="68">
        <f t="shared" si="45"/>
        <v>2</v>
      </c>
      <c r="W68" s="70">
        <f t="shared" si="45"/>
        <v>7</v>
      </c>
      <c r="X68" s="71">
        <f t="shared" si="45"/>
        <v>0.7142857142857143</v>
      </c>
      <c r="Y68" s="71">
        <f t="shared" si="45"/>
        <v>0.5</v>
      </c>
      <c r="Z68" s="69">
        <f t="shared" si="45"/>
        <v>10000</v>
      </c>
      <c r="AA68" s="69">
        <f t="shared" ca="1" si="45"/>
        <v>10025.240391701296</v>
      </c>
      <c r="AB68" s="69">
        <f t="shared" ca="1" si="27"/>
        <v>25.240391701296176</v>
      </c>
      <c r="AC68" s="69">
        <f t="shared" ca="1" si="42"/>
        <v>94.182003679935534</v>
      </c>
      <c r="AD68" s="73">
        <f t="shared" si="35"/>
        <v>13.999999999999952</v>
      </c>
      <c r="AE68" s="69">
        <f t="shared" si="47"/>
        <v>0.70000000000000007</v>
      </c>
      <c r="AF68" s="69">
        <f t="shared" si="47"/>
        <v>7.0000000000000009</v>
      </c>
      <c r="AG68" s="78">
        <f t="shared" si="47"/>
        <v>200</v>
      </c>
      <c r="AH68" s="60">
        <f t="shared" si="47"/>
        <v>50</v>
      </c>
      <c r="AI68" s="60">
        <f t="shared" si="47"/>
        <v>350.00000000000006</v>
      </c>
      <c r="AJ68" s="60">
        <f t="shared" si="47"/>
        <v>10350</v>
      </c>
      <c r="AK68" s="60">
        <f t="shared" si="47"/>
        <v>289.75960829870417</v>
      </c>
      <c r="AL68" s="60">
        <f t="shared" si="47"/>
        <v>5.7951921659740835</v>
      </c>
      <c r="AM68" s="60">
        <f t="shared" ca="1" si="47"/>
        <v>-126.04566705389851</v>
      </c>
      <c r="AN68" s="60">
        <f t="shared" ca="1" si="47"/>
        <v>-126.04566705389851</v>
      </c>
      <c r="AO68" s="60">
        <f t="shared" ca="1" si="47"/>
        <v>126.04566705389851</v>
      </c>
      <c r="AP68" s="63">
        <f t="shared" si="3"/>
        <v>35</v>
      </c>
      <c r="AQ68" s="62">
        <f t="shared" si="4"/>
        <v>1.4639422975695791</v>
      </c>
      <c r="AR68" s="62">
        <f t="shared" si="5"/>
        <v>73.197114878478956</v>
      </c>
      <c r="AS68" s="62">
        <f t="shared" si="6"/>
        <v>146.39422975695791</v>
      </c>
      <c r="AT68" s="62">
        <f t="shared" si="7"/>
        <v>-73.197114878478956</v>
      </c>
      <c r="AU68" s="62">
        <f t="shared" si="8"/>
        <v>365.98557439239477</v>
      </c>
      <c r="AV68" s="62">
        <f t="shared" si="9"/>
        <v>-146.39422975695791</v>
      </c>
      <c r="AW68" s="63">
        <f t="shared" si="30"/>
        <v>219.59134463543685</v>
      </c>
      <c r="AX68" s="61" t="str">
        <f t="shared" ca="1" si="11"/>
        <v>VINTO</v>
      </c>
      <c r="AY68" s="69">
        <f t="shared" ca="1" si="31"/>
        <v>10223.954332946101</v>
      </c>
      <c r="AZ68" s="51">
        <f t="shared" si="12"/>
        <v>512.37980414935271</v>
      </c>
      <c r="BA68" s="55">
        <f t="shared" ca="1" si="13"/>
        <v>5.1108979349112765E-2</v>
      </c>
      <c r="BB68" s="55">
        <f t="shared" ca="1" si="32"/>
        <v>8.6999974974302852</v>
      </c>
      <c r="BC68" s="64">
        <f t="shared" ca="1" si="14"/>
        <v>244.83173633673303</v>
      </c>
      <c r="BE68" s="52" t="str">
        <f t="shared" ca="1" si="15"/>
        <v/>
      </c>
      <c r="BF68" s="52">
        <f t="shared" ca="1" si="16"/>
        <v>13.999999999999952</v>
      </c>
      <c r="BG68" s="52">
        <f t="shared" ca="1" si="17"/>
        <v>13.999999999999952</v>
      </c>
      <c r="BH68" s="52">
        <f t="shared" ca="1" si="18"/>
        <v>13.999999999999952</v>
      </c>
    </row>
    <row r="69" spans="19:60">
      <c r="S69" s="68">
        <f t="shared" si="46"/>
        <v>7</v>
      </c>
      <c r="T69" s="69">
        <f t="shared" si="46"/>
        <v>2</v>
      </c>
      <c r="U69" s="70">
        <f t="shared" si="40"/>
        <v>5</v>
      </c>
      <c r="V69" s="68">
        <f t="shared" si="45"/>
        <v>2</v>
      </c>
      <c r="W69" s="70">
        <f t="shared" si="45"/>
        <v>7</v>
      </c>
      <c r="X69" s="71">
        <f t="shared" si="45"/>
        <v>0.7142857142857143</v>
      </c>
      <c r="Y69" s="71">
        <f t="shared" si="45"/>
        <v>0.5</v>
      </c>
      <c r="Z69" s="69">
        <f t="shared" si="45"/>
        <v>10000</v>
      </c>
      <c r="AA69" s="69">
        <f t="shared" ca="1" si="45"/>
        <v>10025.240391701296</v>
      </c>
      <c r="AB69" s="69">
        <f t="shared" ca="1" si="27"/>
        <v>25.240391701296176</v>
      </c>
      <c r="AC69" s="69">
        <f t="shared" ca="1" si="42"/>
        <v>94.182003679935534</v>
      </c>
      <c r="AD69" s="73">
        <f t="shared" si="35"/>
        <v>13.899999999999952</v>
      </c>
      <c r="AE69" s="69">
        <f t="shared" si="47"/>
        <v>0.70000000000000007</v>
      </c>
      <c r="AF69" s="69">
        <f t="shared" si="47"/>
        <v>7.0000000000000009</v>
      </c>
      <c r="AG69" s="78">
        <f t="shared" si="47"/>
        <v>200</v>
      </c>
      <c r="AH69" s="60">
        <f t="shared" si="47"/>
        <v>50</v>
      </c>
      <c r="AI69" s="60">
        <f t="shared" si="47"/>
        <v>350.00000000000006</v>
      </c>
      <c r="AJ69" s="60">
        <f t="shared" si="47"/>
        <v>10350</v>
      </c>
      <c r="AK69" s="60">
        <f t="shared" si="47"/>
        <v>289.75960829870417</v>
      </c>
      <c r="AL69" s="60">
        <f t="shared" si="47"/>
        <v>5.7951921659740835</v>
      </c>
      <c r="AM69" s="60">
        <f t="shared" ca="1" si="47"/>
        <v>-126.04566705389851</v>
      </c>
      <c r="AN69" s="60">
        <f t="shared" ca="1" si="47"/>
        <v>-126.04566705389851</v>
      </c>
      <c r="AO69" s="60">
        <f t="shared" ca="1" si="47"/>
        <v>126.04566705389851</v>
      </c>
      <c r="AP69" s="63">
        <f t="shared" si="3"/>
        <v>35</v>
      </c>
      <c r="AQ69" s="62">
        <f t="shared" si="4"/>
        <v>1.4672800119405831</v>
      </c>
      <c r="AR69" s="62">
        <f t="shared" si="5"/>
        <v>73.364000597029161</v>
      </c>
      <c r="AS69" s="62">
        <f t="shared" si="6"/>
        <v>146.72800119405832</v>
      </c>
      <c r="AT69" s="62">
        <f t="shared" si="7"/>
        <v>-73.364000597029161</v>
      </c>
      <c r="AU69" s="62">
        <f t="shared" si="8"/>
        <v>366.82000298514583</v>
      </c>
      <c r="AV69" s="62">
        <f t="shared" si="9"/>
        <v>-146.72800119405832</v>
      </c>
      <c r="AW69" s="63">
        <f t="shared" si="30"/>
        <v>220.09200179108751</v>
      </c>
      <c r="AX69" s="61" t="str">
        <f t="shared" ca="1" si="11"/>
        <v>VINTO</v>
      </c>
      <c r="AY69" s="69">
        <f t="shared" ca="1" si="31"/>
        <v>10223.954332946101</v>
      </c>
      <c r="AZ69" s="51">
        <f t="shared" si="12"/>
        <v>513.5480041792041</v>
      </c>
      <c r="BA69" s="55">
        <f t="shared" ca="1" si="13"/>
        <v>5.1225505236194575E-2</v>
      </c>
      <c r="BB69" s="55">
        <f t="shared" ca="1" si="32"/>
        <v>8.71983305155225</v>
      </c>
      <c r="BC69" s="64">
        <f t="shared" ca="1" si="14"/>
        <v>245.33239349238369</v>
      </c>
      <c r="BE69" s="52" t="str">
        <f t="shared" ca="1" si="15"/>
        <v/>
      </c>
      <c r="BF69" s="52">
        <f t="shared" ca="1" si="16"/>
        <v>13.899999999999952</v>
      </c>
      <c r="BG69" s="52">
        <f t="shared" ca="1" si="17"/>
        <v>13.899999999999952</v>
      </c>
      <c r="BH69" s="52">
        <f t="shared" ca="1" si="18"/>
        <v>13.899999999999952</v>
      </c>
    </row>
    <row r="70" spans="19:60">
      <c r="S70" s="68">
        <f t="shared" si="46"/>
        <v>7</v>
      </c>
      <c r="T70" s="69">
        <f t="shared" si="46"/>
        <v>2</v>
      </c>
      <c r="U70" s="70">
        <f t="shared" si="40"/>
        <v>5</v>
      </c>
      <c r="V70" s="68">
        <f t="shared" si="45"/>
        <v>2</v>
      </c>
      <c r="W70" s="70">
        <f t="shared" si="45"/>
        <v>7</v>
      </c>
      <c r="X70" s="71">
        <f t="shared" si="45"/>
        <v>0.7142857142857143</v>
      </c>
      <c r="Y70" s="71">
        <f t="shared" si="45"/>
        <v>0.5</v>
      </c>
      <c r="Z70" s="69">
        <f t="shared" si="45"/>
        <v>10000</v>
      </c>
      <c r="AA70" s="69">
        <f t="shared" ca="1" si="45"/>
        <v>10025.240391701296</v>
      </c>
      <c r="AB70" s="69">
        <f t="shared" ca="1" si="27"/>
        <v>25.240391701296176</v>
      </c>
      <c r="AC70" s="69">
        <f t="shared" ca="1" si="42"/>
        <v>94.182003679935534</v>
      </c>
      <c r="AD70" s="73">
        <f t="shared" si="35"/>
        <v>13.799999999999953</v>
      </c>
      <c r="AE70" s="69">
        <f t="shared" si="47"/>
        <v>0.70000000000000007</v>
      </c>
      <c r="AF70" s="69">
        <f t="shared" si="47"/>
        <v>7.0000000000000009</v>
      </c>
      <c r="AG70" s="78">
        <f t="shared" si="47"/>
        <v>200</v>
      </c>
      <c r="AH70" s="60">
        <f t="shared" si="47"/>
        <v>50</v>
      </c>
      <c r="AI70" s="60">
        <f t="shared" si="47"/>
        <v>350.00000000000006</v>
      </c>
      <c r="AJ70" s="60">
        <f t="shared" si="47"/>
        <v>10350</v>
      </c>
      <c r="AK70" s="60">
        <f t="shared" si="47"/>
        <v>289.75960829870417</v>
      </c>
      <c r="AL70" s="60">
        <f t="shared" si="47"/>
        <v>5.7951921659740835</v>
      </c>
      <c r="AM70" s="60">
        <f t="shared" ca="1" si="47"/>
        <v>-126.04566705389851</v>
      </c>
      <c r="AN70" s="60">
        <f t="shared" ca="1" si="47"/>
        <v>-126.04566705389851</v>
      </c>
      <c r="AO70" s="60">
        <f t="shared" ca="1" si="47"/>
        <v>126.04566705389851</v>
      </c>
      <c r="AP70" s="63">
        <f t="shared" si="3"/>
        <v>35</v>
      </c>
      <c r="AQ70" s="62">
        <f t="shared" si="4"/>
        <v>1.4706660989836309</v>
      </c>
      <c r="AR70" s="62">
        <f t="shared" si="5"/>
        <v>73.533304949181542</v>
      </c>
      <c r="AS70" s="62">
        <f t="shared" si="6"/>
        <v>147.06660989836308</v>
      </c>
      <c r="AT70" s="62">
        <f t="shared" si="7"/>
        <v>-73.533304949181542</v>
      </c>
      <c r="AU70" s="62">
        <f t="shared" si="8"/>
        <v>367.66652474590774</v>
      </c>
      <c r="AV70" s="62">
        <f t="shared" si="9"/>
        <v>-147.06660989836308</v>
      </c>
      <c r="AW70" s="63">
        <f t="shared" si="30"/>
        <v>220.59991484754465</v>
      </c>
      <c r="AX70" s="61" t="str">
        <f t="shared" ca="1" si="11"/>
        <v>VINTO</v>
      </c>
      <c r="AY70" s="69">
        <f t="shared" ca="1" si="31"/>
        <v>10223.954332946101</v>
      </c>
      <c r="AZ70" s="51">
        <f t="shared" si="12"/>
        <v>514.73313464427076</v>
      </c>
      <c r="BA70" s="55">
        <f t="shared" ca="1" si="13"/>
        <v>5.1343719904248589E-2</v>
      </c>
      <c r="BB70" s="55">
        <f t="shared" ca="1" si="32"/>
        <v>8.7399560774730816</v>
      </c>
      <c r="BC70" s="64">
        <f t="shared" ca="1" si="14"/>
        <v>245.84030654884083</v>
      </c>
      <c r="BE70" s="52" t="str">
        <f t="shared" ca="1" si="15"/>
        <v/>
      </c>
      <c r="BF70" s="52">
        <f t="shared" ca="1" si="16"/>
        <v>13.799999999999953</v>
      </c>
      <c r="BG70" s="52">
        <f t="shared" ca="1" si="17"/>
        <v>13.799999999999953</v>
      </c>
      <c r="BH70" s="52">
        <f t="shared" ca="1" si="18"/>
        <v>13.799999999999953</v>
      </c>
    </row>
    <row r="71" spans="19:60">
      <c r="S71" s="68">
        <f t="shared" si="46"/>
        <v>7</v>
      </c>
      <c r="T71" s="69">
        <f t="shared" si="46"/>
        <v>2</v>
      </c>
      <c r="U71" s="70">
        <f t="shared" si="40"/>
        <v>5</v>
      </c>
      <c r="V71" s="68">
        <f t="shared" si="45"/>
        <v>2</v>
      </c>
      <c r="W71" s="70">
        <f t="shared" si="45"/>
        <v>7</v>
      </c>
      <c r="X71" s="71">
        <f t="shared" si="45"/>
        <v>0.7142857142857143</v>
      </c>
      <c r="Y71" s="71">
        <f t="shared" si="45"/>
        <v>0.5</v>
      </c>
      <c r="Z71" s="69">
        <f t="shared" si="45"/>
        <v>10000</v>
      </c>
      <c r="AA71" s="69">
        <f t="shared" ca="1" si="45"/>
        <v>10025.240391701296</v>
      </c>
      <c r="AB71" s="69">
        <f t="shared" ca="1" si="27"/>
        <v>25.240391701296176</v>
      </c>
      <c r="AC71" s="69">
        <f t="shared" ca="1" si="42"/>
        <v>94.182003679935534</v>
      </c>
      <c r="AD71" s="73">
        <f t="shared" si="35"/>
        <v>13.699999999999953</v>
      </c>
      <c r="AE71" s="69">
        <f t="shared" si="47"/>
        <v>0.70000000000000007</v>
      </c>
      <c r="AF71" s="69">
        <f t="shared" si="47"/>
        <v>7.0000000000000009</v>
      </c>
      <c r="AG71" s="78">
        <f t="shared" si="47"/>
        <v>200</v>
      </c>
      <c r="AH71" s="60">
        <f t="shared" si="47"/>
        <v>50</v>
      </c>
      <c r="AI71" s="60">
        <f t="shared" si="47"/>
        <v>350.00000000000006</v>
      </c>
      <c r="AJ71" s="60">
        <f t="shared" si="47"/>
        <v>10350</v>
      </c>
      <c r="AK71" s="60">
        <f t="shared" si="47"/>
        <v>289.75960829870417</v>
      </c>
      <c r="AL71" s="60">
        <f t="shared" si="47"/>
        <v>5.7951921659740835</v>
      </c>
      <c r="AM71" s="60">
        <f t="shared" ca="1" si="47"/>
        <v>-126.04566705389851</v>
      </c>
      <c r="AN71" s="60">
        <f t="shared" ca="1" si="47"/>
        <v>-126.04566705389851</v>
      </c>
      <c r="AO71" s="60">
        <f t="shared" ca="1" si="47"/>
        <v>126.04566705389851</v>
      </c>
      <c r="AP71" s="63">
        <f t="shared" si="3"/>
        <v>35</v>
      </c>
      <c r="AQ71" s="62">
        <f t="shared" si="4"/>
        <v>1.4741016179543143</v>
      </c>
      <c r="AR71" s="62">
        <f t="shared" si="5"/>
        <v>73.705080897715717</v>
      </c>
      <c r="AS71" s="62">
        <f t="shared" si="6"/>
        <v>147.41016179543143</v>
      </c>
      <c r="AT71" s="62">
        <f t="shared" si="7"/>
        <v>-73.705080897715717</v>
      </c>
      <c r="AU71" s="62">
        <f t="shared" si="8"/>
        <v>368.5254044885786</v>
      </c>
      <c r="AV71" s="62">
        <f t="shared" si="9"/>
        <v>-147.41016179543143</v>
      </c>
      <c r="AW71" s="63">
        <f t="shared" si="30"/>
        <v>221.11524269314717</v>
      </c>
      <c r="AX71" s="61" t="str">
        <f t="shared" ca="1" si="11"/>
        <v>VINTO</v>
      </c>
      <c r="AY71" s="69">
        <f t="shared" ca="1" si="31"/>
        <v>10223.954332946101</v>
      </c>
      <c r="AZ71" s="51">
        <f t="shared" si="12"/>
        <v>515.93556628401006</v>
      </c>
      <c r="BA71" s="55">
        <f t="shared" ca="1" si="13"/>
        <v>5.146366033388005E-2</v>
      </c>
      <c r="BB71" s="55">
        <f t="shared" ca="1" si="32"/>
        <v>8.7603728701956793</v>
      </c>
      <c r="BC71" s="64">
        <f t="shared" ca="1" si="14"/>
        <v>246.35563439444334</v>
      </c>
      <c r="BE71" s="52" t="str">
        <f t="shared" ca="1" si="15"/>
        <v/>
      </c>
      <c r="BF71" s="52">
        <f t="shared" ca="1" si="16"/>
        <v>13.699999999999953</v>
      </c>
      <c r="BG71" s="52">
        <f t="shared" ca="1" si="17"/>
        <v>13.699999999999953</v>
      </c>
      <c r="BH71" s="52">
        <f t="shared" ca="1" si="18"/>
        <v>13.699999999999953</v>
      </c>
    </row>
    <row r="72" spans="19:60">
      <c r="S72" s="68">
        <f t="shared" si="46"/>
        <v>7</v>
      </c>
      <c r="T72" s="69">
        <f t="shared" si="46"/>
        <v>2</v>
      </c>
      <c r="U72" s="70">
        <f t="shared" ref="U72:U103" si="48">ROUND((1/T72)*S72,0)+1</f>
        <v>5</v>
      </c>
      <c r="V72" s="68">
        <f t="shared" si="45"/>
        <v>2</v>
      </c>
      <c r="W72" s="70">
        <f t="shared" si="45"/>
        <v>7</v>
      </c>
      <c r="X72" s="71">
        <f t="shared" si="45"/>
        <v>0.7142857142857143</v>
      </c>
      <c r="Y72" s="71">
        <f t="shared" si="45"/>
        <v>0.5</v>
      </c>
      <c r="Z72" s="69">
        <f t="shared" si="45"/>
        <v>10000</v>
      </c>
      <c r="AA72" s="69">
        <f t="shared" ca="1" si="45"/>
        <v>10025.240391701296</v>
      </c>
      <c r="AB72" s="69">
        <f t="shared" ca="1" si="27"/>
        <v>25.240391701296176</v>
      </c>
      <c r="AC72" s="69">
        <f t="shared" ca="1" si="42"/>
        <v>94.182003679935534</v>
      </c>
      <c r="AD72" s="73">
        <f t="shared" si="35"/>
        <v>13.599999999999953</v>
      </c>
      <c r="AE72" s="69">
        <f t="shared" si="47"/>
        <v>0.70000000000000007</v>
      </c>
      <c r="AF72" s="69">
        <f t="shared" si="47"/>
        <v>7.0000000000000009</v>
      </c>
      <c r="AG72" s="78">
        <f t="shared" si="47"/>
        <v>200</v>
      </c>
      <c r="AH72" s="60">
        <f t="shared" si="47"/>
        <v>50</v>
      </c>
      <c r="AI72" s="60">
        <f t="shared" si="47"/>
        <v>350.00000000000006</v>
      </c>
      <c r="AJ72" s="60">
        <f t="shared" si="47"/>
        <v>10350</v>
      </c>
      <c r="AK72" s="60">
        <f t="shared" si="47"/>
        <v>289.75960829870417</v>
      </c>
      <c r="AL72" s="60">
        <f t="shared" si="47"/>
        <v>5.7951921659740835</v>
      </c>
      <c r="AM72" s="60">
        <f t="shared" ca="1" si="47"/>
        <v>-126.04566705389851</v>
      </c>
      <c r="AN72" s="60">
        <f t="shared" ca="1" si="47"/>
        <v>-126.04566705389851</v>
      </c>
      <c r="AO72" s="60">
        <f t="shared" ca="1" si="47"/>
        <v>126.04566705389851</v>
      </c>
      <c r="AP72" s="63">
        <f t="shared" ref="AP72:AP135" si="49">AE72*AH72</f>
        <v>35</v>
      </c>
      <c r="AQ72" s="62">
        <f t="shared" ref="AQ72:AQ135" si="50">IF(AL72=0,1,(1+(AL72+AE72)/(AD72*(T72-1))))</f>
        <v>1.4775876592628019</v>
      </c>
      <c r="AR72" s="62">
        <f t="shared" ref="AR72:AR135" si="51">IF(AQ72&lt;=0,AH72,AQ72*AH72)</f>
        <v>73.879382963140088</v>
      </c>
      <c r="AS72" s="62">
        <f t="shared" ref="AS72:AS135" si="52">(T72*AR72)</f>
        <v>147.75876592628018</v>
      </c>
      <c r="AT72" s="62">
        <f t="shared" ref="AT72:AT135" si="53">-AR72</f>
        <v>-73.879382963140088</v>
      </c>
      <c r="AU72" s="62">
        <f t="shared" ref="AU72:AU135" si="54">(AS72+AT72)*U72</f>
        <v>369.39691481570043</v>
      </c>
      <c r="AV72" s="62">
        <f t="shared" ref="AV72:AV135" si="55">AT72*V72</f>
        <v>-147.75876592628018</v>
      </c>
      <c r="AW72" s="63">
        <f t="shared" si="30"/>
        <v>221.63814888942025</v>
      </c>
      <c r="AX72" s="61" t="str">
        <f t="shared" ref="AX72:AX135" ca="1" si="56">IF(AY72+AW72&gt;AJ72,"VINTO","")</f>
        <v>VINTO</v>
      </c>
      <c r="AY72" s="69">
        <f t="shared" ca="1" si="31"/>
        <v>10223.954332946101</v>
      </c>
      <c r="AZ72" s="51">
        <f t="shared" ref="AZ72:AZ135" si="57">AR72*W72</f>
        <v>517.15568074198063</v>
      </c>
      <c r="BA72" s="55">
        <f t="shared" ref="BA72:BA135" ca="1" si="58">IFERROR(AZ72/AA72,0)</f>
        <v>5.1585364593359009E-2</v>
      </c>
      <c r="BB72" s="55">
        <f t="shared" ca="1" si="32"/>
        <v>8.7810899098700759</v>
      </c>
      <c r="BC72" s="64">
        <f t="shared" ref="BC72:BC135" ca="1" si="59">AW72+AB72</f>
        <v>246.87854059071643</v>
      </c>
      <c r="BE72" s="52" t="str">
        <f t="shared" ref="BE72:BE135" ca="1" si="60">IF(((AR72-AC72)/AC72)&gt;=BE$4,AD72,"")</f>
        <v/>
      </c>
      <c r="BF72" s="52">
        <f t="shared" ref="BF72:BF135" ca="1" si="61">IF(AX72="","",AD72)</f>
        <v>13.599999999999953</v>
      </c>
      <c r="BG72" s="52">
        <f t="shared" ref="BG72:BG135" ca="1" si="62">IF(BA72&lt;=BG$4,AD72,"")</f>
        <v>13.599999999999953</v>
      </c>
      <c r="BH72" s="52">
        <f t="shared" ref="BH72:BH135" ca="1" si="63">IF(BB72&gt;=BH$4,AD72,"")</f>
        <v>13.599999999999953</v>
      </c>
    </row>
    <row r="73" spans="19:60">
      <c r="S73" s="68">
        <f t="shared" si="46"/>
        <v>7</v>
      </c>
      <c r="T73" s="69">
        <f t="shared" si="46"/>
        <v>2</v>
      </c>
      <c r="U73" s="70">
        <f t="shared" si="48"/>
        <v>5</v>
      </c>
      <c r="V73" s="68">
        <f t="shared" ref="V73:AA88" si="64">V72</f>
        <v>2</v>
      </c>
      <c r="W73" s="70">
        <f t="shared" si="64"/>
        <v>7</v>
      </c>
      <c r="X73" s="71">
        <f t="shared" si="64"/>
        <v>0.7142857142857143</v>
      </c>
      <c r="Y73" s="71">
        <f t="shared" si="64"/>
        <v>0.5</v>
      </c>
      <c r="Z73" s="69">
        <f t="shared" si="64"/>
        <v>10000</v>
      </c>
      <c r="AA73" s="69">
        <f t="shared" ca="1" si="64"/>
        <v>10025.240391701296</v>
      </c>
      <c r="AB73" s="69">
        <f t="shared" ref="AB73:AB136" ca="1" si="65">AA73-Z73</f>
        <v>25.240391701296176</v>
      </c>
      <c r="AC73" s="69">
        <f t="shared" ref="AC73:AC104" ca="1" si="66">AC72</f>
        <v>94.182003679935534</v>
      </c>
      <c r="AD73" s="73">
        <f t="shared" si="35"/>
        <v>13.499999999999954</v>
      </c>
      <c r="AE73" s="69">
        <f t="shared" si="47"/>
        <v>0.70000000000000007</v>
      </c>
      <c r="AF73" s="69">
        <f t="shared" si="47"/>
        <v>7.0000000000000009</v>
      </c>
      <c r="AG73" s="78">
        <f t="shared" si="47"/>
        <v>200</v>
      </c>
      <c r="AH73" s="60">
        <f t="shared" si="47"/>
        <v>50</v>
      </c>
      <c r="AI73" s="60">
        <f t="shared" si="47"/>
        <v>350.00000000000006</v>
      </c>
      <c r="AJ73" s="60">
        <f t="shared" si="47"/>
        <v>10350</v>
      </c>
      <c r="AK73" s="60">
        <f t="shared" si="47"/>
        <v>289.75960829870417</v>
      </c>
      <c r="AL73" s="60">
        <f t="shared" si="47"/>
        <v>5.7951921659740835</v>
      </c>
      <c r="AM73" s="60">
        <f t="shared" ca="1" si="47"/>
        <v>-126.04566705389851</v>
      </c>
      <c r="AN73" s="60">
        <f t="shared" ca="1" si="47"/>
        <v>-126.04566705389851</v>
      </c>
      <c r="AO73" s="60">
        <f t="shared" ca="1" si="47"/>
        <v>126.04566705389851</v>
      </c>
      <c r="AP73" s="63">
        <f t="shared" si="49"/>
        <v>35</v>
      </c>
      <c r="AQ73" s="62">
        <f t="shared" si="50"/>
        <v>1.4811253456277116</v>
      </c>
      <c r="AR73" s="62">
        <f t="shared" si="51"/>
        <v>74.056267281385573</v>
      </c>
      <c r="AS73" s="62">
        <f t="shared" si="52"/>
        <v>148.11253456277115</v>
      </c>
      <c r="AT73" s="62">
        <f t="shared" si="53"/>
        <v>-74.056267281385573</v>
      </c>
      <c r="AU73" s="62">
        <f t="shared" si="54"/>
        <v>370.28133640692784</v>
      </c>
      <c r="AV73" s="62">
        <f t="shared" si="55"/>
        <v>-148.11253456277115</v>
      </c>
      <c r="AW73" s="63">
        <f t="shared" ref="AW73:AW136" si="67">SUM(AU73:AV73)</f>
        <v>222.16880184415669</v>
      </c>
      <c r="AX73" s="61" t="str">
        <f t="shared" ca="1" si="56"/>
        <v>VINTO</v>
      </c>
      <c r="AY73" s="69">
        <f t="shared" ref="AY73:AY136" ca="1" si="68">AY72</f>
        <v>10223.954332946101</v>
      </c>
      <c r="AZ73" s="51">
        <f t="shared" si="57"/>
        <v>518.39387096969904</v>
      </c>
      <c r="BA73" s="55">
        <f t="shared" ca="1" si="58"/>
        <v>5.1708871878904335E-2</v>
      </c>
      <c r="BB73" s="55">
        <f t="shared" ref="BB73:BB136" ca="1" si="69">IFERROR(AW73/ABS(AB73),0)</f>
        <v>8.8021138686507623</v>
      </c>
      <c r="BC73" s="64">
        <f t="shared" ca="1" si="59"/>
        <v>247.40919354545287</v>
      </c>
      <c r="BE73" s="52" t="str">
        <f t="shared" ca="1" si="60"/>
        <v/>
      </c>
      <c r="BF73" s="52">
        <f t="shared" ca="1" si="61"/>
        <v>13.499999999999954</v>
      </c>
      <c r="BG73" s="52">
        <f t="shared" ca="1" si="62"/>
        <v>13.499999999999954</v>
      </c>
      <c r="BH73" s="52">
        <f t="shared" ca="1" si="63"/>
        <v>13.499999999999954</v>
      </c>
    </row>
    <row r="74" spans="19:60">
      <c r="S74" s="68">
        <f t="shared" ref="S74:T89" si="70">S73</f>
        <v>7</v>
      </c>
      <c r="T74" s="69">
        <f t="shared" si="70"/>
        <v>2</v>
      </c>
      <c r="U74" s="70">
        <f t="shared" si="48"/>
        <v>5</v>
      </c>
      <c r="V74" s="68">
        <f t="shared" si="64"/>
        <v>2</v>
      </c>
      <c r="W74" s="70">
        <f t="shared" si="64"/>
        <v>7</v>
      </c>
      <c r="X74" s="71">
        <f t="shared" si="64"/>
        <v>0.7142857142857143</v>
      </c>
      <c r="Y74" s="71">
        <f t="shared" si="64"/>
        <v>0.5</v>
      </c>
      <c r="Z74" s="69">
        <f t="shared" si="64"/>
        <v>10000</v>
      </c>
      <c r="AA74" s="69">
        <f t="shared" ca="1" si="64"/>
        <v>10025.240391701296</v>
      </c>
      <c r="AB74" s="69">
        <f t="shared" ca="1" si="65"/>
        <v>25.240391701296176</v>
      </c>
      <c r="AC74" s="69">
        <f t="shared" ca="1" si="66"/>
        <v>94.182003679935534</v>
      </c>
      <c r="AD74" s="73">
        <f t="shared" ref="AD74:AD137" si="71">AD73-0.1</f>
        <v>13.399999999999954</v>
      </c>
      <c r="AE74" s="69">
        <f t="shared" ref="AE74:AO89" si="72">AE73</f>
        <v>0.70000000000000007</v>
      </c>
      <c r="AF74" s="69">
        <f t="shared" si="72"/>
        <v>7.0000000000000009</v>
      </c>
      <c r="AG74" s="78">
        <f t="shared" si="72"/>
        <v>200</v>
      </c>
      <c r="AH74" s="60">
        <f t="shared" si="72"/>
        <v>50</v>
      </c>
      <c r="AI74" s="60">
        <f t="shared" si="72"/>
        <v>350.00000000000006</v>
      </c>
      <c r="AJ74" s="60">
        <f t="shared" si="72"/>
        <v>10350</v>
      </c>
      <c r="AK74" s="60">
        <f t="shared" si="72"/>
        <v>289.75960829870417</v>
      </c>
      <c r="AL74" s="60">
        <f t="shared" si="72"/>
        <v>5.7951921659740835</v>
      </c>
      <c r="AM74" s="60">
        <f t="shared" ca="1" si="72"/>
        <v>-126.04566705389851</v>
      </c>
      <c r="AN74" s="60">
        <f t="shared" ca="1" si="72"/>
        <v>-126.04566705389851</v>
      </c>
      <c r="AO74" s="60">
        <f t="shared" ca="1" si="72"/>
        <v>126.04566705389851</v>
      </c>
      <c r="AP74" s="63">
        <f t="shared" si="49"/>
        <v>35</v>
      </c>
      <c r="AQ74" s="62">
        <f t="shared" si="50"/>
        <v>1.4847158332816497</v>
      </c>
      <c r="AR74" s="62">
        <f t="shared" si="51"/>
        <v>74.235791664082484</v>
      </c>
      <c r="AS74" s="62">
        <f t="shared" si="52"/>
        <v>148.47158332816497</v>
      </c>
      <c r="AT74" s="62">
        <f t="shared" si="53"/>
        <v>-74.235791664082484</v>
      </c>
      <c r="AU74" s="62">
        <f t="shared" si="54"/>
        <v>371.17895832041245</v>
      </c>
      <c r="AV74" s="62">
        <f t="shared" si="55"/>
        <v>-148.47158332816497</v>
      </c>
      <c r="AW74" s="63">
        <f t="shared" si="67"/>
        <v>222.70737499224748</v>
      </c>
      <c r="AX74" s="61" t="str">
        <f t="shared" ca="1" si="56"/>
        <v>VINTO</v>
      </c>
      <c r="AY74" s="69">
        <f t="shared" ca="1" si="68"/>
        <v>10223.954332946101</v>
      </c>
      <c r="AZ74" s="51">
        <f t="shared" si="57"/>
        <v>519.65054164857736</v>
      </c>
      <c r="BA74" s="55">
        <f t="shared" ca="1" si="58"/>
        <v>5.1834222556771233E-2</v>
      </c>
      <c r="BB74" s="55">
        <f t="shared" ca="1" si="69"/>
        <v>8.8234516178610143</v>
      </c>
      <c r="BC74" s="64">
        <f t="shared" ca="1" si="59"/>
        <v>247.94776669354366</v>
      </c>
      <c r="BE74" s="52" t="str">
        <f t="shared" ca="1" si="60"/>
        <v/>
      </c>
      <c r="BF74" s="52">
        <f t="shared" ca="1" si="61"/>
        <v>13.399999999999954</v>
      </c>
      <c r="BG74" s="52">
        <f t="shared" ca="1" si="62"/>
        <v>13.399999999999954</v>
      </c>
      <c r="BH74" s="52">
        <f t="shared" ca="1" si="63"/>
        <v>13.399999999999954</v>
      </c>
    </row>
    <row r="75" spans="19:60">
      <c r="S75" s="68">
        <f t="shared" si="70"/>
        <v>7</v>
      </c>
      <c r="T75" s="69">
        <f t="shared" si="70"/>
        <v>2</v>
      </c>
      <c r="U75" s="70">
        <f t="shared" si="48"/>
        <v>5</v>
      </c>
      <c r="V75" s="68">
        <f t="shared" si="64"/>
        <v>2</v>
      </c>
      <c r="W75" s="70">
        <f t="shared" si="64"/>
        <v>7</v>
      </c>
      <c r="X75" s="71">
        <f t="shared" si="64"/>
        <v>0.7142857142857143</v>
      </c>
      <c r="Y75" s="71">
        <f t="shared" si="64"/>
        <v>0.5</v>
      </c>
      <c r="Z75" s="69">
        <f t="shared" si="64"/>
        <v>10000</v>
      </c>
      <c r="AA75" s="69">
        <f t="shared" ca="1" si="64"/>
        <v>10025.240391701296</v>
      </c>
      <c r="AB75" s="69">
        <f t="shared" ca="1" si="65"/>
        <v>25.240391701296176</v>
      </c>
      <c r="AC75" s="69">
        <f t="shared" ca="1" si="66"/>
        <v>94.182003679935534</v>
      </c>
      <c r="AD75" s="73">
        <f t="shared" si="71"/>
        <v>13.299999999999955</v>
      </c>
      <c r="AE75" s="69">
        <f t="shared" si="72"/>
        <v>0.70000000000000007</v>
      </c>
      <c r="AF75" s="69">
        <f t="shared" si="72"/>
        <v>7.0000000000000009</v>
      </c>
      <c r="AG75" s="78">
        <f t="shared" si="72"/>
        <v>200</v>
      </c>
      <c r="AH75" s="60">
        <f t="shared" si="72"/>
        <v>50</v>
      </c>
      <c r="AI75" s="60">
        <f t="shared" si="72"/>
        <v>350.00000000000006</v>
      </c>
      <c r="AJ75" s="60">
        <f t="shared" si="72"/>
        <v>10350</v>
      </c>
      <c r="AK75" s="60">
        <f t="shared" si="72"/>
        <v>289.75960829870417</v>
      </c>
      <c r="AL75" s="60">
        <f t="shared" si="72"/>
        <v>5.7951921659740835</v>
      </c>
      <c r="AM75" s="60">
        <f t="shared" ca="1" si="72"/>
        <v>-126.04566705389851</v>
      </c>
      <c r="AN75" s="60">
        <f t="shared" ca="1" si="72"/>
        <v>-126.04566705389851</v>
      </c>
      <c r="AO75" s="60">
        <f t="shared" ca="1" si="72"/>
        <v>126.04566705389851</v>
      </c>
      <c r="AP75" s="63">
        <f t="shared" si="49"/>
        <v>35</v>
      </c>
      <c r="AQ75" s="62">
        <f t="shared" si="50"/>
        <v>1.4883603132311358</v>
      </c>
      <c r="AR75" s="62">
        <f t="shared" si="51"/>
        <v>74.418015661556794</v>
      </c>
      <c r="AS75" s="62">
        <f t="shared" si="52"/>
        <v>148.83603132311359</v>
      </c>
      <c r="AT75" s="62">
        <f t="shared" si="53"/>
        <v>-74.418015661556794</v>
      </c>
      <c r="AU75" s="62">
        <f t="shared" si="54"/>
        <v>372.09007830778398</v>
      </c>
      <c r="AV75" s="62">
        <f t="shared" si="55"/>
        <v>-148.83603132311359</v>
      </c>
      <c r="AW75" s="63">
        <f t="shared" si="67"/>
        <v>223.2540469846704</v>
      </c>
      <c r="AX75" s="61" t="str">
        <f t="shared" ca="1" si="56"/>
        <v>VINTO</v>
      </c>
      <c r="AY75" s="69">
        <f t="shared" ca="1" si="68"/>
        <v>10223.954332946101</v>
      </c>
      <c r="AZ75" s="51">
        <f t="shared" si="57"/>
        <v>520.9261096308976</v>
      </c>
      <c r="BA75" s="55">
        <f t="shared" ca="1" si="58"/>
        <v>5.1961458207237639E-2</v>
      </c>
      <c r="BB75" s="55">
        <f t="shared" ca="1" si="69"/>
        <v>8.8451102354804423</v>
      </c>
      <c r="BC75" s="64">
        <f t="shared" ca="1" si="59"/>
        <v>248.49443868596657</v>
      </c>
      <c r="BE75" s="52" t="str">
        <f t="shared" ca="1" si="60"/>
        <v/>
      </c>
      <c r="BF75" s="52">
        <f t="shared" ca="1" si="61"/>
        <v>13.299999999999955</v>
      </c>
      <c r="BG75" s="52">
        <f t="shared" ca="1" si="62"/>
        <v>13.299999999999955</v>
      </c>
      <c r="BH75" s="52">
        <f t="shared" ca="1" si="63"/>
        <v>13.299999999999955</v>
      </c>
    </row>
    <row r="76" spans="19:60">
      <c r="S76" s="68">
        <f t="shared" si="70"/>
        <v>7</v>
      </c>
      <c r="T76" s="69">
        <f t="shared" si="70"/>
        <v>2</v>
      </c>
      <c r="U76" s="70">
        <f t="shared" si="48"/>
        <v>5</v>
      </c>
      <c r="V76" s="68">
        <f t="shared" si="64"/>
        <v>2</v>
      </c>
      <c r="W76" s="70">
        <f t="shared" si="64"/>
        <v>7</v>
      </c>
      <c r="X76" s="71">
        <f t="shared" si="64"/>
        <v>0.7142857142857143</v>
      </c>
      <c r="Y76" s="71">
        <f t="shared" si="64"/>
        <v>0.5</v>
      </c>
      <c r="Z76" s="69">
        <f t="shared" si="64"/>
        <v>10000</v>
      </c>
      <c r="AA76" s="69">
        <f t="shared" ca="1" si="64"/>
        <v>10025.240391701296</v>
      </c>
      <c r="AB76" s="69">
        <f t="shared" ca="1" si="65"/>
        <v>25.240391701296176</v>
      </c>
      <c r="AC76" s="69">
        <f t="shared" ca="1" si="66"/>
        <v>94.182003679935534</v>
      </c>
      <c r="AD76" s="73">
        <f t="shared" si="71"/>
        <v>13.199999999999955</v>
      </c>
      <c r="AE76" s="69">
        <f t="shared" si="72"/>
        <v>0.70000000000000007</v>
      </c>
      <c r="AF76" s="69">
        <f t="shared" si="72"/>
        <v>7.0000000000000009</v>
      </c>
      <c r="AG76" s="78">
        <f t="shared" si="72"/>
        <v>200</v>
      </c>
      <c r="AH76" s="60">
        <f t="shared" si="72"/>
        <v>50</v>
      </c>
      <c r="AI76" s="60">
        <f t="shared" si="72"/>
        <v>350.00000000000006</v>
      </c>
      <c r="AJ76" s="60">
        <f t="shared" si="72"/>
        <v>10350</v>
      </c>
      <c r="AK76" s="60">
        <f t="shared" si="72"/>
        <v>289.75960829870417</v>
      </c>
      <c r="AL76" s="60">
        <f t="shared" si="72"/>
        <v>5.7951921659740835</v>
      </c>
      <c r="AM76" s="60">
        <f t="shared" ca="1" si="72"/>
        <v>-126.04566705389851</v>
      </c>
      <c r="AN76" s="60">
        <f t="shared" ca="1" si="72"/>
        <v>-126.04566705389851</v>
      </c>
      <c r="AO76" s="60">
        <f t="shared" ca="1" si="72"/>
        <v>126.04566705389851</v>
      </c>
      <c r="AP76" s="63">
        <f t="shared" si="49"/>
        <v>35</v>
      </c>
      <c r="AQ76" s="62">
        <f t="shared" si="50"/>
        <v>1.4920600125737959</v>
      </c>
      <c r="AR76" s="62">
        <f t="shared" si="51"/>
        <v>74.603000628689799</v>
      </c>
      <c r="AS76" s="62">
        <f t="shared" si="52"/>
        <v>149.2060012573796</v>
      </c>
      <c r="AT76" s="62">
        <f t="shared" si="53"/>
        <v>-74.603000628689799</v>
      </c>
      <c r="AU76" s="62">
        <f t="shared" si="54"/>
        <v>373.01500314344901</v>
      </c>
      <c r="AV76" s="62">
        <f t="shared" si="55"/>
        <v>-149.2060012573796</v>
      </c>
      <c r="AW76" s="63">
        <f t="shared" si="67"/>
        <v>223.80900188606941</v>
      </c>
      <c r="AX76" s="61" t="str">
        <f t="shared" ca="1" si="56"/>
        <v>VINTO</v>
      </c>
      <c r="AY76" s="69">
        <f t="shared" ca="1" si="68"/>
        <v>10223.954332946101</v>
      </c>
      <c r="AZ76" s="51">
        <f t="shared" si="57"/>
        <v>522.22100440082863</v>
      </c>
      <c r="BA76" s="55">
        <f t="shared" ca="1" si="58"/>
        <v>5.2090621670589893E-2</v>
      </c>
      <c r="BB76" s="55">
        <f t="shared" ca="1" si="69"/>
        <v>8.8670970139728897</v>
      </c>
      <c r="BC76" s="64">
        <f t="shared" ca="1" si="59"/>
        <v>249.04939358736559</v>
      </c>
      <c r="BE76" s="52" t="str">
        <f t="shared" ca="1" si="60"/>
        <v/>
      </c>
      <c r="BF76" s="52">
        <f t="shared" ca="1" si="61"/>
        <v>13.199999999999955</v>
      </c>
      <c r="BG76" s="52">
        <f t="shared" ca="1" si="62"/>
        <v>13.199999999999955</v>
      </c>
      <c r="BH76" s="52">
        <f t="shared" ca="1" si="63"/>
        <v>13.199999999999955</v>
      </c>
    </row>
    <row r="77" spans="19:60">
      <c r="S77" s="68">
        <f t="shared" si="70"/>
        <v>7</v>
      </c>
      <c r="T77" s="69">
        <f t="shared" si="70"/>
        <v>2</v>
      </c>
      <c r="U77" s="70">
        <f t="shared" si="48"/>
        <v>5</v>
      </c>
      <c r="V77" s="68">
        <f t="shared" si="64"/>
        <v>2</v>
      </c>
      <c r="W77" s="70">
        <f t="shared" si="64"/>
        <v>7</v>
      </c>
      <c r="X77" s="71">
        <f t="shared" si="64"/>
        <v>0.7142857142857143</v>
      </c>
      <c r="Y77" s="71">
        <f t="shared" si="64"/>
        <v>0.5</v>
      </c>
      <c r="Z77" s="69">
        <f t="shared" si="64"/>
        <v>10000</v>
      </c>
      <c r="AA77" s="69">
        <f t="shared" ca="1" si="64"/>
        <v>10025.240391701296</v>
      </c>
      <c r="AB77" s="69">
        <f t="shared" ca="1" si="65"/>
        <v>25.240391701296176</v>
      </c>
      <c r="AC77" s="69">
        <f t="shared" ca="1" si="66"/>
        <v>94.182003679935534</v>
      </c>
      <c r="AD77" s="73">
        <f t="shared" si="71"/>
        <v>13.099999999999955</v>
      </c>
      <c r="AE77" s="69">
        <f t="shared" si="72"/>
        <v>0.70000000000000007</v>
      </c>
      <c r="AF77" s="69">
        <f t="shared" si="72"/>
        <v>7.0000000000000009</v>
      </c>
      <c r="AG77" s="78">
        <f t="shared" si="72"/>
        <v>200</v>
      </c>
      <c r="AH77" s="60">
        <f t="shared" si="72"/>
        <v>50</v>
      </c>
      <c r="AI77" s="60">
        <f t="shared" si="72"/>
        <v>350.00000000000006</v>
      </c>
      <c r="AJ77" s="60">
        <f t="shared" si="72"/>
        <v>10350</v>
      </c>
      <c r="AK77" s="60">
        <f t="shared" si="72"/>
        <v>289.75960829870417</v>
      </c>
      <c r="AL77" s="60">
        <f t="shared" si="72"/>
        <v>5.7951921659740835</v>
      </c>
      <c r="AM77" s="60">
        <f t="shared" ca="1" si="72"/>
        <v>-126.04566705389851</v>
      </c>
      <c r="AN77" s="60">
        <f t="shared" ca="1" si="72"/>
        <v>-126.04566705389851</v>
      </c>
      <c r="AO77" s="60">
        <f t="shared" ca="1" si="72"/>
        <v>126.04566705389851</v>
      </c>
      <c r="AP77" s="63">
        <f t="shared" si="49"/>
        <v>35</v>
      </c>
      <c r="AQ77" s="62">
        <f t="shared" si="50"/>
        <v>1.495816195875886</v>
      </c>
      <c r="AR77" s="62">
        <f t="shared" si="51"/>
        <v>74.790809793794296</v>
      </c>
      <c r="AS77" s="62">
        <f t="shared" si="52"/>
        <v>149.58161958758859</v>
      </c>
      <c r="AT77" s="62">
        <f t="shared" si="53"/>
        <v>-74.790809793794296</v>
      </c>
      <c r="AU77" s="62">
        <f t="shared" si="54"/>
        <v>373.95404896897151</v>
      </c>
      <c r="AV77" s="62">
        <f t="shared" si="55"/>
        <v>-149.58161958758859</v>
      </c>
      <c r="AW77" s="63">
        <f t="shared" si="67"/>
        <v>224.37242938138291</v>
      </c>
      <c r="AX77" s="61" t="str">
        <f t="shared" ca="1" si="56"/>
        <v>VINTO</v>
      </c>
      <c r="AY77" s="69">
        <f t="shared" ca="1" si="68"/>
        <v>10223.954332946101</v>
      </c>
      <c r="AZ77" s="51">
        <f t="shared" si="57"/>
        <v>523.53566855656004</v>
      </c>
      <c r="BA77" s="55">
        <f t="shared" ca="1" si="58"/>
        <v>5.2221757095214691E-2</v>
      </c>
      <c r="BB77" s="55">
        <f t="shared" ca="1" si="69"/>
        <v>8.8894194684728554</v>
      </c>
      <c r="BC77" s="64">
        <f t="shared" ca="1" si="59"/>
        <v>249.61282108267909</v>
      </c>
      <c r="BE77" s="52" t="str">
        <f t="shared" ca="1" si="60"/>
        <v/>
      </c>
      <c r="BF77" s="52">
        <f t="shared" ca="1" si="61"/>
        <v>13.099999999999955</v>
      </c>
      <c r="BG77" s="52">
        <f t="shared" ca="1" si="62"/>
        <v>13.099999999999955</v>
      </c>
      <c r="BH77" s="52">
        <f t="shared" ca="1" si="63"/>
        <v>13.099999999999955</v>
      </c>
    </row>
    <row r="78" spans="19:60">
      <c r="S78" s="68">
        <f t="shared" si="70"/>
        <v>7</v>
      </c>
      <c r="T78" s="69">
        <f t="shared" si="70"/>
        <v>2</v>
      </c>
      <c r="U78" s="70">
        <f t="shared" si="48"/>
        <v>5</v>
      </c>
      <c r="V78" s="68">
        <f t="shared" si="64"/>
        <v>2</v>
      </c>
      <c r="W78" s="70">
        <f t="shared" si="64"/>
        <v>7</v>
      </c>
      <c r="X78" s="71">
        <f t="shared" si="64"/>
        <v>0.7142857142857143</v>
      </c>
      <c r="Y78" s="71">
        <f t="shared" si="64"/>
        <v>0.5</v>
      </c>
      <c r="Z78" s="69">
        <f t="shared" si="64"/>
        <v>10000</v>
      </c>
      <c r="AA78" s="69">
        <f t="shared" ca="1" si="64"/>
        <v>10025.240391701296</v>
      </c>
      <c r="AB78" s="69">
        <f t="shared" ca="1" si="65"/>
        <v>25.240391701296176</v>
      </c>
      <c r="AC78" s="69">
        <f t="shared" ca="1" si="66"/>
        <v>94.182003679935534</v>
      </c>
      <c r="AD78" s="73">
        <f t="shared" si="71"/>
        <v>12.999999999999956</v>
      </c>
      <c r="AE78" s="69">
        <f t="shared" si="72"/>
        <v>0.70000000000000007</v>
      </c>
      <c r="AF78" s="69">
        <f t="shared" si="72"/>
        <v>7.0000000000000009</v>
      </c>
      <c r="AG78" s="78">
        <f t="shared" si="72"/>
        <v>200</v>
      </c>
      <c r="AH78" s="60">
        <f t="shared" si="72"/>
        <v>50</v>
      </c>
      <c r="AI78" s="60">
        <f t="shared" si="72"/>
        <v>350.00000000000006</v>
      </c>
      <c r="AJ78" s="60">
        <f t="shared" si="72"/>
        <v>10350</v>
      </c>
      <c r="AK78" s="60">
        <f t="shared" si="72"/>
        <v>289.75960829870417</v>
      </c>
      <c r="AL78" s="60">
        <f t="shared" si="72"/>
        <v>5.7951921659740835</v>
      </c>
      <c r="AM78" s="60">
        <f t="shared" ca="1" si="72"/>
        <v>-126.04566705389851</v>
      </c>
      <c r="AN78" s="60">
        <f t="shared" ca="1" si="72"/>
        <v>-126.04566705389851</v>
      </c>
      <c r="AO78" s="60">
        <f t="shared" ca="1" si="72"/>
        <v>126.04566705389851</v>
      </c>
      <c r="AP78" s="63">
        <f t="shared" si="49"/>
        <v>35</v>
      </c>
      <c r="AQ78" s="62">
        <f t="shared" si="50"/>
        <v>1.4996301666133927</v>
      </c>
      <c r="AR78" s="62">
        <f t="shared" si="51"/>
        <v>74.981508330669627</v>
      </c>
      <c r="AS78" s="62">
        <f t="shared" si="52"/>
        <v>149.96301666133925</v>
      </c>
      <c r="AT78" s="62">
        <f t="shared" si="53"/>
        <v>-74.981508330669627</v>
      </c>
      <c r="AU78" s="62">
        <f t="shared" si="54"/>
        <v>374.90754165334812</v>
      </c>
      <c r="AV78" s="62">
        <f t="shared" si="55"/>
        <v>-149.96301666133925</v>
      </c>
      <c r="AW78" s="63">
        <f t="shared" si="67"/>
        <v>224.94452499200887</v>
      </c>
      <c r="AX78" s="61" t="str">
        <f t="shared" ca="1" si="56"/>
        <v>VINTO</v>
      </c>
      <c r="AY78" s="69">
        <f t="shared" ca="1" si="68"/>
        <v>10223.954332946101</v>
      </c>
      <c r="AZ78" s="51">
        <f t="shared" si="57"/>
        <v>524.8705583146874</v>
      </c>
      <c r="BA78" s="55">
        <f t="shared" ca="1" si="58"/>
        <v>5.235490998791064E-2</v>
      </c>
      <c r="BB78" s="55">
        <f t="shared" ca="1" si="69"/>
        <v>8.9120853453497411</v>
      </c>
      <c r="BC78" s="64">
        <f t="shared" ca="1" si="59"/>
        <v>250.18491669330504</v>
      </c>
      <c r="BE78" s="52" t="str">
        <f t="shared" ca="1" si="60"/>
        <v/>
      </c>
      <c r="BF78" s="52">
        <f t="shared" ca="1" si="61"/>
        <v>12.999999999999956</v>
      </c>
      <c r="BG78" s="52">
        <f t="shared" ca="1" si="62"/>
        <v>12.999999999999956</v>
      </c>
      <c r="BH78" s="52">
        <f t="shared" ca="1" si="63"/>
        <v>12.999999999999956</v>
      </c>
    </row>
    <row r="79" spans="19:60">
      <c r="S79" s="68">
        <f t="shared" si="70"/>
        <v>7</v>
      </c>
      <c r="T79" s="69">
        <f t="shared" si="70"/>
        <v>2</v>
      </c>
      <c r="U79" s="70">
        <f t="shared" si="48"/>
        <v>5</v>
      </c>
      <c r="V79" s="68">
        <f t="shared" si="64"/>
        <v>2</v>
      </c>
      <c r="W79" s="70">
        <f t="shared" si="64"/>
        <v>7</v>
      </c>
      <c r="X79" s="71">
        <f t="shared" si="64"/>
        <v>0.7142857142857143</v>
      </c>
      <c r="Y79" s="71">
        <f t="shared" si="64"/>
        <v>0.5</v>
      </c>
      <c r="Z79" s="69">
        <f t="shared" si="64"/>
        <v>10000</v>
      </c>
      <c r="AA79" s="69">
        <f t="shared" ca="1" si="64"/>
        <v>10025.240391701296</v>
      </c>
      <c r="AB79" s="69">
        <f t="shared" ca="1" si="65"/>
        <v>25.240391701296176</v>
      </c>
      <c r="AC79" s="69">
        <f t="shared" ca="1" si="66"/>
        <v>94.182003679935534</v>
      </c>
      <c r="AD79" s="73">
        <f t="shared" si="71"/>
        <v>12.899999999999956</v>
      </c>
      <c r="AE79" s="69">
        <f t="shared" si="72"/>
        <v>0.70000000000000007</v>
      </c>
      <c r="AF79" s="69">
        <f t="shared" si="72"/>
        <v>7.0000000000000009</v>
      </c>
      <c r="AG79" s="78">
        <f t="shared" si="72"/>
        <v>200</v>
      </c>
      <c r="AH79" s="60">
        <f t="shared" si="72"/>
        <v>50</v>
      </c>
      <c r="AI79" s="60">
        <f t="shared" si="72"/>
        <v>350.00000000000006</v>
      </c>
      <c r="AJ79" s="60">
        <f t="shared" si="72"/>
        <v>10350</v>
      </c>
      <c r="AK79" s="60">
        <f t="shared" si="72"/>
        <v>289.75960829870417</v>
      </c>
      <c r="AL79" s="60">
        <f t="shared" si="72"/>
        <v>5.7951921659740835</v>
      </c>
      <c r="AM79" s="60">
        <f t="shared" ca="1" si="72"/>
        <v>-126.04566705389851</v>
      </c>
      <c r="AN79" s="60">
        <f t="shared" ca="1" si="72"/>
        <v>-126.04566705389851</v>
      </c>
      <c r="AO79" s="60">
        <f t="shared" ca="1" si="72"/>
        <v>126.04566705389851</v>
      </c>
      <c r="AP79" s="63">
        <f t="shared" si="49"/>
        <v>35</v>
      </c>
      <c r="AQ79" s="62">
        <f t="shared" si="50"/>
        <v>1.5035032686801633</v>
      </c>
      <c r="AR79" s="62">
        <f t="shared" si="51"/>
        <v>75.175163434008169</v>
      </c>
      <c r="AS79" s="62">
        <f t="shared" si="52"/>
        <v>150.35032686801634</v>
      </c>
      <c r="AT79" s="62">
        <f t="shared" si="53"/>
        <v>-75.175163434008169</v>
      </c>
      <c r="AU79" s="62">
        <f t="shared" si="54"/>
        <v>375.87581717004082</v>
      </c>
      <c r="AV79" s="62">
        <f t="shared" si="55"/>
        <v>-150.35032686801634</v>
      </c>
      <c r="AW79" s="63">
        <f t="shared" si="67"/>
        <v>225.52549030202448</v>
      </c>
      <c r="AX79" s="61" t="str">
        <f t="shared" ca="1" si="56"/>
        <v>VINTO</v>
      </c>
      <c r="AY79" s="69">
        <f t="shared" ca="1" si="68"/>
        <v>10223.954332946101</v>
      </c>
      <c r="AZ79" s="51">
        <f t="shared" si="57"/>
        <v>526.22614403805721</v>
      </c>
      <c r="BA79" s="55">
        <f t="shared" ca="1" si="58"/>
        <v>5.2490127266539885E-2</v>
      </c>
      <c r="BB79" s="55">
        <f t="shared" ca="1" si="69"/>
        <v>8.9351026311704587</v>
      </c>
      <c r="BC79" s="64">
        <f t="shared" ca="1" si="59"/>
        <v>250.76588200332066</v>
      </c>
      <c r="BE79" s="52" t="str">
        <f t="shared" ca="1" si="60"/>
        <v/>
      </c>
      <c r="BF79" s="52">
        <f t="shared" ca="1" si="61"/>
        <v>12.899999999999956</v>
      </c>
      <c r="BG79" s="52">
        <f t="shared" ca="1" si="62"/>
        <v>12.899999999999956</v>
      </c>
      <c r="BH79" s="52">
        <f t="shared" ca="1" si="63"/>
        <v>12.899999999999956</v>
      </c>
    </row>
    <row r="80" spans="19:60">
      <c r="S80" s="68">
        <f t="shared" si="70"/>
        <v>7</v>
      </c>
      <c r="T80" s="69">
        <f t="shared" si="70"/>
        <v>2</v>
      </c>
      <c r="U80" s="70">
        <f t="shared" si="48"/>
        <v>5</v>
      </c>
      <c r="V80" s="68">
        <f t="shared" si="64"/>
        <v>2</v>
      </c>
      <c r="W80" s="70">
        <f t="shared" si="64"/>
        <v>7</v>
      </c>
      <c r="X80" s="71">
        <f t="shared" si="64"/>
        <v>0.7142857142857143</v>
      </c>
      <c r="Y80" s="71">
        <f t="shared" si="64"/>
        <v>0.5</v>
      </c>
      <c r="Z80" s="69">
        <f t="shared" si="64"/>
        <v>10000</v>
      </c>
      <c r="AA80" s="69">
        <f t="shared" ca="1" si="64"/>
        <v>10025.240391701296</v>
      </c>
      <c r="AB80" s="69">
        <f t="shared" ca="1" si="65"/>
        <v>25.240391701296176</v>
      </c>
      <c r="AC80" s="69">
        <f t="shared" ca="1" si="66"/>
        <v>94.182003679935534</v>
      </c>
      <c r="AD80" s="73">
        <f t="shared" si="71"/>
        <v>12.799999999999956</v>
      </c>
      <c r="AE80" s="69">
        <f t="shared" si="72"/>
        <v>0.70000000000000007</v>
      </c>
      <c r="AF80" s="69">
        <f t="shared" si="72"/>
        <v>7.0000000000000009</v>
      </c>
      <c r="AG80" s="78">
        <f t="shared" si="72"/>
        <v>200</v>
      </c>
      <c r="AH80" s="60">
        <f t="shared" si="72"/>
        <v>50</v>
      </c>
      <c r="AI80" s="60">
        <f t="shared" si="72"/>
        <v>350.00000000000006</v>
      </c>
      <c r="AJ80" s="60">
        <f t="shared" si="72"/>
        <v>10350</v>
      </c>
      <c r="AK80" s="60">
        <f t="shared" si="72"/>
        <v>289.75960829870417</v>
      </c>
      <c r="AL80" s="60">
        <f t="shared" si="72"/>
        <v>5.7951921659740835</v>
      </c>
      <c r="AM80" s="60">
        <f t="shared" ca="1" si="72"/>
        <v>-126.04566705389851</v>
      </c>
      <c r="AN80" s="60">
        <f t="shared" ca="1" si="72"/>
        <v>-126.04566705389851</v>
      </c>
      <c r="AO80" s="60">
        <f t="shared" ca="1" si="72"/>
        <v>126.04566705389851</v>
      </c>
      <c r="AP80" s="63">
        <f t="shared" si="49"/>
        <v>35</v>
      </c>
      <c r="AQ80" s="62">
        <f t="shared" si="50"/>
        <v>1.507436887966727</v>
      </c>
      <c r="AR80" s="62">
        <f t="shared" si="51"/>
        <v>75.37184439833635</v>
      </c>
      <c r="AS80" s="62">
        <f t="shared" si="52"/>
        <v>150.7436887966727</v>
      </c>
      <c r="AT80" s="62">
        <f t="shared" si="53"/>
        <v>-75.37184439833635</v>
      </c>
      <c r="AU80" s="62">
        <f t="shared" si="54"/>
        <v>376.85922199168175</v>
      </c>
      <c r="AV80" s="62">
        <f t="shared" si="55"/>
        <v>-150.7436887966727</v>
      </c>
      <c r="AW80" s="63">
        <f t="shared" si="67"/>
        <v>226.11553319500905</v>
      </c>
      <c r="AX80" s="61" t="str">
        <f t="shared" ca="1" si="56"/>
        <v>VINTO</v>
      </c>
      <c r="AY80" s="69">
        <f t="shared" ca="1" si="68"/>
        <v>10223.954332946101</v>
      </c>
      <c r="AZ80" s="51">
        <f t="shared" si="57"/>
        <v>527.60291078835439</v>
      </c>
      <c r="BA80" s="55">
        <f t="shared" ca="1" si="58"/>
        <v>5.2627457315147681E-2</v>
      </c>
      <c r="BB80" s="55">
        <f t="shared" ca="1" si="69"/>
        <v>8.9584795620821236</v>
      </c>
      <c r="BC80" s="64">
        <f t="shared" ca="1" si="59"/>
        <v>251.35592489630523</v>
      </c>
      <c r="BE80" s="52" t="str">
        <f t="shared" ca="1" si="60"/>
        <v/>
      </c>
      <c r="BF80" s="52">
        <f t="shared" ca="1" si="61"/>
        <v>12.799999999999956</v>
      </c>
      <c r="BG80" s="52">
        <f t="shared" ca="1" si="62"/>
        <v>12.799999999999956</v>
      </c>
      <c r="BH80" s="52">
        <f t="shared" ca="1" si="63"/>
        <v>12.799999999999956</v>
      </c>
    </row>
    <row r="81" spans="19:60">
      <c r="S81" s="68">
        <f t="shared" si="70"/>
        <v>7</v>
      </c>
      <c r="T81" s="69">
        <f t="shared" si="70"/>
        <v>2</v>
      </c>
      <c r="U81" s="70">
        <f t="shared" si="48"/>
        <v>5</v>
      </c>
      <c r="V81" s="68">
        <f t="shared" si="64"/>
        <v>2</v>
      </c>
      <c r="W81" s="70">
        <f t="shared" si="64"/>
        <v>7</v>
      </c>
      <c r="X81" s="71">
        <f t="shared" si="64"/>
        <v>0.7142857142857143</v>
      </c>
      <c r="Y81" s="71">
        <f t="shared" si="64"/>
        <v>0.5</v>
      </c>
      <c r="Z81" s="69">
        <f t="shared" si="64"/>
        <v>10000</v>
      </c>
      <c r="AA81" s="69">
        <f t="shared" ca="1" si="64"/>
        <v>10025.240391701296</v>
      </c>
      <c r="AB81" s="69">
        <f t="shared" ca="1" si="65"/>
        <v>25.240391701296176</v>
      </c>
      <c r="AC81" s="69">
        <f t="shared" ca="1" si="66"/>
        <v>94.182003679935534</v>
      </c>
      <c r="AD81" s="73">
        <f t="shared" si="71"/>
        <v>12.699999999999957</v>
      </c>
      <c r="AE81" s="69">
        <f t="shared" si="72"/>
        <v>0.70000000000000007</v>
      </c>
      <c r="AF81" s="69">
        <f t="shared" si="72"/>
        <v>7.0000000000000009</v>
      </c>
      <c r="AG81" s="78">
        <f t="shared" si="72"/>
        <v>200</v>
      </c>
      <c r="AH81" s="60">
        <f t="shared" si="72"/>
        <v>50</v>
      </c>
      <c r="AI81" s="60">
        <f t="shared" si="72"/>
        <v>350.00000000000006</v>
      </c>
      <c r="AJ81" s="60">
        <f t="shared" si="72"/>
        <v>10350</v>
      </c>
      <c r="AK81" s="60">
        <f t="shared" si="72"/>
        <v>289.75960829870417</v>
      </c>
      <c r="AL81" s="60">
        <f t="shared" si="72"/>
        <v>5.7951921659740835</v>
      </c>
      <c r="AM81" s="60">
        <f t="shared" ca="1" si="72"/>
        <v>-126.04566705389851</v>
      </c>
      <c r="AN81" s="60">
        <f t="shared" ca="1" si="72"/>
        <v>-126.04566705389851</v>
      </c>
      <c r="AO81" s="60">
        <f t="shared" ca="1" si="72"/>
        <v>126.04566705389851</v>
      </c>
      <c r="AP81" s="63">
        <f t="shared" si="49"/>
        <v>35</v>
      </c>
      <c r="AQ81" s="62">
        <f t="shared" si="50"/>
        <v>1.511432454013709</v>
      </c>
      <c r="AR81" s="62">
        <f t="shared" si="51"/>
        <v>75.571622700685452</v>
      </c>
      <c r="AS81" s="62">
        <f t="shared" si="52"/>
        <v>151.1432454013709</v>
      </c>
      <c r="AT81" s="62">
        <f t="shared" si="53"/>
        <v>-75.571622700685452</v>
      </c>
      <c r="AU81" s="62">
        <f t="shared" si="54"/>
        <v>377.85811350342726</v>
      </c>
      <c r="AV81" s="62">
        <f t="shared" si="55"/>
        <v>-151.1432454013709</v>
      </c>
      <c r="AW81" s="63">
        <f t="shared" si="67"/>
        <v>226.71486810205636</v>
      </c>
      <c r="AX81" s="61" t="str">
        <f t="shared" ca="1" si="56"/>
        <v>VINTO</v>
      </c>
      <c r="AY81" s="69">
        <f t="shared" ca="1" si="68"/>
        <v>10223.954332946101</v>
      </c>
      <c r="AZ81" s="51">
        <f t="shared" si="57"/>
        <v>529.00135890479817</v>
      </c>
      <c r="BA81" s="55">
        <f t="shared" ca="1" si="58"/>
        <v>5.2766950041686328E-2</v>
      </c>
      <c r="BB81" s="55">
        <f t="shared" ca="1" si="69"/>
        <v>8.9822246336380669</v>
      </c>
      <c r="BC81" s="64">
        <f t="shared" ca="1" si="59"/>
        <v>251.95525980335253</v>
      </c>
      <c r="BE81" s="52" t="str">
        <f t="shared" ca="1" si="60"/>
        <v/>
      </c>
      <c r="BF81" s="52">
        <f t="shared" ca="1" si="61"/>
        <v>12.699999999999957</v>
      </c>
      <c r="BG81" s="52">
        <f t="shared" ca="1" si="62"/>
        <v>12.699999999999957</v>
      </c>
      <c r="BH81" s="52">
        <f t="shared" ca="1" si="63"/>
        <v>12.699999999999957</v>
      </c>
    </row>
    <row r="82" spans="19:60">
      <c r="S82" s="68">
        <f t="shared" si="70"/>
        <v>7</v>
      </c>
      <c r="T82" s="69">
        <f t="shared" si="70"/>
        <v>2</v>
      </c>
      <c r="U82" s="70">
        <f t="shared" si="48"/>
        <v>5</v>
      </c>
      <c r="V82" s="68">
        <f t="shared" si="64"/>
        <v>2</v>
      </c>
      <c r="W82" s="70">
        <f t="shared" si="64"/>
        <v>7</v>
      </c>
      <c r="X82" s="71">
        <f t="shared" si="64"/>
        <v>0.7142857142857143</v>
      </c>
      <c r="Y82" s="71">
        <f t="shared" si="64"/>
        <v>0.5</v>
      </c>
      <c r="Z82" s="69">
        <f t="shared" si="64"/>
        <v>10000</v>
      </c>
      <c r="AA82" s="69">
        <f t="shared" ca="1" si="64"/>
        <v>10025.240391701296</v>
      </c>
      <c r="AB82" s="69">
        <f t="shared" ca="1" si="65"/>
        <v>25.240391701296176</v>
      </c>
      <c r="AC82" s="69">
        <f t="shared" ca="1" si="66"/>
        <v>94.182003679935534</v>
      </c>
      <c r="AD82" s="73">
        <f t="shared" si="71"/>
        <v>12.599999999999957</v>
      </c>
      <c r="AE82" s="69">
        <f t="shared" si="72"/>
        <v>0.70000000000000007</v>
      </c>
      <c r="AF82" s="69">
        <f t="shared" si="72"/>
        <v>7.0000000000000009</v>
      </c>
      <c r="AG82" s="78">
        <f t="shared" si="72"/>
        <v>200</v>
      </c>
      <c r="AH82" s="60">
        <f t="shared" si="72"/>
        <v>50</v>
      </c>
      <c r="AI82" s="60">
        <f t="shared" si="72"/>
        <v>350.00000000000006</v>
      </c>
      <c r="AJ82" s="60">
        <f t="shared" si="72"/>
        <v>10350</v>
      </c>
      <c r="AK82" s="60">
        <f t="shared" si="72"/>
        <v>289.75960829870417</v>
      </c>
      <c r="AL82" s="60">
        <f t="shared" si="72"/>
        <v>5.7951921659740835</v>
      </c>
      <c r="AM82" s="60">
        <f t="shared" ca="1" si="72"/>
        <v>-126.04566705389851</v>
      </c>
      <c r="AN82" s="60">
        <f t="shared" ca="1" si="72"/>
        <v>-126.04566705389851</v>
      </c>
      <c r="AO82" s="60">
        <f t="shared" ca="1" si="72"/>
        <v>126.04566705389851</v>
      </c>
      <c r="AP82" s="63">
        <f t="shared" si="49"/>
        <v>35</v>
      </c>
      <c r="AQ82" s="62">
        <f t="shared" si="50"/>
        <v>1.5154914417439767</v>
      </c>
      <c r="AR82" s="62">
        <f t="shared" si="51"/>
        <v>75.774572087198834</v>
      </c>
      <c r="AS82" s="62">
        <f t="shared" si="52"/>
        <v>151.54914417439767</v>
      </c>
      <c r="AT82" s="62">
        <f t="shared" si="53"/>
        <v>-75.774572087198834</v>
      </c>
      <c r="AU82" s="62">
        <f t="shared" si="54"/>
        <v>378.8728604359942</v>
      </c>
      <c r="AV82" s="62">
        <f t="shared" si="55"/>
        <v>-151.54914417439767</v>
      </c>
      <c r="AW82" s="63">
        <f t="shared" si="67"/>
        <v>227.32371626159653</v>
      </c>
      <c r="AX82" s="61" t="str">
        <f t="shared" ca="1" si="56"/>
        <v>VINTO</v>
      </c>
      <c r="AY82" s="69">
        <f t="shared" ca="1" si="68"/>
        <v>10223.954332946101</v>
      </c>
      <c r="AZ82" s="51">
        <f t="shared" si="57"/>
        <v>530.42200461039181</v>
      </c>
      <c r="BA82" s="55">
        <f t="shared" ca="1" si="58"/>
        <v>5.2908656938487487E-2</v>
      </c>
      <c r="BB82" s="55">
        <f t="shared" ca="1" si="69"/>
        <v>9.0063466110917254</v>
      </c>
      <c r="BC82" s="64">
        <f t="shared" ca="1" si="59"/>
        <v>252.56410796289271</v>
      </c>
      <c r="BE82" s="52" t="str">
        <f t="shared" ca="1" si="60"/>
        <v/>
      </c>
      <c r="BF82" s="52">
        <f t="shared" ca="1" si="61"/>
        <v>12.599999999999957</v>
      </c>
      <c r="BG82" s="52">
        <f t="shared" ca="1" si="62"/>
        <v>12.599999999999957</v>
      </c>
      <c r="BH82" s="52">
        <f t="shared" ca="1" si="63"/>
        <v>12.599999999999957</v>
      </c>
    </row>
    <row r="83" spans="19:60">
      <c r="S83" s="68">
        <f t="shared" si="70"/>
        <v>7</v>
      </c>
      <c r="T83" s="69">
        <f t="shared" si="70"/>
        <v>2</v>
      </c>
      <c r="U83" s="70">
        <f t="shared" si="48"/>
        <v>5</v>
      </c>
      <c r="V83" s="68">
        <f t="shared" si="64"/>
        <v>2</v>
      </c>
      <c r="W83" s="70">
        <f t="shared" si="64"/>
        <v>7</v>
      </c>
      <c r="X83" s="71">
        <f t="shared" si="64"/>
        <v>0.7142857142857143</v>
      </c>
      <c r="Y83" s="71">
        <f t="shared" si="64"/>
        <v>0.5</v>
      </c>
      <c r="Z83" s="69">
        <f t="shared" si="64"/>
        <v>10000</v>
      </c>
      <c r="AA83" s="69">
        <f t="shared" ca="1" si="64"/>
        <v>10025.240391701296</v>
      </c>
      <c r="AB83" s="69">
        <f t="shared" ca="1" si="65"/>
        <v>25.240391701296176</v>
      </c>
      <c r="AC83" s="69">
        <f t="shared" ca="1" si="66"/>
        <v>94.182003679935534</v>
      </c>
      <c r="AD83" s="73">
        <f t="shared" si="71"/>
        <v>12.499999999999957</v>
      </c>
      <c r="AE83" s="69">
        <f t="shared" si="72"/>
        <v>0.70000000000000007</v>
      </c>
      <c r="AF83" s="69">
        <f t="shared" si="72"/>
        <v>7.0000000000000009</v>
      </c>
      <c r="AG83" s="78">
        <f t="shared" si="72"/>
        <v>200</v>
      </c>
      <c r="AH83" s="60">
        <f t="shared" si="72"/>
        <v>50</v>
      </c>
      <c r="AI83" s="60">
        <f t="shared" si="72"/>
        <v>350.00000000000006</v>
      </c>
      <c r="AJ83" s="60">
        <f t="shared" si="72"/>
        <v>10350</v>
      </c>
      <c r="AK83" s="60">
        <f t="shared" si="72"/>
        <v>289.75960829870417</v>
      </c>
      <c r="AL83" s="60">
        <f t="shared" si="72"/>
        <v>5.7951921659740835</v>
      </c>
      <c r="AM83" s="60">
        <f t="shared" ca="1" si="72"/>
        <v>-126.04566705389851</v>
      </c>
      <c r="AN83" s="60">
        <f t="shared" ca="1" si="72"/>
        <v>-126.04566705389851</v>
      </c>
      <c r="AO83" s="60">
        <f t="shared" ca="1" si="72"/>
        <v>126.04566705389851</v>
      </c>
      <c r="AP83" s="63">
        <f t="shared" si="49"/>
        <v>35</v>
      </c>
      <c r="AQ83" s="62">
        <f t="shared" si="50"/>
        <v>1.5196153732779285</v>
      </c>
      <c r="AR83" s="62">
        <f t="shared" si="51"/>
        <v>75.980768663896427</v>
      </c>
      <c r="AS83" s="62">
        <f t="shared" si="52"/>
        <v>151.96153732779285</v>
      </c>
      <c r="AT83" s="62">
        <f t="shared" si="53"/>
        <v>-75.980768663896427</v>
      </c>
      <c r="AU83" s="62">
        <f t="shared" si="54"/>
        <v>379.90384331948212</v>
      </c>
      <c r="AV83" s="62">
        <f t="shared" si="55"/>
        <v>-151.96153732779285</v>
      </c>
      <c r="AW83" s="63">
        <f t="shared" si="67"/>
        <v>227.94230599168927</v>
      </c>
      <c r="AX83" s="61" t="str">
        <f t="shared" ca="1" si="56"/>
        <v>VINTO</v>
      </c>
      <c r="AY83" s="69">
        <f t="shared" ca="1" si="68"/>
        <v>10223.954332946101</v>
      </c>
      <c r="AZ83" s="51">
        <f t="shared" si="57"/>
        <v>531.86538064727495</v>
      </c>
      <c r="BA83" s="55">
        <f t="shared" ca="1" si="58"/>
        <v>5.305263114563747E-2</v>
      </c>
      <c r="BB83" s="55">
        <f t="shared" ca="1" si="69"/>
        <v>9.0308545401846398</v>
      </c>
      <c r="BC83" s="64">
        <f t="shared" ca="1" si="59"/>
        <v>253.18269769298544</v>
      </c>
      <c r="BE83" s="52" t="str">
        <f t="shared" ca="1" si="60"/>
        <v/>
      </c>
      <c r="BF83" s="52">
        <f t="shared" ca="1" si="61"/>
        <v>12.499999999999957</v>
      </c>
      <c r="BG83" s="52">
        <f t="shared" ca="1" si="62"/>
        <v>12.499999999999957</v>
      </c>
      <c r="BH83" s="52">
        <f t="shared" ca="1" si="63"/>
        <v>12.499999999999957</v>
      </c>
    </row>
    <row r="84" spans="19:60">
      <c r="S84" s="68">
        <f t="shared" si="70"/>
        <v>7</v>
      </c>
      <c r="T84" s="69">
        <f t="shared" si="70"/>
        <v>2</v>
      </c>
      <c r="U84" s="70">
        <f t="shared" si="48"/>
        <v>5</v>
      </c>
      <c r="V84" s="68">
        <f t="shared" si="64"/>
        <v>2</v>
      </c>
      <c r="W84" s="70">
        <f t="shared" si="64"/>
        <v>7</v>
      </c>
      <c r="X84" s="71">
        <f t="shared" si="64"/>
        <v>0.7142857142857143</v>
      </c>
      <c r="Y84" s="71">
        <f t="shared" si="64"/>
        <v>0.5</v>
      </c>
      <c r="Z84" s="69">
        <f t="shared" si="64"/>
        <v>10000</v>
      </c>
      <c r="AA84" s="69">
        <f t="shared" ca="1" si="64"/>
        <v>10025.240391701296</v>
      </c>
      <c r="AB84" s="69">
        <f t="shared" ca="1" si="65"/>
        <v>25.240391701296176</v>
      </c>
      <c r="AC84" s="69">
        <f t="shared" ca="1" si="66"/>
        <v>94.182003679935534</v>
      </c>
      <c r="AD84" s="73">
        <f t="shared" si="71"/>
        <v>12.399999999999958</v>
      </c>
      <c r="AE84" s="69">
        <f t="shared" si="72"/>
        <v>0.70000000000000007</v>
      </c>
      <c r="AF84" s="69">
        <f t="shared" si="72"/>
        <v>7.0000000000000009</v>
      </c>
      <c r="AG84" s="78">
        <f t="shared" si="72"/>
        <v>200</v>
      </c>
      <c r="AH84" s="60">
        <f t="shared" si="72"/>
        <v>50</v>
      </c>
      <c r="AI84" s="60">
        <f t="shared" si="72"/>
        <v>350.00000000000006</v>
      </c>
      <c r="AJ84" s="60">
        <f t="shared" si="72"/>
        <v>10350</v>
      </c>
      <c r="AK84" s="60">
        <f t="shared" si="72"/>
        <v>289.75960829870417</v>
      </c>
      <c r="AL84" s="60">
        <f t="shared" si="72"/>
        <v>5.7951921659740835</v>
      </c>
      <c r="AM84" s="60">
        <f t="shared" ca="1" si="72"/>
        <v>-126.04566705389851</v>
      </c>
      <c r="AN84" s="60">
        <f t="shared" ca="1" si="72"/>
        <v>-126.04566705389851</v>
      </c>
      <c r="AO84" s="60">
        <f t="shared" ca="1" si="72"/>
        <v>126.04566705389851</v>
      </c>
      <c r="AP84" s="63">
        <f t="shared" si="49"/>
        <v>35</v>
      </c>
      <c r="AQ84" s="62">
        <f t="shared" si="50"/>
        <v>1.5238058198366216</v>
      </c>
      <c r="AR84" s="62">
        <f t="shared" si="51"/>
        <v>76.190290991831077</v>
      </c>
      <c r="AS84" s="62">
        <f t="shared" si="52"/>
        <v>152.38058198366215</v>
      </c>
      <c r="AT84" s="62">
        <f t="shared" si="53"/>
        <v>-76.190290991831077</v>
      </c>
      <c r="AU84" s="62">
        <f t="shared" si="54"/>
        <v>380.9514549591554</v>
      </c>
      <c r="AV84" s="62">
        <f t="shared" si="55"/>
        <v>-152.38058198366215</v>
      </c>
      <c r="AW84" s="63">
        <f t="shared" si="67"/>
        <v>228.57087297549324</v>
      </c>
      <c r="AX84" s="61" t="str">
        <f t="shared" ca="1" si="56"/>
        <v>VINTO</v>
      </c>
      <c r="AY84" s="69">
        <f t="shared" ca="1" si="68"/>
        <v>10223.954332946101</v>
      </c>
      <c r="AZ84" s="51">
        <f t="shared" si="57"/>
        <v>533.33203694281758</v>
      </c>
      <c r="BA84" s="55">
        <f t="shared" ca="1" si="58"/>
        <v>5.3198927517418906E-2</v>
      </c>
      <c r="BB84" s="55">
        <f t="shared" ca="1" si="69"/>
        <v>9.0557577584564743</v>
      </c>
      <c r="BC84" s="64">
        <f t="shared" ca="1" si="59"/>
        <v>253.81126467678942</v>
      </c>
      <c r="BE84" s="52" t="str">
        <f t="shared" ca="1" si="60"/>
        <v/>
      </c>
      <c r="BF84" s="52">
        <f t="shared" ca="1" si="61"/>
        <v>12.399999999999958</v>
      </c>
      <c r="BG84" s="52">
        <f t="shared" ca="1" si="62"/>
        <v>12.399999999999958</v>
      </c>
      <c r="BH84" s="52">
        <f t="shared" ca="1" si="63"/>
        <v>12.399999999999958</v>
      </c>
    </row>
    <row r="85" spans="19:60">
      <c r="S85" s="68">
        <f t="shared" si="70"/>
        <v>7</v>
      </c>
      <c r="T85" s="69">
        <f t="shared" si="70"/>
        <v>2</v>
      </c>
      <c r="U85" s="70">
        <f t="shared" si="48"/>
        <v>5</v>
      </c>
      <c r="V85" s="68">
        <f t="shared" si="64"/>
        <v>2</v>
      </c>
      <c r="W85" s="70">
        <f t="shared" si="64"/>
        <v>7</v>
      </c>
      <c r="X85" s="71">
        <f t="shared" si="64"/>
        <v>0.7142857142857143</v>
      </c>
      <c r="Y85" s="71">
        <f t="shared" si="64"/>
        <v>0.5</v>
      </c>
      <c r="Z85" s="69">
        <f t="shared" si="64"/>
        <v>10000</v>
      </c>
      <c r="AA85" s="69">
        <f t="shared" ca="1" si="64"/>
        <v>10025.240391701296</v>
      </c>
      <c r="AB85" s="69">
        <f t="shared" ca="1" si="65"/>
        <v>25.240391701296176</v>
      </c>
      <c r="AC85" s="69">
        <f t="shared" ca="1" si="66"/>
        <v>94.182003679935534</v>
      </c>
      <c r="AD85" s="73">
        <f t="shared" si="71"/>
        <v>12.299999999999958</v>
      </c>
      <c r="AE85" s="69">
        <f t="shared" si="72"/>
        <v>0.70000000000000007</v>
      </c>
      <c r="AF85" s="69">
        <f t="shared" si="72"/>
        <v>7.0000000000000009</v>
      </c>
      <c r="AG85" s="78">
        <f t="shared" si="72"/>
        <v>200</v>
      </c>
      <c r="AH85" s="60">
        <f t="shared" si="72"/>
        <v>50</v>
      </c>
      <c r="AI85" s="60">
        <f t="shared" si="72"/>
        <v>350.00000000000006</v>
      </c>
      <c r="AJ85" s="60">
        <f t="shared" si="72"/>
        <v>10350</v>
      </c>
      <c r="AK85" s="60">
        <f t="shared" si="72"/>
        <v>289.75960829870417</v>
      </c>
      <c r="AL85" s="60">
        <f t="shared" si="72"/>
        <v>5.7951921659740835</v>
      </c>
      <c r="AM85" s="60">
        <f t="shared" ca="1" si="72"/>
        <v>-126.04566705389851</v>
      </c>
      <c r="AN85" s="60">
        <f t="shared" ca="1" si="72"/>
        <v>-126.04566705389851</v>
      </c>
      <c r="AO85" s="60">
        <f t="shared" ca="1" si="72"/>
        <v>126.04566705389851</v>
      </c>
      <c r="AP85" s="63">
        <f t="shared" si="49"/>
        <v>35</v>
      </c>
      <c r="AQ85" s="62">
        <f t="shared" si="50"/>
        <v>1.5280644037377322</v>
      </c>
      <c r="AR85" s="62">
        <f t="shared" si="51"/>
        <v>76.403220186886614</v>
      </c>
      <c r="AS85" s="62">
        <f t="shared" si="52"/>
        <v>152.80644037377323</v>
      </c>
      <c r="AT85" s="62">
        <f t="shared" si="53"/>
        <v>-76.403220186886614</v>
      </c>
      <c r="AU85" s="62">
        <f t="shared" si="54"/>
        <v>382.0161009344331</v>
      </c>
      <c r="AV85" s="62">
        <f t="shared" si="55"/>
        <v>-152.80644037377323</v>
      </c>
      <c r="AW85" s="63">
        <f t="shared" si="67"/>
        <v>229.20966056065987</v>
      </c>
      <c r="AX85" s="61" t="str">
        <f t="shared" ca="1" si="56"/>
        <v>VINTO</v>
      </c>
      <c r="AY85" s="69">
        <f t="shared" ca="1" si="68"/>
        <v>10223.954332946101</v>
      </c>
      <c r="AZ85" s="51">
        <f t="shared" si="57"/>
        <v>534.82254130820627</v>
      </c>
      <c r="BA85" s="55">
        <f t="shared" ca="1" si="58"/>
        <v>5.3347602691993526E-2</v>
      </c>
      <c r="BB85" s="55">
        <f t="shared" ca="1" si="69"/>
        <v>9.0810659071067121</v>
      </c>
      <c r="BC85" s="64">
        <f t="shared" ca="1" si="59"/>
        <v>254.45005226195605</v>
      </c>
      <c r="BE85" s="52" t="str">
        <f t="shared" ca="1" si="60"/>
        <v/>
      </c>
      <c r="BF85" s="52">
        <f t="shared" ca="1" si="61"/>
        <v>12.299999999999958</v>
      </c>
      <c r="BG85" s="52">
        <f t="shared" ca="1" si="62"/>
        <v>12.299999999999958</v>
      </c>
      <c r="BH85" s="52">
        <f t="shared" ca="1" si="63"/>
        <v>12.299999999999958</v>
      </c>
    </row>
    <row r="86" spans="19:60">
      <c r="S86" s="68">
        <f t="shared" si="70"/>
        <v>7</v>
      </c>
      <c r="T86" s="69">
        <f t="shared" si="70"/>
        <v>2</v>
      </c>
      <c r="U86" s="70">
        <f t="shared" si="48"/>
        <v>5</v>
      </c>
      <c r="V86" s="68">
        <f t="shared" si="64"/>
        <v>2</v>
      </c>
      <c r="W86" s="70">
        <f t="shared" si="64"/>
        <v>7</v>
      </c>
      <c r="X86" s="71">
        <f t="shared" si="64"/>
        <v>0.7142857142857143</v>
      </c>
      <c r="Y86" s="71">
        <f t="shared" si="64"/>
        <v>0.5</v>
      </c>
      <c r="Z86" s="69">
        <f t="shared" si="64"/>
        <v>10000</v>
      </c>
      <c r="AA86" s="69">
        <f t="shared" ca="1" si="64"/>
        <v>10025.240391701296</v>
      </c>
      <c r="AB86" s="69">
        <f t="shared" ca="1" si="65"/>
        <v>25.240391701296176</v>
      </c>
      <c r="AC86" s="69">
        <f t="shared" ca="1" si="66"/>
        <v>94.182003679935534</v>
      </c>
      <c r="AD86" s="73">
        <f t="shared" si="71"/>
        <v>12.199999999999958</v>
      </c>
      <c r="AE86" s="69">
        <f t="shared" si="72"/>
        <v>0.70000000000000007</v>
      </c>
      <c r="AF86" s="69">
        <f t="shared" si="72"/>
        <v>7.0000000000000009</v>
      </c>
      <c r="AG86" s="78">
        <f t="shared" si="72"/>
        <v>200</v>
      </c>
      <c r="AH86" s="60">
        <f t="shared" si="72"/>
        <v>50</v>
      </c>
      <c r="AI86" s="60">
        <f t="shared" si="72"/>
        <v>350.00000000000006</v>
      </c>
      <c r="AJ86" s="60">
        <f t="shared" si="72"/>
        <v>10350</v>
      </c>
      <c r="AK86" s="60">
        <f t="shared" si="72"/>
        <v>289.75960829870417</v>
      </c>
      <c r="AL86" s="60">
        <f t="shared" si="72"/>
        <v>5.7951921659740835</v>
      </c>
      <c r="AM86" s="60">
        <f t="shared" ca="1" si="72"/>
        <v>-126.04566705389851</v>
      </c>
      <c r="AN86" s="60">
        <f t="shared" ca="1" si="72"/>
        <v>-126.04566705389851</v>
      </c>
      <c r="AO86" s="60">
        <f t="shared" ca="1" si="72"/>
        <v>126.04566705389851</v>
      </c>
      <c r="AP86" s="63">
        <f t="shared" si="49"/>
        <v>35</v>
      </c>
      <c r="AQ86" s="62">
        <f t="shared" si="50"/>
        <v>1.532392800489681</v>
      </c>
      <c r="AR86" s="62">
        <f t="shared" si="51"/>
        <v>76.619640024484042</v>
      </c>
      <c r="AS86" s="62">
        <f t="shared" si="52"/>
        <v>153.23928004896808</v>
      </c>
      <c r="AT86" s="62">
        <f t="shared" si="53"/>
        <v>-76.619640024484042</v>
      </c>
      <c r="AU86" s="62">
        <f t="shared" si="54"/>
        <v>383.09820012242022</v>
      </c>
      <c r="AV86" s="62">
        <f t="shared" si="55"/>
        <v>-153.23928004896808</v>
      </c>
      <c r="AW86" s="63">
        <f t="shared" si="67"/>
        <v>229.85892007345214</v>
      </c>
      <c r="AX86" s="61" t="str">
        <f t="shared" ca="1" si="56"/>
        <v>VINTO</v>
      </c>
      <c r="AY86" s="69">
        <f t="shared" ca="1" si="68"/>
        <v>10223.954332946101</v>
      </c>
      <c r="AZ86" s="51">
        <f t="shared" si="57"/>
        <v>536.33748017138828</v>
      </c>
      <c r="BA86" s="55">
        <f t="shared" ca="1" si="58"/>
        <v>5.349871516451199E-2</v>
      </c>
      <c r="BB86" s="55">
        <f t="shared" ca="1" si="69"/>
        <v>9.1067889434397387</v>
      </c>
      <c r="BC86" s="64">
        <f t="shared" ca="1" si="59"/>
        <v>255.09931177474832</v>
      </c>
      <c r="BE86" s="52" t="str">
        <f t="shared" ca="1" si="60"/>
        <v/>
      </c>
      <c r="BF86" s="52">
        <f t="shared" ca="1" si="61"/>
        <v>12.199999999999958</v>
      </c>
      <c r="BG86" s="52">
        <f t="shared" ca="1" si="62"/>
        <v>12.199999999999958</v>
      </c>
      <c r="BH86" s="52">
        <f t="shared" ca="1" si="63"/>
        <v>12.199999999999958</v>
      </c>
    </row>
    <row r="87" spans="19:60">
      <c r="S87" s="68">
        <f t="shared" si="70"/>
        <v>7</v>
      </c>
      <c r="T87" s="69">
        <f t="shared" si="70"/>
        <v>2</v>
      </c>
      <c r="U87" s="70">
        <f t="shared" si="48"/>
        <v>5</v>
      </c>
      <c r="V87" s="68">
        <f t="shared" si="64"/>
        <v>2</v>
      </c>
      <c r="W87" s="70">
        <f t="shared" si="64"/>
        <v>7</v>
      </c>
      <c r="X87" s="71">
        <f t="shared" si="64"/>
        <v>0.7142857142857143</v>
      </c>
      <c r="Y87" s="71">
        <f t="shared" si="64"/>
        <v>0.5</v>
      </c>
      <c r="Z87" s="69">
        <f t="shared" si="64"/>
        <v>10000</v>
      </c>
      <c r="AA87" s="69">
        <f t="shared" ca="1" si="64"/>
        <v>10025.240391701296</v>
      </c>
      <c r="AB87" s="69">
        <f t="shared" ca="1" si="65"/>
        <v>25.240391701296176</v>
      </c>
      <c r="AC87" s="69">
        <f t="shared" ca="1" si="66"/>
        <v>94.182003679935534</v>
      </c>
      <c r="AD87" s="73">
        <f t="shared" si="71"/>
        <v>12.099999999999959</v>
      </c>
      <c r="AE87" s="69">
        <f t="shared" si="72"/>
        <v>0.70000000000000007</v>
      </c>
      <c r="AF87" s="69">
        <f t="shared" si="72"/>
        <v>7.0000000000000009</v>
      </c>
      <c r="AG87" s="78">
        <f t="shared" si="72"/>
        <v>200</v>
      </c>
      <c r="AH87" s="60">
        <f t="shared" si="72"/>
        <v>50</v>
      </c>
      <c r="AI87" s="60">
        <f t="shared" si="72"/>
        <v>350.00000000000006</v>
      </c>
      <c r="AJ87" s="60">
        <f t="shared" si="72"/>
        <v>10350</v>
      </c>
      <c r="AK87" s="60">
        <f t="shared" si="72"/>
        <v>289.75960829870417</v>
      </c>
      <c r="AL87" s="60">
        <f t="shared" si="72"/>
        <v>5.7951921659740835</v>
      </c>
      <c r="AM87" s="60">
        <f t="shared" ca="1" si="72"/>
        <v>-126.04566705389851</v>
      </c>
      <c r="AN87" s="60">
        <f t="shared" ca="1" si="72"/>
        <v>-126.04566705389851</v>
      </c>
      <c r="AO87" s="60">
        <f t="shared" ca="1" si="72"/>
        <v>126.04566705389851</v>
      </c>
      <c r="AP87" s="63">
        <f t="shared" si="49"/>
        <v>35</v>
      </c>
      <c r="AQ87" s="62">
        <f t="shared" si="50"/>
        <v>1.5367927409895956</v>
      </c>
      <c r="AR87" s="62">
        <f t="shared" si="51"/>
        <v>76.839637049479776</v>
      </c>
      <c r="AS87" s="62">
        <f t="shared" si="52"/>
        <v>153.67927409895955</v>
      </c>
      <c r="AT87" s="62">
        <f t="shared" si="53"/>
        <v>-76.839637049479776</v>
      </c>
      <c r="AU87" s="62">
        <f t="shared" si="54"/>
        <v>384.1981852473989</v>
      </c>
      <c r="AV87" s="62">
        <f t="shared" si="55"/>
        <v>-153.67927409895955</v>
      </c>
      <c r="AW87" s="63">
        <f t="shared" si="67"/>
        <v>230.51891114843934</v>
      </c>
      <c r="AX87" s="61" t="str">
        <f t="shared" ca="1" si="56"/>
        <v>VINTO</v>
      </c>
      <c r="AY87" s="69">
        <f t="shared" ca="1" si="68"/>
        <v>10223.954332946101</v>
      </c>
      <c r="AZ87" s="51">
        <f t="shared" si="57"/>
        <v>537.87745934635848</v>
      </c>
      <c r="BA87" s="55">
        <f t="shared" ca="1" si="58"/>
        <v>5.3652325363848952E-2</v>
      </c>
      <c r="BB87" s="55">
        <f t="shared" ca="1" si="69"/>
        <v>9.1329371539270312</v>
      </c>
      <c r="BC87" s="64">
        <f t="shared" ca="1" si="59"/>
        <v>255.75930284973552</v>
      </c>
      <c r="BE87" s="52" t="str">
        <f t="shared" ca="1" si="60"/>
        <v/>
      </c>
      <c r="BF87" s="52">
        <f t="shared" ca="1" si="61"/>
        <v>12.099999999999959</v>
      </c>
      <c r="BG87" s="52">
        <f t="shared" ca="1" si="62"/>
        <v>12.099999999999959</v>
      </c>
      <c r="BH87" s="52">
        <f t="shared" ca="1" si="63"/>
        <v>12.099999999999959</v>
      </c>
    </row>
    <row r="88" spans="19:60">
      <c r="S88" s="68">
        <f t="shared" si="70"/>
        <v>7</v>
      </c>
      <c r="T88" s="69">
        <f t="shared" si="70"/>
        <v>2</v>
      </c>
      <c r="U88" s="70">
        <f t="shared" si="48"/>
        <v>5</v>
      </c>
      <c r="V88" s="68">
        <f t="shared" si="64"/>
        <v>2</v>
      </c>
      <c r="W88" s="70">
        <f t="shared" si="64"/>
        <v>7</v>
      </c>
      <c r="X88" s="71">
        <f t="shared" si="64"/>
        <v>0.7142857142857143</v>
      </c>
      <c r="Y88" s="71">
        <f t="shared" si="64"/>
        <v>0.5</v>
      </c>
      <c r="Z88" s="69">
        <f t="shared" si="64"/>
        <v>10000</v>
      </c>
      <c r="AA88" s="69">
        <f t="shared" ca="1" si="64"/>
        <v>10025.240391701296</v>
      </c>
      <c r="AB88" s="69">
        <f t="shared" ca="1" si="65"/>
        <v>25.240391701296176</v>
      </c>
      <c r="AC88" s="69">
        <f t="shared" ca="1" si="66"/>
        <v>94.182003679935534</v>
      </c>
      <c r="AD88" s="73">
        <f t="shared" si="71"/>
        <v>11.999999999999959</v>
      </c>
      <c r="AE88" s="69">
        <f t="shared" si="72"/>
        <v>0.70000000000000007</v>
      </c>
      <c r="AF88" s="69">
        <f t="shared" si="72"/>
        <v>7.0000000000000009</v>
      </c>
      <c r="AG88" s="78">
        <f t="shared" si="72"/>
        <v>200</v>
      </c>
      <c r="AH88" s="60">
        <f t="shared" si="72"/>
        <v>50</v>
      </c>
      <c r="AI88" s="60">
        <f t="shared" si="72"/>
        <v>350.00000000000006</v>
      </c>
      <c r="AJ88" s="60">
        <f t="shared" si="72"/>
        <v>10350</v>
      </c>
      <c r="AK88" s="60">
        <f t="shared" si="72"/>
        <v>289.75960829870417</v>
      </c>
      <c r="AL88" s="60">
        <f t="shared" si="72"/>
        <v>5.7951921659740835</v>
      </c>
      <c r="AM88" s="60">
        <f t="shared" ca="1" si="72"/>
        <v>-126.04566705389851</v>
      </c>
      <c r="AN88" s="60">
        <f t="shared" ca="1" si="72"/>
        <v>-126.04566705389851</v>
      </c>
      <c r="AO88" s="60">
        <f t="shared" ca="1" si="72"/>
        <v>126.04566705389851</v>
      </c>
      <c r="AP88" s="63">
        <f t="shared" si="49"/>
        <v>35</v>
      </c>
      <c r="AQ88" s="62">
        <f t="shared" si="50"/>
        <v>1.5412660138311756</v>
      </c>
      <c r="AR88" s="62">
        <f t="shared" si="51"/>
        <v>77.06330069155878</v>
      </c>
      <c r="AS88" s="62">
        <f t="shared" si="52"/>
        <v>154.12660138311756</v>
      </c>
      <c r="AT88" s="62">
        <f t="shared" si="53"/>
        <v>-77.06330069155878</v>
      </c>
      <c r="AU88" s="62">
        <f t="shared" si="54"/>
        <v>385.31650345779389</v>
      </c>
      <c r="AV88" s="62">
        <f t="shared" si="55"/>
        <v>-154.12660138311756</v>
      </c>
      <c r="AW88" s="63">
        <f t="shared" si="67"/>
        <v>231.18990207467633</v>
      </c>
      <c r="AX88" s="61" t="str">
        <f t="shared" ca="1" si="56"/>
        <v>VINTO</v>
      </c>
      <c r="AY88" s="69">
        <f t="shared" ca="1" si="68"/>
        <v>10223.954332946101</v>
      </c>
      <c r="AZ88" s="51">
        <f t="shared" si="57"/>
        <v>539.44310484091147</v>
      </c>
      <c r="BA88" s="55">
        <f t="shared" ca="1" si="58"/>
        <v>5.3808495733174859E-2</v>
      </c>
      <c r="BB88" s="55">
        <f t="shared" ca="1" si="69"/>
        <v>9.1595211679224438</v>
      </c>
      <c r="BC88" s="64">
        <f t="shared" ca="1" si="59"/>
        <v>256.43029377597247</v>
      </c>
      <c r="BE88" s="52" t="str">
        <f t="shared" ca="1" si="60"/>
        <v/>
      </c>
      <c r="BF88" s="52">
        <f t="shared" ca="1" si="61"/>
        <v>11.999999999999959</v>
      </c>
      <c r="BG88" s="52">
        <f t="shared" ca="1" si="62"/>
        <v>11.999999999999959</v>
      </c>
      <c r="BH88" s="52">
        <f t="shared" ca="1" si="63"/>
        <v>11.999999999999959</v>
      </c>
    </row>
    <row r="89" spans="19:60">
      <c r="S89" s="68">
        <f t="shared" si="70"/>
        <v>7</v>
      </c>
      <c r="T89" s="69">
        <f t="shared" si="70"/>
        <v>2</v>
      </c>
      <c r="U89" s="70">
        <f t="shared" si="48"/>
        <v>5</v>
      </c>
      <c r="V89" s="68">
        <f t="shared" ref="V89:AA104" si="73">V88</f>
        <v>2</v>
      </c>
      <c r="W89" s="70">
        <f t="shared" si="73"/>
        <v>7</v>
      </c>
      <c r="X89" s="71">
        <f t="shared" si="73"/>
        <v>0.7142857142857143</v>
      </c>
      <c r="Y89" s="71">
        <f t="shared" si="73"/>
        <v>0.5</v>
      </c>
      <c r="Z89" s="69">
        <f t="shared" si="73"/>
        <v>10000</v>
      </c>
      <c r="AA89" s="69">
        <f t="shared" ca="1" si="73"/>
        <v>10025.240391701296</v>
      </c>
      <c r="AB89" s="69">
        <f t="shared" ca="1" si="65"/>
        <v>25.240391701296176</v>
      </c>
      <c r="AC89" s="69">
        <f t="shared" ca="1" si="66"/>
        <v>94.182003679935534</v>
      </c>
      <c r="AD89" s="73">
        <f t="shared" si="71"/>
        <v>11.899999999999959</v>
      </c>
      <c r="AE89" s="69">
        <f t="shared" si="72"/>
        <v>0.70000000000000007</v>
      </c>
      <c r="AF89" s="69">
        <f t="shared" si="72"/>
        <v>7.0000000000000009</v>
      </c>
      <c r="AG89" s="78">
        <f t="shared" si="72"/>
        <v>200</v>
      </c>
      <c r="AH89" s="60">
        <f t="shared" si="72"/>
        <v>50</v>
      </c>
      <c r="AI89" s="60">
        <f t="shared" si="72"/>
        <v>350.00000000000006</v>
      </c>
      <c r="AJ89" s="60">
        <f t="shared" si="72"/>
        <v>10350</v>
      </c>
      <c r="AK89" s="60">
        <f t="shared" si="72"/>
        <v>289.75960829870417</v>
      </c>
      <c r="AL89" s="60">
        <f t="shared" si="72"/>
        <v>5.7951921659740835</v>
      </c>
      <c r="AM89" s="60">
        <f t="shared" ca="1" si="72"/>
        <v>-126.04566705389851</v>
      </c>
      <c r="AN89" s="60">
        <f t="shared" ca="1" si="72"/>
        <v>-126.04566705389851</v>
      </c>
      <c r="AO89" s="60">
        <f t="shared" ca="1" si="72"/>
        <v>126.04566705389851</v>
      </c>
      <c r="AP89" s="63">
        <f t="shared" si="49"/>
        <v>35</v>
      </c>
      <c r="AQ89" s="62">
        <f t="shared" si="50"/>
        <v>1.5458144677289165</v>
      </c>
      <c r="AR89" s="62">
        <f t="shared" si="51"/>
        <v>77.290723386445819</v>
      </c>
      <c r="AS89" s="62">
        <f t="shared" si="52"/>
        <v>154.58144677289164</v>
      </c>
      <c r="AT89" s="62">
        <f t="shared" si="53"/>
        <v>-77.290723386445819</v>
      </c>
      <c r="AU89" s="62">
        <f t="shared" si="54"/>
        <v>386.45361693222912</v>
      </c>
      <c r="AV89" s="62">
        <f t="shared" si="55"/>
        <v>-154.58144677289164</v>
      </c>
      <c r="AW89" s="63">
        <f t="shared" si="67"/>
        <v>231.87217015933749</v>
      </c>
      <c r="AX89" s="61" t="str">
        <f t="shared" ca="1" si="56"/>
        <v>VINTO</v>
      </c>
      <c r="AY89" s="69">
        <f t="shared" ca="1" si="68"/>
        <v>10223.954332946101</v>
      </c>
      <c r="AZ89" s="51">
        <f t="shared" si="57"/>
        <v>541.03506370512071</v>
      </c>
      <c r="BA89" s="55">
        <f t="shared" ca="1" si="58"/>
        <v>5.3967290814590271E-2</v>
      </c>
      <c r="BB89" s="55">
        <f t="shared" ca="1" si="69"/>
        <v>9.1865519720690436</v>
      </c>
      <c r="BC89" s="64">
        <f t="shared" ca="1" si="59"/>
        <v>257.11256186063366</v>
      </c>
      <c r="BE89" s="52" t="str">
        <f t="shared" ca="1" si="60"/>
        <v/>
      </c>
      <c r="BF89" s="52">
        <f t="shared" ca="1" si="61"/>
        <v>11.899999999999959</v>
      </c>
      <c r="BG89" s="52">
        <f t="shared" ca="1" si="62"/>
        <v>11.899999999999959</v>
      </c>
      <c r="BH89" s="52">
        <f t="shared" ca="1" si="63"/>
        <v>11.899999999999959</v>
      </c>
    </row>
    <row r="90" spans="19:60">
      <c r="S90" s="68">
        <f t="shared" ref="S90:T105" si="74">S89</f>
        <v>7</v>
      </c>
      <c r="T90" s="69">
        <f t="shared" si="74"/>
        <v>2</v>
      </c>
      <c r="U90" s="70">
        <f t="shared" si="48"/>
        <v>5</v>
      </c>
      <c r="V90" s="68">
        <f t="shared" si="73"/>
        <v>2</v>
      </c>
      <c r="W90" s="70">
        <f t="shared" si="73"/>
        <v>7</v>
      </c>
      <c r="X90" s="71">
        <f t="shared" si="73"/>
        <v>0.7142857142857143</v>
      </c>
      <c r="Y90" s="71">
        <f t="shared" si="73"/>
        <v>0.5</v>
      </c>
      <c r="Z90" s="69">
        <f t="shared" si="73"/>
        <v>10000</v>
      </c>
      <c r="AA90" s="69">
        <f t="shared" ca="1" si="73"/>
        <v>10025.240391701296</v>
      </c>
      <c r="AB90" s="69">
        <f t="shared" ca="1" si="65"/>
        <v>25.240391701296176</v>
      </c>
      <c r="AC90" s="69">
        <f t="shared" ca="1" si="66"/>
        <v>94.182003679935534</v>
      </c>
      <c r="AD90" s="73">
        <f t="shared" si="71"/>
        <v>11.79999999999996</v>
      </c>
      <c r="AE90" s="69">
        <f t="shared" ref="AE90:AO105" si="75">AE89</f>
        <v>0.70000000000000007</v>
      </c>
      <c r="AF90" s="69">
        <f t="shared" si="75"/>
        <v>7.0000000000000009</v>
      </c>
      <c r="AG90" s="78">
        <f t="shared" si="75"/>
        <v>200</v>
      </c>
      <c r="AH90" s="60">
        <f t="shared" si="75"/>
        <v>50</v>
      </c>
      <c r="AI90" s="60">
        <f t="shared" si="75"/>
        <v>350.00000000000006</v>
      </c>
      <c r="AJ90" s="60">
        <f t="shared" si="75"/>
        <v>10350</v>
      </c>
      <c r="AK90" s="60">
        <f t="shared" si="75"/>
        <v>289.75960829870417</v>
      </c>
      <c r="AL90" s="60">
        <f t="shared" si="75"/>
        <v>5.7951921659740835</v>
      </c>
      <c r="AM90" s="60">
        <f t="shared" ca="1" si="75"/>
        <v>-126.04566705389851</v>
      </c>
      <c r="AN90" s="60">
        <f t="shared" ca="1" si="75"/>
        <v>-126.04566705389851</v>
      </c>
      <c r="AO90" s="60">
        <f t="shared" ca="1" si="75"/>
        <v>126.04566705389851</v>
      </c>
      <c r="AP90" s="63">
        <f t="shared" si="49"/>
        <v>35</v>
      </c>
      <c r="AQ90" s="62">
        <f t="shared" si="50"/>
        <v>1.5504400140656021</v>
      </c>
      <c r="AR90" s="62">
        <f t="shared" si="51"/>
        <v>77.522000703280099</v>
      </c>
      <c r="AS90" s="62">
        <f t="shared" si="52"/>
        <v>155.0440014065602</v>
      </c>
      <c r="AT90" s="62">
        <f t="shared" si="53"/>
        <v>-77.522000703280099</v>
      </c>
      <c r="AU90" s="62">
        <f t="shared" si="54"/>
        <v>387.61000351640052</v>
      </c>
      <c r="AV90" s="62">
        <f t="shared" si="55"/>
        <v>-155.0440014065602</v>
      </c>
      <c r="AW90" s="63">
        <f t="shared" si="67"/>
        <v>232.56600210984033</v>
      </c>
      <c r="AX90" s="61" t="str">
        <f t="shared" ca="1" si="56"/>
        <v>VINTO</v>
      </c>
      <c r="AY90" s="69">
        <f t="shared" ca="1" si="68"/>
        <v>10223.954332946101</v>
      </c>
      <c r="AZ90" s="51">
        <f t="shared" si="57"/>
        <v>542.65400492296067</v>
      </c>
      <c r="BA90" s="55">
        <f t="shared" ca="1" si="58"/>
        <v>5.4128777338063573E-2</v>
      </c>
      <c r="BB90" s="55">
        <f t="shared" ca="1" si="69"/>
        <v>9.2140409254384643</v>
      </c>
      <c r="BC90" s="64">
        <f t="shared" ca="1" si="59"/>
        <v>257.8063938111365</v>
      </c>
      <c r="BE90" s="52" t="str">
        <f t="shared" ca="1" si="60"/>
        <v/>
      </c>
      <c r="BF90" s="52">
        <f t="shared" ca="1" si="61"/>
        <v>11.79999999999996</v>
      </c>
      <c r="BG90" s="52">
        <f t="shared" ca="1" si="62"/>
        <v>11.79999999999996</v>
      </c>
      <c r="BH90" s="52">
        <f t="shared" ca="1" si="63"/>
        <v>11.79999999999996</v>
      </c>
    </row>
    <row r="91" spans="19:60">
      <c r="S91" s="68">
        <f t="shared" si="74"/>
        <v>7</v>
      </c>
      <c r="T91" s="69">
        <f t="shared" si="74"/>
        <v>2</v>
      </c>
      <c r="U91" s="70">
        <f t="shared" si="48"/>
        <v>5</v>
      </c>
      <c r="V91" s="68">
        <f t="shared" si="73"/>
        <v>2</v>
      </c>
      <c r="W91" s="70">
        <f t="shared" si="73"/>
        <v>7</v>
      </c>
      <c r="X91" s="71">
        <f t="shared" si="73"/>
        <v>0.7142857142857143</v>
      </c>
      <c r="Y91" s="71">
        <f t="shared" si="73"/>
        <v>0.5</v>
      </c>
      <c r="Z91" s="69">
        <f t="shared" si="73"/>
        <v>10000</v>
      </c>
      <c r="AA91" s="69">
        <f t="shared" ca="1" si="73"/>
        <v>10025.240391701296</v>
      </c>
      <c r="AB91" s="69">
        <f t="shared" ca="1" si="65"/>
        <v>25.240391701296176</v>
      </c>
      <c r="AC91" s="69">
        <f t="shared" ca="1" si="66"/>
        <v>94.182003679935534</v>
      </c>
      <c r="AD91" s="73">
        <f t="shared" si="71"/>
        <v>11.69999999999996</v>
      </c>
      <c r="AE91" s="69">
        <f t="shared" si="75"/>
        <v>0.70000000000000007</v>
      </c>
      <c r="AF91" s="69">
        <f t="shared" si="75"/>
        <v>7.0000000000000009</v>
      </c>
      <c r="AG91" s="78">
        <f t="shared" si="75"/>
        <v>200</v>
      </c>
      <c r="AH91" s="60">
        <f t="shared" si="75"/>
        <v>50</v>
      </c>
      <c r="AI91" s="60">
        <f t="shared" si="75"/>
        <v>350.00000000000006</v>
      </c>
      <c r="AJ91" s="60">
        <f t="shared" si="75"/>
        <v>10350</v>
      </c>
      <c r="AK91" s="60">
        <f t="shared" si="75"/>
        <v>289.75960829870417</v>
      </c>
      <c r="AL91" s="60">
        <f t="shared" si="75"/>
        <v>5.7951921659740835</v>
      </c>
      <c r="AM91" s="60">
        <f t="shared" ca="1" si="75"/>
        <v>-126.04566705389851</v>
      </c>
      <c r="AN91" s="60">
        <f t="shared" ca="1" si="75"/>
        <v>-126.04566705389851</v>
      </c>
      <c r="AO91" s="60">
        <f t="shared" ca="1" si="75"/>
        <v>126.04566705389851</v>
      </c>
      <c r="AP91" s="63">
        <f t="shared" si="49"/>
        <v>35</v>
      </c>
      <c r="AQ91" s="62">
        <f t="shared" si="50"/>
        <v>1.5551446295704365</v>
      </c>
      <c r="AR91" s="62">
        <f t="shared" si="51"/>
        <v>77.757231478521831</v>
      </c>
      <c r="AS91" s="62">
        <f t="shared" si="52"/>
        <v>155.51446295704366</v>
      </c>
      <c r="AT91" s="62">
        <f t="shared" si="53"/>
        <v>-77.757231478521831</v>
      </c>
      <c r="AU91" s="62">
        <f t="shared" si="54"/>
        <v>388.78615739260914</v>
      </c>
      <c r="AV91" s="62">
        <f t="shared" si="55"/>
        <v>-155.51446295704366</v>
      </c>
      <c r="AW91" s="63">
        <f t="shared" si="67"/>
        <v>233.27169443556548</v>
      </c>
      <c r="AX91" s="61" t="str">
        <f t="shared" ca="1" si="56"/>
        <v>VINTO</v>
      </c>
      <c r="AY91" s="69">
        <f t="shared" ca="1" si="68"/>
        <v>10223.954332946101</v>
      </c>
      <c r="AZ91" s="51">
        <f t="shared" si="57"/>
        <v>544.30062034965283</v>
      </c>
      <c r="BA91" s="55">
        <f t="shared" ca="1" si="58"/>
        <v>5.4293024314929599E-2</v>
      </c>
      <c r="BB91" s="55">
        <f t="shared" ca="1" si="69"/>
        <v>9.2419997754466792</v>
      </c>
      <c r="BC91" s="64">
        <f t="shared" ca="1" si="59"/>
        <v>258.51208613686163</v>
      </c>
      <c r="BE91" s="52" t="str">
        <f t="shared" ca="1" si="60"/>
        <v/>
      </c>
      <c r="BF91" s="52">
        <f t="shared" ca="1" si="61"/>
        <v>11.69999999999996</v>
      </c>
      <c r="BG91" s="52">
        <f t="shared" ca="1" si="62"/>
        <v>11.69999999999996</v>
      </c>
      <c r="BH91" s="52">
        <f t="shared" ca="1" si="63"/>
        <v>11.69999999999996</v>
      </c>
    </row>
    <row r="92" spans="19:60">
      <c r="S92" s="68">
        <f t="shared" si="74"/>
        <v>7</v>
      </c>
      <c r="T92" s="69">
        <f t="shared" si="74"/>
        <v>2</v>
      </c>
      <c r="U92" s="70">
        <f t="shared" si="48"/>
        <v>5</v>
      </c>
      <c r="V92" s="68">
        <f t="shared" si="73"/>
        <v>2</v>
      </c>
      <c r="W92" s="70">
        <f t="shared" si="73"/>
        <v>7</v>
      </c>
      <c r="X92" s="71">
        <f t="shared" si="73"/>
        <v>0.7142857142857143</v>
      </c>
      <c r="Y92" s="71">
        <f t="shared" si="73"/>
        <v>0.5</v>
      </c>
      <c r="Z92" s="69">
        <f t="shared" si="73"/>
        <v>10000</v>
      </c>
      <c r="AA92" s="69">
        <f t="shared" ca="1" si="73"/>
        <v>10025.240391701296</v>
      </c>
      <c r="AB92" s="69">
        <f t="shared" ca="1" si="65"/>
        <v>25.240391701296176</v>
      </c>
      <c r="AC92" s="69">
        <f t="shared" ca="1" si="66"/>
        <v>94.182003679935534</v>
      </c>
      <c r="AD92" s="73">
        <f t="shared" si="71"/>
        <v>11.599999999999961</v>
      </c>
      <c r="AE92" s="69">
        <f t="shared" si="75"/>
        <v>0.70000000000000007</v>
      </c>
      <c r="AF92" s="69">
        <f t="shared" si="75"/>
        <v>7.0000000000000009</v>
      </c>
      <c r="AG92" s="78">
        <f t="shared" si="75"/>
        <v>200</v>
      </c>
      <c r="AH92" s="60">
        <f t="shared" si="75"/>
        <v>50</v>
      </c>
      <c r="AI92" s="60">
        <f t="shared" si="75"/>
        <v>350.00000000000006</v>
      </c>
      <c r="AJ92" s="60">
        <f t="shared" si="75"/>
        <v>10350</v>
      </c>
      <c r="AK92" s="60">
        <f t="shared" si="75"/>
        <v>289.75960829870417</v>
      </c>
      <c r="AL92" s="60">
        <f t="shared" si="75"/>
        <v>5.7951921659740835</v>
      </c>
      <c r="AM92" s="60">
        <f t="shared" ca="1" si="75"/>
        <v>-126.04566705389851</v>
      </c>
      <c r="AN92" s="60">
        <f t="shared" ca="1" si="75"/>
        <v>-126.04566705389851</v>
      </c>
      <c r="AO92" s="60">
        <f t="shared" ca="1" si="75"/>
        <v>126.04566705389851</v>
      </c>
      <c r="AP92" s="63">
        <f t="shared" si="49"/>
        <v>35</v>
      </c>
      <c r="AQ92" s="62">
        <f t="shared" si="50"/>
        <v>1.5599303591356988</v>
      </c>
      <c r="AR92" s="62">
        <f t="shared" si="51"/>
        <v>77.996517956784942</v>
      </c>
      <c r="AS92" s="62">
        <f t="shared" si="52"/>
        <v>155.99303591356988</v>
      </c>
      <c r="AT92" s="62">
        <f t="shared" si="53"/>
        <v>-77.996517956784942</v>
      </c>
      <c r="AU92" s="62">
        <f t="shared" si="54"/>
        <v>389.98258978392471</v>
      </c>
      <c r="AV92" s="62">
        <f t="shared" si="55"/>
        <v>-155.99303591356988</v>
      </c>
      <c r="AW92" s="63">
        <f t="shared" si="67"/>
        <v>233.98955387035483</v>
      </c>
      <c r="AX92" s="61" t="str">
        <f t="shared" ca="1" si="56"/>
        <v>VINTO</v>
      </c>
      <c r="AY92" s="69">
        <f t="shared" ca="1" si="68"/>
        <v>10223.954332946101</v>
      </c>
      <c r="AZ92" s="51">
        <f t="shared" si="57"/>
        <v>545.97562569749459</v>
      </c>
      <c r="BA92" s="55">
        <f t="shared" ca="1" si="58"/>
        <v>5.4460103136224333E-2</v>
      </c>
      <c r="BB92" s="55">
        <f t="shared" ca="1" si="69"/>
        <v>9.2704406745929671</v>
      </c>
      <c r="BC92" s="64">
        <f t="shared" ca="1" si="59"/>
        <v>259.229945571651</v>
      </c>
      <c r="BE92" s="52" t="str">
        <f t="shared" ca="1" si="60"/>
        <v/>
      </c>
      <c r="BF92" s="52">
        <f t="shared" ca="1" si="61"/>
        <v>11.599999999999961</v>
      </c>
      <c r="BG92" s="52">
        <f t="shared" ca="1" si="62"/>
        <v>11.599999999999961</v>
      </c>
      <c r="BH92" s="52">
        <f t="shared" ca="1" si="63"/>
        <v>11.599999999999961</v>
      </c>
    </row>
    <row r="93" spans="19:60">
      <c r="S93" s="68">
        <f t="shared" si="74"/>
        <v>7</v>
      </c>
      <c r="T93" s="69">
        <f t="shared" si="74"/>
        <v>2</v>
      </c>
      <c r="U93" s="70">
        <f t="shared" si="48"/>
        <v>5</v>
      </c>
      <c r="V93" s="68">
        <f t="shared" si="73"/>
        <v>2</v>
      </c>
      <c r="W93" s="70">
        <f t="shared" si="73"/>
        <v>7</v>
      </c>
      <c r="X93" s="71">
        <f t="shared" si="73"/>
        <v>0.7142857142857143</v>
      </c>
      <c r="Y93" s="71">
        <f t="shared" si="73"/>
        <v>0.5</v>
      </c>
      <c r="Z93" s="69">
        <f t="shared" si="73"/>
        <v>10000</v>
      </c>
      <c r="AA93" s="69">
        <f t="shared" ca="1" si="73"/>
        <v>10025.240391701296</v>
      </c>
      <c r="AB93" s="69">
        <f t="shared" ca="1" si="65"/>
        <v>25.240391701296176</v>
      </c>
      <c r="AC93" s="69">
        <f t="shared" ca="1" si="66"/>
        <v>94.182003679935534</v>
      </c>
      <c r="AD93" s="73">
        <f t="shared" si="71"/>
        <v>11.499999999999961</v>
      </c>
      <c r="AE93" s="69">
        <f t="shared" si="75"/>
        <v>0.70000000000000007</v>
      </c>
      <c r="AF93" s="69">
        <f t="shared" si="75"/>
        <v>7.0000000000000009</v>
      </c>
      <c r="AG93" s="78">
        <f t="shared" si="75"/>
        <v>200</v>
      </c>
      <c r="AH93" s="60">
        <f t="shared" si="75"/>
        <v>50</v>
      </c>
      <c r="AI93" s="60">
        <f t="shared" si="75"/>
        <v>350.00000000000006</v>
      </c>
      <c r="AJ93" s="60">
        <f t="shared" si="75"/>
        <v>10350</v>
      </c>
      <c r="AK93" s="60">
        <f t="shared" si="75"/>
        <v>289.75960829870417</v>
      </c>
      <c r="AL93" s="60">
        <f t="shared" si="75"/>
        <v>5.7951921659740835</v>
      </c>
      <c r="AM93" s="60">
        <f t="shared" ca="1" si="75"/>
        <v>-126.04566705389851</v>
      </c>
      <c r="AN93" s="60">
        <f t="shared" ca="1" si="75"/>
        <v>-126.04566705389851</v>
      </c>
      <c r="AO93" s="60">
        <f t="shared" ca="1" si="75"/>
        <v>126.04566705389851</v>
      </c>
      <c r="AP93" s="63">
        <f t="shared" si="49"/>
        <v>35</v>
      </c>
      <c r="AQ93" s="62">
        <f t="shared" si="50"/>
        <v>1.5647993187803571</v>
      </c>
      <c r="AR93" s="62">
        <f t="shared" si="51"/>
        <v>78.23996593901785</v>
      </c>
      <c r="AS93" s="62">
        <f t="shared" si="52"/>
        <v>156.4799318780357</v>
      </c>
      <c r="AT93" s="62">
        <f t="shared" si="53"/>
        <v>-78.23996593901785</v>
      </c>
      <c r="AU93" s="62">
        <f t="shared" si="54"/>
        <v>391.19982969508925</v>
      </c>
      <c r="AV93" s="62">
        <f t="shared" si="55"/>
        <v>-156.4799318780357</v>
      </c>
      <c r="AW93" s="63">
        <f t="shared" si="67"/>
        <v>234.71989781705355</v>
      </c>
      <c r="AX93" s="61" t="str">
        <f t="shared" ca="1" si="56"/>
        <v>VINTO</v>
      </c>
      <c r="AY93" s="69">
        <f t="shared" ca="1" si="68"/>
        <v>10223.954332946101</v>
      </c>
      <c r="AZ93" s="51">
        <f t="shared" si="57"/>
        <v>547.67976157312501</v>
      </c>
      <c r="BA93" s="55">
        <f t="shared" ca="1" si="58"/>
        <v>5.4630087676150282E-2</v>
      </c>
      <c r="BB93" s="55">
        <f t="shared" ca="1" si="69"/>
        <v>9.2993761980722329</v>
      </c>
      <c r="BC93" s="64">
        <f t="shared" ca="1" si="59"/>
        <v>259.96028951834973</v>
      </c>
      <c r="BE93" s="52" t="str">
        <f t="shared" ca="1" si="60"/>
        <v/>
      </c>
      <c r="BF93" s="52">
        <f t="shared" ca="1" si="61"/>
        <v>11.499999999999961</v>
      </c>
      <c r="BG93" s="52">
        <f t="shared" ca="1" si="62"/>
        <v>11.499999999999961</v>
      </c>
      <c r="BH93" s="52">
        <f t="shared" ca="1" si="63"/>
        <v>11.499999999999961</v>
      </c>
    </row>
    <row r="94" spans="19:60">
      <c r="S94" s="68">
        <f t="shared" si="74"/>
        <v>7</v>
      </c>
      <c r="T94" s="69">
        <f t="shared" si="74"/>
        <v>2</v>
      </c>
      <c r="U94" s="70">
        <f t="shared" si="48"/>
        <v>5</v>
      </c>
      <c r="V94" s="68">
        <f t="shared" si="73"/>
        <v>2</v>
      </c>
      <c r="W94" s="70">
        <f t="shared" si="73"/>
        <v>7</v>
      </c>
      <c r="X94" s="71">
        <f t="shared" si="73"/>
        <v>0.7142857142857143</v>
      </c>
      <c r="Y94" s="71">
        <f t="shared" si="73"/>
        <v>0.5</v>
      </c>
      <c r="Z94" s="69">
        <f t="shared" si="73"/>
        <v>10000</v>
      </c>
      <c r="AA94" s="69">
        <f t="shared" ca="1" si="73"/>
        <v>10025.240391701296</v>
      </c>
      <c r="AB94" s="69">
        <f t="shared" ca="1" si="65"/>
        <v>25.240391701296176</v>
      </c>
      <c r="AC94" s="69">
        <f t="shared" ca="1" si="66"/>
        <v>94.182003679935534</v>
      </c>
      <c r="AD94" s="73">
        <f t="shared" si="71"/>
        <v>11.399999999999961</v>
      </c>
      <c r="AE94" s="69">
        <f t="shared" si="75"/>
        <v>0.70000000000000007</v>
      </c>
      <c r="AF94" s="69">
        <f t="shared" si="75"/>
        <v>7.0000000000000009</v>
      </c>
      <c r="AG94" s="78">
        <f t="shared" si="75"/>
        <v>200</v>
      </c>
      <c r="AH94" s="60">
        <f t="shared" si="75"/>
        <v>50</v>
      </c>
      <c r="AI94" s="60">
        <f t="shared" si="75"/>
        <v>350.00000000000006</v>
      </c>
      <c r="AJ94" s="60">
        <f t="shared" si="75"/>
        <v>10350</v>
      </c>
      <c r="AK94" s="60">
        <f t="shared" si="75"/>
        <v>289.75960829870417</v>
      </c>
      <c r="AL94" s="60">
        <f t="shared" si="75"/>
        <v>5.7951921659740835</v>
      </c>
      <c r="AM94" s="60">
        <f t="shared" ca="1" si="75"/>
        <v>-126.04566705389851</v>
      </c>
      <c r="AN94" s="60">
        <f t="shared" ca="1" si="75"/>
        <v>-126.04566705389851</v>
      </c>
      <c r="AO94" s="60">
        <f t="shared" ca="1" si="75"/>
        <v>126.04566705389851</v>
      </c>
      <c r="AP94" s="63">
        <f t="shared" si="49"/>
        <v>35</v>
      </c>
      <c r="AQ94" s="62">
        <f t="shared" si="50"/>
        <v>1.5697536987696585</v>
      </c>
      <c r="AR94" s="62">
        <f t="shared" si="51"/>
        <v>78.487684938482928</v>
      </c>
      <c r="AS94" s="62">
        <f t="shared" si="52"/>
        <v>156.97536987696586</v>
      </c>
      <c r="AT94" s="62">
        <f t="shared" si="53"/>
        <v>-78.487684938482928</v>
      </c>
      <c r="AU94" s="62">
        <f t="shared" si="54"/>
        <v>392.43842469241463</v>
      </c>
      <c r="AV94" s="62">
        <f t="shared" si="55"/>
        <v>-156.97536987696586</v>
      </c>
      <c r="AW94" s="63">
        <f t="shared" si="67"/>
        <v>235.46305481544877</v>
      </c>
      <c r="AX94" s="61" t="str">
        <f t="shared" ca="1" si="56"/>
        <v>VINTO</v>
      </c>
      <c r="AY94" s="69">
        <f t="shared" ca="1" si="68"/>
        <v>10223.954332946101</v>
      </c>
      <c r="AZ94" s="51">
        <f t="shared" si="57"/>
        <v>549.41379456938046</v>
      </c>
      <c r="BA94" s="55">
        <f t="shared" ca="1" si="58"/>
        <v>5.4803054400987213E-2</v>
      </c>
      <c r="BB94" s="55">
        <f t="shared" ca="1" si="69"/>
        <v>9.3288193623142934</v>
      </c>
      <c r="BC94" s="64">
        <f t="shared" ca="1" si="59"/>
        <v>260.70344651674498</v>
      </c>
      <c r="BE94" s="52" t="str">
        <f t="shared" ca="1" si="60"/>
        <v/>
      </c>
      <c r="BF94" s="52">
        <f t="shared" ca="1" si="61"/>
        <v>11.399999999999961</v>
      </c>
      <c r="BG94" s="52">
        <f t="shared" ca="1" si="62"/>
        <v>11.399999999999961</v>
      </c>
      <c r="BH94" s="52">
        <f t="shared" ca="1" si="63"/>
        <v>11.399999999999961</v>
      </c>
    </row>
    <row r="95" spans="19:60">
      <c r="S95" s="68">
        <f t="shared" si="74"/>
        <v>7</v>
      </c>
      <c r="T95" s="69">
        <f t="shared" si="74"/>
        <v>2</v>
      </c>
      <c r="U95" s="70">
        <f t="shared" si="48"/>
        <v>5</v>
      </c>
      <c r="V95" s="68">
        <f t="shared" si="73"/>
        <v>2</v>
      </c>
      <c r="W95" s="70">
        <f t="shared" si="73"/>
        <v>7</v>
      </c>
      <c r="X95" s="71">
        <f t="shared" si="73"/>
        <v>0.7142857142857143</v>
      </c>
      <c r="Y95" s="71">
        <f t="shared" si="73"/>
        <v>0.5</v>
      </c>
      <c r="Z95" s="69">
        <f t="shared" si="73"/>
        <v>10000</v>
      </c>
      <c r="AA95" s="69">
        <f t="shared" ca="1" si="73"/>
        <v>10025.240391701296</v>
      </c>
      <c r="AB95" s="69">
        <f t="shared" ca="1" si="65"/>
        <v>25.240391701296176</v>
      </c>
      <c r="AC95" s="69">
        <f t="shared" ca="1" si="66"/>
        <v>94.182003679935534</v>
      </c>
      <c r="AD95" s="73">
        <f t="shared" si="71"/>
        <v>11.299999999999962</v>
      </c>
      <c r="AE95" s="69">
        <f t="shared" si="75"/>
        <v>0.70000000000000007</v>
      </c>
      <c r="AF95" s="69">
        <f t="shared" si="75"/>
        <v>7.0000000000000009</v>
      </c>
      <c r="AG95" s="78">
        <f t="shared" si="75"/>
        <v>200</v>
      </c>
      <c r="AH95" s="60">
        <f t="shared" si="75"/>
        <v>50</v>
      </c>
      <c r="AI95" s="60">
        <f t="shared" si="75"/>
        <v>350.00000000000006</v>
      </c>
      <c r="AJ95" s="60">
        <f t="shared" si="75"/>
        <v>10350</v>
      </c>
      <c r="AK95" s="60">
        <f t="shared" si="75"/>
        <v>289.75960829870417</v>
      </c>
      <c r="AL95" s="60">
        <f t="shared" si="75"/>
        <v>5.7951921659740835</v>
      </c>
      <c r="AM95" s="60">
        <f t="shared" ca="1" si="75"/>
        <v>-126.04566705389851</v>
      </c>
      <c r="AN95" s="60">
        <f t="shared" ca="1" si="75"/>
        <v>-126.04566705389851</v>
      </c>
      <c r="AO95" s="60">
        <f t="shared" ca="1" si="75"/>
        <v>126.04566705389851</v>
      </c>
      <c r="AP95" s="63">
        <f t="shared" si="49"/>
        <v>35</v>
      </c>
      <c r="AQ95" s="62">
        <f t="shared" si="50"/>
        <v>1.5747957669003634</v>
      </c>
      <c r="AR95" s="62">
        <f t="shared" si="51"/>
        <v>78.739788345018169</v>
      </c>
      <c r="AS95" s="62">
        <f t="shared" si="52"/>
        <v>157.47957669003634</v>
      </c>
      <c r="AT95" s="62">
        <f t="shared" si="53"/>
        <v>-78.739788345018169</v>
      </c>
      <c r="AU95" s="62">
        <f t="shared" si="54"/>
        <v>393.69894172509083</v>
      </c>
      <c r="AV95" s="62">
        <f t="shared" si="55"/>
        <v>-157.47957669003634</v>
      </c>
      <c r="AW95" s="63">
        <f t="shared" si="67"/>
        <v>236.21936503505449</v>
      </c>
      <c r="AX95" s="61" t="str">
        <f t="shared" ca="1" si="56"/>
        <v>VINTO</v>
      </c>
      <c r="AY95" s="69">
        <f t="shared" ca="1" si="68"/>
        <v>10223.954332946101</v>
      </c>
      <c r="AZ95" s="51">
        <f t="shared" si="57"/>
        <v>551.1785184151272</v>
      </c>
      <c r="BA95" s="55">
        <f t="shared" ca="1" si="58"/>
        <v>5.4979082483785857E-2</v>
      </c>
      <c r="BB95" s="55">
        <f t="shared" ca="1" si="69"/>
        <v>9.3587836445075396</v>
      </c>
      <c r="BC95" s="64">
        <f t="shared" ca="1" si="59"/>
        <v>261.45975673635064</v>
      </c>
      <c r="BE95" s="52" t="str">
        <f t="shared" ca="1" si="60"/>
        <v/>
      </c>
      <c r="BF95" s="52">
        <f t="shared" ca="1" si="61"/>
        <v>11.299999999999962</v>
      </c>
      <c r="BG95" s="52">
        <f t="shared" ca="1" si="62"/>
        <v>11.299999999999962</v>
      </c>
      <c r="BH95" s="52">
        <f t="shared" ca="1" si="63"/>
        <v>11.299999999999962</v>
      </c>
    </row>
    <row r="96" spans="19:60">
      <c r="S96" s="68">
        <f t="shared" si="74"/>
        <v>7</v>
      </c>
      <c r="T96" s="69">
        <f t="shared" si="74"/>
        <v>2</v>
      </c>
      <c r="U96" s="70">
        <f t="shared" si="48"/>
        <v>5</v>
      </c>
      <c r="V96" s="68">
        <f t="shared" si="73"/>
        <v>2</v>
      </c>
      <c r="W96" s="70">
        <f t="shared" si="73"/>
        <v>7</v>
      </c>
      <c r="X96" s="71">
        <f t="shared" si="73"/>
        <v>0.7142857142857143</v>
      </c>
      <c r="Y96" s="71">
        <f t="shared" si="73"/>
        <v>0.5</v>
      </c>
      <c r="Z96" s="69">
        <f t="shared" si="73"/>
        <v>10000</v>
      </c>
      <c r="AA96" s="69">
        <f t="shared" ca="1" si="73"/>
        <v>10025.240391701296</v>
      </c>
      <c r="AB96" s="69">
        <f t="shared" ca="1" si="65"/>
        <v>25.240391701296176</v>
      </c>
      <c r="AC96" s="69">
        <f t="shared" ca="1" si="66"/>
        <v>94.182003679935534</v>
      </c>
      <c r="AD96" s="73">
        <f t="shared" si="71"/>
        <v>11.199999999999962</v>
      </c>
      <c r="AE96" s="69">
        <f t="shared" si="75"/>
        <v>0.70000000000000007</v>
      </c>
      <c r="AF96" s="69">
        <f t="shared" si="75"/>
        <v>7.0000000000000009</v>
      </c>
      <c r="AG96" s="78">
        <f t="shared" si="75"/>
        <v>200</v>
      </c>
      <c r="AH96" s="60">
        <f t="shared" si="75"/>
        <v>50</v>
      </c>
      <c r="AI96" s="60">
        <f t="shared" si="75"/>
        <v>350.00000000000006</v>
      </c>
      <c r="AJ96" s="60">
        <f t="shared" si="75"/>
        <v>10350</v>
      </c>
      <c r="AK96" s="60">
        <f t="shared" si="75"/>
        <v>289.75960829870417</v>
      </c>
      <c r="AL96" s="60">
        <f t="shared" si="75"/>
        <v>5.7951921659740835</v>
      </c>
      <c r="AM96" s="60">
        <f t="shared" ca="1" si="75"/>
        <v>-126.04566705389851</v>
      </c>
      <c r="AN96" s="60">
        <f t="shared" ca="1" si="75"/>
        <v>-126.04566705389851</v>
      </c>
      <c r="AO96" s="60">
        <f t="shared" ca="1" si="75"/>
        <v>126.04566705389851</v>
      </c>
      <c r="AP96" s="63">
        <f t="shared" si="49"/>
        <v>35</v>
      </c>
      <c r="AQ96" s="62">
        <f t="shared" si="50"/>
        <v>1.5799278719619738</v>
      </c>
      <c r="AR96" s="62">
        <f t="shared" si="51"/>
        <v>78.996393598098692</v>
      </c>
      <c r="AS96" s="62">
        <f t="shared" si="52"/>
        <v>157.99278719619738</v>
      </c>
      <c r="AT96" s="62">
        <f t="shared" si="53"/>
        <v>-78.996393598098692</v>
      </c>
      <c r="AU96" s="62">
        <f t="shared" si="54"/>
        <v>394.98196799049344</v>
      </c>
      <c r="AV96" s="62">
        <f t="shared" si="55"/>
        <v>-157.99278719619738</v>
      </c>
      <c r="AW96" s="63">
        <f t="shared" si="67"/>
        <v>236.98918079429606</v>
      </c>
      <c r="AX96" s="61" t="str">
        <f t="shared" ca="1" si="56"/>
        <v>VINTO</v>
      </c>
      <c r="AY96" s="69">
        <f t="shared" ca="1" si="68"/>
        <v>10223.954332946101</v>
      </c>
      <c r="AZ96" s="51">
        <f t="shared" si="57"/>
        <v>552.9747551866908</v>
      </c>
      <c r="BA96" s="55">
        <f t="shared" ca="1" si="58"/>
        <v>5.5158253925205902E-2</v>
      </c>
      <c r="BB96" s="55">
        <f t="shared" ca="1" si="69"/>
        <v>9.3892830031685239</v>
      </c>
      <c r="BC96" s="64">
        <f t="shared" ca="1" si="59"/>
        <v>262.22957249559227</v>
      </c>
      <c r="BE96" s="52" t="str">
        <f t="shared" ca="1" si="60"/>
        <v/>
      </c>
      <c r="BF96" s="52">
        <f t="shared" ca="1" si="61"/>
        <v>11.199999999999962</v>
      </c>
      <c r="BG96" s="52">
        <f t="shared" ca="1" si="62"/>
        <v>11.199999999999962</v>
      </c>
      <c r="BH96" s="52">
        <f t="shared" ca="1" si="63"/>
        <v>11.199999999999962</v>
      </c>
    </row>
    <row r="97" spans="19:60">
      <c r="S97" s="68">
        <f t="shared" si="74"/>
        <v>7</v>
      </c>
      <c r="T97" s="69">
        <f t="shared" si="74"/>
        <v>2</v>
      </c>
      <c r="U97" s="70">
        <f t="shared" si="48"/>
        <v>5</v>
      </c>
      <c r="V97" s="68">
        <f t="shared" si="73"/>
        <v>2</v>
      </c>
      <c r="W97" s="70">
        <f t="shared" si="73"/>
        <v>7</v>
      </c>
      <c r="X97" s="71">
        <f t="shared" si="73"/>
        <v>0.7142857142857143</v>
      </c>
      <c r="Y97" s="71">
        <f t="shared" si="73"/>
        <v>0.5</v>
      </c>
      <c r="Z97" s="69">
        <f t="shared" si="73"/>
        <v>10000</v>
      </c>
      <c r="AA97" s="69">
        <f t="shared" ca="1" si="73"/>
        <v>10025.240391701296</v>
      </c>
      <c r="AB97" s="69">
        <f t="shared" ca="1" si="65"/>
        <v>25.240391701296176</v>
      </c>
      <c r="AC97" s="69">
        <f t="shared" ca="1" si="66"/>
        <v>94.182003679935534</v>
      </c>
      <c r="AD97" s="73">
        <f t="shared" si="71"/>
        <v>11.099999999999962</v>
      </c>
      <c r="AE97" s="69">
        <f t="shared" si="75"/>
        <v>0.70000000000000007</v>
      </c>
      <c r="AF97" s="69">
        <f t="shared" si="75"/>
        <v>7.0000000000000009</v>
      </c>
      <c r="AG97" s="78">
        <f t="shared" si="75"/>
        <v>200</v>
      </c>
      <c r="AH97" s="60">
        <f t="shared" si="75"/>
        <v>50</v>
      </c>
      <c r="AI97" s="60">
        <f t="shared" si="75"/>
        <v>350.00000000000006</v>
      </c>
      <c r="AJ97" s="60">
        <f t="shared" si="75"/>
        <v>10350</v>
      </c>
      <c r="AK97" s="60">
        <f t="shared" si="75"/>
        <v>289.75960829870417</v>
      </c>
      <c r="AL97" s="60">
        <f t="shared" si="75"/>
        <v>5.7951921659740835</v>
      </c>
      <c r="AM97" s="60">
        <f t="shared" ca="1" si="75"/>
        <v>-126.04566705389851</v>
      </c>
      <c r="AN97" s="60">
        <f t="shared" ca="1" si="75"/>
        <v>-126.04566705389851</v>
      </c>
      <c r="AO97" s="60">
        <f t="shared" ca="1" si="75"/>
        <v>126.04566705389851</v>
      </c>
      <c r="AP97" s="63">
        <f t="shared" si="49"/>
        <v>35</v>
      </c>
      <c r="AQ97" s="62">
        <f t="shared" si="50"/>
        <v>1.5851524473850547</v>
      </c>
      <c r="AR97" s="62">
        <f t="shared" si="51"/>
        <v>79.257622369252729</v>
      </c>
      <c r="AS97" s="62">
        <f t="shared" si="52"/>
        <v>158.51524473850546</v>
      </c>
      <c r="AT97" s="62">
        <f t="shared" si="53"/>
        <v>-79.257622369252729</v>
      </c>
      <c r="AU97" s="62">
        <f t="shared" si="54"/>
        <v>396.28811184626363</v>
      </c>
      <c r="AV97" s="62">
        <f t="shared" si="55"/>
        <v>-158.51524473850546</v>
      </c>
      <c r="AW97" s="63">
        <f t="shared" si="67"/>
        <v>237.77286710775817</v>
      </c>
      <c r="AX97" s="61" t="str">
        <f t="shared" ca="1" si="56"/>
        <v>VINTO</v>
      </c>
      <c r="AY97" s="69">
        <f t="shared" ca="1" si="68"/>
        <v>10223.954332946101</v>
      </c>
      <c r="AZ97" s="51">
        <f t="shared" si="57"/>
        <v>554.80335658476906</v>
      </c>
      <c r="BA97" s="55">
        <f t="shared" ca="1" si="58"/>
        <v>5.5340653680885775E-2</v>
      </c>
      <c r="BB97" s="55">
        <f t="shared" ca="1" si="69"/>
        <v>9.4203318998233989</v>
      </c>
      <c r="BC97" s="64">
        <f t="shared" ca="1" si="59"/>
        <v>263.01325880905438</v>
      </c>
      <c r="BE97" s="52" t="str">
        <f t="shared" ca="1" si="60"/>
        <v/>
      </c>
      <c r="BF97" s="52">
        <f t="shared" ca="1" si="61"/>
        <v>11.099999999999962</v>
      </c>
      <c r="BG97" s="52">
        <f t="shared" ca="1" si="62"/>
        <v>11.099999999999962</v>
      </c>
      <c r="BH97" s="52">
        <f t="shared" ca="1" si="63"/>
        <v>11.099999999999962</v>
      </c>
    </row>
    <row r="98" spans="19:60">
      <c r="S98" s="68">
        <f t="shared" si="74"/>
        <v>7</v>
      </c>
      <c r="T98" s="69">
        <f t="shared" si="74"/>
        <v>2</v>
      </c>
      <c r="U98" s="70">
        <f t="shared" si="48"/>
        <v>5</v>
      </c>
      <c r="V98" s="68">
        <f t="shared" si="73"/>
        <v>2</v>
      </c>
      <c r="W98" s="70">
        <f t="shared" si="73"/>
        <v>7</v>
      </c>
      <c r="X98" s="71">
        <f t="shared" si="73"/>
        <v>0.7142857142857143</v>
      </c>
      <c r="Y98" s="71">
        <f t="shared" si="73"/>
        <v>0.5</v>
      </c>
      <c r="Z98" s="69">
        <f t="shared" si="73"/>
        <v>10000</v>
      </c>
      <c r="AA98" s="69">
        <f t="shared" ca="1" si="73"/>
        <v>10025.240391701296</v>
      </c>
      <c r="AB98" s="69">
        <f t="shared" ca="1" si="65"/>
        <v>25.240391701296176</v>
      </c>
      <c r="AC98" s="69">
        <f t="shared" ca="1" si="66"/>
        <v>94.182003679935534</v>
      </c>
      <c r="AD98" s="73">
        <f t="shared" si="71"/>
        <v>10.999999999999963</v>
      </c>
      <c r="AE98" s="69">
        <f t="shared" si="75"/>
        <v>0.70000000000000007</v>
      </c>
      <c r="AF98" s="69">
        <f t="shared" si="75"/>
        <v>7.0000000000000009</v>
      </c>
      <c r="AG98" s="78">
        <f t="shared" si="75"/>
        <v>200</v>
      </c>
      <c r="AH98" s="60">
        <f t="shared" si="75"/>
        <v>50</v>
      </c>
      <c r="AI98" s="60">
        <f t="shared" si="75"/>
        <v>350.00000000000006</v>
      </c>
      <c r="AJ98" s="60">
        <f t="shared" si="75"/>
        <v>10350</v>
      </c>
      <c r="AK98" s="60">
        <f t="shared" si="75"/>
        <v>289.75960829870417</v>
      </c>
      <c r="AL98" s="60">
        <f t="shared" si="75"/>
        <v>5.7951921659740835</v>
      </c>
      <c r="AM98" s="60">
        <f t="shared" ca="1" si="75"/>
        <v>-126.04566705389851</v>
      </c>
      <c r="AN98" s="60">
        <f t="shared" ca="1" si="75"/>
        <v>-126.04566705389851</v>
      </c>
      <c r="AO98" s="60">
        <f t="shared" ca="1" si="75"/>
        <v>126.04566705389851</v>
      </c>
      <c r="AP98" s="63">
        <f t="shared" si="49"/>
        <v>35</v>
      </c>
      <c r="AQ98" s="62">
        <f t="shared" si="50"/>
        <v>1.590472015088555</v>
      </c>
      <c r="AR98" s="62">
        <f t="shared" si="51"/>
        <v>79.523600754427747</v>
      </c>
      <c r="AS98" s="62">
        <f t="shared" si="52"/>
        <v>159.04720150885549</v>
      </c>
      <c r="AT98" s="62">
        <f t="shared" si="53"/>
        <v>-79.523600754427747</v>
      </c>
      <c r="AU98" s="62">
        <f t="shared" si="54"/>
        <v>397.61800377213876</v>
      </c>
      <c r="AV98" s="62">
        <f t="shared" si="55"/>
        <v>-159.04720150885549</v>
      </c>
      <c r="AW98" s="63">
        <f t="shared" si="67"/>
        <v>238.57080226328327</v>
      </c>
      <c r="AX98" s="61" t="str">
        <f t="shared" ca="1" si="56"/>
        <v>VINTO</v>
      </c>
      <c r="AY98" s="69">
        <f t="shared" ca="1" si="68"/>
        <v>10223.954332946101</v>
      </c>
      <c r="AZ98" s="51">
        <f t="shared" si="57"/>
        <v>556.6652052809942</v>
      </c>
      <c r="BA98" s="55">
        <f t="shared" ca="1" si="58"/>
        <v>5.5526369795759818E-2</v>
      </c>
      <c r="BB98" s="55">
        <f t="shared" ca="1" si="69"/>
        <v>9.4519453218720013</v>
      </c>
      <c r="BC98" s="64">
        <f t="shared" ca="1" si="59"/>
        <v>263.81119396457945</v>
      </c>
      <c r="BE98" s="52" t="str">
        <f t="shared" ca="1" si="60"/>
        <v/>
      </c>
      <c r="BF98" s="52">
        <f t="shared" ca="1" si="61"/>
        <v>10.999999999999963</v>
      </c>
      <c r="BG98" s="52">
        <f t="shared" ca="1" si="62"/>
        <v>10.999999999999963</v>
      </c>
      <c r="BH98" s="52">
        <f t="shared" ca="1" si="63"/>
        <v>10.999999999999963</v>
      </c>
    </row>
    <row r="99" spans="19:60">
      <c r="S99" s="68">
        <f t="shared" si="74"/>
        <v>7</v>
      </c>
      <c r="T99" s="69">
        <f t="shared" si="74"/>
        <v>2</v>
      </c>
      <c r="U99" s="70">
        <f t="shared" si="48"/>
        <v>5</v>
      </c>
      <c r="V99" s="68">
        <f t="shared" si="73"/>
        <v>2</v>
      </c>
      <c r="W99" s="70">
        <f t="shared" si="73"/>
        <v>7</v>
      </c>
      <c r="X99" s="71">
        <f t="shared" si="73"/>
        <v>0.7142857142857143</v>
      </c>
      <c r="Y99" s="71">
        <f t="shared" si="73"/>
        <v>0.5</v>
      </c>
      <c r="Z99" s="69">
        <f t="shared" si="73"/>
        <v>10000</v>
      </c>
      <c r="AA99" s="69">
        <f t="shared" ca="1" si="73"/>
        <v>10025.240391701296</v>
      </c>
      <c r="AB99" s="69">
        <f t="shared" ca="1" si="65"/>
        <v>25.240391701296176</v>
      </c>
      <c r="AC99" s="69">
        <f t="shared" ca="1" si="66"/>
        <v>94.182003679935534</v>
      </c>
      <c r="AD99" s="73">
        <f t="shared" si="71"/>
        <v>10.899999999999963</v>
      </c>
      <c r="AE99" s="69">
        <f t="shared" si="75"/>
        <v>0.70000000000000007</v>
      </c>
      <c r="AF99" s="69">
        <f t="shared" si="75"/>
        <v>7.0000000000000009</v>
      </c>
      <c r="AG99" s="78">
        <f t="shared" si="75"/>
        <v>200</v>
      </c>
      <c r="AH99" s="60">
        <f t="shared" si="75"/>
        <v>50</v>
      </c>
      <c r="AI99" s="60">
        <f t="shared" si="75"/>
        <v>350.00000000000006</v>
      </c>
      <c r="AJ99" s="60">
        <f t="shared" si="75"/>
        <v>10350</v>
      </c>
      <c r="AK99" s="60">
        <f t="shared" si="75"/>
        <v>289.75960829870417</v>
      </c>
      <c r="AL99" s="60">
        <f t="shared" si="75"/>
        <v>5.7951921659740835</v>
      </c>
      <c r="AM99" s="60">
        <f t="shared" ca="1" si="75"/>
        <v>-126.04566705389851</v>
      </c>
      <c r="AN99" s="60">
        <f t="shared" ca="1" si="75"/>
        <v>-126.04566705389851</v>
      </c>
      <c r="AO99" s="60">
        <f t="shared" ca="1" si="75"/>
        <v>126.04566705389851</v>
      </c>
      <c r="AP99" s="63">
        <f t="shared" si="49"/>
        <v>35</v>
      </c>
      <c r="AQ99" s="62">
        <f t="shared" si="50"/>
        <v>1.5958891895389087</v>
      </c>
      <c r="AR99" s="62">
        <f t="shared" si="51"/>
        <v>79.794459476945434</v>
      </c>
      <c r="AS99" s="62">
        <f t="shared" si="52"/>
        <v>159.58891895389087</v>
      </c>
      <c r="AT99" s="62">
        <f t="shared" si="53"/>
        <v>-79.794459476945434</v>
      </c>
      <c r="AU99" s="62">
        <f t="shared" si="54"/>
        <v>398.9722973847272</v>
      </c>
      <c r="AV99" s="62">
        <f t="shared" si="55"/>
        <v>-159.58891895389087</v>
      </c>
      <c r="AW99" s="63">
        <f t="shared" si="67"/>
        <v>239.38337843083633</v>
      </c>
      <c r="AX99" s="61" t="str">
        <f t="shared" ca="1" si="56"/>
        <v>VINTO</v>
      </c>
      <c r="AY99" s="69">
        <f t="shared" ca="1" si="68"/>
        <v>10223.954332946101</v>
      </c>
      <c r="AZ99" s="51">
        <f t="shared" si="57"/>
        <v>558.56121633861801</v>
      </c>
      <c r="BA99" s="55">
        <f t="shared" ca="1" si="58"/>
        <v>5.5715493545769178E-2</v>
      </c>
      <c r="BB99" s="55">
        <f t="shared" ca="1" si="69"/>
        <v>9.4841388067104848</v>
      </c>
      <c r="BC99" s="64">
        <f t="shared" ca="1" si="59"/>
        <v>264.62377013213251</v>
      </c>
      <c r="BE99" s="52" t="str">
        <f t="shared" ca="1" si="60"/>
        <v/>
      </c>
      <c r="BF99" s="52">
        <f t="shared" ca="1" si="61"/>
        <v>10.899999999999963</v>
      </c>
      <c r="BG99" s="52">
        <f t="shared" ca="1" si="62"/>
        <v>10.899999999999963</v>
      </c>
      <c r="BH99" s="52">
        <f t="shared" ca="1" si="63"/>
        <v>10.899999999999963</v>
      </c>
    </row>
    <row r="100" spans="19:60">
      <c r="S100" s="68">
        <f t="shared" si="74"/>
        <v>7</v>
      </c>
      <c r="T100" s="69">
        <f t="shared" si="74"/>
        <v>2</v>
      </c>
      <c r="U100" s="70">
        <f t="shared" si="48"/>
        <v>5</v>
      </c>
      <c r="V100" s="68">
        <f t="shared" si="73"/>
        <v>2</v>
      </c>
      <c r="W100" s="70">
        <f t="shared" si="73"/>
        <v>7</v>
      </c>
      <c r="X100" s="71">
        <f t="shared" si="73"/>
        <v>0.7142857142857143</v>
      </c>
      <c r="Y100" s="71">
        <f t="shared" si="73"/>
        <v>0.5</v>
      </c>
      <c r="Z100" s="69">
        <f t="shared" si="73"/>
        <v>10000</v>
      </c>
      <c r="AA100" s="69">
        <f t="shared" ca="1" si="73"/>
        <v>10025.240391701296</v>
      </c>
      <c r="AB100" s="69">
        <f t="shared" ca="1" si="65"/>
        <v>25.240391701296176</v>
      </c>
      <c r="AC100" s="69">
        <f t="shared" ca="1" si="66"/>
        <v>94.182003679935534</v>
      </c>
      <c r="AD100" s="73">
        <f t="shared" si="71"/>
        <v>10.799999999999963</v>
      </c>
      <c r="AE100" s="69">
        <f t="shared" si="75"/>
        <v>0.70000000000000007</v>
      </c>
      <c r="AF100" s="69">
        <f t="shared" si="75"/>
        <v>7.0000000000000009</v>
      </c>
      <c r="AG100" s="78">
        <f t="shared" si="75"/>
        <v>200</v>
      </c>
      <c r="AH100" s="60">
        <f t="shared" si="75"/>
        <v>50</v>
      </c>
      <c r="AI100" s="60">
        <f t="shared" si="75"/>
        <v>350.00000000000006</v>
      </c>
      <c r="AJ100" s="60">
        <f t="shared" si="75"/>
        <v>10350</v>
      </c>
      <c r="AK100" s="60">
        <f t="shared" si="75"/>
        <v>289.75960829870417</v>
      </c>
      <c r="AL100" s="60">
        <f t="shared" si="75"/>
        <v>5.7951921659740835</v>
      </c>
      <c r="AM100" s="60">
        <f t="shared" ca="1" si="75"/>
        <v>-126.04566705389851</v>
      </c>
      <c r="AN100" s="60">
        <f t="shared" ca="1" si="75"/>
        <v>-126.04566705389851</v>
      </c>
      <c r="AO100" s="60">
        <f t="shared" ca="1" si="75"/>
        <v>126.04566705389851</v>
      </c>
      <c r="AP100" s="63">
        <f t="shared" si="49"/>
        <v>35</v>
      </c>
      <c r="AQ100" s="62">
        <f t="shared" si="50"/>
        <v>1.6014066820346393</v>
      </c>
      <c r="AR100" s="62">
        <f t="shared" si="51"/>
        <v>80.070334101731959</v>
      </c>
      <c r="AS100" s="62">
        <f t="shared" si="52"/>
        <v>160.14066820346392</v>
      </c>
      <c r="AT100" s="62">
        <f t="shared" si="53"/>
        <v>-80.070334101731959</v>
      </c>
      <c r="AU100" s="62">
        <f t="shared" si="54"/>
        <v>400.35167050865982</v>
      </c>
      <c r="AV100" s="62">
        <f t="shared" si="55"/>
        <v>-160.14066820346392</v>
      </c>
      <c r="AW100" s="63">
        <f t="shared" si="67"/>
        <v>240.2110023051959</v>
      </c>
      <c r="AX100" s="61" t="str">
        <f t="shared" ca="1" si="56"/>
        <v>VINTO</v>
      </c>
      <c r="AY100" s="69">
        <f t="shared" ca="1" si="68"/>
        <v>10223.954332946101</v>
      </c>
      <c r="AZ100" s="51">
        <f t="shared" si="57"/>
        <v>560.49233871212368</v>
      </c>
      <c r="BA100" s="55">
        <f t="shared" ca="1" si="58"/>
        <v>5.5908119587445362E-2</v>
      </c>
      <c r="BB100" s="55">
        <f t="shared" ca="1" si="69"/>
        <v>9.5169284671941234</v>
      </c>
      <c r="BC100" s="64">
        <f t="shared" ca="1" si="59"/>
        <v>265.45139400649208</v>
      </c>
      <c r="BE100" s="52" t="str">
        <f t="shared" ca="1" si="60"/>
        <v/>
      </c>
      <c r="BF100" s="52">
        <f t="shared" ca="1" si="61"/>
        <v>10.799999999999963</v>
      </c>
      <c r="BG100" s="52">
        <f t="shared" ca="1" si="62"/>
        <v>10.799999999999963</v>
      </c>
      <c r="BH100" s="52">
        <f t="shared" ca="1" si="63"/>
        <v>10.799999999999963</v>
      </c>
    </row>
    <row r="101" spans="19:60">
      <c r="S101" s="68">
        <f t="shared" si="74"/>
        <v>7</v>
      </c>
      <c r="T101" s="69">
        <f t="shared" si="74"/>
        <v>2</v>
      </c>
      <c r="U101" s="70">
        <f t="shared" si="48"/>
        <v>5</v>
      </c>
      <c r="V101" s="68">
        <f t="shared" si="73"/>
        <v>2</v>
      </c>
      <c r="W101" s="70">
        <f t="shared" si="73"/>
        <v>7</v>
      </c>
      <c r="X101" s="71">
        <f t="shared" si="73"/>
        <v>0.7142857142857143</v>
      </c>
      <c r="Y101" s="71">
        <f t="shared" si="73"/>
        <v>0.5</v>
      </c>
      <c r="Z101" s="69">
        <f t="shared" si="73"/>
        <v>10000</v>
      </c>
      <c r="AA101" s="69">
        <f t="shared" ca="1" si="73"/>
        <v>10025.240391701296</v>
      </c>
      <c r="AB101" s="69">
        <f t="shared" ca="1" si="65"/>
        <v>25.240391701296176</v>
      </c>
      <c r="AC101" s="69">
        <f t="shared" ca="1" si="66"/>
        <v>94.182003679935534</v>
      </c>
      <c r="AD101" s="73">
        <f t="shared" si="71"/>
        <v>10.699999999999964</v>
      </c>
      <c r="AE101" s="69">
        <f t="shared" si="75"/>
        <v>0.70000000000000007</v>
      </c>
      <c r="AF101" s="69">
        <f t="shared" si="75"/>
        <v>7.0000000000000009</v>
      </c>
      <c r="AG101" s="78">
        <f t="shared" si="75"/>
        <v>200</v>
      </c>
      <c r="AH101" s="60">
        <f t="shared" si="75"/>
        <v>50</v>
      </c>
      <c r="AI101" s="60">
        <f t="shared" si="75"/>
        <v>350.00000000000006</v>
      </c>
      <c r="AJ101" s="60">
        <f t="shared" si="75"/>
        <v>10350</v>
      </c>
      <c r="AK101" s="60">
        <f t="shared" si="75"/>
        <v>289.75960829870417</v>
      </c>
      <c r="AL101" s="60">
        <f t="shared" si="75"/>
        <v>5.7951921659740835</v>
      </c>
      <c r="AM101" s="60">
        <f t="shared" ca="1" si="75"/>
        <v>-126.04566705389851</v>
      </c>
      <c r="AN101" s="60">
        <f t="shared" ca="1" si="75"/>
        <v>-126.04566705389851</v>
      </c>
      <c r="AO101" s="60">
        <f t="shared" ca="1" si="75"/>
        <v>126.04566705389851</v>
      </c>
      <c r="AP101" s="63">
        <f t="shared" si="49"/>
        <v>35</v>
      </c>
      <c r="AQ101" s="62">
        <f t="shared" si="50"/>
        <v>1.6070273052312247</v>
      </c>
      <c r="AR101" s="62">
        <f t="shared" si="51"/>
        <v>80.351365261561241</v>
      </c>
      <c r="AS101" s="62">
        <f t="shared" si="52"/>
        <v>160.70273052312248</v>
      </c>
      <c r="AT101" s="62">
        <f t="shared" si="53"/>
        <v>-80.351365261561241</v>
      </c>
      <c r="AU101" s="62">
        <f t="shared" si="54"/>
        <v>401.75682630780619</v>
      </c>
      <c r="AV101" s="62">
        <f t="shared" si="55"/>
        <v>-160.70273052312248</v>
      </c>
      <c r="AW101" s="63">
        <f t="shared" si="67"/>
        <v>241.05409578468371</v>
      </c>
      <c r="AX101" s="61" t="str">
        <f t="shared" ca="1" si="56"/>
        <v>VINTO</v>
      </c>
      <c r="AY101" s="69">
        <f t="shared" ca="1" si="68"/>
        <v>10223.954332946101</v>
      </c>
      <c r="AZ101" s="51">
        <f t="shared" si="57"/>
        <v>562.4595568309287</v>
      </c>
      <c r="BA101" s="55">
        <f t="shared" ca="1" si="58"/>
        <v>5.6104346115881873E-2</v>
      </c>
      <c r="BB101" s="55">
        <f t="shared" ca="1" si="69"/>
        <v>9.5503310185279258</v>
      </c>
      <c r="BC101" s="64">
        <f t="shared" ca="1" si="59"/>
        <v>266.29448748597986</v>
      </c>
      <c r="BE101" s="52" t="str">
        <f t="shared" ca="1" si="60"/>
        <v/>
      </c>
      <c r="BF101" s="52">
        <f t="shared" ca="1" si="61"/>
        <v>10.699999999999964</v>
      </c>
      <c r="BG101" s="52">
        <f t="shared" ca="1" si="62"/>
        <v>10.699999999999964</v>
      </c>
      <c r="BH101" s="52">
        <f t="shared" ca="1" si="63"/>
        <v>10.699999999999964</v>
      </c>
    </row>
    <row r="102" spans="19:60">
      <c r="S102" s="68">
        <f t="shared" si="74"/>
        <v>7</v>
      </c>
      <c r="T102" s="69">
        <f t="shared" si="74"/>
        <v>2</v>
      </c>
      <c r="U102" s="70">
        <f t="shared" si="48"/>
        <v>5</v>
      </c>
      <c r="V102" s="68">
        <f t="shared" si="73"/>
        <v>2</v>
      </c>
      <c r="W102" s="70">
        <f t="shared" si="73"/>
        <v>7</v>
      </c>
      <c r="X102" s="71">
        <f t="shared" si="73"/>
        <v>0.7142857142857143</v>
      </c>
      <c r="Y102" s="71">
        <f t="shared" si="73"/>
        <v>0.5</v>
      </c>
      <c r="Z102" s="69">
        <f t="shared" si="73"/>
        <v>10000</v>
      </c>
      <c r="AA102" s="69">
        <f t="shared" ca="1" si="73"/>
        <v>10025.240391701296</v>
      </c>
      <c r="AB102" s="69">
        <f t="shared" ca="1" si="65"/>
        <v>25.240391701296176</v>
      </c>
      <c r="AC102" s="69">
        <f t="shared" ca="1" si="66"/>
        <v>94.182003679935534</v>
      </c>
      <c r="AD102" s="73">
        <f t="shared" si="71"/>
        <v>10.599999999999964</v>
      </c>
      <c r="AE102" s="69">
        <f t="shared" si="75"/>
        <v>0.70000000000000007</v>
      </c>
      <c r="AF102" s="69">
        <f t="shared" si="75"/>
        <v>7.0000000000000009</v>
      </c>
      <c r="AG102" s="78">
        <f t="shared" si="75"/>
        <v>200</v>
      </c>
      <c r="AH102" s="60">
        <f t="shared" si="75"/>
        <v>50</v>
      </c>
      <c r="AI102" s="60">
        <f t="shared" si="75"/>
        <v>350.00000000000006</v>
      </c>
      <c r="AJ102" s="60">
        <f t="shared" si="75"/>
        <v>10350</v>
      </c>
      <c r="AK102" s="60">
        <f t="shared" si="75"/>
        <v>289.75960829870417</v>
      </c>
      <c r="AL102" s="60">
        <f t="shared" si="75"/>
        <v>5.7951921659740835</v>
      </c>
      <c r="AM102" s="60">
        <f t="shared" ca="1" si="75"/>
        <v>-126.04566705389851</v>
      </c>
      <c r="AN102" s="60">
        <f t="shared" ca="1" si="75"/>
        <v>-126.04566705389851</v>
      </c>
      <c r="AO102" s="60">
        <f t="shared" ca="1" si="75"/>
        <v>126.04566705389851</v>
      </c>
      <c r="AP102" s="63">
        <f t="shared" si="49"/>
        <v>35</v>
      </c>
      <c r="AQ102" s="62">
        <f t="shared" si="50"/>
        <v>1.6127539779220854</v>
      </c>
      <c r="AR102" s="62">
        <f t="shared" si="51"/>
        <v>80.637698896104268</v>
      </c>
      <c r="AS102" s="62">
        <f t="shared" si="52"/>
        <v>161.27539779220854</v>
      </c>
      <c r="AT102" s="62">
        <f t="shared" si="53"/>
        <v>-80.637698896104268</v>
      </c>
      <c r="AU102" s="62">
        <f t="shared" si="54"/>
        <v>403.18849448052134</v>
      </c>
      <c r="AV102" s="62">
        <f t="shared" si="55"/>
        <v>-161.27539779220854</v>
      </c>
      <c r="AW102" s="63">
        <f t="shared" si="67"/>
        <v>241.91309668831281</v>
      </c>
      <c r="AX102" s="61" t="str">
        <f t="shared" ca="1" si="56"/>
        <v>VINTO</v>
      </c>
      <c r="AY102" s="69">
        <f t="shared" ca="1" si="68"/>
        <v>10223.954332946101</v>
      </c>
      <c r="AZ102" s="51">
        <f t="shared" si="57"/>
        <v>564.46389227272994</v>
      </c>
      <c r="BA102" s="55">
        <f t="shared" ca="1" si="58"/>
        <v>5.6304275031647366E-2</v>
      </c>
      <c r="BB102" s="55">
        <f t="shared" ca="1" si="69"/>
        <v>9.5843638066793471</v>
      </c>
      <c r="BC102" s="64">
        <f t="shared" ca="1" si="59"/>
        <v>267.15348838960898</v>
      </c>
      <c r="BE102" s="52" t="str">
        <f t="shared" ca="1" si="60"/>
        <v/>
      </c>
      <c r="BF102" s="52">
        <f t="shared" ca="1" si="61"/>
        <v>10.599999999999964</v>
      </c>
      <c r="BG102" s="52">
        <f t="shared" ca="1" si="62"/>
        <v>10.599999999999964</v>
      </c>
      <c r="BH102" s="52">
        <f t="shared" ca="1" si="63"/>
        <v>10.599999999999964</v>
      </c>
    </row>
    <row r="103" spans="19:60">
      <c r="S103" s="68">
        <f t="shared" si="74"/>
        <v>7</v>
      </c>
      <c r="T103" s="69">
        <f t="shared" si="74"/>
        <v>2</v>
      </c>
      <c r="U103" s="70">
        <f t="shared" si="48"/>
        <v>5</v>
      </c>
      <c r="V103" s="68">
        <f t="shared" si="73"/>
        <v>2</v>
      </c>
      <c r="W103" s="70">
        <f t="shared" si="73"/>
        <v>7</v>
      </c>
      <c r="X103" s="71">
        <f t="shared" si="73"/>
        <v>0.7142857142857143</v>
      </c>
      <c r="Y103" s="71">
        <f t="shared" si="73"/>
        <v>0.5</v>
      </c>
      <c r="Z103" s="69">
        <f t="shared" si="73"/>
        <v>10000</v>
      </c>
      <c r="AA103" s="69">
        <f t="shared" ca="1" si="73"/>
        <v>10025.240391701296</v>
      </c>
      <c r="AB103" s="69">
        <f t="shared" ca="1" si="65"/>
        <v>25.240391701296176</v>
      </c>
      <c r="AC103" s="69">
        <f t="shared" ca="1" si="66"/>
        <v>94.182003679935534</v>
      </c>
      <c r="AD103" s="73">
        <f t="shared" si="71"/>
        <v>10.499999999999964</v>
      </c>
      <c r="AE103" s="69">
        <f t="shared" si="75"/>
        <v>0.70000000000000007</v>
      </c>
      <c r="AF103" s="69">
        <f t="shared" si="75"/>
        <v>7.0000000000000009</v>
      </c>
      <c r="AG103" s="78">
        <f t="shared" si="75"/>
        <v>200</v>
      </c>
      <c r="AH103" s="60">
        <f t="shared" si="75"/>
        <v>50</v>
      </c>
      <c r="AI103" s="60">
        <f t="shared" si="75"/>
        <v>350.00000000000006</v>
      </c>
      <c r="AJ103" s="60">
        <f t="shared" si="75"/>
        <v>10350</v>
      </c>
      <c r="AK103" s="60">
        <f t="shared" si="75"/>
        <v>289.75960829870417</v>
      </c>
      <c r="AL103" s="60">
        <f t="shared" si="75"/>
        <v>5.7951921659740835</v>
      </c>
      <c r="AM103" s="60">
        <f t="shared" ca="1" si="75"/>
        <v>-126.04566705389851</v>
      </c>
      <c r="AN103" s="60">
        <f t="shared" ca="1" si="75"/>
        <v>-126.04566705389851</v>
      </c>
      <c r="AO103" s="60">
        <f t="shared" ca="1" si="75"/>
        <v>126.04566705389851</v>
      </c>
      <c r="AP103" s="63">
        <f t="shared" si="49"/>
        <v>35</v>
      </c>
      <c r="AQ103" s="62">
        <f t="shared" si="50"/>
        <v>1.6185897300927721</v>
      </c>
      <c r="AR103" s="62">
        <f t="shared" si="51"/>
        <v>80.929486504638604</v>
      </c>
      <c r="AS103" s="62">
        <f t="shared" si="52"/>
        <v>161.85897300927721</v>
      </c>
      <c r="AT103" s="62">
        <f t="shared" si="53"/>
        <v>-80.929486504638604</v>
      </c>
      <c r="AU103" s="62">
        <f t="shared" si="54"/>
        <v>404.647432523193</v>
      </c>
      <c r="AV103" s="62">
        <f t="shared" si="55"/>
        <v>-161.85897300927721</v>
      </c>
      <c r="AW103" s="63">
        <f t="shared" si="67"/>
        <v>242.7884595139158</v>
      </c>
      <c r="AX103" s="61" t="str">
        <f t="shared" ca="1" si="56"/>
        <v>VINTO</v>
      </c>
      <c r="AY103" s="69">
        <f t="shared" ca="1" si="68"/>
        <v>10223.954332946101</v>
      </c>
      <c r="AZ103" s="51">
        <f t="shared" si="57"/>
        <v>566.50640553247024</v>
      </c>
      <c r="BA103" s="55">
        <f t="shared" ca="1" si="58"/>
        <v>5.650801211723696E-2</v>
      </c>
      <c r="BB103" s="55">
        <f t="shared" ca="1" si="69"/>
        <v>9.6190448384146041</v>
      </c>
      <c r="BC103" s="64">
        <f t="shared" ca="1" si="59"/>
        <v>268.02885121521194</v>
      </c>
      <c r="BE103" s="52" t="str">
        <f t="shared" ca="1" si="60"/>
        <v/>
      </c>
      <c r="BF103" s="52">
        <f t="shared" ca="1" si="61"/>
        <v>10.499999999999964</v>
      </c>
      <c r="BG103" s="52">
        <f t="shared" ca="1" si="62"/>
        <v>10.499999999999964</v>
      </c>
      <c r="BH103" s="52">
        <f t="shared" ca="1" si="63"/>
        <v>10.499999999999964</v>
      </c>
    </row>
    <row r="104" spans="19:60">
      <c r="S104" s="68">
        <f t="shared" si="74"/>
        <v>7</v>
      </c>
      <c r="T104" s="69">
        <f t="shared" si="74"/>
        <v>2</v>
      </c>
      <c r="U104" s="70">
        <f t="shared" ref="U104:U135" si="76">ROUND((1/T104)*S104,0)+1</f>
        <v>5</v>
      </c>
      <c r="V104" s="68">
        <f t="shared" si="73"/>
        <v>2</v>
      </c>
      <c r="W104" s="70">
        <f t="shared" si="73"/>
        <v>7</v>
      </c>
      <c r="X104" s="71">
        <f t="shared" si="73"/>
        <v>0.7142857142857143</v>
      </c>
      <c r="Y104" s="71">
        <f t="shared" si="73"/>
        <v>0.5</v>
      </c>
      <c r="Z104" s="69">
        <f t="shared" si="73"/>
        <v>10000</v>
      </c>
      <c r="AA104" s="69">
        <f t="shared" ca="1" si="73"/>
        <v>10025.240391701296</v>
      </c>
      <c r="AB104" s="69">
        <f t="shared" ca="1" si="65"/>
        <v>25.240391701296176</v>
      </c>
      <c r="AC104" s="69">
        <f t="shared" ca="1" si="66"/>
        <v>94.182003679935534</v>
      </c>
      <c r="AD104" s="73">
        <f t="shared" si="71"/>
        <v>10.399999999999965</v>
      </c>
      <c r="AE104" s="69">
        <f t="shared" si="75"/>
        <v>0.70000000000000007</v>
      </c>
      <c r="AF104" s="69">
        <f t="shared" si="75"/>
        <v>7.0000000000000009</v>
      </c>
      <c r="AG104" s="78">
        <f t="shared" si="75"/>
        <v>200</v>
      </c>
      <c r="AH104" s="60">
        <f t="shared" si="75"/>
        <v>50</v>
      </c>
      <c r="AI104" s="60">
        <f t="shared" si="75"/>
        <v>350.00000000000006</v>
      </c>
      <c r="AJ104" s="60">
        <f t="shared" si="75"/>
        <v>10350</v>
      </c>
      <c r="AK104" s="60">
        <f t="shared" si="75"/>
        <v>289.75960829870417</v>
      </c>
      <c r="AL104" s="60">
        <f t="shared" si="75"/>
        <v>5.7951921659740835</v>
      </c>
      <c r="AM104" s="60">
        <f t="shared" ca="1" si="75"/>
        <v>-126.04566705389851</v>
      </c>
      <c r="AN104" s="60">
        <f t="shared" ca="1" si="75"/>
        <v>-126.04566705389851</v>
      </c>
      <c r="AO104" s="60">
        <f t="shared" ca="1" si="75"/>
        <v>126.04566705389851</v>
      </c>
      <c r="AP104" s="63">
        <f t="shared" si="49"/>
        <v>35</v>
      </c>
      <c r="AQ104" s="62">
        <f t="shared" si="50"/>
        <v>1.6245377082667409</v>
      </c>
      <c r="AR104" s="62">
        <f t="shared" si="51"/>
        <v>81.226885413337044</v>
      </c>
      <c r="AS104" s="62">
        <f t="shared" si="52"/>
        <v>162.45377082667409</v>
      </c>
      <c r="AT104" s="62">
        <f t="shared" si="53"/>
        <v>-81.226885413337044</v>
      </c>
      <c r="AU104" s="62">
        <f t="shared" si="54"/>
        <v>406.13442706668525</v>
      </c>
      <c r="AV104" s="62">
        <f t="shared" si="55"/>
        <v>-162.45377082667409</v>
      </c>
      <c r="AW104" s="63">
        <f t="shared" si="67"/>
        <v>243.68065624001116</v>
      </c>
      <c r="AX104" s="61" t="str">
        <f t="shared" ca="1" si="56"/>
        <v>VINTO</v>
      </c>
      <c r="AY104" s="69">
        <f t="shared" ca="1" si="68"/>
        <v>10223.954332946101</v>
      </c>
      <c r="AZ104" s="51">
        <f t="shared" si="57"/>
        <v>568.58819789335928</v>
      </c>
      <c r="BA104" s="55">
        <f t="shared" ca="1" si="58"/>
        <v>5.6715667223703262E-2</v>
      </c>
      <c r="BB104" s="55">
        <f t="shared" ca="1" si="69"/>
        <v>9.6543928130678491</v>
      </c>
      <c r="BC104" s="64">
        <f t="shared" ca="1" si="59"/>
        <v>268.92104794130734</v>
      </c>
      <c r="BE104" s="52" t="str">
        <f t="shared" ca="1" si="60"/>
        <v/>
      </c>
      <c r="BF104" s="52">
        <f t="shared" ca="1" si="61"/>
        <v>10.399999999999965</v>
      </c>
      <c r="BG104" s="52">
        <f t="shared" ca="1" si="62"/>
        <v>10.399999999999965</v>
      </c>
      <c r="BH104" s="52">
        <f t="shared" ca="1" si="63"/>
        <v>10.399999999999965</v>
      </c>
    </row>
    <row r="105" spans="19:60">
      <c r="S105" s="68">
        <f t="shared" si="74"/>
        <v>7</v>
      </c>
      <c r="T105" s="69">
        <f t="shared" si="74"/>
        <v>2</v>
      </c>
      <c r="U105" s="70">
        <f t="shared" si="76"/>
        <v>5</v>
      </c>
      <c r="V105" s="68">
        <f t="shared" ref="V105:AA120" si="77">V104</f>
        <v>2</v>
      </c>
      <c r="W105" s="70">
        <f t="shared" si="77"/>
        <v>7</v>
      </c>
      <c r="X105" s="71">
        <f t="shared" si="77"/>
        <v>0.7142857142857143</v>
      </c>
      <c r="Y105" s="71">
        <f t="shared" si="77"/>
        <v>0.5</v>
      </c>
      <c r="Z105" s="69">
        <f t="shared" si="77"/>
        <v>10000</v>
      </c>
      <c r="AA105" s="69">
        <f t="shared" ca="1" si="77"/>
        <v>10025.240391701296</v>
      </c>
      <c r="AB105" s="69">
        <f t="shared" ca="1" si="65"/>
        <v>25.240391701296176</v>
      </c>
      <c r="AC105" s="69">
        <f t="shared" ref="AC105:AC136" ca="1" si="78">AC104</f>
        <v>94.182003679935534</v>
      </c>
      <c r="AD105" s="73">
        <f t="shared" si="71"/>
        <v>10.299999999999965</v>
      </c>
      <c r="AE105" s="69">
        <f t="shared" si="75"/>
        <v>0.70000000000000007</v>
      </c>
      <c r="AF105" s="69">
        <f t="shared" si="75"/>
        <v>7.0000000000000009</v>
      </c>
      <c r="AG105" s="78">
        <f t="shared" si="75"/>
        <v>200</v>
      </c>
      <c r="AH105" s="60">
        <f t="shared" si="75"/>
        <v>50</v>
      </c>
      <c r="AI105" s="60">
        <f t="shared" si="75"/>
        <v>350.00000000000006</v>
      </c>
      <c r="AJ105" s="60">
        <f t="shared" si="75"/>
        <v>10350</v>
      </c>
      <c r="AK105" s="60">
        <f t="shared" si="75"/>
        <v>289.75960829870417</v>
      </c>
      <c r="AL105" s="60">
        <f t="shared" si="75"/>
        <v>5.7951921659740835</v>
      </c>
      <c r="AM105" s="60">
        <f t="shared" ca="1" si="75"/>
        <v>-126.04566705389851</v>
      </c>
      <c r="AN105" s="60">
        <f t="shared" ca="1" si="75"/>
        <v>-126.04566705389851</v>
      </c>
      <c r="AO105" s="60">
        <f t="shared" ca="1" si="75"/>
        <v>126.04566705389851</v>
      </c>
      <c r="AP105" s="63">
        <f t="shared" si="49"/>
        <v>35</v>
      </c>
      <c r="AQ105" s="62">
        <f t="shared" si="50"/>
        <v>1.6306011811625345</v>
      </c>
      <c r="AR105" s="62">
        <f t="shared" si="51"/>
        <v>81.530059058126724</v>
      </c>
      <c r="AS105" s="62">
        <f t="shared" si="52"/>
        <v>163.06011811625345</v>
      </c>
      <c r="AT105" s="62">
        <f t="shared" si="53"/>
        <v>-81.530059058126724</v>
      </c>
      <c r="AU105" s="62">
        <f t="shared" si="54"/>
        <v>407.65029529063361</v>
      </c>
      <c r="AV105" s="62">
        <f t="shared" si="55"/>
        <v>-163.06011811625345</v>
      </c>
      <c r="AW105" s="63">
        <f t="shared" si="67"/>
        <v>244.59017717438016</v>
      </c>
      <c r="AX105" s="61" t="str">
        <f t="shared" ca="1" si="56"/>
        <v>VINTO</v>
      </c>
      <c r="AY105" s="69">
        <f t="shared" ca="1" si="68"/>
        <v>10223.954332946101</v>
      </c>
      <c r="AZ105" s="51">
        <f t="shared" si="57"/>
        <v>570.71041340688703</v>
      </c>
      <c r="BA105" s="55">
        <f t="shared" ca="1" si="58"/>
        <v>5.6927354468159212E-2</v>
      </c>
      <c r="BB105" s="55">
        <f t="shared" ca="1" si="69"/>
        <v>9.6904271561609594</v>
      </c>
      <c r="BC105" s="64">
        <f t="shared" ca="1" si="59"/>
        <v>269.83056887567636</v>
      </c>
      <c r="BE105" s="52" t="str">
        <f t="shared" ca="1" si="60"/>
        <v/>
      </c>
      <c r="BF105" s="52">
        <f t="shared" ca="1" si="61"/>
        <v>10.299999999999965</v>
      </c>
      <c r="BG105" s="52">
        <f t="shared" ca="1" si="62"/>
        <v>10.299999999999965</v>
      </c>
      <c r="BH105" s="52">
        <f t="shared" ca="1" si="63"/>
        <v>10.299999999999965</v>
      </c>
    </row>
    <row r="106" spans="19:60">
      <c r="S106" s="68">
        <f t="shared" ref="S106:T121" si="79">S105</f>
        <v>7</v>
      </c>
      <c r="T106" s="69">
        <f t="shared" si="79"/>
        <v>2</v>
      </c>
      <c r="U106" s="70">
        <f t="shared" si="76"/>
        <v>5</v>
      </c>
      <c r="V106" s="68">
        <f t="shared" si="77"/>
        <v>2</v>
      </c>
      <c r="W106" s="70">
        <f t="shared" si="77"/>
        <v>7</v>
      </c>
      <c r="X106" s="71">
        <f t="shared" si="77"/>
        <v>0.7142857142857143</v>
      </c>
      <c r="Y106" s="71">
        <f t="shared" si="77"/>
        <v>0.5</v>
      </c>
      <c r="Z106" s="69">
        <f t="shared" si="77"/>
        <v>10000</v>
      </c>
      <c r="AA106" s="69">
        <f t="shared" ca="1" si="77"/>
        <v>10025.240391701296</v>
      </c>
      <c r="AB106" s="69">
        <f t="shared" ca="1" si="65"/>
        <v>25.240391701296176</v>
      </c>
      <c r="AC106" s="69">
        <f t="shared" ca="1" si="78"/>
        <v>94.182003679935534</v>
      </c>
      <c r="AD106" s="73">
        <f t="shared" si="71"/>
        <v>10.199999999999966</v>
      </c>
      <c r="AE106" s="69">
        <f t="shared" ref="AE106:AO121" si="80">AE105</f>
        <v>0.70000000000000007</v>
      </c>
      <c r="AF106" s="69">
        <f t="shared" si="80"/>
        <v>7.0000000000000009</v>
      </c>
      <c r="AG106" s="78">
        <f t="shared" si="80"/>
        <v>200</v>
      </c>
      <c r="AH106" s="60">
        <f t="shared" si="80"/>
        <v>50</v>
      </c>
      <c r="AI106" s="60">
        <f t="shared" si="80"/>
        <v>350.00000000000006</v>
      </c>
      <c r="AJ106" s="60">
        <f t="shared" si="80"/>
        <v>10350</v>
      </c>
      <c r="AK106" s="60">
        <f t="shared" si="80"/>
        <v>289.75960829870417</v>
      </c>
      <c r="AL106" s="60">
        <f t="shared" si="80"/>
        <v>5.7951921659740835</v>
      </c>
      <c r="AM106" s="60">
        <f t="shared" ca="1" si="80"/>
        <v>-126.04566705389851</v>
      </c>
      <c r="AN106" s="60">
        <f t="shared" ca="1" si="80"/>
        <v>-126.04566705389851</v>
      </c>
      <c r="AO106" s="60">
        <f t="shared" ca="1" si="80"/>
        <v>126.04566705389851</v>
      </c>
      <c r="AP106" s="63">
        <f t="shared" si="49"/>
        <v>35</v>
      </c>
      <c r="AQ106" s="62">
        <f t="shared" si="50"/>
        <v>1.6367835456837359</v>
      </c>
      <c r="AR106" s="62">
        <f t="shared" si="51"/>
        <v>81.839177284186789</v>
      </c>
      <c r="AS106" s="62">
        <f t="shared" si="52"/>
        <v>163.67835456837358</v>
      </c>
      <c r="AT106" s="62">
        <f t="shared" si="53"/>
        <v>-81.839177284186789</v>
      </c>
      <c r="AU106" s="62">
        <f t="shared" si="54"/>
        <v>409.19588642093396</v>
      </c>
      <c r="AV106" s="62">
        <f t="shared" si="55"/>
        <v>-163.67835456837358</v>
      </c>
      <c r="AW106" s="63">
        <f t="shared" si="67"/>
        <v>245.51753185256038</v>
      </c>
      <c r="AX106" s="61" t="str">
        <f t="shared" ca="1" si="56"/>
        <v>VINTO</v>
      </c>
      <c r="AY106" s="69">
        <f t="shared" ca="1" si="68"/>
        <v>10223.954332946101</v>
      </c>
      <c r="AZ106" s="51">
        <f t="shared" si="57"/>
        <v>572.87424098930751</v>
      </c>
      <c r="BA106" s="55">
        <f t="shared" ca="1" si="58"/>
        <v>5.7143192442898623E-2</v>
      </c>
      <c r="BB106" s="55">
        <f t="shared" ca="1" si="69"/>
        <v>9.7271680550009947</v>
      </c>
      <c r="BC106" s="64">
        <f t="shared" ca="1" si="59"/>
        <v>270.75792355385659</v>
      </c>
      <c r="BE106" s="52" t="str">
        <f t="shared" ca="1" si="60"/>
        <v/>
      </c>
      <c r="BF106" s="52">
        <f t="shared" ca="1" si="61"/>
        <v>10.199999999999966</v>
      </c>
      <c r="BG106" s="52">
        <f t="shared" ca="1" si="62"/>
        <v>10.199999999999966</v>
      </c>
      <c r="BH106" s="52">
        <f t="shared" ca="1" si="63"/>
        <v>10.199999999999966</v>
      </c>
    </row>
    <row r="107" spans="19:60">
      <c r="S107" s="68">
        <f t="shared" si="79"/>
        <v>7</v>
      </c>
      <c r="T107" s="69">
        <f t="shared" si="79"/>
        <v>2</v>
      </c>
      <c r="U107" s="70">
        <f t="shared" si="76"/>
        <v>5</v>
      </c>
      <c r="V107" s="68">
        <f t="shared" si="77"/>
        <v>2</v>
      </c>
      <c r="W107" s="70">
        <f t="shared" si="77"/>
        <v>7</v>
      </c>
      <c r="X107" s="71">
        <f t="shared" si="77"/>
        <v>0.7142857142857143</v>
      </c>
      <c r="Y107" s="71">
        <f t="shared" si="77"/>
        <v>0.5</v>
      </c>
      <c r="Z107" s="69">
        <f t="shared" si="77"/>
        <v>10000</v>
      </c>
      <c r="AA107" s="69">
        <f t="shared" ca="1" si="77"/>
        <v>10025.240391701296</v>
      </c>
      <c r="AB107" s="69">
        <f t="shared" ca="1" si="65"/>
        <v>25.240391701296176</v>
      </c>
      <c r="AC107" s="69">
        <f t="shared" ca="1" si="78"/>
        <v>94.182003679935534</v>
      </c>
      <c r="AD107" s="73">
        <f t="shared" si="71"/>
        <v>10.099999999999966</v>
      </c>
      <c r="AE107" s="69">
        <f t="shared" si="80"/>
        <v>0.70000000000000007</v>
      </c>
      <c r="AF107" s="69">
        <f t="shared" si="80"/>
        <v>7.0000000000000009</v>
      </c>
      <c r="AG107" s="78">
        <f t="shared" si="80"/>
        <v>200</v>
      </c>
      <c r="AH107" s="60">
        <f t="shared" si="80"/>
        <v>50</v>
      </c>
      <c r="AI107" s="60">
        <f t="shared" si="80"/>
        <v>350.00000000000006</v>
      </c>
      <c r="AJ107" s="60">
        <f t="shared" si="80"/>
        <v>10350</v>
      </c>
      <c r="AK107" s="60">
        <f t="shared" si="80"/>
        <v>289.75960829870417</v>
      </c>
      <c r="AL107" s="60">
        <f t="shared" si="80"/>
        <v>5.7951921659740835</v>
      </c>
      <c r="AM107" s="60">
        <f t="shared" ca="1" si="80"/>
        <v>-126.04566705389851</v>
      </c>
      <c r="AN107" s="60">
        <f t="shared" ca="1" si="80"/>
        <v>-126.04566705389851</v>
      </c>
      <c r="AO107" s="60">
        <f t="shared" ca="1" si="80"/>
        <v>126.04566705389851</v>
      </c>
      <c r="AP107" s="63">
        <f t="shared" si="49"/>
        <v>35</v>
      </c>
      <c r="AQ107" s="62">
        <f t="shared" si="50"/>
        <v>1.643088333264763</v>
      </c>
      <c r="AR107" s="62">
        <f t="shared" si="51"/>
        <v>82.154416663238152</v>
      </c>
      <c r="AS107" s="62">
        <f t="shared" si="52"/>
        <v>164.3088333264763</v>
      </c>
      <c r="AT107" s="62">
        <f t="shared" si="53"/>
        <v>-82.154416663238152</v>
      </c>
      <c r="AU107" s="62">
        <f t="shared" si="54"/>
        <v>410.77208331619079</v>
      </c>
      <c r="AV107" s="62">
        <f t="shared" si="55"/>
        <v>-164.3088333264763</v>
      </c>
      <c r="AW107" s="63">
        <f t="shared" si="67"/>
        <v>246.46324998971448</v>
      </c>
      <c r="AX107" s="61" t="str">
        <f t="shared" ca="1" si="56"/>
        <v>VINTO</v>
      </c>
      <c r="AY107" s="69">
        <f t="shared" ca="1" si="68"/>
        <v>10223.954332946101</v>
      </c>
      <c r="AZ107" s="51">
        <f t="shared" si="57"/>
        <v>575.08091664266703</v>
      </c>
      <c r="BA107" s="55">
        <f t="shared" ca="1" si="58"/>
        <v>5.7363304436939801E-2</v>
      </c>
      <c r="BB107" s="55">
        <f t="shared" ca="1" si="69"/>
        <v>9.7646364963923205</v>
      </c>
      <c r="BC107" s="64">
        <f t="shared" ca="1" si="59"/>
        <v>271.70364169101066</v>
      </c>
      <c r="BE107" s="52" t="str">
        <f t="shared" ca="1" si="60"/>
        <v/>
      </c>
      <c r="BF107" s="52">
        <f t="shared" ca="1" si="61"/>
        <v>10.099999999999966</v>
      </c>
      <c r="BG107" s="52">
        <f t="shared" ca="1" si="62"/>
        <v>10.099999999999966</v>
      </c>
      <c r="BH107" s="52">
        <f t="shared" ca="1" si="63"/>
        <v>10.099999999999966</v>
      </c>
    </row>
    <row r="108" spans="19:60">
      <c r="S108" s="68">
        <f t="shared" si="79"/>
        <v>7</v>
      </c>
      <c r="T108" s="69">
        <f t="shared" si="79"/>
        <v>2</v>
      </c>
      <c r="U108" s="70">
        <f t="shared" si="76"/>
        <v>5</v>
      </c>
      <c r="V108" s="68">
        <f t="shared" si="77"/>
        <v>2</v>
      </c>
      <c r="W108" s="70">
        <f t="shared" si="77"/>
        <v>7</v>
      </c>
      <c r="X108" s="71">
        <f t="shared" si="77"/>
        <v>0.7142857142857143</v>
      </c>
      <c r="Y108" s="71">
        <f t="shared" si="77"/>
        <v>0.5</v>
      </c>
      <c r="Z108" s="69">
        <f t="shared" si="77"/>
        <v>10000</v>
      </c>
      <c r="AA108" s="69">
        <f t="shared" ca="1" si="77"/>
        <v>10025.240391701296</v>
      </c>
      <c r="AB108" s="69">
        <f t="shared" ca="1" si="65"/>
        <v>25.240391701296176</v>
      </c>
      <c r="AC108" s="69">
        <f t="shared" ca="1" si="78"/>
        <v>94.182003679935534</v>
      </c>
      <c r="AD108" s="73">
        <f t="shared" si="71"/>
        <v>9.9999999999999662</v>
      </c>
      <c r="AE108" s="69">
        <f t="shared" si="80"/>
        <v>0.70000000000000007</v>
      </c>
      <c r="AF108" s="69">
        <f t="shared" si="80"/>
        <v>7.0000000000000009</v>
      </c>
      <c r="AG108" s="78">
        <f t="shared" si="80"/>
        <v>200</v>
      </c>
      <c r="AH108" s="60">
        <f t="shared" si="80"/>
        <v>50</v>
      </c>
      <c r="AI108" s="60">
        <f t="shared" si="80"/>
        <v>350.00000000000006</v>
      </c>
      <c r="AJ108" s="60">
        <f t="shared" si="80"/>
        <v>10350</v>
      </c>
      <c r="AK108" s="60">
        <f t="shared" si="80"/>
        <v>289.75960829870417</v>
      </c>
      <c r="AL108" s="60">
        <f t="shared" si="80"/>
        <v>5.7951921659740835</v>
      </c>
      <c r="AM108" s="60">
        <f t="shared" ca="1" si="80"/>
        <v>-126.04566705389851</v>
      </c>
      <c r="AN108" s="60">
        <f t="shared" ca="1" si="80"/>
        <v>-126.04566705389851</v>
      </c>
      <c r="AO108" s="60">
        <f t="shared" ca="1" si="80"/>
        <v>126.04566705389851</v>
      </c>
      <c r="AP108" s="63">
        <f t="shared" si="49"/>
        <v>35</v>
      </c>
      <c r="AQ108" s="62">
        <f t="shared" si="50"/>
        <v>1.6495192165974104</v>
      </c>
      <c r="AR108" s="62">
        <f t="shared" si="51"/>
        <v>82.475960829870516</v>
      </c>
      <c r="AS108" s="62">
        <f t="shared" si="52"/>
        <v>164.95192165974103</v>
      </c>
      <c r="AT108" s="62">
        <f t="shared" si="53"/>
        <v>-82.475960829870516</v>
      </c>
      <c r="AU108" s="62">
        <f t="shared" si="54"/>
        <v>412.37980414935259</v>
      </c>
      <c r="AV108" s="62">
        <f t="shared" si="55"/>
        <v>-164.95192165974103</v>
      </c>
      <c r="AW108" s="63">
        <f t="shared" si="67"/>
        <v>247.42788248961156</v>
      </c>
      <c r="AX108" s="61" t="str">
        <f t="shared" ca="1" si="56"/>
        <v>VINTO</v>
      </c>
      <c r="AY108" s="69">
        <f t="shared" ca="1" si="68"/>
        <v>10223.954332946101</v>
      </c>
      <c r="AZ108" s="51">
        <f t="shared" si="57"/>
        <v>577.33172580909365</v>
      </c>
      <c r="BA108" s="55">
        <f t="shared" ca="1" si="58"/>
        <v>5.7587818670861789E-2</v>
      </c>
      <c r="BB108" s="55">
        <f t="shared" ca="1" si="69"/>
        <v>9.8028543066114668</v>
      </c>
      <c r="BC108" s="64">
        <f t="shared" ca="1" si="59"/>
        <v>272.66827419090771</v>
      </c>
      <c r="BE108" s="52" t="str">
        <f t="shared" ca="1" si="60"/>
        <v/>
      </c>
      <c r="BF108" s="52">
        <f t="shared" ca="1" si="61"/>
        <v>9.9999999999999662</v>
      </c>
      <c r="BG108" s="52">
        <f t="shared" ca="1" si="62"/>
        <v>9.9999999999999662</v>
      </c>
      <c r="BH108" s="52">
        <f t="shared" ca="1" si="63"/>
        <v>9.9999999999999662</v>
      </c>
    </row>
    <row r="109" spans="19:60">
      <c r="S109" s="68">
        <f t="shared" si="79"/>
        <v>7</v>
      </c>
      <c r="T109" s="69">
        <f t="shared" si="79"/>
        <v>2</v>
      </c>
      <c r="U109" s="70">
        <f t="shared" si="76"/>
        <v>5</v>
      </c>
      <c r="V109" s="68">
        <f t="shared" si="77"/>
        <v>2</v>
      </c>
      <c r="W109" s="70">
        <f t="shared" si="77"/>
        <v>7</v>
      </c>
      <c r="X109" s="71">
        <f t="shared" si="77"/>
        <v>0.7142857142857143</v>
      </c>
      <c r="Y109" s="71">
        <f t="shared" si="77"/>
        <v>0.5</v>
      </c>
      <c r="Z109" s="69">
        <f t="shared" si="77"/>
        <v>10000</v>
      </c>
      <c r="AA109" s="69">
        <f t="shared" ca="1" si="77"/>
        <v>10025.240391701296</v>
      </c>
      <c r="AB109" s="69">
        <f t="shared" ca="1" si="65"/>
        <v>25.240391701296176</v>
      </c>
      <c r="AC109" s="69">
        <f t="shared" ca="1" si="78"/>
        <v>94.182003679935534</v>
      </c>
      <c r="AD109" s="73">
        <f t="shared" si="71"/>
        <v>9.8999999999999666</v>
      </c>
      <c r="AE109" s="69">
        <f t="shared" si="80"/>
        <v>0.70000000000000007</v>
      </c>
      <c r="AF109" s="69">
        <f t="shared" si="80"/>
        <v>7.0000000000000009</v>
      </c>
      <c r="AG109" s="78">
        <f t="shared" si="80"/>
        <v>200</v>
      </c>
      <c r="AH109" s="60">
        <f t="shared" si="80"/>
        <v>50</v>
      </c>
      <c r="AI109" s="60">
        <f t="shared" si="80"/>
        <v>350.00000000000006</v>
      </c>
      <c r="AJ109" s="60">
        <f t="shared" si="80"/>
        <v>10350</v>
      </c>
      <c r="AK109" s="60">
        <f t="shared" si="80"/>
        <v>289.75960829870417</v>
      </c>
      <c r="AL109" s="60">
        <f t="shared" si="80"/>
        <v>5.7951921659740835</v>
      </c>
      <c r="AM109" s="60">
        <f t="shared" ca="1" si="80"/>
        <v>-126.04566705389851</v>
      </c>
      <c r="AN109" s="60">
        <f t="shared" ca="1" si="80"/>
        <v>-126.04566705389851</v>
      </c>
      <c r="AO109" s="60">
        <f t="shared" ca="1" si="80"/>
        <v>126.04566705389851</v>
      </c>
      <c r="AP109" s="63">
        <f t="shared" si="49"/>
        <v>35</v>
      </c>
      <c r="AQ109" s="62">
        <f t="shared" si="50"/>
        <v>1.6560800167650611</v>
      </c>
      <c r="AR109" s="62">
        <f t="shared" si="51"/>
        <v>82.80400083825306</v>
      </c>
      <c r="AS109" s="62">
        <f t="shared" si="52"/>
        <v>165.60800167650612</v>
      </c>
      <c r="AT109" s="62">
        <f t="shared" si="53"/>
        <v>-82.80400083825306</v>
      </c>
      <c r="AU109" s="62">
        <f t="shared" si="54"/>
        <v>414.02000419126529</v>
      </c>
      <c r="AV109" s="62">
        <f t="shared" si="55"/>
        <v>-165.60800167650612</v>
      </c>
      <c r="AW109" s="63">
        <f t="shared" si="67"/>
        <v>248.41200251475917</v>
      </c>
      <c r="AX109" s="61" t="str">
        <f t="shared" ca="1" si="56"/>
        <v>VINTO</v>
      </c>
      <c r="AY109" s="69">
        <f t="shared" ca="1" si="68"/>
        <v>10223.954332946101</v>
      </c>
      <c r="AZ109" s="51">
        <f t="shared" si="57"/>
        <v>579.62800586777144</v>
      </c>
      <c r="BA109" s="55">
        <f t="shared" ca="1" si="58"/>
        <v>5.7816868545873125E-2</v>
      </c>
      <c r="BB109" s="55">
        <f t="shared" ca="1" si="69"/>
        <v>9.841844193804743</v>
      </c>
      <c r="BC109" s="64">
        <f t="shared" ca="1" si="59"/>
        <v>273.65239421605531</v>
      </c>
      <c r="BE109" s="52" t="str">
        <f t="shared" ca="1" si="60"/>
        <v/>
      </c>
      <c r="BF109" s="52">
        <f t="shared" ca="1" si="61"/>
        <v>9.8999999999999666</v>
      </c>
      <c r="BG109" s="52">
        <f t="shared" ca="1" si="62"/>
        <v>9.8999999999999666</v>
      </c>
      <c r="BH109" s="52">
        <f t="shared" ca="1" si="63"/>
        <v>9.8999999999999666</v>
      </c>
    </row>
    <row r="110" spans="19:60">
      <c r="S110" s="68">
        <f t="shared" si="79"/>
        <v>7</v>
      </c>
      <c r="T110" s="69">
        <f t="shared" si="79"/>
        <v>2</v>
      </c>
      <c r="U110" s="70">
        <f t="shared" si="76"/>
        <v>5</v>
      </c>
      <c r="V110" s="68">
        <f t="shared" si="77"/>
        <v>2</v>
      </c>
      <c r="W110" s="70">
        <f t="shared" si="77"/>
        <v>7</v>
      </c>
      <c r="X110" s="71">
        <f t="shared" si="77"/>
        <v>0.7142857142857143</v>
      </c>
      <c r="Y110" s="71">
        <f t="shared" si="77"/>
        <v>0.5</v>
      </c>
      <c r="Z110" s="69">
        <f t="shared" si="77"/>
        <v>10000</v>
      </c>
      <c r="AA110" s="69">
        <f t="shared" ca="1" si="77"/>
        <v>10025.240391701296</v>
      </c>
      <c r="AB110" s="69">
        <f t="shared" ca="1" si="65"/>
        <v>25.240391701296176</v>
      </c>
      <c r="AC110" s="69">
        <f t="shared" ca="1" si="78"/>
        <v>94.182003679935534</v>
      </c>
      <c r="AD110" s="73">
        <f t="shared" si="71"/>
        <v>9.799999999999967</v>
      </c>
      <c r="AE110" s="69">
        <f t="shared" si="80"/>
        <v>0.70000000000000007</v>
      </c>
      <c r="AF110" s="69">
        <f t="shared" si="80"/>
        <v>7.0000000000000009</v>
      </c>
      <c r="AG110" s="78">
        <f t="shared" si="80"/>
        <v>200</v>
      </c>
      <c r="AH110" s="60">
        <f t="shared" si="80"/>
        <v>50</v>
      </c>
      <c r="AI110" s="60">
        <f t="shared" si="80"/>
        <v>350.00000000000006</v>
      </c>
      <c r="AJ110" s="60">
        <f t="shared" si="80"/>
        <v>10350</v>
      </c>
      <c r="AK110" s="60">
        <f t="shared" si="80"/>
        <v>289.75960829870417</v>
      </c>
      <c r="AL110" s="60">
        <f t="shared" si="80"/>
        <v>5.7951921659740835</v>
      </c>
      <c r="AM110" s="60">
        <f t="shared" ca="1" si="80"/>
        <v>-126.04566705389851</v>
      </c>
      <c r="AN110" s="60">
        <f t="shared" ca="1" si="80"/>
        <v>-126.04566705389851</v>
      </c>
      <c r="AO110" s="60">
        <f t="shared" ca="1" si="80"/>
        <v>126.04566705389851</v>
      </c>
      <c r="AP110" s="63">
        <f t="shared" si="49"/>
        <v>35</v>
      </c>
      <c r="AQ110" s="62">
        <f t="shared" si="50"/>
        <v>1.6627747108136841</v>
      </c>
      <c r="AR110" s="62">
        <f t="shared" si="51"/>
        <v>83.138735540684209</v>
      </c>
      <c r="AS110" s="62">
        <f t="shared" si="52"/>
        <v>166.27747108136842</v>
      </c>
      <c r="AT110" s="62">
        <f t="shared" si="53"/>
        <v>-83.138735540684209</v>
      </c>
      <c r="AU110" s="62">
        <f t="shared" si="54"/>
        <v>415.69367770342103</v>
      </c>
      <c r="AV110" s="62">
        <f t="shared" si="55"/>
        <v>-166.27747108136842</v>
      </c>
      <c r="AW110" s="63">
        <f t="shared" si="67"/>
        <v>249.41620662205261</v>
      </c>
      <c r="AX110" s="61" t="str">
        <f t="shared" ca="1" si="56"/>
        <v>VINTO</v>
      </c>
      <c r="AY110" s="69">
        <f t="shared" ca="1" si="68"/>
        <v>10223.954332946101</v>
      </c>
      <c r="AZ110" s="51">
        <f t="shared" si="57"/>
        <v>581.97114878478942</v>
      </c>
      <c r="BA110" s="55">
        <f t="shared" ca="1" si="58"/>
        <v>5.8050592908129577E-2</v>
      </c>
      <c r="BB110" s="55">
        <f t="shared" ca="1" si="69"/>
        <v>9.8816297929815526</v>
      </c>
      <c r="BC110" s="64">
        <f t="shared" ca="1" si="59"/>
        <v>274.65659832334882</v>
      </c>
      <c r="BE110" s="52" t="str">
        <f t="shared" ca="1" si="60"/>
        <v/>
      </c>
      <c r="BF110" s="52">
        <f t="shared" ca="1" si="61"/>
        <v>9.799999999999967</v>
      </c>
      <c r="BG110" s="52">
        <f t="shared" ca="1" si="62"/>
        <v>9.799999999999967</v>
      </c>
      <c r="BH110" s="52">
        <f t="shared" ca="1" si="63"/>
        <v>9.799999999999967</v>
      </c>
    </row>
    <row r="111" spans="19:60">
      <c r="S111" s="68">
        <f t="shared" si="79"/>
        <v>7</v>
      </c>
      <c r="T111" s="69">
        <f t="shared" si="79"/>
        <v>2</v>
      </c>
      <c r="U111" s="70">
        <f t="shared" si="76"/>
        <v>5</v>
      </c>
      <c r="V111" s="68">
        <f t="shared" si="77"/>
        <v>2</v>
      </c>
      <c r="W111" s="70">
        <f t="shared" si="77"/>
        <v>7</v>
      </c>
      <c r="X111" s="71">
        <f t="shared" si="77"/>
        <v>0.7142857142857143</v>
      </c>
      <c r="Y111" s="71">
        <f t="shared" si="77"/>
        <v>0.5</v>
      </c>
      <c r="Z111" s="69">
        <f t="shared" si="77"/>
        <v>10000</v>
      </c>
      <c r="AA111" s="69">
        <f t="shared" ca="1" si="77"/>
        <v>10025.240391701296</v>
      </c>
      <c r="AB111" s="69">
        <f t="shared" ca="1" si="65"/>
        <v>25.240391701296176</v>
      </c>
      <c r="AC111" s="69">
        <f t="shared" ca="1" si="78"/>
        <v>94.182003679935534</v>
      </c>
      <c r="AD111" s="73">
        <f t="shared" si="71"/>
        <v>9.6999999999999673</v>
      </c>
      <c r="AE111" s="69">
        <f t="shared" si="80"/>
        <v>0.70000000000000007</v>
      </c>
      <c r="AF111" s="69">
        <f t="shared" si="80"/>
        <v>7.0000000000000009</v>
      </c>
      <c r="AG111" s="78">
        <f t="shared" si="80"/>
        <v>200</v>
      </c>
      <c r="AH111" s="60">
        <f t="shared" si="80"/>
        <v>50</v>
      </c>
      <c r="AI111" s="60">
        <f t="shared" si="80"/>
        <v>350.00000000000006</v>
      </c>
      <c r="AJ111" s="60">
        <f t="shared" si="80"/>
        <v>10350</v>
      </c>
      <c r="AK111" s="60">
        <f t="shared" si="80"/>
        <v>289.75960829870417</v>
      </c>
      <c r="AL111" s="60">
        <f t="shared" si="80"/>
        <v>5.7951921659740835</v>
      </c>
      <c r="AM111" s="60">
        <f t="shared" ca="1" si="80"/>
        <v>-126.04566705389851</v>
      </c>
      <c r="AN111" s="60">
        <f t="shared" ca="1" si="80"/>
        <v>-126.04566705389851</v>
      </c>
      <c r="AO111" s="60">
        <f t="shared" ca="1" si="80"/>
        <v>126.04566705389851</v>
      </c>
      <c r="AP111" s="63">
        <f t="shared" si="49"/>
        <v>35</v>
      </c>
      <c r="AQ111" s="62">
        <f t="shared" si="50"/>
        <v>1.6696074397911449</v>
      </c>
      <c r="AR111" s="62">
        <f t="shared" si="51"/>
        <v>83.480371989557241</v>
      </c>
      <c r="AS111" s="62">
        <f t="shared" si="52"/>
        <v>166.96074397911448</v>
      </c>
      <c r="AT111" s="62">
        <f t="shared" si="53"/>
        <v>-83.480371989557241</v>
      </c>
      <c r="AU111" s="62">
        <f t="shared" si="54"/>
        <v>417.40185994778619</v>
      </c>
      <c r="AV111" s="62">
        <f t="shared" si="55"/>
        <v>-166.96074397911448</v>
      </c>
      <c r="AW111" s="63">
        <f t="shared" si="67"/>
        <v>250.44111596867171</v>
      </c>
      <c r="AX111" s="61" t="str">
        <f t="shared" ca="1" si="56"/>
        <v>VINTO</v>
      </c>
      <c r="AY111" s="69">
        <f t="shared" ca="1" si="68"/>
        <v>10223.954332946101</v>
      </c>
      <c r="AZ111" s="51">
        <f t="shared" si="57"/>
        <v>584.36260392690065</v>
      </c>
      <c r="BA111" s="55">
        <f t="shared" ca="1" si="58"/>
        <v>5.8289136329401629E-2</v>
      </c>
      <c r="BB111" s="55">
        <f t="shared" ca="1" si="69"/>
        <v>9.9222357137908741</v>
      </c>
      <c r="BC111" s="64">
        <f t="shared" ca="1" si="59"/>
        <v>275.68150766996791</v>
      </c>
      <c r="BE111" s="52" t="str">
        <f t="shared" ca="1" si="60"/>
        <v/>
      </c>
      <c r="BF111" s="52">
        <f t="shared" ca="1" si="61"/>
        <v>9.6999999999999673</v>
      </c>
      <c r="BG111" s="52">
        <f t="shared" ca="1" si="62"/>
        <v>9.6999999999999673</v>
      </c>
      <c r="BH111" s="52">
        <f t="shared" ca="1" si="63"/>
        <v>9.6999999999999673</v>
      </c>
    </row>
    <row r="112" spans="19:60">
      <c r="S112" s="68">
        <f t="shared" si="79"/>
        <v>7</v>
      </c>
      <c r="T112" s="69">
        <f t="shared" si="79"/>
        <v>2</v>
      </c>
      <c r="U112" s="70">
        <f t="shared" si="76"/>
        <v>5</v>
      </c>
      <c r="V112" s="68">
        <f t="shared" si="77"/>
        <v>2</v>
      </c>
      <c r="W112" s="70">
        <f t="shared" si="77"/>
        <v>7</v>
      </c>
      <c r="X112" s="71">
        <f t="shared" si="77"/>
        <v>0.7142857142857143</v>
      </c>
      <c r="Y112" s="71">
        <f t="shared" si="77"/>
        <v>0.5</v>
      </c>
      <c r="Z112" s="69">
        <f t="shared" si="77"/>
        <v>10000</v>
      </c>
      <c r="AA112" s="69">
        <f t="shared" ca="1" si="77"/>
        <v>10025.240391701296</v>
      </c>
      <c r="AB112" s="69">
        <f t="shared" ca="1" si="65"/>
        <v>25.240391701296176</v>
      </c>
      <c r="AC112" s="69">
        <f t="shared" ca="1" si="78"/>
        <v>94.182003679935534</v>
      </c>
      <c r="AD112" s="73">
        <f t="shared" si="71"/>
        <v>9.5999999999999677</v>
      </c>
      <c r="AE112" s="69">
        <f t="shared" si="80"/>
        <v>0.70000000000000007</v>
      </c>
      <c r="AF112" s="69">
        <f t="shared" si="80"/>
        <v>7.0000000000000009</v>
      </c>
      <c r="AG112" s="78">
        <f t="shared" si="80"/>
        <v>200</v>
      </c>
      <c r="AH112" s="60">
        <f t="shared" si="80"/>
        <v>50</v>
      </c>
      <c r="AI112" s="60">
        <f t="shared" si="80"/>
        <v>350.00000000000006</v>
      </c>
      <c r="AJ112" s="60">
        <f t="shared" si="80"/>
        <v>10350</v>
      </c>
      <c r="AK112" s="60">
        <f t="shared" si="80"/>
        <v>289.75960829870417</v>
      </c>
      <c r="AL112" s="60">
        <f t="shared" si="80"/>
        <v>5.7951921659740835</v>
      </c>
      <c r="AM112" s="60">
        <f t="shared" ca="1" si="80"/>
        <v>-126.04566705389851</v>
      </c>
      <c r="AN112" s="60">
        <f t="shared" ca="1" si="80"/>
        <v>-126.04566705389851</v>
      </c>
      <c r="AO112" s="60">
        <f t="shared" ca="1" si="80"/>
        <v>126.04566705389851</v>
      </c>
      <c r="AP112" s="63">
        <f t="shared" si="49"/>
        <v>35</v>
      </c>
      <c r="AQ112" s="62">
        <f t="shared" si="50"/>
        <v>1.6765825172889692</v>
      </c>
      <c r="AR112" s="62">
        <f t="shared" si="51"/>
        <v>83.829125864448457</v>
      </c>
      <c r="AS112" s="62">
        <f t="shared" si="52"/>
        <v>167.65825172889691</v>
      </c>
      <c r="AT112" s="62">
        <f t="shared" si="53"/>
        <v>-83.829125864448457</v>
      </c>
      <c r="AU112" s="62">
        <f t="shared" si="54"/>
        <v>419.14562932224226</v>
      </c>
      <c r="AV112" s="62">
        <f t="shared" si="55"/>
        <v>-167.65825172889691</v>
      </c>
      <c r="AW112" s="63">
        <f t="shared" si="67"/>
        <v>251.48737759334534</v>
      </c>
      <c r="AX112" s="61" t="str">
        <f t="shared" ca="1" si="56"/>
        <v>VINTO</v>
      </c>
      <c r="AY112" s="69">
        <f t="shared" ca="1" si="68"/>
        <v>10223.954332946101</v>
      </c>
      <c r="AZ112" s="51">
        <f t="shared" si="57"/>
        <v>586.80388105113923</v>
      </c>
      <c r="BA112" s="55">
        <f t="shared" ca="1" si="58"/>
        <v>5.8532649405283521E-2</v>
      </c>
      <c r="BB112" s="55">
        <f t="shared" ca="1" si="69"/>
        <v>9.9636875912837226</v>
      </c>
      <c r="BC112" s="64">
        <f t="shared" ca="1" si="59"/>
        <v>276.72776929464152</v>
      </c>
      <c r="BE112" s="52" t="str">
        <f t="shared" ca="1" si="60"/>
        <v/>
      </c>
      <c r="BF112" s="52">
        <f t="shared" ca="1" si="61"/>
        <v>9.5999999999999677</v>
      </c>
      <c r="BG112" s="52">
        <f t="shared" ca="1" si="62"/>
        <v>9.5999999999999677</v>
      </c>
      <c r="BH112" s="52">
        <f t="shared" ca="1" si="63"/>
        <v>9.5999999999999677</v>
      </c>
    </row>
    <row r="113" spans="19:60">
      <c r="S113" s="68">
        <f t="shared" si="79"/>
        <v>7</v>
      </c>
      <c r="T113" s="69">
        <f t="shared" si="79"/>
        <v>2</v>
      </c>
      <c r="U113" s="70">
        <f t="shared" si="76"/>
        <v>5</v>
      </c>
      <c r="V113" s="68">
        <f t="shared" si="77"/>
        <v>2</v>
      </c>
      <c r="W113" s="70">
        <f t="shared" si="77"/>
        <v>7</v>
      </c>
      <c r="X113" s="71">
        <f t="shared" si="77"/>
        <v>0.7142857142857143</v>
      </c>
      <c r="Y113" s="71">
        <f t="shared" si="77"/>
        <v>0.5</v>
      </c>
      <c r="Z113" s="69">
        <f t="shared" si="77"/>
        <v>10000</v>
      </c>
      <c r="AA113" s="69">
        <f t="shared" ca="1" si="77"/>
        <v>10025.240391701296</v>
      </c>
      <c r="AB113" s="69">
        <f t="shared" ca="1" si="65"/>
        <v>25.240391701296176</v>
      </c>
      <c r="AC113" s="69">
        <f t="shared" ca="1" si="78"/>
        <v>94.182003679935534</v>
      </c>
      <c r="AD113" s="73">
        <f t="shared" si="71"/>
        <v>9.499999999999968</v>
      </c>
      <c r="AE113" s="69">
        <f t="shared" si="80"/>
        <v>0.70000000000000007</v>
      </c>
      <c r="AF113" s="69">
        <f t="shared" si="80"/>
        <v>7.0000000000000009</v>
      </c>
      <c r="AG113" s="78">
        <f t="shared" si="80"/>
        <v>200</v>
      </c>
      <c r="AH113" s="60">
        <f t="shared" si="80"/>
        <v>50</v>
      </c>
      <c r="AI113" s="60">
        <f t="shared" si="80"/>
        <v>350.00000000000006</v>
      </c>
      <c r="AJ113" s="60">
        <f t="shared" si="80"/>
        <v>10350</v>
      </c>
      <c r="AK113" s="60">
        <f t="shared" si="80"/>
        <v>289.75960829870417</v>
      </c>
      <c r="AL113" s="60">
        <f t="shared" si="80"/>
        <v>5.7951921659740835</v>
      </c>
      <c r="AM113" s="60">
        <f t="shared" ca="1" si="80"/>
        <v>-126.04566705389851</v>
      </c>
      <c r="AN113" s="60">
        <f t="shared" ca="1" si="80"/>
        <v>-126.04566705389851</v>
      </c>
      <c r="AO113" s="60">
        <f t="shared" ca="1" si="80"/>
        <v>126.04566705389851</v>
      </c>
      <c r="AP113" s="63">
        <f t="shared" si="49"/>
        <v>35</v>
      </c>
      <c r="AQ113" s="62">
        <f t="shared" si="50"/>
        <v>1.68370443852359</v>
      </c>
      <c r="AR113" s="62">
        <f t="shared" si="51"/>
        <v>84.185221926179494</v>
      </c>
      <c r="AS113" s="62">
        <f t="shared" si="52"/>
        <v>168.37044385235899</v>
      </c>
      <c r="AT113" s="62">
        <f t="shared" si="53"/>
        <v>-84.185221926179494</v>
      </c>
      <c r="AU113" s="62">
        <f t="shared" si="54"/>
        <v>420.92610963089749</v>
      </c>
      <c r="AV113" s="62">
        <f t="shared" si="55"/>
        <v>-168.37044385235899</v>
      </c>
      <c r="AW113" s="63">
        <f t="shared" si="67"/>
        <v>252.5556657785385</v>
      </c>
      <c r="AX113" s="61" t="str">
        <f t="shared" ca="1" si="56"/>
        <v>VINTO</v>
      </c>
      <c r="AY113" s="69">
        <f t="shared" ca="1" si="68"/>
        <v>10223.954332946101</v>
      </c>
      <c r="AZ113" s="51">
        <f t="shared" si="57"/>
        <v>589.2965534832565</v>
      </c>
      <c r="BA113" s="55">
        <f t="shared" ca="1" si="58"/>
        <v>5.8781289072236613E-2</v>
      </c>
      <c r="BB113" s="55">
        <f t="shared" ca="1" si="69"/>
        <v>10.006012139881687</v>
      </c>
      <c r="BC113" s="64">
        <f t="shared" ca="1" si="59"/>
        <v>277.79605747983464</v>
      </c>
      <c r="BE113" s="52" t="str">
        <f t="shared" ca="1" si="60"/>
        <v/>
      </c>
      <c r="BF113" s="52">
        <f t="shared" ca="1" si="61"/>
        <v>9.499999999999968</v>
      </c>
      <c r="BG113" s="52">
        <f t="shared" ca="1" si="62"/>
        <v>9.499999999999968</v>
      </c>
      <c r="BH113" s="52">
        <f t="shared" ca="1" si="63"/>
        <v>9.499999999999968</v>
      </c>
    </row>
    <row r="114" spans="19:60">
      <c r="S114" s="68">
        <f t="shared" si="79"/>
        <v>7</v>
      </c>
      <c r="T114" s="69">
        <f t="shared" si="79"/>
        <v>2</v>
      </c>
      <c r="U114" s="70">
        <f t="shared" si="76"/>
        <v>5</v>
      </c>
      <c r="V114" s="68">
        <f t="shared" si="77"/>
        <v>2</v>
      </c>
      <c r="W114" s="70">
        <f t="shared" si="77"/>
        <v>7</v>
      </c>
      <c r="X114" s="71">
        <f t="shared" si="77"/>
        <v>0.7142857142857143</v>
      </c>
      <c r="Y114" s="71">
        <f t="shared" si="77"/>
        <v>0.5</v>
      </c>
      <c r="Z114" s="69">
        <f t="shared" si="77"/>
        <v>10000</v>
      </c>
      <c r="AA114" s="69">
        <f t="shared" ca="1" si="77"/>
        <v>10025.240391701296</v>
      </c>
      <c r="AB114" s="69">
        <f t="shared" ca="1" si="65"/>
        <v>25.240391701296176</v>
      </c>
      <c r="AC114" s="69">
        <f t="shared" ca="1" si="78"/>
        <v>94.182003679935534</v>
      </c>
      <c r="AD114" s="73">
        <f t="shared" si="71"/>
        <v>9.3999999999999684</v>
      </c>
      <c r="AE114" s="69">
        <f t="shared" si="80"/>
        <v>0.70000000000000007</v>
      </c>
      <c r="AF114" s="69">
        <f t="shared" si="80"/>
        <v>7.0000000000000009</v>
      </c>
      <c r="AG114" s="78">
        <f t="shared" si="80"/>
        <v>200</v>
      </c>
      <c r="AH114" s="60">
        <f t="shared" si="80"/>
        <v>50</v>
      </c>
      <c r="AI114" s="60">
        <f t="shared" si="80"/>
        <v>350.00000000000006</v>
      </c>
      <c r="AJ114" s="60">
        <f t="shared" si="80"/>
        <v>10350</v>
      </c>
      <c r="AK114" s="60">
        <f t="shared" si="80"/>
        <v>289.75960829870417</v>
      </c>
      <c r="AL114" s="60">
        <f t="shared" si="80"/>
        <v>5.7951921659740835</v>
      </c>
      <c r="AM114" s="60">
        <f t="shared" ca="1" si="80"/>
        <v>-126.04566705389851</v>
      </c>
      <c r="AN114" s="60">
        <f t="shared" ca="1" si="80"/>
        <v>-126.04566705389851</v>
      </c>
      <c r="AO114" s="60">
        <f t="shared" ca="1" si="80"/>
        <v>126.04566705389851</v>
      </c>
      <c r="AP114" s="63">
        <f t="shared" si="49"/>
        <v>35</v>
      </c>
      <c r="AQ114" s="62">
        <f t="shared" si="50"/>
        <v>1.6909778899972454</v>
      </c>
      <c r="AR114" s="62">
        <f t="shared" si="51"/>
        <v>84.548894499862271</v>
      </c>
      <c r="AS114" s="62">
        <f t="shared" si="52"/>
        <v>169.09778899972454</v>
      </c>
      <c r="AT114" s="62">
        <f t="shared" si="53"/>
        <v>-84.548894499862271</v>
      </c>
      <c r="AU114" s="62">
        <f t="shared" si="54"/>
        <v>422.74447249931137</v>
      </c>
      <c r="AV114" s="62">
        <f t="shared" si="55"/>
        <v>-169.09778899972454</v>
      </c>
      <c r="AW114" s="63">
        <f t="shared" si="67"/>
        <v>253.64668349958683</v>
      </c>
      <c r="AX114" s="61" t="str">
        <f t="shared" ca="1" si="56"/>
        <v>VINTO</v>
      </c>
      <c r="AY114" s="69">
        <f t="shared" ca="1" si="68"/>
        <v>10223.954332946101</v>
      </c>
      <c r="AZ114" s="51">
        <f t="shared" si="57"/>
        <v>591.84226149903589</v>
      </c>
      <c r="BA114" s="55">
        <f t="shared" ca="1" si="58"/>
        <v>5.9035218944869558E-2</v>
      </c>
      <c r="BB114" s="55">
        <f t="shared" ca="1" si="69"/>
        <v>10.049237210790245</v>
      </c>
      <c r="BC114" s="64">
        <f t="shared" ca="1" si="59"/>
        <v>278.88707520088303</v>
      </c>
      <c r="BE114" s="52" t="str">
        <f t="shared" ca="1" si="60"/>
        <v/>
      </c>
      <c r="BF114" s="52">
        <f t="shared" ca="1" si="61"/>
        <v>9.3999999999999684</v>
      </c>
      <c r="BG114" s="52">
        <f t="shared" ca="1" si="62"/>
        <v>9.3999999999999684</v>
      </c>
      <c r="BH114" s="52">
        <f t="shared" ca="1" si="63"/>
        <v>9.3999999999999684</v>
      </c>
    </row>
    <row r="115" spans="19:60">
      <c r="S115" s="68">
        <f t="shared" si="79"/>
        <v>7</v>
      </c>
      <c r="T115" s="69">
        <f t="shared" si="79"/>
        <v>2</v>
      </c>
      <c r="U115" s="70">
        <f t="shared" si="76"/>
        <v>5</v>
      </c>
      <c r="V115" s="68">
        <f t="shared" si="77"/>
        <v>2</v>
      </c>
      <c r="W115" s="70">
        <f t="shared" si="77"/>
        <v>7</v>
      </c>
      <c r="X115" s="71">
        <f t="shared" si="77"/>
        <v>0.7142857142857143</v>
      </c>
      <c r="Y115" s="71">
        <f t="shared" si="77"/>
        <v>0.5</v>
      </c>
      <c r="Z115" s="69">
        <f t="shared" si="77"/>
        <v>10000</v>
      </c>
      <c r="AA115" s="69">
        <f t="shared" ca="1" si="77"/>
        <v>10025.240391701296</v>
      </c>
      <c r="AB115" s="69">
        <f t="shared" ca="1" si="65"/>
        <v>25.240391701296176</v>
      </c>
      <c r="AC115" s="69">
        <f t="shared" ca="1" si="78"/>
        <v>94.182003679935534</v>
      </c>
      <c r="AD115" s="73">
        <f t="shared" si="71"/>
        <v>9.2999999999999687</v>
      </c>
      <c r="AE115" s="69">
        <f t="shared" si="80"/>
        <v>0.70000000000000007</v>
      </c>
      <c r="AF115" s="69">
        <f t="shared" si="80"/>
        <v>7.0000000000000009</v>
      </c>
      <c r="AG115" s="78">
        <f t="shared" si="80"/>
        <v>200</v>
      </c>
      <c r="AH115" s="60">
        <f t="shared" si="80"/>
        <v>50</v>
      </c>
      <c r="AI115" s="60">
        <f t="shared" si="80"/>
        <v>350.00000000000006</v>
      </c>
      <c r="AJ115" s="60">
        <f t="shared" si="80"/>
        <v>10350</v>
      </c>
      <c r="AK115" s="60">
        <f t="shared" si="80"/>
        <v>289.75960829870417</v>
      </c>
      <c r="AL115" s="60">
        <f t="shared" si="80"/>
        <v>5.7951921659740835</v>
      </c>
      <c r="AM115" s="60">
        <f t="shared" ca="1" si="80"/>
        <v>-126.04566705389851</v>
      </c>
      <c r="AN115" s="60">
        <f t="shared" ca="1" si="80"/>
        <v>-126.04566705389851</v>
      </c>
      <c r="AO115" s="60">
        <f t="shared" ca="1" si="80"/>
        <v>126.04566705389851</v>
      </c>
      <c r="AP115" s="63">
        <f t="shared" si="49"/>
        <v>35</v>
      </c>
      <c r="AQ115" s="62">
        <f t="shared" si="50"/>
        <v>1.6984077597821619</v>
      </c>
      <c r="AR115" s="62">
        <f t="shared" si="51"/>
        <v>84.920387989108093</v>
      </c>
      <c r="AS115" s="62">
        <f t="shared" si="52"/>
        <v>169.84077597821619</v>
      </c>
      <c r="AT115" s="62">
        <f t="shared" si="53"/>
        <v>-84.920387989108093</v>
      </c>
      <c r="AU115" s="62">
        <f t="shared" si="54"/>
        <v>424.60193994554049</v>
      </c>
      <c r="AV115" s="62">
        <f t="shared" si="55"/>
        <v>-169.84077597821619</v>
      </c>
      <c r="AW115" s="63">
        <f t="shared" si="67"/>
        <v>254.76116396732431</v>
      </c>
      <c r="AX115" s="61" t="str">
        <f t="shared" ca="1" si="56"/>
        <v>VINTO</v>
      </c>
      <c r="AY115" s="69">
        <f t="shared" ca="1" si="68"/>
        <v>10223.954332946101</v>
      </c>
      <c r="AZ115" s="51">
        <f t="shared" si="57"/>
        <v>594.44271592375662</v>
      </c>
      <c r="BA115" s="55">
        <f t="shared" ca="1" si="58"/>
        <v>5.9294609674978467E-2</v>
      </c>
      <c r="BB115" s="55">
        <f t="shared" ca="1" si="69"/>
        <v>10.09339185311619</v>
      </c>
      <c r="BC115" s="64">
        <f t="shared" ca="1" si="59"/>
        <v>280.00155566862048</v>
      </c>
      <c r="BE115" s="52" t="str">
        <f t="shared" ca="1" si="60"/>
        <v/>
      </c>
      <c r="BF115" s="52">
        <f t="shared" ca="1" si="61"/>
        <v>9.2999999999999687</v>
      </c>
      <c r="BG115" s="52">
        <f t="shared" ca="1" si="62"/>
        <v>9.2999999999999687</v>
      </c>
      <c r="BH115" s="52">
        <f t="shared" ca="1" si="63"/>
        <v>9.2999999999999687</v>
      </c>
    </row>
    <row r="116" spans="19:60">
      <c r="S116" s="68">
        <f t="shared" si="79"/>
        <v>7</v>
      </c>
      <c r="T116" s="69">
        <f t="shared" si="79"/>
        <v>2</v>
      </c>
      <c r="U116" s="70">
        <f t="shared" si="76"/>
        <v>5</v>
      </c>
      <c r="V116" s="68">
        <f t="shared" si="77"/>
        <v>2</v>
      </c>
      <c r="W116" s="70">
        <f t="shared" si="77"/>
        <v>7</v>
      </c>
      <c r="X116" s="71">
        <f t="shared" si="77"/>
        <v>0.7142857142857143</v>
      </c>
      <c r="Y116" s="71">
        <f t="shared" si="77"/>
        <v>0.5</v>
      </c>
      <c r="Z116" s="69">
        <f t="shared" si="77"/>
        <v>10000</v>
      </c>
      <c r="AA116" s="69">
        <f t="shared" ca="1" si="77"/>
        <v>10025.240391701296</v>
      </c>
      <c r="AB116" s="69">
        <f t="shared" ca="1" si="65"/>
        <v>25.240391701296176</v>
      </c>
      <c r="AC116" s="69">
        <f t="shared" ca="1" si="78"/>
        <v>94.182003679935534</v>
      </c>
      <c r="AD116" s="73">
        <f t="shared" si="71"/>
        <v>9.1999999999999691</v>
      </c>
      <c r="AE116" s="69">
        <f t="shared" si="80"/>
        <v>0.70000000000000007</v>
      </c>
      <c r="AF116" s="69">
        <f t="shared" si="80"/>
        <v>7.0000000000000009</v>
      </c>
      <c r="AG116" s="78">
        <f t="shared" si="80"/>
        <v>200</v>
      </c>
      <c r="AH116" s="60">
        <f t="shared" si="80"/>
        <v>50</v>
      </c>
      <c r="AI116" s="60">
        <f t="shared" si="80"/>
        <v>350.00000000000006</v>
      </c>
      <c r="AJ116" s="60">
        <f t="shared" si="80"/>
        <v>10350</v>
      </c>
      <c r="AK116" s="60">
        <f t="shared" si="80"/>
        <v>289.75960829870417</v>
      </c>
      <c r="AL116" s="60">
        <f t="shared" si="80"/>
        <v>5.7951921659740835</v>
      </c>
      <c r="AM116" s="60">
        <f t="shared" ca="1" si="80"/>
        <v>-126.04566705389851</v>
      </c>
      <c r="AN116" s="60">
        <f t="shared" ca="1" si="80"/>
        <v>-126.04566705389851</v>
      </c>
      <c r="AO116" s="60">
        <f t="shared" ca="1" si="80"/>
        <v>126.04566705389851</v>
      </c>
      <c r="AP116" s="63">
        <f t="shared" si="49"/>
        <v>35</v>
      </c>
      <c r="AQ116" s="62">
        <f t="shared" si="50"/>
        <v>1.7059991484754462</v>
      </c>
      <c r="AR116" s="62">
        <f t="shared" si="51"/>
        <v>85.299957423772312</v>
      </c>
      <c r="AS116" s="62">
        <f t="shared" si="52"/>
        <v>170.59991484754462</v>
      </c>
      <c r="AT116" s="62">
        <f t="shared" si="53"/>
        <v>-85.299957423772312</v>
      </c>
      <c r="AU116" s="62">
        <f t="shared" si="54"/>
        <v>426.49978711886155</v>
      </c>
      <c r="AV116" s="62">
        <f t="shared" si="55"/>
        <v>-170.59991484754462</v>
      </c>
      <c r="AW116" s="63">
        <f t="shared" si="67"/>
        <v>255.89987227131692</v>
      </c>
      <c r="AX116" s="61" t="str">
        <f t="shared" ca="1" si="56"/>
        <v>VINTO</v>
      </c>
      <c r="AY116" s="69">
        <f t="shared" ca="1" si="68"/>
        <v>10223.954332946101</v>
      </c>
      <c r="AZ116" s="51">
        <f t="shared" si="57"/>
        <v>597.0997019664062</v>
      </c>
      <c r="BA116" s="55">
        <f t="shared" ca="1" si="58"/>
        <v>5.9559639334002802E-2</v>
      </c>
      <c r="BB116" s="55">
        <f t="shared" ca="1" si="69"/>
        <v>10.138506378970959</v>
      </c>
      <c r="BC116" s="64">
        <f t="shared" ca="1" si="59"/>
        <v>281.14026397261307</v>
      </c>
      <c r="BE116" s="52" t="str">
        <f t="shared" ca="1" si="60"/>
        <v/>
      </c>
      <c r="BF116" s="52">
        <f t="shared" ca="1" si="61"/>
        <v>9.1999999999999691</v>
      </c>
      <c r="BG116" s="52">
        <f t="shared" ca="1" si="62"/>
        <v>9.1999999999999691</v>
      </c>
      <c r="BH116" s="52">
        <f t="shared" ca="1" si="63"/>
        <v>9.1999999999999691</v>
      </c>
    </row>
    <row r="117" spans="19:60">
      <c r="S117" s="68">
        <f t="shared" si="79"/>
        <v>7</v>
      </c>
      <c r="T117" s="69">
        <f t="shared" si="79"/>
        <v>2</v>
      </c>
      <c r="U117" s="70">
        <f t="shared" si="76"/>
        <v>5</v>
      </c>
      <c r="V117" s="68">
        <f t="shared" si="77"/>
        <v>2</v>
      </c>
      <c r="W117" s="70">
        <f t="shared" si="77"/>
        <v>7</v>
      </c>
      <c r="X117" s="71">
        <f t="shared" si="77"/>
        <v>0.7142857142857143</v>
      </c>
      <c r="Y117" s="71">
        <f t="shared" si="77"/>
        <v>0.5</v>
      </c>
      <c r="Z117" s="69">
        <f t="shared" si="77"/>
        <v>10000</v>
      </c>
      <c r="AA117" s="69">
        <f t="shared" ca="1" si="77"/>
        <v>10025.240391701296</v>
      </c>
      <c r="AB117" s="69">
        <f t="shared" ca="1" si="65"/>
        <v>25.240391701296176</v>
      </c>
      <c r="AC117" s="69">
        <f t="shared" ca="1" si="78"/>
        <v>94.182003679935534</v>
      </c>
      <c r="AD117" s="73">
        <f t="shared" si="71"/>
        <v>9.0999999999999694</v>
      </c>
      <c r="AE117" s="69">
        <f t="shared" si="80"/>
        <v>0.70000000000000007</v>
      </c>
      <c r="AF117" s="69">
        <f t="shared" si="80"/>
        <v>7.0000000000000009</v>
      </c>
      <c r="AG117" s="78">
        <f t="shared" si="80"/>
        <v>200</v>
      </c>
      <c r="AH117" s="60">
        <f t="shared" si="80"/>
        <v>50</v>
      </c>
      <c r="AI117" s="60">
        <f t="shared" si="80"/>
        <v>350.00000000000006</v>
      </c>
      <c r="AJ117" s="60">
        <f t="shared" si="80"/>
        <v>10350</v>
      </c>
      <c r="AK117" s="60">
        <f t="shared" si="80"/>
        <v>289.75960829870417</v>
      </c>
      <c r="AL117" s="60">
        <f t="shared" si="80"/>
        <v>5.7951921659740835</v>
      </c>
      <c r="AM117" s="60">
        <f t="shared" ca="1" si="80"/>
        <v>-126.04566705389851</v>
      </c>
      <c r="AN117" s="60">
        <f t="shared" ca="1" si="80"/>
        <v>-126.04566705389851</v>
      </c>
      <c r="AO117" s="60">
        <f t="shared" ca="1" si="80"/>
        <v>126.04566705389851</v>
      </c>
      <c r="AP117" s="63">
        <f t="shared" si="49"/>
        <v>35</v>
      </c>
      <c r="AQ117" s="62">
        <f t="shared" si="50"/>
        <v>1.7137573808762752</v>
      </c>
      <c r="AR117" s="62">
        <f t="shared" si="51"/>
        <v>85.687869043813762</v>
      </c>
      <c r="AS117" s="62">
        <f t="shared" si="52"/>
        <v>171.37573808762752</v>
      </c>
      <c r="AT117" s="62">
        <f t="shared" si="53"/>
        <v>-85.687869043813762</v>
      </c>
      <c r="AU117" s="62">
        <f t="shared" si="54"/>
        <v>428.4393452190688</v>
      </c>
      <c r="AV117" s="62">
        <f t="shared" si="55"/>
        <v>-171.37573808762752</v>
      </c>
      <c r="AW117" s="63">
        <f t="shared" si="67"/>
        <v>257.06360713144124</v>
      </c>
      <c r="AX117" s="61" t="str">
        <f t="shared" ca="1" si="56"/>
        <v>VINTO</v>
      </c>
      <c r="AY117" s="69">
        <f t="shared" ca="1" si="68"/>
        <v>10223.954332946101</v>
      </c>
      <c r="AZ117" s="51">
        <f t="shared" si="57"/>
        <v>599.81508330669635</v>
      </c>
      <c r="BA117" s="55">
        <f t="shared" ca="1" si="58"/>
        <v>5.9830493820697994E-2</v>
      </c>
      <c r="BB117" s="55">
        <f t="shared" ca="1" si="69"/>
        <v>10.184612432866491</v>
      </c>
      <c r="BC117" s="64">
        <f t="shared" ca="1" si="59"/>
        <v>282.30399883273742</v>
      </c>
      <c r="BE117" s="52" t="str">
        <f t="shared" ca="1" si="60"/>
        <v/>
      </c>
      <c r="BF117" s="52">
        <f t="shared" ca="1" si="61"/>
        <v>9.0999999999999694</v>
      </c>
      <c r="BG117" s="52">
        <f t="shared" ca="1" si="62"/>
        <v>9.0999999999999694</v>
      </c>
      <c r="BH117" s="52">
        <f t="shared" ca="1" si="63"/>
        <v>9.0999999999999694</v>
      </c>
    </row>
    <row r="118" spans="19:60">
      <c r="S118" s="68">
        <f t="shared" si="79"/>
        <v>7</v>
      </c>
      <c r="T118" s="69">
        <f t="shared" si="79"/>
        <v>2</v>
      </c>
      <c r="U118" s="70">
        <f t="shared" si="76"/>
        <v>5</v>
      </c>
      <c r="V118" s="68">
        <f t="shared" si="77"/>
        <v>2</v>
      </c>
      <c r="W118" s="70">
        <f t="shared" si="77"/>
        <v>7</v>
      </c>
      <c r="X118" s="71">
        <f t="shared" si="77"/>
        <v>0.7142857142857143</v>
      </c>
      <c r="Y118" s="71">
        <f t="shared" si="77"/>
        <v>0.5</v>
      </c>
      <c r="Z118" s="69">
        <f t="shared" si="77"/>
        <v>10000</v>
      </c>
      <c r="AA118" s="69">
        <f t="shared" ca="1" si="77"/>
        <v>10025.240391701296</v>
      </c>
      <c r="AB118" s="69">
        <f t="shared" ca="1" si="65"/>
        <v>25.240391701296176</v>
      </c>
      <c r="AC118" s="69">
        <f t="shared" ca="1" si="78"/>
        <v>94.182003679935534</v>
      </c>
      <c r="AD118" s="73">
        <f t="shared" si="71"/>
        <v>8.9999999999999698</v>
      </c>
      <c r="AE118" s="69">
        <f t="shared" si="80"/>
        <v>0.70000000000000007</v>
      </c>
      <c r="AF118" s="69">
        <f t="shared" si="80"/>
        <v>7.0000000000000009</v>
      </c>
      <c r="AG118" s="78">
        <f t="shared" si="80"/>
        <v>200</v>
      </c>
      <c r="AH118" s="60">
        <f t="shared" si="80"/>
        <v>50</v>
      </c>
      <c r="AI118" s="60">
        <f t="shared" si="80"/>
        <v>350.00000000000006</v>
      </c>
      <c r="AJ118" s="60">
        <f t="shared" si="80"/>
        <v>10350</v>
      </c>
      <c r="AK118" s="60">
        <f t="shared" si="80"/>
        <v>289.75960829870417</v>
      </c>
      <c r="AL118" s="60">
        <f t="shared" si="80"/>
        <v>5.7951921659740835</v>
      </c>
      <c r="AM118" s="60">
        <f t="shared" ca="1" si="80"/>
        <v>-126.04566705389851</v>
      </c>
      <c r="AN118" s="60">
        <f t="shared" ca="1" si="80"/>
        <v>-126.04566705389851</v>
      </c>
      <c r="AO118" s="60">
        <f t="shared" ca="1" si="80"/>
        <v>126.04566705389851</v>
      </c>
      <c r="AP118" s="63">
        <f t="shared" si="49"/>
        <v>35</v>
      </c>
      <c r="AQ118" s="62">
        <f t="shared" si="50"/>
        <v>1.7216880184415673</v>
      </c>
      <c r="AR118" s="62">
        <f t="shared" si="51"/>
        <v>86.084400922078359</v>
      </c>
      <c r="AS118" s="62">
        <f t="shared" si="52"/>
        <v>172.16880184415672</v>
      </c>
      <c r="AT118" s="62">
        <f t="shared" si="53"/>
        <v>-86.084400922078359</v>
      </c>
      <c r="AU118" s="62">
        <f t="shared" si="54"/>
        <v>430.42200461039181</v>
      </c>
      <c r="AV118" s="62">
        <f t="shared" si="55"/>
        <v>-172.16880184415672</v>
      </c>
      <c r="AW118" s="63">
        <f t="shared" si="67"/>
        <v>258.25320276623506</v>
      </c>
      <c r="AX118" s="61" t="str">
        <f t="shared" ca="1" si="56"/>
        <v>VINTO</v>
      </c>
      <c r="AY118" s="69">
        <f t="shared" ca="1" si="68"/>
        <v>10223.954332946101</v>
      </c>
      <c r="AZ118" s="51">
        <f t="shared" si="57"/>
        <v>602.59080645454856</v>
      </c>
      <c r="BA118" s="55">
        <f t="shared" ca="1" si="58"/>
        <v>6.0107367295986418E-2</v>
      </c>
      <c r="BB118" s="55">
        <f t="shared" ca="1" si="69"/>
        <v>10.231743065737483</v>
      </c>
      <c r="BC118" s="64">
        <f t="shared" ca="1" si="59"/>
        <v>283.49359446753124</v>
      </c>
      <c r="BE118" s="52" t="str">
        <f t="shared" ca="1" si="60"/>
        <v/>
      </c>
      <c r="BF118" s="52">
        <f t="shared" ca="1" si="61"/>
        <v>8.9999999999999698</v>
      </c>
      <c r="BG118" s="52">
        <f t="shared" ca="1" si="62"/>
        <v>8.9999999999999698</v>
      </c>
      <c r="BH118" s="52">
        <f t="shared" ca="1" si="63"/>
        <v>8.9999999999999698</v>
      </c>
    </row>
    <row r="119" spans="19:60">
      <c r="S119" s="68">
        <f t="shared" si="79"/>
        <v>7</v>
      </c>
      <c r="T119" s="69">
        <f t="shared" si="79"/>
        <v>2</v>
      </c>
      <c r="U119" s="70">
        <f t="shared" si="76"/>
        <v>5</v>
      </c>
      <c r="V119" s="68">
        <f t="shared" si="77"/>
        <v>2</v>
      </c>
      <c r="W119" s="70">
        <f t="shared" si="77"/>
        <v>7</v>
      </c>
      <c r="X119" s="71">
        <f t="shared" si="77"/>
        <v>0.7142857142857143</v>
      </c>
      <c r="Y119" s="71">
        <f t="shared" si="77"/>
        <v>0.5</v>
      </c>
      <c r="Z119" s="69">
        <f t="shared" si="77"/>
        <v>10000</v>
      </c>
      <c r="AA119" s="69">
        <f t="shared" ca="1" si="77"/>
        <v>10025.240391701296</v>
      </c>
      <c r="AB119" s="69">
        <f t="shared" ca="1" si="65"/>
        <v>25.240391701296176</v>
      </c>
      <c r="AC119" s="69">
        <f t="shared" ca="1" si="78"/>
        <v>94.182003679935534</v>
      </c>
      <c r="AD119" s="73">
        <f t="shared" si="71"/>
        <v>8.8999999999999702</v>
      </c>
      <c r="AE119" s="69">
        <f t="shared" si="80"/>
        <v>0.70000000000000007</v>
      </c>
      <c r="AF119" s="69">
        <f t="shared" si="80"/>
        <v>7.0000000000000009</v>
      </c>
      <c r="AG119" s="78">
        <f t="shared" si="80"/>
        <v>200</v>
      </c>
      <c r="AH119" s="60">
        <f t="shared" si="80"/>
        <v>50</v>
      </c>
      <c r="AI119" s="60">
        <f t="shared" si="80"/>
        <v>350.00000000000006</v>
      </c>
      <c r="AJ119" s="60">
        <f t="shared" si="80"/>
        <v>10350</v>
      </c>
      <c r="AK119" s="60">
        <f t="shared" si="80"/>
        <v>289.75960829870417</v>
      </c>
      <c r="AL119" s="60">
        <f t="shared" si="80"/>
        <v>5.7951921659740835</v>
      </c>
      <c r="AM119" s="60">
        <f t="shared" ca="1" si="80"/>
        <v>-126.04566705389851</v>
      </c>
      <c r="AN119" s="60">
        <f t="shared" ca="1" si="80"/>
        <v>-126.04566705389851</v>
      </c>
      <c r="AO119" s="60">
        <f t="shared" ca="1" si="80"/>
        <v>126.04566705389851</v>
      </c>
      <c r="AP119" s="63">
        <f t="shared" si="49"/>
        <v>35</v>
      </c>
      <c r="AQ119" s="62">
        <f t="shared" si="50"/>
        <v>1.7297968725813602</v>
      </c>
      <c r="AR119" s="62">
        <f t="shared" si="51"/>
        <v>86.489843629068005</v>
      </c>
      <c r="AS119" s="62">
        <f t="shared" si="52"/>
        <v>172.97968725813601</v>
      </c>
      <c r="AT119" s="62">
        <f t="shared" si="53"/>
        <v>-86.489843629068005</v>
      </c>
      <c r="AU119" s="62">
        <f t="shared" si="54"/>
        <v>432.44921814534001</v>
      </c>
      <c r="AV119" s="62">
        <f t="shared" si="55"/>
        <v>-172.97968725813601</v>
      </c>
      <c r="AW119" s="63">
        <f t="shared" si="67"/>
        <v>259.46953088720397</v>
      </c>
      <c r="AX119" s="61" t="str">
        <f t="shared" ca="1" si="56"/>
        <v>VINTO</v>
      </c>
      <c r="AY119" s="69">
        <f t="shared" ca="1" si="68"/>
        <v>10223.954332946101</v>
      </c>
      <c r="AZ119" s="51">
        <f t="shared" si="57"/>
        <v>605.42890540347605</v>
      </c>
      <c r="BA119" s="55">
        <f t="shared" ca="1" si="58"/>
        <v>6.0390462647124013E-2</v>
      </c>
      <c r="BB119" s="55">
        <f t="shared" ca="1" si="69"/>
        <v>10.279932813953888</v>
      </c>
      <c r="BC119" s="64">
        <f t="shared" ca="1" si="59"/>
        <v>284.70992258850015</v>
      </c>
      <c r="BE119" s="52" t="str">
        <f t="shared" ca="1" si="60"/>
        <v/>
      </c>
      <c r="BF119" s="52">
        <f t="shared" ca="1" si="61"/>
        <v>8.8999999999999702</v>
      </c>
      <c r="BG119" s="52">
        <f t="shared" ca="1" si="62"/>
        <v>8.8999999999999702</v>
      </c>
      <c r="BH119" s="52">
        <f t="shared" ca="1" si="63"/>
        <v>8.8999999999999702</v>
      </c>
    </row>
    <row r="120" spans="19:60">
      <c r="S120" s="68">
        <f t="shared" si="79"/>
        <v>7</v>
      </c>
      <c r="T120" s="69">
        <f t="shared" si="79"/>
        <v>2</v>
      </c>
      <c r="U120" s="70">
        <f t="shared" si="76"/>
        <v>5</v>
      </c>
      <c r="V120" s="68">
        <f t="shared" si="77"/>
        <v>2</v>
      </c>
      <c r="W120" s="70">
        <f t="shared" si="77"/>
        <v>7</v>
      </c>
      <c r="X120" s="71">
        <f t="shared" si="77"/>
        <v>0.7142857142857143</v>
      </c>
      <c r="Y120" s="71">
        <f t="shared" si="77"/>
        <v>0.5</v>
      </c>
      <c r="Z120" s="69">
        <f t="shared" si="77"/>
        <v>10000</v>
      </c>
      <c r="AA120" s="69">
        <f t="shared" ca="1" si="77"/>
        <v>10025.240391701296</v>
      </c>
      <c r="AB120" s="69">
        <f t="shared" ca="1" si="65"/>
        <v>25.240391701296176</v>
      </c>
      <c r="AC120" s="69">
        <f t="shared" ca="1" si="78"/>
        <v>94.182003679935534</v>
      </c>
      <c r="AD120" s="73">
        <f t="shared" si="71"/>
        <v>8.7999999999999705</v>
      </c>
      <c r="AE120" s="69">
        <f t="shared" si="80"/>
        <v>0.70000000000000007</v>
      </c>
      <c r="AF120" s="69">
        <f t="shared" si="80"/>
        <v>7.0000000000000009</v>
      </c>
      <c r="AG120" s="78">
        <f t="shared" si="80"/>
        <v>200</v>
      </c>
      <c r="AH120" s="60">
        <f t="shared" si="80"/>
        <v>50</v>
      </c>
      <c r="AI120" s="60">
        <f t="shared" si="80"/>
        <v>350.00000000000006</v>
      </c>
      <c r="AJ120" s="60">
        <f t="shared" si="80"/>
        <v>10350</v>
      </c>
      <c r="AK120" s="60">
        <f t="shared" si="80"/>
        <v>289.75960829870417</v>
      </c>
      <c r="AL120" s="60">
        <f t="shared" si="80"/>
        <v>5.7951921659740835</v>
      </c>
      <c r="AM120" s="60">
        <f t="shared" ca="1" si="80"/>
        <v>-126.04566705389851</v>
      </c>
      <c r="AN120" s="60">
        <f t="shared" ca="1" si="80"/>
        <v>-126.04566705389851</v>
      </c>
      <c r="AO120" s="60">
        <f t="shared" ca="1" si="80"/>
        <v>126.04566705389851</v>
      </c>
      <c r="AP120" s="63">
        <f t="shared" si="49"/>
        <v>35</v>
      </c>
      <c r="AQ120" s="62">
        <f t="shared" si="50"/>
        <v>1.7380900188606938</v>
      </c>
      <c r="AR120" s="62">
        <f t="shared" si="51"/>
        <v>86.904500943034691</v>
      </c>
      <c r="AS120" s="62">
        <f t="shared" si="52"/>
        <v>173.80900188606938</v>
      </c>
      <c r="AT120" s="62">
        <f t="shared" si="53"/>
        <v>-86.904500943034691</v>
      </c>
      <c r="AU120" s="62">
        <f t="shared" si="54"/>
        <v>434.52250471517345</v>
      </c>
      <c r="AV120" s="62">
        <f t="shared" si="55"/>
        <v>-173.80900188606938</v>
      </c>
      <c r="AW120" s="63">
        <f t="shared" si="67"/>
        <v>260.71350282910407</v>
      </c>
      <c r="AX120" s="61" t="str">
        <f t="shared" ca="1" si="56"/>
        <v>VINTO</v>
      </c>
      <c r="AY120" s="69">
        <f t="shared" ca="1" si="68"/>
        <v>10223.954332946101</v>
      </c>
      <c r="AZ120" s="51">
        <f t="shared" si="57"/>
        <v>608.33150660124284</v>
      </c>
      <c r="BA120" s="55">
        <f t="shared" ca="1" si="58"/>
        <v>6.0679991983514744E-2</v>
      </c>
      <c r="BB120" s="55">
        <f t="shared" ca="1" si="69"/>
        <v>10.32921778372067</v>
      </c>
      <c r="BC120" s="64">
        <f t="shared" ca="1" si="59"/>
        <v>285.95389453040025</v>
      </c>
      <c r="BE120" s="52" t="str">
        <f t="shared" ca="1" si="60"/>
        <v/>
      </c>
      <c r="BF120" s="52">
        <f t="shared" ca="1" si="61"/>
        <v>8.7999999999999705</v>
      </c>
      <c r="BG120" s="52">
        <f t="shared" ca="1" si="62"/>
        <v>8.7999999999999705</v>
      </c>
      <c r="BH120" s="52">
        <f t="shared" ca="1" si="63"/>
        <v>8.7999999999999705</v>
      </c>
    </row>
    <row r="121" spans="19:60">
      <c r="S121" s="68">
        <f t="shared" si="79"/>
        <v>7</v>
      </c>
      <c r="T121" s="69">
        <f t="shared" si="79"/>
        <v>2</v>
      </c>
      <c r="U121" s="70">
        <f t="shared" si="76"/>
        <v>5</v>
      </c>
      <c r="V121" s="68">
        <f t="shared" ref="V121:AA136" si="81">V120</f>
        <v>2</v>
      </c>
      <c r="W121" s="70">
        <f t="shared" si="81"/>
        <v>7</v>
      </c>
      <c r="X121" s="71">
        <f t="shared" si="81"/>
        <v>0.7142857142857143</v>
      </c>
      <c r="Y121" s="71">
        <f t="shared" si="81"/>
        <v>0.5</v>
      </c>
      <c r="Z121" s="69">
        <f t="shared" si="81"/>
        <v>10000</v>
      </c>
      <c r="AA121" s="69">
        <f t="shared" ca="1" si="81"/>
        <v>10025.240391701296</v>
      </c>
      <c r="AB121" s="69">
        <f t="shared" ca="1" si="65"/>
        <v>25.240391701296176</v>
      </c>
      <c r="AC121" s="69">
        <f t="shared" ca="1" si="78"/>
        <v>94.182003679935534</v>
      </c>
      <c r="AD121" s="73">
        <f t="shared" si="71"/>
        <v>8.6999999999999709</v>
      </c>
      <c r="AE121" s="69">
        <f t="shared" si="80"/>
        <v>0.70000000000000007</v>
      </c>
      <c r="AF121" s="69">
        <f t="shared" si="80"/>
        <v>7.0000000000000009</v>
      </c>
      <c r="AG121" s="78">
        <f t="shared" si="80"/>
        <v>200</v>
      </c>
      <c r="AH121" s="60">
        <f t="shared" si="80"/>
        <v>50</v>
      </c>
      <c r="AI121" s="60">
        <f t="shared" si="80"/>
        <v>350.00000000000006</v>
      </c>
      <c r="AJ121" s="60">
        <f t="shared" si="80"/>
        <v>10350</v>
      </c>
      <c r="AK121" s="60">
        <f t="shared" si="80"/>
        <v>289.75960829870417</v>
      </c>
      <c r="AL121" s="60">
        <f t="shared" si="80"/>
        <v>5.7951921659740835</v>
      </c>
      <c r="AM121" s="60">
        <f t="shared" ca="1" si="80"/>
        <v>-126.04566705389851</v>
      </c>
      <c r="AN121" s="60">
        <f t="shared" ca="1" si="80"/>
        <v>-126.04566705389851</v>
      </c>
      <c r="AO121" s="60">
        <f t="shared" ca="1" si="80"/>
        <v>126.04566705389851</v>
      </c>
      <c r="AP121" s="63">
        <f t="shared" si="49"/>
        <v>35</v>
      </c>
      <c r="AQ121" s="62">
        <f t="shared" si="50"/>
        <v>1.7465738121809316</v>
      </c>
      <c r="AR121" s="62">
        <f t="shared" si="51"/>
        <v>87.328690609046575</v>
      </c>
      <c r="AS121" s="62">
        <f t="shared" si="52"/>
        <v>174.65738121809315</v>
      </c>
      <c r="AT121" s="62">
        <f t="shared" si="53"/>
        <v>-87.328690609046575</v>
      </c>
      <c r="AU121" s="62">
        <f t="shared" si="54"/>
        <v>436.64345304523289</v>
      </c>
      <c r="AV121" s="62">
        <f t="shared" si="55"/>
        <v>-174.65738121809315</v>
      </c>
      <c r="AW121" s="63">
        <f t="shared" si="67"/>
        <v>261.98607182713977</v>
      </c>
      <c r="AX121" s="61" t="str">
        <f t="shared" ca="1" si="56"/>
        <v>VINTO</v>
      </c>
      <c r="AY121" s="69">
        <f t="shared" ca="1" si="68"/>
        <v>10223.954332946101</v>
      </c>
      <c r="AZ121" s="51">
        <f t="shared" si="57"/>
        <v>611.30083426332601</v>
      </c>
      <c r="BA121" s="55">
        <f t="shared" ca="1" si="58"/>
        <v>6.0976177166719041E-2</v>
      </c>
      <c r="BB121" s="55">
        <f t="shared" ca="1" si="69"/>
        <v>10.379635741298181</v>
      </c>
      <c r="BC121" s="64">
        <f t="shared" ca="1" si="59"/>
        <v>287.22646352843594</v>
      </c>
      <c r="BE121" s="52" t="str">
        <f t="shared" ca="1" si="60"/>
        <v/>
      </c>
      <c r="BF121" s="52">
        <f t="shared" ca="1" si="61"/>
        <v>8.6999999999999709</v>
      </c>
      <c r="BG121" s="52">
        <f t="shared" ca="1" si="62"/>
        <v>8.6999999999999709</v>
      </c>
      <c r="BH121" s="52">
        <f t="shared" ca="1" si="63"/>
        <v>8.6999999999999709</v>
      </c>
    </row>
    <row r="122" spans="19:60">
      <c r="S122" s="68">
        <f t="shared" ref="S122:T137" si="82">S121</f>
        <v>7</v>
      </c>
      <c r="T122" s="69">
        <f t="shared" si="82"/>
        <v>2</v>
      </c>
      <c r="U122" s="70">
        <f t="shared" si="76"/>
        <v>5</v>
      </c>
      <c r="V122" s="68">
        <f t="shared" si="81"/>
        <v>2</v>
      </c>
      <c r="W122" s="70">
        <f t="shared" si="81"/>
        <v>7</v>
      </c>
      <c r="X122" s="71">
        <f t="shared" si="81"/>
        <v>0.7142857142857143</v>
      </c>
      <c r="Y122" s="71">
        <f t="shared" si="81"/>
        <v>0.5</v>
      </c>
      <c r="Z122" s="69">
        <f t="shared" si="81"/>
        <v>10000</v>
      </c>
      <c r="AA122" s="69">
        <f t="shared" ca="1" si="81"/>
        <v>10025.240391701296</v>
      </c>
      <c r="AB122" s="69">
        <f t="shared" ca="1" si="65"/>
        <v>25.240391701296176</v>
      </c>
      <c r="AC122" s="69">
        <f t="shared" ca="1" si="78"/>
        <v>94.182003679935534</v>
      </c>
      <c r="AD122" s="73">
        <f t="shared" si="71"/>
        <v>8.5999999999999712</v>
      </c>
      <c r="AE122" s="69">
        <f t="shared" ref="AE122:AO137" si="83">AE121</f>
        <v>0.70000000000000007</v>
      </c>
      <c r="AF122" s="69">
        <f t="shared" si="83"/>
        <v>7.0000000000000009</v>
      </c>
      <c r="AG122" s="78">
        <f t="shared" si="83"/>
        <v>200</v>
      </c>
      <c r="AH122" s="60">
        <f t="shared" si="83"/>
        <v>50</v>
      </c>
      <c r="AI122" s="60">
        <f t="shared" si="83"/>
        <v>350.00000000000006</v>
      </c>
      <c r="AJ122" s="60">
        <f t="shared" si="83"/>
        <v>10350</v>
      </c>
      <c r="AK122" s="60">
        <f t="shared" si="83"/>
        <v>289.75960829870417</v>
      </c>
      <c r="AL122" s="60">
        <f t="shared" si="83"/>
        <v>5.7951921659740835</v>
      </c>
      <c r="AM122" s="60">
        <f t="shared" ca="1" si="83"/>
        <v>-126.04566705389851</v>
      </c>
      <c r="AN122" s="60">
        <f t="shared" ca="1" si="83"/>
        <v>-126.04566705389851</v>
      </c>
      <c r="AO122" s="60">
        <f t="shared" ca="1" si="83"/>
        <v>126.04566705389851</v>
      </c>
      <c r="AP122" s="63">
        <f t="shared" si="49"/>
        <v>35</v>
      </c>
      <c r="AQ122" s="62">
        <f t="shared" si="50"/>
        <v>1.7552549030202447</v>
      </c>
      <c r="AR122" s="62">
        <f t="shared" si="51"/>
        <v>87.76274515101224</v>
      </c>
      <c r="AS122" s="62">
        <f t="shared" si="52"/>
        <v>175.52549030202448</v>
      </c>
      <c r="AT122" s="62">
        <f t="shared" si="53"/>
        <v>-87.76274515101224</v>
      </c>
      <c r="AU122" s="62">
        <f t="shared" si="54"/>
        <v>438.81372575506123</v>
      </c>
      <c r="AV122" s="62">
        <f t="shared" si="55"/>
        <v>-175.52549030202448</v>
      </c>
      <c r="AW122" s="63">
        <f t="shared" si="67"/>
        <v>263.28823545303675</v>
      </c>
      <c r="AX122" s="61" t="str">
        <f t="shared" ca="1" si="56"/>
        <v>VINTO</v>
      </c>
      <c r="AY122" s="69">
        <f t="shared" ca="1" si="68"/>
        <v>10223.954332946101</v>
      </c>
      <c r="AZ122" s="51">
        <f t="shared" si="57"/>
        <v>614.33921605708565</v>
      </c>
      <c r="BA122" s="55">
        <f t="shared" ca="1" si="58"/>
        <v>6.1279250377439726E-2</v>
      </c>
      <c r="BB122" s="55">
        <f t="shared" ca="1" si="69"/>
        <v>10.431226209517028</v>
      </c>
      <c r="BC122" s="64">
        <f t="shared" ca="1" si="59"/>
        <v>288.52862715433292</v>
      </c>
      <c r="BE122" s="52" t="str">
        <f t="shared" ca="1" si="60"/>
        <v/>
      </c>
      <c r="BF122" s="52">
        <f t="shared" ca="1" si="61"/>
        <v>8.5999999999999712</v>
      </c>
      <c r="BG122" s="52">
        <f t="shared" ca="1" si="62"/>
        <v>8.5999999999999712</v>
      </c>
      <c r="BH122" s="52">
        <f t="shared" ca="1" si="63"/>
        <v>8.5999999999999712</v>
      </c>
    </row>
    <row r="123" spans="19:60">
      <c r="S123" s="68">
        <f t="shared" si="82"/>
        <v>7</v>
      </c>
      <c r="T123" s="69">
        <f t="shared" si="82"/>
        <v>2</v>
      </c>
      <c r="U123" s="70">
        <f t="shared" si="76"/>
        <v>5</v>
      </c>
      <c r="V123" s="68">
        <f t="shared" si="81"/>
        <v>2</v>
      </c>
      <c r="W123" s="70">
        <f t="shared" si="81"/>
        <v>7</v>
      </c>
      <c r="X123" s="71">
        <f t="shared" si="81"/>
        <v>0.7142857142857143</v>
      </c>
      <c r="Y123" s="71">
        <f t="shared" si="81"/>
        <v>0.5</v>
      </c>
      <c r="Z123" s="69">
        <f t="shared" si="81"/>
        <v>10000</v>
      </c>
      <c r="AA123" s="69">
        <f t="shared" ca="1" si="81"/>
        <v>10025.240391701296</v>
      </c>
      <c r="AB123" s="69">
        <f t="shared" ca="1" si="65"/>
        <v>25.240391701296176</v>
      </c>
      <c r="AC123" s="69">
        <f t="shared" ca="1" si="78"/>
        <v>94.182003679935534</v>
      </c>
      <c r="AD123" s="73">
        <f t="shared" si="71"/>
        <v>8.4999999999999716</v>
      </c>
      <c r="AE123" s="69">
        <f t="shared" si="83"/>
        <v>0.70000000000000007</v>
      </c>
      <c r="AF123" s="69">
        <f t="shared" si="83"/>
        <v>7.0000000000000009</v>
      </c>
      <c r="AG123" s="78">
        <f t="shared" si="83"/>
        <v>200</v>
      </c>
      <c r="AH123" s="60">
        <f t="shared" si="83"/>
        <v>50</v>
      </c>
      <c r="AI123" s="60">
        <f t="shared" si="83"/>
        <v>350.00000000000006</v>
      </c>
      <c r="AJ123" s="60">
        <f t="shared" si="83"/>
        <v>10350</v>
      </c>
      <c r="AK123" s="60">
        <f t="shared" si="83"/>
        <v>289.75960829870417</v>
      </c>
      <c r="AL123" s="60">
        <f t="shared" si="83"/>
        <v>5.7951921659740835</v>
      </c>
      <c r="AM123" s="60">
        <f t="shared" ca="1" si="83"/>
        <v>-126.04566705389851</v>
      </c>
      <c r="AN123" s="60">
        <f t="shared" ca="1" si="83"/>
        <v>-126.04566705389851</v>
      </c>
      <c r="AO123" s="60">
        <f t="shared" ca="1" si="83"/>
        <v>126.04566705389851</v>
      </c>
      <c r="AP123" s="63">
        <f t="shared" si="49"/>
        <v>35</v>
      </c>
      <c r="AQ123" s="62">
        <f t="shared" si="50"/>
        <v>1.764140254820483</v>
      </c>
      <c r="AR123" s="62">
        <f t="shared" si="51"/>
        <v>88.207012741024144</v>
      </c>
      <c r="AS123" s="62">
        <f t="shared" si="52"/>
        <v>176.41402548204829</v>
      </c>
      <c r="AT123" s="62">
        <f t="shared" si="53"/>
        <v>-88.207012741024144</v>
      </c>
      <c r="AU123" s="62">
        <f t="shared" si="54"/>
        <v>441.03506370512071</v>
      </c>
      <c r="AV123" s="62">
        <f t="shared" si="55"/>
        <v>-176.41402548204829</v>
      </c>
      <c r="AW123" s="63">
        <f t="shared" si="67"/>
        <v>264.62103822307245</v>
      </c>
      <c r="AX123" s="61" t="str">
        <f t="shared" ca="1" si="56"/>
        <v>VINTO</v>
      </c>
      <c r="AY123" s="69">
        <f t="shared" ca="1" si="68"/>
        <v>10223.954332946101</v>
      </c>
      <c r="AZ123" s="51">
        <f t="shared" si="57"/>
        <v>617.44908918716897</v>
      </c>
      <c r="BA123" s="55">
        <f t="shared" ca="1" si="58"/>
        <v>6.1589454722530308E-2</v>
      </c>
      <c r="BB123" s="55">
        <f t="shared" ca="1" si="69"/>
        <v>10.484030571105729</v>
      </c>
      <c r="BC123" s="64">
        <f t="shared" ca="1" si="59"/>
        <v>289.86142992436862</v>
      </c>
      <c r="BE123" s="52" t="str">
        <f t="shared" ca="1" si="60"/>
        <v/>
      </c>
      <c r="BF123" s="52">
        <f t="shared" ca="1" si="61"/>
        <v>8.4999999999999716</v>
      </c>
      <c r="BG123" s="52">
        <f t="shared" ca="1" si="62"/>
        <v>8.4999999999999716</v>
      </c>
      <c r="BH123" s="52">
        <f t="shared" ca="1" si="63"/>
        <v>8.4999999999999716</v>
      </c>
    </row>
    <row r="124" spans="19:60">
      <c r="S124" s="68">
        <f t="shared" si="82"/>
        <v>7</v>
      </c>
      <c r="T124" s="69">
        <f t="shared" si="82"/>
        <v>2</v>
      </c>
      <c r="U124" s="70">
        <f t="shared" si="76"/>
        <v>5</v>
      </c>
      <c r="V124" s="68">
        <f t="shared" si="81"/>
        <v>2</v>
      </c>
      <c r="W124" s="70">
        <f t="shared" si="81"/>
        <v>7</v>
      </c>
      <c r="X124" s="71">
        <f t="shared" si="81"/>
        <v>0.7142857142857143</v>
      </c>
      <c r="Y124" s="71">
        <f t="shared" si="81"/>
        <v>0.5</v>
      </c>
      <c r="Z124" s="69">
        <f t="shared" si="81"/>
        <v>10000</v>
      </c>
      <c r="AA124" s="69">
        <f t="shared" ca="1" si="81"/>
        <v>10025.240391701296</v>
      </c>
      <c r="AB124" s="69">
        <f t="shared" ca="1" si="65"/>
        <v>25.240391701296176</v>
      </c>
      <c r="AC124" s="69">
        <f t="shared" ca="1" si="78"/>
        <v>94.182003679935534</v>
      </c>
      <c r="AD124" s="73">
        <f t="shared" si="71"/>
        <v>8.3999999999999719</v>
      </c>
      <c r="AE124" s="69">
        <f t="shared" si="83"/>
        <v>0.70000000000000007</v>
      </c>
      <c r="AF124" s="69">
        <f t="shared" si="83"/>
        <v>7.0000000000000009</v>
      </c>
      <c r="AG124" s="78">
        <f t="shared" si="83"/>
        <v>200</v>
      </c>
      <c r="AH124" s="60">
        <f t="shared" si="83"/>
        <v>50</v>
      </c>
      <c r="AI124" s="60">
        <f t="shared" si="83"/>
        <v>350.00000000000006</v>
      </c>
      <c r="AJ124" s="60">
        <f t="shared" si="83"/>
        <v>10350</v>
      </c>
      <c r="AK124" s="60">
        <f t="shared" si="83"/>
        <v>289.75960829870417</v>
      </c>
      <c r="AL124" s="60">
        <f t="shared" si="83"/>
        <v>5.7951921659740835</v>
      </c>
      <c r="AM124" s="60">
        <f t="shared" ca="1" si="83"/>
        <v>-126.04566705389851</v>
      </c>
      <c r="AN124" s="60">
        <f t="shared" ca="1" si="83"/>
        <v>-126.04566705389851</v>
      </c>
      <c r="AO124" s="60">
        <f t="shared" ca="1" si="83"/>
        <v>126.04566705389851</v>
      </c>
      <c r="AP124" s="63">
        <f t="shared" si="49"/>
        <v>35</v>
      </c>
      <c r="AQ124" s="62">
        <f t="shared" si="50"/>
        <v>1.7732371626159651</v>
      </c>
      <c r="AR124" s="62">
        <f t="shared" si="51"/>
        <v>88.661858130798251</v>
      </c>
      <c r="AS124" s="62">
        <f t="shared" si="52"/>
        <v>177.3237162615965</v>
      </c>
      <c r="AT124" s="62">
        <f t="shared" si="53"/>
        <v>-88.661858130798251</v>
      </c>
      <c r="AU124" s="62">
        <f t="shared" si="54"/>
        <v>443.30929065399124</v>
      </c>
      <c r="AV124" s="62">
        <f t="shared" si="55"/>
        <v>-177.3237162615965</v>
      </c>
      <c r="AW124" s="63">
        <f t="shared" si="67"/>
        <v>265.98557439239471</v>
      </c>
      <c r="AX124" s="61" t="str">
        <f t="shared" ca="1" si="56"/>
        <v>VINTO</v>
      </c>
      <c r="AY124" s="69">
        <f t="shared" ca="1" si="68"/>
        <v>10223.954332946101</v>
      </c>
      <c r="AZ124" s="51">
        <f t="shared" si="57"/>
        <v>620.63300691558777</v>
      </c>
      <c r="BA124" s="55">
        <f t="shared" ca="1" si="58"/>
        <v>6.1907044885361154E-2</v>
      </c>
      <c r="BB124" s="55">
        <f t="shared" ca="1" si="69"/>
        <v>10.538092179398923</v>
      </c>
      <c r="BC124" s="64">
        <f t="shared" ca="1" si="59"/>
        <v>291.22596609369089</v>
      </c>
      <c r="BE124" s="52" t="str">
        <f t="shared" ca="1" si="60"/>
        <v/>
      </c>
      <c r="BF124" s="52">
        <f t="shared" ca="1" si="61"/>
        <v>8.3999999999999719</v>
      </c>
      <c r="BG124" s="52">
        <f t="shared" ca="1" si="62"/>
        <v>8.3999999999999719</v>
      </c>
      <c r="BH124" s="52">
        <f t="shared" ca="1" si="63"/>
        <v>8.3999999999999719</v>
      </c>
    </row>
    <row r="125" spans="19:60">
      <c r="S125" s="68">
        <f t="shared" si="82"/>
        <v>7</v>
      </c>
      <c r="T125" s="69">
        <f t="shared" si="82"/>
        <v>2</v>
      </c>
      <c r="U125" s="70">
        <f t="shared" si="76"/>
        <v>5</v>
      </c>
      <c r="V125" s="68">
        <f t="shared" si="81"/>
        <v>2</v>
      </c>
      <c r="W125" s="70">
        <f t="shared" si="81"/>
        <v>7</v>
      </c>
      <c r="X125" s="71">
        <f t="shared" si="81"/>
        <v>0.7142857142857143</v>
      </c>
      <c r="Y125" s="71">
        <f t="shared" si="81"/>
        <v>0.5</v>
      </c>
      <c r="Z125" s="69">
        <f t="shared" si="81"/>
        <v>10000</v>
      </c>
      <c r="AA125" s="69">
        <f t="shared" ca="1" si="81"/>
        <v>10025.240391701296</v>
      </c>
      <c r="AB125" s="69">
        <f t="shared" ca="1" si="65"/>
        <v>25.240391701296176</v>
      </c>
      <c r="AC125" s="69">
        <f t="shared" ca="1" si="78"/>
        <v>94.182003679935534</v>
      </c>
      <c r="AD125" s="73">
        <f t="shared" si="71"/>
        <v>8.2999999999999723</v>
      </c>
      <c r="AE125" s="69">
        <f t="shared" si="83"/>
        <v>0.70000000000000007</v>
      </c>
      <c r="AF125" s="69">
        <f t="shared" si="83"/>
        <v>7.0000000000000009</v>
      </c>
      <c r="AG125" s="78">
        <f t="shared" si="83"/>
        <v>200</v>
      </c>
      <c r="AH125" s="60">
        <f t="shared" si="83"/>
        <v>50</v>
      </c>
      <c r="AI125" s="60">
        <f t="shared" si="83"/>
        <v>350.00000000000006</v>
      </c>
      <c r="AJ125" s="60">
        <f t="shared" si="83"/>
        <v>10350</v>
      </c>
      <c r="AK125" s="60">
        <f t="shared" si="83"/>
        <v>289.75960829870417</v>
      </c>
      <c r="AL125" s="60">
        <f t="shared" si="83"/>
        <v>5.7951921659740835</v>
      </c>
      <c r="AM125" s="60">
        <f t="shared" ca="1" si="83"/>
        <v>-126.04566705389851</v>
      </c>
      <c r="AN125" s="60">
        <f t="shared" ca="1" si="83"/>
        <v>-126.04566705389851</v>
      </c>
      <c r="AO125" s="60">
        <f t="shared" ca="1" si="83"/>
        <v>126.04566705389851</v>
      </c>
      <c r="AP125" s="63">
        <f t="shared" si="49"/>
        <v>35</v>
      </c>
      <c r="AQ125" s="62">
        <f t="shared" si="50"/>
        <v>1.7825532730089284</v>
      </c>
      <c r="AR125" s="62">
        <f t="shared" si="51"/>
        <v>89.127663650446422</v>
      </c>
      <c r="AS125" s="62">
        <f t="shared" si="52"/>
        <v>178.25532730089284</v>
      </c>
      <c r="AT125" s="62">
        <f t="shared" si="53"/>
        <v>-89.127663650446422</v>
      </c>
      <c r="AU125" s="62">
        <f t="shared" si="54"/>
        <v>445.63831825223212</v>
      </c>
      <c r="AV125" s="62">
        <f t="shared" si="55"/>
        <v>-178.25532730089284</v>
      </c>
      <c r="AW125" s="63">
        <f t="shared" si="67"/>
        <v>267.38299095133925</v>
      </c>
      <c r="AX125" s="61" t="str">
        <f t="shared" ca="1" si="56"/>
        <v>VINTO</v>
      </c>
      <c r="AY125" s="69">
        <f t="shared" ca="1" si="68"/>
        <v>10223.954332946101</v>
      </c>
      <c r="AZ125" s="51">
        <f t="shared" si="57"/>
        <v>623.893645553125</v>
      </c>
      <c r="BA125" s="55">
        <f t="shared" ca="1" si="58"/>
        <v>6.2232287823199964E-2</v>
      </c>
      <c r="BB125" s="55">
        <f t="shared" ca="1" si="69"/>
        <v>10.593456477048582</v>
      </c>
      <c r="BC125" s="64">
        <f t="shared" ca="1" si="59"/>
        <v>292.62338265263543</v>
      </c>
      <c r="BE125" s="52" t="str">
        <f t="shared" ca="1" si="60"/>
        <v/>
      </c>
      <c r="BF125" s="52">
        <f t="shared" ca="1" si="61"/>
        <v>8.2999999999999723</v>
      </c>
      <c r="BG125" s="52">
        <f t="shared" ca="1" si="62"/>
        <v>8.2999999999999723</v>
      </c>
      <c r="BH125" s="52">
        <f t="shared" ca="1" si="63"/>
        <v>8.2999999999999723</v>
      </c>
    </row>
    <row r="126" spans="19:60">
      <c r="S126" s="68">
        <f t="shared" si="82"/>
        <v>7</v>
      </c>
      <c r="T126" s="69">
        <f t="shared" si="82"/>
        <v>2</v>
      </c>
      <c r="U126" s="70">
        <f t="shared" si="76"/>
        <v>5</v>
      </c>
      <c r="V126" s="68">
        <f t="shared" si="81"/>
        <v>2</v>
      </c>
      <c r="W126" s="70">
        <f t="shared" si="81"/>
        <v>7</v>
      </c>
      <c r="X126" s="71">
        <f t="shared" si="81"/>
        <v>0.7142857142857143</v>
      </c>
      <c r="Y126" s="71">
        <f t="shared" si="81"/>
        <v>0.5</v>
      </c>
      <c r="Z126" s="69">
        <f t="shared" si="81"/>
        <v>10000</v>
      </c>
      <c r="AA126" s="69">
        <f t="shared" ca="1" si="81"/>
        <v>10025.240391701296</v>
      </c>
      <c r="AB126" s="69">
        <f t="shared" ca="1" si="65"/>
        <v>25.240391701296176</v>
      </c>
      <c r="AC126" s="69">
        <f t="shared" ca="1" si="78"/>
        <v>94.182003679935534</v>
      </c>
      <c r="AD126" s="73">
        <f t="shared" si="71"/>
        <v>8.1999999999999726</v>
      </c>
      <c r="AE126" s="69">
        <f t="shared" si="83"/>
        <v>0.70000000000000007</v>
      </c>
      <c r="AF126" s="69">
        <f t="shared" si="83"/>
        <v>7.0000000000000009</v>
      </c>
      <c r="AG126" s="78">
        <f t="shared" si="83"/>
        <v>200</v>
      </c>
      <c r="AH126" s="60">
        <f t="shared" si="83"/>
        <v>50</v>
      </c>
      <c r="AI126" s="60">
        <f t="shared" si="83"/>
        <v>350.00000000000006</v>
      </c>
      <c r="AJ126" s="60">
        <f t="shared" si="83"/>
        <v>10350</v>
      </c>
      <c r="AK126" s="60">
        <f t="shared" si="83"/>
        <v>289.75960829870417</v>
      </c>
      <c r="AL126" s="60">
        <f t="shared" si="83"/>
        <v>5.7951921659740835</v>
      </c>
      <c r="AM126" s="60">
        <f t="shared" ca="1" si="83"/>
        <v>-126.04566705389851</v>
      </c>
      <c r="AN126" s="60">
        <f t="shared" ca="1" si="83"/>
        <v>-126.04566705389851</v>
      </c>
      <c r="AO126" s="60">
        <f t="shared" ca="1" si="83"/>
        <v>126.04566705389851</v>
      </c>
      <c r="AP126" s="63">
        <f t="shared" si="49"/>
        <v>35</v>
      </c>
      <c r="AQ126" s="62">
        <f t="shared" si="50"/>
        <v>1.7920966056065981</v>
      </c>
      <c r="AR126" s="62">
        <f t="shared" si="51"/>
        <v>89.604830280329907</v>
      </c>
      <c r="AS126" s="62">
        <f t="shared" si="52"/>
        <v>179.20966056065981</v>
      </c>
      <c r="AT126" s="62">
        <f t="shared" si="53"/>
        <v>-89.604830280329907</v>
      </c>
      <c r="AU126" s="62">
        <f t="shared" si="54"/>
        <v>448.02415140164953</v>
      </c>
      <c r="AV126" s="62">
        <f t="shared" si="55"/>
        <v>-179.20966056065981</v>
      </c>
      <c r="AW126" s="63">
        <f t="shared" si="67"/>
        <v>268.81449084098972</v>
      </c>
      <c r="AX126" s="61" t="str">
        <f t="shared" ca="1" si="56"/>
        <v>VINTO</v>
      </c>
      <c r="AY126" s="69">
        <f t="shared" ca="1" si="68"/>
        <v>10223.954332946101</v>
      </c>
      <c r="AZ126" s="51">
        <f t="shared" si="57"/>
        <v>627.23381196230935</v>
      </c>
      <c r="BA126" s="55">
        <f t="shared" ca="1" si="58"/>
        <v>6.2565463515620187E-2</v>
      </c>
      <c r="BB126" s="55">
        <f t="shared" ca="1" si="69"/>
        <v>10.650171123421401</v>
      </c>
      <c r="BC126" s="64">
        <f t="shared" ca="1" si="59"/>
        <v>294.0548825422859</v>
      </c>
      <c r="BE126" s="52" t="str">
        <f t="shared" ca="1" si="60"/>
        <v/>
      </c>
      <c r="BF126" s="52">
        <f t="shared" ca="1" si="61"/>
        <v>8.1999999999999726</v>
      </c>
      <c r="BG126" s="52">
        <f t="shared" ca="1" si="62"/>
        <v>8.1999999999999726</v>
      </c>
      <c r="BH126" s="52">
        <f t="shared" ca="1" si="63"/>
        <v>8.1999999999999726</v>
      </c>
    </row>
    <row r="127" spans="19:60">
      <c r="S127" s="68">
        <f t="shared" si="82"/>
        <v>7</v>
      </c>
      <c r="T127" s="69">
        <f t="shared" si="82"/>
        <v>2</v>
      </c>
      <c r="U127" s="70">
        <f t="shared" si="76"/>
        <v>5</v>
      </c>
      <c r="V127" s="68">
        <f t="shared" si="81"/>
        <v>2</v>
      </c>
      <c r="W127" s="70">
        <f t="shared" si="81"/>
        <v>7</v>
      </c>
      <c r="X127" s="71">
        <f t="shared" si="81"/>
        <v>0.7142857142857143</v>
      </c>
      <c r="Y127" s="71">
        <f t="shared" si="81"/>
        <v>0.5</v>
      </c>
      <c r="Z127" s="69">
        <f t="shared" si="81"/>
        <v>10000</v>
      </c>
      <c r="AA127" s="69">
        <f t="shared" ca="1" si="81"/>
        <v>10025.240391701296</v>
      </c>
      <c r="AB127" s="69">
        <f t="shared" ca="1" si="65"/>
        <v>25.240391701296176</v>
      </c>
      <c r="AC127" s="69">
        <f t="shared" ca="1" si="78"/>
        <v>94.182003679935534</v>
      </c>
      <c r="AD127" s="73">
        <f t="shared" si="71"/>
        <v>8.099999999999973</v>
      </c>
      <c r="AE127" s="69">
        <f t="shared" si="83"/>
        <v>0.70000000000000007</v>
      </c>
      <c r="AF127" s="69">
        <f t="shared" si="83"/>
        <v>7.0000000000000009</v>
      </c>
      <c r="AG127" s="78">
        <f t="shared" si="83"/>
        <v>200</v>
      </c>
      <c r="AH127" s="60">
        <f t="shared" si="83"/>
        <v>50</v>
      </c>
      <c r="AI127" s="60">
        <f t="shared" si="83"/>
        <v>350.00000000000006</v>
      </c>
      <c r="AJ127" s="60">
        <f t="shared" si="83"/>
        <v>10350</v>
      </c>
      <c r="AK127" s="60">
        <f t="shared" si="83"/>
        <v>289.75960829870417</v>
      </c>
      <c r="AL127" s="60">
        <f t="shared" si="83"/>
        <v>5.7951921659740835</v>
      </c>
      <c r="AM127" s="60">
        <f t="shared" ca="1" si="83"/>
        <v>-126.04566705389851</v>
      </c>
      <c r="AN127" s="60">
        <f t="shared" ca="1" si="83"/>
        <v>-126.04566705389851</v>
      </c>
      <c r="AO127" s="60">
        <f t="shared" ca="1" si="83"/>
        <v>126.04566705389851</v>
      </c>
      <c r="AP127" s="63">
        <f t="shared" si="49"/>
        <v>35</v>
      </c>
      <c r="AQ127" s="62">
        <f t="shared" si="50"/>
        <v>1.8018755760461858</v>
      </c>
      <c r="AR127" s="62">
        <f t="shared" si="51"/>
        <v>90.093778802309288</v>
      </c>
      <c r="AS127" s="62">
        <f t="shared" si="52"/>
        <v>180.18755760461858</v>
      </c>
      <c r="AT127" s="62">
        <f t="shared" si="53"/>
        <v>-90.093778802309288</v>
      </c>
      <c r="AU127" s="62">
        <f t="shared" si="54"/>
        <v>450.46889401154647</v>
      </c>
      <c r="AV127" s="62">
        <f t="shared" si="55"/>
        <v>-180.18755760461858</v>
      </c>
      <c r="AW127" s="63">
        <f t="shared" si="67"/>
        <v>270.28133640692789</v>
      </c>
      <c r="AX127" s="61" t="str">
        <f t="shared" ca="1" si="56"/>
        <v>VINTO</v>
      </c>
      <c r="AY127" s="69">
        <f t="shared" ca="1" si="68"/>
        <v>10223.954332946101</v>
      </c>
      <c r="AZ127" s="51">
        <f t="shared" si="57"/>
        <v>630.65645161616499</v>
      </c>
      <c r="BA127" s="55">
        <f t="shared" ca="1" si="58"/>
        <v>6.2906865768347101E-2</v>
      </c>
      <c r="BB127" s="55">
        <f t="shared" ca="1" si="69"/>
        <v>10.708286131433058</v>
      </c>
      <c r="BC127" s="64">
        <f t="shared" ca="1" si="59"/>
        <v>295.52172810822407</v>
      </c>
      <c r="BE127" s="52" t="str">
        <f t="shared" ca="1" si="60"/>
        <v/>
      </c>
      <c r="BF127" s="52">
        <f t="shared" ca="1" si="61"/>
        <v>8.099999999999973</v>
      </c>
      <c r="BG127" s="52">
        <f t="shared" ca="1" si="62"/>
        <v>8.099999999999973</v>
      </c>
      <c r="BH127" s="52">
        <f t="shared" ca="1" si="63"/>
        <v>8.099999999999973</v>
      </c>
    </row>
    <row r="128" spans="19:60">
      <c r="S128" s="68">
        <f t="shared" si="82"/>
        <v>7</v>
      </c>
      <c r="T128" s="69">
        <f t="shared" si="82"/>
        <v>2</v>
      </c>
      <c r="U128" s="70">
        <f t="shared" si="76"/>
        <v>5</v>
      </c>
      <c r="V128" s="68">
        <f t="shared" si="81"/>
        <v>2</v>
      </c>
      <c r="W128" s="70">
        <f t="shared" si="81"/>
        <v>7</v>
      </c>
      <c r="X128" s="71">
        <f t="shared" si="81"/>
        <v>0.7142857142857143</v>
      </c>
      <c r="Y128" s="71">
        <f t="shared" si="81"/>
        <v>0.5</v>
      </c>
      <c r="Z128" s="69">
        <f t="shared" si="81"/>
        <v>10000</v>
      </c>
      <c r="AA128" s="69">
        <f t="shared" ca="1" si="81"/>
        <v>10025.240391701296</v>
      </c>
      <c r="AB128" s="69">
        <f t="shared" ca="1" si="65"/>
        <v>25.240391701296176</v>
      </c>
      <c r="AC128" s="69">
        <f t="shared" ca="1" si="78"/>
        <v>94.182003679935534</v>
      </c>
      <c r="AD128" s="73">
        <f t="shared" si="71"/>
        <v>7.9999999999999734</v>
      </c>
      <c r="AE128" s="69">
        <f t="shared" si="83"/>
        <v>0.70000000000000007</v>
      </c>
      <c r="AF128" s="69">
        <f t="shared" si="83"/>
        <v>7.0000000000000009</v>
      </c>
      <c r="AG128" s="78">
        <f t="shared" si="83"/>
        <v>200</v>
      </c>
      <c r="AH128" s="60">
        <f t="shared" si="83"/>
        <v>50</v>
      </c>
      <c r="AI128" s="60">
        <f t="shared" si="83"/>
        <v>350.00000000000006</v>
      </c>
      <c r="AJ128" s="60">
        <f t="shared" si="83"/>
        <v>10350</v>
      </c>
      <c r="AK128" s="60">
        <f t="shared" si="83"/>
        <v>289.75960829870417</v>
      </c>
      <c r="AL128" s="60">
        <f t="shared" si="83"/>
        <v>5.7951921659740835</v>
      </c>
      <c r="AM128" s="60">
        <f t="shared" ca="1" si="83"/>
        <v>-126.04566705389851</v>
      </c>
      <c r="AN128" s="60">
        <f t="shared" ca="1" si="83"/>
        <v>-126.04566705389851</v>
      </c>
      <c r="AO128" s="60">
        <f t="shared" ca="1" si="83"/>
        <v>126.04566705389851</v>
      </c>
      <c r="AP128" s="63">
        <f t="shared" si="49"/>
        <v>35</v>
      </c>
      <c r="AQ128" s="62">
        <f t="shared" si="50"/>
        <v>1.8118990207467631</v>
      </c>
      <c r="AR128" s="62">
        <f t="shared" si="51"/>
        <v>90.594951037338163</v>
      </c>
      <c r="AS128" s="62">
        <f t="shared" si="52"/>
        <v>181.18990207467633</v>
      </c>
      <c r="AT128" s="62">
        <f t="shared" si="53"/>
        <v>-90.594951037338163</v>
      </c>
      <c r="AU128" s="62">
        <f t="shared" si="54"/>
        <v>452.9747551866908</v>
      </c>
      <c r="AV128" s="62">
        <f t="shared" si="55"/>
        <v>-181.18990207467633</v>
      </c>
      <c r="AW128" s="63">
        <f t="shared" si="67"/>
        <v>271.7848531120145</v>
      </c>
      <c r="AX128" s="61" t="str">
        <f t="shared" ca="1" si="56"/>
        <v>VINTO</v>
      </c>
      <c r="AY128" s="69">
        <f t="shared" ca="1" si="68"/>
        <v>10223.954332946101</v>
      </c>
      <c r="AZ128" s="51">
        <f t="shared" si="57"/>
        <v>634.1646572613671</v>
      </c>
      <c r="BA128" s="55">
        <f t="shared" ca="1" si="58"/>
        <v>6.325680307739219E-2</v>
      </c>
      <c r="BB128" s="55">
        <f t="shared" ca="1" si="69"/>
        <v>10.767854014645005</v>
      </c>
      <c r="BC128" s="64">
        <f t="shared" ca="1" si="59"/>
        <v>297.02524481331068</v>
      </c>
      <c r="BE128" s="52" t="str">
        <f t="shared" ca="1" si="60"/>
        <v/>
      </c>
      <c r="BF128" s="52">
        <f t="shared" ca="1" si="61"/>
        <v>7.9999999999999734</v>
      </c>
      <c r="BG128" s="52">
        <f t="shared" ca="1" si="62"/>
        <v>7.9999999999999734</v>
      </c>
      <c r="BH128" s="52">
        <f t="shared" ca="1" si="63"/>
        <v>7.9999999999999734</v>
      </c>
    </row>
    <row r="129" spans="19:60">
      <c r="S129" s="68">
        <f t="shared" si="82"/>
        <v>7</v>
      </c>
      <c r="T129" s="69">
        <f t="shared" si="82"/>
        <v>2</v>
      </c>
      <c r="U129" s="70">
        <f t="shared" si="76"/>
        <v>5</v>
      </c>
      <c r="V129" s="68">
        <f t="shared" si="81"/>
        <v>2</v>
      </c>
      <c r="W129" s="70">
        <f t="shared" si="81"/>
        <v>7</v>
      </c>
      <c r="X129" s="71">
        <f t="shared" si="81"/>
        <v>0.7142857142857143</v>
      </c>
      <c r="Y129" s="71">
        <f t="shared" si="81"/>
        <v>0.5</v>
      </c>
      <c r="Z129" s="69">
        <f t="shared" si="81"/>
        <v>10000</v>
      </c>
      <c r="AA129" s="69">
        <f t="shared" ca="1" si="81"/>
        <v>10025.240391701296</v>
      </c>
      <c r="AB129" s="69">
        <f t="shared" ca="1" si="65"/>
        <v>25.240391701296176</v>
      </c>
      <c r="AC129" s="69">
        <f t="shared" ca="1" si="78"/>
        <v>94.182003679935534</v>
      </c>
      <c r="AD129" s="73">
        <f t="shared" si="71"/>
        <v>7.8999999999999737</v>
      </c>
      <c r="AE129" s="69">
        <f t="shared" si="83"/>
        <v>0.70000000000000007</v>
      </c>
      <c r="AF129" s="69">
        <f t="shared" si="83"/>
        <v>7.0000000000000009</v>
      </c>
      <c r="AG129" s="78">
        <f t="shared" si="83"/>
        <v>200</v>
      </c>
      <c r="AH129" s="60">
        <f t="shared" si="83"/>
        <v>50</v>
      </c>
      <c r="AI129" s="60">
        <f t="shared" si="83"/>
        <v>350.00000000000006</v>
      </c>
      <c r="AJ129" s="60">
        <f t="shared" si="83"/>
        <v>10350</v>
      </c>
      <c r="AK129" s="60">
        <f t="shared" si="83"/>
        <v>289.75960829870417</v>
      </c>
      <c r="AL129" s="60">
        <f t="shared" si="83"/>
        <v>5.7951921659740835</v>
      </c>
      <c r="AM129" s="60">
        <f t="shared" ca="1" si="83"/>
        <v>-126.04566705389851</v>
      </c>
      <c r="AN129" s="60">
        <f t="shared" ca="1" si="83"/>
        <v>-126.04566705389851</v>
      </c>
      <c r="AO129" s="60">
        <f t="shared" ca="1" si="83"/>
        <v>126.04566705389851</v>
      </c>
      <c r="AP129" s="63">
        <f t="shared" si="49"/>
        <v>35</v>
      </c>
      <c r="AQ129" s="62">
        <f t="shared" si="50"/>
        <v>1.8221762235410259</v>
      </c>
      <c r="AR129" s="62">
        <f t="shared" si="51"/>
        <v>91.108811177051294</v>
      </c>
      <c r="AS129" s="62">
        <f t="shared" si="52"/>
        <v>182.21762235410259</v>
      </c>
      <c r="AT129" s="62">
        <f t="shared" si="53"/>
        <v>-91.108811177051294</v>
      </c>
      <c r="AU129" s="62">
        <f t="shared" si="54"/>
        <v>455.54405588525645</v>
      </c>
      <c r="AV129" s="62">
        <f t="shared" si="55"/>
        <v>-182.21762235410259</v>
      </c>
      <c r="AW129" s="63">
        <f t="shared" si="67"/>
        <v>273.32643353115384</v>
      </c>
      <c r="AX129" s="61" t="str">
        <f t="shared" ca="1" si="56"/>
        <v>VINTO</v>
      </c>
      <c r="AY129" s="69">
        <f t="shared" ca="1" si="68"/>
        <v>10223.954332946101</v>
      </c>
      <c r="AZ129" s="51">
        <f t="shared" si="57"/>
        <v>637.76167823935907</v>
      </c>
      <c r="BA129" s="55">
        <f t="shared" ca="1" si="58"/>
        <v>6.3615599558818167E-2</v>
      </c>
      <c r="BB129" s="55">
        <f t="shared" ca="1" si="69"/>
        <v>10.828929945533201</v>
      </c>
      <c r="BC129" s="64">
        <f t="shared" ca="1" si="59"/>
        <v>298.56682523245001</v>
      </c>
      <c r="BE129" s="52" t="str">
        <f t="shared" ca="1" si="60"/>
        <v/>
      </c>
      <c r="BF129" s="52">
        <f t="shared" ca="1" si="61"/>
        <v>7.8999999999999737</v>
      </c>
      <c r="BG129" s="52">
        <f t="shared" ca="1" si="62"/>
        <v>7.8999999999999737</v>
      </c>
      <c r="BH129" s="52">
        <f t="shared" ca="1" si="63"/>
        <v>7.8999999999999737</v>
      </c>
    </row>
    <row r="130" spans="19:60">
      <c r="S130" s="68">
        <f t="shared" si="82"/>
        <v>7</v>
      </c>
      <c r="T130" s="69">
        <f t="shared" si="82"/>
        <v>2</v>
      </c>
      <c r="U130" s="70">
        <f t="shared" si="76"/>
        <v>5</v>
      </c>
      <c r="V130" s="68">
        <f t="shared" si="81"/>
        <v>2</v>
      </c>
      <c r="W130" s="70">
        <f t="shared" si="81"/>
        <v>7</v>
      </c>
      <c r="X130" s="71">
        <f t="shared" si="81"/>
        <v>0.7142857142857143</v>
      </c>
      <c r="Y130" s="71">
        <f t="shared" si="81"/>
        <v>0.5</v>
      </c>
      <c r="Z130" s="69">
        <f t="shared" si="81"/>
        <v>10000</v>
      </c>
      <c r="AA130" s="69">
        <f t="shared" ca="1" si="81"/>
        <v>10025.240391701296</v>
      </c>
      <c r="AB130" s="69">
        <f t="shared" ca="1" si="65"/>
        <v>25.240391701296176</v>
      </c>
      <c r="AC130" s="69">
        <f t="shared" ca="1" si="78"/>
        <v>94.182003679935534</v>
      </c>
      <c r="AD130" s="73">
        <f t="shared" si="71"/>
        <v>7.7999999999999741</v>
      </c>
      <c r="AE130" s="69">
        <f t="shared" si="83"/>
        <v>0.70000000000000007</v>
      </c>
      <c r="AF130" s="69">
        <f t="shared" si="83"/>
        <v>7.0000000000000009</v>
      </c>
      <c r="AG130" s="78">
        <f t="shared" si="83"/>
        <v>200</v>
      </c>
      <c r="AH130" s="60">
        <f t="shared" si="83"/>
        <v>50</v>
      </c>
      <c r="AI130" s="60">
        <f t="shared" si="83"/>
        <v>350.00000000000006</v>
      </c>
      <c r="AJ130" s="60">
        <f t="shared" si="83"/>
        <v>10350</v>
      </c>
      <c r="AK130" s="60">
        <f t="shared" si="83"/>
        <v>289.75960829870417</v>
      </c>
      <c r="AL130" s="60">
        <f t="shared" si="83"/>
        <v>5.7951921659740835</v>
      </c>
      <c r="AM130" s="60">
        <f t="shared" ca="1" si="83"/>
        <v>-126.04566705389851</v>
      </c>
      <c r="AN130" s="60">
        <f t="shared" ca="1" si="83"/>
        <v>-126.04566705389851</v>
      </c>
      <c r="AO130" s="60">
        <f t="shared" ca="1" si="83"/>
        <v>126.04566705389851</v>
      </c>
      <c r="AP130" s="63">
        <f t="shared" si="49"/>
        <v>35</v>
      </c>
      <c r="AQ130" s="62">
        <f t="shared" si="50"/>
        <v>1.8327169443556546</v>
      </c>
      <c r="AR130" s="62">
        <f t="shared" si="51"/>
        <v>91.635847217782725</v>
      </c>
      <c r="AS130" s="62">
        <f t="shared" si="52"/>
        <v>183.27169443556545</v>
      </c>
      <c r="AT130" s="62">
        <f t="shared" si="53"/>
        <v>-91.635847217782725</v>
      </c>
      <c r="AU130" s="62">
        <f t="shared" si="54"/>
        <v>458.17923608891363</v>
      </c>
      <c r="AV130" s="62">
        <f t="shared" si="55"/>
        <v>-183.27169443556545</v>
      </c>
      <c r="AW130" s="63">
        <f t="shared" si="67"/>
        <v>274.90754165334818</v>
      </c>
      <c r="AX130" s="61" t="str">
        <f t="shared" ca="1" si="56"/>
        <v>VINTO</v>
      </c>
      <c r="AY130" s="69">
        <f t="shared" ca="1" si="68"/>
        <v>10223.954332946101</v>
      </c>
      <c r="AZ130" s="51">
        <f t="shared" si="57"/>
        <v>641.45093052447908</v>
      </c>
      <c r="BA130" s="55">
        <f t="shared" ca="1" si="58"/>
        <v>6.39835959500243E-2</v>
      </c>
      <c r="BB130" s="55">
        <f t="shared" ca="1" si="69"/>
        <v>10.891571925931355</v>
      </c>
      <c r="BC130" s="64">
        <f t="shared" ca="1" si="59"/>
        <v>300.14793335464435</v>
      </c>
      <c r="BE130" s="52" t="str">
        <f t="shared" ca="1" si="60"/>
        <v/>
      </c>
      <c r="BF130" s="52">
        <f t="shared" ca="1" si="61"/>
        <v>7.7999999999999741</v>
      </c>
      <c r="BG130" s="52">
        <f t="shared" ca="1" si="62"/>
        <v>7.7999999999999741</v>
      </c>
      <c r="BH130" s="52">
        <f t="shared" ca="1" si="63"/>
        <v>7.7999999999999741</v>
      </c>
    </row>
    <row r="131" spans="19:60">
      <c r="S131" s="68">
        <f t="shared" si="82"/>
        <v>7</v>
      </c>
      <c r="T131" s="69">
        <f t="shared" si="82"/>
        <v>2</v>
      </c>
      <c r="U131" s="70">
        <f t="shared" si="76"/>
        <v>5</v>
      </c>
      <c r="V131" s="68">
        <f t="shared" si="81"/>
        <v>2</v>
      </c>
      <c r="W131" s="70">
        <f t="shared" si="81"/>
        <v>7</v>
      </c>
      <c r="X131" s="71">
        <f t="shared" si="81"/>
        <v>0.7142857142857143</v>
      </c>
      <c r="Y131" s="71">
        <f t="shared" si="81"/>
        <v>0.5</v>
      </c>
      <c r="Z131" s="69">
        <f t="shared" si="81"/>
        <v>10000</v>
      </c>
      <c r="AA131" s="69">
        <f t="shared" ca="1" si="81"/>
        <v>10025.240391701296</v>
      </c>
      <c r="AB131" s="69">
        <f t="shared" ca="1" si="65"/>
        <v>25.240391701296176</v>
      </c>
      <c r="AC131" s="69">
        <f t="shared" ca="1" si="78"/>
        <v>94.182003679935534</v>
      </c>
      <c r="AD131" s="73">
        <f t="shared" si="71"/>
        <v>7.6999999999999744</v>
      </c>
      <c r="AE131" s="69">
        <f t="shared" si="83"/>
        <v>0.70000000000000007</v>
      </c>
      <c r="AF131" s="69">
        <f t="shared" si="83"/>
        <v>7.0000000000000009</v>
      </c>
      <c r="AG131" s="78">
        <f t="shared" si="83"/>
        <v>200</v>
      </c>
      <c r="AH131" s="60">
        <f t="shared" si="83"/>
        <v>50</v>
      </c>
      <c r="AI131" s="60">
        <f t="shared" si="83"/>
        <v>350.00000000000006</v>
      </c>
      <c r="AJ131" s="60">
        <f t="shared" si="83"/>
        <v>10350</v>
      </c>
      <c r="AK131" s="60">
        <f t="shared" si="83"/>
        <v>289.75960829870417</v>
      </c>
      <c r="AL131" s="60">
        <f t="shared" si="83"/>
        <v>5.7951921659740835</v>
      </c>
      <c r="AM131" s="60">
        <f t="shared" ca="1" si="83"/>
        <v>-126.04566705389851</v>
      </c>
      <c r="AN131" s="60">
        <f t="shared" ca="1" si="83"/>
        <v>-126.04566705389851</v>
      </c>
      <c r="AO131" s="60">
        <f t="shared" ca="1" si="83"/>
        <v>126.04566705389851</v>
      </c>
      <c r="AP131" s="63">
        <f t="shared" si="49"/>
        <v>35</v>
      </c>
      <c r="AQ131" s="62">
        <f t="shared" si="50"/>
        <v>1.8435314501265072</v>
      </c>
      <c r="AR131" s="62">
        <f t="shared" si="51"/>
        <v>92.176572506325357</v>
      </c>
      <c r="AS131" s="62">
        <f t="shared" si="52"/>
        <v>184.35314501265071</v>
      </c>
      <c r="AT131" s="62">
        <f t="shared" si="53"/>
        <v>-92.176572506325357</v>
      </c>
      <c r="AU131" s="62">
        <f t="shared" si="54"/>
        <v>460.88286253162676</v>
      </c>
      <c r="AV131" s="62">
        <f t="shared" si="55"/>
        <v>-184.35314501265071</v>
      </c>
      <c r="AW131" s="63">
        <f t="shared" si="67"/>
        <v>276.52971751897604</v>
      </c>
      <c r="AX131" s="61" t="str">
        <f t="shared" ca="1" si="56"/>
        <v>VINTO</v>
      </c>
      <c r="AY131" s="69">
        <f t="shared" ca="1" si="68"/>
        <v>10223.954332946101</v>
      </c>
      <c r="AZ131" s="51">
        <f t="shared" si="57"/>
        <v>645.23600754427753</v>
      </c>
      <c r="BA131" s="55">
        <f t="shared" ca="1" si="58"/>
        <v>6.4361150689053973E-2</v>
      </c>
      <c r="BB131" s="55">
        <f t="shared" ca="1" si="69"/>
        <v>10.955840970755432</v>
      </c>
      <c r="BC131" s="64">
        <f t="shared" ca="1" si="59"/>
        <v>301.77010922027222</v>
      </c>
      <c r="BE131" s="52" t="str">
        <f t="shared" ca="1" si="60"/>
        <v/>
      </c>
      <c r="BF131" s="52">
        <f t="shared" ca="1" si="61"/>
        <v>7.6999999999999744</v>
      </c>
      <c r="BG131" s="52">
        <f t="shared" ca="1" si="62"/>
        <v>7.6999999999999744</v>
      </c>
      <c r="BH131" s="52">
        <f t="shared" ca="1" si="63"/>
        <v>7.6999999999999744</v>
      </c>
    </row>
    <row r="132" spans="19:60">
      <c r="S132" s="68">
        <f t="shared" si="82"/>
        <v>7</v>
      </c>
      <c r="T132" s="69">
        <f t="shared" si="82"/>
        <v>2</v>
      </c>
      <c r="U132" s="70">
        <f t="shared" si="76"/>
        <v>5</v>
      </c>
      <c r="V132" s="68">
        <f t="shared" si="81"/>
        <v>2</v>
      </c>
      <c r="W132" s="70">
        <f t="shared" si="81"/>
        <v>7</v>
      </c>
      <c r="X132" s="71">
        <f t="shared" si="81"/>
        <v>0.7142857142857143</v>
      </c>
      <c r="Y132" s="71">
        <f t="shared" si="81"/>
        <v>0.5</v>
      </c>
      <c r="Z132" s="69">
        <f t="shared" si="81"/>
        <v>10000</v>
      </c>
      <c r="AA132" s="69">
        <f t="shared" ca="1" si="81"/>
        <v>10025.240391701296</v>
      </c>
      <c r="AB132" s="69">
        <f t="shared" ca="1" si="65"/>
        <v>25.240391701296176</v>
      </c>
      <c r="AC132" s="69">
        <f t="shared" ca="1" si="78"/>
        <v>94.182003679935534</v>
      </c>
      <c r="AD132" s="73">
        <f t="shared" si="71"/>
        <v>7.5999999999999748</v>
      </c>
      <c r="AE132" s="69">
        <f t="shared" si="83"/>
        <v>0.70000000000000007</v>
      </c>
      <c r="AF132" s="69">
        <f t="shared" si="83"/>
        <v>7.0000000000000009</v>
      </c>
      <c r="AG132" s="78">
        <f t="shared" si="83"/>
        <v>200</v>
      </c>
      <c r="AH132" s="60">
        <f t="shared" si="83"/>
        <v>50</v>
      </c>
      <c r="AI132" s="60">
        <f t="shared" si="83"/>
        <v>350.00000000000006</v>
      </c>
      <c r="AJ132" s="60">
        <f t="shared" si="83"/>
        <v>10350</v>
      </c>
      <c r="AK132" s="60">
        <f t="shared" si="83"/>
        <v>289.75960829870417</v>
      </c>
      <c r="AL132" s="60">
        <f t="shared" si="83"/>
        <v>5.7951921659740835</v>
      </c>
      <c r="AM132" s="60">
        <f t="shared" ca="1" si="83"/>
        <v>-126.04566705389851</v>
      </c>
      <c r="AN132" s="60">
        <f t="shared" ca="1" si="83"/>
        <v>-126.04566705389851</v>
      </c>
      <c r="AO132" s="60">
        <f t="shared" ca="1" si="83"/>
        <v>126.04566705389851</v>
      </c>
      <c r="AP132" s="63">
        <f t="shared" si="49"/>
        <v>35</v>
      </c>
      <c r="AQ132" s="62">
        <f t="shared" si="50"/>
        <v>1.8546305481544876</v>
      </c>
      <c r="AR132" s="62">
        <f t="shared" si="51"/>
        <v>92.731527407724386</v>
      </c>
      <c r="AS132" s="62">
        <f t="shared" si="52"/>
        <v>185.46305481544877</v>
      </c>
      <c r="AT132" s="62">
        <f t="shared" si="53"/>
        <v>-92.731527407724386</v>
      </c>
      <c r="AU132" s="62">
        <f t="shared" si="54"/>
        <v>463.65763703862194</v>
      </c>
      <c r="AV132" s="62">
        <f t="shared" si="55"/>
        <v>-185.46305481544877</v>
      </c>
      <c r="AW132" s="63">
        <f t="shared" si="67"/>
        <v>278.19458222317314</v>
      </c>
      <c r="AX132" s="61" t="str">
        <f t="shared" ca="1" si="56"/>
        <v>VINTO</v>
      </c>
      <c r="AY132" s="69">
        <f t="shared" ca="1" si="68"/>
        <v>10223.954332946101</v>
      </c>
      <c r="AZ132" s="51">
        <f t="shared" si="57"/>
        <v>649.12069185407074</v>
      </c>
      <c r="BA132" s="55">
        <f t="shared" ca="1" si="58"/>
        <v>6.4748641079110741E-2</v>
      </c>
      <c r="BB132" s="55">
        <f t="shared" ca="1" si="69"/>
        <v>11.021801306232778</v>
      </c>
      <c r="BC132" s="64">
        <f t="shared" ca="1" si="59"/>
        <v>303.43497392446932</v>
      </c>
      <c r="BE132" s="52" t="str">
        <f t="shared" ca="1" si="60"/>
        <v/>
      </c>
      <c r="BF132" s="52">
        <f t="shared" ca="1" si="61"/>
        <v>7.5999999999999748</v>
      </c>
      <c r="BG132" s="52">
        <f t="shared" ca="1" si="62"/>
        <v>7.5999999999999748</v>
      </c>
      <c r="BH132" s="52">
        <f t="shared" ca="1" si="63"/>
        <v>7.5999999999999748</v>
      </c>
    </row>
    <row r="133" spans="19:60">
      <c r="S133" s="68">
        <f t="shared" si="82"/>
        <v>7</v>
      </c>
      <c r="T133" s="69">
        <f t="shared" si="82"/>
        <v>2</v>
      </c>
      <c r="U133" s="70">
        <f t="shared" si="76"/>
        <v>5</v>
      </c>
      <c r="V133" s="68">
        <f t="shared" si="81"/>
        <v>2</v>
      </c>
      <c r="W133" s="70">
        <f t="shared" si="81"/>
        <v>7</v>
      </c>
      <c r="X133" s="71">
        <f t="shared" si="81"/>
        <v>0.7142857142857143</v>
      </c>
      <c r="Y133" s="71">
        <f t="shared" si="81"/>
        <v>0.5</v>
      </c>
      <c r="Z133" s="69">
        <f t="shared" si="81"/>
        <v>10000</v>
      </c>
      <c r="AA133" s="69">
        <f t="shared" ca="1" si="81"/>
        <v>10025.240391701296</v>
      </c>
      <c r="AB133" s="69">
        <f t="shared" ca="1" si="65"/>
        <v>25.240391701296176</v>
      </c>
      <c r="AC133" s="69">
        <f t="shared" ca="1" si="78"/>
        <v>94.182003679935534</v>
      </c>
      <c r="AD133" s="73">
        <f t="shared" si="71"/>
        <v>7.4999999999999751</v>
      </c>
      <c r="AE133" s="69">
        <f t="shared" si="83"/>
        <v>0.70000000000000007</v>
      </c>
      <c r="AF133" s="69">
        <f t="shared" si="83"/>
        <v>7.0000000000000009</v>
      </c>
      <c r="AG133" s="78">
        <f t="shared" si="83"/>
        <v>200</v>
      </c>
      <c r="AH133" s="60">
        <f t="shared" si="83"/>
        <v>50</v>
      </c>
      <c r="AI133" s="60">
        <f t="shared" si="83"/>
        <v>350.00000000000006</v>
      </c>
      <c r="AJ133" s="60">
        <f t="shared" si="83"/>
        <v>10350</v>
      </c>
      <c r="AK133" s="60">
        <f t="shared" si="83"/>
        <v>289.75960829870417</v>
      </c>
      <c r="AL133" s="60">
        <f t="shared" si="83"/>
        <v>5.7951921659740835</v>
      </c>
      <c r="AM133" s="60">
        <f t="shared" ca="1" si="83"/>
        <v>-126.04566705389851</v>
      </c>
      <c r="AN133" s="60">
        <f t="shared" ca="1" si="83"/>
        <v>-126.04566705389851</v>
      </c>
      <c r="AO133" s="60">
        <f t="shared" ca="1" si="83"/>
        <v>126.04566705389851</v>
      </c>
      <c r="AP133" s="63">
        <f t="shared" si="49"/>
        <v>35</v>
      </c>
      <c r="AQ133" s="62">
        <f t="shared" si="50"/>
        <v>1.8660256221298805</v>
      </c>
      <c r="AR133" s="62">
        <f t="shared" si="51"/>
        <v>93.301281106494031</v>
      </c>
      <c r="AS133" s="62">
        <f t="shared" si="52"/>
        <v>186.60256221298806</v>
      </c>
      <c r="AT133" s="62">
        <f t="shared" si="53"/>
        <v>-93.301281106494031</v>
      </c>
      <c r="AU133" s="62">
        <f t="shared" si="54"/>
        <v>466.50640553247013</v>
      </c>
      <c r="AV133" s="62">
        <f t="shared" si="55"/>
        <v>-186.60256221298806</v>
      </c>
      <c r="AW133" s="63">
        <f t="shared" si="67"/>
        <v>279.90384331948206</v>
      </c>
      <c r="AX133" s="61" t="str">
        <f t="shared" ca="1" si="56"/>
        <v>VINTO</v>
      </c>
      <c r="AY133" s="69">
        <f t="shared" ca="1" si="68"/>
        <v>10223.954332946101</v>
      </c>
      <c r="AZ133" s="51">
        <f t="shared" si="57"/>
        <v>653.10896774545824</v>
      </c>
      <c r="BA133" s="55">
        <f t="shared" ca="1" si="58"/>
        <v>6.5146464546235669E-2</v>
      </c>
      <c r="BB133" s="55">
        <f t="shared" ca="1" si="69"/>
        <v>11.089520583989515</v>
      </c>
      <c r="BC133" s="64">
        <f t="shared" ca="1" si="59"/>
        <v>305.14423502077824</v>
      </c>
      <c r="BE133" s="52" t="str">
        <f t="shared" ca="1" si="60"/>
        <v/>
      </c>
      <c r="BF133" s="52">
        <f t="shared" ca="1" si="61"/>
        <v>7.4999999999999751</v>
      </c>
      <c r="BG133" s="52">
        <f t="shared" ca="1" si="62"/>
        <v>7.4999999999999751</v>
      </c>
      <c r="BH133" s="52">
        <f t="shared" ca="1" si="63"/>
        <v>7.4999999999999751</v>
      </c>
    </row>
    <row r="134" spans="19:60">
      <c r="S134" s="68">
        <f t="shared" si="82"/>
        <v>7</v>
      </c>
      <c r="T134" s="69">
        <f t="shared" si="82"/>
        <v>2</v>
      </c>
      <c r="U134" s="70">
        <f t="shared" si="76"/>
        <v>5</v>
      </c>
      <c r="V134" s="68">
        <f t="shared" si="81"/>
        <v>2</v>
      </c>
      <c r="W134" s="70">
        <f t="shared" si="81"/>
        <v>7</v>
      </c>
      <c r="X134" s="71">
        <f t="shared" si="81"/>
        <v>0.7142857142857143</v>
      </c>
      <c r="Y134" s="71">
        <f t="shared" si="81"/>
        <v>0.5</v>
      </c>
      <c r="Z134" s="69">
        <f t="shared" si="81"/>
        <v>10000</v>
      </c>
      <c r="AA134" s="69">
        <f t="shared" ca="1" si="81"/>
        <v>10025.240391701296</v>
      </c>
      <c r="AB134" s="69">
        <f t="shared" ca="1" si="65"/>
        <v>25.240391701296176</v>
      </c>
      <c r="AC134" s="69">
        <f t="shared" ca="1" si="78"/>
        <v>94.182003679935534</v>
      </c>
      <c r="AD134" s="73">
        <f t="shared" si="71"/>
        <v>7.3999999999999755</v>
      </c>
      <c r="AE134" s="69">
        <f t="shared" si="83"/>
        <v>0.70000000000000007</v>
      </c>
      <c r="AF134" s="69">
        <f t="shared" si="83"/>
        <v>7.0000000000000009</v>
      </c>
      <c r="AG134" s="78">
        <f t="shared" si="83"/>
        <v>200</v>
      </c>
      <c r="AH134" s="60">
        <f t="shared" si="83"/>
        <v>50</v>
      </c>
      <c r="AI134" s="60">
        <f t="shared" si="83"/>
        <v>350.00000000000006</v>
      </c>
      <c r="AJ134" s="60">
        <f t="shared" si="83"/>
        <v>10350</v>
      </c>
      <c r="AK134" s="60">
        <f t="shared" si="83"/>
        <v>289.75960829870417</v>
      </c>
      <c r="AL134" s="60">
        <f t="shared" si="83"/>
        <v>5.7951921659740835</v>
      </c>
      <c r="AM134" s="60">
        <f t="shared" ca="1" si="83"/>
        <v>-126.04566705389851</v>
      </c>
      <c r="AN134" s="60">
        <f t="shared" ca="1" si="83"/>
        <v>-126.04566705389851</v>
      </c>
      <c r="AO134" s="60">
        <f t="shared" ca="1" si="83"/>
        <v>126.04566705389851</v>
      </c>
      <c r="AP134" s="63">
        <f t="shared" si="49"/>
        <v>35</v>
      </c>
      <c r="AQ134" s="62">
        <f t="shared" si="50"/>
        <v>1.8777286710775818</v>
      </c>
      <c r="AR134" s="62">
        <f t="shared" si="51"/>
        <v>93.886433553879087</v>
      </c>
      <c r="AS134" s="62">
        <f t="shared" si="52"/>
        <v>187.77286710775817</v>
      </c>
      <c r="AT134" s="62">
        <f t="shared" si="53"/>
        <v>-93.886433553879087</v>
      </c>
      <c r="AU134" s="62">
        <f t="shared" si="54"/>
        <v>469.43216776939545</v>
      </c>
      <c r="AV134" s="62">
        <f t="shared" si="55"/>
        <v>-187.77286710775817</v>
      </c>
      <c r="AW134" s="63">
        <f t="shared" si="67"/>
        <v>281.6593006616373</v>
      </c>
      <c r="AX134" s="61" t="str">
        <f t="shared" ca="1" si="56"/>
        <v>VINTO</v>
      </c>
      <c r="AY134" s="69">
        <f t="shared" ca="1" si="68"/>
        <v>10223.954332946101</v>
      </c>
      <c r="AZ134" s="51">
        <f t="shared" si="57"/>
        <v>657.20503487715359</v>
      </c>
      <c r="BA134" s="55">
        <f t="shared" ca="1" si="58"/>
        <v>6.5555039998958578E-2</v>
      </c>
      <c r="BB134" s="55">
        <f t="shared" ca="1" si="69"/>
        <v>11.159070112496439</v>
      </c>
      <c r="BC134" s="64">
        <f t="shared" ca="1" si="59"/>
        <v>306.89969236293348</v>
      </c>
      <c r="BE134" s="52" t="str">
        <f t="shared" ca="1" si="60"/>
        <v/>
      </c>
      <c r="BF134" s="52">
        <f t="shared" ca="1" si="61"/>
        <v>7.3999999999999755</v>
      </c>
      <c r="BG134" s="52">
        <f t="shared" ca="1" si="62"/>
        <v>7.3999999999999755</v>
      </c>
      <c r="BH134" s="52">
        <f t="shared" ca="1" si="63"/>
        <v>7.3999999999999755</v>
      </c>
    </row>
    <row r="135" spans="19:60">
      <c r="S135" s="68">
        <f t="shared" si="82"/>
        <v>7</v>
      </c>
      <c r="T135" s="69">
        <f t="shared" si="82"/>
        <v>2</v>
      </c>
      <c r="U135" s="70">
        <f t="shared" si="76"/>
        <v>5</v>
      </c>
      <c r="V135" s="68">
        <f t="shared" si="81"/>
        <v>2</v>
      </c>
      <c r="W135" s="70">
        <f t="shared" si="81"/>
        <v>7</v>
      </c>
      <c r="X135" s="71">
        <f t="shared" si="81"/>
        <v>0.7142857142857143</v>
      </c>
      <c r="Y135" s="71">
        <f t="shared" si="81"/>
        <v>0.5</v>
      </c>
      <c r="Z135" s="69">
        <f t="shared" si="81"/>
        <v>10000</v>
      </c>
      <c r="AA135" s="69">
        <f t="shared" ca="1" si="81"/>
        <v>10025.240391701296</v>
      </c>
      <c r="AB135" s="69">
        <f t="shared" ca="1" si="65"/>
        <v>25.240391701296176</v>
      </c>
      <c r="AC135" s="69">
        <f t="shared" ca="1" si="78"/>
        <v>94.182003679935534</v>
      </c>
      <c r="AD135" s="73">
        <f t="shared" si="71"/>
        <v>7.2999999999999758</v>
      </c>
      <c r="AE135" s="69">
        <f t="shared" si="83"/>
        <v>0.70000000000000007</v>
      </c>
      <c r="AF135" s="69">
        <f t="shared" si="83"/>
        <v>7.0000000000000009</v>
      </c>
      <c r="AG135" s="78">
        <f t="shared" si="83"/>
        <v>200</v>
      </c>
      <c r="AH135" s="60">
        <f t="shared" si="83"/>
        <v>50</v>
      </c>
      <c r="AI135" s="60">
        <f t="shared" si="83"/>
        <v>350.00000000000006</v>
      </c>
      <c r="AJ135" s="60">
        <f t="shared" si="83"/>
        <v>10350</v>
      </c>
      <c r="AK135" s="60">
        <f t="shared" si="83"/>
        <v>289.75960829870417</v>
      </c>
      <c r="AL135" s="60">
        <f t="shared" si="83"/>
        <v>5.7951921659740835</v>
      </c>
      <c r="AM135" s="60">
        <f t="shared" ca="1" si="83"/>
        <v>-126.04566705389851</v>
      </c>
      <c r="AN135" s="60">
        <f t="shared" ca="1" si="83"/>
        <v>-126.04566705389851</v>
      </c>
      <c r="AO135" s="60">
        <f t="shared" ca="1" si="83"/>
        <v>126.04566705389851</v>
      </c>
      <c r="AP135" s="63">
        <f t="shared" si="49"/>
        <v>35</v>
      </c>
      <c r="AQ135" s="62">
        <f t="shared" si="50"/>
        <v>1.8897523515033021</v>
      </c>
      <c r="AR135" s="62">
        <f t="shared" si="51"/>
        <v>94.487617575165103</v>
      </c>
      <c r="AS135" s="62">
        <f t="shared" si="52"/>
        <v>188.97523515033021</v>
      </c>
      <c r="AT135" s="62">
        <f t="shared" si="53"/>
        <v>-94.487617575165103</v>
      </c>
      <c r="AU135" s="62">
        <f t="shared" si="54"/>
        <v>472.43808787582554</v>
      </c>
      <c r="AV135" s="62">
        <f t="shared" si="55"/>
        <v>-188.97523515033021</v>
      </c>
      <c r="AW135" s="63">
        <f t="shared" si="67"/>
        <v>283.46285272549534</v>
      </c>
      <c r="AX135" s="61" t="str">
        <f t="shared" ca="1" si="56"/>
        <v>VINTO</v>
      </c>
      <c r="AY135" s="69">
        <f t="shared" ca="1" si="68"/>
        <v>10223.954332946101</v>
      </c>
      <c r="AZ135" s="51">
        <f t="shared" si="57"/>
        <v>661.41332302615569</v>
      </c>
      <c r="BA135" s="55">
        <f t="shared" ca="1" si="58"/>
        <v>6.5974809299701287E-2</v>
      </c>
      <c r="BB135" s="55">
        <f t="shared" ca="1" si="69"/>
        <v>11.230525107537796</v>
      </c>
      <c r="BC135" s="64">
        <f t="shared" ca="1" si="59"/>
        <v>308.70324442679151</v>
      </c>
      <c r="BE135" s="52" t="str">
        <f t="shared" ca="1" si="60"/>
        <v/>
      </c>
      <c r="BF135" s="52">
        <f t="shared" ca="1" si="61"/>
        <v>7.2999999999999758</v>
      </c>
      <c r="BG135" s="52">
        <f t="shared" ca="1" si="62"/>
        <v>7.2999999999999758</v>
      </c>
      <c r="BH135" s="52">
        <f t="shared" ca="1" si="63"/>
        <v>7.2999999999999758</v>
      </c>
    </row>
    <row r="136" spans="19:60">
      <c r="S136" s="68">
        <f t="shared" si="82"/>
        <v>7</v>
      </c>
      <c r="T136" s="69">
        <f t="shared" si="82"/>
        <v>2</v>
      </c>
      <c r="U136" s="70">
        <f t="shared" ref="U136:U167" si="84">ROUND((1/T136)*S136,0)+1</f>
        <v>5</v>
      </c>
      <c r="V136" s="68">
        <f t="shared" si="81"/>
        <v>2</v>
      </c>
      <c r="W136" s="70">
        <f t="shared" si="81"/>
        <v>7</v>
      </c>
      <c r="X136" s="71">
        <f t="shared" si="81"/>
        <v>0.7142857142857143</v>
      </c>
      <c r="Y136" s="71">
        <f t="shared" si="81"/>
        <v>0.5</v>
      </c>
      <c r="Z136" s="69">
        <f t="shared" si="81"/>
        <v>10000</v>
      </c>
      <c r="AA136" s="69">
        <f t="shared" ca="1" si="81"/>
        <v>10025.240391701296</v>
      </c>
      <c r="AB136" s="69">
        <f t="shared" ca="1" si="65"/>
        <v>25.240391701296176</v>
      </c>
      <c r="AC136" s="69">
        <f t="shared" ca="1" si="78"/>
        <v>94.182003679935534</v>
      </c>
      <c r="AD136" s="73">
        <f t="shared" si="71"/>
        <v>7.1999999999999762</v>
      </c>
      <c r="AE136" s="69">
        <f t="shared" si="83"/>
        <v>0.70000000000000007</v>
      </c>
      <c r="AF136" s="69">
        <f t="shared" si="83"/>
        <v>7.0000000000000009</v>
      </c>
      <c r="AG136" s="78">
        <f t="shared" si="83"/>
        <v>200</v>
      </c>
      <c r="AH136" s="60">
        <f t="shared" si="83"/>
        <v>50</v>
      </c>
      <c r="AI136" s="60">
        <f t="shared" si="83"/>
        <v>350.00000000000006</v>
      </c>
      <c r="AJ136" s="60">
        <f t="shared" si="83"/>
        <v>10350</v>
      </c>
      <c r="AK136" s="60">
        <f t="shared" si="83"/>
        <v>289.75960829870417</v>
      </c>
      <c r="AL136" s="60">
        <f t="shared" si="83"/>
        <v>5.7951921659740835</v>
      </c>
      <c r="AM136" s="60">
        <f t="shared" ca="1" si="83"/>
        <v>-126.04566705389851</v>
      </c>
      <c r="AN136" s="60">
        <f t="shared" ca="1" si="83"/>
        <v>-126.04566705389851</v>
      </c>
      <c r="AO136" s="60">
        <f t="shared" ca="1" si="83"/>
        <v>126.04566705389851</v>
      </c>
      <c r="AP136" s="63">
        <f t="shared" ref="AP136:AP199" si="85">AE136*AH136</f>
        <v>35</v>
      </c>
      <c r="AQ136" s="62">
        <f t="shared" ref="AQ136:AQ199" si="86">IF(AL136=0,1,(1+(AL136+AE136)/(AD136*(T136-1))))</f>
        <v>1.902110023051959</v>
      </c>
      <c r="AR136" s="62">
        <f t="shared" ref="AR136:AR199" si="87">IF(AQ136&lt;=0,AH136,AQ136*AH136)</f>
        <v>95.105501152597952</v>
      </c>
      <c r="AS136" s="62">
        <f t="shared" ref="AS136:AS199" si="88">(T136*AR136)</f>
        <v>190.2110023051959</v>
      </c>
      <c r="AT136" s="62">
        <f t="shared" ref="AT136:AT199" si="89">-AR136</f>
        <v>-95.105501152597952</v>
      </c>
      <c r="AU136" s="62">
        <f t="shared" ref="AU136:AU199" si="90">(AS136+AT136)*U136</f>
        <v>475.52750576298979</v>
      </c>
      <c r="AV136" s="62">
        <f t="shared" ref="AV136:AV199" si="91">AT136*V136</f>
        <v>-190.2110023051959</v>
      </c>
      <c r="AW136" s="63">
        <f t="shared" si="67"/>
        <v>285.31650345779389</v>
      </c>
      <c r="AX136" s="61" t="str">
        <f t="shared" ref="AX136:AX199" ca="1" si="92">IF(AY136+AW136&gt;AJ136,"VINTO","")</f>
        <v>VINTO</v>
      </c>
      <c r="AY136" s="69">
        <f t="shared" ca="1" si="68"/>
        <v>10223.954332946101</v>
      </c>
      <c r="AZ136" s="51">
        <f t="shared" ref="AZ136:AZ199" si="93">AR136*W136</f>
        <v>665.73850806818564</v>
      </c>
      <c r="BA136" s="55">
        <f t="shared" ref="BA136:BA199" ca="1" si="94">IFERROR(AZ136/AA136,0)</f>
        <v>6.640623885879797E-2</v>
      </c>
      <c r="BB136" s="55">
        <f t="shared" ca="1" si="69"/>
        <v>11.303964963552525</v>
      </c>
      <c r="BC136" s="64">
        <f t="shared" ref="BC136:BC199" ca="1" si="95">AW136+AB136</f>
        <v>310.55689515909006</v>
      </c>
      <c r="BE136" s="52" t="str">
        <f t="shared" ref="BE136:BE199" ca="1" si="96">IF(((AR136-AC136)/AC136)&gt;=BE$4,AD136,"")</f>
        <v/>
      </c>
      <c r="BF136" s="52">
        <f t="shared" ref="BF136:BF199" ca="1" si="97">IF(AX136="","",AD136)</f>
        <v>7.1999999999999762</v>
      </c>
      <c r="BG136" s="52">
        <f t="shared" ref="BG136:BG199" ca="1" si="98">IF(BA136&lt;=BG$4,AD136,"")</f>
        <v>7.1999999999999762</v>
      </c>
      <c r="BH136" s="52">
        <f t="shared" ref="BH136:BH199" ca="1" si="99">IF(BB136&gt;=BH$4,AD136,"")</f>
        <v>7.1999999999999762</v>
      </c>
    </row>
    <row r="137" spans="19:60">
      <c r="S137" s="68">
        <f t="shared" si="82"/>
        <v>7</v>
      </c>
      <c r="T137" s="69">
        <f t="shared" si="82"/>
        <v>2</v>
      </c>
      <c r="U137" s="70">
        <f t="shared" si="84"/>
        <v>5</v>
      </c>
      <c r="V137" s="68">
        <f t="shared" ref="V137:AA152" si="100">V136</f>
        <v>2</v>
      </c>
      <c r="W137" s="70">
        <f t="shared" si="100"/>
        <v>7</v>
      </c>
      <c r="X137" s="71">
        <f t="shared" si="100"/>
        <v>0.7142857142857143</v>
      </c>
      <c r="Y137" s="71">
        <f t="shared" si="100"/>
        <v>0.5</v>
      </c>
      <c r="Z137" s="69">
        <f t="shared" si="100"/>
        <v>10000</v>
      </c>
      <c r="AA137" s="69">
        <f t="shared" ca="1" si="100"/>
        <v>10025.240391701296</v>
      </c>
      <c r="AB137" s="69">
        <f t="shared" ref="AB137:AB200" ca="1" si="101">AA137-Z137</f>
        <v>25.240391701296176</v>
      </c>
      <c r="AC137" s="69">
        <f t="shared" ref="AC137:AC168" ca="1" si="102">AC136</f>
        <v>94.182003679935534</v>
      </c>
      <c r="AD137" s="73">
        <f t="shared" si="71"/>
        <v>7.0999999999999766</v>
      </c>
      <c r="AE137" s="69">
        <f t="shared" si="83"/>
        <v>0.70000000000000007</v>
      </c>
      <c r="AF137" s="69">
        <f t="shared" si="83"/>
        <v>7.0000000000000009</v>
      </c>
      <c r="AG137" s="78">
        <f t="shared" si="83"/>
        <v>200</v>
      </c>
      <c r="AH137" s="60">
        <f t="shared" si="83"/>
        <v>50</v>
      </c>
      <c r="AI137" s="60">
        <f t="shared" si="83"/>
        <v>350.00000000000006</v>
      </c>
      <c r="AJ137" s="60">
        <f t="shared" si="83"/>
        <v>10350</v>
      </c>
      <c r="AK137" s="60">
        <f t="shared" si="83"/>
        <v>289.75960829870417</v>
      </c>
      <c r="AL137" s="60">
        <f t="shared" si="83"/>
        <v>5.7951921659740835</v>
      </c>
      <c r="AM137" s="60">
        <f t="shared" ca="1" si="83"/>
        <v>-126.04566705389851</v>
      </c>
      <c r="AN137" s="60">
        <f t="shared" ca="1" si="83"/>
        <v>-126.04566705389851</v>
      </c>
      <c r="AO137" s="60">
        <f t="shared" ca="1" si="83"/>
        <v>126.04566705389851</v>
      </c>
      <c r="AP137" s="63">
        <f t="shared" si="85"/>
        <v>35</v>
      </c>
      <c r="AQ137" s="62">
        <f t="shared" si="86"/>
        <v>1.914815798024522</v>
      </c>
      <c r="AR137" s="62">
        <f t="shared" si="87"/>
        <v>95.740789901226094</v>
      </c>
      <c r="AS137" s="62">
        <f t="shared" si="88"/>
        <v>191.48157980245219</v>
      </c>
      <c r="AT137" s="62">
        <f t="shared" si="89"/>
        <v>-95.740789901226094</v>
      </c>
      <c r="AU137" s="62">
        <f t="shared" si="90"/>
        <v>478.70394950613047</v>
      </c>
      <c r="AV137" s="62">
        <f t="shared" si="91"/>
        <v>-191.48157980245219</v>
      </c>
      <c r="AW137" s="63">
        <f t="shared" ref="AW137:AW200" si="103">SUM(AU137:AV137)</f>
        <v>287.22236970367828</v>
      </c>
      <c r="AX137" s="61" t="str">
        <f t="shared" ca="1" si="92"/>
        <v>VINTO</v>
      </c>
      <c r="AY137" s="69">
        <f t="shared" ref="AY137:AY200" ca="1" si="104">AY136</f>
        <v>10223.954332946101</v>
      </c>
      <c r="AZ137" s="51">
        <f t="shared" si="93"/>
        <v>670.18552930858266</v>
      </c>
      <c r="BA137" s="55">
        <f t="shared" ca="1" si="94"/>
        <v>6.6849821363221332E-2</v>
      </c>
      <c r="BB137" s="55">
        <f t="shared" ref="BB137:BB200" ca="1" si="105">IFERROR(AW137/ABS(AB137),0)</f>
        <v>11.379473547905697</v>
      </c>
      <c r="BC137" s="64">
        <f t="shared" ca="1" si="95"/>
        <v>312.46276140497446</v>
      </c>
      <c r="BE137" s="52" t="str">
        <f t="shared" ca="1" si="96"/>
        <v/>
      </c>
      <c r="BF137" s="52">
        <f t="shared" ca="1" si="97"/>
        <v>7.0999999999999766</v>
      </c>
      <c r="BG137" s="52">
        <f t="shared" ca="1" si="98"/>
        <v>7.0999999999999766</v>
      </c>
      <c r="BH137" s="52">
        <f t="shared" ca="1" si="99"/>
        <v>7.0999999999999766</v>
      </c>
    </row>
    <row r="138" spans="19:60">
      <c r="S138" s="68">
        <f t="shared" ref="S138:T153" si="106">S137</f>
        <v>7</v>
      </c>
      <c r="T138" s="69">
        <f t="shared" si="106"/>
        <v>2</v>
      </c>
      <c r="U138" s="70">
        <f t="shared" si="84"/>
        <v>5</v>
      </c>
      <c r="V138" s="68">
        <f t="shared" si="100"/>
        <v>2</v>
      </c>
      <c r="W138" s="70">
        <f t="shared" si="100"/>
        <v>7</v>
      </c>
      <c r="X138" s="71">
        <f t="shared" si="100"/>
        <v>0.7142857142857143</v>
      </c>
      <c r="Y138" s="71">
        <f t="shared" si="100"/>
        <v>0.5</v>
      </c>
      <c r="Z138" s="69">
        <f t="shared" si="100"/>
        <v>10000</v>
      </c>
      <c r="AA138" s="69">
        <f t="shared" ca="1" si="100"/>
        <v>10025.240391701296</v>
      </c>
      <c r="AB138" s="69">
        <f t="shared" ca="1" si="101"/>
        <v>25.240391701296176</v>
      </c>
      <c r="AC138" s="69">
        <f t="shared" ca="1" si="102"/>
        <v>94.182003679935534</v>
      </c>
      <c r="AD138" s="73">
        <f t="shared" ref="AD138:AD201" si="107">AD137-0.1</f>
        <v>6.9999999999999769</v>
      </c>
      <c r="AE138" s="69">
        <f t="shared" ref="AE138:AO153" si="108">AE137</f>
        <v>0.70000000000000007</v>
      </c>
      <c r="AF138" s="69">
        <f t="shared" si="108"/>
        <v>7.0000000000000009</v>
      </c>
      <c r="AG138" s="78">
        <f t="shared" si="108"/>
        <v>200</v>
      </c>
      <c r="AH138" s="60">
        <f t="shared" si="108"/>
        <v>50</v>
      </c>
      <c r="AI138" s="60">
        <f t="shared" si="108"/>
        <v>350.00000000000006</v>
      </c>
      <c r="AJ138" s="60">
        <f t="shared" si="108"/>
        <v>10350</v>
      </c>
      <c r="AK138" s="60">
        <f t="shared" si="108"/>
        <v>289.75960829870417</v>
      </c>
      <c r="AL138" s="60">
        <f t="shared" si="108"/>
        <v>5.7951921659740835</v>
      </c>
      <c r="AM138" s="60">
        <f t="shared" ca="1" si="108"/>
        <v>-126.04566705389851</v>
      </c>
      <c r="AN138" s="60">
        <f t="shared" ca="1" si="108"/>
        <v>-126.04566705389851</v>
      </c>
      <c r="AO138" s="60">
        <f t="shared" ca="1" si="108"/>
        <v>126.04566705389851</v>
      </c>
      <c r="AP138" s="63">
        <f t="shared" si="85"/>
        <v>35</v>
      </c>
      <c r="AQ138" s="62">
        <f t="shared" si="86"/>
        <v>1.9278845951391579</v>
      </c>
      <c r="AR138" s="62">
        <f t="shared" si="87"/>
        <v>96.394229756957898</v>
      </c>
      <c r="AS138" s="62">
        <f t="shared" si="88"/>
        <v>192.7884595139158</v>
      </c>
      <c r="AT138" s="62">
        <f t="shared" si="89"/>
        <v>-96.394229756957898</v>
      </c>
      <c r="AU138" s="62">
        <f t="shared" si="90"/>
        <v>481.97114878478948</v>
      </c>
      <c r="AV138" s="62">
        <f t="shared" si="91"/>
        <v>-192.7884595139158</v>
      </c>
      <c r="AW138" s="63">
        <f t="shared" si="103"/>
        <v>289.18268927087365</v>
      </c>
      <c r="AX138" s="61" t="str">
        <f t="shared" ca="1" si="92"/>
        <v>VINTO</v>
      </c>
      <c r="AY138" s="69">
        <f t="shared" ca="1" si="104"/>
        <v>10223.954332946101</v>
      </c>
      <c r="AZ138" s="51">
        <f t="shared" si="93"/>
        <v>674.7596082987053</v>
      </c>
      <c r="BA138" s="55">
        <f t="shared" ca="1" si="94"/>
        <v>6.7306077653485341E-2</v>
      </c>
      <c r="BB138" s="55">
        <f t="shared" ca="1" si="105"/>
        <v>11.457139520383244</v>
      </c>
      <c r="BC138" s="64">
        <f t="shared" ca="1" si="95"/>
        <v>314.42308097216983</v>
      </c>
      <c r="BE138" s="52" t="str">
        <f t="shared" ca="1" si="96"/>
        <v/>
      </c>
      <c r="BF138" s="52">
        <f t="shared" ca="1" si="97"/>
        <v>6.9999999999999769</v>
      </c>
      <c r="BG138" s="52">
        <f t="shared" ca="1" si="98"/>
        <v>6.9999999999999769</v>
      </c>
      <c r="BH138" s="52">
        <f t="shared" ca="1" si="99"/>
        <v>6.9999999999999769</v>
      </c>
    </row>
    <row r="139" spans="19:60">
      <c r="S139" s="68">
        <f t="shared" si="106"/>
        <v>7</v>
      </c>
      <c r="T139" s="69">
        <f t="shared" si="106"/>
        <v>2</v>
      </c>
      <c r="U139" s="70">
        <f t="shared" si="84"/>
        <v>5</v>
      </c>
      <c r="V139" s="68">
        <f t="shared" si="100"/>
        <v>2</v>
      </c>
      <c r="W139" s="70">
        <f t="shared" si="100"/>
        <v>7</v>
      </c>
      <c r="X139" s="71">
        <f t="shared" si="100"/>
        <v>0.7142857142857143</v>
      </c>
      <c r="Y139" s="71">
        <f t="shared" si="100"/>
        <v>0.5</v>
      </c>
      <c r="Z139" s="69">
        <f t="shared" si="100"/>
        <v>10000</v>
      </c>
      <c r="AA139" s="69">
        <f t="shared" ca="1" si="100"/>
        <v>10025.240391701296</v>
      </c>
      <c r="AB139" s="69">
        <f t="shared" ca="1" si="101"/>
        <v>25.240391701296176</v>
      </c>
      <c r="AC139" s="69">
        <f t="shared" ca="1" si="102"/>
        <v>94.182003679935534</v>
      </c>
      <c r="AD139" s="73">
        <f t="shared" si="107"/>
        <v>6.8999999999999773</v>
      </c>
      <c r="AE139" s="69">
        <f t="shared" si="108"/>
        <v>0.70000000000000007</v>
      </c>
      <c r="AF139" s="69">
        <f t="shared" si="108"/>
        <v>7.0000000000000009</v>
      </c>
      <c r="AG139" s="78">
        <f t="shared" si="108"/>
        <v>200</v>
      </c>
      <c r="AH139" s="60">
        <f t="shared" si="108"/>
        <v>50</v>
      </c>
      <c r="AI139" s="60">
        <f t="shared" si="108"/>
        <v>350.00000000000006</v>
      </c>
      <c r="AJ139" s="60">
        <f t="shared" si="108"/>
        <v>10350</v>
      </c>
      <c r="AK139" s="60">
        <f t="shared" si="108"/>
        <v>289.75960829870417</v>
      </c>
      <c r="AL139" s="60">
        <f t="shared" si="108"/>
        <v>5.7951921659740835</v>
      </c>
      <c r="AM139" s="60">
        <f t="shared" ca="1" si="108"/>
        <v>-126.04566705389851</v>
      </c>
      <c r="AN139" s="60">
        <f t="shared" ca="1" si="108"/>
        <v>-126.04566705389851</v>
      </c>
      <c r="AO139" s="60">
        <f t="shared" ca="1" si="108"/>
        <v>126.04566705389851</v>
      </c>
      <c r="AP139" s="63">
        <f t="shared" si="85"/>
        <v>35</v>
      </c>
      <c r="AQ139" s="62">
        <f t="shared" si="86"/>
        <v>1.9413321979672618</v>
      </c>
      <c r="AR139" s="62">
        <f t="shared" si="87"/>
        <v>97.066609898363083</v>
      </c>
      <c r="AS139" s="62">
        <f t="shared" si="88"/>
        <v>194.13321979672617</v>
      </c>
      <c r="AT139" s="62">
        <f t="shared" si="89"/>
        <v>-97.066609898363083</v>
      </c>
      <c r="AU139" s="62">
        <f t="shared" si="90"/>
        <v>485.33304949181542</v>
      </c>
      <c r="AV139" s="62">
        <f t="shared" si="91"/>
        <v>-194.13321979672617</v>
      </c>
      <c r="AW139" s="63">
        <f t="shared" si="103"/>
        <v>291.19982969508925</v>
      </c>
      <c r="AX139" s="61" t="str">
        <f t="shared" ca="1" si="92"/>
        <v>VINTO</v>
      </c>
      <c r="AY139" s="69">
        <f t="shared" ca="1" si="104"/>
        <v>10223.954332946101</v>
      </c>
      <c r="AZ139" s="51">
        <f t="shared" si="93"/>
        <v>679.46626928854153</v>
      </c>
      <c r="BA139" s="55">
        <f t="shared" ca="1" si="94"/>
        <v>6.7775558763757002E-2</v>
      </c>
      <c r="BB139" s="55">
        <f t="shared" ca="1" si="105"/>
        <v>11.537056680468838</v>
      </c>
      <c r="BC139" s="64">
        <f t="shared" ca="1" si="95"/>
        <v>316.44022139638543</v>
      </c>
      <c r="BE139" s="52" t="str">
        <f t="shared" ca="1" si="96"/>
        <v/>
      </c>
      <c r="BF139" s="52">
        <f t="shared" ca="1" si="97"/>
        <v>6.8999999999999773</v>
      </c>
      <c r="BG139" s="52">
        <f t="shared" ca="1" si="98"/>
        <v>6.8999999999999773</v>
      </c>
      <c r="BH139" s="52">
        <f t="shared" ca="1" si="99"/>
        <v>6.8999999999999773</v>
      </c>
    </row>
    <row r="140" spans="19:60">
      <c r="S140" s="68">
        <f t="shared" si="106"/>
        <v>7</v>
      </c>
      <c r="T140" s="69">
        <f t="shared" si="106"/>
        <v>2</v>
      </c>
      <c r="U140" s="70">
        <f t="shared" si="84"/>
        <v>5</v>
      </c>
      <c r="V140" s="68">
        <f t="shared" si="100"/>
        <v>2</v>
      </c>
      <c r="W140" s="70">
        <f t="shared" si="100"/>
        <v>7</v>
      </c>
      <c r="X140" s="71">
        <f t="shared" si="100"/>
        <v>0.7142857142857143</v>
      </c>
      <c r="Y140" s="71">
        <f t="shared" si="100"/>
        <v>0.5</v>
      </c>
      <c r="Z140" s="69">
        <f t="shared" si="100"/>
        <v>10000</v>
      </c>
      <c r="AA140" s="69">
        <f t="shared" ca="1" si="100"/>
        <v>10025.240391701296</v>
      </c>
      <c r="AB140" s="69">
        <f t="shared" ca="1" si="101"/>
        <v>25.240391701296176</v>
      </c>
      <c r="AC140" s="69">
        <f t="shared" ca="1" si="102"/>
        <v>94.182003679935534</v>
      </c>
      <c r="AD140" s="73">
        <f t="shared" si="107"/>
        <v>6.7999999999999776</v>
      </c>
      <c r="AE140" s="69">
        <f t="shared" si="108"/>
        <v>0.70000000000000007</v>
      </c>
      <c r="AF140" s="69">
        <f t="shared" si="108"/>
        <v>7.0000000000000009</v>
      </c>
      <c r="AG140" s="78">
        <f t="shared" si="108"/>
        <v>200</v>
      </c>
      <c r="AH140" s="60">
        <f t="shared" si="108"/>
        <v>50</v>
      </c>
      <c r="AI140" s="60">
        <f t="shared" si="108"/>
        <v>350.00000000000006</v>
      </c>
      <c r="AJ140" s="60">
        <f t="shared" si="108"/>
        <v>10350</v>
      </c>
      <c r="AK140" s="60">
        <f t="shared" si="108"/>
        <v>289.75960829870417</v>
      </c>
      <c r="AL140" s="60">
        <f t="shared" si="108"/>
        <v>5.7951921659740835</v>
      </c>
      <c r="AM140" s="60">
        <f t="shared" ca="1" si="108"/>
        <v>-126.04566705389851</v>
      </c>
      <c r="AN140" s="60">
        <f t="shared" ca="1" si="108"/>
        <v>-126.04566705389851</v>
      </c>
      <c r="AO140" s="60">
        <f t="shared" ca="1" si="108"/>
        <v>126.04566705389851</v>
      </c>
      <c r="AP140" s="63">
        <f t="shared" si="85"/>
        <v>35</v>
      </c>
      <c r="AQ140" s="62">
        <f t="shared" si="86"/>
        <v>1.9551753185256038</v>
      </c>
      <c r="AR140" s="62">
        <f t="shared" si="87"/>
        <v>97.758765926280191</v>
      </c>
      <c r="AS140" s="62">
        <f t="shared" si="88"/>
        <v>195.51753185256038</v>
      </c>
      <c r="AT140" s="62">
        <f t="shared" si="89"/>
        <v>-97.758765926280191</v>
      </c>
      <c r="AU140" s="62">
        <f t="shared" si="90"/>
        <v>488.79382963140097</v>
      </c>
      <c r="AV140" s="62">
        <f t="shared" si="91"/>
        <v>-195.51753185256038</v>
      </c>
      <c r="AW140" s="63">
        <f t="shared" si="103"/>
        <v>293.27629777884056</v>
      </c>
      <c r="AX140" s="61" t="str">
        <f t="shared" ca="1" si="92"/>
        <v>VINTO</v>
      </c>
      <c r="AY140" s="69">
        <f t="shared" ca="1" si="104"/>
        <v>10223.954332946101</v>
      </c>
      <c r="AZ140" s="51">
        <f t="shared" si="93"/>
        <v>684.31136148396138</v>
      </c>
      <c r="BA140" s="55">
        <f t="shared" ca="1" si="94"/>
        <v>6.8258848141977857E-2</v>
      </c>
      <c r="BB140" s="55">
        <f t="shared" ca="1" si="105"/>
        <v>11.619324345262831</v>
      </c>
      <c r="BC140" s="64">
        <f t="shared" ca="1" si="95"/>
        <v>318.51668948013673</v>
      </c>
      <c r="BE140" s="52" t="str">
        <f t="shared" ca="1" si="96"/>
        <v/>
      </c>
      <c r="BF140" s="52">
        <f t="shared" ca="1" si="97"/>
        <v>6.7999999999999776</v>
      </c>
      <c r="BG140" s="52">
        <f t="shared" ca="1" si="98"/>
        <v>6.7999999999999776</v>
      </c>
      <c r="BH140" s="52">
        <f t="shared" ca="1" si="99"/>
        <v>6.7999999999999776</v>
      </c>
    </row>
    <row r="141" spans="19:60">
      <c r="S141" s="68">
        <f t="shared" si="106"/>
        <v>7</v>
      </c>
      <c r="T141" s="69">
        <f t="shared" si="106"/>
        <v>2</v>
      </c>
      <c r="U141" s="70">
        <f t="shared" si="84"/>
        <v>5</v>
      </c>
      <c r="V141" s="68">
        <f t="shared" si="100"/>
        <v>2</v>
      </c>
      <c r="W141" s="70">
        <f t="shared" si="100"/>
        <v>7</v>
      </c>
      <c r="X141" s="71">
        <f t="shared" si="100"/>
        <v>0.7142857142857143</v>
      </c>
      <c r="Y141" s="71">
        <f t="shared" si="100"/>
        <v>0.5</v>
      </c>
      <c r="Z141" s="69">
        <f t="shared" si="100"/>
        <v>10000</v>
      </c>
      <c r="AA141" s="69">
        <f t="shared" ca="1" si="100"/>
        <v>10025.240391701296</v>
      </c>
      <c r="AB141" s="69">
        <f t="shared" ca="1" si="101"/>
        <v>25.240391701296176</v>
      </c>
      <c r="AC141" s="69">
        <f t="shared" ca="1" si="102"/>
        <v>94.182003679935534</v>
      </c>
      <c r="AD141" s="73">
        <f t="shared" si="107"/>
        <v>6.699999999999978</v>
      </c>
      <c r="AE141" s="69">
        <f t="shared" si="108"/>
        <v>0.70000000000000007</v>
      </c>
      <c r="AF141" s="69">
        <f t="shared" si="108"/>
        <v>7.0000000000000009</v>
      </c>
      <c r="AG141" s="78">
        <f t="shared" si="108"/>
        <v>200</v>
      </c>
      <c r="AH141" s="60">
        <f t="shared" si="108"/>
        <v>50</v>
      </c>
      <c r="AI141" s="60">
        <f t="shared" si="108"/>
        <v>350.00000000000006</v>
      </c>
      <c r="AJ141" s="60">
        <f t="shared" si="108"/>
        <v>10350</v>
      </c>
      <c r="AK141" s="60">
        <f t="shared" si="108"/>
        <v>289.75960829870417</v>
      </c>
      <c r="AL141" s="60">
        <f t="shared" si="108"/>
        <v>5.7951921659740835</v>
      </c>
      <c r="AM141" s="60">
        <f t="shared" ca="1" si="108"/>
        <v>-126.04566705389851</v>
      </c>
      <c r="AN141" s="60">
        <f t="shared" ca="1" si="108"/>
        <v>-126.04566705389851</v>
      </c>
      <c r="AO141" s="60">
        <f t="shared" ca="1" si="108"/>
        <v>126.04566705389851</v>
      </c>
      <c r="AP141" s="63">
        <f t="shared" si="85"/>
        <v>35</v>
      </c>
      <c r="AQ141" s="62">
        <f t="shared" si="86"/>
        <v>1.9694316665632994</v>
      </c>
      <c r="AR141" s="62">
        <f t="shared" si="87"/>
        <v>98.471583328164968</v>
      </c>
      <c r="AS141" s="62">
        <f t="shared" si="88"/>
        <v>196.94316665632994</v>
      </c>
      <c r="AT141" s="62">
        <f t="shared" si="89"/>
        <v>-98.471583328164968</v>
      </c>
      <c r="AU141" s="62">
        <f t="shared" si="90"/>
        <v>492.35791664082484</v>
      </c>
      <c r="AV141" s="62">
        <f t="shared" si="91"/>
        <v>-196.94316665632994</v>
      </c>
      <c r="AW141" s="63">
        <f t="shared" si="103"/>
        <v>295.4147499844949</v>
      </c>
      <c r="AX141" s="61" t="str">
        <f t="shared" ca="1" si="92"/>
        <v>VINTO</v>
      </c>
      <c r="AY141" s="69">
        <f t="shared" ca="1" si="104"/>
        <v>10223.954332946101</v>
      </c>
      <c r="AZ141" s="51">
        <f t="shared" si="93"/>
        <v>689.30108329715472</v>
      </c>
      <c r="BA141" s="55">
        <f t="shared" ca="1" si="94"/>
        <v>6.8756564068802289E-2</v>
      </c>
      <c r="BB141" s="55">
        <f t="shared" ca="1" si="105"/>
        <v>11.704047761244704</v>
      </c>
      <c r="BC141" s="64">
        <f t="shared" ca="1" si="95"/>
        <v>320.65514168579108</v>
      </c>
      <c r="BE141" s="52" t="str">
        <f t="shared" ca="1" si="96"/>
        <v/>
      </c>
      <c r="BF141" s="52">
        <f t="shared" ca="1" si="97"/>
        <v>6.699999999999978</v>
      </c>
      <c r="BG141" s="52">
        <f t="shared" ca="1" si="98"/>
        <v>6.699999999999978</v>
      </c>
      <c r="BH141" s="52">
        <f t="shared" ca="1" si="99"/>
        <v>6.699999999999978</v>
      </c>
    </row>
    <row r="142" spans="19:60">
      <c r="S142" s="68">
        <f t="shared" si="106"/>
        <v>7</v>
      </c>
      <c r="T142" s="69">
        <f t="shared" si="106"/>
        <v>2</v>
      </c>
      <c r="U142" s="70">
        <f t="shared" si="84"/>
        <v>5</v>
      </c>
      <c r="V142" s="68">
        <f t="shared" si="100"/>
        <v>2</v>
      </c>
      <c r="W142" s="70">
        <f t="shared" si="100"/>
        <v>7</v>
      </c>
      <c r="X142" s="71">
        <f t="shared" si="100"/>
        <v>0.7142857142857143</v>
      </c>
      <c r="Y142" s="71">
        <f t="shared" si="100"/>
        <v>0.5</v>
      </c>
      <c r="Z142" s="69">
        <f t="shared" si="100"/>
        <v>10000</v>
      </c>
      <c r="AA142" s="69">
        <f t="shared" ca="1" si="100"/>
        <v>10025.240391701296</v>
      </c>
      <c r="AB142" s="69">
        <f t="shared" ca="1" si="101"/>
        <v>25.240391701296176</v>
      </c>
      <c r="AC142" s="69">
        <f t="shared" ca="1" si="102"/>
        <v>94.182003679935534</v>
      </c>
      <c r="AD142" s="73">
        <f t="shared" si="107"/>
        <v>6.5999999999999783</v>
      </c>
      <c r="AE142" s="69">
        <f t="shared" si="108"/>
        <v>0.70000000000000007</v>
      </c>
      <c r="AF142" s="69">
        <f t="shared" si="108"/>
        <v>7.0000000000000009</v>
      </c>
      <c r="AG142" s="78">
        <f t="shared" si="108"/>
        <v>200</v>
      </c>
      <c r="AH142" s="60">
        <f t="shared" si="108"/>
        <v>50</v>
      </c>
      <c r="AI142" s="60">
        <f t="shared" si="108"/>
        <v>350.00000000000006</v>
      </c>
      <c r="AJ142" s="60">
        <f t="shared" si="108"/>
        <v>10350</v>
      </c>
      <c r="AK142" s="60">
        <f t="shared" si="108"/>
        <v>289.75960829870417</v>
      </c>
      <c r="AL142" s="60">
        <f t="shared" si="108"/>
        <v>5.7951921659740835</v>
      </c>
      <c r="AM142" s="60">
        <f t="shared" ca="1" si="108"/>
        <v>-126.04566705389851</v>
      </c>
      <c r="AN142" s="60">
        <f t="shared" ca="1" si="108"/>
        <v>-126.04566705389851</v>
      </c>
      <c r="AO142" s="60">
        <f t="shared" ca="1" si="108"/>
        <v>126.04566705389851</v>
      </c>
      <c r="AP142" s="63">
        <f t="shared" si="85"/>
        <v>35</v>
      </c>
      <c r="AQ142" s="62">
        <f t="shared" si="86"/>
        <v>1.9841200251475917</v>
      </c>
      <c r="AR142" s="62">
        <f t="shared" si="87"/>
        <v>99.206001257379583</v>
      </c>
      <c r="AS142" s="62">
        <f t="shared" si="88"/>
        <v>198.41200251475917</v>
      </c>
      <c r="AT142" s="62">
        <f t="shared" si="89"/>
        <v>-99.206001257379583</v>
      </c>
      <c r="AU142" s="62">
        <f t="shared" si="90"/>
        <v>496.0300062868979</v>
      </c>
      <c r="AV142" s="62">
        <f t="shared" si="91"/>
        <v>-198.41200251475917</v>
      </c>
      <c r="AW142" s="63">
        <f t="shared" si="103"/>
        <v>297.61800377213876</v>
      </c>
      <c r="AX142" s="61" t="str">
        <f t="shared" ca="1" si="92"/>
        <v>VINTO</v>
      </c>
      <c r="AY142" s="69">
        <f t="shared" ca="1" si="104"/>
        <v>10223.954332946101</v>
      </c>
      <c r="AZ142" s="51">
        <f t="shared" si="93"/>
        <v>694.44200880165704</v>
      </c>
      <c r="BA142" s="55">
        <f t="shared" ca="1" si="94"/>
        <v>6.9269362296439596E-2</v>
      </c>
      <c r="BB142" s="55">
        <f t="shared" ca="1" si="105"/>
        <v>11.791338553468451</v>
      </c>
      <c r="BC142" s="64">
        <f t="shared" ca="1" si="95"/>
        <v>322.85839547343494</v>
      </c>
      <c r="BE142" s="52" t="str">
        <f t="shared" ca="1" si="96"/>
        <v/>
      </c>
      <c r="BF142" s="52">
        <f t="shared" ca="1" si="97"/>
        <v>6.5999999999999783</v>
      </c>
      <c r="BG142" s="52">
        <f t="shared" ca="1" si="98"/>
        <v>6.5999999999999783</v>
      </c>
      <c r="BH142" s="52">
        <f t="shared" ca="1" si="99"/>
        <v>6.5999999999999783</v>
      </c>
    </row>
    <row r="143" spans="19:60">
      <c r="S143" s="68">
        <f t="shared" si="106"/>
        <v>7</v>
      </c>
      <c r="T143" s="69">
        <f t="shared" si="106"/>
        <v>2</v>
      </c>
      <c r="U143" s="70">
        <f t="shared" si="84"/>
        <v>5</v>
      </c>
      <c r="V143" s="68">
        <f t="shared" si="100"/>
        <v>2</v>
      </c>
      <c r="W143" s="70">
        <f t="shared" si="100"/>
        <v>7</v>
      </c>
      <c r="X143" s="71">
        <f t="shared" si="100"/>
        <v>0.7142857142857143</v>
      </c>
      <c r="Y143" s="71">
        <f t="shared" si="100"/>
        <v>0.5</v>
      </c>
      <c r="Z143" s="69">
        <f t="shared" si="100"/>
        <v>10000</v>
      </c>
      <c r="AA143" s="69">
        <f t="shared" ca="1" si="100"/>
        <v>10025.240391701296</v>
      </c>
      <c r="AB143" s="69">
        <f t="shared" ca="1" si="101"/>
        <v>25.240391701296176</v>
      </c>
      <c r="AC143" s="69">
        <f t="shared" ca="1" si="102"/>
        <v>94.182003679935534</v>
      </c>
      <c r="AD143" s="73">
        <f t="shared" si="107"/>
        <v>6.4999999999999787</v>
      </c>
      <c r="AE143" s="69">
        <f t="shared" si="108"/>
        <v>0.70000000000000007</v>
      </c>
      <c r="AF143" s="69">
        <f t="shared" si="108"/>
        <v>7.0000000000000009</v>
      </c>
      <c r="AG143" s="78">
        <f t="shared" si="108"/>
        <v>200</v>
      </c>
      <c r="AH143" s="60">
        <f t="shared" si="108"/>
        <v>50</v>
      </c>
      <c r="AI143" s="60">
        <f t="shared" si="108"/>
        <v>350.00000000000006</v>
      </c>
      <c r="AJ143" s="60">
        <f t="shared" si="108"/>
        <v>10350</v>
      </c>
      <c r="AK143" s="60">
        <f t="shared" si="108"/>
        <v>289.75960829870417</v>
      </c>
      <c r="AL143" s="60">
        <f t="shared" si="108"/>
        <v>5.7951921659740835</v>
      </c>
      <c r="AM143" s="60">
        <f t="shared" ca="1" si="108"/>
        <v>-126.04566705389851</v>
      </c>
      <c r="AN143" s="60">
        <f t="shared" ca="1" si="108"/>
        <v>-126.04566705389851</v>
      </c>
      <c r="AO143" s="60">
        <f t="shared" ca="1" si="108"/>
        <v>126.04566705389851</v>
      </c>
      <c r="AP143" s="63">
        <f t="shared" si="85"/>
        <v>35</v>
      </c>
      <c r="AQ143" s="62">
        <f t="shared" si="86"/>
        <v>1.9992603332267853</v>
      </c>
      <c r="AR143" s="62">
        <f t="shared" si="87"/>
        <v>99.963016661339267</v>
      </c>
      <c r="AS143" s="62">
        <f t="shared" si="88"/>
        <v>199.92603332267853</v>
      </c>
      <c r="AT143" s="62">
        <f t="shared" si="89"/>
        <v>-99.963016661339267</v>
      </c>
      <c r="AU143" s="62">
        <f t="shared" si="90"/>
        <v>499.81508330669635</v>
      </c>
      <c r="AV143" s="62">
        <f t="shared" si="91"/>
        <v>-199.92603332267853</v>
      </c>
      <c r="AW143" s="63">
        <f t="shared" si="103"/>
        <v>299.88904998401779</v>
      </c>
      <c r="AX143" s="61" t="str">
        <f t="shared" ca="1" si="92"/>
        <v>VINTO</v>
      </c>
      <c r="AY143" s="69">
        <f t="shared" ca="1" si="104"/>
        <v>10223.954332946101</v>
      </c>
      <c r="AZ143" s="51">
        <f t="shared" si="93"/>
        <v>699.74111662937491</v>
      </c>
      <c r="BA143" s="55">
        <f t="shared" ca="1" si="94"/>
        <v>6.9797938931081133E-2</v>
      </c>
      <c r="BB143" s="55">
        <f t="shared" ca="1" si="105"/>
        <v>11.881315216222161</v>
      </c>
      <c r="BC143" s="64">
        <f t="shared" ca="1" si="95"/>
        <v>325.12944168531396</v>
      </c>
      <c r="BE143" s="52" t="str">
        <f t="shared" ca="1" si="96"/>
        <v/>
      </c>
      <c r="BF143" s="52">
        <f t="shared" ca="1" si="97"/>
        <v>6.4999999999999787</v>
      </c>
      <c r="BG143" s="52">
        <f t="shared" ca="1" si="98"/>
        <v>6.4999999999999787</v>
      </c>
      <c r="BH143" s="52">
        <f t="shared" ca="1" si="99"/>
        <v>6.4999999999999787</v>
      </c>
    </row>
    <row r="144" spans="19:60">
      <c r="S144" s="68">
        <f t="shared" si="106"/>
        <v>7</v>
      </c>
      <c r="T144" s="69">
        <f t="shared" si="106"/>
        <v>2</v>
      </c>
      <c r="U144" s="70">
        <f t="shared" si="84"/>
        <v>5</v>
      </c>
      <c r="V144" s="68">
        <f t="shared" si="100"/>
        <v>2</v>
      </c>
      <c r="W144" s="70">
        <f t="shared" si="100"/>
        <v>7</v>
      </c>
      <c r="X144" s="71">
        <f t="shared" si="100"/>
        <v>0.7142857142857143</v>
      </c>
      <c r="Y144" s="71">
        <f t="shared" si="100"/>
        <v>0.5</v>
      </c>
      <c r="Z144" s="69">
        <f t="shared" si="100"/>
        <v>10000</v>
      </c>
      <c r="AA144" s="69">
        <f t="shared" ca="1" si="100"/>
        <v>10025.240391701296</v>
      </c>
      <c r="AB144" s="69">
        <f t="shared" ca="1" si="101"/>
        <v>25.240391701296176</v>
      </c>
      <c r="AC144" s="69">
        <f t="shared" ca="1" si="102"/>
        <v>94.182003679935534</v>
      </c>
      <c r="AD144" s="73">
        <f t="shared" si="107"/>
        <v>6.399999999999979</v>
      </c>
      <c r="AE144" s="69">
        <f t="shared" si="108"/>
        <v>0.70000000000000007</v>
      </c>
      <c r="AF144" s="69">
        <f t="shared" si="108"/>
        <v>7.0000000000000009</v>
      </c>
      <c r="AG144" s="78">
        <f t="shared" si="108"/>
        <v>200</v>
      </c>
      <c r="AH144" s="60">
        <f t="shared" si="108"/>
        <v>50</v>
      </c>
      <c r="AI144" s="60">
        <f t="shared" si="108"/>
        <v>350.00000000000006</v>
      </c>
      <c r="AJ144" s="60">
        <f t="shared" si="108"/>
        <v>10350</v>
      </c>
      <c r="AK144" s="60">
        <f t="shared" si="108"/>
        <v>289.75960829870417</v>
      </c>
      <c r="AL144" s="60">
        <f t="shared" si="108"/>
        <v>5.7951921659740835</v>
      </c>
      <c r="AM144" s="60">
        <f t="shared" ca="1" si="108"/>
        <v>-126.04566705389851</v>
      </c>
      <c r="AN144" s="60">
        <f t="shared" ca="1" si="108"/>
        <v>-126.04566705389851</v>
      </c>
      <c r="AO144" s="60">
        <f t="shared" ca="1" si="108"/>
        <v>126.04566705389851</v>
      </c>
      <c r="AP144" s="63">
        <f t="shared" si="85"/>
        <v>35</v>
      </c>
      <c r="AQ144" s="62">
        <f t="shared" si="86"/>
        <v>2.0148737759334541</v>
      </c>
      <c r="AR144" s="62">
        <f t="shared" si="87"/>
        <v>100.7436887966727</v>
      </c>
      <c r="AS144" s="62">
        <f t="shared" si="88"/>
        <v>201.4873775933454</v>
      </c>
      <c r="AT144" s="62">
        <f t="shared" si="89"/>
        <v>-100.7436887966727</v>
      </c>
      <c r="AU144" s="62">
        <f t="shared" si="90"/>
        <v>503.7184439833635</v>
      </c>
      <c r="AV144" s="62">
        <f t="shared" si="91"/>
        <v>-201.4873775933454</v>
      </c>
      <c r="AW144" s="63">
        <f t="shared" si="103"/>
        <v>302.2310663900181</v>
      </c>
      <c r="AX144" s="61" t="str">
        <f t="shared" ca="1" si="92"/>
        <v>VINTO</v>
      </c>
      <c r="AY144" s="69">
        <f t="shared" ca="1" si="104"/>
        <v>10223.954332946101</v>
      </c>
      <c r="AZ144" s="51">
        <f t="shared" si="93"/>
        <v>705.2058215767089</v>
      </c>
      <c r="BA144" s="55">
        <f t="shared" ca="1" si="94"/>
        <v>7.0343033585555201E-2</v>
      </c>
      <c r="BB144" s="55">
        <f t="shared" ca="1" si="105"/>
        <v>11.974103649686924</v>
      </c>
      <c r="BC144" s="64">
        <f t="shared" ca="1" si="95"/>
        <v>327.47145809131428</v>
      </c>
      <c r="BE144" s="52" t="str">
        <f t="shared" ca="1" si="96"/>
        <v/>
      </c>
      <c r="BF144" s="52">
        <f t="shared" ca="1" si="97"/>
        <v>6.399999999999979</v>
      </c>
      <c r="BG144" s="52">
        <f t="shared" ca="1" si="98"/>
        <v>6.399999999999979</v>
      </c>
      <c r="BH144" s="52">
        <f t="shared" ca="1" si="99"/>
        <v>6.399999999999979</v>
      </c>
    </row>
    <row r="145" spans="19:60">
      <c r="S145" s="68">
        <f t="shared" si="106"/>
        <v>7</v>
      </c>
      <c r="T145" s="69">
        <f t="shared" si="106"/>
        <v>2</v>
      </c>
      <c r="U145" s="70">
        <f t="shared" si="84"/>
        <v>5</v>
      </c>
      <c r="V145" s="68">
        <f t="shared" si="100"/>
        <v>2</v>
      </c>
      <c r="W145" s="70">
        <f t="shared" si="100"/>
        <v>7</v>
      </c>
      <c r="X145" s="71">
        <f t="shared" si="100"/>
        <v>0.7142857142857143</v>
      </c>
      <c r="Y145" s="71">
        <f t="shared" si="100"/>
        <v>0.5</v>
      </c>
      <c r="Z145" s="69">
        <f t="shared" si="100"/>
        <v>10000</v>
      </c>
      <c r="AA145" s="69">
        <f t="shared" ca="1" si="100"/>
        <v>10025.240391701296</v>
      </c>
      <c r="AB145" s="69">
        <f t="shared" ca="1" si="101"/>
        <v>25.240391701296176</v>
      </c>
      <c r="AC145" s="69">
        <f t="shared" ca="1" si="102"/>
        <v>94.182003679935534</v>
      </c>
      <c r="AD145" s="73">
        <f t="shared" si="107"/>
        <v>6.2999999999999794</v>
      </c>
      <c r="AE145" s="69">
        <f t="shared" si="108"/>
        <v>0.70000000000000007</v>
      </c>
      <c r="AF145" s="69">
        <f t="shared" si="108"/>
        <v>7.0000000000000009</v>
      </c>
      <c r="AG145" s="78">
        <f t="shared" si="108"/>
        <v>200</v>
      </c>
      <c r="AH145" s="60">
        <f t="shared" si="108"/>
        <v>50</v>
      </c>
      <c r="AI145" s="60">
        <f t="shared" si="108"/>
        <v>350.00000000000006</v>
      </c>
      <c r="AJ145" s="60">
        <f t="shared" si="108"/>
        <v>10350</v>
      </c>
      <c r="AK145" s="60">
        <f t="shared" si="108"/>
        <v>289.75960829870417</v>
      </c>
      <c r="AL145" s="60">
        <f t="shared" si="108"/>
        <v>5.7951921659740835</v>
      </c>
      <c r="AM145" s="60">
        <f t="shared" ca="1" si="108"/>
        <v>-126.04566705389851</v>
      </c>
      <c r="AN145" s="60">
        <f t="shared" ca="1" si="108"/>
        <v>-126.04566705389851</v>
      </c>
      <c r="AO145" s="60">
        <f t="shared" ca="1" si="108"/>
        <v>126.04566705389851</v>
      </c>
      <c r="AP145" s="63">
        <f t="shared" si="85"/>
        <v>35</v>
      </c>
      <c r="AQ145" s="62">
        <f t="shared" si="86"/>
        <v>2.0309828834879529</v>
      </c>
      <c r="AR145" s="62">
        <f t="shared" si="87"/>
        <v>101.54914417439764</v>
      </c>
      <c r="AS145" s="62">
        <f t="shared" si="88"/>
        <v>203.09828834879528</v>
      </c>
      <c r="AT145" s="62">
        <f t="shared" si="89"/>
        <v>-101.54914417439764</v>
      </c>
      <c r="AU145" s="62">
        <f t="shared" si="90"/>
        <v>507.74572087198817</v>
      </c>
      <c r="AV145" s="62">
        <f t="shared" si="91"/>
        <v>-203.09828834879528</v>
      </c>
      <c r="AW145" s="63">
        <f t="shared" si="103"/>
        <v>304.64743252319289</v>
      </c>
      <c r="AX145" s="61" t="str">
        <f t="shared" ca="1" si="92"/>
        <v>VINTO</v>
      </c>
      <c r="AY145" s="69">
        <f t="shared" ca="1" si="104"/>
        <v>10223.954332946101</v>
      </c>
      <c r="AZ145" s="51">
        <f t="shared" si="93"/>
        <v>710.84400922078351</v>
      </c>
      <c r="BA145" s="55">
        <f t="shared" ca="1" si="94"/>
        <v>7.0905432832234799E-2</v>
      </c>
      <c r="BB145" s="55">
        <f t="shared" ca="1" si="105"/>
        <v>12.069837747706121</v>
      </c>
      <c r="BC145" s="64">
        <f t="shared" ca="1" si="95"/>
        <v>329.88782422448907</v>
      </c>
      <c r="BE145" s="52" t="str">
        <f t="shared" ca="1" si="96"/>
        <v/>
      </c>
      <c r="BF145" s="52">
        <f t="shared" ca="1" si="97"/>
        <v>6.2999999999999794</v>
      </c>
      <c r="BG145" s="52">
        <f t="shared" ca="1" si="98"/>
        <v>6.2999999999999794</v>
      </c>
      <c r="BH145" s="52">
        <f t="shared" ca="1" si="99"/>
        <v>6.2999999999999794</v>
      </c>
    </row>
    <row r="146" spans="19:60">
      <c r="S146" s="68">
        <f t="shared" si="106"/>
        <v>7</v>
      </c>
      <c r="T146" s="69">
        <f t="shared" si="106"/>
        <v>2</v>
      </c>
      <c r="U146" s="70">
        <f t="shared" si="84"/>
        <v>5</v>
      </c>
      <c r="V146" s="68">
        <f t="shared" si="100"/>
        <v>2</v>
      </c>
      <c r="W146" s="70">
        <f t="shared" si="100"/>
        <v>7</v>
      </c>
      <c r="X146" s="71">
        <f t="shared" si="100"/>
        <v>0.7142857142857143</v>
      </c>
      <c r="Y146" s="71">
        <f t="shared" si="100"/>
        <v>0.5</v>
      </c>
      <c r="Z146" s="69">
        <f t="shared" si="100"/>
        <v>10000</v>
      </c>
      <c r="AA146" s="69">
        <f t="shared" ca="1" si="100"/>
        <v>10025.240391701296</v>
      </c>
      <c r="AB146" s="69">
        <f t="shared" ca="1" si="101"/>
        <v>25.240391701296176</v>
      </c>
      <c r="AC146" s="69">
        <f t="shared" ca="1" si="102"/>
        <v>94.182003679935534</v>
      </c>
      <c r="AD146" s="73">
        <f t="shared" si="107"/>
        <v>6.1999999999999797</v>
      </c>
      <c r="AE146" s="69">
        <f t="shared" si="108"/>
        <v>0.70000000000000007</v>
      </c>
      <c r="AF146" s="69">
        <f t="shared" si="108"/>
        <v>7.0000000000000009</v>
      </c>
      <c r="AG146" s="78">
        <f t="shared" si="108"/>
        <v>200</v>
      </c>
      <c r="AH146" s="60">
        <f t="shared" si="108"/>
        <v>50</v>
      </c>
      <c r="AI146" s="60">
        <f t="shared" si="108"/>
        <v>350.00000000000006</v>
      </c>
      <c r="AJ146" s="60">
        <f t="shared" si="108"/>
        <v>10350</v>
      </c>
      <c r="AK146" s="60">
        <f t="shared" si="108"/>
        <v>289.75960829870417</v>
      </c>
      <c r="AL146" s="60">
        <f t="shared" si="108"/>
        <v>5.7951921659740835</v>
      </c>
      <c r="AM146" s="60">
        <f t="shared" ca="1" si="108"/>
        <v>-126.04566705389851</v>
      </c>
      <c r="AN146" s="60">
        <f t="shared" ca="1" si="108"/>
        <v>-126.04566705389851</v>
      </c>
      <c r="AO146" s="60">
        <f t="shared" ca="1" si="108"/>
        <v>126.04566705389851</v>
      </c>
      <c r="AP146" s="63">
        <f t="shared" si="85"/>
        <v>35</v>
      </c>
      <c r="AQ146" s="62">
        <f t="shared" si="86"/>
        <v>2.0476116396732427</v>
      </c>
      <c r="AR146" s="62">
        <f t="shared" si="87"/>
        <v>102.38058198366214</v>
      </c>
      <c r="AS146" s="62">
        <f t="shared" si="88"/>
        <v>204.76116396732428</v>
      </c>
      <c r="AT146" s="62">
        <f t="shared" si="89"/>
        <v>-102.38058198366214</v>
      </c>
      <c r="AU146" s="62">
        <f t="shared" si="90"/>
        <v>511.90290991831068</v>
      </c>
      <c r="AV146" s="62">
        <f t="shared" si="91"/>
        <v>-204.76116396732428</v>
      </c>
      <c r="AW146" s="63">
        <f t="shared" si="103"/>
        <v>307.14174595098643</v>
      </c>
      <c r="AX146" s="61" t="str">
        <f t="shared" ca="1" si="92"/>
        <v>VINTO</v>
      </c>
      <c r="AY146" s="69">
        <f t="shared" ca="1" si="104"/>
        <v>10223.954332946101</v>
      </c>
      <c r="AZ146" s="51">
        <f t="shared" si="93"/>
        <v>716.66407388563493</v>
      </c>
      <c r="BA146" s="55">
        <f t="shared" ca="1" si="94"/>
        <v>7.1485973990097623E-2</v>
      </c>
      <c r="BB146" s="55">
        <f t="shared" ca="1" si="105"/>
        <v>12.168660042435622</v>
      </c>
      <c r="BC146" s="64">
        <f t="shared" ca="1" si="95"/>
        <v>332.38213765228261</v>
      </c>
      <c r="BE146" s="52" t="str">
        <f t="shared" ca="1" si="96"/>
        <v/>
      </c>
      <c r="BF146" s="52">
        <f t="shared" ca="1" si="97"/>
        <v>6.1999999999999797</v>
      </c>
      <c r="BG146" s="52">
        <f t="shared" ca="1" si="98"/>
        <v>6.1999999999999797</v>
      </c>
      <c r="BH146" s="52">
        <f t="shared" ca="1" si="99"/>
        <v>6.1999999999999797</v>
      </c>
    </row>
    <row r="147" spans="19:60">
      <c r="S147" s="68">
        <f t="shared" si="106"/>
        <v>7</v>
      </c>
      <c r="T147" s="69">
        <f t="shared" si="106"/>
        <v>2</v>
      </c>
      <c r="U147" s="70">
        <f t="shared" si="84"/>
        <v>5</v>
      </c>
      <c r="V147" s="68">
        <f t="shared" si="100"/>
        <v>2</v>
      </c>
      <c r="W147" s="70">
        <f t="shared" si="100"/>
        <v>7</v>
      </c>
      <c r="X147" s="71">
        <f t="shared" si="100"/>
        <v>0.7142857142857143</v>
      </c>
      <c r="Y147" s="71">
        <f t="shared" si="100"/>
        <v>0.5</v>
      </c>
      <c r="Z147" s="69">
        <f t="shared" si="100"/>
        <v>10000</v>
      </c>
      <c r="AA147" s="69">
        <f t="shared" ca="1" si="100"/>
        <v>10025.240391701296</v>
      </c>
      <c r="AB147" s="69">
        <f t="shared" ca="1" si="101"/>
        <v>25.240391701296176</v>
      </c>
      <c r="AC147" s="69">
        <f t="shared" ca="1" si="102"/>
        <v>94.182003679935534</v>
      </c>
      <c r="AD147" s="73">
        <f t="shared" si="107"/>
        <v>6.0999999999999801</v>
      </c>
      <c r="AE147" s="69">
        <f t="shared" si="108"/>
        <v>0.70000000000000007</v>
      </c>
      <c r="AF147" s="69">
        <f t="shared" si="108"/>
        <v>7.0000000000000009</v>
      </c>
      <c r="AG147" s="78">
        <f t="shared" si="108"/>
        <v>200</v>
      </c>
      <c r="AH147" s="60">
        <f t="shared" si="108"/>
        <v>50</v>
      </c>
      <c r="AI147" s="60">
        <f t="shared" si="108"/>
        <v>350.00000000000006</v>
      </c>
      <c r="AJ147" s="60">
        <f t="shared" si="108"/>
        <v>10350</v>
      </c>
      <c r="AK147" s="60">
        <f t="shared" si="108"/>
        <v>289.75960829870417</v>
      </c>
      <c r="AL147" s="60">
        <f t="shared" si="108"/>
        <v>5.7951921659740835</v>
      </c>
      <c r="AM147" s="60">
        <f t="shared" ca="1" si="108"/>
        <v>-126.04566705389851</v>
      </c>
      <c r="AN147" s="60">
        <f t="shared" ca="1" si="108"/>
        <v>-126.04566705389851</v>
      </c>
      <c r="AO147" s="60">
        <f t="shared" ca="1" si="108"/>
        <v>126.04566705389851</v>
      </c>
      <c r="AP147" s="63">
        <f t="shared" si="85"/>
        <v>35</v>
      </c>
      <c r="AQ147" s="62">
        <f t="shared" si="86"/>
        <v>2.0647856009793615</v>
      </c>
      <c r="AR147" s="62">
        <f t="shared" si="87"/>
        <v>103.23928004896807</v>
      </c>
      <c r="AS147" s="62">
        <f t="shared" si="88"/>
        <v>206.47856009793614</v>
      </c>
      <c r="AT147" s="62">
        <f t="shared" si="89"/>
        <v>-103.23928004896807</v>
      </c>
      <c r="AU147" s="62">
        <f t="shared" si="90"/>
        <v>516.19640024484033</v>
      </c>
      <c r="AV147" s="62">
        <f t="shared" si="91"/>
        <v>-206.47856009793614</v>
      </c>
      <c r="AW147" s="63">
        <f t="shared" si="103"/>
        <v>309.71784014690422</v>
      </c>
      <c r="AX147" s="61" t="str">
        <f t="shared" ca="1" si="92"/>
        <v>VINTO</v>
      </c>
      <c r="AY147" s="69">
        <f t="shared" ca="1" si="104"/>
        <v>10223.954332946101</v>
      </c>
      <c r="AZ147" s="51">
        <f t="shared" si="93"/>
        <v>722.67496034277644</v>
      </c>
      <c r="BA147" s="55">
        <f t="shared" ca="1" si="94"/>
        <v>7.2085549284283804E-2</v>
      </c>
      <c r="BB147" s="55">
        <f t="shared" ca="1" si="105"/>
        <v>12.270722412402151</v>
      </c>
      <c r="BC147" s="64">
        <f t="shared" ca="1" si="95"/>
        <v>334.9582318482004</v>
      </c>
      <c r="BE147" s="52" t="str">
        <f t="shared" ca="1" si="96"/>
        <v/>
      </c>
      <c r="BF147" s="52">
        <f t="shared" ca="1" si="97"/>
        <v>6.0999999999999801</v>
      </c>
      <c r="BG147" s="52">
        <f t="shared" ca="1" si="98"/>
        <v>6.0999999999999801</v>
      </c>
      <c r="BH147" s="52">
        <f t="shared" ca="1" si="99"/>
        <v>6.0999999999999801</v>
      </c>
    </row>
    <row r="148" spans="19:60">
      <c r="S148" s="68">
        <f t="shared" si="106"/>
        <v>7</v>
      </c>
      <c r="T148" s="69">
        <f t="shared" si="106"/>
        <v>2</v>
      </c>
      <c r="U148" s="70">
        <f t="shared" si="84"/>
        <v>5</v>
      </c>
      <c r="V148" s="68">
        <f t="shared" si="100"/>
        <v>2</v>
      </c>
      <c r="W148" s="70">
        <f t="shared" si="100"/>
        <v>7</v>
      </c>
      <c r="X148" s="71">
        <f t="shared" si="100"/>
        <v>0.7142857142857143</v>
      </c>
      <c r="Y148" s="71">
        <f t="shared" si="100"/>
        <v>0.5</v>
      </c>
      <c r="Z148" s="69">
        <f t="shared" si="100"/>
        <v>10000</v>
      </c>
      <c r="AA148" s="69">
        <f t="shared" ca="1" si="100"/>
        <v>10025.240391701296</v>
      </c>
      <c r="AB148" s="69">
        <f t="shared" ca="1" si="101"/>
        <v>25.240391701296176</v>
      </c>
      <c r="AC148" s="69">
        <f t="shared" ca="1" si="102"/>
        <v>94.182003679935534</v>
      </c>
      <c r="AD148" s="73">
        <f t="shared" si="107"/>
        <v>5.9999999999999805</v>
      </c>
      <c r="AE148" s="69">
        <f t="shared" si="108"/>
        <v>0.70000000000000007</v>
      </c>
      <c r="AF148" s="69">
        <f t="shared" si="108"/>
        <v>7.0000000000000009</v>
      </c>
      <c r="AG148" s="78">
        <f t="shared" si="108"/>
        <v>200</v>
      </c>
      <c r="AH148" s="60">
        <f t="shared" si="108"/>
        <v>50</v>
      </c>
      <c r="AI148" s="60">
        <f t="shared" si="108"/>
        <v>350.00000000000006</v>
      </c>
      <c r="AJ148" s="60">
        <f t="shared" si="108"/>
        <v>10350</v>
      </c>
      <c r="AK148" s="60">
        <f t="shared" si="108"/>
        <v>289.75960829870417</v>
      </c>
      <c r="AL148" s="60">
        <f t="shared" si="108"/>
        <v>5.7951921659740835</v>
      </c>
      <c r="AM148" s="60">
        <f t="shared" ca="1" si="108"/>
        <v>-126.04566705389851</v>
      </c>
      <c r="AN148" s="60">
        <f t="shared" ca="1" si="108"/>
        <v>-126.04566705389851</v>
      </c>
      <c r="AO148" s="60">
        <f t="shared" ca="1" si="108"/>
        <v>126.04566705389851</v>
      </c>
      <c r="AP148" s="63">
        <f t="shared" si="85"/>
        <v>35</v>
      </c>
      <c r="AQ148" s="62">
        <f t="shared" si="86"/>
        <v>2.0825320276623511</v>
      </c>
      <c r="AR148" s="62">
        <f t="shared" si="87"/>
        <v>104.12660138311756</v>
      </c>
      <c r="AS148" s="62">
        <f t="shared" si="88"/>
        <v>208.25320276623512</v>
      </c>
      <c r="AT148" s="62">
        <f t="shared" si="89"/>
        <v>-104.12660138311756</v>
      </c>
      <c r="AU148" s="62">
        <f t="shared" si="90"/>
        <v>520.63300691558777</v>
      </c>
      <c r="AV148" s="62">
        <f t="shared" si="91"/>
        <v>-208.25320276623512</v>
      </c>
      <c r="AW148" s="63">
        <f t="shared" si="103"/>
        <v>312.37980414935265</v>
      </c>
      <c r="AX148" s="61" t="str">
        <f t="shared" ca="1" si="92"/>
        <v>VINTO</v>
      </c>
      <c r="AY148" s="69">
        <f t="shared" ca="1" si="104"/>
        <v>10223.954332946101</v>
      </c>
      <c r="AZ148" s="51">
        <f t="shared" si="93"/>
        <v>728.88620968182295</v>
      </c>
      <c r="BA148" s="55">
        <f t="shared" ca="1" si="94"/>
        <v>7.2705110421609556E-2</v>
      </c>
      <c r="BB148" s="55">
        <f t="shared" ca="1" si="105"/>
        <v>12.376186861367565</v>
      </c>
      <c r="BC148" s="64">
        <f t="shared" ca="1" si="95"/>
        <v>337.62019585064883</v>
      </c>
      <c r="BE148" s="52" t="str">
        <f t="shared" ca="1" si="96"/>
        <v/>
      </c>
      <c r="BF148" s="52">
        <f t="shared" ca="1" si="97"/>
        <v>5.9999999999999805</v>
      </c>
      <c r="BG148" s="52">
        <f t="shared" ca="1" si="98"/>
        <v>5.9999999999999805</v>
      </c>
      <c r="BH148" s="52">
        <f t="shared" ca="1" si="99"/>
        <v>5.9999999999999805</v>
      </c>
    </row>
    <row r="149" spans="19:60">
      <c r="S149" s="68">
        <f t="shared" si="106"/>
        <v>7</v>
      </c>
      <c r="T149" s="69">
        <f t="shared" si="106"/>
        <v>2</v>
      </c>
      <c r="U149" s="70">
        <f t="shared" si="84"/>
        <v>5</v>
      </c>
      <c r="V149" s="68">
        <f t="shared" si="100"/>
        <v>2</v>
      </c>
      <c r="W149" s="70">
        <f t="shared" si="100"/>
        <v>7</v>
      </c>
      <c r="X149" s="71">
        <f t="shared" si="100"/>
        <v>0.7142857142857143</v>
      </c>
      <c r="Y149" s="71">
        <f t="shared" si="100"/>
        <v>0.5</v>
      </c>
      <c r="Z149" s="69">
        <f t="shared" si="100"/>
        <v>10000</v>
      </c>
      <c r="AA149" s="69">
        <f t="shared" ca="1" si="100"/>
        <v>10025.240391701296</v>
      </c>
      <c r="AB149" s="69">
        <f t="shared" ca="1" si="101"/>
        <v>25.240391701296176</v>
      </c>
      <c r="AC149" s="69">
        <f t="shared" ca="1" si="102"/>
        <v>94.182003679935534</v>
      </c>
      <c r="AD149" s="73">
        <f t="shared" si="107"/>
        <v>5.8999999999999808</v>
      </c>
      <c r="AE149" s="69">
        <f t="shared" si="108"/>
        <v>0.70000000000000007</v>
      </c>
      <c r="AF149" s="69">
        <f t="shared" si="108"/>
        <v>7.0000000000000009</v>
      </c>
      <c r="AG149" s="78">
        <f t="shared" si="108"/>
        <v>200</v>
      </c>
      <c r="AH149" s="60">
        <f t="shared" si="108"/>
        <v>50</v>
      </c>
      <c r="AI149" s="60">
        <f t="shared" si="108"/>
        <v>350.00000000000006</v>
      </c>
      <c r="AJ149" s="60">
        <f t="shared" si="108"/>
        <v>10350</v>
      </c>
      <c r="AK149" s="60">
        <f t="shared" si="108"/>
        <v>289.75960829870417</v>
      </c>
      <c r="AL149" s="60">
        <f t="shared" si="108"/>
        <v>5.7951921659740835</v>
      </c>
      <c r="AM149" s="60">
        <f t="shared" ca="1" si="108"/>
        <v>-126.04566705389851</v>
      </c>
      <c r="AN149" s="60">
        <f t="shared" ca="1" si="108"/>
        <v>-126.04566705389851</v>
      </c>
      <c r="AO149" s="60">
        <f t="shared" ca="1" si="108"/>
        <v>126.04566705389851</v>
      </c>
      <c r="AP149" s="63">
        <f t="shared" si="85"/>
        <v>35</v>
      </c>
      <c r="AQ149" s="62">
        <f t="shared" si="86"/>
        <v>2.1008800281312041</v>
      </c>
      <c r="AR149" s="62">
        <f t="shared" si="87"/>
        <v>105.0440014065602</v>
      </c>
      <c r="AS149" s="62">
        <f t="shared" si="88"/>
        <v>210.0880028131204</v>
      </c>
      <c r="AT149" s="62">
        <f t="shared" si="89"/>
        <v>-105.0440014065602</v>
      </c>
      <c r="AU149" s="62">
        <f t="shared" si="90"/>
        <v>525.22000703280105</v>
      </c>
      <c r="AV149" s="62">
        <f t="shared" si="91"/>
        <v>-210.0880028131204</v>
      </c>
      <c r="AW149" s="63">
        <f t="shared" si="103"/>
        <v>315.13200421968065</v>
      </c>
      <c r="AX149" s="61" t="str">
        <f t="shared" ca="1" si="92"/>
        <v>VINTO</v>
      </c>
      <c r="AY149" s="69">
        <f t="shared" ca="1" si="104"/>
        <v>10223.954332946101</v>
      </c>
      <c r="AZ149" s="51">
        <f t="shared" si="93"/>
        <v>735.30800984592133</v>
      </c>
      <c r="BA149" s="55">
        <f t="shared" ca="1" si="94"/>
        <v>7.3345673631386971E-2</v>
      </c>
      <c r="BB149" s="55">
        <f t="shared" ca="1" si="105"/>
        <v>12.485226376399602</v>
      </c>
      <c r="BC149" s="64">
        <f t="shared" ca="1" si="95"/>
        <v>340.37239592097683</v>
      </c>
      <c r="BE149" s="52" t="str">
        <f t="shared" ca="1" si="96"/>
        <v/>
      </c>
      <c r="BF149" s="52">
        <f t="shared" ca="1" si="97"/>
        <v>5.8999999999999808</v>
      </c>
      <c r="BG149" s="52">
        <f t="shared" ca="1" si="98"/>
        <v>5.8999999999999808</v>
      </c>
      <c r="BH149" s="52">
        <f t="shared" ca="1" si="99"/>
        <v>5.8999999999999808</v>
      </c>
    </row>
    <row r="150" spans="19:60">
      <c r="S150" s="68">
        <f t="shared" si="106"/>
        <v>7</v>
      </c>
      <c r="T150" s="69">
        <f t="shared" si="106"/>
        <v>2</v>
      </c>
      <c r="U150" s="70">
        <f t="shared" si="84"/>
        <v>5</v>
      </c>
      <c r="V150" s="68">
        <f t="shared" si="100"/>
        <v>2</v>
      </c>
      <c r="W150" s="70">
        <f t="shared" si="100"/>
        <v>7</v>
      </c>
      <c r="X150" s="71">
        <f t="shared" si="100"/>
        <v>0.7142857142857143</v>
      </c>
      <c r="Y150" s="71">
        <f t="shared" si="100"/>
        <v>0.5</v>
      </c>
      <c r="Z150" s="69">
        <f t="shared" si="100"/>
        <v>10000</v>
      </c>
      <c r="AA150" s="69">
        <f t="shared" ca="1" si="100"/>
        <v>10025.240391701296</v>
      </c>
      <c r="AB150" s="69">
        <f t="shared" ca="1" si="101"/>
        <v>25.240391701296176</v>
      </c>
      <c r="AC150" s="69">
        <f t="shared" ca="1" si="102"/>
        <v>94.182003679935534</v>
      </c>
      <c r="AD150" s="73">
        <f t="shared" si="107"/>
        <v>5.7999999999999812</v>
      </c>
      <c r="AE150" s="69">
        <f t="shared" si="108"/>
        <v>0.70000000000000007</v>
      </c>
      <c r="AF150" s="69">
        <f t="shared" si="108"/>
        <v>7.0000000000000009</v>
      </c>
      <c r="AG150" s="78">
        <f t="shared" si="108"/>
        <v>200</v>
      </c>
      <c r="AH150" s="60">
        <f t="shared" si="108"/>
        <v>50</v>
      </c>
      <c r="AI150" s="60">
        <f t="shared" si="108"/>
        <v>350.00000000000006</v>
      </c>
      <c r="AJ150" s="60">
        <f t="shared" si="108"/>
        <v>10350</v>
      </c>
      <c r="AK150" s="60">
        <f t="shared" si="108"/>
        <v>289.75960829870417</v>
      </c>
      <c r="AL150" s="60">
        <f t="shared" si="108"/>
        <v>5.7951921659740835</v>
      </c>
      <c r="AM150" s="60">
        <f t="shared" ca="1" si="108"/>
        <v>-126.04566705389851</v>
      </c>
      <c r="AN150" s="60">
        <f t="shared" ca="1" si="108"/>
        <v>-126.04566705389851</v>
      </c>
      <c r="AO150" s="60">
        <f t="shared" ca="1" si="108"/>
        <v>126.04566705389851</v>
      </c>
      <c r="AP150" s="63">
        <f t="shared" si="85"/>
        <v>35</v>
      </c>
      <c r="AQ150" s="62">
        <f t="shared" si="86"/>
        <v>2.1198607182713971</v>
      </c>
      <c r="AR150" s="62">
        <f t="shared" si="87"/>
        <v>105.99303591356986</v>
      </c>
      <c r="AS150" s="62">
        <f t="shared" si="88"/>
        <v>211.98607182713971</v>
      </c>
      <c r="AT150" s="62">
        <f t="shared" si="89"/>
        <v>-105.99303591356986</v>
      </c>
      <c r="AU150" s="62">
        <f t="shared" si="90"/>
        <v>529.9651795678493</v>
      </c>
      <c r="AV150" s="62">
        <f t="shared" si="91"/>
        <v>-211.98607182713971</v>
      </c>
      <c r="AW150" s="63">
        <f t="shared" si="103"/>
        <v>317.97910774070959</v>
      </c>
      <c r="AX150" s="61" t="str">
        <f t="shared" ca="1" si="92"/>
        <v>VINTO</v>
      </c>
      <c r="AY150" s="69">
        <f t="shared" ca="1" si="104"/>
        <v>10223.954332946101</v>
      </c>
      <c r="AZ150" s="51">
        <f t="shared" si="93"/>
        <v>741.95125139498896</v>
      </c>
      <c r="BA150" s="55">
        <f t="shared" ca="1" si="94"/>
        <v>7.4008325227708463E-2</v>
      </c>
      <c r="BB150" s="55">
        <f t="shared" ca="1" si="105"/>
        <v>12.598025874708606</v>
      </c>
      <c r="BC150" s="64">
        <f t="shared" ca="1" si="95"/>
        <v>343.21949944200577</v>
      </c>
      <c r="BE150" s="52" t="str">
        <f t="shared" ca="1" si="96"/>
        <v/>
      </c>
      <c r="BF150" s="52">
        <f t="shared" ca="1" si="97"/>
        <v>5.7999999999999812</v>
      </c>
      <c r="BG150" s="52">
        <f t="shared" ca="1" si="98"/>
        <v>5.7999999999999812</v>
      </c>
      <c r="BH150" s="52">
        <f t="shared" ca="1" si="99"/>
        <v>5.7999999999999812</v>
      </c>
    </row>
    <row r="151" spans="19:60">
      <c r="S151" s="68">
        <f t="shared" si="106"/>
        <v>7</v>
      </c>
      <c r="T151" s="69">
        <f t="shared" si="106"/>
        <v>2</v>
      </c>
      <c r="U151" s="70">
        <f t="shared" si="84"/>
        <v>5</v>
      </c>
      <c r="V151" s="68">
        <f t="shared" si="100"/>
        <v>2</v>
      </c>
      <c r="W151" s="70">
        <f t="shared" si="100"/>
        <v>7</v>
      </c>
      <c r="X151" s="71">
        <f t="shared" si="100"/>
        <v>0.7142857142857143</v>
      </c>
      <c r="Y151" s="71">
        <f t="shared" si="100"/>
        <v>0.5</v>
      </c>
      <c r="Z151" s="69">
        <f t="shared" si="100"/>
        <v>10000</v>
      </c>
      <c r="AA151" s="69">
        <f t="shared" ca="1" si="100"/>
        <v>10025.240391701296</v>
      </c>
      <c r="AB151" s="69">
        <f t="shared" ca="1" si="101"/>
        <v>25.240391701296176</v>
      </c>
      <c r="AC151" s="69">
        <f t="shared" ca="1" si="102"/>
        <v>94.182003679935534</v>
      </c>
      <c r="AD151" s="73">
        <f t="shared" si="107"/>
        <v>5.6999999999999815</v>
      </c>
      <c r="AE151" s="69">
        <f t="shared" si="108"/>
        <v>0.70000000000000007</v>
      </c>
      <c r="AF151" s="69">
        <f t="shared" si="108"/>
        <v>7.0000000000000009</v>
      </c>
      <c r="AG151" s="78">
        <f t="shared" si="108"/>
        <v>200</v>
      </c>
      <c r="AH151" s="60">
        <f t="shared" si="108"/>
        <v>50</v>
      </c>
      <c r="AI151" s="60">
        <f t="shared" si="108"/>
        <v>350.00000000000006</v>
      </c>
      <c r="AJ151" s="60">
        <f t="shared" si="108"/>
        <v>10350</v>
      </c>
      <c r="AK151" s="60">
        <f t="shared" si="108"/>
        <v>289.75960829870417</v>
      </c>
      <c r="AL151" s="60">
        <f t="shared" si="108"/>
        <v>5.7951921659740835</v>
      </c>
      <c r="AM151" s="60">
        <f t="shared" ca="1" si="108"/>
        <v>-126.04566705389851</v>
      </c>
      <c r="AN151" s="60">
        <f t="shared" ca="1" si="108"/>
        <v>-126.04566705389851</v>
      </c>
      <c r="AO151" s="60">
        <f t="shared" ca="1" si="108"/>
        <v>126.04566705389851</v>
      </c>
      <c r="AP151" s="63">
        <f t="shared" si="85"/>
        <v>35</v>
      </c>
      <c r="AQ151" s="62">
        <f t="shared" si="86"/>
        <v>2.1395073975393166</v>
      </c>
      <c r="AR151" s="62">
        <f t="shared" si="87"/>
        <v>106.97536987696583</v>
      </c>
      <c r="AS151" s="62">
        <f t="shared" si="88"/>
        <v>213.95073975393166</v>
      </c>
      <c r="AT151" s="62">
        <f t="shared" si="89"/>
        <v>-106.97536987696583</v>
      </c>
      <c r="AU151" s="62">
        <f t="shared" si="90"/>
        <v>534.87684938482914</v>
      </c>
      <c r="AV151" s="62">
        <f t="shared" si="91"/>
        <v>-213.95073975393166</v>
      </c>
      <c r="AW151" s="63">
        <f t="shared" si="103"/>
        <v>320.92610963089749</v>
      </c>
      <c r="AX151" s="61" t="str">
        <f t="shared" ca="1" si="92"/>
        <v>VINTO</v>
      </c>
      <c r="AY151" s="69">
        <f t="shared" ca="1" si="104"/>
        <v>10223.954332946101</v>
      </c>
      <c r="AZ151" s="51">
        <f t="shared" si="93"/>
        <v>748.8275891387608</v>
      </c>
      <c r="BA151" s="55">
        <f t="shared" ca="1" si="94"/>
        <v>7.4694227757234236E-2</v>
      </c>
      <c r="BB151" s="55">
        <f t="shared" ca="1" si="105"/>
        <v>12.71478325015126</v>
      </c>
      <c r="BC151" s="64">
        <f t="shared" ca="1" si="95"/>
        <v>346.16650133219366</v>
      </c>
      <c r="BE151" s="52" t="str">
        <f t="shared" ca="1" si="96"/>
        <v/>
      </c>
      <c r="BF151" s="52">
        <f t="shared" ca="1" si="97"/>
        <v>5.6999999999999815</v>
      </c>
      <c r="BG151" s="52">
        <f t="shared" ca="1" si="98"/>
        <v>5.6999999999999815</v>
      </c>
      <c r="BH151" s="52">
        <f t="shared" ca="1" si="99"/>
        <v>5.6999999999999815</v>
      </c>
    </row>
    <row r="152" spans="19:60">
      <c r="S152" s="68">
        <f t="shared" si="106"/>
        <v>7</v>
      </c>
      <c r="T152" s="69">
        <f t="shared" si="106"/>
        <v>2</v>
      </c>
      <c r="U152" s="70">
        <f t="shared" si="84"/>
        <v>5</v>
      </c>
      <c r="V152" s="68">
        <f t="shared" si="100"/>
        <v>2</v>
      </c>
      <c r="W152" s="70">
        <f t="shared" si="100"/>
        <v>7</v>
      </c>
      <c r="X152" s="71">
        <f t="shared" si="100"/>
        <v>0.7142857142857143</v>
      </c>
      <c r="Y152" s="71">
        <f t="shared" si="100"/>
        <v>0.5</v>
      </c>
      <c r="Z152" s="69">
        <f t="shared" si="100"/>
        <v>10000</v>
      </c>
      <c r="AA152" s="69">
        <f t="shared" ca="1" si="100"/>
        <v>10025.240391701296</v>
      </c>
      <c r="AB152" s="69">
        <f t="shared" ca="1" si="101"/>
        <v>25.240391701296176</v>
      </c>
      <c r="AC152" s="69">
        <f t="shared" ca="1" si="102"/>
        <v>94.182003679935534</v>
      </c>
      <c r="AD152" s="73">
        <f t="shared" si="107"/>
        <v>5.5999999999999819</v>
      </c>
      <c r="AE152" s="69">
        <f t="shared" si="108"/>
        <v>0.70000000000000007</v>
      </c>
      <c r="AF152" s="69">
        <f t="shared" si="108"/>
        <v>7.0000000000000009</v>
      </c>
      <c r="AG152" s="78">
        <f t="shared" si="108"/>
        <v>200</v>
      </c>
      <c r="AH152" s="60">
        <f t="shared" si="108"/>
        <v>50</v>
      </c>
      <c r="AI152" s="60">
        <f t="shared" si="108"/>
        <v>350.00000000000006</v>
      </c>
      <c r="AJ152" s="60">
        <f t="shared" si="108"/>
        <v>10350</v>
      </c>
      <c r="AK152" s="60">
        <f t="shared" si="108"/>
        <v>289.75960829870417</v>
      </c>
      <c r="AL152" s="60">
        <f t="shared" si="108"/>
        <v>5.7951921659740835</v>
      </c>
      <c r="AM152" s="60">
        <f t="shared" ca="1" si="108"/>
        <v>-126.04566705389851</v>
      </c>
      <c r="AN152" s="60">
        <f t="shared" ca="1" si="108"/>
        <v>-126.04566705389851</v>
      </c>
      <c r="AO152" s="60">
        <f t="shared" ca="1" si="108"/>
        <v>126.04566705389851</v>
      </c>
      <c r="AP152" s="63">
        <f t="shared" si="85"/>
        <v>35</v>
      </c>
      <c r="AQ152" s="62">
        <f t="shared" si="86"/>
        <v>2.1598557439239472</v>
      </c>
      <c r="AR152" s="62">
        <f t="shared" si="87"/>
        <v>107.99278719619736</v>
      </c>
      <c r="AS152" s="62">
        <f t="shared" si="88"/>
        <v>215.98557439239471</v>
      </c>
      <c r="AT152" s="62">
        <f t="shared" si="89"/>
        <v>-107.99278719619736</v>
      </c>
      <c r="AU152" s="62">
        <f t="shared" si="90"/>
        <v>539.96393598098678</v>
      </c>
      <c r="AV152" s="62">
        <f t="shared" si="91"/>
        <v>-215.98557439239471</v>
      </c>
      <c r="AW152" s="63">
        <f t="shared" si="103"/>
        <v>323.97836158859207</v>
      </c>
      <c r="AX152" s="61" t="str">
        <f t="shared" ca="1" si="92"/>
        <v>VINTO</v>
      </c>
      <c r="AY152" s="69">
        <f t="shared" ca="1" si="104"/>
        <v>10223.954332946101</v>
      </c>
      <c r="AZ152" s="51">
        <f t="shared" si="93"/>
        <v>755.94951037338149</v>
      </c>
      <c r="BA152" s="55">
        <f t="shared" ca="1" si="94"/>
        <v>7.5404626805671629E-2</v>
      </c>
      <c r="BB152" s="55">
        <f t="shared" ca="1" si="105"/>
        <v>12.835710531859723</v>
      </c>
      <c r="BC152" s="64">
        <f t="shared" ca="1" si="95"/>
        <v>349.21875328988824</v>
      </c>
      <c r="BE152" s="52" t="str">
        <f t="shared" ca="1" si="96"/>
        <v/>
      </c>
      <c r="BF152" s="52">
        <f t="shared" ca="1" si="97"/>
        <v>5.5999999999999819</v>
      </c>
      <c r="BG152" s="52">
        <f t="shared" ca="1" si="98"/>
        <v>5.5999999999999819</v>
      </c>
      <c r="BH152" s="52">
        <f t="shared" ca="1" si="99"/>
        <v>5.5999999999999819</v>
      </c>
    </row>
    <row r="153" spans="19:60">
      <c r="S153" s="68">
        <f t="shared" si="106"/>
        <v>7</v>
      </c>
      <c r="T153" s="69">
        <f t="shared" si="106"/>
        <v>2</v>
      </c>
      <c r="U153" s="70">
        <f t="shared" si="84"/>
        <v>5</v>
      </c>
      <c r="V153" s="68">
        <f t="shared" ref="V153:AA168" si="109">V152</f>
        <v>2</v>
      </c>
      <c r="W153" s="70">
        <f t="shared" si="109"/>
        <v>7</v>
      </c>
      <c r="X153" s="71">
        <f t="shared" si="109"/>
        <v>0.7142857142857143</v>
      </c>
      <c r="Y153" s="71">
        <f t="shared" si="109"/>
        <v>0.5</v>
      </c>
      <c r="Z153" s="69">
        <f t="shared" si="109"/>
        <v>10000</v>
      </c>
      <c r="AA153" s="69">
        <f t="shared" ca="1" si="109"/>
        <v>10025.240391701296</v>
      </c>
      <c r="AB153" s="69">
        <f t="shared" ca="1" si="101"/>
        <v>25.240391701296176</v>
      </c>
      <c r="AC153" s="69">
        <f t="shared" ca="1" si="102"/>
        <v>94.182003679935534</v>
      </c>
      <c r="AD153" s="73">
        <f t="shared" si="107"/>
        <v>5.4999999999999822</v>
      </c>
      <c r="AE153" s="69">
        <f t="shared" si="108"/>
        <v>0.70000000000000007</v>
      </c>
      <c r="AF153" s="69">
        <f t="shared" si="108"/>
        <v>7.0000000000000009</v>
      </c>
      <c r="AG153" s="78">
        <f t="shared" si="108"/>
        <v>200</v>
      </c>
      <c r="AH153" s="60">
        <f t="shared" si="108"/>
        <v>50</v>
      </c>
      <c r="AI153" s="60">
        <f t="shared" si="108"/>
        <v>350.00000000000006</v>
      </c>
      <c r="AJ153" s="60">
        <f t="shared" si="108"/>
        <v>10350</v>
      </c>
      <c r="AK153" s="60">
        <f t="shared" si="108"/>
        <v>289.75960829870417</v>
      </c>
      <c r="AL153" s="60">
        <f t="shared" si="108"/>
        <v>5.7951921659740835</v>
      </c>
      <c r="AM153" s="60">
        <f t="shared" ca="1" si="108"/>
        <v>-126.04566705389851</v>
      </c>
      <c r="AN153" s="60">
        <f t="shared" ca="1" si="108"/>
        <v>-126.04566705389851</v>
      </c>
      <c r="AO153" s="60">
        <f t="shared" ca="1" si="108"/>
        <v>126.04566705389851</v>
      </c>
      <c r="AP153" s="63">
        <f t="shared" si="85"/>
        <v>35</v>
      </c>
      <c r="AQ153" s="62">
        <f t="shared" si="86"/>
        <v>2.1809440301771099</v>
      </c>
      <c r="AR153" s="62">
        <f t="shared" si="87"/>
        <v>109.04720150885549</v>
      </c>
      <c r="AS153" s="62">
        <f t="shared" si="88"/>
        <v>218.09440301771099</v>
      </c>
      <c r="AT153" s="62">
        <f t="shared" si="89"/>
        <v>-109.04720150885549</v>
      </c>
      <c r="AU153" s="62">
        <f t="shared" si="90"/>
        <v>545.23600754427753</v>
      </c>
      <c r="AV153" s="62">
        <f t="shared" si="91"/>
        <v>-218.09440301771099</v>
      </c>
      <c r="AW153" s="63">
        <f t="shared" si="103"/>
        <v>327.14160452656654</v>
      </c>
      <c r="AX153" s="61" t="str">
        <f t="shared" ca="1" si="92"/>
        <v>VINTO</v>
      </c>
      <c r="AY153" s="69">
        <f t="shared" ca="1" si="104"/>
        <v>10223.954332946101</v>
      </c>
      <c r="AZ153" s="51">
        <f t="shared" si="93"/>
        <v>763.3304105619884</v>
      </c>
      <c r="BA153" s="55">
        <f t="shared" ca="1" si="94"/>
        <v>7.6140858546779475E-2</v>
      </c>
      <c r="BB153" s="55">
        <f t="shared" ca="1" si="105"/>
        <v>12.961035169266678</v>
      </c>
      <c r="BC153" s="64">
        <f t="shared" ca="1" si="95"/>
        <v>352.38199622786271</v>
      </c>
      <c r="BE153" s="52" t="str">
        <f t="shared" ca="1" si="96"/>
        <v/>
      </c>
      <c r="BF153" s="52">
        <f t="shared" ca="1" si="97"/>
        <v>5.4999999999999822</v>
      </c>
      <c r="BG153" s="52">
        <f t="shared" ca="1" si="98"/>
        <v>5.4999999999999822</v>
      </c>
      <c r="BH153" s="52">
        <f t="shared" ca="1" si="99"/>
        <v>5.4999999999999822</v>
      </c>
    </row>
    <row r="154" spans="19:60">
      <c r="S154" s="68">
        <f t="shared" ref="S154:T169" si="110">S153</f>
        <v>7</v>
      </c>
      <c r="T154" s="69">
        <f t="shared" si="110"/>
        <v>2</v>
      </c>
      <c r="U154" s="70">
        <f t="shared" si="84"/>
        <v>5</v>
      </c>
      <c r="V154" s="68">
        <f t="shared" si="109"/>
        <v>2</v>
      </c>
      <c r="W154" s="70">
        <f t="shared" si="109"/>
        <v>7</v>
      </c>
      <c r="X154" s="71">
        <f t="shared" si="109"/>
        <v>0.7142857142857143</v>
      </c>
      <c r="Y154" s="71">
        <f t="shared" si="109"/>
        <v>0.5</v>
      </c>
      <c r="Z154" s="69">
        <f t="shared" si="109"/>
        <v>10000</v>
      </c>
      <c r="AA154" s="69">
        <f t="shared" ca="1" si="109"/>
        <v>10025.240391701296</v>
      </c>
      <c r="AB154" s="69">
        <f t="shared" ca="1" si="101"/>
        <v>25.240391701296176</v>
      </c>
      <c r="AC154" s="69">
        <f t="shared" ca="1" si="102"/>
        <v>94.182003679935534</v>
      </c>
      <c r="AD154" s="73">
        <f t="shared" si="107"/>
        <v>5.3999999999999826</v>
      </c>
      <c r="AE154" s="69">
        <f t="shared" ref="AE154:AO169" si="111">AE153</f>
        <v>0.70000000000000007</v>
      </c>
      <c r="AF154" s="69">
        <f t="shared" si="111"/>
        <v>7.0000000000000009</v>
      </c>
      <c r="AG154" s="78">
        <f t="shared" si="111"/>
        <v>200</v>
      </c>
      <c r="AH154" s="60">
        <f t="shared" si="111"/>
        <v>50</v>
      </c>
      <c r="AI154" s="60">
        <f t="shared" si="111"/>
        <v>350.00000000000006</v>
      </c>
      <c r="AJ154" s="60">
        <f t="shared" si="111"/>
        <v>10350</v>
      </c>
      <c r="AK154" s="60">
        <f t="shared" si="111"/>
        <v>289.75960829870417</v>
      </c>
      <c r="AL154" s="60">
        <f t="shared" si="111"/>
        <v>5.7951921659740835</v>
      </c>
      <c r="AM154" s="60">
        <f t="shared" ca="1" si="111"/>
        <v>-126.04566705389851</v>
      </c>
      <c r="AN154" s="60">
        <f t="shared" ca="1" si="111"/>
        <v>-126.04566705389851</v>
      </c>
      <c r="AO154" s="60">
        <f t="shared" ca="1" si="111"/>
        <v>126.04566705389851</v>
      </c>
      <c r="AP154" s="63">
        <f t="shared" si="85"/>
        <v>35</v>
      </c>
      <c r="AQ154" s="62">
        <f t="shared" si="86"/>
        <v>2.2028133640692786</v>
      </c>
      <c r="AR154" s="62">
        <f t="shared" si="87"/>
        <v>110.14066820346393</v>
      </c>
      <c r="AS154" s="62">
        <f t="shared" si="88"/>
        <v>220.28133640692786</v>
      </c>
      <c r="AT154" s="62">
        <f t="shared" si="89"/>
        <v>-110.14066820346393</v>
      </c>
      <c r="AU154" s="62">
        <f t="shared" si="90"/>
        <v>550.70334101731964</v>
      </c>
      <c r="AV154" s="62">
        <f t="shared" si="91"/>
        <v>-220.28133640692786</v>
      </c>
      <c r="AW154" s="63">
        <f t="shared" si="103"/>
        <v>330.42200461039181</v>
      </c>
      <c r="AX154" s="61" t="str">
        <f t="shared" ca="1" si="92"/>
        <v>VINTO</v>
      </c>
      <c r="AY154" s="69">
        <f t="shared" ca="1" si="104"/>
        <v>10223.954332946101</v>
      </c>
      <c r="AZ154" s="51">
        <f t="shared" si="93"/>
        <v>770.98467742424748</v>
      </c>
      <c r="BA154" s="55">
        <f t="shared" ca="1" si="94"/>
        <v>7.6904358130150577E-2</v>
      </c>
      <c r="BB154" s="55">
        <f t="shared" ca="1" si="105"/>
        <v>13.091001459910924</v>
      </c>
      <c r="BC154" s="64">
        <f t="shared" ca="1" si="95"/>
        <v>355.66239631168798</v>
      </c>
      <c r="BE154" s="52" t="str">
        <f t="shared" ca="1" si="96"/>
        <v/>
      </c>
      <c r="BF154" s="52">
        <f t="shared" ca="1" si="97"/>
        <v>5.3999999999999826</v>
      </c>
      <c r="BG154" s="52">
        <f t="shared" ca="1" si="98"/>
        <v>5.3999999999999826</v>
      </c>
      <c r="BH154" s="52">
        <f t="shared" ca="1" si="99"/>
        <v>5.3999999999999826</v>
      </c>
    </row>
    <row r="155" spans="19:60">
      <c r="S155" s="68">
        <f t="shared" si="110"/>
        <v>7</v>
      </c>
      <c r="T155" s="69">
        <f t="shared" si="110"/>
        <v>2</v>
      </c>
      <c r="U155" s="70">
        <f t="shared" si="84"/>
        <v>5</v>
      </c>
      <c r="V155" s="68">
        <f t="shared" si="109"/>
        <v>2</v>
      </c>
      <c r="W155" s="70">
        <f t="shared" si="109"/>
        <v>7</v>
      </c>
      <c r="X155" s="71">
        <f t="shared" si="109"/>
        <v>0.7142857142857143</v>
      </c>
      <c r="Y155" s="71">
        <f t="shared" si="109"/>
        <v>0.5</v>
      </c>
      <c r="Z155" s="69">
        <f t="shared" si="109"/>
        <v>10000</v>
      </c>
      <c r="AA155" s="69">
        <f t="shared" ca="1" si="109"/>
        <v>10025.240391701296</v>
      </c>
      <c r="AB155" s="69">
        <f t="shared" ca="1" si="101"/>
        <v>25.240391701296176</v>
      </c>
      <c r="AC155" s="69">
        <f t="shared" ca="1" si="102"/>
        <v>94.182003679935534</v>
      </c>
      <c r="AD155" s="73">
        <f t="shared" si="107"/>
        <v>5.2999999999999829</v>
      </c>
      <c r="AE155" s="69">
        <f t="shared" si="111"/>
        <v>0.70000000000000007</v>
      </c>
      <c r="AF155" s="69">
        <f t="shared" si="111"/>
        <v>7.0000000000000009</v>
      </c>
      <c r="AG155" s="78">
        <f t="shared" si="111"/>
        <v>200</v>
      </c>
      <c r="AH155" s="60">
        <f t="shared" si="111"/>
        <v>50</v>
      </c>
      <c r="AI155" s="60">
        <f t="shared" si="111"/>
        <v>350.00000000000006</v>
      </c>
      <c r="AJ155" s="60">
        <f t="shared" si="111"/>
        <v>10350</v>
      </c>
      <c r="AK155" s="60">
        <f t="shared" si="111"/>
        <v>289.75960829870417</v>
      </c>
      <c r="AL155" s="60">
        <f t="shared" si="111"/>
        <v>5.7951921659740835</v>
      </c>
      <c r="AM155" s="60">
        <f t="shared" ca="1" si="111"/>
        <v>-126.04566705389851</v>
      </c>
      <c r="AN155" s="60">
        <f t="shared" ca="1" si="111"/>
        <v>-126.04566705389851</v>
      </c>
      <c r="AO155" s="60">
        <f t="shared" ca="1" si="111"/>
        <v>126.04566705389851</v>
      </c>
      <c r="AP155" s="63">
        <f t="shared" si="85"/>
        <v>35</v>
      </c>
      <c r="AQ155" s="62">
        <f t="shared" si="86"/>
        <v>2.2255079558441704</v>
      </c>
      <c r="AR155" s="62">
        <f t="shared" si="87"/>
        <v>111.27539779220852</v>
      </c>
      <c r="AS155" s="62">
        <f t="shared" si="88"/>
        <v>222.55079558441705</v>
      </c>
      <c r="AT155" s="62">
        <f t="shared" si="89"/>
        <v>-111.27539779220852</v>
      </c>
      <c r="AU155" s="62">
        <f t="shared" si="90"/>
        <v>556.37698896104257</v>
      </c>
      <c r="AV155" s="62">
        <f t="shared" si="91"/>
        <v>-222.55079558441705</v>
      </c>
      <c r="AW155" s="63">
        <f t="shared" si="103"/>
        <v>333.8261933766255</v>
      </c>
      <c r="AX155" s="61" t="str">
        <f t="shared" ca="1" si="92"/>
        <v>VINTO</v>
      </c>
      <c r="AY155" s="69">
        <f t="shared" ca="1" si="104"/>
        <v>10223.954332946101</v>
      </c>
      <c r="AZ155" s="51">
        <f t="shared" si="93"/>
        <v>778.92778454545964</v>
      </c>
      <c r="BA155" s="55">
        <f t="shared" ca="1" si="94"/>
        <v>7.7696669018554543E-2</v>
      </c>
      <c r="BB155" s="55">
        <f t="shared" ca="1" si="105"/>
        <v>13.225872138881364</v>
      </c>
      <c r="BC155" s="64">
        <f t="shared" ca="1" si="95"/>
        <v>359.06658507792167</v>
      </c>
      <c r="BE155" s="52" t="str">
        <f t="shared" ca="1" si="96"/>
        <v/>
      </c>
      <c r="BF155" s="52">
        <f t="shared" ca="1" si="97"/>
        <v>5.2999999999999829</v>
      </c>
      <c r="BG155" s="52">
        <f t="shared" ca="1" si="98"/>
        <v>5.2999999999999829</v>
      </c>
      <c r="BH155" s="52">
        <f t="shared" ca="1" si="99"/>
        <v>5.2999999999999829</v>
      </c>
    </row>
    <row r="156" spans="19:60">
      <c r="S156" s="68">
        <f t="shared" si="110"/>
        <v>7</v>
      </c>
      <c r="T156" s="69">
        <f t="shared" si="110"/>
        <v>2</v>
      </c>
      <c r="U156" s="70">
        <f t="shared" si="84"/>
        <v>5</v>
      </c>
      <c r="V156" s="68">
        <f t="shared" si="109"/>
        <v>2</v>
      </c>
      <c r="W156" s="70">
        <f t="shared" si="109"/>
        <v>7</v>
      </c>
      <c r="X156" s="71">
        <f t="shared" si="109"/>
        <v>0.7142857142857143</v>
      </c>
      <c r="Y156" s="71">
        <f t="shared" si="109"/>
        <v>0.5</v>
      </c>
      <c r="Z156" s="69">
        <f t="shared" si="109"/>
        <v>10000</v>
      </c>
      <c r="AA156" s="69">
        <f t="shared" ca="1" si="109"/>
        <v>10025.240391701296</v>
      </c>
      <c r="AB156" s="69">
        <f t="shared" ca="1" si="101"/>
        <v>25.240391701296176</v>
      </c>
      <c r="AC156" s="69">
        <f t="shared" ca="1" si="102"/>
        <v>94.182003679935534</v>
      </c>
      <c r="AD156" s="73">
        <f t="shared" si="107"/>
        <v>5.1999999999999833</v>
      </c>
      <c r="AE156" s="69">
        <f t="shared" si="111"/>
        <v>0.70000000000000007</v>
      </c>
      <c r="AF156" s="69">
        <f t="shared" si="111"/>
        <v>7.0000000000000009</v>
      </c>
      <c r="AG156" s="78">
        <f t="shared" si="111"/>
        <v>200</v>
      </c>
      <c r="AH156" s="60">
        <f t="shared" si="111"/>
        <v>50</v>
      </c>
      <c r="AI156" s="60">
        <f t="shared" si="111"/>
        <v>350.00000000000006</v>
      </c>
      <c r="AJ156" s="60">
        <f t="shared" si="111"/>
        <v>10350</v>
      </c>
      <c r="AK156" s="60">
        <f t="shared" si="111"/>
        <v>289.75960829870417</v>
      </c>
      <c r="AL156" s="60">
        <f t="shared" si="111"/>
        <v>5.7951921659740835</v>
      </c>
      <c r="AM156" s="60">
        <f t="shared" ca="1" si="111"/>
        <v>-126.04566705389851</v>
      </c>
      <c r="AN156" s="60">
        <f t="shared" ca="1" si="111"/>
        <v>-126.04566705389851</v>
      </c>
      <c r="AO156" s="60">
        <f t="shared" ca="1" si="111"/>
        <v>126.04566705389851</v>
      </c>
      <c r="AP156" s="63">
        <f t="shared" si="85"/>
        <v>35</v>
      </c>
      <c r="AQ156" s="62">
        <f t="shared" si="86"/>
        <v>2.2490754165334819</v>
      </c>
      <c r="AR156" s="62">
        <f t="shared" si="87"/>
        <v>112.45377082667409</v>
      </c>
      <c r="AS156" s="62">
        <f t="shared" si="88"/>
        <v>224.90754165334818</v>
      </c>
      <c r="AT156" s="62">
        <f t="shared" si="89"/>
        <v>-112.45377082667409</v>
      </c>
      <c r="AU156" s="62">
        <f t="shared" si="90"/>
        <v>562.2688541333705</v>
      </c>
      <c r="AV156" s="62">
        <f t="shared" si="91"/>
        <v>-224.90754165334818</v>
      </c>
      <c r="AW156" s="63">
        <f t="shared" si="103"/>
        <v>337.36131248002232</v>
      </c>
      <c r="AX156" s="61" t="str">
        <f t="shared" ca="1" si="92"/>
        <v>VINTO</v>
      </c>
      <c r="AY156" s="69">
        <f t="shared" ca="1" si="104"/>
        <v>10223.954332946101</v>
      </c>
      <c r="AZ156" s="51">
        <f t="shared" si="93"/>
        <v>787.17639578671856</v>
      </c>
      <c r="BA156" s="55">
        <f t="shared" ca="1" si="94"/>
        <v>7.8519453402666362E-2</v>
      </c>
      <c r="BB156" s="55">
        <f t="shared" ca="1" si="105"/>
        <v>13.365930151658372</v>
      </c>
      <c r="BC156" s="64">
        <f t="shared" ca="1" si="95"/>
        <v>362.6017041813185</v>
      </c>
      <c r="BE156" s="52" t="str">
        <f t="shared" ca="1" si="96"/>
        <v/>
      </c>
      <c r="BF156" s="52">
        <f t="shared" ca="1" si="97"/>
        <v>5.1999999999999833</v>
      </c>
      <c r="BG156" s="52">
        <f t="shared" ca="1" si="98"/>
        <v>5.1999999999999833</v>
      </c>
      <c r="BH156" s="52">
        <f t="shared" ca="1" si="99"/>
        <v>5.1999999999999833</v>
      </c>
    </row>
    <row r="157" spans="19:60">
      <c r="S157" s="68">
        <f t="shared" si="110"/>
        <v>7</v>
      </c>
      <c r="T157" s="69">
        <f t="shared" si="110"/>
        <v>2</v>
      </c>
      <c r="U157" s="70">
        <f t="shared" si="84"/>
        <v>5</v>
      </c>
      <c r="V157" s="68">
        <f t="shared" si="109"/>
        <v>2</v>
      </c>
      <c r="W157" s="70">
        <f t="shared" si="109"/>
        <v>7</v>
      </c>
      <c r="X157" s="71">
        <f t="shared" si="109"/>
        <v>0.7142857142857143</v>
      </c>
      <c r="Y157" s="71">
        <f t="shared" si="109"/>
        <v>0.5</v>
      </c>
      <c r="Z157" s="69">
        <f t="shared" si="109"/>
        <v>10000</v>
      </c>
      <c r="AA157" s="69">
        <f t="shared" ca="1" si="109"/>
        <v>10025.240391701296</v>
      </c>
      <c r="AB157" s="69">
        <f t="shared" ca="1" si="101"/>
        <v>25.240391701296176</v>
      </c>
      <c r="AC157" s="69">
        <f t="shared" ca="1" si="102"/>
        <v>94.182003679935534</v>
      </c>
      <c r="AD157" s="73">
        <f t="shared" si="107"/>
        <v>5.0999999999999837</v>
      </c>
      <c r="AE157" s="69">
        <f t="shared" si="111"/>
        <v>0.70000000000000007</v>
      </c>
      <c r="AF157" s="69">
        <f t="shared" si="111"/>
        <v>7.0000000000000009</v>
      </c>
      <c r="AG157" s="78">
        <f t="shared" si="111"/>
        <v>200</v>
      </c>
      <c r="AH157" s="60">
        <f t="shared" si="111"/>
        <v>50</v>
      </c>
      <c r="AI157" s="60">
        <f t="shared" si="111"/>
        <v>350.00000000000006</v>
      </c>
      <c r="AJ157" s="60">
        <f t="shared" si="111"/>
        <v>10350</v>
      </c>
      <c r="AK157" s="60">
        <f t="shared" si="111"/>
        <v>289.75960829870417</v>
      </c>
      <c r="AL157" s="60">
        <f t="shared" si="111"/>
        <v>5.7951921659740835</v>
      </c>
      <c r="AM157" s="60">
        <f t="shared" ca="1" si="111"/>
        <v>-126.04566705389851</v>
      </c>
      <c r="AN157" s="60">
        <f t="shared" ca="1" si="111"/>
        <v>-126.04566705389851</v>
      </c>
      <c r="AO157" s="60">
        <f t="shared" ca="1" si="111"/>
        <v>126.04566705389851</v>
      </c>
      <c r="AP157" s="63">
        <f t="shared" si="85"/>
        <v>35</v>
      </c>
      <c r="AQ157" s="62">
        <f t="shared" si="86"/>
        <v>2.2735670913674717</v>
      </c>
      <c r="AR157" s="62">
        <f t="shared" si="87"/>
        <v>113.67835456837358</v>
      </c>
      <c r="AS157" s="62">
        <f t="shared" si="88"/>
        <v>227.35670913674716</v>
      </c>
      <c r="AT157" s="62">
        <f t="shared" si="89"/>
        <v>-113.67835456837358</v>
      </c>
      <c r="AU157" s="62">
        <f t="shared" si="90"/>
        <v>568.39177284186792</v>
      </c>
      <c r="AV157" s="62">
        <f t="shared" si="91"/>
        <v>-227.35670913674716</v>
      </c>
      <c r="AW157" s="63">
        <f t="shared" si="103"/>
        <v>341.03506370512076</v>
      </c>
      <c r="AX157" s="61" t="str">
        <f t="shared" ca="1" si="92"/>
        <v>VINTO</v>
      </c>
      <c r="AY157" s="69">
        <f t="shared" ca="1" si="104"/>
        <v>10223.954332946101</v>
      </c>
      <c r="AZ157" s="51">
        <f t="shared" si="93"/>
        <v>795.74848197861502</v>
      </c>
      <c r="BA157" s="55">
        <f t="shared" ca="1" si="94"/>
        <v>7.937450384105707E-2</v>
      </c>
      <c r="BB157" s="55">
        <f t="shared" ca="1" si="105"/>
        <v>13.511480635524666</v>
      </c>
      <c r="BC157" s="64">
        <f t="shared" ca="1" si="95"/>
        <v>366.27545540641694</v>
      </c>
      <c r="BE157" s="52" t="str">
        <f t="shared" ca="1" si="96"/>
        <v/>
      </c>
      <c r="BF157" s="52">
        <f t="shared" ca="1" si="97"/>
        <v>5.0999999999999837</v>
      </c>
      <c r="BG157" s="52">
        <f t="shared" ca="1" si="98"/>
        <v>5.0999999999999837</v>
      </c>
      <c r="BH157" s="52">
        <f t="shared" ca="1" si="99"/>
        <v>5.0999999999999837</v>
      </c>
    </row>
    <row r="158" spans="19:60">
      <c r="S158" s="68">
        <f t="shared" si="110"/>
        <v>7</v>
      </c>
      <c r="T158" s="69">
        <f t="shared" si="110"/>
        <v>2</v>
      </c>
      <c r="U158" s="70">
        <f t="shared" si="84"/>
        <v>5</v>
      </c>
      <c r="V158" s="68">
        <f t="shared" si="109"/>
        <v>2</v>
      </c>
      <c r="W158" s="70">
        <f t="shared" si="109"/>
        <v>7</v>
      </c>
      <c r="X158" s="71">
        <f t="shared" si="109"/>
        <v>0.7142857142857143</v>
      </c>
      <c r="Y158" s="71">
        <f t="shared" si="109"/>
        <v>0.5</v>
      </c>
      <c r="Z158" s="69">
        <f t="shared" si="109"/>
        <v>10000</v>
      </c>
      <c r="AA158" s="69">
        <f t="shared" ca="1" si="109"/>
        <v>10025.240391701296</v>
      </c>
      <c r="AB158" s="69">
        <f t="shared" ca="1" si="101"/>
        <v>25.240391701296176</v>
      </c>
      <c r="AC158" s="69">
        <f t="shared" ca="1" si="102"/>
        <v>94.182003679935534</v>
      </c>
      <c r="AD158" s="73">
        <f t="shared" si="107"/>
        <v>4.999999999999984</v>
      </c>
      <c r="AE158" s="69">
        <f t="shared" si="111"/>
        <v>0.70000000000000007</v>
      </c>
      <c r="AF158" s="69">
        <f t="shared" si="111"/>
        <v>7.0000000000000009</v>
      </c>
      <c r="AG158" s="78">
        <f t="shared" si="111"/>
        <v>200</v>
      </c>
      <c r="AH158" s="60">
        <f t="shared" si="111"/>
        <v>50</v>
      </c>
      <c r="AI158" s="60">
        <f t="shared" si="111"/>
        <v>350.00000000000006</v>
      </c>
      <c r="AJ158" s="60">
        <f t="shared" si="111"/>
        <v>10350</v>
      </c>
      <c r="AK158" s="60">
        <f t="shared" si="111"/>
        <v>289.75960829870417</v>
      </c>
      <c r="AL158" s="60">
        <f t="shared" si="111"/>
        <v>5.7951921659740835</v>
      </c>
      <c r="AM158" s="60">
        <f t="shared" ca="1" si="111"/>
        <v>-126.04566705389851</v>
      </c>
      <c r="AN158" s="60">
        <f t="shared" ca="1" si="111"/>
        <v>-126.04566705389851</v>
      </c>
      <c r="AO158" s="60">
        <f t="shared" ca="1" si="111"/>
        <v>126.04566705389851</v>
      </c>
      <c r="AP158" s="63">
        <f t="shared" si="85"/>
        <v>35</v>
      </c>
      <c r="AQ158" s="62">
        <f t="shared" si="86"/>
        <v>2.2990384331948208</v>
      </c>
      <c r="AR158" s="62">
        <f t="shared" si="87"/>
        <v>114.95192165974105</v>
      </c>
      <c r="AS158" s="62">
        <f t="shared" si="88"/>
        <v>229.90384331948209</v>
      </c>
      <c r="AT158" s="62">
        <f t="shared" si="89"/>
        <v>-114.95192165974105</v>
      </c>
      <c r="AU158" s="62">
        <f t="shared" si="90"/>
        <v>574.75960829870519</v>
      </c>
      <c r="AV158" s="62">
        <f t="shared" si="91"/>
        <v>-229.90384331948209</v>
      </c>
      <c r="AW158" s="63">
        <f t="shared" si="103"/>
        <v>344.85576497922307</v>
      </c>
      <c r="AX158" s="61" t="str">
        <f t="shared" ca="1" si="92"/>
        <v>VINTO</v>
      </c>
      <c r="AY158" s="69">
        <f t="shared" ca="1" si="104"/>
        <v>10223.954332946101</v>
      </c>
      <c r="AZ158" s="51">
        <f t="shared" si="93"/>
        <v>804.66345161818731</v>
      </c>
      <c r="BA158" s="55">
        <f t="shared" ca="1" si="94"/>
        <v>8.0263756296983402E-2</v>
      </c>
      <c r="BB158" s="55">
        <f t="shared" ca="1" si="105"/>
        <v>13.662853138745609</v>
      </c>
      <c r="BC158" s="64">
        <f t="shared" ca="1" si="95"/>
        <v>370.09615668051924</v>
      </c>
      <c r="BE158" s="52" t="str">
        <f t="shared" ca="1" si="96"/>
        <v/>
      </c>
      <c r="BF158" s="52">
        <f t="shared" ca="1" si="97"/>
        <v>4.999999999999984</v>
      </c>
      <c r="BG158" s="52">
        <f t="shared" ca="1" si="98"/>
        <v>4.999999999999984</v>
      </c>
      <c r="BH158" s="52">
        <f t="shared" ca="1" si="99"/>
        <v>4.999999999999984</v>
      </c>
    </row>
    <row r="159" spans="19:60">
      <c r="S159" s="68">
        <f t="shared" si="110"/>
        <v>7</v>
      </c>
      <c r="T159" s="69">
        <f t="shared" si="110"/>
        <v>2</v>
      </c>
      <c r="U159" s="70">
        <f t="shared" si="84"/>
        <v>5</v>
      </c>
      <c r="V159" s="68">
        <f t="shared" si="109"/>
        <v>2</v>
      </c>
      <c r="W159" s="70">
        <f t="shared" si="109"/>
        <v>7</v>
      </c>
      <c r="X159" s="71">
        <f t="shared" si="109"/>
        <v>0.7142857142857143</v>
      </c>
      <c r="Y159" s="71">
        <f t="shared" si="109"/>
        <v>0.5</v>
      </c>
      <c r="Z159" s="69">
        <f t="shared" si="109"/>
        <v>10000</v>
      </c>
      <c r="AA159" s="69">
        <f t="shared" ca="1" si="109"/>
        <v>10025.240391701296</v>
      </c>
      <c r="AB159" s="69">
        <f t="shared" ca="1" si="101"/>
        <v>25.240391701296176</v>
      </c>
      <c r="AC159" s="69">
        <f t="shared" ca="1" si="102"/>
        <v>94.182003679935534</v>
      </c>
      <c r="AD159" s="73">
        <f t="shared" si="107"/>
        <v>4.8999999999999844</v>
      </c>
      <c r="AE159" s="69">
        <f t="shared" si="111"/>
        <v>0.70000000000000007</v>
      </c>
      <c r="AF159" s="69">
        <f t="shared" si="111"/>
        <v>7.0000000000000009</v>
      </c>
      <c r="AG159" s="78">
        <f t="shared" si="111"/>
        <v>200</v>
      </c>
      <c r="AH159" s="60">
        <f t="shared" si="111"/>
        <v>50</v>
      </c>
      <c r="AI159" s="60">
        <f t="shared" si="111"/>
        <v>350.00000000000006</v>
      </c>
      <c r="AJ159" s="60">
        <f t="shared" si="111"/>
        <v>10350</v>
      </c>
      <c r="AK159" s="60">
        <f t="shared" si="111"/>
        <v>289.75960829870417</v>
      </c>
      <c r="AL159" s="60">
        <f t="shared" si="111"/>
        <v>5.7951921659740835</v>
      </c>
      <c r="AM159" s="60">
        <f t="shared" ca="1" si="111"/>
        <v>-126.04566705389851</v>
      </c>
      <c r="AN159" s="60">
        <f t="shared" ca="1" si="111"/>
        <v>-126.04566705389851</v>
      </c>
      <c r="AO159" s="60">
        <f t="shared" ca="1" si="111"/>
        <v>126.04566705389851</v>
      </c>
      <c r="AP159" s="63">
        <f t="shared" si="85"/>
        <v>35</v>
      </c>
      <c r="AQ159" s="62">
        <f t="shared" si="86"/>
        <v>2.3255494216273682</v>
      </c>
      <c r="AR159" s="62">
        <f t="shared" si="87"/>
        <v>116.27747108136842</v>
      </c>
      <c r="AS159" s="62">
        <f t="shared" si="88"/>
        <v>232.55494216273684</v>
      </c>
      <c r="AT159" s="62">
        <f t="shared" si="89"/>
        <v>-116.27747108136842</v>
      </c>
      <c r="AU159" s="62">
        <f t="shared" si="90"/>
        <v>581.38735540684206</v>
      </c>
      <c r="AV159" s="62">
        <f t="shared" si="91"/>
        <v>-232.55494216273684</v>
      </c>
      <c r="AW159" s="63">
        <f t="shared" si="103"/>
        <v>348.83241324410523</v>
      </c>
      <c r="AX159" s="61" t="str">
        <f t="shared" ca="1" si="92"/>
        <v>VINTO</v>
      </c>
      <c r="AY159" s="69">
        <f t="shared" ca="1" si="104"/>
        <v>10223.954332946101</v>
      </c>
      <c r="AZ159" s="51">
        <f t="shared" si="93"/>
        <v>813.94229756957895</v>
      </c>
      <c r="BA159" s="55">
        <f t="shared" ca="1" si="94"/>
        <v>8.1189304771518991E-2</v>
      </c>
      <c r="BB159" s="55">
        <f t="shared" ca="1" si="105"/>
        <v>13.820404111485781</v>
      </c>
      <c r="BC159" s="64">
        <f t="shared" ca="1" si="95"/>
        <v>374.0728049454014</v>
      </c>
      <c r="BE159" s="52" t="str">
        <f t="shared" ca="1" si="96"/>
        <v/>
      </c>
      <c r="BF159" s="52">
        <f t="shared" ca="1" si="97"/>
        <v>4.8999999999999844</v>
      </c>
      <c r="BG159" s="52">
        <f t="shared" ca="1" si="98"/>
        <v>4.8999999999999844</v>
      </c>
      <c r="BH159" s="52">
        <f t="shared" ca="1" si="99"/>
        <v>4.8999999999999844</v>
      </c>
    </row>
    <row r="160" spans="19:60">
      <c r="S160" s="68">
        <f t="shared" si="110"/>
        <v>7</v>
      </c>
      <c r="T160" s="69">
        <f t="shared" si="110"/>
        <v>2</v>
      </c>
      <c r="U160" s="70">
        <f t="shared" si="84"/>
        <v>5</v>
      </c>
      <c r="V160" s="68">
        <f t="shared" si="109"/>
        <v>2</v>
      </c>
      <c r="W160" s="70">
        <f t="shared" si="109"/>
        <v>7</v>
      </c>
      <c r="X160" s="71">
        <f t="shared" si="109"/>
        <v>0.7142857142857143</v>
      </c>
      <c r="Y160" s="71">
        <f t="shared" si="109"/>
        <v>0.5</v>
      </c>
      <c r="Z160" s="69">
        <f t="shared" si="109"/>
        <v>10000</v>
      </c>
      <c r="AA160" s="69">
        <f t="shared" ca="1" si="109"/>
        <v>10025.240391701296</v>
      </c>
      <c r="AB160" s="69">
        <f t="shared" ca="1" si="101"/>
        <v>25.240391701296176</v>
      </c>
      <c r="AC160" s="69">
        <f t="shared" ca="1" si="102"/>
        <v>94.182003679935534</v>
      </c>
      <c r="AD160" s="73">
        <f t="shared" si="107"/>
        <v>4.7999999999999847</v>
      </c>
      <c r="AE160" s="69">
        <f t="shared" si="111"/>
        <v>0.70000000000000007</v>
      </c>
      <c r="AF160" s="69">
        <f t="shared" si="111"/>
        <v>7.0000000000000009</v>
      </c>
      <c r="AG160" s="78">
        <f t="shared" si="111"/>
        <v>200</v>
      </c>
      <c r="AH160" s="60">
        <f t="shared" si="111"/>
        <v>50</v>
      </c>
      <c r="AI160" s="60">
        <f t="shared" si="111"/>
        <v>350.00000000000006</v>
      </c>
      <c r="AJ160" s="60">
        <f t="shared" si="111"/>
        <v>10350</v>
      </c>
      <c r="AK160" s="60">
        <f t="shared" si="111"/>
        <v>289.75960829870417</v>
      </c>
      <c r="AL160" s="60">
        <f t="shared" si="111"/>
        <v>5.7951921659740835</v>
      </c>
      <c r="AM160" s="60">
        <f t="shared" ca="1" si="111"/>
        <v>-126.04566705389851</v>
      </c>
      <c r="AN160" s="60">
        <f t="shared" ca="1" si="111"/>
        <v>-126.04566705389851</v>
      </c>
      <c r="AO160" s="60">
        <f t="shared" ca="1" si="111"/>
        <v>126.04566705389851</v>
      </c>
      <c r="AP160" s="63">
        <f t="shared" si="85"/>
        <v>35</v>
      </c>
      <c r="AQ160" s="62">
        <f t="shared" si="86"/>
        <v>2.3531650345779385</v>
      </c>
      <c r="AR160" s="62">
        <f t="shared" si="87"/>
        <v>117.65825172889693</v>
      </c>
      <c r="AS160" s="62">
        <f t="shared" si="88"/>
        <v>235.31650345779386</v>
      </c>
      <c r="AT160" s="62">
        <f t="shared" si="89"/>
        <v>-117.65825172889693</v>
      </c>
      <c r="AU160" s="62">
        <f t="shared" si="90"/>
        <v>588.29125864448463</v>
      </c>
      <c r="AV160" s="62">
        <f t="shared" si="91"/>
        <v>-235.31650345779386</v>
      </c>
      <c r="AW160" s="63">
        <f t="shared" si="103"/>
        <v>352.9747551866908</v>
      </c>
      <c r="AX160" s="61" t="str">
        <f t="shared" ca="1" si="92"/>
        <v>VINTO</v>
      </c>
      <c r="AY160" s="69">
        <f t="shared" ca="1" si="104"/>
        <v>10223.954332946101</v>
      </c>
      <c r="AZ160" s="51">
        <f t="shared" si="93"/>
        <v>823.60776210227846</v>
      </c>
      <c r="BA160" s="55">
        <f t="shared" ca="1" si="94"/>
        <v>8.215341776582688E-2</v>
      </c>
      <c r="BB160" s="55">
        <f t="shared" ca="1" si="105"/>
        <v>13.984519708090124</v>
      </c>
      <c r="BC160" s="64">
        <f t="shared" ca="1" si="95"/>
        <v>378.21514688798698</v>
      </c>
      <c r="BE160" s="52" t="str">
        <f t="shared" ca="1" si="96"/>
        <v/>
      </c>
      <c r="BF160" s="52">
        <f t="shared" ca="1" si="97"/>
        <v>4.7999999999999847</v>
      </c>
      <c r="BG160" s="52">
        <f t="shared" ca="1" si="98"/>
        <v>4.7999999999999847</v>
      </c>
      <c r="BH160" s="52">
        <f t="shared" ca="1" si="99"/>
        <v>4.7999999999999847</v>
      </c>
    </row>
    <row r="161" spans="19:60">
      <c r="S161" s="68">
        <f t="shared" si="110"/>
        <v>7</v>
      </c>
      <c r="T161" s="69">
        <f t="shared" si="110"/>
        <v>2</v>
      </c>
      <c r="U161" s="70">
        <f t="shared" si="84"/>
        <v>5</v>
      </c>
      <c r="V161" s="68">
        <f t="shared" si="109"/>
        <v>2</v>
      </c>
      <c r="W161" s="70">
        <f t="shared" si="109"/>
        <v>7</v>
      </c>
      <c r="X161" s="71">
        <f t="shared" si="109"/>
        <v>0.7142857142857143</v>
      </c>
      <c r="Y161" s="71">
        <f t="shared" si="109"/>
        <v>0.5</v>
      </c>
      <c r="Z161" s="69">
        <f t="shared" si="109"/>
        <v>10000</v>
      </c>
      <c r="AA161" s="69">
        <f t="shared" ca="1" si="109"/>
        <v>10025.240391701296</v>
      </c>
      <c r="AB161" s="69">
        <f t="shared" ca="1" si="101"/>
        <v>25.240391701296176</v>
      </c>
      <c r="AC161" s="69">
        <f t="shared" ca="1" si="102"/>
        <v>94.182003679935534</v>
      </c>
      <c r="AD161" s="73">
        <f t="shared" si="107"/>
        <v>4.6999999999999851</v>
      </c>
      <c r="AE161" s="69">
        <f t="shared" si="111"/>
        <v>0.70000000000000007</v>
      </c>
      <c r="AF161" s="69">
        <f t="shared" si="111"/>
        <v>7.0000000000000009</v>
      </c>
      <c r="AG161" s="78">
        <f t="shared" si="111"/>
        <v>200</v>
      </c>
      <c r="AH161" s="60">
        <f t="shared" si="111"/>
        <v>50</v>
      </c>
      <c r="AI161" s="60">
        <f t="shared" si="111"/>
        <v>350.00000000000006</v>
      </c>
      <c r="AJ161" s="60">
        <f t="shared" si="111"/>
        <v>10350</v>
      </c>
      <c r="AK161" s="60">
        <f t="shared" si="111"/>
        <v>289.75960829870417</v>
      </c>
      <c r="AL161" s="60">
        <f t="shared" si="111"/>
        <v>5.7951921659740835</v>
      </c>
      <c r="AM161" s="60">
        <f t="shared" ca="1" si="111"/>
        <v>-126.04566705389851</v>
      </c>
      <c r="AN161" s="60">
        <f t="shared" ca="1" si="111"/>
        <v>-126.04566705389851</v>
      </c>
      <c r="AO161" s="60">
        <f t="shared" ca="1" si="111"/>
        <v>126.04566705389851</v>
      </c>
      <c r="AP161" s="63">
        <f t="shared" si="85"/>
        <v>35</v>
      </c>
      <c r="AQ161" s="62">
        <f t="shared" si="86"/>
        <v>2.3819557799944904</v>
      </c>
      <c r="AR161" s="62">
        <f t="shared" si="87"/>
        <v>119.09778899972451</v>
      </c>
      <c r="AS161" s="62">
        <f t="shared" si="88"/>
        <v>238.19557799944903</v>
      </c>
      <c r="AT161" s="62">
        <f t="shared" si="89"/>
        <v>-119.09778899972451</v>
      </c>
      <c r="AU161" s="62">
        <f t="shared" si="90"/>
        <v>595.48894499862263</v>
      </c>
      <c r="AV161" s="62">
        <f t="shared" si="91"/>
        <v>-238.19557799944903</v>
      </c>
      <c r="AW161" s="63">
        <f t="shared" si="103"/>
        <v>357.2933669991736</v>
      </c>
      <c r="AX161" s="61" t="str">
        <f t="shared" ca="1" si="92"/>
        <v>VINTO</v>
      </c>
      <c r="AY161" s="69">
        <f t="shared" ca="1" si="104"/>
        <v>10223.954332946101</v>
      </c>
      <c r="AZ161" s="51">
        <f t="shared" si="93"/>
        <v>833.68452299807154</v>
      </c>
      <c r="BA161" s="55">
        <f t="shared" ca="1" si="94"/>
        <v>8.3158556844998927E-2</v>
      </c>
      <c r="BB161" s="55">
        <f t="shared" ca="1" si="105"/>
        <v>14.155618947103164</v>
      </c>
      <c r="BC161" s="64">
        <f t="shared" ca="1" si="95"/>
        <v>382.53375870046978</v>
      </c>
      <c r="BE161" s="52" t="str">
        <f t="shared" ca="1" si="96"/>
        <v/>
      </c>
      <c r="BF161" s="52">
        <f t="shared" ca="1" si="97"/>
        <v>4.6999999999999851</v>
      </c>
      <c r="BG161" s="52">
        <f t="shared" ca="1" si="98"/>
        <v>4.6999999999999851</v>
      </c>
      <c r="BH161" s="52">
        <f t="shared" ca="1" si="99"/>
        <v>4.6999999999999851</v>
      </c>
    </row>
    <row r="162" spans="19:60">
      <c r="S162" s="68">
        <f t="shared" si="110"/>
        <v>7</v>
      </c>
      <c r="T162" s="69">
        <f t="shared" si="110"/>
        <v>2</v>
      </c>
      <c r="U162" s="70">
        <f t="shared" si="84"/>
        <v>5</v>
      </c>
      <c r="V162" s="68">
        <f t="shared" si="109"/>
        <v>2</v>
      </c>
      <c r="W162" s="70">
        <f t="shared" si="109"/>
        <v>7</v>
      </c>
      <c r="X162" s="71">
        <f t="shared" si="109"/>
        <v>0.7142857142857143</v>
      </c>
      <c r="Y162" s="71">
        <f t="shared" si="109"/>
        <v>0.5</v>
      </c>
      <c r="Z162" s="69">
        <f t="shared" si="109"/>
        <v>10000</v>
      </c>
      <c r="AA162" s="69">
        <f t="shared" ca="1" si="109"/>
        <v>10025.240391701296</v>
      </c>
      <c r="AB162" s="69">
        <f t="shared" ca="1" si="101"/>
        <v>25.240391701296176</v>
      </c>
      <c r="AC162" s="69">
        <f t="shared" ca="1" si="102"/>
        <v>94.182003679935534</v>
      </c>
      <c r="AD162" s="73">
        <f t="shared" si="107"/>
        <v>4.5999999999999854</v>
      </c>
      <c r="AE162" s="69">
        <f t="shared" si="111"/>
        <v>0.70000000000000007</v>
      </c>
      <c r="AF162" s="69">
        <f t="shared" si="111"/>
        <v>7.0000000000000009</v>
      </c>
      <c r="AG162" s="78">
        <f t="shared" si="111"/>
        <v>200</v>
      </c>
      <c r="AH162" s="60">
        <f t="shared" si="111"/>
        <v>50</v>
      </c>
      <c r="AI162" s="60">
        <f t="shared" si="111"/>
        <v>350.00000000000006</v>
      </c>
      <c r="AJ162" s="60">
        <f t="shared" si="111"/>
        <v>10350</v>
      </c>
      <c r="AK162" s="60">
        <f t="shared" si="111"/>
        <v>289.75960829870417</v>
      </c>
      <c r="AL162" s="60">
        <f t="shared" si="111"/>
        <v>5.7951921659740835</v>
      </c>
      <c r="AM162" s="60">
        <f t="shared" ca="1" si="111"/>
        <v>-126.04566705389851</v>
      </c>
      <c r="AN162" s="60">
        <f t="shared" ca="1" si="111"/>
        <v>-126.04566705389851</v>
      </c>
      <c r="AO162" s="60">
        <f t="shared" ca="1" si="111"/>
        <v>126.04566705389851</v>
      </c>
      <c r="AP162" s="63">
        <f t="shared" si="85"/>
        <v>35</v>
      </c>
      <c r="AQ162" s="62">
        <f t="shared" si="86"/>
        <v>2.411998296950892</v>
      </c>
      <c r="AR162" s="62">
        <f t="shared" si="87"/>
        <v>120.5999148475446</v>
      </c>
      <c r="AS162" s="62">
        <f t="shared" si="88"/>
        <v>241.19982969508919</v>
      </c>
      <c r="AT162" s="62">
        <f t="shared" si="89"/>
        <v>-120.5999148475446</v>
      </c>
      <c r="AU162" s="62">
        <f t="shared" si="90"/>
        <v>602.99957423772298</v>
      </c>
      <c r="AV162" s="62">
        <f t="shared" si="91"/>
        <v>-241.19982969508919</v>
      </c>
      <c r="AW162" s="63">
        <f t="shared" si="103"/>
        <v>361.79974454263379</v>
      </c>
      <c r="AX162" s="61" t="str">
        <f t="shared" ca="1" si="92"/>
        <v>VINTO</v>
      </c>
      <c r="AY162" s="69">
        <f t="shared" ca="1" si="104"/>
        <v>10223.954332946101</v>
      </c>
      <c r="AZ162" s="51">
        <f t="shared" si="93"/>
        <v>844.19940393281217</v>
      </c>
      <c r="BA162" s="55">
        <f t="shared" ca="1" si="94"/>
        <v>8.4207397623265415E-2</v>
      </c>
      <c r="BB162" s="55">
        <f t="shared" ca="1" si="105"/>
        <v>14.334157283464592</v>
      </c>
      <c r="BC162" s="64">
        <f t="shared" ca="1" si="95"/>
        <v>387.04013624392996</v>
      </c>
      <c r="BE162" s="52" t="str">
        <f t="shared" ca="1" si="96"/>
        <v/>
      </c>
      <c r="BF162" s="52">
        <f t="shared" ca="1" si="97"/>
        <v>4.5999999999999854</v>
      </c>
      <c r="BG162" s="52">
        <f t="shared" ca="1" si="98"/>
        <v>4.5999999999999854</v>
      </c>
      <c r="BH162" s="52">
        <f t="shared" ca="1" si="99"/>
        <v>4.5999999999999854</v>
      </c>
    </row>
    <row r="163" spans="19:60">
      <c r="S163" s="68">
        <f t="shared" si="110"/>
        <v>7</v>
      </c>
      <c r="T163" s="69">
        <f t="shared" si="110"/>
        <v>2</v>
      </c>
      <c r="U163" s="70">
        <f t="shared" si="84"/>
        <v>5</v>
      </c>
      <c r="V163" s="68">
        <f t="shared" si="109"/>
        <v>2</v>
      </c>
      <c r="W163" s="70">
        <f t="shared" si="109"/>
        <v>7</v>
      </c>
      <c r="X163" s="71">
        <f t="shared" si="109"/>
        <v>0.7142857142857143</v>
      </c>
      <c r="Y163" s="71">
        <f t="shared" si="109"/>
        <v>0.5</v>
      </c>
      <c r="Z163" s="69">
        <f t="shared" si="109"/>
        <v>10000</v>
      </c>
      <c r="AA163" s="69">
        <f t="shared" ca="1" si="109"/>
        <v>10025.240391701296</v>
      </c>
      <c r="AB163" s="69">
        <f t="shared" ca="1" si="101"/>
        <v>25.240391701296176</v>
      </c>
      <c r="AC163" s="69">
        <f t="shared" ca="1" si="102"/>
        <v>94.182003679935534</v>
      </c>
      <c r="AD163" s="73">
        <f t="shared" si="107"/>
        <v>4.4999999999999858</v>
      </c>
      <c r="AE163" s="69">
        <f t="shared" si="111"/>
        <v>0.70000000000000007</v>
      </c>
      <c r="AF163" s="69">
        <f t="shared" si="111"/>
        <v>7.0000000000000009</v>
      </c>
      <c r="AG163" s="78">
        <f t="shared" si="111"/>
        <v>200</v>
      </c>
      <c r="AH163" s="60">
        <f t="shared" si="111"/>
        <v>50</v>
      </c>
      <c r="AI163" s="60">
        <f t="shared" si="111"/>
        <v>350.00000000000006</v>
      </c>
      <c r="AJ163" s="60">
        <f t="shared" si="111"/>
        <v>10350</v>
      </c>
      <c r="AK163" s="60">
        <f t="shared" si="111"/>
        <v>289.75960829870417</v>
      </c>
      <c r="AL163" s="60">
        <f t="shared" si="111"/>
        <v>5.7951921659740835</v>
      </c>
      <c r="AM163" s="60">
        <f t="shared" ca="1" si="111"/>
        <v>-126.04566705389851</v>
      </c>
      <c r="AN163" s="60">
        <f t="shared" ca="1" si="111"/>
        <v>-126.04566705389851</v>
      </c>
      <c r="AO163" s="60">
        <f t="shared" ca="1" si="111"/>
        <v>126.04566705389851</v>
      </c>
      <c r="AP163" s="63">
        <f t="shared" si="85"/>
        <v>35</v>
      </c>
      <c r="AQ163" s="62">
        <f t="shared" si="86"/>
        <v>2.4433760368831345</v>
      </c>
      <c r="AR163" s="62">
        <f t="shared" si="87"/>
        <v>122.16880184415673</v>
      </c>
      <c r="AS163" s="62">
        <f t="shared" si="88"/>
        <v>244.33760368831346</v>
      </c>
      <c r="AT163" s="62">
        <f t="shared" si="89"/>
        <v>-122.16880184415673</v>
      </c>
      <c r="AU163" s="62">
        <f t="shared" si="90"/>
        <v>610.84400922078362</v>
      </c>
      <c r="AV163" s="62">
        <f t="shared" si="91"/>
        <v>-244.33760368831346</v>
      </c>
      <c r="AW163" s="63">
        <f t="shared" si="103"/>
        <v>366.50640553247013</v>
      </c>
      <c r="AX163" s="61" t="str">
        <f t="shared" ca="1" si="92"/>
        <v>VINTO</v>
      </c>
      <c r="AY163" s="69">
        <f t="shared" ca="1" si="104"/>
        <v>10223.954332946101</v>
      </c>
      <c r="AZ163" s="51">
        <f t="shared" si="93"/>
        <v>855.18161290909711</v>
      </c>
      <c r="BA163" s="55">
        <f t="shared" ca="1" si="94"/>
        <v>8.530285354723266E-2</v>
      </c>
      <c r="BB163" s="55">
        <f t="shared" ca="1" si="105"/>
        <v>14.520630656997643</v>
      </c>
      <c r="BC163" s="64">
        <f t="shared" ca="1" si="95"/>
        <v>391.7467972337663</v>
      </c>
      <c r="BE163" s="52" t="str">
        <f t="shared" ca="1" si="96"/>
        <v/>
      </c>
      <c r="BF163" s="52">
        <f t="shared" ca="1" si="97"/>
        <v>4.4999999999999858</v>
      </c>
      <c r="BG163" s="52">
        <f t="shared" ca="1" si="98"/>
        <v>4.4999999999999858</v>
      </c>
      <c r="BH163" s="52">
        <f t="shared" ca="1" si="99"/>
        <v>4.4999999999999858</v>
      </c>
    </row>
    <row r="164" spans="19:60">
      <c r="S164" s="68">
        <f t="shared" si="110"/>
        <v>7</v>
      </c>
      <c r="T164" s="69">
        <f t="shared" si="110"/>
        <v>2</v>
      </c>
      <c r="U164" s="70">
        <f t="shared" si="84"/>
        <v>5</v>
      </c>
      <c r="V164" s="68">
        <f t="shared" si="109"/>
        <v>2</v>
      </c>
      <c r="W164" s="70">
        <f t="shared" si="109"/>
        <v>7</v>
      </c>
      <c r="X164" s="71">
        <f t="shared" si="109"/>
        <v>0.7142857142857143</v>
      </c>
      <c r="Y164" s="71">
        <f t="shared" si="109"/>
        <v>0.5</v>
      </c>
      <c r="Z164" s="69">
        <f t="shared" si="109"/>
        <v>10000</v>
      </c>
      <c r="AA164" s="69">
        <f t="shared" ca="1" si="109"/>
        <v>10025.240391701296</v>
      </c>
      <c r="AB164" s="69">
        <f t="shared" ca="1" si="101"/>
        <v>25.240391701296176</v>
      </c>
      <c r="AC164" s="69">
        <f t="shared" ca="1" si="102"/>
        <v>94.182003679935534</v>
      </c>
      <c r="AD164" s="73">
        <f t="shared" si="107"/>
        <v>4.3999999999999861</v>
      </c>
      <c r="AE164" s="69">
        <f t="shared" si="111"/>
        <v>0.70000000000000007</v>
      </c>
      <c r="AF164" s="69">
        <f t="shared" si="111"/>
        <v>7.0000000000000009</v>
      </c>
      <c r="AG164" s="78">
        <f t="shared" si="111"/>
        <v>200</v>
      </c>
      <c r="AH164" s="60">
        <f t="shared" si="111"/>
        <v>50</v>
      </c>
      <c r="AI164" s="60">
        <f t="shared" si="111"/>
        <v>350.00000000000006</v>
      </c>
      <c r="AJ164" s="60">
        <f t="shared" si="111"/>
        <v>10350</v>
      </c>
      <c r="AK164" s="60">
        <f t="shared" si="111"/>
        <v>289.75960829870417</v>
      </c>
      <c r="AL164" s="60">
        <f t="shared" si="111"/>
        <v>5.7951921659740835</v>
      </c>
      <c r="AM164" s="60">
        <f t="shared" ca="1" si="111"/>
        <v>-126.04566705389851</v>
      </c>
      <c r="AN164" s="60">
        <f t="shared" ca="1" si="111"/>
        <v>-126.04566705389851</v>
      </c>
      <c r="AO164" s="60">
        <f t="shared" ca="1" si="111"/>
        <v>126.04566705389851</v>
      </c>
      <c r="AP164" s="63">
        <f t="shared" si="85"/>
        <v>35</v>
      </c>
      <c r="AQ164" s="62">
        <f t="shared" si="86"/>
        <v>2.4761800377213872</v>
      </c>
      <c r="AR164" s="62">
        <f t="shared" si="87"/>
        <v>123.80900188606935</v>
      </c>
      <c r="AS164" s="62">
        <f t="shared" si="88"/>
        <v>247.61800377213871</v>
      </c>
      <c r="AT164" s="62">
        <f t="shared" si="89"/>
        <v>-123.80900188606935</v>
      </c>
      <c r="AU164" s="62">
        <f t="shared" si="90"/>
        <v>619.04500943034679</v>
      </c>
      <c r="AV164" s="62">
        <f t="shared" si="91"/>
        <v>-247.61800377213871</v>
      </c>
      <c r="AW164" s="63">
        <f t="shared" si="103"/>
        <v>371.42700565820809</v>
      </c>
      <c r="AX164" s="61" t="str">
        <f t="shared" ca="1" si="92"/>
        <v>VINTO</v>
      </c>
      <c r="AY164" s="69">
        <f t="shared" ca="1" si="104"/>
        <v>10223.954332946101</v>
      </c>
      <c r="AZ164" s="51">
        <f t="shared" si="93"/>
        <v>866.66301320248544</v>
      </c>
      <c r="BA164" s="55">
        <f t="shared" ca="1" si="94"/>
        <v>8.6448102922289285E-2</v>
      </c>
      <c r="BB164" s="55">
        <f t="shared" ca="1" si="105"/>
        <v>14.715580092964013</v>
      </c>
      <c r="BC164" s="64">
        <f t="shared" ca="1" si="95"/>
        <v>396.66739735950426</v>
      </c>
      <c r="BE164" s="52">
        <f t="shared" ca="1" si="96"/>
        <v>4.3999999999999861</v>
      </c>
      <c r="BF164" s="52">
        <f t="shared" ca="1" si="97"/>
        <v>4.3999999999999861</v>
      </c>
      <c r="BG164" s="52">
        <f t="shared" ca="1" si="98"/>
        <v>4.3999999999999861</v>
      </c>
      <c r="BH164" s="52">
        <f t="shared" ca="1" si="99"/>
        <v>4.3999999999999861</v>
      </c>
    </row>
    <row r="165" spans="19:60">
      <c r="S165" s="68">
        <f t="shared" si="110"/>
        <v>7</v>
      </c>
      <c r="T165" s="69">
        <f t="shared" si="110"/>
        <v>2</v>
      </c>
      <c r="U165" s="70">
        <f t="shared" si="84"/>
        <v>5</v>
      </c>
      <c r="V165" s="68">
        <f t="shared" si="109"/>
        <v>2</v>
      </c>
      <c r="W165" s="70">
        <f t="shared" si="109"/>
        <v>7</v>
      </c>
      <c r="X165" s="71">
        <f t="shared" si="109"/>
        <v>0.7142857142857143</v>
      </c>
      <c r="Y165" s="71">
        <f t="shared" si="109"/>
        <v>0.5</v>
      </c>
      <c r="Z165" s="69">
        <f t="shared" si="109"/>
        <v>10000</v>
      </c>
      <c r="AA165" s="69">
        <f t="shared" ca="1" si="109"/>
        <v>10025.240391701296</v>
      </c>
      <c r="AB165" s="69">
        <f t="shared" ca="1" si="101"/>
        <v>25.240391701296176</v>
      </c>
      <c r="AC165" s="69">
        <f t="shared" ca="1" si="102"/>
        <v>94.182003679935534</v>
      </c>
      <c r="AD165" s="73">
        <f t="shared" si="107"/>
        <v>4.2999999999999865</v>
      </c>
      <c r="AE165" s="69">
        <f t="shared" si="111"/>
        <v>0.70000000000000007</v>
      </c>
      <c r="AF165" s="69">
        <f t="shared" si="111"/>
        <v>7.0000000000000009</v>
      </c>
      <c r="AG165" s="78">
        <f t="shared" si="111"/>
        <v>200</v>
      </c>
      <c r="AH165" s="60">
        <f t="shared" si="111"/>
        <v>50</v>
      </c>
      <c r="AI165" s="60">
        <f t="shared" si="111"/>
        <v>350.00000000000006</v>
      </c>
      <c r="AJ165" s="60">
        <f t="shared" si="111"/>
        <v>10350</v>
      </c>
      <c r="AK165" s="60">
        <f t="shared" si="111"/>
        <v>289.75960829870417</v>
      </c>
      <c r="AL165" s="60">
        <f t="shared" si="111"/>
        <v>5.7951921659740835</v>
      </c>
      <c r="AM165" s="60">
        <f t="shared" ca="1" si="111"/>
        <v>-126.04566705389851</v>
      </c>
      <c r="AN165" s="60">
        <f t="shared" ca="1" si="111"/>
        <v>-126.04566705389851</v>
      </c>
      <c r="AO165" s="60">
        <f t="shared" ca="1" si="111"/>
        <v>126.04566705389851</v>
      </c>
      <c r="AP165" s="63">
        <f t="shared" si="85"/>
        <v>35</v>
      </c>
      <c r="AQ165" s="62">
        <f t="shared" si="86"/>
        <v>2.5105098060404893</v>
      </c>
      <c r="AR165" s="62">
        <f t="shared" si="87"/>
        <v>125.52549030202447</v>
      </c>
      <c r="AS165" s="62">
        <f t="shared" si="88"/>
        <v>251.05098060404893</v>
      </c>
      <c r="AT165" s="62">
        <f t="shared" si="89"/>
        <v>-125.52549030202447</v>
      </c>
      <c r="AU165" s="62">
        <f t="shared" si="90"/>
        <v>627.62745151012234</v>
      </c>
      <c r="AV165" s="62">
        <f t="shared" si="91"/>
        <v>-251.05098060404893</v>
      </c>
      <c r="AW165" s="63">
        <f t="shared" si="103"/>
        <v>376.57647090607338</v>
      </c>
      <c r="AX165" s="61" t="str">
        <f t="shared" ca="1" si="92"/>
        <v>VINTO</v>
      </c>
      <c r="AY165" s="69">
        <f t="shared" ca="1" si="104"/>
        <v>10223.954332946101</v>
      </c>
      <c r="AZ165" s="51">
        <f t="shared" si="93"/>
        <v>878.6784321141713</v>
      </c>
      <c r="BA165" s="55">
        <f t="shared" ca="1" si="94"/>
        <v>8.764661971013929E-2</v>
      </c>
      <c r="BB165" s="55">
        <f t="shared" ca="1" si="105"/>
        <v>14.919596944556726</v>
      </c>
      <c r="BC165" s="64">
        <f t="shared" ca="1" si="95"/>
        <v>401.81686260736956</v>
      </c>
      <c r="BE165" s="52">
        <f t="shared" ca="1" si="96"/>
        <v>4.2999999999999865</v>
      </c>
      <c r="BF165" s="52">
        <f t="shared" ca="1" si="97"/>
        <v>4.2999999999999865</v>
      </c>
      <c r="BG165" s="52">
        <f t="shared" ca="1" si="98"/>
        <v>4.2999999999999865</v>
      </c>
      <c r="BH165" s="52">
        <f t="shared" ca="1" si="99"/>
        <v>4.2999999999999865</v>
      </c>
    </row>
    <row r="166" spans="19:60">
      <c r="S166" s="68">
        <f t="shared" si="110"/>
        <v>7</v>
      </c>
      <c r="T166" s="69">
        <f t="shared" si="110"/>
        <v>2</v>
      </c>
      <c r="U166" s="70">
        <f t="shared" si="84"/>
        <v>5</v>
      </c>
      <c r="V166" s="68">
        <f t="shared" si="109"/>
        <v>2</v>
      </c>
      <c r="W166" s="70">
        <f t="shared" si="109"/>
        <v>7</v>
      </c>
      <c r="X166" s="71">
        <f t="shared" si="109"/>
        <v>0.7142857142857143</v>
      </c>
      <c r="Y166" s="71">
        <f t="shared" si="109"/>
        <v>0.5</v>
      </c>
      <c r="Z166" s="69">
        <f t="shared" si="109"/>
        <v>10000</v>
      </c>
      <c r="AA166" s="69">
        <f t="shared" ca="1" si="109"/>
        <v>10025.240391701296</v>
      </c>
      <c r="AB166" s="69">
        <f t="shared" ca="1" si="101"/>
        <v>25.240391701296176</v>
      </c>
      <c r="AC166" s="69">
        <f t="shared" ca="1" si="102"/>
        <v>94.182003679935534</v>
      </c>
      <c r="AD166" s="73">
        <f t="shared" si="107"/>
        <v>4.1999999999999869</v>
      </c>
      <c r="AE166" s="69">
        <f t="shared" si="111"/>
        <v>0.70000000000000007</v>
      </c>
      <c r="AF166" s="69">
        <f t="shared" si="111"/>
        <v>7.0000000000000009</v>
      </c>
      <c r="AG166" s="78">
        <f t="shared" si="111"/>
        <v>200</v>
      </c>
      <c r="AH166" s="60">
        <f t="shared" si="111"/>
        <v>50</v>
      </c>
      <c r="AI166" s="60">
        <f t="shared" si="111"/>
        <v>350.00000000000006</v>
      </c>
      <c r="AJ166" s="60">
        <f t="shared" si="111"/>
        <v>10350</v>
      </c>
      <c r="AK166" s="60">
        <f t="shared" si="111"/>
        <v>289.75960829870417</v>
      </c>
      <c r="AL166" s="60">
        <f t="shared" si="111"/>
        <v>5.7951921659740835</v>
      </c>
      <c r="AM166" s="60">
        <f t="shared" ca="1" si="111"/>
        <v>-126.04566705389851</v>
      </c>
      <c r="AN166" s="60">
        <f t="shared" ca="1" si="111"/>
        <v>-126.04566705389851</v>
      </c>
      <c r="AO166" s="60">
        <f t="shared" ca="1" si="111"/>
        <v>126.04566705389851</v>
      </c>
      <c r="AP166" s="63">
        <f t="shared" si="85"/>
        <v>35</v>
      </c>
      <c r="AQ166" s="62">
        <f t="shared" si="86"/>
        <v>2.5464743252319293</v>
      </c>
      <c r="AR166" s="62">
        <f t="shared" si="87"/>
        <v>127.32371626159646</v>
      </c>
      <c r="AS166" s="62">
        <f t="shared" si="88"/>
        <v>254.64743252319292</v>
      </c>
      <c r="AT166" s="62">
        <f t="shared" si="89"/>
        <v>-127.32371626159646</v>
      </c>
      <c r="AU166" s="62">
        <f t="shared" si="90"/>
        <v>636.61858130798225</v>
      </c>
      <c r="AV166" s="62">
        <f t="shared" si="91"/>
        <v>-254.64743252319292</v>
      </c>
      <c r="AW166" s="63">
        <f t="shared" si="103"/>
        <v>381.97114878478931</v>
      </c>
      <c r="AX166" s="61" t="str">
        <f t="shared" ca="1" si="92"/>
        <v>VINTO</v>
      </c>
      <c r="AY166" s="69">
        <f t="shared" ca="1" si="104"/>
        <v>10223.954332946101</v>
      </c>
      <c r="AZ166" s="51">
        <f t="shared" si="93"/>
        <v>891.2660138311752</v>
      </c>
      <c r="BA166" s="55">
        <f t="shared" ca="1" si="94"/>
        <v>8.8902208725982104E-2</v>
      </c>
      <c r="BB166" s="55">
        <f t="shared" ca="1" si="105"/>
        <v>15.133328884320518</v>
      </c>
      <c r="BC166" s="64">
        <f t="shared" ca="1" si="95"/>
        <v>407.21154048608548</v>
      </c>
      <c r="BE166" s="52">
        <f t="shared" ca="1" si="96"/>
        <v>4.1999999999999869</v>
      </c>
      <c r="BF166" s="52">
        <f t="shared" ca="1" si="97"/>
        <v>4.1999999999999869</v>
      </c>
      <c r="BG166" s="52">
        <f t="shared" ca="1" si="98"/>
        <v>4.1999999999999869</v>
      </c>
      <c r="BH166" s="52">
        <f t="shared" ca="1" si="99"/>
        <v>4.1999999999999869</v>
      </c>
    </row>
    <row r="167" spans="19:60">
      <c r="S167" s="68">
        <f t="shared" si="110"/>
        <v>7</v>
      </c>
      <c r="T167" s="69">
        <f t="shared" si="110"/>
        <v>2</v>
      </c>
      <c r="U167" s="70">
        <f t="shared" si="84"/>
        <v>5</v>
      </c>
      <c r="V167" s="68">
        <f t="shared" si="109"/>
        <v>2</v>
      </c>
      <c r="W167" s="70">
        <f t="shared" si="109"/>
        <v>7</v>
      </c>
      <c r="X167" s="71">
        <f t="shared" si="109"/>
        <v>0.7142857142857143</v>
      </c>
      <c r="Y167" s="71">
        <f t="shared" si="109"/>
        <v>0.5</v>
      </c>
      <c r="Z167" s="69">
        <f t="shared" si="109"/>
        <v>10000</v>
      </c>
      <c r="AA167" s="69">
        <f t="shared" ca="1" si="109"/>
        <v>10025.240391701296</v>
      </c>
      <c r="AB167" s="69">
        <f t="shared" ca="1" si="101"/>
        <v>25.240391701296176</v>
      </c>
      <c r="AC167" s="69">
        <f t="shared" ca="1" si="102"/>
        <v>94.182003679935534</v>
      </c>
      <c r="AD167" s="73">
        <f t="shared" si="107"/>
        <v>4.0999999999999872</v>
      </c>
      <c r="AE167" s="69">
        <f t="shared" si="111"/>
        <v>0.70000000000000007</v>
      </c>
      <c r="AF167" s="69">
        <f t="shared" si="111"/>
        <v>7.0000000000000009</v>
      </c>
      <c r="AG167" s="78">
        <f t="shared" si="111"/>
        <v>200</v>
      </c>
      <c r="AH167" s="60">
        <f t="shared" si="111"/>
        <v>50</v>
      </c>
      <c r="AI167" s="60">
        <f t="shared" si="111"/>
        <v>350.00000000000006</v>
      </c>
      <c r="AJ167" s="60">
        <f t="shared" si="111"/>
        <v>10350</v>
      </c>
      <c r="AK167" s="60">
        <f t="shared" si="111"/>
        <v>289.75960829870417</v>
      </c>
      <c r="AL167" s="60">
        <f t="shared" si="111"/>
        <v>5.7951921659740835</v>
      </c>
      <c r="AM167" s="60">
        <f t="shared" ca="1" si="111"/>
        <v>-126.04566705389851</v>
      </c>
      <c r="AN167" s="60">
        <f t="shared" ca="1" si="111"/>
        <v>-126.04566705389851</v>
      </c>
      <c r="AO167" s="60">
        <f t="shared" ca="1" si="111"/>
        <v>126.04566705389851</v>
      </c>
      <c r="AP167" s="63">
        <f t="shared" si="85"/>
        <v>35</v>
      </c>
      <c r="AQ167" s="62">
        <f t="shared" si="86"/>
        <v>2.5841932112131962</v>
      </c>
      <c r="AR167" s="62">
        <f t="shared" si="87"/>
        <v>129.20966056065981</v>
      </c>
      <c r="AS167" s="62">
        <f t="shared" si="88"/>
        <v>258.41932112131963</v>
      </c>
      <c r="AT167" s="62">
        <f t="shared" si="89"/>
        <v>-129.20966056065981</v>
      </c>
      <c r="AU167" s="62">
        <f t="shared" si="90"/>
        <v>646.04830280329907</v>
      </c>
      <c r="AV167" s="62">
        <f t="shared" si="91"/>
        <v>-258.41932112131963</v>
      </c>
      <c r="AW167" s="63">
        <f t="shared" si="103"/>
        <v>387.62898168197944</v>
      </c>
      <c r="AX167" s="61" t="str">
        <f t="shared" ca="1" si="92"/>
        <v>VINTO</v>
      </c>
      <c r="AY167" s="69">
        <f t="shared" ca="1" si="104"/>
        <v>10223.954332946101</v>
      </c>
      <c r="AZ167" s="51">
        <f t="shared" si="93"/>
        <v>904.46762392461869</v>
      </c>
      <c r="BA167" s="55">
        <f t="shared" ca="1" si="94"/>
        <v>9.0219045986500213E-2</v>
      </c>
      <c r="BB167" s="55">
        <f t="shared" ca="1" si="105"/>
        <v>15.35748677236548</v>
      </c>
      <c r="BC167" s="64">
        <f t="shared" ca="1" si="95"/>
        <v>412.86937338327562</v>
      </c>
      <c r="BE167" s="52">
        <f t="shared" ca="1" si="96"/>
        <v>4.0999999999999872</v>
      </c>
      <c r="BF167" s="52">
        <f t="shared" ca="1" si="97"/>
        <v>4.0999999999999872</v>
      </c>
      <c r="BG167" s="52">
        <f t="shared" ca="1" si="98"/>
        <v>4.0999999999999872</v>
      </c>
      <c r="BH167" s="52">
        <f t="shared" ca="1" si="99"/>
        <v>4.0999999999999872</v>
      </c>
    </row>
    <row r="168" spans="19:60">
      <c r="S168" s="68">
        <f t="shared" si="110"/>
        <v>7</v>
      </c>
      <c r="T168" s="69">
        <f t="shared" si="110"/>
        <v>2</v>
      </c>
      <c r="U168" s="70">
        <f t="shared" ref="U168:U199" si="112">ROUND((1/T168)*S168,0)+1</f>
        <v>5</v>
      </c>
      <c r="V168" s="68">
        <f t="shared" si="109"/>
        <v>2</v>
      </c>
      <c r="W168" s="70">
        <f t="shared" si="109"/>
        <v>7</v>
      </c>
      <c r="X168" s="71">
        <f t="shared" si="109"/>
        <v>0.7142857142857143</v>
      </c>
      <c r="Y168" s="71">
        <f t="shared" si="109"/>
        <v>0.5</v>
      </c>
      <c r="Z168" s="69">
        <f t="shared" si="109"/>
        <v>10000</v>
      </c>
      <c r="AA168" s="69">
        <f t="shared" ca="1" si="109"/>
        <v>10025.240391701296</v>
      </c>
      <c r="AB168" s="69">
        <f t="shared" ca="1" si="101"/>
        <v>25.240391701296176</v>
      </c>
      <c r="AC168" s="69">
        <f t="shared" ca="1" si="102"/>
        <v>94.182003679935534</v>
      </c>
      <c r="AD168" s="73">
        <f t="shared" si="107"/>
        <v>3.9999999999999871</v>
      </c>
      <c r="AE168" s="69">
        <f t="shared" si="111"/>
        <v>0.70000000000000007</v>
      </c>
      <c r="AF168" s="69">
        <f t="shared" si="111"/>
        <v>7.0000000000000009</v>
      </c>
      <c r="AG168" s="78">
        <f t="shared" si="111"/>
        <v>200</v>
      </c>
      <c r="AH168" s="60">
        <f t="shared" si="111"/>
        <v>50</v>
      </c>
      <c r="AI168" s="60">
        <f t="shared" si="111"/>
        <v>350.00000000000006</v>
      </c>
      <c r="AJ168" s="60">
        <f t="shared" si="111"/>
        <v>10350</v>
      </c>
      <c r="AK168" s="60">
        <f t="shared" si="111"/>
        <v>289.75960829870417</v>
      </c>
      <c r="AL168" s="60">
        <f t="shared" si="111"/>
        <v>5.7951921659740835</v>
      </c>
      <c r="AM168" s="60">
        <f t="shared" ca="1" si="111"/>
        <v>-126.04566705389851</v>
      </c>
      <c r="AN168" s="60">
        <f t="shared" ca="1" si="111"/>
        <v>-126.04566705389851</v>
      </c>
      <c r="AO168" s="60">
        <f t="shared" ca="1" si="111"/>
        <v>126.04566705389851</v>
      </c>
      <c r="AP168" s="63">
        <f t="shared" si="85"/>
        <v>35</v>
      </c>
      <c r="AQ168" s="62">
        <f t="shared" si="86"/>
        <v>2.6237980414935262</v>
      </c>
      <c r="AR168" s="62">
        <f t="shared" si="87"/>
        <v>131.18990207467633</v>
      </c>
      <c r="AS168" s="62">
        <f t="shared" si="88"/>
        <v>262.37980414935265</v>
      </c>
      <c r="AT168" s="62">
        <f t="shared" si="89"/>
        <v>-131.18990207467633</v>
      </c>
      <c r="AU168" s="62">
        <f t="shared" si="90"/>
        <v>655.9495103733816</v>
      </c>
      <c r="AV168" s="62">
        <f t="shared" si="91"/>
        <v>-262.37980414935265</v>
      </c>
      <c r="AW168" s="63">
        <f t="shared" si="103"/>
        <v>393.56970622402895</v>
      </c>
      <c r="AX168" s="61" t="str">
        <f t="shared" ca="1" si="92"/>
        <v>VINTO</v>
      </c>
      <c r="AY168" s="69">
        <f t="shared" ca="1" si="104"/>
        <v>10223.954332946101</v>
      </c>
      <c r="AZ168" s="51">
        <f t="shared" si="93"/>
        <v>918.32931452273431</v>
      </c>
      <c r="BA168" s="55">
        <f t="shared" ca="1" si="94"/>
        <v>9.1601725110044233E-2</v>
      </c>
      <c r="BB168" s="55">
        <f t="shared" ca="1" si="105"/>
        <v>15.592852554812684</v>
      </c>
      <c r="BC168" s="64">
        <f t="shared" ca="1" si="95"/>
        <v>418.81009792532512</v>
      </c>
      <c r="BE168" s="52">
        <f t="shared" ca="1" si="96"/>
        <v>3.9999999999999871</v>
      </c>
      <c r="BF168" s="52">
        <f t="shared" ca="1" si="97"/>
        <v>3.9999999999999871</v>
      </c>
      <c r="BG168" s="52">
        <f t="shared" ca="1" si="98"/>
        <v>3.9999999999999871</v>
      </c>
      <c r="BH168" s="52">
        <f t="shared" ca="1" si="99"/>
        <v>3.9999999999999871</v>
      </c>
    </row>
    <row r="169" spans="19:60">
      <c r="S169" s="68">
        <f t="shared" si="110"/>
        <v>7</v>
      </c>
      <c r="T169" s="69">
        <f t="shared" si="110"/>
        <v>2</v>
      </c>
      <c r="U169" s="70">
        <f t="shared" si="112"/>
        <v>5</v>
      </c>
      <c r="V169" s="68">
        <f t="shared" ref="V169:AA184" si="113">V168</f>
        <v>2</v>
      </c>
      <c r="W169" s="70">
        <f t="shared" si="113"/>
        <v>7</v>
      </c>
      <c r="X169" s="71">
        <f t="shared" si="113"/>
        <v>0.7142857142857143</v>
      </c>
      <c r="Y169" s="71">
        <f t="shared" si="113"/>
        <v>0.5</v>
      </c>
      <c r="Z169" s="69">
        <f t="shared" si="113"/>
        <v>10000</v>
      </c>
      <c r="AA169" s="69">
        <f t="shared" ca="1" si="113"/>
        <v>10025.240391701296</v>
      </c>
      <c r="AB169" s="69">
        <f t="shared" ca="1" si="101"/>
        <v>25.240391701296176</v>
      </c>
      <c r="AC169" s="69">
        <f t="shared" ref="AC169:AC200" ca="1" si="114">AC168</f>
        <v>94.182003679935534</v>
      </c>
      <c r="AD169" s="73">
        <f t="shared" si="107"/>
        <v>3.899999999999987</v>
      </c>
      <c r="AE169" s="69">
        <f t="shared" si="111"/>
        <v>0.70000000000000007</v>
      </c>
      <c r="AF169" s="69">
        <f t="shared" si="111"/>
        <v>7.0000000000000009</v>
      </c>
      <c r="AG169" s="78">
        <f t="shared" si="111"/>
        <v>200</v>
      </c>
      <c r="AH169" s="60">
        <f t="shared" si="111"/>
        <v>50</v>
      </c>
      <c r="AI169" s="60">
        <f t="shared" si="111"/>
        <v>350.00000000000006</v>
      </c>
      <c r="AJ169" s="60">
        <f t="shared" si="111"/>
        <v>10350</v>
      </c>
      <c r="AK169" s="60">
        <f t="shared" si="111"/>
        <v>289.75960829870417</v>
      </c>
      <c r="AL169" s="60">
        <f t="shared" si="111"/>
        <v>5.7951921659740835</v>
      </c>
      <c r="AM169" s="60">
        <f t="shared" ca="1" si="111"/>
        <v>-126.04566705389851</v>
      </c>
      <c r="AN169" s="60">
        <f t="shared" ca="1" si="111"/>
        <v>-126.04566705389851</v>
      </c>
      <c r="AO169" s="60">
        <f t="shared" ca="1" si="111"/>
        <v>126.04566705389851</v>
      </c>
      <c r="AP169" s="63">
        <f t="shared" si="85"/>
        <v>35</v>
      </c>
      <c r="AQ169" s="62">
        <f t="shared" si="86"/>
        <v>2.6654338887113092</v>
      </c>
      <c r="AR169" s="62">
        <f t="shared" si="87"/>
        <v>133.27169443556545</v>
      </c>
      <c r="AS169" s="62">
        <f t="shared" si="88"/>
        <v>266.5433888711309</v>
      </c>
      <c r="AT169" s="62">
        <f t="shared" si="89"/>
        <v>-133.27169443556545</v>
      </c>
      <c r="AU169" s="62">
        <f t="shared" si="90"/>
        <v>666.35847217782725</v>
      </c>
      <c r="AV169" s="62">
        <f t="shared" si="91"/>
        <v>-266.5433888711309</v>
      </c>
      <c r="AW169" s="63">
        <f t="shared" si="103"/>
        <v>399.81508330669635</v>
      </c>
      <c r="AX169" s="61" t="str">
        <f t="shared" ca="1" si="92"/>
        <v>VINTO</v>
      </c>
      <c r="AY169" s="69">
        <f t="shared" ca="1" si="104"/>
        <v>10223.954332946101</v>
      </c>
      <c r="AZ169" s="51">
        <f t="shared" si="93"/>
        <v>932.90186104895815</v>
      </c>
      <c r="BA169" s="55">
        <f t="shared" ca="1" si="94"/>
        <v>9.3055310855308424E-2</v>
      </c>
      <c r="BB169" s="55">
        <f t="shared" ca="1" si="105"/>
        <v>15.840288377385386</v>
      </c>
      <c r="BC169" s="64">
        <f t="shared" ca="1" si="95"/>
        <v>425.05547500799253</v>
      </c>
      <c r="BE169" s="52">
        <f t="shared" ca="1" si="96"/>
        <v>3.899999999999987</v>
      </c>
      <c r="BF169" s="52">
        <f t="shared" ca="1" si="97"/>
        <v>3.899999999999987</v>
      </c>
      <c r="BG169" s="52">
        <f t="shared" ca="1" si="98"/>
        <v>3.899999999999987</v>
      </c>
      <c r="BH169" s="52">
        <f t="shared" ca="1" si="99"/>
        <v>3.899999999999987</v>
      </c>
    </row>
    <row r="170" spans="19:60">
      <c r="S170" s="68">
        <f t="shared" ref="S170:T185" si="115">S169</f>
        <v>7</v>
      </c>
      <c r="T170" s="69">
        <f t="shared" si="115"/>
        <v>2</v>
      </c>
      <c r="U170" s="70">
        <f t="shared" si="112"/>
        <v>5</v>
      </c>
      <c r="V170" s="68">
        <f t="shared" si="113"/>
        <v>2</v>
      </c>
      <c r="W170" s="70">
        <f t="shared" si="113"/>
        <v>7</v>
      </c>
      <c r="X170" s="71">
        <f t="shared" si="113"/>
        <v>0.7142857142857143</v>
      </c>
      <c r="Y170" s="71">
        <f t="shared" si="113"/>
        <v>0.5</v>
      </c>
      <c r="Z170" s="69">
        <f t="shared" si="113"/>
        <v>10000</v>
      </c>
      <c r="AA170" s="69">
        <f t="shared" ca="1" si="113"/>
        <v>10025.240391701296</v>
      </c>
      <c r="AB170" s="69">
        <f t="shared" ca="1" si="101"/>
        <v>25.240391701296176</v>
      </c>
      <c r="AC170" s="69">
        <f t="shared" ca="1" si="114"/>
        <v>94.182003679935534</v>
      </c>
      <c r="AD170" s="73">
        <f t="shared" si="107"/>
        <v>3.7999999999999869</v>
      </c>
      <c r="AE170" s="69">
        <f t="shared" ref="AE170:AO185" si="116">AE169</f>
        <v>0.70000000000000007</v>
      </c>
      <c r="AF170" s="69">
        <f t="shared" si="116"/>
        <v>7.0000000000000009</v>
      </c>
      <c r="AG170" s="78">
        <f t="shared" si="116"/>
        <v>200</v>
      </c>
      <c r="AH170" s="60">
        <f t="shared" si="116"/>
        <v>50</v>
      </c>
      <c r="AI170" s="60">
        <f t="shared" si="116"/>
        <v>350.00000000000006</v>
      </c>
      <c r="AJ170" s="60">
        <f t="shared" si="116"/>
        <v>10350</v>
      </c>
      <c r="AK170" s="60">
        <f t="shared" si="116"/>
        <v>289.75960829870417</v>
      </c>
      <c r="AL170" s="60">
        <f t="shared" si="116"/>
        <v>5.7951921659740835</v>
      </c>
      <c r="AM170" s="60">
        <f t="shared" ca="1" si="116"/>
        <v>-126.04566705389851</v>
      </c>
      <c r="AN170" s="60">
        <f t="shared" ca="1" si="116"/>
        <v>-126.04566705389851</v>
      </c>
      <c r="AO170" s="60">
        <f t="shared" ca="1" si="116"/>
        <v>126.04566705389851</v>
      </c>
      <c r="AP170" s="63">
        <f t="shared" si="85"/>
        <v>35</v>
      </c>
      <c r="AQ170" s="62">
        <f t="shared" si="86"/>
        <v>2.7092610963089752</v>
      </c>
      <c r="AR170" s="62">
        <f t="shared" si="87"/>
        <v>135.46305481544877</v>
      </c>
      <c r="AS170" s="62">
        <f t="shared" si="88"/>
        <v>270.92610963089754</v>
      </c>
      <c r="AT170" s="62">
        <f t="shared" si="89"/>
        <v>-135.46305481544877</v>
      </c>
      <c r="AU170" s="62">
        <f t="shared" si="90"/>
        <v>677.31527407724388</v>
      </c>
      <c r="AV170" s="62">
        <f t="shared" si="91"/>
        <v>-270.92610963089754</v>
      </c>
      <c r="AW170" s="63">
        <f t="shared" si="103"/>
        <v>406.38916444634634</v>
      </c>
      <c r="AX170" s="61" t="str">
        <f t="shared" ca="1" si="92"/>
        <v>VINTO</v>
      </c>
      <c r="AY170" s="69">
        <f t="shared" ca="1" si="104"/>
        <v>10223.954332946101</v>
      </c>
      <c r="AZ170" s="51">
        <f t="shared" si="93"/>
        <v>948.24138370814137</v>
      </c>
      <c r="BA170" s="55">
        <f t="shared" ca="1" si="94"/>
        <v>9.4585401113481293E-2</v>
      </c>
      <c r="BB170" s="55">
        <f t="shared" ca="1" si="105"/>
        <v>16.100747137988233</v>
      </c>
      <c r="BC170" s="64">
        <f t="shared" ca="1" si="95"/>
        <v>431.62955614764252</v>
      </c>
      <c r="BE170" s="52">
        <f t="shared" ca="1" si="96"/>
        <v>3.7999999999999869</v>
      </c>
      <c r="BF170" s="52">
        <f t="shared" ca="1" si="97"/>
        <v>3.7999999999999869</v>
      </c>
      <c r="BG170" s="52">
        <f t="shared" ca="1" si="98"/>
        <v>3.7999999999999869</v>
      </c>
      <c r="BH170" s="52">
        <f t="shared" ca="1" si="99"/>
        <v>3.7999999999999869</v>
      </c>
    </row>
    <row r="171" spans="19:60">
      <c r="S171" s="68">
        <f t="shared" si="115"/>
        <v>7</v>
      </c>
      <c r="T171" s="69">
        <f t="shared" si="115"/>
        <v>2</v>
      </c>
      <c r="U171" s="70">
        <f t="shared" si="112"/>
        <v>5</v>
      </c>
      <c r="V171" s="68">
        <f t="shared" si="113"/>
        <v>2</v>
      </c>
      <c r="W171" s="70">
        <f t="shared" si="113"/>
        <v>7</v>
      </c>
      <c r="X171" s="71">
        <f t="shared" si="113"/>
        <v>0.7142857142857143</v>
      </c>
      <c r="Y171" s="71">
        <f t="shared" si="113"/>
        <v>0.5</v>
      </c>
      <c r="Z171" s="69">
        <f t="shared" si="113"/>
        <v>10000</v>
      </c>
      <c r="AA171" s="69">
        <f t="shared" ca="1" si="113"/>
        <v>10025.240391701296</v>
      </c>
      <c r="AB171" s="69">
        <f t="shared" ca="1" si="101"/>
        <v>25.240391701296176</v>
      </c>
      <c r="AC171" s="69">
        <f t="shared" ca="1" si="114"/>
        <v>94.182003679935534</v>
      </c>
      <c r="AD171" s="73">
        <f t="shared" si="107"/>
        <v>3.6999999999999869</v>
      </c>
      <c r="AE171" s="69">
        <f t="shared" si="116"/>
        <v>0.70000000000000007</v>
      </c>
      <c r="AF171" s="69">
        <f t="shared" si="116"/>
        <v>7.0000000000000009</v>
      </c>
      <c r="AG171" s="78">
        <f t="shared" si="116"/>
        <v>200</v>
      </c>
      <c r="AH171" s="60">
        <f t="shared" si="116"/>
        <v>50</v>
      </c>
      <c r="AI171" s="60">
        <f t="shared" si="116"/>
        <v>350.00000000000006</v>
      </c>
      <c r="AJ171" s="60">
        <f t="shared" si="116"/>
        <v>10350</v>
      </c>
      <c r="AK171" s="60">
        <f t="shared" si="116"/>
        <v>289.75960829870417</v>
      </c>
      <c r="AL171" s="60">
        <f t="shared" si="116"/>
        <v>5.7951921659740835</v>
      </c>
      <c r="AM171" s="60">
        <f t="shared" ca="1" si="116"/>
        <v>-126.04566705389851</v>
      </c>
      <c r="AN171" s="60">
        <f t="shared" ca="1" si="116"/>
        <v>-126.04566705389851</v>
      </c>
      <c r="AO171" s="60">
        <f t="shared" ca="1" si="116"/>
        <v>126.04566705389851</v>
      </c>
      <c r="AP171" s="63">
        <f t="shared" si="85"/>
        <v>35</v>
      </c>
      <c r="AQ171" s="62">
        <f t="shared" si="86"/>
        <v>2.755457342155164</v>
      </c>
      <c r="AR171" s="62">
        <f t="shared" si="87"/>
        <v>137.7728671077582</v>
      </c>
      <c r="AS171" s="62">
        <f t="shared" si="88"/>
        <v>275.5457342155164</v>
      </c>
      <c r="AT171" s="62">
        <f t="shared" si="89"/>
        <v>-137.7728671077582</v>
      </c>
      <c r="AU171" s="62">
        <f t="shared" si="90"/>
        <v>688.86433553879101</v>
      </c>
      <c r="AV171" s="62">
        <f t="shared" si="91"/>
        <v>-275.5457342155164</v>
      </c>
      <c r="AW171" s="63">
        <f t="shared" si="103"/>
        <v>413.31860132327461</v>
      </c>
      <c r="AX171" s="61" t="str">
        <f t="shared" ca="1" si="92"/>
        <v>VINTO</v>
      </c>
      <c r="AY171" s="69">
        <f t="shared" ca="1" si="104"/>
        <v>10223.954332946101</v>
      </c>
      <c r="AZ171" s="51">
        <f t="shared" si="93"/>
        <v>964.41006975430741</v>
      </c>
      <c r="BA171" s="55">
        <f t="shared" ca="1" si="94"/>
        <v>9.6198198953176994E-2</v>
      </c>
      <c r="BB171" s="55">
        <f t="shared" ca="1" si="105"/>
        <v>16.375284750515554</v>
      </c>
      <c r="BC171" s="64">
        <f t="shared" ca="1" si="95"/>
        <v>438.55899302457078</v>
      </c>
      <c r="BE171" s="52">
        <f t="shared" ca="1" si="96"/>
        <v>3.6999999999999869</v>
      </c>
      <c r="BF171" s="52">
        <f t="shared" ca="1" si="97"/>
        <v>3.6999999999999869</v>
      </c>
      <c r="BG171" s="52">
        <f t="shared" ca="1" si="98"/>
        <v>3.6999999999999869</v>
      </c>
      <c r="BH171" s="52">
        <f t="shared" ca="1" si="99"/>
        <v>3.6999999999999869</v>
      </c>
    </row>
    <row r="172" spans="19:60">
      <c r="S172" s="68">
        <f t="shared" si="115"/>
        <v>7</v>
      </c>
      <c r="T172" s="69">
        <f t="shared" si="115"/>
        <v>2</v>
      </c>
      <c r="U172" s="70">
        <f t="shared" si="112"/>
        <v>5</v>
      </c>
      <c r="V172" s="68">
        <f t="shared" si="113"/>
        <v>2</v>
      </c>
      <c r="W172" s="70">
        <f t="shared" si="113"/>
        <v>7</v>
      </c>
      <c r="X172" s="71">
        <f t="shared" si="113"/>
        <v>0.7142857142857143</v>
      </c>
      <c r="Y172" s="71">
        <f t="shared" si="113"/>
        <v>0.5</v>
      </c>
      <c r="Z172" s="69">
        <f t="shared" si="113"/>
        <v>10000</v>
      </c>
      <c r="AA172" s="69">
        <f t="shared" ca="1" si="113"/>
        <v>10025.240391701296</v>
      </c>
      <c r="AB172" s="69">
        <f t="shared" ca="1" si="101"/>
        <v>25.240391701296176</v>
      </c>
      <c r="AC172" s="69">
        <f t="shared" ca="1" si="114"/>
        <v>94.182003679935534</v>
      </c>
      <c r="AD172" s="73">
        <f t="shared" si="107"/>
        <v>3.5999999999999868</v>
      </c>
      <c r="AE172" s="69">
        <f t="shared" si="116"/>
        <v>0.70000000000000007</v>
      </c>
      <c r="AF172" s="69">
        <f t="shared" si="116"/>
        <v>7.0000000000000009</v>
      </c>
      <c r="AG172" s="78">
        <f t="shared" si="116"/>
        <v>200</v>
      </c>
      <c r="AH172" s="60">
        <f t="shared" si="116"/>
        <v>50</v>
      </c>
      <c r="AI172" s="60">
        <f t="shared" si="116"/>
        <v>350.00000000000006</v>
      </c>
      <c r="AJ172" s="60">
        <f t="shared" si="116"/>
        <v>10350</v>
      </c>
      <c r="AK172" s="60">
        <f t="shared" si="116"/>
        <v>289.75960829870417</v>
      </c>
      <c r="AL172" s="60">
        <f t="shared" si="116"/>
        <v>5.7951921659740835</v>
      </c>
      <c r="AM172" s="60">
        <f t="shared" ca="1" si="116"/>
        <v>-126.04566705389851</v>
      </c>
      <c r="AN172" s="60">
        <f t="shared" ca="1" si="116"/>
        <v>-126.04566705389851</v>
      </c>
      <c r="AO172" s="60">
        <f t="shared" ca="1" si="116"/>
        <v>126.04566705389851</v>
      </c>
      <c r="AP172" s="63">
        <f t="shared" si="85"/>
        <v>35</v>
      </c>
      <c r="AQ172" s="62">
        <f t="shared" si="86"/>
        <v>2.8042200461039188</v>
      </c>
      <c r="AR172" s="62">
        <f t="shared" si="87"/>
        <v>140.21100230519593</v>
      </c>
      <c r="AS172" s="62">
        <f t="shared" si="88"/>
        <v>280.42200461039187</v>
      </c>
      <c r="AT172" s="62">
        <f t="shared" si="89"/>
        <v>-140.21100230519593</v>
      </c>
      <c r="AU172" s="62">
        <f t="shared" si="90"/>
        <v>701.05501152597969</v>
      </c>
      <c r="AV172" s="62">
        <f t="shared" si="91"/>
        <v>-280.42200461039187</v>
      </c>
      <c r="AW172" s="63">
        <f t="shared" si="103"/>
        <v>420.63300691558783</v>
      </c>
      <c r="AX172" s="61" t="str">
        <f t="shared" ca="1" si="92"/>
        <v>VINTO</v>
      </c>
      <c r="AY172" s="69">
        <f t="shared" ca="1" si="104"/>
        <v>10223.954332946101</v>
      </c>
      <c r="AZ172" s="51">
        <f t="shared" si="93"/>
        <v>981.4770161363715</v>
      </c>
      <c r="BA172" s="55">
        <f t="shared" ca="1" si="94"/>
        <v>9.7900596672855805E-2</v>
      </c>
      <c r="BB172" s="55">
        <f t="shared" ca="1" si="105"/>
        <v>16.665074452627728</v>
      </c>
      <c r="BC172" s="64">
        <f t="shared" ca="1" si="95"/>
        <v>445.873398616884</v>
      </c>
      <c r="BE172" s="52">
        <f t="shared" ca="1" si="96"/>
        <v>3.5999999999999868</v>
      </c>
      <c r="BF172" s="52">
        <f t="shared" ca="1" si="97"/>
        <v>3.5999999999999868</v>
      </c>
      <c r="BG172" s="52">
        <f t="shared" ca="1" si="98"/>
        <v>3.5999999999999868</v>
      </c>
      <c r="BH172" s="52">
        <f t="shared" ca="1" si="99"/>
        <v>3.5999999999999868</v>
      </c>
    </row>
    <row r="173" spans="19:60">
      <c r="S173" s="68">
        <f t="shared" si="115"/>
        <v>7</v>
      </c>
      <c r="T173" s="69">
        <f t="shared" si="115"/>
        <v>2</v>
      </c>
      <c r="U173" s="70">
        <f t="shared" si="112"/>
        <v>5</v>
      </c>
      <c r="V173" s="68">
        <f t="shared" si="113"/>
        <v>2</v>
      </c>
      <c r="W173" s="70">
        <f t="shared" si="113"/>
        <v>7</v>
      </c>
      <c r="X173" s="71">
        <f t="shared" si="113"/>
        <v>0.7142857142857143</v>
      </c>
      <c r="Y173" s="71">
        <f t="shared" si="113"/>
        <v>0.5</v>
      </c>
      <c r="Z173" s="69">
        <f t="shared" si="113"/>
        <v>10000</v>
      </c>
      <c r="AA173" s="69">
        <f t="shared" ca="1" si="113"/>
        <v>10025.240391701296</v>
      </c>
      <c r="AB173" s="69">
        <f t="shared" ca="1" si="101"/>
        <v>25.240391701296176</v>
      </c>
      <c r="AC173" s="69">
        <f t="shared" ca="1" si="114"/>
        <v>94.182003679935534</v>
      </c>
      <c r="AD173" s="73">
        <f t="shared" si="107"/>
        <v>3.4999999999999867</v>
      </c>
      <c r="AE173" s="69">
        <f t="shared" si="116"/>
        <v>0.70000000000000007</v>
      </c>
      <c r="AF173" s="69">
        <f t="shared" si="116"/>
        <v>7.0000000000000009</v>
      </c>
      <c r="AG173" s="78">
        <f t="shared" si="116"/>
        <v>200</v>
      </c>
      <c r="AH173" s="60">
        <f t="shared" si="116"/>
        <v>50</v>
      </c>
      <c r="AI173" s="60">
        <f t="shared" si="116"/>
        <v>350.00000000000006</v>
      </c>
      <c r="AJ173" s="60">
        <f t="shared" si="116"/>
        <v>10350</v>
      </c>
      <c r="AK173" s="60">
        <f t="shared" si="116"/>
        <v>289.75960829870417</v>
      </c>
      <c r="AL173" s="60">
        <f t="shared" si="116"/>
        <v>5.7951921659740835</v>
      </c>
      <c r="AM173" s="60">
        <f t="shared" ca="1" si="116"/>
        <v>-126.04566705389851</v>
      </c>
      <c r="AN173" s="60">
        <f t="shared" ca="1" si="116"/>
        <v>-126.04566705389851</v>
      </c>
      <c r="AO173" s="60">
        <f t="shared" ca="1" si="116"/>
        <v>126.04566705389851</v>
      </c>
      <c r="AP173" s="63">
        <f t="shared" si="85"/>
        <v>35</v>
      </c>
      <c r="AQ173" s="62">
        <f t="shared" si="86"/>
        <v>2.8557691902783167</v>
      </c>
      <c r="AR173" s="62">
        <f t="shared" si="87"/>
        <v>142.78845951391583</v>
      </c>
      <c r="AS173" s="62">
        <f t="shared" si="88"/>
        <v>285.57691902783165</v>
      </c>
      <c r="AT173" s="62">
        <f t="shared" si="89"/>
        <v>-142.78845951391583</v>
      </c>
      <c r="AU173" s="62">
        <f t="shared" si="90"/>
        <v>713.94229756957907</v>
      </c>
      <c r="AV173" s="62">
        <f t="shared" si="91"/>
        <v>-285.57691902783165</v>
      </c>
      <c r="AW173" s="63">
        <f t="shared" si="103"/>
        <v>428.36537854174742</v>
      </c>
      <c r="AX173" s="61" t="str">
        <f t="shared" ca="1" si="92"/>
        <v>VINTO</v>
      </c>
      <c r="AY173" s="69">
        <f t="shared" ca="1" si="104"/>
        <v>10223.954332946101</v>
      </c>
      <c r="AZ173" s="51">
        <f t="shared" si="93"/>
        <v>999.51921659741083</v>
      </c>
      <c r="BA173" s="55">
        <f t="shared" ca="1" si="94"/>
        <v>9.9700274262230548E-2</v>
      </c>
      <c r="BB173" s="55">
        <f t="shared" ca="1" si="105"/>
        <v>16.971423566289165</v>
      </c>
      <c r="BC173" s="64">
        <f t="shared" ca="1" si="95"/>
        <v>453.60577024304359</v>
      </c>
      <c r="BE173" s="52">
        <f t="shared" ca="1" si="96"/>
        <v>3.4999999999999867</v>
      </c>
      <c r="BF173" s="52">
        <f t="shared" ca="1" si="97"/>
        <v>3.4999999999999867</v>
      </c>
      <c r="BG173" s="52">
        <f t="shared" ca="1" si="98"/>
        <v>3.4999999999999867</v>
      </c>
      <c r="BH173" s="52">
        <f t="shared" ca="1" si="99"/>
        <v>3.4999999999999867</v>
      </c>
    </row>
    <row r="174" spans="19:60">
      <c r="S174" s="68">
        <f t="shared" si="115"/>
        <v>7</v>
      </c>
      <c r="T174" s="69">
        <f t="shared" si="115"/>
        <v>2</v>
      </c>
      <c r="U174" s="70">
        <f t="shared" si="112"/>
        <v>5</v>
      </c>
      <c r="V174" s="68">
        <f t="shared" si="113"/>
        <v>2</v>
      </c>
      <c r="W174" s="70">
        <f t="shared" si="113"/>
        <v>7</v>
      </c>
      <c r="X174" s="71">
        <f t="shared" si="113"/>
        <v>0.7142857142857143</v>
      </c>
      <c r="Y174" s="71">
        <f t="shared" si="113"/>
        <v>0.5</v>
      </c>
      <c r="Z174" s="69">
        <f t="shared" si="113"/>
        <v>10000</v>
      </c>
      <c r="AA174" s="69">
        <f t="shared" ca="1" si="113"/>
        <v>10025.240391701296</v>
      </c>
      <c r="AB174" s="69">
        <f t="shared" ca="1" si="101"/>
        <v>25.240391701296176</v>
      </c>
      <c r="AC174" s="69">
        <f t="shared" ca="1" si="114"/>
        <v>94.182003679935534</v>
      </c>
      <c r="AD174" s="73">
        <f t="shared" si="107"/>
        <v>3.3999999999999866</v>
      </c>
      <c r="AE174" s="69">
        <f t="shared" si="116"/>
        <v>0.70000000000000007</v>
      </c>
      <c r="AF174" s="69">
        <f t="shared" si="116"/>
        <v>7.0000000000000009</v>
      </c>
      <c r="AG174" s="78">
        <f t="shared" si="116"/>
        <v>200</v>
      </c>
      <c r="AH174" s="60">
        <f t="shared" si="116"/>
        <v>50</v>
      </c>
      <c r="AI174" s="60">
        <f t="shared" si="116"/>
        <v>350.00000000000006</v>
      </c>
      <c r="AJ174" s="60">
        <f t="shared" si="116"/>
        <v>10350</v>
      </c>
      <c r="AK174" s="60">
        <f t="shared" si="116"/>
        <v>289.75960829870417</v>
      </c>
      <c r="AL174" s="60">
        <f t="shared" si="116"/>
        <v>5.7951921659740835</v>
      </c>
      <c r="AM174" s="60">
        <f t="shared" ca="1" si="116"/>
        <v>-126.04566705389851</v>
      </c>
      <c r="AN174" s="60">
        <f t="shared" ca="1" si="116"/>
        <v>-126.04566705389851</v>
      </c>
      <c r="AO174" s="60">
        <f t="shared" ca="1" si="116"/>
        <v>126.04566705389851</v>
      </c>
      <c r="AP174" s="63">
        <f t="shared" si="85"/>
        <v>35</v>
      </c>
      <c r="AQ174" s="62">
        <f t="shared" si="86"/>
        <v>2.9103506370512084</v>
      </c>
      <c r="AR174" s="62">
        <f t="shared" si="87"/>
        <v>145.51753185256041</v>
      </c>
      <c r="AS174" s="62">
        <f t="shared" si="88"/>
        <v>291.03506370512082</v>
      </c>
      <c r="AT174" s="62">
        <f t="shared" si="89"/>
        <v>-145.51753185256041</v>
      </c>
      <c r="AU174" s="62">
        <f t="shared" si="90"/>
        <v>727.58765926280205</v>
      </c>
      <c r="AV174" s="62">
        <f t="shared" si="91"/>
        <v>-291.03506370512082</v>
      </c>
      <c r="AW174" s="63">
        <f t="shared" si="103"/>
        <v>436.55259555768123</v>
      </c>
      <c r="AX174" s="61" t="str">
        <f t="shared" ca="1" si="92"/>
        <v>VINTO</v>
      </c>
      <c r="AY174" s="69">
        <f t="shared" ca="1" si="104"/>
        <v>10223.954332946101</v>
      </c>
      <c r="AZ174" s="51">
        <f t="shared" si="93"/>
        <v>1018.6227229679229</v>
      </c>
      <c r="BA174" s="55">
        <f t="shared" ca="1" si="94"/>
        <v>0.10160581523921555</v>
      </c>
      <c r="BB174" s="55">
        <f t="shared" ca="1" si="105"/>
        <v>17.295793216048342</v>
      </c>
      <c r="BC174" s="64">
        <f t="shared" ca="1" si="95"/>
        <v>461.7929872589774</v>
      </c>
      <c r="BE174" s="52">
        <f t="shared" ca="1" si="96"/>
        <v>3.3999999999999866</v>
      </c>
      <c r="BF174" s="52">
        <f t="shared" ca="1" si="97"/>
        <v>3.3999999999999866</v>
      </c>
      <c r="BG174" s="52">
        <f t="shared" ca="1" si="98"/>
        <v>3.3999999999999866</v>
      </c>
      <c r="BH174" s="52">
        <f t="shared" ca="1" si="99"/>
        <v>3.3999999999999866</v>
      </c>
    </row>
    <row r="175" spans="19:60">
      <c r="S175" s="68">
        <f t="shared" si="115"/>
        <v>7</v>
      </c>
      <c r="T175" s="69">
        <f t="shared" si="115"/>
        <v>2</v>
      </c>
      <c r="U175" s="70">
        <f t="shared" si="112"/>
        <v>5</v>
      </c>
      <c r="V175" s="68">
        <f t="shared" si="113"/>
        <v>2</v>
      </c>
      <c r="W175" s="70">
        <f t="shared" si="113"/>
        <v>7</v>
      </c>
      <c r="X175" s="71">
        <f t="shared" si="113"/>
        <v>0.7142857142857143</v>
      </c>
      <c r="Y175" s="71">
        <f t="shared" si="113"/>
        <v>0.5</v>
      </c>
      <c r="Z175" s="69">
        <f t="shared" si="113"/>
        <v>10000</v>
      </c>
      <c r="AA175" s="69">
        <f t="shared" ca="1" si="113"/>
        <v>10025.240391701296</v>
      </c>
      <c r="AB175" s="69">
        <f t="shared" ca="1" si="101"/>
        <v>25.240391701296176</v>
      </c>
      <c r="AC175" s="69">
        <f t="shared" ca="1" si="114"/>
        <v>94.182003679935534</v>
      </c>
      <c r="AD175" s="73">
        <f t="shared" si="107"/>
        <v>3.2999999999999865</v>
      </c>
      <c r="AE175" s="69">
        <f t="shared" si="116"/>
        <v>0.70000000000000007</v>
      </c>
      <c r="AF175" s="69">
        <f t="shared" si="116"/>
        <v>7.0000000000000009</v>
      </c>
      <c r="AG175" s="78">
        <f t="shared" si="116"/>
        <v>200</v>
      </c>
      <c r="AH175" s="60">
        <f t="shared" si="116"/>
        <v>50</v>
      </c>
      <c r="AI175" s="60">
        <f t="shared" si="116"/>
        <v>350.00000000000006</v>
      </c>
      <c r="AJ175" s="60">
        <f t="shared" si="116"/>
        <v>10350</v>
      </c>
      <c r="AK175" s="60">
        <f t="shared" si="116"/>
        <v>289.75960829870417</v>
      </c>
      <c r="AL175" s="60">
        <f t="shared" si="116"/>
        <v>5.7951921659740835</v>
      </c>
      <c r="AM175" s="60">
        <f t="shared" ca="1" si="116"/>
        <v>-126.04566705389851</v>
      </c>
      <c r="AN175" s="60">
        <f t="shared" ca="1" si="116"/>
        <v>-126.04566705389851</v>
      </c>
      <c r="AO175" s="60">
        <f t="shared" ca="1" si="116"/>
        <v>126.04566705389851</v>
      </c>
      <c r="AP175" s="63">
        <f t="shared" si="85"/>
        <v>35</v>
      </c>
      <c r="AQ175" s="62">
        <f t="shared" si="86"/>
        <v>2.9682400502951847</v>
      </c>
      <c r="AR175" s="62">
        <f t="shared" si="87"/>
        <v>148.41200251475922</v>
      </c>
      <c r="AS175" s="62">
        <f t="shared" si="88"/>
        <v>296.82400502951845</v>
      </c>
      <c r="AT175" s="62">
        <f t="shared" si="89"/>
        <v>-148.41200251475922</v>
      </c>
      <c r="AU175" s="62">
        <f t="shared" si="90"/>
        <v>742.06001257379614</v>
      </c>
      <c r="AV175" s="62">
        <f t="shared" si="91"/>
        <v>-296.82400502951845</v>
      </c>
      <c r="AW175" s="63">
        <f t="shared" si="103"/>
        <v>445.2360075442777</v>
      </c>
      <c r="AX175" s="61" t="str">
        <f t="shared" ca="1" si="92"/>
        <v>VINTO</v>
      </c>
      <c r="AY175" s="69">
        <f t="shared" ca="1" si="104"/>
        <v>10223.954332946101</v>
      </c>
      <c r="AZ175" s="51">
        <f t="shared" si="93"/>
        <v>1038.8840176033145</v>
      </c>
      <c r="BA175" s="55">
        <f t="shared" ca="1" si="94"/>
        <v>0.10362684354813906</v>
      </c>
      <c r="BB175" s="55">
        <f t="shared" ca="1" si="105"/>
        <v>17.639821632459586</v>
      </c>
      <c r="BC175" s="64">
        <f t="shared" ca="1" si="95"/>
        <v>470.47639924557387</v>
      </c>
      <c r="BE175" s="52">
        <f t="shared" ca="1" si="96"/>
        <v>3.2999999999999865</v>
      </c>
      <c r="BF175" s="52">
        <f t="shared" ca="1" si="97"/>
        <v>3.2999999999999865</v>
      </c>
      <c r="BG175" s="52">
        <f t="shared" ca="1" si="98"/>
        <v>3.2999999999999865</v>
      </c>
      <c r="BH175" s="52">
        <f t="shared" ca="1" si="99"/>
        <v>3.2999999999999865</v>
      </c>
    </row>
    <row r="176" spans="19:60">
      <c r="S176" s="68">
        <f t="shared" si="115"/>
        <v>7</v>
      </c>
      <c r="T176" s="69">
        <f t="shared" si="115"/>
        <v>2</v>
      </c>
      <c r="U176" s="70">
        <f t="shared" si="112"/>
        <v>5</v>
      </c>
      <c r="V176" s="68">
        <f t="shared" si="113"/>
        <v>2</v>
      </c>
      <c r="W176" s="70">
        <f t="shared" si="113"/>
        <v>7</v>
      </c>
      <c r="X176" s="71">
        <f t="shared" si="113"/>
        <v>0.7142857142857143</v>
      </c>
      <c r="Y176" s="71">
        <f t="shared" si="113"/>
        <v>0.5</v>
      </c>
      <c r="Z176" s="69">
        <f t="shared" si="113"/>
        <v>10000</v>
      </c>
      <c r="AA176" s="69">
        <f t="shared" ca="1" si="113"/>
        <v>10025.240391701296</v>
      </c>
      <c r="AB176" s="69">
        <f t="shared" ca="1" si="101"/>
        <v>25.240391701296176</v>
      </c>
      <c r="AC176" s="69">
        <f t="shared" ca="1" si="114"/>
        <v>94.182003679935534</v>
      </c>
      <c r="AD176" s="73">
        <f t="shared" si="107"/>
        <v>3.1999999999999864</v>
      </c>
      <c r="AE176" s="69">
        <f t="shared" si="116"/>
        <v>0.70000000000000007</v>
      </c>
      <c r="AF176" s="69">
        <f t="shared" si="116"/>
        <v>7.0000000000000009</v>
      </c>
      <c r="AG176" s="78">
        <f t="shared" si="116"/>
        <v>200</v>
      </c>
      <c r="AH176" s="60">
        <f t="shared" si="116"/>
        <v>50</v>
      </c>
      <c r="AI176" s="60">
        <f t="shared" si="116"/>
        <v>350.00000000000006</v>
      </c>
      <c r="AJ176" s="60">
        <f t="shared" si="116"/>
        <v>10350</v>
      </c>
      <c r="AK176" s="60">
        <f t="shared" si="116"/>
        <v>289.75960829870417</v>
      </c>
      <c r="AL176" s="60">
        <f t="shared" si="116"/>
        <v>5.7951921659740835</v>
      </c>
      <c r="AM176" s="60">
        <f t="shared" ca="1" si="116"/>
        <v>-126.04566705389851</v>
      </c>
      <c r="AN176" s="60">
        <f t="shared" ca="1" si="116"/>
        <v>-126.04566705389851</v>
      </c>
      <c r="AO176" s="60">
        <f t="shared" ca="1" si="116"/>
        <v>126.04566705389851</v>
      </c>
      <c r="AP176" s="63">
        <f t="shared" si="85"/>
        <v>35</v>
      </c>
      <c r="AQ176" s="62">
        <f t="shared" si="86"/>
        <v>3.0297475518669099</v>
      </c>
      <c r="AR176" s="62">
        <f t="shared" si="87"/>
        <v>151.48737759334549</v>
      </c>
      <c r="AS176" s="62">
        <f t="shared" si="88"/>
        <v>302.97475518669097</v>
      </c>
      <c r="AT176" s="62">
        <f t="shared" si="89"/>
        <v>-151.48737759334549</v>
      </c>
      <c r="AU176" s="62">
        <f t="shared" si="90"/>
        <v>757.43688796672745</v>
      </c>
      <c r="AV176" s="62">
        <f t="shared" si="91"/>
        <v>-302.97475518669097</v>
      </c>
      <c r="AW176" s="63">
        <f t="shared" si="103"/>
        <v>454.46213278003648</v>
      </c>
      <c r="AX176" s="61" t="str">
        <f t="shared" ca="1" si="92"/>
        <v>VINTO</v>
      </c>
      <c r="AY176" s="69">
        <f t="shared" ca="1" si="104"/>
        <v>10223.954332946101</v>
      </c>
      <c r="AZ176" s="51">
        <f t="shared" si="93"/>
        <v>1060.4116431534185</v>
      </c>
      <c r="BA176" s="55">
        <f t="shared" ca="1" si="94"/>
        <v>0.10577418612637031</v>
      </c>
      <c r="BB176" s="55">
        <f t="shared" ca="1" si="105"/>
        <v>18.005351824896536</v>
      </c>
      <c r="BC176" s="64">
        <f t="shared" ca="1" si="95"/>
        <v>479.70252448133266</v>
      </c>
      <c r="BE176" s="52">
        <f t="shared" ca="1" si="96"/>
        <v>3.1999999999999864</v>
      </c>
      <c r="BF176" s="52">
        <f t="shared" ca="1" si="97"/>
        <v>3.1999999999999864</v>
      </c>
      <c r="BG176" s="52">
        <f t="shared" ca="1" si="98"/>
        <v>3.1999999999999864</v>
      </c>
      <c r="BH176" s="52">
        <f t="shared" ca="1" si="99"/>
        <v>3.1999999999999864</v>
      </c>
    </row>
    <row r="177" spans="19:60">
      <c r="S177" s="68">
        <f t="shared" si="115"/>
        <v>7</v>
      </c>
      <c r="T177" s="69">
        <f t="shared" si="115"/>
        <v>2</v>
      </c>
      <c r="U177" s="70">
        <f t="shared" si="112"/>
        <v>5</v>
      </c>
      <c r="V177" s="68">
        <f t="shared" si="113"/>
        <v>2</v>
      </c>
      <c r="W177" s="70">
        <f t="shared" si="113"/>
        <v>7</v>
      </c>
      <c r="X177" s="71">
        <f t="shared" si="113"/>
        <v>0.7142857142857143</v>
      </c>
      <c r="Y177" s="71">
        <f t="shared" si="113"/>
        <v>0.5</v>
      </c>
      <c r="Z177" s="69">
        <f t="shared" si="113"/>
        <v>10000</v>
      </c>
      <c r="AA177" s="69">
        <f t="shared" ca="1" si="113"/>
        <v>10025.240391701296</v>
      </c>
      <c r="AB177" s="69">
        <f t="shared" ca="1" si="101"/>
        <v>25.240391701296176</v>
      </c>
      <c r="AC177" s="69">
        <f t="shared" ca="1" si="114"/>
        <v>94.182003679935534</v>
      </c>
      <c r="AD177" s="73">
        <f t="shared" si="107"/>
        <v>3.0999999999999863</v>
      </c>
      <c r="AE177" s="69">
        <f t="shared" si="116"/>
        <v>0.70000000000000007</v>
      </c>
      <c r="AF177" s="69">
        <f t="shared" si="116"/>
        <v>7.0000000000000009</v>
      </c>
      <c r="AG177" s="78">
        <f t="shared" si="116"/>
        <v>200</v>
      </c>
      <c r="AH177" s="60">
        <f t="shared" si="116"/>
        <v>50</v>
      </c>
      <c r="AI177" s="60">
        <f t="shared" si="116"/>
        <v>350.00000000000006</v>
      </c>
      <c r="AJ177" s="60">
        <f t="shared" si="116"/>
        <v>10350</v>
      </c>
      <c r="AK177" s="60">
        <f t="shared" si="116"/>
        <v>289.75960829870417</v>
      </c>
      <c r="AL177" s="60">
        <f t="shared" si="116"/>
        <v>5.7951921659740835</v>
      </c>
      <c r="AM177" s="60">
        <f t="shared" ca="1" si="116"/>
        <v>-126.04566705389851</v>
      </c>
      <c r="AN177" s="60">
        <f t="shared" ca="1" si="116"/>
        <v>-126.04566705389851</v>
      </c>
      <c r="AO177" s="60">
        <f t="shared" ca="1" si="116"/>
        <v>126.04566705389851</v>
      </c>
      <c r="AP177" s="63">
        <f t="shared" si="85"/>
        <v>35</v>
      </c>
      <c r="AQ177" s="62">
        <f t="shared" si="86"/>
        <v>3.095223279346488</v>
      </c>
      <c r="AR177" s="62">
        <f t="shared" si="87"/>
        <v>154.76116396732439</v>
      </c>
      <c r="AS177" s="62">
        <f t="shared" si="88"/>
        <v>309.52232793464879</v>
      </c>
      <c r="AT177" s="62">
        <f t="shared" si="89"/>
        <v>-154.76116396732439</v>
      </c>
      <c r="AU177" s="62">
        <f t="shared" si="90"/>
        <v>773.80581983662194</v>
      </c>
      <c r="AV177" s="62">
        <f t="shared" si="91"/>
        <v>-309.52232793464879</v>
      </c>
      <c r="AW177" s="63">
        <f t="shared" si="103"/>
        <v>464.28349190197315</v>
      </c>
      <c r="AX177" s="61" t="str">
        <f t="shared" ca="1" si="92"/>
        <v>VINTO</v>
      </c>
      <c r="AY177" s="69">
        <f t="shared" ca="1" si="104"/>
        <v>10223.954332946101</v>
      </c>
      <c r="AZ177" s="51">
        <f t="shared" si="93"/>
        <v>1083.3281477712708</v>
      </c>
      <c r="BA177" s="55">
        <f t="shared" ca="1" si="94"/>
        <v>0.10806006693545515</v>
      </c>
      <c r="BB177" s="55">
        <f t="shared" ca="1" si="105"/>
        <v>18.394464610393932</v>
      </c>
      <c r="BC177" s="64">
        <f t="shared" ca="1" si="95"/>
        <v>489.52388360326933</v>
      </c>
      <c r="BE177" s="52">
        <f t="shared" ca="1" si="96"/>
        <v>3.0999999999999863</v>
      </c>
      <c r="BF177" s="52">
        <f t="shared" ca="1" si="97"/>
        <v>3.0999999999999863</v>
      </c>
      <c r="BG177" s="52">
        <f t="shared" ca="1" si="98"/>
        <v>3.0999999999999863</v>
      </c>
      <c r="BH177" s="52">
        <f t="shared" ca="1" si="99"/>
        <v>3.0999999999999863</v>
      </c>
    </row>
    <row r="178" spans="19:60">
      <c r="S178" s="68">
        <f t="shared" si="115"/>
        <v>7</v>
      </c>
      <c r="T178" s="69">
        <f t="shared" si="115"/>
        <v>2</v>
      </c>
      <c r="U178" s="70">
        <f t="shared" si="112"/>
        <v>5</v>
      </c>
      <c r="V178" s="68">
        <f t="shared" si="113"/>
        <v>2</v>
      </c>
      <c r="W178" s="70">
        <f t="shared" si="113"/>
        <v>7</v>
      </c>
      <c r="X178" s="71">
        <f t="shared" si="113"/>
        <v>0.7142857142857143</v>
      </c>
      <c r="Y178" s="71">
        <f t="shared" si="113"/>
        <v>0.5</v>
      </c>
      <c r="Z178" s="69">
        <f t="shared" si="113"/>
        <v>10000</v>
      </c>
      <c r="AA178" s="69">
        <f t="shared" ca="1" si="113"/>
        <v>10025.240391701296</v>
      </c>
      <c r="AB178" s="69">
        <f t="shared" ca="1" si="101"/>
        <v>25.240391701296176</v>
      </c>
      <c r="AC178" s="69">
        <f t="shared" ca="1" si="114"/>
        <v>94.182003679935534</v>
      </c>
      <c r="AD178" s="73">
        <f t="shared" si="107"/>
        <v>2.9999999999999862</v>
      </c>
      <c r="AE178" s="69">
        <f t="shared" si="116"/>
        <v>0.70000000000000007</v>
      </c>
      <c r="AF178" s="69">
        <f t="shared" si="116"/>
        <v>7.0000000000000009</v>
      </c>
      <c r="AG178" s="78">
        <f t="shared" si="116"/>
        <v>200</v>
      </c>
      <c r="AH178" s="60">
        <f t="shared" si="116"/>
        <v>50</v>
      </c>
      <c r="AI178" s="60">
        <f t="shared" si="116"/>
        <v>350.00000000000006</v>
      </c>
      <c r="AJ178" s="60">
        <f t="shared" si="116"/>
        <v>10350</v>
      </c>
      <c r="AK178" s="60">
        <f t="shared" si="116"/>
        <v>289.75960829870417</v>
      </c>
      <c r="AL178" s="60">
        <f t="shared" si="116"/>
        <v>5.7951921659740835</v>
      </c>
      <c r="AM178" s="60">
        <f t="shared" ca="1" si="116"/>
        <v>-126.04566705389851</v>
      </c>
      <c r="AN178" s="60">
        <f t="shared" ca="1" si="116"/>
        <v>-126.04566705389851</v>
      </c>
      <c r="AO178" s="60">
        <f t="shared" ca="1" si="116"/>
        <v>126.04566705389851</v>
      </c>
      <c r="AP178" s="63">
        <f t="shared" si="85"/>
        <v>35</v>
      </c>
      <c r="AQ178" s="62">
        <f t="shared" si="86"/>
        <v>3.1650640553247045</v>
      </c>
      <c r="AR178" s="62">
        <f t="shared" si="87"/>
        <v>158.25320276623523</v>
      </c>
      <c r="AS178" s="62">
        <f t="shared" si="88"/>
        <v>316.50640553247047</v>
      </c>
      <c r="AT178" s="62">
        <f t="shared" si="89"/>
        <v>-158.25320276623523</v>
      </c>
      <c r="AU178" s="62">
        <f t="shared" si="90"/>
        <v>791.26601383117622</v>
      </c>
      <c r="AV178" s="62">
        <f t="shared" si="91"/>
        <v>-316.50640553247047</v>
      </c>
      <c r="AW178" s="63">
        <f t="shared" si="103"/>
        <v>474.75960829870576</v>
      </c>
      <c r="AX178" s="61" t="str">
        <f t="shared" ca="1" si="92"/>
        <v>VINTO</v>
      </c>
      <c r="AY178" s="69">
        <f t="shared" ca="1" si="104"/>
        <v>10223.954332946101</v>
      </c>
      <c r="AZ178" s="51">
        <f t="shared" si="93"/>
        <v>1107.7724193636466</v>
      </c>
      <c r="BA178" s="55">
        <f t="shared" ca="1" si="94"/>
        <v>0.11049833979847901</v>
      </c>
      <c r="BB178" s="55">
        <f t="shared" ca="1" si="105"/>
        <v>18.809518248257824</v>
      </c>
      <c r="BC178" s="64">
        <f t="shared" ca="1" si="95"/>
        <v>500.00000000000193</v>
      </c>
      <c r="BE178" s="52">
        <f t="shared" ca="1" si="96"/>
        <v>2.9999999999999862</v>
      </c>
      <c r="BF178" s="52">
        <f t="shared" ca="1" si="97"/>
        <v>2.9999999999999862</v>
      </c>
      <c r="BG178" s="52">
        <f t="shared" ca="1" si="98"/>
        <v>2.9999999999999862</v>
      </c>
      <c r="BH178" s="52">
        <f t="shared" ca="1" si="99"/>
        <v>2.9999999999999862</v>
      </c>
    </row>
    <row r="179" spans="19:60">
      <c r="S179" s="68">
        <f t="shared" si="115"/>
        <v>7</v>
      </c>
      <c r="T179" s="69">
        <f t="shared" si="115"/>
        <v>2</v>
      </c>
      <c r="U179" s="70">
        <f t="shared" si="112"/>
        <v>5</v>
      </c>
      <c r="V179" s="68">
        <f t="shared" si="113"/>
        <v>2</v>
      </c>
      <c r="W179" s="70">
        <f t="shared" si="113"/>
        <v>7</v>
      </c>
      <c r="X179" s="71">
        <f t="shared" si="113"/>
        <v>0.7142857142857143</v>
      </c>
      <c r="Y179" s="71">
        <f t="shared" si="113"/>
        <v>0.5</v>
      </c>
      <c r="Z179" s="69">
        <f t="shared" si="113"/>
        <v>10000</v>
      </c>
      <c r="AA179" s="69">
        <f t="shared" ca="1" si="113"/>
        <v>10025.240391701296</v>
      </c>
      <c r="AB179" s="69">
        <f t="shared" ca="1" si="101"/>
        <v>25.240391701296176</v>
      </c>
      <c r="AC179" s="69">
        <f t="shared" ca="1" si="114"/>
        <v>94.182003679935534</v>
      </c>
      <c r="AD179" s="73">
        <f t="shared" si="107"/>
        <v>2.8999999999999861</v>
      </c>
      <c r="AE179" s="69">
        <f t="shared" si="116"/>
        <v>0.70000000000000007</v>
      </c>
      <c r="AF179" s="69">
        <f t="shared" si="116"/>
        <v>7.0000000000000009</v>
      </c>
      <c r="AG179" s="78">
        <f t="shared" si="116"/>
        <v>200</v>
      </c>
      <c r="AH179" s="60">
        <f t="shared" si="116"/>
        <v>50</v>
      </c>
      <c r="AI179" s="60">
        <f t="shared" si="116"/>
        <v>350.00000000000006</v>
      </c>
      <c r="AJ179" s="60">
        <f t="shared" si="116"/>
        <v>10350</v>
      </c>
      <c r="AK179" s="60">
        <f t="shared" si="116"/>
        <v>289.75960829870417</v>
      </c>
      <c r="AL179" s="60">
        <f t="shared" si="116"/>
        <v>5.7951921659740835</v>
      </c>
      <c r="AM179" s="60">
        <f t="shared" ca="1" si="116"/>
        <v>-126.04566705389851</v>
      </c>
      <c r="AN179" s="60">
        <f t="shared" ca="1" si="116"/>
        <v>-126.04566705389851</v>
      </c>
      <c r="AO179" s="60">
        <f t="shared" ca="1" si="116"/>
        <v>126.04566705389851</v>
      </c>
      <c r="AP179" s="63">
        <f t="shared" si="85"/>
        <v>35</v>
      </c>
      <c r="AQ179" s="62">
        <f t="shared" si="86"/>
        <v>3.2397214365427982</v>
      </c>
      <c r="AR179" s="62">
        <f t="shared" si="87"/>
        <v>161.98607182713991</v>
      </c>
      <c r="AS179" s="62">
        <f t="shared" si="88"/>
        <v>323.97214365427982</v>
      </c>
      <c r="AT179" s="62">
        <f t="shared" si="89"/>
        <v>-161.98607182713991</v>
      </c>
      <c r="AU179" s="62">
        <f t="shared" si="90"/>
        <v>809.93035913569952</v>
      </c>
      <c r="AV179" s="62">
        <f t="shared" si="91"/>
        <v>-323.97214365427982</v>
      </c>
      <c r="AW179" s="63">
        <f t="shared" si="103"/>
        <v>485.9582154814197</v>
      </c>
      <c r="AX179" s="61" t="str">
        <f t="shared" ca="1" si="92"/>
        <v>VINTO</v>
      </c>
      <c r="AY179" s="69">
        <f t="shared" ca="1" si="104"/>
        <v>10223.954332946101</v>
      </c>
      <c r="AZ179" s="51">
        <f t="shared" si="93"/>
        <v>1133.9025027899793</v>
      </c>
      <c r="BA179" s="55">
        <f t="shared" ca="1" si="94"/>
        <v>0.1131047694106769</v>
      </c>
      <c r="BB179" s="55">
        <f t="shared" ca="1" si="105"/>
        <v>19.25319627493991</v>
      </c>
      <c r="BC179" s="64">
        <f t="shared" ca="1" si="95"/>
        <v>511.19860718271588</v>
      </c>
      <c r="BE179" s="52">
        <f t="shared" ca="1" si="96"/>
        <v>2.8999999999999861</v>
      </c>
      <c r="BF179" s="52">
        <f t="shared" ca="1" si="97"/>
        <v>2.8999999999999861</v>
      </c>
      <c r="BG179" s="52">
        <f t="shared" ca="1" si="98"/>
        <v>2.8999999999999861</v>
      </c>
      <c r="BH179" s="52">
        <f t="shared" ca="1" si="99"/>
        <v>2.8999999999999861</v>
      </c>
    </row>
    <row r="180" spans="19:60">
      <c r="S180" s="68">
        <f t="shared" si="115"/>
        <v>7</v>
      </c>
      <c r="T180" s="69">
        <f t="shared" si="115"/>
        <v>2</v>
      </c>
      <c r="U180" s="70">
        <f t="shared" si="112"/>
        <v>5</v>
      </c>
      <c r="V180" s="68">
        <f t="shared" si="113"/>
        <v>2</v>
      </c>
      <c r="W180" s="70">
        <f t="shared" si="113"/>
        <v>7</v>
      </c>
      <c r="X180" s="71">
        <f t="shared" si="113"/>
        <v>0.7142857142857143</v>
      </c>
      <c r="Y180" s="71">
        <f t="shared" si="113"/>
        <v>0.5</v>
      </c>
      <c r="Z180" s="69">
        <f t="shared" si="113"/>
        <v>10000</v>
      </c>
      <c r="AA180" s="69">
        <f t="shared" ca="1" si="113"/>
        <v>10025.240391701296</v>
      </c>
      <c r="AB180" s="69">
        <f t="shared" ca="1" si="101"/>
        <v>25.240391701296176</v>
      </c>
      <c r="AC180" s="69">
        <f t="shared" ca="1" si="114"/>
        <v>94.182003679935534</v>
      </c>
      <c r="AD180" s="73">
        <f t="shared" si="107"/>
        <v>2.7999999999999861</v>
      </c>
      <c r="AE180" s="69">
        <f t="shared" si="116"/>
        <v>0.70000000000000007</v>
      </c>
      <c r="AF180" s="69">
        <f t="shared" si="116"/>
        <v>7.0000000000000009</v>
      </c>
      <c r="AG180" s="78">
        <f t="shared" si="116"/>
        <v>200</v>
      </c>
      <c r="AH180" s="60">
        <f t="shared" si="116"/>
        <v>50</v>
      </c>
      <c r="AI180" s="60">
        <f t="shared" si="116"/>
        <v>350.00000000000006</v>
      </c>
      <c r="AJ180" s="60">
        <f t="shared" si="116"/>
        <v>10350</v>
      </c>
      <c r="AK180" s="60">
        <f t="shared" si="116"/>
        <v>289.75960829870417</v>
      </c>
      <c r="AL180" s="60">
        <f t="shared" si="116"/>
        <v>5.7951921659740835</v>
      </c>
      <c r="AM180" s="60">
        <f t="shared" ca="1" si="116"/>
        <v>-126.04566705389851</v>
      </c>
      <c r="AN180" s="60">
        <f t="shared" ca="1" si="116"/>
        <v>-126.04566705389851</v>
      </c>
      <c r="AO180" s="60">
        <f t="shared" ca="1" si="116"/>
        <v>126.04566705389851</v>
      </c>
      <c r="AP180" s="63">
        <f t="shared" si="85"/>
        <v>35</v>
      </c>
      <c r="AQ180" s="62">
        <f t="shared" si="86"/>
        <v>3.3197114878478984</v>
      </c>
      <c r="AR180" s="62">
        <f t="shared" si="87"/>
        <v>165.98557439239491</v>
      </c>
      <c r="AS180" s="62">
        <f t="shared" si="88"/>
        <v>331.97114878478982</v>
      </c>
      <c r="AT180" s="62">
        <f t="shared" si="89"/>
        <v>-165.98557439239491</v>
      </c>
      <c r="AU180" s="62">
        <f t="shared" si="90"/>
        <v>829.92787196197457</v>
      </c>
      <c r="AV180" s="62">
        <f t="shared" si="91"/>
        <v>-331.97114878478982</v>
      </c>
      <c r="AW180" s="63">
        <f t="shared" si="103"/>
        <v>497.95672317718476</v>
      </c>
      <c r="AX180" s="61" t="str">
        <f t="shared" ca="1" si="92"/>
        <v>VINTO</v>
      </c>
      <c r="AY180" s="69">
        <f t="shared" ca="1" si="104"/>
        <v>10223.954332946101</v>
      </c>
      <c r="AZ180" s="51">
        <f t="shared" si="93"/>
        <v>1161.8990207467643</v>
      </c>
      <c r="BA180" s="55">
        <f t="shared" ca="1" si="94"/>
        <v>0.11589737256660322</v>
      </c>
      <c r="BB180" s="55">
        <f t="shared" ca="1" si="105"/>
        <v>19.728565589242145</v>
      </c>
      <c r="BC180" s="64">
        <f t="shared" ca="1" si="95"/>
        <v>523.19711487848099</v>
      </c>
      <c r="BE180" s="52">
        <f t="shared" ca="1" si="96"/>
        <v>2.7999999999999861</v>
      </c>
      <c r="BF180" s="52">
        <f t="shared" ca="1" si="97"/>
        <v>2.7999999999999861</v>
      </c>
      <c r="BG180" s="52">
        <f t="shared" ca="1" si="98"/>
        <v>2.7999999999999861</v>
      </c>
      <c r="BH180" s="52">
        <f t="shared" ca="1" si="99"/>
        <v>2.7999999999999861</v>
      </c>
    </row>
    <row r="181" spans="19:60">
      <c r="S181" s="68">
        <f t="shared" si="115"/>
        <v>7</v>
      </c>
      <c r="T181" s="69">
        <f t="shared" si="115"/>
        <v>2</v>
      </c>
      <c r="U181" s="70">
        <f t="shared" si="112"/>
        <v>5</v>
      </c>
      <c r="V181" s="68">
        <f t="shared" si="113"/>
        <v>2</v>
      </c>
      <c r="W181" s="70">
        <f t="shared" si="113"/>
        <v>7</v>
      </c>
      <c r="X181" s="71">
        <f t="shared" si="113"/>
        <v>0.7142857142857143</v>
      </c>
      <c r="Y181" s="71">
        <f t="shared" si="113"/>
        <v>0.5</v>
      </c>
      <c r="Z181" s="69">
        <f t="shared" si="113"/>
        <v>10000</v>
      </c>
      <c r="AA181" s="69">
        <f t="shared" ca="1" si="113"/>
        <v>10025.240391701296</v>
      </c>
      <c r="AB181" s="69">
        <f t="shared" ca="1" si="101"/>
        <v>25.240391701296176</v>
      </c>
      <c r="AC181" s="69">
        <f t="shared" ca="1" si="114"/>
        <v>94.182003679935534</v>
      </c>
      <c r="AD181" s="73">
        <f t="shared" si="107"/>
        <v>2.699999999999986</v>
      </c>
      <c r="AE181" s="69">
        <f t="shared" si="116"/>
        <v>0.70000000000000007</v>
      </c>
      <c r="AF181" s="69">
        <f t="shared" si="116"/>
        <v>7.0000000000000009</v>
      </c>
      <c r="AG181" s="78">
        <f t="shared" si="116"/>
        <v>200</v>
      </c>
      <c r="AH181" s="60">
        <f t="shared" si="116"/>
        <v>50</v>
      </c>
      <c r="AI181" s="60">
        <f t="shared" si="116"/>
        <v>350.00000000000006</v>
      </c>
      <c r="AJ181" s="60">
        <f t="shared" si="116"/>
        <v>10350</v>
      </c>
      <c r="AK181" s="60">
        <f t="shared" si="116"/>
        <v>289.75960829870417</v>
      </c>
      <c r="AL181" s="60">
        <f t="shared" si="116"/>
        <v>5.7951921659740835</v>
      </c>
      <c r="AM181" s="60">
        <f t="shared" ca="1" si="116"/>
        <v>-126.04566705389851</v>
      </c>
      <c r="AN181" s="60">
        <f t="shared" ca="1" si="116"/>
        <v>-126.04566705389851</v>
      </c>
      <c r="AO181" s="60">
        <f t="shared" ca="1" si="116"/>
        <v>126.04566705389851</v>
      </c>
      <c r="AP181" s="63">
        <f t="shared" si="85"/>
        <v>35</v>
      </c>
      <c r="AQ181" s="62">
        <f t="shared" si="86"/>
        <v>3.4056267281385622</v>
      </c>
      <c r="AR181" s="62">
        <f t="shared" si="87"/>
        <v>170.28133640692812</v>
      </c>
      <c r="AS181" s="62">
        <f t="shared" si="88"/>
        <v>340.56267281385624</v>
      </c>
      <c r="AT181" s="62">
        <f t="shared" si="89"/>
        <v>-170.28133640692812</v>
      </c>
      <c r="AU181" s="62">
        <f t="shared" si="90"/>
        <v>851.40668203464065</v>
      </c>
      <c r="AV181" s="62">
        <f t="shared" si="91"/>
        <v>-340.56267281385624</v>
      </c>
      <c r="AW181" s="63">
        <f t="shared" si="103"/>
        <v>510.84400922078441</v>
      </c>
      <c r="AX181" s="61" t="str">
        <f t="shared" ca="1" si="92"/>
        <v>VINTO</v>
      </c>
      <c r="AY181" s="69">
        <f t="shared" ca="1" si="104"/>
        <v>10223.954332946101</v>
      </c>
      <c r="AZ181" s="51">
        <f t="shared" si="93"/>
        <v>1191.9693548484968</v>
      </c>
      <c r="BA181" s="55">
        <f t="shared" ca="1" si="94"/>
        <v>0.11889683521556116</v>
      </c>
      <c r="BB181" s="55">
        <f t="shared" ca="1" si="105"/>
        <v>20.239147445344557</v>
      </c>
      <c r="BC181" s="64">
        <f t="shared" ca="1" si="95"/>
        <v>536.08440092208059</v>
      </c>
      <c r="BE181" s="52">
        <f t="shared" ca="1" si="96"/>
        <v>2.699999999999986</v>
      </c>
      <c r="BF181" s="52">
        <f t="shared" ca="1" si="97"/>
        <v>2.699999999999986</v>
      </c>
      <c r="BG181" s="52">
        <f t="shared" ca="1" si="98"/>
        <v>2.699999999999986</v>
      </c>
      <c r="BH181" s="52">
        <f t="shared" ca="1" si="99"/>
        <v>2.699999999999986</v>
      </c>
    </row>
    <row r="182" spans="19:60">
      <c r="S182" s="68">
        <f t="shared" si="115"/>
        <v>7</v>
      </c>
      <c r="T182" s="69">
        <f t="shared" si="115"/>
        <v>2</v>
      </c>
      <c r="U182" s="70">
        <f t="shared" si="112"/>
        <v>5</v>
      </c>
      <c r="V182" s="68">
        <f t="shared" si="113"/>
        <v>2</v>
      </c>
      <c r="W182" s="70">
        <f t="shared" si="113"/>
        <v>7</v>
      </c>
      <c r="X182" s="71">
        <f t="shared" si="113"/>
        <v>0.7142857142857143</v>
      </c>
      <c r="Y182" s="71">
        <f t="shared" si="113"/>
        <v>0.5</v>
      </c>
      <c r="Z182" s="69">
        <f t="shared" si="113"/>
        <v>10000</v>
      </c>
      <c r="AA182" s="69">
        <f t="shared" ca="1" si="113"/>
        <v>10025.240391701296</v>
      </c>
      <c r="AB182" s="69">
        <f t="shared" ca="1" si="101"/>
        <v>25.240391701296176</v>
      </c>
      <c r="AC182" s="69">
        <f t="shared" ca="1" si="114"/>
        <v>94.182003679935534</v>
      </c>
      <c r="AD182" s="73">
        <f t="shared" si="107"/>
        <v>2.5999999999999859</v>
      </c>
      <c r="AE182" s="69">
        <f t="shared" si="116"/>
        <v>0.70000000000000007</v>
      </c>
      <c r="AF182" s="69">
        <f t="shared" si="116"/>
        <v>7.0000000000000009</v>
      </c>
      <c r="AG182" s="78">
        <f t="shared" si="116"/>
        <v>200</v>
      </c>
      <c r="AH182" s="60">
        <f t="shared" si="116"/>
        <v>50</v>
      </c>
      <c r="AI182" s="60">
        <f t="shared" si="116"/>
        <v>350.00000000000006</v>
      </c>
      <c r="AJ182" s="60">
        <f t="shared" si="116"/>
        <v>10350</v>
      </c>
      <c r="AK182" s="60">
        <f t="shared" si="116"/>
        <v>289.75960829870417</v>
      </c>
      <c r="AL182" s="60">
        <f t="shared" si="116"/>
        <v>5.7951921659740835</v>
      </c>
      <c r="AM182" s="60">
        <f t="shared" ca="1" si="116"/>
        <v>-126.04566705389851</v>
      </c>
      <c r="AN182" s="60">
        <f t="shared" ca="1" si="116"/>
        <v>-126.04566705389851</v>
      </c>
      <c r="AO182" s="60">
        <f t="shared" ca="1" si="116"/>
        <v>126.04566705389851</v>
      </c>
      <c r="AP182" s="63">
        <f t="shared" si="85"/>
        <v>35</v>
      </c>
      <c r="AQ182" s="62">
        <f t="shared" si="86"/>
        <v>3.4981508330669686</v>
      </c>
      <c r="AR182" s="62">
        <f t="shared" si="87"/>
        <v>174.90754165334843</v>
      </c>
      <c r="AS182" s="62">
        <f t="shared" si="88"/>
        <v>349.81508330669686</v>
      </c>
      <c r="AT182" s="62">
        <f t="shared" si="89"/>
        <v>-174.90754165334843</v>
      </c>
      <c r="AU182" s="62">
        <f t="shared" si="90"/>
        <v>874.53770826674213</v>
      </c>
      <c r="AV182" s="62">
        <f t="shared" si="91"/>
        <v>-349.81508330669686</v>
      </c>
      <c r="AW182" s="63">
        <f t="shared" si="103"/>
        <v>524.72262496004532</v>
      </c>
      <c r="AX182" s="61" t="str">
        <f t="shared" ca="1" si="92"/>
        <v>VINTO</v>
      </c>
      <c r="AY182" s="69">
        <f t="shared" ca="1" si="104"/>
        <v>10223.954332946101</v>
      </c>
      <c r="AZ182" s="51">
        <f t="shared" si="93"/>
        <v>1224.3527915734389</v>
      </c>
      <c r="BA182" s="55">
        <f t="shared" ca="1" si="94"/>
        <v>0.12212702576059273</v>
      </c>
      <c r="BB182" s="55">
        <f t="shared" ca="1" si="105"/>
        <v>20.789004828839449</v>
      </c>
      <c r="BC182" s="64">
        <f t="shared" ca="1" si="95"/>
        <v>549.9630166613415</v>
      </c>
      <c r="BE182" s="52">
        <f t="shared" ca="1" si="96"/>
        <v>2.5999999999999859</v>
      </c>
      <c r="BF182" s="52">
        <f t="shared" ca="1" si="97"/>
        <v>2.5999999999999859</v>
      </c>
      <c r="BG182" s="52">
        <f t="shared" ca="1" si="98"/>
        <v>2.5999999999999859</v>
      </c>
      <c r="BH182" s="52">
        <f t="shared" ca="1" si="99"/>
        <v>2.5999999999999859</v>
      </c>
    </row>
    <row r="183" spans="19:60">
      <c r="S183" s="68">
        <f t="shared" si="115"/>
        <v>7</v>
      </c>
      <c r="T183" s="69">
        <f t="shared" si="115"/>
        <v>2</v>
      </c>
      <c r="U183" s="70">
        <f t="shared" si="112"/>
        <v>5</v>
      </c>
      <c r="V183" s="68">
        <f t="shared" si="113"/>
        <v>2</v>
      </c>
      <c r="W183" s="70">
        <f t="shared" si="113"/>
        <v>7</v>
      </c>
      <c r="X183" s="71">
        <f t="shared" si="113"/>
        <v>0.7142857142857143</v>
      </c>
      <c r="Y183" s="71">
        <f t="shared" si="113"/>
        <v>0.5</v>
      </c>
      <c r="Z183" s="69">
        <f t="shared" si="113"/>
        <v>10000</v>
      </c>
      <c r="AA183" s="69">
        <f t="shared" ca="1" si="113"/>
        <v>10025.240391701296</v>
      </c>
      <c r="AB183" s="69">
        <f t="shared" ca="1" si="101"/>
        <v>25.240391701296176</v>
      </c>
      <c r="AC183" s="69">
        <f t="shared" ca="1" si="114"/>
        <v>94.182003679935534</v>
      </c>
      <c r="AD183" s="73">
        <f t="shared" si="107"/>
        <v>2.4999999999999858</v>
      </c>
      <c r="AE183" s="69">
        <f t="shared" si="116"/>
        <v>0.70000000000000007</v>
      </c>
      <c r="AF183" s="69">
        <f t="shared" si="116"/>
        <v>7.0000000000000009</v>
      </c>
      <c r="AG183" s="78">
        <f t="shared" si="116"/>
        <v>200</v>
      </c>
      <c r="AH183" s="60">
        <f t="shared" si="116"/>
        <v>50</v>
      </c>
      <c r="AI183" s="60">
        <f t="shared" si="116"/>
        <v>350.00000000000006</v>
      </c>
      <c r="AJ183" s="60">
        <f t="shared" si="116"/>
        <v>10350</v>
      </c>
      <c r="AK183" s="60">
        <f t="shared" si="116"/>
        <v>289.75960829870417</v>
      </c>
      <c r="AL183" s="60">
        <f t="shared" si="116"/>
        <v>5.7951921659740835</v>
      </c>
      <c r="AM183" s="60">
        <f t="shared" ca="1" si="116"/>
        <v>-126.04566705389851</v>
      </c>
      <c r="AN183" s="60">
        <f t="shared" ca="1" si="116"/>
        <v>-126.04566705389851</v>
      </c>
      <c r="AO183" s="60">
        <f t="shared" ca="1" si="116"/>
        <v>126.04566705389851</v>
      </c>
      <c r="AP183" s="63">
        <f t="shared" si="85"/>
        <v>35</v>
      </c>
      <c r="AQ183" s="62">
        <f t="shared" si="86"/>
        <v>3.5980768663896483</v>
      </c>
      <c r="AR183" s="62">
        <f t="shared" si="87"/>
        <v>179.90384331948241</v>
      </c>
      <c r="AS183" s="62">
        <f t="shared" si="88"/>
        <v>359.80768663896481</v>
      </c>
      <c r="AT183" s="62">
        <f t="shared" si="89"/>
        <v>-179.90384331948241</v>
      </c>
      <c r="AU183" s="62">
        <f t="shared" si="90"/>
        <v>899.51921659741197</v>
      </c>
      <c r="AV183" s="62">
        <f t="shared" si="91"/>
        <v>-359.80768663896481</v>
      </c>
      <c r="AW183" s="63">
        <f t="shared" si="103"/>
        <v>539.71152995844716</v>
      </c>
      <c r="AX183" s="61" t="str">
        <f t="shared" ca="1" si="92"/>
        <v>VINTO</v>
      </c>
      <c r="AY183" s="69">
        <f t="shared" ca="1" si="104"/>
        <v>10223.954332946101</v>
      </c>
      <c r="AZ183" s="51">
        <f t="shared" si="93"/>
        <v>1259.3269032363769</v>
      </c>
      <c r="BA183" s="55">
        <f t="shared" ca="1" si="94"/>
        <v>0.12561563154922686</v>
      </c>
      <c r="BB183" s="55">
        <f t="shared" ca="1" si="105"/>
        <v>21.382850803013934</v>
      </c>
      <c r="BC183" s="64">
        <f t="shared" ca="1" si="95"/>
        <v>564.95192165974333</v>
      </c>
      <c r="BE183" s="52">
        <f t="shared" ca="1" si="96"/>
        <v>2.4999999999999858</v>
      </c>
      <c r="BF183" s="52">
        <f t="shared" ca="1" si="97"/>
        <v>2.4999999999999858</v>
      </c>
      <c r="BG183" s="52">
        <f t="shared" ca="1" si="98"/>
        <v>2.4999999999999858</v>
      </c>
      <c r="BH183" s="52">
        <f t="shared" ca="1" si="99"/>
        <v>2.4999999999999858</v>
      </c>
    </row>
    <row r="184" spans="19:60">
      <c r="S184" s="68">
        <f t="shared" si="115"/>
        <v>7</v>
      </c>
      <c r="T184" s="69">
        <f t="shared" si="115"/>
        <v>2</v>
      </c>
      <c r="U184" s="70">
        <f t="shared" si="112"/>
        <v>5</v>
      </c>
      <c r="V184" s="68">
        <f t="shared" si="113"/>
        <v>2</v>
      </c>
      <c r="W184" s="70">
        <f t="shared" si="113"/>
        <v>7</v>
      </c>
      <c r="X184" s="71">
        <f t="shared" si="113"/>
        <v>0.7142857142857143</v>
      </c>
      <c r="Y184" s="71">
        <f t="shared" si="113"/>
        <v>0.5</v>
      </c>
      <c r="Z184" s="69">
        <f t="shared" si="113"/>
        <v>10000</v>
      </c>
      <c r="AA184" s="69">
        <f t="shared" ca="1" si="113"/>
        <v>10025.240391701296</v>
      </c>
      <c r="AB184" s="69">
        <f t="shared" ca="1" si="101"/>
        <v>25.240391701296176</v>
      </c>
      <c r="AC184" s="69">
        <f t="shared" ca="1" si="114"/>
        <v>94.182003679935534</v>
      </c>
      <c r="AD184" s="73">
        <f t="shared" si="107"/>
        <v>2.3999999999999857</v>
      </c>
      <c r="AE184" s="69">
        <f t="shared" si="116"/>
        <v>0.70000000000000007</v>
      </c>
      <c r="AF184" s="69">
        <f t="shared" si="116"/>
        <v>7.0000000000000009</v>
      </c>
      <c r="AG184" s="78">
        <f t="shared" si="116"/>
        <v>200</v>
      </c>
      <c r="AH184" s="60">
        <f t="shared" si="116"/>
        <v>50</v>
      </c>
      <c r="AI184" s="60">
        <f t="shared" si="116"/>
        <v>350.00000000000006</v>
      </c>
      <c r="AJ184" s="60">
        <f t="shared" si="116"/>
        <v>10350</v>
      </c>
      <c r="AK184" s="60">
        <f t="shared" si="116"/>
        <v>289.75960829870417</v>
      </c>
      <c r="AL184" s="60">
        <f t="shared" si="116"/>
        <v>5.7951921659740835</v>
      </c>
      <c r="AM184" s="60">
        <f t="shared" ca="1" si="116"/>
        <v>-126.04566705389851</v>
      </c>
      <c r="AN184" s="60">
        <f t="shared" ca="1" si="116"/>
        <v>-126.04566705389851</v>
      </c>
      <c r="AO184" s="60">
        <f t="shared" ca="1" si="116"/>
        <v>126.04566705389851</v>
      </c>
      <c r="AP184" s="63">
        <f t="shared" si="85"/>
        <v>35</v>
      </c>
      <c r="AQ184" s="62">
        <f t="shared" si="86"/>
        <v>3.7063300691558845</v>
      </c>
      <c r="AR184" s="62">
        <f t="shared" si="87"/>
        <v>185.31650345779423</v>
      </c>
      <c r="AS184" s="62">
        <f t="shared" si="88"/>
        <v>370.63300691558845</v>
      </c>
      <c r="AT184" s="62">
        <f t="shared" si="89"/>
        <v>-185.31650345779423</v>
      </c>
      <c r="AU184" s="62">
        <f t="shared" si="90"/>
        <v>926.58251728897108</v>
      </c>
      <c r="AV184" s="62">
        <f t="shared" si="91"/>
        <v>-370.63300691558845</v>
      </c>
      <c r="AW184" s="63">
        <f t="shared" si="103"/>
        <v>555.94951037338262</v>
      </c>
      <c r="AX184" s="61" t="str">
        <f t="shared" ca="1" si="92"/>
        <v>VINTO</v>
      </c>
      <c r="AY184" s="69">
        <f t="shared" ca="1" si="104"/>
        <v>10223.954332946101</v>
      </c>
      <c r="AZ184" s="51">
        <f t="shared" si="93"/>
        <v>1297.2155242045596</v>
      </c>
      <c r="BA184" s="55">
        <f t="shared" ca="1" si="94"/>
        <v>0.12939495448691385</v>
      </c>
      <c r="BB184" s="55">
        <f t="shared" ca="1" si="105"/>
        <v>22.026183941702964</v>
      </c>
      <c r="BC184" s="64">
        <f t="shared" ca="1" si="95"/>
        <v>581.1899020746788</v>
      </c>
      <c r="BE184" s="52">
        <f t="shared" ca="1" si="96"/>
        <v>2.3999999999999857</v>
      </c>
      <c r="BF184" s="52">
        <f t="shared" ca="1" si="97"/>
        <v>2.3999999999999857</v>
      </c>
      <c r="BG184" s="52">
        <f t="shared" ca="1" si="98"/>
        <v>2.3999999999999857</v>
      </c>
      <c r="BH184" s="52">
        <f t="shared" ca="1" si="99"/>
        <v>2.3999999999999857</v>
      </c>
    </row>
    <row r="185" spans="19:60">
      <c r="S185" s="68">
        <f t="shared" si="115"/>
        <v>7</v>
      </c>
      <c r="T185" s="69">
        <f t="shared" si="115"/>
        <v>2</v>
      </c>
      <c r="U185" s="70">
        <f t="shared" si="112"/>
        <v>5</v>
      </c>
      <c r="V185" s="68">
        <f t="shared" ref="V185:AA200" si="117">V184</f>
        <v>2</v>
      </c>
      <c r="W185" s="70">
        <f t="shared" si="117"/>
        <v>7</v>
      </c>
      <c r="X185" s="71">
        <f t="shared" si="117"/>
        <v>0.7142857142857143</v>
      </c>
      <c r="Y185" s="71">
        <f t="shared" si="117"/>
        <v>0.5</v>
      </c>
      <c r="Z185" s="69">
        <f t="shared" si="117"/>
        <v>10000</v>
      </c>
      <c r="AA185" s="69">
        <f t="shared" ca="1" si="117"/>
        <v>10025.240391701296</v>
      </c>
      <c r="AB185" s="69">
        <f t="shared" ca="1" si="101"/>
        <v>25.240391701296176</v>
      </c>
      <c r="AC185" s="69">
        <f t="shared" ca="1" si="114"/>
        <v>94.182003679935534</v>
      </c>
      <c r="AD185" s="73">
        <f t="shared" si="107"/>
        <v>2.2999999999999856</v>
      </c>
      <c r="AE185" s="69">
        <f t="shared" si="116"/>
        <v>0.70000000000000007</v>
      </c>
      <c r="AF185" s="69">
        <f t="shared" si="116"/>
        <v>7.0000000000000009</v>
      </c>
      <c r="AG185" s="78">
        <f t="shared" si="116"/>
        <v>200</v>
      </c>
      <c r="AH185" s="60">
        <f t="shared" si="116"/>
        <v>50</v>
      </c>
      <c r="AI185" s="60">
        <f t="shared" si="116"/>
        <v>350.00000000000006</v>
      </c>
      <c r="AJ185" s="60">
        <f t="shared" si="116"/>
        <v>10350</v>
      </c>
      <c r="AK185" s="60">
        <f t="shared" si="116"/>
        <v>289.75960829870417</v>
      </c>
      <c r="AL185" s="60">
        <f t="shared" si="116"/>
        <v>5.7951921659740835</v>
      </c>
      <c r="AM185" s="60">
        <f t="shared" ca="1" si="116"/>
        <v>-126.04566705389851</v>
      </c>
      <c r="AN185" s="60">
        <f t="shared" ca="1" si="116"/>
        <v>-126.04566705389851</v>
      </c>
      <c r="AO185" s="60">
        <f t="shared" ca="1" si="116"/>
        <v>126.04566705389851</v>
      </c>
      <c r="AP185" s="63">
        <f t="shared" si="85"/>
        <v>35</v>
      </c>
      <c r="AQ185" s="62">
        <f t="shared" si="86"/>
        <v>3.8239965939017933</v>
      </c>
      <c r="AR185" s="62">
        <f t="shared" si="87"/>
        <v>191.19982969508968</v>
      </c>
      <c r="AS185" s="62">
        <f t="shared" si="88"/>
        <v>382.39965939017935</v>
      </c>
      <c r="AT185" s="62">
        <f t="shared" si="89"/>
        <v>-191.19982969508968</v>
      </c>
      <c r="AU185" s="62">
        <f t="shared" si="90"/>
        <v>955.99914847544835</v>
      </c>
      <c r="AV185" s="62">
        <f t="shared" si="91"/>
        <v>-382.39965939017935</v>
      </c>
      <c r="AW185" s="63">
        <f t="shared" si="103"/>
        <v>573.59948908526894</v>
      </c>
      <c r="AX185" s="61" t="str">
        <f t="shared" ca="1" si="92"/>
        <v>VINTO</v>
      </c>
      <c r="AY185" s="69">
        <f t="shared" ca="1" si="104"/>
        <v>10223.954332946101</v>
      </c>
      <c r="AZ185" s="51">
        <f t="shared" si="93"/>
        <v>1338.3988078656278</v>
      </c>
      <c r="BA185" s="55">
        <f t="shared" ca="1" si="94"/>
        <v>0.133502914201791</v>
      </c>
      <c r="BB185" s="55">
        <f t="shared" ca="1" si="105"/>
        <v>22.72545909245191</v>
      </c>
      <c r="BC185" s="64">
        <f t="shared" ca="1" si="95"/>
        <v>598.83988078656512</v>
      </c>
      <c r="BE185" s="52">
        <f t="shared" ca="1" si="96"/>
        <v>2.2999999999999856</v>
      </c>
      <c r="BF185" s="52">
        <f t="shared" ca="1" si="97"/>
        <v>2.2999999999999856</v>
      </c>
      <c r="BG185" s="52">
        <f t="shared" ca="1" si="98"/>
        <v>2.2999999999999856</v>
      </c>
      <c r="BH185" s="52">
        <f t="shared" ca="1" si="99"/>
        <v>2.2999999999999856</v>
      </c>
    </row>
    <row r="186" spans="19:60">
      <c r="S186" s="68">
        <f t="shared" ref="S186:T201" si="118">S185</f>
        <v>7</v>
      </c>
      <c r="T186" s="69">
        <f t="shared" si="118"/>
        <v>2</v>
      </c>
      <c r="U186" s="70">
        <f t="shared" si="112"/>
        <v>5</v>
      </c>
      <c r="V186" s="68">
        <f t="shared" si="117"/>
        <v>2</v>
      </c>
      <c r="W186" s="70">
        <f t="shared" si="117"/>
        <v>7</v>
      </c>
      <c r="X186" s="71">
        <f t="shared" si="117"/>
        <v>0.7142857142857143</v>
      </c>
      <c r="Y186" s="71">
        <f t="shared" si="117"/>
        <v>0.5</v>
      </c>
      <c r="Z186" s="69">
        <f t="shared" si="117"/>
        <v>10000</v>
      </c>
      <c r="AA186" s="69">
        <f t="shared" ca="1" si="117"/>
        <v>10025.240391701296</v>
      </c>
      <c r="AB186" s="69">
        <f t="shared" ca="1" si="101"/>
        <v>25.240391701296176</v>
      </c>
      <c r="AC186" s="69">
        <f t="shared" ca="1" si="114"/>
        <v>94.182003679935534</v>
      </c>
      <c r="AD186" s="73">
        <f t="shared" si="107"/>
        <v>2.1999999999999855</v>
      </c>
      <c r="AE186" s="69">
        <f t="shared" ref="AE186:AO201" si="119">AE185</f>
        <v>0.70000000000000007</v>
      </c>
      <c r="AF186" s="69">
        <f t="shared" si="119"/>
        <v>7.0000000000000009</v>
      </c>
      <c r="AG186" s="78">
        <f t="shared" si="119"/>
        <v>200</v>
      </c>
      <c r="AH186" s="60">
        <f t="shared" si="119"/>
        <v>50</v>
      </c>
      <c r="AI186" s="60">
        <f t="shared" si="119"/>
        <v>350.00000000000006</v>
      </c>
      <c r="AJ186" s="60">
        <f t="shared" si="119"/>
        <v>10350</v>
      </c>
      <c r="AK186" s="60">
        <f t="shared" si="119"/>
        <v>289.75960829870417</v>
      </c>
      <c r="AL186" s="60">
        <f t="shared" si="119"/>
        <v>5.7951921659740835</v>
      </c>
      <c r="AM186" s="60">
        <f t="shared" ca="1" si="119"/>
        <v>-126.04566705389851</v>
      </c>
      <c r="AN186" s="60">
        <f t="shared" ca="1" si="119"/>
        <v>-126.04566705389851</v>
      </c>
      <c r="AO186" s="60">
        <f t="shared" ca="1" si="119"/>
        <v>126.04566705389851</v>
      </c>
      <c r="AP186" s="63">
        <f t="shared" si="85"/>
        <v>35</v>
      </c>
      <c r="AQ186" s="62">
        <f t="shared" si="86"/>
        <v>3.9523600754427846</v>
      </c>
      <c r="AR186" s="62">
        <f t="shared" si="87"/>
        <v>197.61800377213922</v>
      </c>
      <c r="AS186" s="62">
        <f t="shared" si="88"/>
        <v>395.23600754427844</v>
      </c>
      <c r="AT186" s="62">
        <f t="shared" si="89"/>
        <v>-197.61800377213922</v>
      </c>
      <c r="AU186" s="62">
        <f t="shared" si="90"/>
        <v>988.09001886069609</v>
      </c>
      <c r="AV186" s="62">
        <f t="shared" si="91"/>
        <v>-395.23600754427844</v>
      </c>
      <c r="AW186" s="63">
        <f t="shared" si="103"/>
        <v>592.85401131641765</v>
      </c>
      <c r="AX186" s="61" t="str">
        <f t="shared" ca="1" si="92"/>
        <v>VINTO</v>
      </c>
      <c r="AY186" s="69">
        <f t="shared" ca="1" si="104"/>
        <v>10223.954332946101</v>
      </c>
      <c r="AZ186" s="51">
        <f t="shared" si="93"/>
        <v>1383.3260264049745</v>
      </c>
      <c r="BA186" s="55">
        <f t="shared" ca="1" si="94"/>
        <v>0.13798432479983877</v>
      </c>
      <c r="BB186" s="55">
        <f t="shared" ca="1" si="105"/>
        <v>23.488304711450763</v>
      </c>
      <c r="BC186" s="64">
        <f t="shared" ca="1" si="95"/>
        <v>618.09440301771383</v>
      </c>
      <c r="BE186" s="52">
        <f t="shared" ca="1" si="96"/>
        <v>2.1999999999999855</v>
      </c>
      <c r="BF186" s="52">
        <f t="shared" ca="1" si="97"/>
        <v>2.1999999999999855</v>
      </c>
      <c r="BG186" s="52">
        <f t="shared" ca="1" si="98"/>
        <v>2.1999999999999855</v>
      </c>
      <c r="BH186" s="52">
        <f t="shared" ca="1" si="99"/>
        <v>2.1999999999999855</v>
      </c>
    </row>
    <row r="187" spans="19:60">
      <c r="S187" s="68">
        <f t="shared" si="118"/>
        <v>7</v>
      </c>
      <c r="T187" s="69">
        <f t="shared" si="118"/>
        <v>2</v>
      </c>
      <c r="U187" s="70">
        <f t="shared" si="112"/>
        <v>5</v>
      </c>
      <c r="V187" s="68">
        <f t="shared" si="117"/>
        <v>2</v>
      </c>
      <c r="W187" s="70">
        <f t="shared" si="117"/>
        <v>7</v>
      </c>
      <c r="X187" s="71">
        <f t="shared" si="117"/>
        <v>0.7142857142857143</v>
      </c>
      <c r="Y187" s="71">
        <f t="shared" si="117"/>
        <v>0.5</v>
      </c>
      <c r="Z187" s="69">
        <f t="shared" si="117"/>
        <v>10000</v>
      </c>
      <c r="AA187" s="69">
        <f t="shared" ca="1" si="117"/>
        <v>10025.240391701296</v>
      </c>
      <c r="AB187" s="69">
        <f t="shared" ca="1" si="101"/>
        <v>25.240391701296176</v>
      </c>
      <c r="AC187" s="69">
        <f t="shared" ca="1" si="114"/>
        <v>94.182003679935534</v>
      </c>
      <c r="AD187" s="73">
        <f t="shared" si="107"/>
        <v>2.0999999999999854</v>
      </c>
      <c r="AE187" s="69">
        <f t="shared" si="119"/>
        <v>0.70000000000000007</v>
      </c>
      <c r="AF187" s="69">
        <f t="shared" si="119"/>
        <v>7.0000000000000009</v>
      </c>
      <c r="AG187" s="78">
        <f t="shared" si="119"/>
        <v>200</v>
      </c>
      <c r="AH187" s="60">
        <f t="shared" si="119"/>
        <v>50</v>
      </c>
      <c r="AI187" s="60">
        <f t="shared" si="119"/>
        <v>350.00000000000006</v>
      </c>
      <c r="AJ187" s="60">
        <f t="shared" si="119"/>
        <v>10350</v>
      </c>
      <c r="AK187" s="60">
        <f t="shared" si="119"/>
        <v>289.75960829870417</v>
      </c>
      <c r="AL187" s="60">
        <f t="shared" si="119"/>
        <v>5.7951921659740835</v>
      </c>
      <c r="AM187" s="60">
        <f t="shared" ca="1" si="119"/>
        <v>-126.04566705389851</v>
      </c>
      <c r="AN187" s="60">
        <f t="shared" ca="1" si="119"/>
        <v>-126.04566705389851</v>
      </c>
      <c r="AO187" s="60">
        <f t="shared" ca="1" si="119"/>
        <v>126.04566705389851</v>
      </c>
      <c r="AP187" s="63">
        <f t="shared" si="85"/>
        <v>35</v>
      </c>
      <c r="AQ187" s="62">
        <f t="shared" si="86"/>
        <v>4.092948650463871</v>
      </c>
      <c r="AR187" s="62">
        <f t="shared" si="87"/>
        <v>204.64743252319354</v>
      </c>
      <c r="AS187" s="62">
        <f t="shared" si="88"/>
        <v>409.29486504638709</v>
      </c>
      <c r="AT187" s="62">
        <f t="shared" si="89"/>
        <v>-204.64743252319354</v>
      </c>
      <c r="AU187" s="62">
        <f t="shared" si="90"/>
        <v>1023.2371626159677</v>
      </c>
      <c r="AV187" s="62">
        <f t="shared" si="91"/>
        <v>-409.29486504638709</v>
      </c>
      <c r="AW187" s="63">
        <f t="shared" si="103"/>
        <v>613.94229756958066</v>
      </c>
      <c r="AX187" s="61" t="str">
        <f t="shared" ca="1" si="92"/>
        <v>VINTO</v>
      </c>
      <c r="AY187" s="69">
        <f t="shared" ca="1" si="104"/>
        <v>10223.954332946101</v>
      </c>
      <c r="AZ187" s="51">
        <f t="shared" si="93"/>
        <v>1432.5320276623547</v>
      </c>
      <c r="BA187" s="55">
        <f t="shared" ca="1" si="94"/>
        <v>0.14289253640722446</v>
      </c>
      <c r="BB187" s="55">
        <f t="shared" ca="1" si="105"/>
        <v>24.323802294163791</v>
      </c>
      <c r="BC187" s="64">
        <f t="shared" ca="1" si="95"/>
        <v>639.18268927087684</v>
      </c>
      <c r="BE187" s="52">
        <f t="shared" ca="1" si="96"/>
        <v>2.0999999999999854</v>
      </c>
      <c r="BF187" s="52">
        <f t="shared" ca="1" si="97"/>
        <v>2.0999999999999854</v>
      </c>
      <c r="BG187" s="52">
        <f t="shared" ca="1" si="98"/>
        <v>2.0999999999999854</v>
      </c>
      <c r="BH187" s="52">
        <f t="shared" ca="1" si="99"/>
        <v>2.0999999999999854</v>
      </c>
    </row>
    <row r="188" spans="19:60">
      <c r="S188" s="68">
        <f t="shared" si="118"/>
        <v>7</v>
      </c>
      <c r="T188" s="69">
        <f t="shared" si="118"/>
        <v>2</v>
      </c>
      <c r="U188" s="70">
        <f t="shared" si="112"/>
        <v>5</v>
      </c>
      <c r="V188" s="68">
        <f t="shared" si="117"/>
        <v>2</v>
      </c>
      <c r="W188" s="70">
        <f t="shared" si="117"/>
        <v>7</v>
      </c>
      <c r="X188" s="71">
        <f t="shared" si="117"/>
        <v>0.7142857142857143</v>
      </c>
      <c r="Y188" s="71">
        <f t="shared" si="117"/>
        <v>0.5</v>
      </c>
      <c r="Z188" s="69">
        <f t="shared" si="117"/>
        <v>10000</v>
      </c>
      <c r="AA188" s="69">
        <f t="shared" ca="1" si="117"/>
        <v>10025.240391701296</v>
      </c>
      <c r="AB188" s="69">
        <f t="shared" ca="1" si="101"/>
        <v>25.240391701296176</v>
      </c>
      <c r="AC188" s="69">
        <f t="shared" ca="1" si="114"/>
        <v>94.182003679935534</v>
      </c>
      <c r="AD188" s="73">
        <f t="shared" si="107"/>
        <v>1.9999999999999853</v>
      </c>
      <c r="AE188" s="69">
        <f t="shared" si="119"/>
        <v>0.70000000000000007</v>
      </c>
      <c r="AF188" s="69">
        <f t="shared" si="119"/>
        <v>7.0000000000000009</v>
      </c>
      <c r="AG188" s="78">
        <f t="shared" si="119"/>
        <v>200</v>
      </c>
      <c r="AH188" s="60">
        <f t="shared" si="119"/>
        <v>50</v>
      </c>
      <c r="AI188" s="60">
        <f t="shared" si="119"/>
        <v>350.00000000000006</v>
      </c>
      <c r="AJ188" s="60">
        <f t="shared" si="119"/>
        <v>10350</v>
      </c>
      <c r="AK188" s="60">
        <f t="shared" si="119"/>
        <v>289.75960829870417</v>
      </c>
      <c r="AL188" s="60">
        <f t="shared" si="119"/>
        <v>5.7951921659740835</v>
      </c>
      <c r="AM188" s="60">
        <f t="shared" ca="1" si="119"/>
        <v>-126.04566705389851</v>
      </c>
      <c r="AN188" s="60">
        <f t="shared" ca="1" si="119"/>
        <v>-126.04566705389851</v>
      </c>
      <c r="AO188" s="60">
        <f t="shared" ca="1" si="119"/>
        <v>126.04566705389851</v>
      </c>
      <c r="AP188" s="63">
        <f t="shared" si="85"/>
        <v>35</v>
      </c>
      <c r="AQ188" s="62">
        <f t="shared" si="86"/>
        <v>4.2475960829870658</v>
      </c>
      <c r="AR188" s="62">
        <f t="shared" si="87"/>
        <v>212.37980414935328</v>
      </c>
      <c r="AS188" s="62">
        <f t="shared" si="88"/>
        <v>424.75960829870655</v>
      </c>
      <c r="AT188" s="62">
        <f t="shared" si="89"/>
        <v>-212.37980414935328</v>
      </c>
      <c r="AU188" s="62">
        <f t="shared" si="90"/>
        <v>1061.8990207467664</v>
      </c>
      <c r="AV188" s="62">
        <f t="shared" si="91"/>
        <v>-424.75960829870655</v>
      </c>
      <c r="AW188" s="63">
        <f t="shared" si="103"/>
        <v>637.13941244805983</v>
      </c>
      <c r="AX188" s="61" t="str">
        <f t="shared" ca="1" si="92"/>
        <v>VINTO</v>
      </c>
      <c r="AY188" s="69">
        <f t="shared" ca="1" si="104"/>
        <v>10223.954332946101</v>
      </c>
      <c r="AZ188" s="51">
        <f t="shared" si="93"/>
        <v>1486.6586290454729</v>
      </c>
      <c r="BA188" s="55">
        <f t="shared" ca="1" si="94"/>
        <v>0.14829156917534872</v>
      </c>
      <c r="BB188" s="55">
        <f t="shared" ca="1" si="105"/>
        <v>25.242849635148122</v>
      </c>
      <c r="BC188" s="64">
        <f t="shared" ca="1" si="95"/>
        <v>662.379804149356</v>
      </c>
      <c r="BE188" s="52">
        <f t="shared" ca="1" si="96"/>
        <v>1.9999999999999853</v>
      </c>
      <c r="BF188" s="52">
        <f t="shared" ca="1" si="97"/>
        <v>1.9999999999999853</v>
      </c>
      <c r="BG188" s="52">
        <f t="shared" ca="1" si="98"/>
        <v>1.9999999999999853</v>
      </c>
      <c r="BH188" s="52">
        <f t="shared" ca="1" si="99"/>
        <v>1.9999999999999853</v>
      </c>
    </row>
    <row r="189" spans="19:60">
      <c r="S189" s="68">
        <f t="shared" si="118"/>
        <v>7</v>
      </c>
      <c r="T189" s="69">
        <f t="shared" si="118"/>
        <v>2</v>
      </c>
      <c r="U189" s="70">
        <f t="shared" si="112"/>
        <v>5</v>
      </c>
      <c r="V189" s="68">
        <f t="shared" si="117"/>
        <v>2</v>
      </c>
      <c r="W189" s="70">
        <f t="shared" si="117"/>
        <v>7</v>
      </c>
      <c r="X189" s="71">
        <f t="shared" si="117"/>
        <v>0.7142857142857143</v>
      </c>
      <c r="Y189" s="71">
        <f t="shared" si="117"/>
        <v>0.5</v>
      </c>
      <c r="Z189" s="69">
        <f t="shared" si="117"/>
        <v>10000</v>
      </c>
      <c r="AA189" s="69">
        <f t="shared" ca="1" si="117"/>
        <v>10025.240391701296</v>
      </c>
      <c r="AB189" s="69">
        <f t="shared" ca="1" si="101"/>
        <v>25.240391701296176</v>
      </c>
      <c r="AC189" s="69">
        <f t="shared" ca="1" si="114"/>
        <v>94.182003679935534</v>
      </c>
      <c r="AD189" s="73">
        <f t="shared" si="107"/>
        <v>1.8999999999999853</v>
      </c>
      <c r="AE189" s="69">
        <f t="shared" si="119"/>
        <v>0.70000000000000007</v>
      </c>
      <c r="AF189" s="69">
        <f t="shared" si="119"/>
        <v>7.0000000000000009</v>
      </c>
      <c r="AG189" s="78">
        <f t="shared" si="119"/>
        <v>200</v>
      </c>
      <c r="AH189" s="60">
        <f t="shared" si="119"/>
        <v>50</v>
      </c>
      <c r="AI189" s="60">
        <f t="shared" si="119"/>
        <v>350.00000000000006</v>
      </c>
      <c r="AJ189" s="60">
        <f t="shared" si="119"/>
        <v>10350</v>
      </c>
      <c r="AK189" s="60">
        <f t="shared" si="119"/>
        <v>289.75960829870417</v>
      </c>
      <c r="AL189" s="60">
        <f t="shared" si="119"/>
        <v>5.7951921659740835</v>
      </c>
      <c r="AM189" s="60">
        <f t="shared" ca="1" si="119"/>
        <v>-126.04566705389851</v>
      </c>
      <c r="AN189" s="60">
        <f t="shared" ca="1" si="119"/>
        <v>-126.04566705389851</v>
      </c>
      <c r="AO189" s="60">
        <f t="shared" ca="1" si="119"/>
        <v>126.04566705389851</v>
      </c>
      <c r="AP189" s="63">
        <f t="shared" si="85"/>
        <v>35</v>
      </c>
      <c r="AQ189" s="62">
        <f t="shared" si="86"/>
        <v>4.4185221926179654</v>
      </c>
      <c r="AR189" s="62">
        <f t="shared" si="87"/>
        <v>220.92610963089828</v>
      </c>
      <c r="AS189" s="62">
        <f t="shared" si="88"/>
        <v>441.85221926179656</v>
      </c>
      <c r="AT189" s="62">
        <f t="shared" si="89"/>
        <v>-220.92610963089828</v>
      </c>
      <c r="AU189" s="62">
        <f t="shared" si="90"/>
        <v>1104.6305481544914</v>
      </c>
      <c r="AV189" s="62">
        <f t="shared" si="91"/>
        <v>-441.85221926179656</v>
      </c>
      <c r="AW189" s="63">
        <f t="shared" si="103"/>
        <v>662.77832889269484</v>
      </c>
      <c r="AX189" s="61" t="str">
        <f t="shared" ca="1" si="92"/>
        <v>VINTO</v>
      </c>
      <c r="AY189" s="69">
        <f t="shared" ca="1" si="104"/>
        <v>10223.954332946101</v>
      </c>
      <c r="AZ189" s="51">
        <f t="shared" si="93"/>
        <v>1546.482767416288</v>
      </c>
      <c r="BA189" s="55">
        <f t="shared" ca="1" si="94"/>
        <v>0.15425892118222292</v>
      </c>
      <c r="BB189" s="55">
        <f t="shared" ca="1" si="105"/>
        <v>26.258638801499227</v>
      </c>
      <c r="BC189" s="64">
        <f t="shared" ca="1" si="95"/>
        <v>688.01872059399102</v>
      </c>
      <c r="BE189" s="52">
        <f t="shared" ca="1" si="96"/>
        <v>1.8999999999999853</v>
      </c>
      <c r="BF189" s="52">
        <f t="shared" ca="1" si="97"/>
        <v>1.8999999999999853</v>
      </c>
      <c r="BG189" s="52">
        <f t="shared" ca="1" si="98"/>
        <v>1.8999999999999853</v>
      </c>
      <c r="BH189" s="52">
        <f t="shared" ca="1" si="99"/>
        <v>1.8999999999999853</v>
      </c>
    </row>
    <row r="190" spans="19:60">
      <c r="S190" s="68">
        <f t="shared" si="118"/>
        <v>7</v>
      </c>
      <c r="T190" s="69">
        <f t="shared" si="118"/>
        <v>2</v>
      </c>
      <c r="U190" s="70">
        <f t="shared" si="112"/>
        <v>5</v>
      </c>
      <c r="V190" s="68">
        <f t="shared" si="117"/>
        <v>2</v>
      </c>
      <c r="W190" s="70">
        <f t="shared" si="117"/>
        <v>7</v>
      </c>
      <c r="X190" s="71">
        <f t="shared" si="117"/>
        <v>0.7142857142857143</v>
      </c>
      <c r="Y190" s="71">
        <f t="shared" si="117"/>
        <v>0.5</v>
      </c>
      <c r="Z190" s="69">
        <f t="shared" si="117"/>
        <v>10000</v>
      </c>
      <c r="AA190" s="69">
        <f t="shared" ca="1" si="117"/>
        <v>10025.240391701296</v>
      </c>
      <c r="AB190" s="69">
        <f t="shared" ca="1" si="101"/>
        <v>25.240391701296176</v>
      </c>
      <c r="AC190" s="69">
        <f t="shared" ca="1" si="114"/>
        <v>94.182003679935534</v>
      </c>
      <c r="AD190" s="73">
        <f t="shared" si="107"/>
        <v>1.7999999999999852</v>
      </c>
      <c r="AE190" s="69">
        <f t="shared" si="119"/>
        <v>0.70000000000000007</v>
      </c>
      <c r="AF190" s="69">
        <f t="shared" si="119"/>
        <v>7.0000000000000009</v>
      </c>
      <c r="AG190" s="78">
        <f t="shared" si="119"/>
        <v>200</v>
      </c>
      <c r="AH190" s="60">
        <f t="shared" si="119"/>
        <v>50</v>
      </c>
      <c r="AI190" s="60">
        <f t="shared" si="119"/>
        <v>350.00000000000006</v>
      </c>
      <c r="AJ190" s="60">
        <f t="shared" si="119"/>
        <v>10350</v>
      </c>
      <c r="AK190" s="60">
        <f t="shared" si="119"/>
        <v>289.75960829870417</v>
      </c>
      <c r="AL190" s="60">
        <f t="shared" si="119"/>
        <v>5.7951921659740835</v>
      </c>
      <c r="AM190" s="60">
        <f t="shared" ca="1" si="119"/>
        <v>-126.04566705389851</v>
      </c>
      <c r="AN190" s="60">
        <f t="shared" ca="1" si="119"/>
        <v>-126.04566705389851</v>
      </c>
      <c r="AO190" s="60">
        <f t="shared" ca="1" si="119"/>
        <v>126.04566705389851</v>
      </c>
      <c r="AP190" s="63">
        <f t="shared" si="85"/>
        <v>35</v>
      </c>
      <c r="AQ190" s="62">
        <f t="shared" si="86"/>
        <v>4.6084400922078537</v>
      </c>
      <c r="AR190" s="62">
        <f t="shared" si="87"/>
        <v>230.42200461039269</v>
      </c>
      <c r="AS190" s="62">
        <f t="shared" si="88"/>
        <v>460.84400922078538</v>
      </c>
      <c r="AT190" s="62">
        <f t="shared" si="89"/>
        <v>-230.42200461039269</v>
      </c>
      <c r="AU190" s="62">
        <f t="shared" si="90"/>
        <v>1152.1100230519635</v>
      </c>
      <c r="AV190" s="62">
        <f t="shared" si="91"/>
        <v>-460.84400922078538</v>
      </c>
      <c r="AW190" s="63">
        <f t="shared" si="103"/>
        <v>691.26601383117804</v>
      </c>
      <c r="AX190" s="61" t="str">
        <f t="shared" ca="1" si="92"/>
        <v>VINTO</v>
      </c>
      <c r="AY190" s="69">
        <f t="shared" ca="1" si="104"/>
        <v>10223.954332946101</v>
      </c>
      <c r="AZ190" s="51">
        <f t="shared" si="93"/>
        <v>1612.9540322727489</v>
      </c>
      <c r="BA190" s="55">
        <f t="shared" ca="1" si="94"/>
        <v>0.16088931230097203</v>
      </c>
      <c r="BB190" s="55">
        <f t="shared" ca="1" si="105"/>
        <v>27.387293430778229</v>
      </c>
      <c r="BC190" s="64">
        <f t="shared" ca="1" si="95"/>
        <v>716.50640553247422</v>
      </c>
      <c r="BE190" s="52">
        <f t="shared" ca="1" si="96"/>
        <v>1.7999999999999852</v>
      </c>
      <c r="BF190" s="52">
        <f t="shared" ca="1" si="97"/>
        <v>1.7999999999999852</v>
      </c>
      <c r="BG190" s="52">
        <f t="shared" ca="1" si="98"/>
        <v>1.7999999999999852</v>
      </c>
      <c r="BH190" s="52">
        <f t="shared" ca="1" si="99"/>
        <v>1.7999999999999852</v>
      </c>
    </row>
    <row r="191" spans="19:60">
      <c r="S191" s="68">
        <f t="shared" si="118"/>
        <v>7</v>
      </c>
      <c r="T191" s="69">
        <f t="shared" si="118"/>
        <v>2</v>
      </c>
      <c r="U191" s="70">
        <f t="shared" si="112"/>
        <v>5</v>
      </c>
      <c r="V191" s="68">
        <f t="shared" si="117"/>
        <v>2</v>
      </c>
      <c r="W191" s="70">
        <f t="shared" si="117"/>
        <v>7</v>
      </c>
      <c r="X191" s="71">
        <f t="shared" si="117"/>
        <v>0.7142857142857143</v>
      </c>
      <c r="Y191" s="71">
        <f t="shared" si="117"/>
        <v>0.5</v>
      </c>
      <c r="Z191" s="69">
        <f t="shared" si="117"/>
        <v>10000</v>
      </c>
      <c r="AA191" s="69">
        <f t="shared" ca="1" si="117"/>
        <v>10025.240391701296</v>
      </c>
      <c r="AB191" s="69">
        <f t="shared" ca="1" si="101"/>
        <v>25.240391701296176</v>
      </c>
      <c r="AC191" s="69">
        <f t="shared" ca="1" si="114"/>
        <v>94.182003679935534</v>
      </c>
      <c r="AD191" s="73">
        <f t="shared" si="107"/>
        <v>1.6999999999999851</v>
      </c>
      <c r="AE191" s="69">
        <f t="shared" si="119"/>
        <v>0.70000000000000007</v>
      </c>
      <c r="AF191" s="69">
        <f t="shared" si="119"/>
        <v>7.0000000000000009</v>
      </c>
      <c r="AG191" s="78">
        <f t="shared" si="119"/>
        <v>200</v>
      </c>
      <c r="AH191" s="60">
        <f t="shared" si="119"/>
        <v>50</v>
      </c>
      <c r="AI191" s="60">
        <f t="shared" si="119"/>
        <v>350.00000000000006</v>
      </c>
      <c r="AJ191" s="60">
        <f t="shared" si="119"/>
        <v>10350</v>
      </c>
      <c r="AK191" s="60">
        <f t="shared" si="119"/>
        <v>289.75960829870417</v>
      </c>
      <c r="AL191" s="60">
        <f t="shared" si="119"/>
        <v>5.7951921659740835</v>
      </c>
      <c r="AM191" s="60">
        <f t="shared" ca="1" si="119"/>
        <v>-126.04566705389851</v>
      </c>
      <c r="AN191" s="60">
        <f t="shared" ca="1" si="119"/>
        <v>-126.04566705389851</v>
      </c>
      <c r="AO191" s="60">
        <f t="shared" ca="1" si="119"/>
        <v>126.04566705389851</v>
      </c>
      <c r="AP191" s="63">
        <f t="shared" si="85"/>
        <v>35</v>
      </c>
      <c r="AQ191" s="62">
        <f t="shared" si="86"/>
        <v>4.8207012741024355</v>
      </c>
      <c r="AR191" s="62">
        <f t="shared" si="87"/>
        <v>241.03506370512179</v>
      </c>
      <c r="AS191" s="62">
        <f t="shared" si="88"/>
        <v>482.07012741024357</v>
      </c>
      <c r="AT191" s="62">
        <f t="shared" si="89"/>
        <v>-241.03506370512179</v>
      </c>
      <c r="AU191" s="62">
        <f t="shared" si="90"/>
        <v>1205.1753185256089</v>
      </c>
      <c r="AV191" s="62">
        <f t="shared" si="91"/>
        <v>-482.07012741024357</v>
      </c>
      <c r="AW191" s="63">
        <f t="shared" si="103"/>
        <v>723.1051911153653</v>
      </c>
      <c r="AX191" s="61" t="str">
        <f t="shared" ca="1" si="92"/>
        <v>VINTO</v>
      </c>
      <c r="AY191" s="69">
        <f t="shared" ca="1" si="104"/>
        <v>10223.954332946101</v>
      </c>
      <c r="AZ191" s="51">
        <f t="shared" si="93"/>
        <v>1687.2454459358526</v>
      </c>
      <c r="BA191" s="55">
        <f t="shared" ca="1" si="94"/>
        <v>0.16829974943369161</v>
      </c>
      <c r="BB191" s="55">
        <f t="shared" ca="1" si="105"/>
        <v>28.64873095761947</v>
      </c>
      <c r="BC191" s="64">
        <f t="shared" ca="1" si="95"/>
        <v>748.34558281666148</v>
      </c>
      <c r="BE191" s="52">
        <f t="shared" ca="1" si="96"/>
        <v>1.6999999999999851</v>
      </c>
      <c r="BF191" s="52">
        <f t="shared" ca="1" si="97"/>
        <v>1.6999999999999851</v>
      </c>
      <c r="BG191" s="52">
        <f t="shared" ca="1" si="98"/>
        <v>1.6999999999999851</v>
      </c>
      <c r="BH191" s="52">
        <f t="shared" ca="1" si="99"/>
        <v>1.6999999999999851</v>
      </c>
    </row>
    <row r="192" spans="19:60">
      <c r="S192" s="68">
        <f t="shared" si="118"/>
        <v>7</v>
      </c>
      <c r="T192" s="69">
        <f t="shared" si="118"/>
        <v>2</v>
      </c>
      <c r="U192" s="70">
        <f t="shared" si="112"/>
        <v>5</v>
      </c>
      <c r="V192" s="68">
        <f t="shared" si="117"/>
        <v>2</v>
      </c>
      <c r="W192" s="70">
        <f t="shared" si="117"/>
        <v>7</v>
      </c>
      <c r="X192" s="71">
        <f t="shared" si="117"/>
        <v>0.7142857142857143</v>
      </c>
      <c r="Y192" s="71">
        <f t="shared" si="117"/>
        <v>0.5</v>
      </c>
      <c r="Z192" s="69">
        <f t="shared" si="117"/>
        <v>10000</v>
      </c>
      <c r="AA192" s="69">
        <f t="shared" ca="1" si="117"/>
        <v>10025.240391701296</v>
      </c>
      <c r="AB192" s="69">
        <f t="shared" ca="1" si="101"/>
        <v>25.240391701296176</v>
      </c>
      <c r="AC192" s="69">
        <f t="shared" ca="1" si="114"/>
        <v>94.182003679935534</v>
      </c>
      <c r="AD192" s="73">
        <f t="shared" si="107"/>
        <v>1.599999999999985</v>
      </c>
      <c r="AE192" s="69">
        <f t="shared" si="119"/>
        <v>0.70000000000000007</v>
      </c>
      <c r="AF192" s="69">
        <f t="shared" si="119"/>
        <v>7.0000000000000009</v>
      </c>
      <c r="AG192" s="78">
        <f t="shared" si="119"/>
        <v>200</v>
      </c>
      <c r="AH192" s="60">
        <f t="shared" si="119"/>
        <v>50</v>
      </c>
      <c r="AI192" s="60">
        <f t="shared" si="119"/>
        <v>350.00000000000006</v>
      </c>
      <c r="AJ192" s="60">
        <f t="shared" si="119"/>
        <v>10350</v>
      </c>
      <c r="AK192" s="60">
        <f t="shared" si="119"/>
        <v>289.75960829870417</v>
      </c>
      <c r="AL192" s="60">
        <f t="shared" si="119"/>
        <v>5.7951921659740835</v>
      </c>
      <c r="AM192" s="60">
        <f t="shared" ca="1" si="119"/>
        <v>-126.04566705389851</v>
      </c>
      <c r="AN192" s="60">
        <f t="shared" ca="1" si="119"/>
        <v>-126.04566705389851</v>
      </c>
      <c r="AO192" s="60">
        <f t="shared" ca="1" si="119"/>
        <v>126.04566705389851</v>
      </c>
      <c r="AP192" s="63">
        <f t="shared" si="85"/>
        <v>35</v>
      </c>
      <c r="AQ192" s="62">
        <f t="shared" si="86"/>
        <v>5.0594951037338403</v>
      </c>
      <c r="AR192" s="62">
        <f t="shared" si="87"/>
        <v>252.97475518669202</v>
      </c>
      <c r="AS192" s="62">
        <f t="shared" si="88"/>
        <v>505.94951037338404</v>
      </c>
      <c r="AT192" s="62">
        <f t="shared" si="89"/>
        <v>-252.97475518669202</v>
      </c>
      <c r="AU192" s="62">
        <f t="shared" si="90"/>
        <v>1264.8737759334601</v>
      </c>
      <c r="AV192" s="62">
        <f t="shared" si="91"/>
        <v>-505.94951037338404</v>
      </c>
      <c r="AW192" s="63">
        <f t="shared" si="103"/>
        <v>758.92426556007604</v>
      </c>
      <c r="AX192" s="61" t="str">
        <f t="shared" ca="1" si="92"/>
        <v>VINTO</v>
      </c>
      <c r="AY192" s="69">
        <f t="shared" ca="1" si="104"/>
        <v>10223.954332946101</v>
      </c>
      <c r="AZ192" s="51">
        <f t="shared" si="93"/>
        <v>1770.8232863068442</v>
      </c>
      <c r="BA192" s="55">
        <f t="shared" ca="1" si="94"/>
        <v>0.17663649120800118</v>
      </c>
      <c r="BB192" s="55">
        <f t="shared" ca="1" si="105"/>
        <v>30.06784817531587</v>
      </c>
      <c r="BC192" s="64">
        <f t="shared" ca="1" si="95"/>
        <v>784.16465726137221</v>
      </c>
      <c r="BE192" s="52">
        <f t="shared" ca="1" si="96"/>
        <v>1.599999999999985</v>
      </c>
      <c r="BF192" s="52">
        <f t="shared" ca="1" si="97"/>
        <v>1.599999999999985</v>
      </c>
      <c r="BG192" s="52">
        <f t="shared" ca="1" si="98"/>
        <v>1.599999999999985</v>
      </c>
      <c r="BH192" s="52">
        <f t="shared" ca="1" si="99"/>
        <v>1.599999999999985</v>
      </c>
    </row>
    <row r="193" spans="19:60">
      <c r="S193" s="68">
        <f t="shared" si="118"/>
        <v>7</v>
      </c>
      <c r="T193" s="69">
        <f t="shared" si="118"/>
        <v>2</v>
      </c>
      <c r="U193" s="70">
        <f t="shared" si="112"/>
        <v>5</v>
      </c>
      <c r="V193" s="68">
        <f t="shared" si="117"/>
        <v>2</v>
      </c>
      <c r="W193" s="70">
        <f t="shared" si="117"/>
        <v>7</v>
      </c>
      <c r="X193" s="71">
        <f t="shared" si="117"/>
        <v>0.7142857142857143</v>
      </c>
      <c r="Y193" s="71">
        <f t="shared" si="117"/>
        <v>0.5</v>
      </c>
      <c r="Z193" s="69">
        <f t="shared" si="117"/>
        <v>10000</v>
      </c>
      <c r="AA193" s="69">
        <f t="shared" ca="1" si="117"/>
        <v>10025.240391701296</v>
      </c>
      <c r="AB193" s="69">
        <f t="shared" ca="1" si="101"/>
        <v>25.240391701296176</v>
      </c>
      <c r="AC193" s="69">
        <f t="shared" ca="1" si="114"/>
        <v>94.182003679935534</v>
      </c>
      <c r="AD193" s="73">
        <f t="shared" si="107"/>
        <v>1.4999999999999849</v>
      </c>
      <c r="AE193" s="69">
        <f t="shared" si="119"/>
        <v>0.70000000000000007</v>
      </c>
      <c r="AF193" s="69">
        <f t="shared" si="119"/>
        <v>7.0000000000000009</v>
      </c>
      <c r="AG193" s="78">
        <f t="shared" si="119"/>
        <v>200</v>
      </c>
      <c r="AH193" s="60">
        <f t="shared" si="119"/>
        <v>50</v>
      </c>
      <c r="AI193" s="60">
        <f t="shared" si="119"/>
        <v>350.00000000000006</v>
      </c>
      <c r="AJ193" s="60">
        <f t="shared" si="119"/>
        <v>10350</v>
      </c>
      <c r="AK193" s="60">
        <f t="shared" si="119"/>
        <v>289.75960829870417</v>
      </c>
      <c r="AL193" s="60">
        <f t="shared" si="119"/>
        <v>5.7951921659740835</v>
      </c>
      <c r="AM193" s="60">
        <f t="shared" ca="1" si="119"/>
        <v>-126.04566705389851</v>
      </c>
      <c r="AN193" s="60">
        <f t="shared" ca="1" si="119"/>
        <v>-126.04566705389851</v>
      </c>
      <c r="AO193" s="60">
        <f t="shared" ca="1" si="119"/>
        <v>126.04566705389851</v>
      </c>
      <c r="AP193" s="63">
        <f t="shared" si="85"/>
        <v>35</v>
      </c>
      <c r="AQ193" s="62">
        <f t="shared" si="86"/>
        <v>5.3301281106494329</v>
      </c>
      <c r="AR193" s="62">
        <f t="shared" si="87"/>
        <v>266.50640553247166</v>
      </c>
      <c r="AS193" s="62">
        <f t="shared" si="88"/>
        <v>533.01281106494332</v>
      </c>
      <c r="AT193" s="62">
        <f t="shared" si="89"/>
        <v>-266.50640553247166</v>
      </c>
      <c r="AU193" s="62">
        <f t="shared" si="90"/>
        <v>1332.5320276623584</v>
      </c>
      <c r="AV193" s="62">
        <f t="shared" si="91"/>
        <v>-533.01281106494332</v>
      </c>
      <c r="AW193" s="63">
        <f t="shared" si="103"/>
        <v>799.51921659741504</v>
      </c>
      <c r="AX193" s="61" t="str">
        <f t="shared" ca="1" si="92"/>
        <v>VINTO</v>
      </c>
      <c r="AY193" s="69">
        <f t="shared" ca="1" si="104"/>
        <v>10223.954332946101</v>
      </c>
      <c r="AZ193" s="51">
        <f t="shared" si="93"/>
        <v>1865.5448387273016</v>
      </c>
      <c r="BA193" s="55">
        <f t="shared" ca="1" si="94"/>
        <v>0.18608479855221868</v>
      </c>
      <c r="BB193" s="55">
        <f t="shared" ca="1" si="105"/>
        <v>31.676181022038463</v>
      </c>
      <c r="BC193" s="64">
        <f t="shared" ca="1" si="95"/>
        <v>824.75960829871121</v>
      </c>
      <c r="BE193" s="52">
        <f t="shared" ca="1" si="96"/>
        <v>1.4999999999999849</v>
      </c>
      <c r="BF193" s="52">
        <f t="shared" ca="1" si="97"/>
        <v>1.4999999999999849</v>
      </c>
      <c r="BG193" s="52">
        <f t="shared" ca="1" si="98"/>
        <v>1.4999999999999849</v>
      </c>
      <c r="BH193" s="52">
        <f t="shared" ca="1" si="99"/>
        <v>1.4999999999999849</v>
      </c>
    </row>
    <row r="194" spans="19:60">
      <c r="S194" s="68">
        <f t="shared" si="118"/>
        <v>7</v>
      </c>
      <c r="T194" s="69">
        <f t="shared" si="118"/>
        <v>2</v>
      </c>
      <c r="U194" s="70">
        <f t="shared" si="112"/>
        <v>5</v>
      </c>
      <c r="V194" s="68">
        <f t="shared" si="117"/>
        <v>2</v>
      </c>
      <c r="W194" s="70">
        <f t="shared" si="117"/>
        <v>7</v>
      </c>
      <c r="X194" s="71">
        <f t="shared" si="117"/>
        <v>0.7142857142857143</v>
      </c>
      <c r="Y194" s="71">
        <f t="shared" si="117"/>
        <v>0.5</v>
      </c>
      <c r="Z194" s="69">
        <f t="shared" si="117"/>
        <v>10000</v>
      </c>
      <c r="AA194" s="69">
        <f t="shared" ca="1" si="117"/>
        <v>10025.240391701296</v>
      </c>
      <c r="AB194" s="69">
        <f t="shared" ca="1" si="101"/>
        <v>25.240391701296176</v>
      </c>
      <c r="AC194" s="69">
        <f t="shared" ca="1" si="114"/>
        <v>94.182003679935534</v>
      </c>
      <c r="AD194" s="73">
        <f t="shared" si="107"/>
        <v>1.3999999999999848</v>
      </c>
      <c r="AE194" s="69">
        <f t="shared" si="119"/>
        <v>0.70000000000000007</v>
      </c>
      <c r="AF194" s="69">
        <f t="shared" si="119"/>
        <v>7.0000000000000009</v>
      </c>
      <c r="AG194" s="78">
        <f t="shared" si="119"/>
        <v>200</v>
      </c>
      <c r="AH194" s="60">
        <f t="shared" si="119"/>
        <v>50</v>
      </c>
      <c r="AI194" s="60">
        <f t="shared" si="119"/>
        <v>350.00000000000006</v>
      </c>
      <c r="AJ194" s="60">
        <f t="shared" si="119"/>
        <v>10350</v>
      </c>
      <c r="AK194" s="60">
        <f t="shared" si="119"/>
        <v>289.75960829870417</v>
      </c>
      <c r="AL194" s="60">
        <f t="shared" si="119"/>
        <v>5.7951921659740835</v>
      </c>
      <c r="AM194" s="60">
        <f t="shared" ca="1" si="119"/>
        <v>-126.04566705389851</v>
      </c>
      <c r="AN194" s="60">
        <f t="shared" ca="1" si="119"/>
        <v>-126.04566705389851</v>
      </c>
      <c r="AO194" s="60">
        <f t="shared" ca="1" si="119"/>
        <v>126.04566705389851</v>
      </c>
      <c r="AP194" s="63">
        <f t="shared" si="85"/>
        <v>35</v>
      </c>
      <c r="AQ194" s="62">
        <f t="shared" si="86"/>
        <v>5.6394229756958243</v>
      </c>
      <c r="AR194" s="62">
        <f t="shared" si="87"/>
        <v>281.97114878479124</v>
      </c>
      <c r="AS194" s="62">
        <f t="shared" si="88"/>
        <v>563.94229756958248</v>
      </c>
      <c r="AT194" s="62">
        <f t="shared" si="89"/>
        <v>-281.97114878479124</v>
      </c>
      <c r="AU194" s="62">
        <f t="shared" si="90"/>
        <v>1409.8557439239562</v>
      </c>
      <c r="AV194" s="62">
        <f t="shared" si="91"/>
        <v>-563.94229756958248</v>
      </c>
      <c r="AW194" s="63">
        <f t="shared" si="103"/>
        <v>845.91344635437372</v>
      </c>
      <c r="AX194" s="61" t="str">
        <f t="shared" ca="1" si="92"/>
        <v>VINTO</v>
      </c>
      <c r="AY194" s="69">
        <f t="shared" ca="1" si="104"/>
        <v>10223.954332946101</v>
      </c>
      <c r="AZ194" s="51">
        <f t="shared" si="93"/>
        <v>1973.7980414935387</v>
      </c>
      <c r="BA194" s="55">
        <f t="shared" ca="1" si="94"/>
        <v>0.19688286408846728</v>
      </c>
      <c r="BB194" s="55">
        <f t="shared" ca="1" si="105"/>
        <v>33.514275704007133</v>
      </c>
      <c r="BC194" s="64">
        <f t="shared" ca="1" si="95"/>
        <v>871.15383805566989</v>
      </c>
      <c r="BE194" s="52">
        <f t="shared" ca="1" si="96"/>
        <v>1.3999999999999848</v>
      </c>
      <c r="BF194" s="52">
        <f t="shared" ca="1" si="97"/>
        <v>1.3999999999999848</v>
      </c>
      <c r="BG194" s="52">
        <f t="shared" ca="1" si="98"/>
        <v>1.3999999999999848</v>
      </c>
      <c r="BH194" s="52">
        <f t="shared" ca="1" si="99"/>
        <v>1.3999999999999848</v>
      </c>
    </row>
    <row r="195" spans="19:60">
      <c r="S195" s="68">
        <f t="shared" si="118"/>
        <v>7</v>
      </c>
      <c r="T195" s="69">
        <f t="shared" si="118"/>
        <v>2</v>
      </c>
      <c r="U195" s="70">
        <f t="shared" si="112"/>
        <v>5</v>
      </c>
      <c r="V195" s="68">
        <f t="shared" si="117"/>
        <v>2</v>
      </c>
      <c r="W195" s="70">
        <f t="shared" si="117"/>
        <v>7</v>
      </c>
      <c r="X195" s="71">
        <f t="shared" si="117"/>
        <v>0.7142857142857143</v>
      </c>
      <c r="Y195" s="71">
        <f t="shared" si="117"/>
        <v>0.5</v>
      </c>
      <c r="Z195" s="69">
        <f t="shared" si="117"/>
        <v>10000</v>
      </c>
      <c r="AA195" s="69">
        <f t="shared" ca="1" si="117"/>
        <v>10025.240391701296</v>
      </c>
      <c r="AB195" s="69">
        <f t="shared" ca="1" si="101"/>
        <v>25.240391701296176</v>
      </c>
      <c r="AC195" s="69">
        <f t="shared" ca="1" si="114"/>
        <v>94.182003679935534</v>
      </c>
      <c r="AD195" s="73">
        <f t="shared" si="107"/>
        <v>1.2999999999999847</v>
      </c>
      <c r="AE195" s="69">
        <f t="shared" si="119"/>
        <v>0.70000000000000007</v>
      </c>
      <c r="AF195" s="69">
        <f t="shared" si="119"/>
        <v>7.0000000000000009</v>
      </c>
      <c r="AG195" s="78">
        <f t="shared" si="119"/>
        <v>200</v>
      </c>
      <c r="AH195" s="60">
        <f t="shared" si="119"/>
        <v>50</v>
      </c>
      <c r="AI195" s="60">
        <f t="shared" si="119"/>
        <v>350.00000000000006</v>
      </c>
      <c r="AJ195" s="60">
        <f t="shared" si="119"/>
        <v>10350</v>
      </c>
      <c r="AK195" s="60">
        <f t="shared" si="119"/>
        <v>289.75960829870417</v>
      </c>
      <c r="AL195" s="60">
        <f t="shared" si="119"/>
        <v>5.7951921659740835</v>
      </c>
      <c r="AM195" s="60">
        <f t="shared" ca="1" si="119"/>
        <v>-126.04566705389851</v>
      </c>
      <c r="AN195" s="60">
        <f t="shared" ca="1" si="119"/>
        <v>-126.04566705389851</v>
      </c>
      <c r="AO195" s="60">
        <f t="shared" ca="1" si="119"/>
        <v>126.04566705389851</v>
      </c>
      <c r="AP195" s="63">
        <f t="shared" si="85"/>
        <v>35</v>
      </c>
      <c r="AQ195" s="62">
        <f t="shared" si="86"/>
        <v>5.9963016661339692</v>
      </c>
      <c r="AR195" s="62">
        <f t="shared" si="87"/>
        <v>299.81508330669845</v>
      </c>
      <c r="AS195" s="62">
        <f t="shared" si="88"/>
        <v>599.63016661339691</v>
      </c>
      <c r="AT195" s="62">
        <f t="shared" si="89"/>
        <v>-299.81508330669845</v>
      </c>
      <c r="AU195" s="62">
        <f t="shared" si="90"/>
        <v>1499.0754165334922</v>
      </c>
      <c r="AV195" s="62">
        <f t="shared" si="91"/>
        <v>-599.63016661339691</v>
      </c>
      <c r="AW195" s="63">
        <f t="shared" si="103"/>
        <v>899.44524992009531</v>
      </c>
      <c r="AX195" s="61" t="str">
        <f t="shared" ca="1" si="92"/>
        <v>VINTO</v>
      </c>
      <c r="AY195" s="69">
        <f t="shared" ca="1" si="104"/>
        <v>10223.954332946101</v>
      </c>
      <c r="AZ195" s="51">
        <f t="shared" si="93"/>
        <v>2098.7055831468892</v>
      </c>
      <c r="BA195" s="55">
        <f t="shared" ca="1" si="94"/>
        <v>0.20934217047644643</v>
      </c>
      <c r="BB195" s="55">
        <f t="shared" ca="1" si="105"/>
        <v>35.635154183201756</v>
      </c>
      <c r="BC195" s="64">
        <f t="shared" ca="1" si="95"/>
        <v>924.68564162139148</v>
      </c>
      <c r="BE195" s="52">
        <f t="shared" ca="1" si="96"/>
        <v>1.2999999999999847</v>
      </c>
      <c r="BF195" s="52">
        <f t="shared" ca="1" si="97"/>
        <v>1.2999999999999847</v>
      </c>
      <c r="BG195" s="52">
        <f t="shared" ca="1" si="98"/>
        <v>1.2999999999999847</v>
      </c>
      <c r="BH195" s="52">
        <f t="shared" ca="1" si="99"/>
        <v>1.2999999999999847</v>
      </c>
    </row>
    <row r="196" spans="19:60">
      <c r="S196" s="68">
        <f t="shared" si="118"/>
        <v>7</v>
      </c>
      <c r="T196" s="69">
        <f t="shared" si="118"/>
        <v>2</v>
      </c>
      <c r="U196" s="70">
        <f t="shared" si="112"/>
        <v>5</v>
      </c>
      <c r="V196" s="68">
        <f t="shared" si="117"/>
        <v>2</v>
      </c>
      <c r="W196" s="70">
        <f t="shared" si="117"/>
        <v>7</v>
      </c>
      <c r="X196" s="71">
        <f t="shared" si="117"/>
        <v>0.7142857142857143</v>
      </c>
      <c r="Y196" s="71">
        <f t="shared" si="117"/>
        <v>0.5</v>
      </c>
      <c r="Z196" s="69">
        <f t="shared" si="117"/>
        <v>10000</v>
      </c>
      <c r="AA196" s="69">
        <f t="shared" ca="1" si="117"/>
        <v>10025.240391701296</v>
      </c>
      <c r="AB196" s="69">
        <f t="shared" ca="1" si="101"/>
        <v>25.240391701296176</v>
      </c>
      <c r="AC196" s="69">
        <f t="shared" ca="1" si="114"/>
        <v>94.182003679935534</v>
      </c>
      <c r="AD196" s="73">
        <f t="shared" si="107"/>
        <v>1.1999999999999846</v>
      </c>
      <c r="AE196" s="69">
        <f t="shared" si="119"/>
        <v>0.70000000000000007</v>
      </c>
      <c r="AF196" s="69">
        <f t="shared" si="119"/>
        <v>7.0000000000000009</v>
      </c>
      <c r="AG196" s="78">
        <f t="shared" si="119"/>
        <v>200</v>
      </c>
      <c r="AH196" s="60">
        <f t="shared" si="119"/>
        <v>50</v>
      </c>
      <c r="AI196" s="60">
        <f t="shared" si="119"/>
        <v>350.00000000000006</v>
      </c>
      <c r="AJ196" s="60">
        <f t="shared" si="119"/>
        <v>10350</v>
      </c>
      <c r="AK196" s="60">
        <f t="shared" si="119"/>
        <v>289.75960829870417</v>
      </c>
      <c r="AL196" s="60">
        <f t="shared" si="119"/>
        <v>5.7951921659740835</v>
      </c>
      <c r="AM196" s="60">
        <f t="shared" ca="1" si="119"/>
        <v>-126.04566705389851</v>
      </c>
      <c r="AN196" s="60">
        <f t="shared" ca="1" si="119"/>
        <v>-126.04566705389851</v>
      </c>
      <c r="AO196" s="60">
        <f t="shared" ca="1" si="119"/>
        <v>126.04566705389851</v>
      </c>
      <c r="AP196" s="63">
        <f t="shared" si="85"/>
        <v>35</v>
      </c>
      <c r="AQ196" s="62">
        <f t="shared" si="86"/>
        <v>6.4126601383118054</v>
      </c>
      <c r="AR196" s="62">
        <f t="shared" si="87"/>
        <v>320.63300691559027</v>
      </c>
      <c r="AS196" s="62">
        <f t="shared" si="88"/>
        <v>641.26601383118054</v>
      </c>
      <c r="AT196" s="62">
        <f t="shared" si="89"/>
        <v>-320.63300691559027</v>
      </c>
      <c r="AU196" s="62">
        <f t="shared" si="90"/>
        <v>1603.1650345779512</v>
      </c>
      <c r="AV196" s="62">
        <f t="shared" si="91"/>
        <v>-641.26601383118054</v>
      </c>
      <c r="AW196" s="63">
        <f t="shared" si="103"/>
        <v>961.8990207467707</v>
      </c>
      <c r="AX196" s="61" t="str">
        <f t="shared" ca="1" si="92"/>
        <v>VINTO</v>
      </c>
      <c r="AY196" s="69">
        <f t="shared" ca="1" si="104"/>
        <v>10223.954332946101</v>
      </c>
      <c r="AZ196" s="51">
        <f t="shared" si="93"/>
        <v>2244.431048409132</v>
      </c>
      <c r="BA196" s="55">
        <f t="shared" ca="1" si="94"/>
        <v>0.22387802792908881</v>
      </c>
      <c r="BB196" s="55">
        <f t="shared" ca="1" si="105"/>
        <v>38.109512408928822</v>
      </c>
      <c r="BC196" s="64">
        <f t="shared" ca="1" si="95"/>
        <v>987.13941244806688</v>
      </c>
      <c r="BE196" s="52">
        <f t="shared" ca="1" si="96"/>
        <v>1.1999999999999846</v>
      </c>
      <c r="BF196" s="52">
        <f t="shared" ca="1" si="97"/>
        <v>1.1999999999999846</v>
      </c>
      <c r="BG196" s="52">
        <f t="shared" ca="1" si="98"/>
        <v>1.1999999999999846</v>
      </c>
      <c r="BH196" s="52">
        <f t="shared" ca="1" si="99"/>
        <v>1.1999999999999846</v>
      </c>
    </row>
    <row r="197" spans="19:60">
      <c r="S197" s="68">
        <f t="shared" si="118"/>
        <v>7</v>
      </c>
      <c r="T197" s="69">
        <f t="shared" si="118"/>
        <v>2</v>
      </c>
      <c r="U197" s="70">
        <f t="shared" si="112"/>
        <v>5</v>
      </c>
      <c r="V197" s="68">
        <f t="shared" si="117"/>
        <v>2</v>
      </c>
      <c r="W197" s="70">
        <f t="shared" si="117"/>
        <v>7</v>
      </c>
      <c r="X197" s="71">
        <f t="shared" si="117"/>
        <v>0.7142857142857143</v>
      </c>
      <c r="Y197" s="71">
        <f t="shared" si="117"/>
        <v>0.5</v>
      </c>
      <c r="Z197" s="69">
        <f t="shared" si="117"/>
        <v>10000</v>
      </c>
      <c r="AA197" s="69">
        <f t="shared" ca="1" si="117"/>
        <v>10025.240391701296</v>
      </c>
      <c r="AB197" s="69">
        <f t="shared" ca="1" si="101"/>
        <v>25.240391701296176</v>
      </c>
      <c r="AC197" s="69">
        <f t="shared" ca="1" si="114"/>
        <v>94.182003679935534</v>
      </c>
      <c r="AD197" s="73">
        <f t="shared" si="107"/>
        <v>1.0999999999999845</v>
      </c>
      <c r="AE197" s="69">
        <f t="shared" si="119"/>
        <v>0.70000000000000007</v>
      </c>
      <c r="AF197" s="69">
        <f t="shared" si="119"/>
        <v>7.0000000000000009</v>
      </c>
      <c r="AG197" s="78">
        <f t="shared" si="119"/>
        <v>200</v>
      </c>
      <c r="AH197" s="60">
        <f t="shared" si="119"/>
        <v>50</v>
      </c>
      <c r="AI197" s="60">
        <f t="shared" si="119"/>
        <v>350.00000000000006</v>
      </c>
      <c r="AJ197" s="60">
        <f t="shared" si="119"/>
        <v>10350</v>
      </c>
      <c r="AK197" s="60">
        <f t="shared" si="119"/>
        <v>289.75960829870417</v>
      </c>
      <c r="AL197" s="60">
        <f t="shared" si="119"/>
        <v>5.7951921659740835</v>
      </c>
      <c r="AM197" s="60">
        <f t="shared" ca="1" si="119"/>
        <v>-126.04566705389851</v>
      </c>
      <c r="AN197" s="60">
        <f t="shared" ca="1" si="119"/>
        <v>-126.04566705389851</v>
      </c>
      <c r="AO197" s="60">
        <f t="shared" ca="1" si="119"/>
        <v>126.04566705389851</v>
      </c>
      <c r="AP197" s="63">
        <f t="shared" si="85"/>
        <v>35</v>
      </c>
      <c r="AQ197" s="62">
        <f t="shared" si="86"/>
        <v>6.9047201508856135</v>
      </c>
      <c r="AR197" s="62">
        <f t="shared" si="87"/>
        <v>345.23600754428065</v>
      </c>
      <c r="AS197" s="62">
        <f t="shared" si="88"/>
        <v>690.47201508856131</v>
      </c>
      <c r="AT197" s="62">
        <f t="shared" si="89"/>
        <v>-345.23600754428065</v>
      </c>
      <c r="AU197" s="62">
        <f t="shared" si="90"/>
        <v>1726.1800377214033</v>
      </c>
      <c r="AV197" s="62">
        <f t="shared" si="91"/>
        <v>-690.47201508856131</v>
      </c>
      <c r="AW197" s="63">
        <f t="shared" si="103"/>
        <v>1035.7080226328421</v>
      </c>
      <c r="AX197" s="61" t="str">
        <f t="shared" ca="1" si="92"/>
        <v>VINTO</v>
      </c>
      <c r="AY197" s="69">
        <f t="shared" ca="1" si="104"/>
        <v>10223.954332946101</v>
      </c>
      <c r="AZ197" s="51">
        <f t="shared" si="93"/>
        <v>2416.6520528099645</v>
      </c>
      <c r="BA197" s="55">
        <f t="shared" ca="1" si="94"/>
        <v>0.2410567685549389</v>
      </c>
      <c r="BB197" s="55">
        <f t="shared" ca="1" si="105"/>
        <v>41.033753948424469</v>
      </c>
      <c r="BC197" s="64">
        <f t="shared" ca="1" si="95"/>
        <v>1060.9484143341383</v>
      </c>
      <c r="BE197" s="52">
        <f t="shared" ca="1" si="96"/>
        <v>1.0999999999999845</v>
      </c>
      <c r="BF197" s="52">
        <f t="shared" ca="1" si="97"/>
        <v>1.0999999999999845</v>
      </c>
      <c r="BG197" s="52">
        <f t="shared" ca="1" si="98"/>
        <v>1.0999999999999845</v>
      </c>
      <c r="BH197" s="52">
        <f t="shared" ca="1" si="99"/>
        <v>1.0999999999999845</v>
      </c>
    </row>
    <row r="198" spans="19:60">
      <c r="S198" s="68">
        <f t="shared" si="118"/>
        <v>7</v>
      </c>
      <c r="T198" s="69">
        <f t="shared" si="118"/>
        <v>2</v>
      </c>
      <c r="U198" s="70">
        <f t="shared" si="112"/>
        <v>5</v>
      </c>
      <c r="V198" s="68">
        <f t="shared" si="117"/>
        <v>2</v>
      </c>
      <c r="W198" s="70">
        <f t="shared" si="117"/>
        <v>7</v>
      </c>
      <c r="X198" s="71">
        <f t="shared" si="117"/>
        <v>0.7142857142857143</v>
      </c>
      <c r="Y198" s="71">
        <f t="shared" si="117"/>
        <v>0.5</v>
      </c>
      <c r="Z198" s="69">
        <f t="shared" si="117"/>
        <v>10000</v>
      </c>
      <c r="AA198" s="69">
        <f t="shared" ca="1" si="117"/>
        <v>10025.240391701296</v>
      </c>
      <c r="AB198" s="69">
        <f t="shared" ca="1" si="101"/>
        <v>25.240391701296176</v>
      </c>
      <c r="AC198" s="69">
        <f t="shared" ca="1" si="114"/>
        <v>94.182003679935534</v>
      </c>
      <c r="AD198" s="73">
        <f t="shared" si="107"/>
        <v>0.99999999999998457</v>
      </c>
      <c r="AE198" s="69">
        <f t="shared" si="119"/>
        <v>0.70000000000000007</v>
      </c>
      <c r="AF198" s="69">
        <f t="shared" si="119"/>
        <v>7.0000000000000009</v>
      </c>
      <c r="AG198" s="78">
        <f t="shared" si="119"/>
        <v>200</v>
      </c>
      <c r="AH198" s="60">
        <f t="shared" si="119"/>
        <v>50</v>
      </c>
      <c r="AI198" s="60">
        <f t="shared" si="119"/>
        <v>350.00000000000006</v>
      </c>
      <c r="AJ198" s="60">
        <f t="shared" si="119"/>
        <v>10350</v>
      </c>
      <c r="AK198" s="60">
        <f t="shared" si="119"/>
        <v>289.75960829870417</v>
      </c>
      <c r="AL198" s="60">
        <f t="shared" si="119"/>
        <v>5.7951921659740835</v>
      </c>
      <c r="AM198" s="60">
        <f t="shared" ca="1" si="119"/>
        <v>-126.04566705389851</v>
      </c>
      <c r="AN198" s="60">
        <f t="shared" ca="1" si="119"/>
        <v>-126.04566705389851</v>
      </c>
      <c r="AO198" s="60">
        <f t="shared" ca="1" si="119"/>
        <v>126.04566705389851</v>
      </c>
      <c r="AP198" s="63">
        <f t="shared" si="85"/>
        <v>35</v>
      </c>
      <c r="AQ198" s="62">
        <f t="shared" si="86"/>
        <v>7.495192165974184</v>
      </c>
      <c r="AR198" s="62">
        <f t="shared" si="87"/>
        <v>374.75960829870922</v>
      </c>
      <c r="AS198" s="62">
        <f t="shared" si="88"/>
        <v>749.51921659741845</v>
      </c>
      <c r="AT198" s="62">
        <f t="shared" si="89"/>
        <v>-374.75960829870922</v>
      </c>
      <c r="AU198" s="62">
        <f t="shared" si="90"/>
        <v>1873.7980414935462</v>
      </c>
      <c r="AV198" s="62">
        <f t="shared" si="91"/>
        <v>-749.51921659741845</v>
      </c>
      <c r="AW198" s="63">
        <f t="shared" si="103"/>
        <v>1124.2788248961278</v>
      </c>
      <c r="AX198" s="61" t="str">
        <f t="shared" ca="1" si="92"/>
        <v>VINTO</v>
      </c>
      <c r="AY198" s="69">
        <f t="shared" ca="1" si="104"/>
        <v>10223.954332946101</v>
      </c>
      <c r="AZ198" s="51">
        <f t="shared" si="93"/>
        <v>2623.3172580909645</v>
      </c>
      <c r="BA198" s="55">
        <f t="shared" ca="1" si="94"/>
        <v>0.26167125730595914</v>
      </c>
      <c r="BB198" s="55">
        <f t="shared" ca="1" si="105"/>
        <v>44.542843795819245</v>
      </c>
      <c r="BC198" s="64">
        <f t="shared" ca="1" si="95"/>
        <v>1149.519216597424</v>
      </c>
      <c r="BE198" s="52">
        <f t="shared" ca="1" si="96"/>
        <v>0.99999999999998457</v>
      </c>
      <c r="BF198" s="52">
        <f t="shared" ca="1" si="97"/>
        <v>0.99999999999998457</v>
      </c>
      <c r="BG198" s="52" t="str">
        <f t="shared" ca="1" si="98"/>
        <v/>
      </c>
      <c r="BH198" s="52">
        <f t="shared" ca="1" si="99"/>
        <v>0.99999999999998457</v>
      </c>
    </row>
    <row r="199" spans="19:60">
      <c r="S199" s="68">
        <f t="shared" si="118"/>
        <v>7</v>
      </c>
      <c r="T199" s="69">
        <f t="shared" si="118"/>
        <v>2</v>
      </c>
      <c r="U199" s="70">
        <f t="shared" si="112"/>
        <v>5</v>
      </c>
      <c r="V199" s="68">
        <f t="shared" si="117"/>
        <v>2</v>
      </c>
      <c r="W199" s="70">
        <f t="shared" si="117"/>
        <v>7</v>
      </c>
      <c r="X199" s="71">
        <f t="shared" si="117"/>
        <v>0.7142857142857143</v>
      </c>
      <c r="Y199" s="71">
        <f t="shared" si="117"/>
        <v>0.5</v>
      </c>
      <c r="Z199" s="69">
        <f t="shared" si="117"/>
        <v>10000</v>
      </c>
      <c r="AA199" s="69">
        <f t="shared" ca="1" si="117"/>
        <v>10025.240391701296</v>
      </c>
      <c r="AB199" s="69">
        <f t="shared" ca="1" si="101"/>
        <v>25.240391701296176</v>
      </c>
      <c r="AC199" s="69">
        <f t="shared" ca="1" si="114"/>
        <v>94.182003679935534</v>
      </c>
      <c r="AD199" s="73">
        <f t="shared" si="107"/>
        <v>0.89999999999998459</v>
      </c>
      <c r="AE199" s="69">
        <f t="shared" si="119"/>
        <v>0.70000000000000007</v>
      </c>
      <c r="AF199" s="69">
        <f t="shared" si="119"/>
        <v>7.0000000000000009</v>
      </c>
      <c r="AG199" s="78">
        <f t="shared" si="119"/>
        <v>200</v>
      </c>
      <c r="AH199" s="60">
        <f t="shared" si="119"/>
        <v>50</v>
      </c>
      <c r="AI199" s="60">
        <f t="shared" si="119"/>
        <v>350.00000000000006</v>
      </c>
      <c r="AJ199" s="60">
        <f t="shared" si="119"/>
        <v>10350</v>
      </c>
      <c r="AK199" s="60">
        <f t="shared" si="119"/>
        <v>289.75960829870417</v>
      </c>
      <c r="AL199" s="60">
        <f t="shared" si="119"/>
        <v>5.7951921659740835</v>
      </c>
      <c r="AM199" s="60">
        <f t="shared" ca="1" si="119"/>
        <v>-126.04566705389851</v>
      </c>
      <c r="AN199" s="60">
        <f t="shared" ca="1" si="119"/>
        <v>-126.04566705389851</v>
      </c>
      <c r="AO199" s="60">
        <f t="shared" ca="1" si="119"/>
        <v>126.04566705389851</v>
      </c>
      <c r="AP199" s="63">
        <f t="shared" si="85"/>
        <v>35</v>
      </c>
      <c r="AQ199" s="62">
        <f t="shared" si="86"/>
        <v>8.2168801844157713</v>
      </c>
      <c r="AR199" s="62">
        <f t="shared" si="87"/>
        <v>410.84400922078856</v>
      </c>
      <c r="AS199" s="62">
        <f t="shared" si="88"/>
        <v>821.68801844157713</v>
      </c>
      <c r="AT199" s="62">
        <f t="shared" si="89"/>
        <v>-410.84400922078856</v>
      </c>
      <c r="AU199" s="62">
        <f t="shared" si="90"/>
        <v>2054.2200461039429</v>
      </c>
      <c r="AV199" s="62">
        <f t="shared" si="91"/>
        <v>-821.68801844157713</v>
      </c>
      <c r="AW199" s="63">
        <f t="shared" si="103"/>
        <v>1232.5320276623656</v>
      </c>
      <c r="AX199" s="61" t="str">
        <f t="shared" ca="1" si="92"/>
        <v>VINTO</v>
      </c>
      <c r="AY199" s="69">
        <f t="shared" ca="1" si="104"/>
        <v>10223.954332946101</v>
      </c>
      <c r="AZ199" s="51">
        <f t="shared" si="93"/>
        <v>2875.9080645455201</v>
      </c>
      <c r="BA199" s="55">
        <f t="shared" ca="1" si="94"/>
        <v>0.28686674355720609</v>
      </c>
      <c r="BB199" s="55">
        <f t="shared" ca="1" si="105"/>
        <v>48.831731387079508</v>
      </c>
      <c r="BC199" s="64">
        <f t="shared" ca="1" si="95"/>
        <v>1257.7724193636618</v>
      </c>
      <c r="BE199" s="52">
        <f t="shared" ca="1" si="96"/>
        <v>0.89999999999998459</v>
      </c>
      <c r="BF199" s="52">
        <f t="shared" ca="1" si="97"/>
        <v>0.89999999999998459</v>
      </c>
      <c r="BG199" s="52" t="str">
        <f t="shared" ca="1" si="98"/>
        <v/>
      </c>
      <c r="BH199" s="52">
        <f t="shared" ca="1" si="99"/>
        <v>0.89999999999998459</v>
      </c>
    </row>
    <row r="200" spans="19:60">
      <c r="S200" s="68">
        <f t="shared" si="118"/>
        <v>7</v>
      </c>
      <c r="T200" s="69">
        <f t="shared" si="118"/>
        <v>2</v>
      </c>
      <c r="U200" s="70">
        <f t="shared" ref="U200:U207" si="120">ROUND((1/T200)*S200,0)+1</f>
        <v>5</v>
      </c>
      <c r="V200" s="68">
        <f t="shared" si="117"/>
        <v>2</v>
      </c>
      <c r="W200" s="70">
        <f t="shared" si="117"/>
        <v>7</v>
      </c>
      <c r="X200" s="71">
        <f t="shared" si="117"/>
        <v>0.7142857142857143</v>
      </c>
      <c r="Y200" s="71">
        <f t="shared" si="117"/>
        <v>0.5</v>
      </c>
      <c r="Z200" s="69">
        <f t="shared" si="117"/>
        <v>10000</v>
      </c>
      <c r="AA200" s="69">
        <f t="shared" ca="1" si="117"/>
        <v>10025.240391701296</v>
      </c>
      <c r="AB200" s="69">
        <f t="shared" ca="1" si="101"/>
        <v>25.240391701296176</v>
      </c>
      <c r="AC200" s="69">
        <f t="shared" ca="1" si="114"/>
        <v>94.182003679935534</v>
      </c>
      <c r="AD200" s="73">
        <f t="shared" si="107"/>
        <v>0.79999999999998461</v>
      </c>
      <c r="AE200" s="69">
        <f t="shared" si="119"/>
        <v>0.70000000000000007</v>
      </c>
      <c r="AF200" s="69">
        <f t="shared" si="119"/>
        <v>7.0000000000000009</v>
      </c>
      <c r="AG200" s="78">
        <f t="shared" si="119"/>
        <v>200</v>
      </c>
      <c r="AH200" s="60">
        <f t="shared" si="119"/>
        <v>50</v>
      </c>
      <c r="AI200" s="60">
        <f t="shared" si="119"/>
        <v>350.00000000000006</v>
      </c>
      <c r="AJ200" s="60">
        <f t="shared" si="119"/>
        <v>10350</v>
      </c>
      <c r="AK200" s="60">
        <f t="shared" si="119"/>
        <v>289.75960829870417</v>
      </c>
      <c r="AL200" s="60">
        <f t="shared" si="119"/>
        <v>5.7951921659740835</v>
      </c>
      <c r="AM200" s="60">
        <f t="shared" ca="1" si="119"/>
        <v>-126.04566705389851</v>
      </c>
      <c r="AN200" s="60">
        <f t="shared" ca="1" si="119"/>
        <v>-126.04566705389851</v>
      </c>
      <c r="AO200" s="60">
        <f t="shared" ca="1" si="119"/>
        <v>126.04566705389851</v>
      </c>
      <c r="AP200" s="63">
        <f t="shared" ref="AP200:AP207" si="121">AE200*AH200</f>
        <v>35</v>
      </c>
      <c r="AQ200" s="62">
        <f t="shared" ref="AQ200:AQ207" si="122">IF(AL200=0,1,(1+(AL200+AE200)/(AD200*(T200-1))))</f>
        <v>9.1189902074677605</v>
      </c>
      <c r="AR200" s="62">
        <f t="shared" ref="AR200:AR207" si="123">IF(AQ200&lt;=0,AH200,AQ200*AH200)</f>
        <v>455.94951037338802</v>
      </c>
      <c r="AS200" s="62">
        <f t="shared" ref="AS200:AS207" si="124">(T200*AR200)</f>
        <v>911.89902074677605</v>
      </c>
      <c r="AT200" s="62">
        <f t="shared" ref="AT200:AT207" si="125">-AR200</f>
        <v>-455.94951037338802</v>
      </c>
      <c r="AU200" s="62">
        <f t="shared" ref="AU200:AU207" si="126">(AS200+AT200)*U200</f>
        <v>2279.7475518669403</v>
      </c>
      <c r="AV200" s="62">
        <f t="shared" ref="AV200:AV207" si="127">AT200*V200</f>
        <v>-911.89902074677605</v>
      </c>
      <c r="AW200" s="63">
        <f t="shared" si="103"/>
        <v>1367.8485311201644</v>
      </c>
      <c r="AX200" s="61" t="str">
        <f t="shared" ref="AX200:AX207" ca="1" si="128">IF(AY200+AW200&gt;AJ200,"VINTO","")</f>
        <v>VINTO</v>
      </c>
      <c r="AY200" s="69">
        <f t="shared" ca="1" si="104"/>
        <v>10223.954332946101</v>
      </c>
      <c r="AZ200" s="51">
        <f t="shared" ref="AZ200:AZ207" si="129">AR200*W200</f>
        <v>3191.6465726137162</v>
      </c>
      <c r="BA200" s="55">
        <f t="shared" ref="BA200:BA207" ca="1" si="130">IFERROR(AZ200/AA200,0)</f>
        <v>0.31836110137126494</v>
      </c>
      <c r="BB200" s="55">
        <f t="shared" ca="1" si="105"/>
        <v>54.192840876154904</v>
      </c>
      <c r="BC200" s="64">
        <f t="shared" ref="BC200:BC207" ca="1" si="131">AW200+AB200</f>
        <v>1393.0889228214605</v>
      </c>
      <c r="BE200" s="52">
        <f t="shared" ref="BE200:BE207" ca="1" si="132">IF(((AR200-AC200)/AC200)&gt;=BE$4,AD200,"")</f>
        <v>0.79999999999998461</v>
      </c>
      <c r="BF200" s="52">
        <f t="shared" ref="BF200:BF207" ca="1" si="133">IF(AX200="","",AD200)</f>
        <v>0.79999999999998461</v>
      </c>
      <c r="BG200" s="52" t="str">
        <f t="shared" ref="BG200:BG207" ca="1" si="134">IF(BA200&lt;=BG$4,AD200,"")</f>
        <v/>
      </c>
      <c r="BH200" s="52">
        <f t="shared" ref="BH200:BH207" ca="1" si="135">IF(BB200&gt;=BH$4,AD200,"")</f>
        <v>0.79999999999998461</v>
      </c>
    </row>
    <row r="201" spans="19:60">
      <c r="S201" s="68">
        <f t="shared" si="118"/>
        <v>7</v>
      </c>
      <c r="T201" s="69">
        <f t="shared" si="118"/>
        <v>2</v>
      </c>
      <c r="U201" s="70">
        <f t="shared" si="120"/>
        <v>5</v>
      </c>
      <c r="V201" s="68">
        <f t="shared" ref="V201:AA207" si="136">V200</f>
        <v>2</v>
      </c>
      <c r="W201" s="70">
        <f t="shared" si="136"/>
        <v>7</v>
      </c>
      <c r="X201" s="71">
        <f t="shared" si="136"/>
        <v>0.7142857142857143</v>
      </c>
      <c r="Y201" s="71">
        <f t="shared" si="136"/>
        <v>0.5</v>
      </c>
      <c r="Z201" s="69">
        <f t="shared" si="136"/>
        <v>10000</v>
      </c>
      <c r="AA201" s="69">
        <f t="shared" ca="1" si="136"/>
        <v>10025.240391701296</v>
      </c>
      <c r="AB201" s="69">
        <f t="shared" ref="AB201:AB207" ca="1" si="137">AA201-Z201</f>
        <v>25.240391701296176</v>
      </c>
      <c r="AC201" s="69">
        <f t="shared" ref="AC201:AC207" ca="1" si="138">AC200</f>
        <v>94.182003679935534</v>
      </c>
      <c r="AD201" s="73">
        <f t="shared" si="107"/>
        <v>0.69999999999998463</v>
      </c>
      <c r="AE201" s="69">
        <f t="shared" si="119"/>
        <v>0.70000000000000007</v>
      </c>
      <c r="AF201" s="69">
        <f t="shared" si="119"/>
        <v>7.0000000000000009</v>
      </c>
      <c r="AG201" s="78">
        <f t="shared" si="119"/>
        <v>200</v>
      </c>
      <c r="AH201" s="60">
        <f t="shared" si="119"/>
        <v>50</v>
      </c>
      <c r="AI201" s="60">
        <f t="shared" si="119"/>
        <v>350.00000000000006</v>
      </c>
      <c r="AJ201" s="60">
        <f t="shared" si="119"/>
        <v>10350</v>
      </c>
      <c r="AK201" s="60">
        <f t="shared" si="119"/>
        <v>289.75960829870417</v>
      </c>
      <c r="AL201" s="60">
        <f t="shared" si="119"/>
        <v>5.7951921659740835</v>
      </c>
      <c r="AM201" s="60">
        <f t="shared" ca="1" si="119"/>
        <v>-126.04566705389851</v>
      </c>
      <c r="AN201" s="60">
        <f t="shared" ca="1" si="119"/>
        <v>-126.04566705389851</v>
      </c>
      <c r="AO201" s="60">
        <f t="shared" ca="1" si="119"/>
        <v>126.04566705389851</v>
      </c>
      <c r="AP201" s="63">
        <f t="shared" si="121"/>
        <v>35</v>
      </c>
      <c r="AQ201" s="62">
        <f t="shared" si="122"/>
        <v>10.278845951391752</v>
      </c>
      <c r="AR201" s="62">
        <f t="shared" si="123"/>
        <v>513.94229756958759</v>
      </c>
      <c r="AS201" s="62">
        <f t="shared" si="124"/>
        <v>1027.8845951391752</v>
      </c>
      <c r="AT201" s="62">
        <f t="shared" si="125"/>
        <v>-513.94229756958759</v>
      </c>
      <c r="AU201" s="62">
        <f t="shared" si="126"/>
        <v>2569.7114878479379</v>
      </c>
      <c r="AV201" s="62">
        <f t="shared" si="127"/>
        <v>-1027.8845951391752</v>
      </c>
      <c r="AW201" s="63">
        <f t="shared" ref="AW201:AW207" si="139">SUM(AU201:AV201)</f>
        <v>1541.8268927087627</v>
      </c>
      <c r="AX201" s="61" t="str">
        <f t="shared" ca="1" si="128"/>
        <v>VINTO</v>
      </c>
      <c r="AY201" s="69">
        <f t="shared" ref="AY201:AY207" ca="1" si="140">AY200</f>
        <v>10223.954332946101</v>
      </c>
      <c r="AZ201" s="51">
        <f t="shared" si="129"/>
        <v>3597.5960829871133</v>
      </c>
      <c r="BA201" s="55">
        <f t="shared" ca="1" si="130"/>
        <v>0.35885384713219798</v>
      </c>
      <c r="BB201" s="55">
        <f t="shared" ref="BB201:BB207" ca="1" si="141">IFERROR(AW201/ABS(AB201),0)</f>
        <v>61.085695933537551</v>
      </c>
      <c r="BC201" s="64">
        <f t="shared" ca="1" si="131"/>
        <v>1567.0672844100588</v>
      </c>
      <c r="BE201" s="52">
        <f t="shared" ca="1" si="132"/>
        <v>0.69999999999998463</v>
      </c>
      <c r="BF201" s="52">
        <f t="shared" ca="1" si="133"/>
        <v>0.69999999999998463</v>
      </c>
      <c r="BG201" s="52" t="str">
        <f t="shared" ca="1" si="134"/>
        <v/>
      </c>
      <c r="BH201" s="52">
        <f t="shared" ca="1" si="135"/>
        <v>0.69999999999998463</v>
      </c>
    </row>
    <row r="202" spans="19:60">
      <c r="S202" s="68">
        <f t="shared" ref="S202:T207" si="142">S201</f>
        <v>7</v>
      </c>
      <c r="T202" s="69">
        <f t="shared" si="142"/>
        <v>2</v>
      </c>
      <c r="U202" s="70">
        <f t="shared" si="120"/>
        <v>5</v>
      </c>
      <c r="V202" s="68">
        <f t="shared" si="136"/>
        <v>2</v>
      </c>
      <c r="W202" s="70">
        <f t="shared" si="136"/>
        <v>7</v>
      </c>
      <c r="X202" s="71">
        <f t="shared" si="136"/>
        <v>0.7142857142857143</v>
      </c>
      <c r="Y202" s="71">
        <f t="shared" si="136"/>
        <v>0.5</v>
      </c>
      <c r="Z202" s="69">
        <f t="shared" si="136"/>
        <v>10000</v>
      </c>
      <c r="AA202" s="69">
        <f t="shared" ca="1" si="136"/>
        <v>10025.240391701296</v>
      </c>
      <c r="AB202" s="69">
        <f t="shared" ca="1" si="137"/>
        <v>25.240391701296176</v>
      </c>
      <c r="AC202" s="69">
        <f t="shared" ca="1" si="138"/>
        <v>94.182003679935534</v>
      </c>
      <c r="AD202" s="73">
        <f t="shared" ref="AD202:AD207" si="143">AD201-0.1</f>
        <v>0.59999999999998466</v>
      </c>
      <c r="AE202" s="69">
        <f t="shared" ref="AE202:AO207" si="144">AE201</f>
        <v>0.70000000000000007</v>
      </c>
      <c r="AF202" s="69">
        <f t="shared" si="144"/>
        <v>7.0000000000000009</v>
      </c>
      <c r="AG202" s="78">
        <f t="shared" si="144"/>
        <v>200</v>
      </c>
      <c r="AH202" s="60">
        <f t="shared" si="144"/>
        <v>50</v>
      </c>
      <c r="AI202" s="60">
        <f t="shared" si="144"/>
        <v>350.00000000000006</v>
      </c>
      <c r="AJ202" s="60">
        <f t="shared" si="144"/>
        <v>10350</v>
      </c>
      <c r="AK202" s="60">
        <f t="shared" si="144"/>
        <v>289.75960829870417</v>
      </c>
      <c r="AL202" s="60">
        <f t="shared" si="144"/>
        <v>5.7951921659740835</v>
      </c>
      <c r="AM202" s="60">
        <f t="shared" ca="1" si="144"/>
        <v>-126.04566705389851</v>
      </c>
      <c r="AN202" s="60">
        <f t="shared" ca="1" si="144"/>
        <v>-126.04566705389851</v>
      </c>
      <c r="AO202" s="60">
        <f t="shared" ca="1" si="144"/>
        <v>126.04566705389851</v>
      </c>
      <c r="AP202" s="63">
        <f t="shared" si="121"/>
        <v>35</v>
      </c>
      <c r="AQ202" s="62">
        <f t="shared" si="122"/>
        <v>11.825320276623749</v>
      </c>
      <c r="AR202" s="62">
        <f t="shared" si="123"/>
        <v>591.26601383118748</v>
      </c>
      <c r="AS202" s="62">
        <f t="shared" si="124"/>
        <v>1182.532027662375</v>
      </c>
      <c r="AT202" s="62">
        <f t="shared" si="125"/>
        <v>-591.26601383118748</v>
      </c>
      <c r="AU202" s="62">
        <f t="shared" si="126"/>
        <v>2956.3300691559375</v>
      </c>
      <c r="AV202" s="62">
        <f t="shared" si="127"/>
        <v>-1182.532027662375</v>
      </c>
      <c r="AW202" s="63">
        <f t="shared" si="139"/>
        <v>1773.7980414935626</v>
      </c>
      <c r="AX202" s="61" t="str">
        <f t="shared" ca="1" si="128"/>
        <v>VINTO</v>
      </c>
      <c r="AY202" s="69">
        <f t="shared" ca="1" si="140"/>
        <v>10223.954332946101</v>
      </c>
      <c r="AZ202" s="51">
        <f t="shared" si="129"/>
        <v>4138.8620968183122</v>
      </c>
      <c r="BA202" s="55">
        <f t="shared" ca="1" si="130"/>
        <v>0.41284417481344227</v>
      </c>
      <c r="BB202" s="55">
        <f t="shared" ca="1" si="141"/>
        <v>70.276169343381156</v>
      </c>
      <c r="BC202" s="64">
        <f t="shared" ca="1" si="131"/>
        <v>1799.0384331948587</v>
      </c>
      <c r="BE202" s="52">
        <f t="shared" ca="1" si="132"/>
        <v>0.59999999999998466</v>
      </c>
      <c r="BF202" s="52">
        <f t="shared" ca="1" si="133"/>
        <v>0.59999999999998466</v>
      </c>
      <c r="BG202" s="52" t="str">
        <f t="shared" ca="1" si="134"/>
        <v/>
      </c>
      <c r="BH202" s="52">
        <f t="shared" ca="1" si="135"/>
        <v>0.59999999999998466</v>
      </c>
    </row>
    <row r="203" spans="19:60">
      <c r="S203" s="68">
        <f t="shared" si="142"/>
        <v>7</v>
      </c>
      <c r="T203" s="69">
        <f t="shared" si="142"/>
        <v>2</v>
      </c>
      <c r="U203" s="70">
        <f t="shared" si="120"/>
        <v>5</v>
      </c>
      <c r="V203" s="68">
        <f t="shared" si="136"/>
        <v>2</v>
      </c>
      <c r="W203" s="70">
        <f t="shared" si="136"/>
        <v>7</v>
      </c>
      <c r="X203" s="71">
        <f t="shared" si="136"/>
        <v>0.7142857142857143</v>
      </c>
      <c r="Y203" s="71">
        <f t="shared" si="136"/>
        <v>0.5</v>
      </c>
      <c r="Z203" s="69">
        <f t="shared" si="136"/>
        <v>10000</v>
      </c>
      <c r="AA203" s="69">
        <f t="shared" ca="1" si="136"/>
        <v>10025.240391701296</v>
      </c>
      <c r="AB203" s="69">
        <f t="shared" ca="1" si="137"/>
        <v>25.240391701296176</v>
      </c>
      <c r="AC203" s="69">
        <f t="shared" ca="1" si="138"/>
        <v>94.182003679935534</v>
      </c>
      <c r="AD203" s="73">
        <f t="shared" si="143"/>
        <v>0.49999999999998468</v>
      </c>
      <c r="AE203" s="69">
        <f t="shared" si="144"/>
        <v>0.70000000000000007</v>
      </c>
      <c r="AF203" s="69">
        <f t="shared" si="144"/>
        <v>7.0000000000000009</v>
      </c>
      <c r="AG203" s="78">
        <f t="shared" si="144"/>
        <v>200</v>
      </c>
      <c r="AH203" s="60">
        <f t="shared" si="144"/>
        <v>50</v>
      </c>
      <c r="AI203" s="60">
        <f t="shared" si="144"/>
        <v>350.00000000000006</v>
      </c>
      <c r="AJ203" s="60">
        <f t="shared" si="144"/>
        <v>10350</v>
      </c>
      <c r="AK203" s="60">
        <f t="shared" si="144"/>
        <v>289.75960829870417</v>
      </c>
      <c r="AL203" s="60">
        <f t="shared" si="144"/>
        <v>5.7951921659740835</v>
      </c>
      <c r="AM203" s="60">
        <f t="shared" ca="1" si="144"/>
        <v>-126.04566705389851</v>
      </c>
      <c r="AN203" s="60">
        <f t="shared" ca="1" si="144"/>
        <v>-126.04566705389851</v>
      </c>
      <c r="AO203" s="60">
        <f t="shared" ca="1" si="144"/>
        <v>126.04566705389851</v>
      </c>
      <c r="AP203" s="63">
        <f t="shared" si="121"/>
        <v>35</v>
      </c>
      <c r="AQ203" s="62">
        <f t="shared" si="122"/>
        <v>13.990384331948565</v>
      </c>
      <c r="AR203" s="62">
        <f t="shared" si="123"/>
        <v>699.51921659742823</v>
      </c>
      <c r="AS203" s="62">
        <f t="shared" si="124"/>
        <v>1399.0384331948565</v>
      </c>
      <c r="AT203" s="62">
        <f t="shared" si="125"/>
        <v>-699.51921659742823</v>
      </c>
      <c r="AU203" s="62">
        <f t="shared" si="126"/>
        <v>3497.596082987141</v>
      </c>
      <c r="AV203" s="62">
        <f t="shared" si="127"/>
        <v>-1399.0384331948565</v>
      </c>
      <c r="AW203" s="63">
        <f t="shared" si="139"/>
        <v>2098.5576497922848</v>
      </c>
      <c r="AX203" s="61" t="str">
        <f t="shared" ca="1" si="128"/>
        <v>VINTO</v>
      </c>
      <c r="AY203" s="69">
        <f t="shared" ca="1" si="140"/>
        <v>10223.954332946101</v>
      </c>
      <c r="AZ203" s="51">
        <f t="shared" si="129"/>
        <v>4896.6345161819972</v>
      </c>
      <c r="BA203" s="55">
        <f t="shared" ca="1" si="130"/>
        <v>0.48843063356718491</v>
      </c>
      <c r="BB203" s="55">
        <f t="shared" ca="1" si="141"/>
        <v>83.142832117162314</v>
      </c>
      <c r="BC203" s="64">
        <f t="shared" ca="1" si="131"/>
        <v>2123.798041493581</v>
      </c>
      <c r="BE203" s="52">
        <f t="shared" ca="1" si="132"/>
        <v>0.49999999999998468</v>
      </c>
      <c r="BF203" s="52">
        <f t="shared" ca="1" si="133"/>
        <v>0.49999999999998468</v>
      </c>
      <c r="BG203" s="52" t="str">
        <f t="shared" ca="1" si="134"/>
        <v/>
      </c>
      <c r="BH203" s="52">
        <f t="shared" ca="1" si="135"/>
        <v>0.49999999999998468</v>
      </c>
    </row>
    <row r="204" spans="19:60">
      <c r="S204" s="68">
        <f t="shared" si="142"/>
        <v>7</v>
      </c>
      <c r="T204" s="69">
        <f t="shared" si="142"/>
        <v>2</v>
      </c>
      <c r="U204" s="70">
        <f t="shared" si="120"/>
        <v>5</v>
      </c>
      <c r="V204" s="68">
        <f t="shared" si="136"/>
        <v>2</v>
      </c>
      <c r="W204" s="70">
        <f t="shared" si="136"/>
        <v>7</v>
      </c>
      <c r="X204" s="71">
        <f t="shared" si="136"/>
        <v>0.7142857142857143</v>
      </c>
      <c r="Y204" s="71">
        <f t="shared" si="136"/>
        <v>0.5</v>
      </c>
      <c r="Z204" s="69">
        <f t="shared" si="136"/>
        <v>10000</v>
      </c>
      <c r="AA204" s="69">
        <f t="shared" ca="1" si="136"/>
        <v>10025.240391701296</v>
      </c>
      <c r="AB204" s="69">
        <f t="shared" ca="1" si="137"/>
        <v>25.240391701296176</v>
      </c>
      <c r="AC204" s="69">
        <f t="shared" ca="1" si="138"/>
        <v>94.182003679935534</v>
      </c>
      <c r="AD204" s="73">
        <f t="shared" si="143"/>
        <v>0.3999999999999847</v>
      </c>
      <c r="AE204" s="69">
        <f t="shared" si="144"/>
        <v>0.70000000000000007</v>
      </c>
      <c r="AF204" s="69">
        <f t="shared" si="144"/>
        <v>7.0000000000000009</v>
      </c>
      <c r="AG204" s="78">
        <f t="shared" si="144"/>
        <v>200</v>
      </c>
      <c r="AH204" s="60">
        <f t="shared" si="144"/>
        <v>50</v>
      </c>
      <c r="AI204" s="60">
        <f t="shared" si="144"/>
        <v>350.00000000000006</v>
      </c>
      <c r="AJ204" s="60">
        <f t="shared" si="144"/>
        <v>10350</v>
      </c>
      <c r="AK204" s="60">
        <f t="shared" si="144"/>
        <v>289.75960829870417</v>
      </c>
      <c r="AL204" s="60">
        <f t="shared" si="144"/>
        <v>5.7951921659740835</v>
      </c>
      <c r="AM204" s="60">
        <f t="shared" ca="1" si="144"/>
        <v>-126.04566705389851</v>
      </c>
      <c r="AN204" s="60">
        <f t="shared" ca="1" si="144"/>
        <v>-126.04566705389851</v>
      </c>
      <c r="AO204" s="60">
        <f t="shared" ca="1" si="144"/>
        <v>126.04566705389851</v>
      </c>
      <c r="AP204" s="63">
        <f t="shared" si="121"/>
        <v>35</v>
      </c>
      <c r="AQ204" s="62">
        <f t="shared" si="122"/>
        <v>17.23798041493583</v>
      </c>
      <c r="AR204" s="62">
        <f t="shared" si="123"/>
        <v>861.89902074679151</v>
      </c>
      <c r="AS204" s="62">
        <f t="shared" si="124"/>
        <v>1723.798041493583</v>
      </c>
      <c r="AT204" s="62">
        <f t="shared" si="125"/>
        <v>-861.89902074679151</v>
      </c>
      <c r="AU204" s="62">
        <f t="shared" si="126"/>
        <v>4309.4951037339579</v>
      </c>
      <c r="AV204" s="62">
        <f t="shared" si="127"/>
        <v>-1723.798041493583</v>
      </c>
      <c r="AW204" s="63">
        <f t="shared" si="139"/>
        <v>2585.6970622403751</v>
      </c>
      <c r="AX204" s="61" t="str">
        <f t="shared" ca="1" si="128"/>
        <v>VINTO</v>
      </c>
      <c r="AY204" s="69">
        <f t="shared" ca="1" si="140"/>
        <v>10223.954332946101</v>
      </c>
      <c r="AZ204" s="51">
        <f t="shared" si="129"/>
        <v>6033.2931452275407</v>
      </c>
      <c r="BA204" s="55">
        <f t="shared" ca="1" si="130"/>
        <v>0.60181032169780047</v>
      </c>
      <c r="BB204" s="55">
        <f t="shared" ca="1" si="141"/>
        <v>102.44282627783431</v>
      </c>
      <c r="BC204" s="64">
        <f t="shared" ca="1" si="131"/>
        <v>2610.9374539416713</v>
      </c>
      <c r="BE204" s="52">
        <f t="shared" ca="1" si="132"/>
        <v>0.3999999999999847</v>
      </c>
      <c r="BF204" s="52">
        <f t="shared" ca="1" si="133"/>
        <v>0.3999999999999847</v>
      </c>
      <c r="BG204" s="52" t="str">
        <f t="shared" ca="1" si="134"/>
        <v/>
      </c>
      <c r="BH204" s="52">
        <f t="shared" ca="1" si="135"/>
        <v>0.3999999999999847</v>
      </c>
    </row>
    <row r="205" spans="19:60">
      <c r="S205" s="68">
        <f t="shared" si="142"/>
        <v>7</v>
      </c>
      <c r="T205" s="69">
        <f t="shared" si="142"/>
        <v>2</v>
      </c>
      <c r="U205" s="70">
        <f t="shared" si="120"/>
        <v>5</v>
      </c>
      <c r="V205" s="68">
        <f t="shared" si="136"/>
        <v>2</v>
      </c>
      <c r="W205" s="70">
        <f t="shared" si="136"/>
        <v>7</v>
      </c>
      <c r="X205" s="71">
        <f t="shared" si="136"/>
        <v>0.7142857142857143</v>
      </c>
      <c r="Y205" s="71">
        <f t="shared" si="136"/>
        <v>0.5</v>
      </c>
      <c r="Z205" s="69">
        <f t="shared" si="136"/>
        <v>10000</v>
      </c>
      <c r="AA205" s="69">
        <f t="shared" ca="1" si="136"/>
        <v>10025.240391701296</v>
      </c>
      <c r="AB205" s="69">
        <f t="shared" ca="1" si="137"/>
        <v>25.240391701296176</v>
      </c>
      <c r="AC205" s="69">
        <f t="shared" ca="1" si="138"/>
        <v>94.182003679935534</v>
      </c>
      <c r="AD205" s="73">
        <f t="shared" si="143"/>
        <v>0.29999999999998472</v>
      </c>
      <c r="AE205" s="69">
        <f t="shared" si="144"/>
        <v>0.70000000000000007</v>
      </c>
      <c r="AF205" s="69">
        <f t="shared" si="144"/>
        <v>7.0000000000000009</v>
      </c>
      <c r="AG205" s="78">
        <f t="shared" si="144"/>
        <v>200</v>
      </c>
      <c r="AH205" s="60">
        <f t="shared" si="144"/>
        <v>50</v>
      </c>
      <c r="AI205" s="60">
        <f t="shared" si="144"/>
        <v>350.00000000000006</v>
      </c>
      <c r="AJ205" s="60">
        <f t="shared" si="144"/>
        <v>10350</v>
      </c>
      <c r="AK205" s="60">
        <f t="shared" si="144"/>
        <v>289.75960829870417</v>
      </c>
      <c r="AL205" s="60">
        <f t="shared" si="144"/>
        <v>5.7951921659740835</v>
      </c>
      <c r="AM205" s="60">
        <f t="shared" ca="1" si="144"/>
        <v>-126.04566705389851</v>
      </c>
      <c r="AN205" s="60">
        <f t="shared" ca="1" si="144"/>
        <v>-126.04566705389851</v>
      </c>
      <c r="AO205" s="60">
        <f t="shared" ca="1" si="144"/>
        <v>126.04566705389851</v>
      </c>
      <c r="AP205" s="63">
        <f t="shared" si="121"/>
        <v>35</v>
      </c>
      <c r="AQ205" s="62">
        <f t="shared" si="122"/>
        <v>22.650640553248049</v>
      </c>
      <c r="AR205" s="62">
        <f t="shared" si="123"/>
        <v>1132.5320276624025</v>
      </c>
      <c r="AS205" s="62">
        <f t="shared" si="124"/>
        <v>2265.0640553248049</v>
      </c>
      <c r="AT205" s="62">
        <f t="shared" si="125"/>
        <v>-1132.5320276624025</v>
      </c>
      <c r="AU205" s="62">
        <f t="shared" si="126"/>
        <v>5662.6601383120124</v>
      </c>
      <c r="AV205" s="62">
        <f t="shared" si="127"/>
        <v>-2265.0640553248049</v>
      </c>
      <c r="AW205" s="63">
        <f t="shared" si="139"/>
        <v>3397.5960829872074</v>
      </c>
      <c r="AX205" s="61" t="str">
        <f t="shared" ca="1" si="128"/>
        <v>VINTO</v>
      </c>
      <c r="AY205" s="69">
        <f t="shared" ca="1" si="140"/>
        <v>10223.954332946101</v>
      </c>
      <c r="AZ205" s="51">
        <f t="shared" si="129"/>
        <v>7927.7241936368173</v>
      </c>
      <c r="BA205" s="55">
        <f t="shared" ca="1" si="130"/>
        <v>0.79077646858216355</v>
      </c>
      <c r="BB205" s="55">
        <f t="shared" ca="1" si="141"/>
        <v>134.60948321228827</v>
      </c>
      <c r="BC205" s="64">
        <f t="shared" ca="1" si="131"/>
        <v>3422.8364746885036</v>
      </c>
      <c r="BE205" s="52">
        <f t="shared" ca="1" si="132"/>
        <v>0.29999999999998472</v>
      </c>
      <c r="BF205" s="52">
        <f t="shared" ca="1" si="133"/>
        <v>0.29999999999998472</v>
      </c>
      <c r="BG205" s="52" t="str">
        <f t="shared" ca="1" si="134"/>
        <v/>
      </c>
      <c r="BH205" s="52">
        <f t="shared" ca="1" si="135"/>
        <v>0.29999999999998472</v>
      </c>
    </row>
    <row r="206" spans="19:60">
      <c r="S206" s="68">
        <f t="shared" si="142"/>
        <v>7</v>
      </c>
      <c r="T206" s="69">
        <f t="shared" si="142"/>
        <v>2</v>
      </c>
      <c r="U206" s="70">
        <f t="shared" si="120"/>
        <v>5</v>
      </c>
      <c r="V206" s="68">
        <f t="shared" si="136"/>
        <v>2</v>
      </c>
      <c r="W206" s="70">
        <f t="shared" si="136"/>
        <v>7</v>
      </c>
      <c r="X206" s="71">
        <f t="shared" si="136"/>
        <v>0.7142857142857143</v>
      </c>
      <c r="Y206" s="71">
        <f t="shared" si="136"/>
        <v>0.5</v>
      </c>
      <c r="Z206" s="69">
        <f t="shared" si="136"/>
        <v>10000</v>
      </c>
      <c r="AA206" s="69">
        <f t="shared" ca="1" si="136"/>
        <v>10025.240391701296</v>
      </c>
      <c r="AB206" s="69">
        <f t="shared" ca="1" si="137"/>
        <v>25.240391701296176</v>
      </c>
      <c r="AC206" s="69">
        <f t="shared" ca="1" si="138"/>
        <v>94.182003679935534</v>
      </c>
      <c r="AD206" s="73">
        <f t="shared" si="143"/>
        <v>0.19999999999998472</v>
      </c>
      <c r="AE206" s="69">
        <f t="shared" si="144"/>
        <v>0.70000000000000007</v>
      </c>
      <c r="AF206" s="69">
        <f t="shared" si="144"/>
        <v>7.0000000000000009</v>
      </c>
      <c r="AG206" s="78">
        <f t="shared" si="144"/>
        <v>200</v>
      </c>
      <c r="AH206" s="60">
        <f t="shared" si="144"/>
        <v>50</v>
      </c>
      <c r="AI206" s="60">
        <f t="shared" si="144"/>
        <v>350.00000000000006</v>
      </c>
      <c r="AJ206" s="60">
        <f t="shared" si="144"/>
        <v>10350</v>
      </c>
      <c r="AK206" s="60">
        <f t="shared" si="144"/>
        <v>289.75960829870417</v>
      </c>
      <c r="AL206" s="60">
        <f t="shared" si="144"/>
        <v>5.7951921659740835</v>
      </c>
      <c r="AM206" s="60">
        <f t="shared" ca="1" si="144"/>
        <v>-126.04566705389851</v>
      </c>
      <c r="AN206" s="60">
        <f t="shared" ca="1" si="144"/>
        <v>-126.04566705389851</v>
      </c>
      <c r="AO206" s="60">
        <f t="shared" ca="1" si="144"/>
        <v>126.04566705389851</v>
      </c>
      <c r="AP206" s="63">
        <f t="shared" si="121"/>
        <v>35</v>
      </c>
      <c r="AQ206" s="62">
        <f t="shared" si="122"/>
        <v>33.475960829872896</v>
      </c>
      <c r="AR206" s="62">
        <f t="shared" si="123"/>
        <v>1673.7980414936449</v>
      </c>
      <c r="AS206" s="62">
        <f t="shared" si="124"/>
        <v>3347.5960829872897</v>
      </c>
      <c r="AT206" s="62">
        <f t="shared" si="125"/>
        <v>-1673.7980414936449</v>
      </c>
      <c r="AU206" s="62">
        <f t="shared" si="126"/>
        <v>8368.990207468225</v>
      </c>
      <c r="AV206" s="62">
        <f t="shared" si="127"/>
        <v>-3347.5960829872897</v>
      </c>
      <c r="AW206" s="63">
        <f t="shared" si="139"/>
        <v>5021.3941244809357</v>
      </c>
      <c r="AX206" s="61" t="str">
        <f t="shared" ca="1" si="128"/>
        <v>VINTO</v>
      </c>
      <c r="AY206" s="69">
        <f t="shared" ca="1" si="140"/>
        <v>10223.954332946101</v>
      </c>
      <c r="AZ206" s="51">
        <f t="shared" si="129"/>
        <v>11716.586290455514</v>
      </c>
      <c r="BA206" s="55">
        <f t="shared" ca="1" si="130"/>
        <v>1.168708762350904</v>
      </c>
      <c r="BB206" s="55">
        <f t="shared" ca="1" si="141"/>
        <v>198.94279708119865</v>
      </c>
      <c r="BC206" s="64">
        <f t="shared" ca="1" si="131"/>
        <v>5046.6345161822319</v>
      </c>
      <c r="BE206" s="52">
        <f t="shared" ca="1" si="132"/>
        <v>0.19999999999998472</v>
      </c>
      <c r="BF206" s="52">
        <f t="shared" ca="1" si="133"/>
        <v>0.19999999999998472</v>
      </c>
      <c r="BG206" s="52" t="str">
        <f t="shared" ca="1" si="134"/>
        <v/>
      </c>
      <c r="BH206" s="52">
        <f t="shared" ca="1" si="135"/>
        <v>0.19999999999998472</v>
      </c>
    </row>
    <row r="207" spans="19:60">
      <c r="S207" s="68">
        <f t="shared" si="142"/>
        <v>7</v>
      </c>
      <c r="T207" s="69">
        <f t="shared" si="142"/>
        <v>2</v>
      </c>
      <c r="U207" s="70">
        <f t="shared" si="120"/>
        <v>5</v>
      </c>
      <c r="V207" s="68">
        <f t="shared" si="136"/>
        <v>2</v>
      </c>
      <c r="W207" s="70">
        <f t="shared" si="136"/>
        <v>7</v>
      </c>
      <c r="X207" s="71">
        <f t="shared" si="136"/>
        <v>0.7142857142857143</v>
      </c>
      <c r="Y207" s="71">
        <f t="shared" si="136"/>
        <v>0.5</v>
      </c>
      <c r="Z207" s="69">
        <f t="shared" si="136"/>
        <v>10000</v>
      </c>
      <c r="AA207" s="69">
        <f t="shared" ca="1" si="136"/>
        <v>10025.240391701296</v>
      </c>
      <c r="AB207" s="69">
        <f t="shared" ca="1" si="137"/>
        <v>25.240391701296176</v>
      </c>
      <c r="AC207" s="69">
        <f t="shared" ca="1" si="138"/>
        <v>94.182003679935534</v>
      </c>
      <c r="AD207" s="73">
        <f t="shared" si="143"/>
        <v>9.9999999999984712E-2</v>
      </c>
      <c r="AE207" s="69">
        <f t="shared" si="144"/>
        <v>0.70000000000000007</v>
      </c>
      <c r="AF207" s="69">
        <f t="shared" si="144"/>
        <v>7.0000000000000009</v>
      </c>
      <c r="AG207" s="78">
        <f t="shared" si="144"/>
        <v>200</v>
      </c>
      <c r="AH207" s="60">
        <f t="shared" si="144"/>
        <v>50</v>
      </c>
      <c r="AI207" s="60">
        <f t="shared" si="144"/>
        <v>350.00000000000006</v>
      </c>
      <c r="AJ207" s="60">
        <f t="shared" si="144"/>
        <v>10350</v>
      </c>
      <c r="AK207" s="60">
        <f t="shared" si="144"/>
        <v>289.75960829870417</v>
      </c>
      <c r="AL207" s="60">
        <f t="shared" si="144"/>
        <v>5.7951921659740835</v>
      </c>
      <c r="AM207" s="60">
        <f t="shared" ca="1" si="144"/>
        <v>-126.04566705389851</v>
      </c>
      <c r="AN207" s="60">
        <f t="shared" ca="1" si="144"/>
        <v>-126.04566705389851</v>
      </c>
      <c r="AO207" s="60">
        <f t="shared" ca="1" si="144"/>
        <v>126.04566705389851</v>
      </c>
      <c r="AP207" s="63">
        <f t="shared" si="121"/>
        <v>35</v>
      </c>
      <c r="AQ207" s="62">
        <f t="shared" si="122"/>
        <v>65.951921659750766</v>
      </c>
      <c r="AR207" s="62">
        <f t="shared" si="123"/>
        <v>3297.5960829875385</v>
      </c>
      <c r="AS207" s="62">
        <f t="shared" si="124"/>
        <v>6595.1921659750769</v>
      </c>
      <c r="AT207" s="62">
        <f t="shared" si="125"/>
        <v>-3297.5960829875385</v>
      </c>
      <c r="AU207" s="62">
        <f t="shared" si="126"/>
        <v>16487.980414937694</v>
      </c>
      <c r="AV207" s="62">
        <f t="shared" si="127"/>
        <v>-6595.1921659750769</v>
      </c>
      <c r="AW207" s="63">
        <f t="shared" si="139"/>
        <v>9892.7882489626172</v>
      </c>
      <c r="AX207" s="61" t="str">
        <f t="shared" ca="1" si="128"/>
        <v>VINTO</v>
      </c>
      <c r="AY207" s="69">
        <f t="shared" ca="1" si="140"/>
        <v>10223.954332946101</v>
      </c>
      <c r="AZ207" s="51">
        <f t="shared" si="129"/>
        <v>23083.172580912767</v>
      </c>
      <c r="BA207" s="55">
        <f t="shared" ca="1" si="130"/>
        <v>2.3025056436572413</v>
      </c>
      <c r="BB207" s="55">
        <f t="shared" ca="1" si="141"/>
        <v>391.94273868794954</v>
      </c>
      <c r="BC207" s="64">
        <f t="shared" ca="1" si="131"/>
        <v>9918.0286406639134</v>
      </c>
      <c r="BE207" s="52">
        <f t="shared" ca="1" si="132"/>
        <v>9.9999999999984712E-2</v>
      </c>
      <c r="BF207" s="52">
        <f t="shared" ca="1" si="133"/>
        <v>9.9999999999984712E-2</v>
      </c>
      <c r="BG207" s="52" t="str">
        <f t="shared" ca="1" si="134"/>
        <v/>
      </c>
      <c r="BH207" s="52">
        <f t="shared" ca="1" si="135"/>
        <v>9.9999999999984712E-2</v>
      </c>
    </row>
    <row r="210" spans="19:60">
      <c r="S210" s="3" t="s">
        <v>126</v>
      </c>
      <c r="BE210" s="3" t="s">
        <v>125</v>
      </c>
    </row>
    <row r="211" spans="19:60">
      <c r="S211" s="80" t="s">
        <v>153</v>
      </c>
      <c r="BC211" s="4" t="s">
        <v>106</v>
      </c>
    </row>
    <row r="212" spans="19:60">
      <c r="W212" s="44"/>
      <c r="X212" s="1"/>
      <c r="BC212" s="2">
        <f ca="1">ROUND(AVERAGE(BE215:BH215),2)</f>
        <v>3.74</v>
      </c>
      <c r="BE212" s="1" t="s">
        <v>111</v>
      </c>
      <c r="BF212" s="44"/>
      <c r="BG212" s="1" t="s">
        <v>107</v>
      </c>
      <c r="BH212" s="1" t="s">
        <v>109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82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100</v>
      </c>
      <c r="BF214" s="1" t="s">
        <v>100</v>
      </c>
      <c r="BG214" s="1" t="s">
        <v>100</v>
      </c>
      <c r="BH214" s="1" t="s">
        <v>100</v>
      </c>
    </row>
    <row r="215" spans="19:60">
      <c r="S215" s="68"/>
      <c r="BE215" s="52">
        <f ca="1">MAX(BE217:BE416)</f>
        <v>4.3999999999999861</v>
      </c>
      <c r="BF215" s="52">
        <f ca="1">MAX(BF217:BF416)</f>
        <v>0</v>
      </c>
      <c r="BG215" s="52">
        <f ca="1">AVERAGE(MAX(BG217:BG416),MIN(BG217:BG416))</f>
        <v>10.549999999999992</v>
      </c>
      <c r="BH215" s="52">
        <f ca="1">MIN(BH217:BH416)</f>
        <v>0</v>
      </c>
    </row>
    <row r="216" spans="19:60" ht="75">
      <c r="S216" s="58" t="s">
        <v>127</v>
      </c>
      <c r="T216" s="58" t="s">
        <v>140</v>
      </c>
      <c r="U216" s="58" t="s">
        <v>149</v>
      </c>
      <c r="V216" s="58" t="s">
        <v>150</v>
      </c>
      <c r="W216" s="58" t="s">
        <v>151</v>
      </c>
      <c r="X216" s="58" t="s">
        <v>137</v>
      </c>
      <c r="Y216" s="58" t="s">
        <v>141</v>
      </c>
      <c r="Z216" s="58" t="s">
        <v>139</v>
      </c>
      <c r="AA216" s="58" t="s">
        <v>134</v>
      </c>
      <c r="AB216" s="58" t="s">
        <v>142</v>
      </c>
      <c r="AC216" s="58" t="s">
        <v>98</v>
      </c>
      <c r="AD216" s="58" t="s">
        <v>138</v>
      </c>
      <c r="AE216" s="59" t="s">
        <v>91</v>
      </c>
      <c r="AF216" s="59" t="s">
        <v>92</v>
      </c>
      <c r="AG216" s="59" t="s">
        <v>93</v>
      </c>
      <c r="AH216" s="58" t="s">
        <v>94</v>
      </c>
      <c r="AI216" s="59" t="s">
        <v>95</v>
      </c>
      <c r="AJ216" s="59" t="s">
        <v>96</v>
      </c>
      <c r="AK216" s="56" t="s">
        <v>12</v>
      </c>
      <c r="AL216" s="57" t="s">
        <v>99</v>
      </c>
      <c r="AM216" s="58" t="s">
        <v>128</v>
      </c>
      <c r="AN216" s="58" t="s">
        <v>129</v>
      </c>
      <c r="AO216" s="58" t="s">
        <v>130</v>
      </c>
      <c r="AP216" s="59" t="s">
        <v>97</v>
      </c>
      <c r="AQ216" s="58" t="s">
        <v>102</v>
      </c>
      <c r="AR216" s="58" t="s">
        <v>146</v>
      </c>
      <c r="AS216" s="58" t="s">
        <v>145</v>
      </c>
      <c r="AT216" s="58" t="s">
        <v>144</v>
      </c>
      <c r="AU216" s="58" t="s">
        <v>103</v>
      </c>
      <c r="AV216" s="58" t="s">
        <v>104</v>
      </c>
      <c r="AW216" s="58" t="s">
        <v>143</v>
      </c>
      <c r="AX216" s="58" t="s">
        <v>131</v>
      </c>
      <c r="AY216" s="58" t="s">
        <v>135</v>
      </c>
      <c r="AZ216" s="58" t="s">
        <v>147</v>
      </c>
      <c r="BA216" s="58" t="s">
        <v>148</v>
      </c>
      <c r="BB216" s="58" t="s">
        <v>110</v>
      </c>
      <c r="BC216" s="58" t="s">
        <v>114</v>
      </c>
      <c r="BE216" s="58" t="s">
        <v>112</v>
      </c>
      <c r="BF216" s="58" t="s">
        <v>101</v>
      </c>
      <c r="BG216" s="58" t="s">
        <v>105</v>
      </c>
      <c r="BH216" s="58" t="s">
        <v>108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10025.240391701296</v>
      </c>
      <c r="AB217" s="69">
        <f ca="1">AA217-Z217</f>
        <v>25.240391701296176</v>
      </c>
      <c r="AC217" s="69">
        <f ca="1">X$4</f>
        <v>94.182003679935534</v>
      </c>
      <c r="AD217" s="83">
        <f>AD8</f>
        <v>20</v>
      </c>
      <c r="AE217" s="69">
        <f>2/20*W217</f>
        <v>0.70000000000000007</v>
      </c>
      <c r="AF217" s="69">
        <f>J$3</f>
        <v>7.0000000000000009</v>
      </c>
      <c r="AG217" s="72">
        <f>X$3</f>
        <v>200</v>
      </c>
      <c r="AH217" s="60">
        <f>Z217/AG217</f>
        <v>50</v>
      </c>
      <c r="AI217" s="60">
        <f>AF217*AH217</f>
        <v>350.00000000000006</v>
      </c>
      <c r="AJ217" s="60">
        <f>Z217+AI217</f>
        <v>10350</v>
      </c>
      <c r="AK217" s="60">
        <f>K$3</f>
        <v>289.75960829870417</v>
      </c>
      <c r="AL217" s="60">
        <f>AK217/AH217</f>
        <v>5.7951921659740835</v>
      </c>
      <c r="AM217" s="60">
        <f ca="1">IF(AY217&gt;AJ217,"VINTO",AW217-AP217-AK217)</f>
        <v>-390.9975887136394</v>
      </c>
      <c r="AN217" s="60">
        <f t="shared" ref="AN217" ca="1" si="145">AM217</f>
        <v>-390.9975887136394</v>
      </c>
      <c r="AO217" s="60">
        <f t="shared" ref="AO217" ca="1" si="146">IFERROR(-AN217,"")</f>
        <v>390.9975887136394</v>
      </c>
      <c r="AP217" s="63">
        <f t="shared" ref="AP217:AP280" si="147">AE217*AH217</f>
        <v>35</v>
      </c>
      <c r="AQ217" s="62">
        <f t="shared" ref="AQ217:AQ280" si="148">IF(AL217=0,1,(1+(AL217+AE217)/(AD217*(T217-1))))</f>
        <v>1.3247596082987041</v>
      </c>
      <c r="AR217" s="62">
        <f t="shared" ref="AR217:AR280" si="149">IF(AQ217&lt;=0,AH217,AQ217*AH217)</f>
        <v>66.237980414935208</v>
      </c>
      <c r="AS217" s="62">
        <f t="shared" ref="AS217:AS280" si="150">(T217*AR217)</f>
        <v>132.47596082987042</v>
      </c>
      <c r="AT217" s="62">
        <f t="shared" ref="AT217:AT280" si="151">-AR217</f>
        <v>-66.237980414935208</v>
      </c>
      <c r="AU217" s="62">
        <f t="shared" ref="AU217:AU280" si="152">(AS217+AT217)*U217</f>
        <v>198.71394124480562</v>
      </c>
      <c r="AV217" s="62">
        <f t="shared" ref="AV217:AV280" si="153">AT217*V217</f>
        <v>-264.95192165974083</v>
      </c>
      <c r="AW217" s="63">
        <f t="shared" ref="AW217" si="154">SUM(AU217:AV217)</f>
        <v>-66.237980414935208</v>
      </c>
      <c r="AX217" s="61" t="str">
        <f t="shared" ref="AX217:AX280" ca="1" si="155">IF(AY217+AW217&gt;AJ217,"VINTO","")</f>
        <v/>
      </c>
      <c r="AY217" s="69">
        <f ca="1">AA217+AW217</f>
        <v>9959.0024112863612</v>
      </c>
      <c r="AZ217" s="51">
        <f t="shared" ref="AZ217:AZ280" si="156">AR217*W217</f>
        <v>463.66586290454643</v>
      </c>
      <c r="BA217" s="55">
        <f t="shared" ref="BA217:BA280" ca="1" si="157">IFERROR(AZ217/AA217,0)</f>
        <v>4.6249849857800937E-2</v>
      </c>
      <c r="BB217" s="55">
        <f ca="1">IFERROR(AW217/ABS(AB217),0)</f>
        <v>-2.6242849635147967</v>
      </c>
      <c r="BC217" s="64">
        <f t="shared" ref="BC217:BC280" ca="1" si="158">AW217+AB217</f>
        <v>-40.997588713639033</v>
      </c>
      <c r="BE217" s="52" t="str">
        <f t="shared" ref="BE217:BE280" ca="1" si="159">IF(((AR217-AC217)/AC217)&gt;=BE$4,AD217,"")</f>
        <v/>
      </c>
      <c r="BF217" s="52" t="str">
        <f t="shared" ref="BF217:BF280" ca="1" si="160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161">ROUND((1/T218)*S218,0)-1</f>
        <v>3</v>
      </c>
      <c r="V218" s="68">
        <f t="shared" ref="V218:AA233" si="162">V217</f>
        <v>4</v>
      </c>
      <c r="W218" s="70">
        <f t="shared" si="162"/>
        <v>7</v>
      </c>
      <c r="X218" s="71">
        <f t="shared" si="162"/>
        <v>0.42857142857142855</v>
      </c>
      <c r="Y218" s="71">
        <f t="shared" si="162"/>
        <v>0.5</v>
      </c>
      <c r="Z218" s="69">
        <f t="shared" si="162"/>
        <v>10000</v>
      </c>
      <c r="AA218" s="69">
        <f t="shared" ca="1" si="162"/>
        <v>10025.240391701296</v>
      </c>
      <c r="AB218" s="69">
        <f t="shared" ref="AB218:AB281" ca="1" si="163">AA218-Z218</f>
        <v>25.240391701296176</v>
      </c>
      <c r="AC218" s="69">
        <f t="shared" ref="AC218:AC249" ca="1" si="164">AC217</f>
        <v>94.182003679935534</v>
      </c>
      <c r="AD218" s="73">
        <f>AD217-0.1</f>
        <v>19.899999999999999</v>
      </c>
      <c r="AE218" s="69">
        <f>AE217</f>
        <v>0.70000000000000007</v>
      </c>
      <c r="AF218" s="69">
        <f>AF217</f>
        <v>7.0000000000000009</v>
      </c>
      <c r="AG218" s="78">
        <f>AG217</f>
        <v>200</v>
      </c>
      <c r="AH218" s="60">
        <f>AH217</f>
        <v>50</v>
      </c>
      <c r="AI218" s="60">
        <f>AI217</f>
        <v>350.00000000000006</v>
      </c>
      <c r="AJ218" s="60">
        <f t="shared" ref="AJ218:AK218" si="165">AJ217</f>
        <v>10350</v>
      </c>
      <c r="AK218" s="60">
        <f t="shared" si="165"/>
        <v>289.75960829870417</v>
      </c>
      <c r="AL218" s="60">
        <f>AL217</f>
        <v>5.7951921659740835</v>
      </c>
      <c r="AM218" s="60">
        <f t="shared" ref="AM218:AO218" ca="1" si="166">AM217</f>
        <v>-390.9975887136394</v>
      </c>
      <c r="AN218" s="60">
        <f t="shared" ca="1" si="166"/>
        <v>-390.9975887136394</v>
      </c>
      <c r="AO218" s="60">
        <f t="shared" ca="1" si="166"/>
        <v>390.9975887136394</v>
      </c>
      <c r="AP218" s="63">
        <f t="shared" si="147"/>
        <v>35</v>
      </c>
      <c r="AQ218" s="62">
        <f t="shared" si="148"/>
        <v>1.3263915661293511</v>
      </c>
      <c r="AR218" s="62">
        <f t="shared" si="149"/>
        <v>66.319578306467548</v>
      </c>
      <c r="AS218" s="62">
        <f t="shared" si="150"/>
        <v>132.6391566129351</v>
      </c>
      <c r="AT218" s="62">
        <f t="shared" si="151"/>
        <v>-66.319578306467548</v>
      </c>
      <c r="AU218" s="62">
        <f t="shared" si="152"/>
        <v>198.95873491940264</v>
      </c>
      <c r="AV218" s="62">
        <f t="shared" si="153"/>
        <v>-265.27831322587019</v>
      </c>
      <c r="AW218" s="63">
        <f t="shared" ref="AW218:AW281" si="167">SUM(AU218:AV218)</f>
        <v>-66.319578306467548</v>
      </c>
      <c r="AX218" s="61" t="str">
        <f t="shared" ca="1" si="155"/>
        <v/>
      </c>
      <c r="AY218" s="69">
        <f t="shared" ref="AY218:AY281" ca="1" si="168">AY217</f>
        <v>9959.0024112863612</v>
      </c>
      <c r="AZ218" s="51">
        <f t="shared" si="156"/>
        <v>464.23704814527287</v>
      </c>
      <c r="BA218" s="55">
        <f t="shared" ca="1" si="157"/>
        <v>4.6306824575454521E-2</v>
      </c>
      <c r="BB218" s="55">
        <f t="shared" ref="BB218:BB281" ca="1" si="169">IFERROR(AW218/ABS(AB218),0)</f>
        <v>-2.6275177933574549</v>
      </c>
      <c r="BC218" s="64">
        <f t="shared" ca="1" si="158"/>
        <v>-41.079186605171373</v>
      </c>
      <c r="BE218" s="52" t="str">
        <f t="shared" ca="1" si="159"/>
        <v/>
      </c>
      <c r="BF218" s="52" t="str">
        <f t="shared" ca="1" si="160"/>
        <v/>
      </c>
      <c r="BG218" s="52">
        <f t="shared" ref="BG218:BG281" ca="1" si="170">IF(BA218&lt;=BG$213,AD218,"")</f>
        <v>19.899999999999999</v>
      </c>
      <c r="BH218" s="52" t="str">
        <f t="shared" ref="BH218:BH281" ca="1" si="171">IF(BB218&gt;=BH$213,AD218,"")</f>
        <v/>
      </c>
    </row>
    <row r="219" spans="19:60">
      <c r="S219" s="68">
        <f t="shared" ref="S219:T234" si="172">S218</f>
        <v>7</v>
      </c>
      <c r="T219" s="69">
        <f t="shared" si="172"/>
        <v>2</v>
      </c>
      <c r="U219" s="70">
        <f t="shared" si="161"/>
        <v>3</v>
      </c>
      <c r="V219" s="68">
        <f t="shared" si="162"/>
        <v>4</v>
      </c>
      <c r="W219" s="70">
        <f t="shared" si="162"/>
        <v>7</v>
      </c>
      <c r="X219" s="71">
        <f t="shared" si="162"/>
        <v>0.42857142857142855</v>
      </c>
      <c r="Y219" s="71">
        <f t="shared" si="162"/>
        <v>0.5</v>
      </c>
      <c r="Z219" s="69">
        <f t="shared" si="162"/>
        <v>10000</v>
      </c>
      <c r="AA219" s="69">
        <f t="shared" ca="1" si="162"/>
        <v>10025.240391701296</v>
      </c>
      <c r="AB219" s="69">
        <f t="shared" ca="1" si="163"/>
        <v>25.240391701296176</v>
      </c>
      <c r="AC219" s="69">
        <f t="shared" ca="1" si="164"/>
        <v>94.182003679935534</v>
      </c>
      <c r="AD219" s="73">
        <f t="shared" ref="AD219:AD282" si="173">AD218-0.1</f>
        <v>19.799999999999997</v>
      </c>
      <c r="AE219" s="69">
        <f t="shared" ref="AE219:AO234" si="174">AE218</f>
        <v>0.70000000000000007</v>
      </c>
      <c r="AF219" s="69">
        <f t="shared" si="174"/>
        <v>7.0000000000000009</v>
      </c>
      <c r="AG219" s="78">
        <f t="shared" si="174"/>
        <v>200</v>
      </c>
      <c r="AH219" s="60">
        <f t="shared" si="174"/>
        <v>50</v>
      </c>
      <c r="AI219" s="60">
        <f t="shared" si="174"/>
        <v>350.00000000000006</v>
      </c>
      <c r="AJ219" s="60">
        <f t="shared" si="174"/>
        <v>10350</v>
      </c>
      <c r="AK219" s="60">
        <f t="shared" si="174"/>
        <v>289.75960829870417</v>
      </c>
      <c r="AL219" s="60">
        <f t="shared" si="174"/>
        <v>5.7951921659740835</v>
      </c>
      <c r="AM219" s="60">
        <f t="shared" ca="1" si="174"/>
        <v>-390.9975887136394</v>
      </c>
      <c r="AN219" s="60">
        <f t="shared" ca="1" si="174"/>
        <v>-390.9975887136394</v>
      </c>
      <c r="AO219" s="60">
        <f t="shared" ca="1" si="174"/>
        <v>390.9975887136394</v>
      </c>
      <c r="AP219" s="63">
        <f t="shared" si="147"/>
        <v>35</v>
      </c>
      <c r="AQ219" s="62">
        <f t="shared" si="148"/>
        <v>1.3280400083825294</v>
      </c>
      <c r="AR219" s="62">
        <f t="shared" si="149"/>
        <v>66.402000419126466</v>
      </c>
      <c r="AS219" s="62">
        <f t="shared" si="150"/>
        <v>132.80400083825293</v>
      </c>
      <c r="AT219" s="62">
        <f t="shared" si="151"/>
        <v>-66.402000419126466</v>
      </c>
      <c r="AU219" s="62">
        <f t="shared" si="152"/>
        <v>199.2060012573794</v>
      </c>
      <c r="AV219" s="62">
        <f t="shared" si="153"/>
        <v>-265.60800167650586</v>
      </c>
      <c r="AW219" s="63">
        <f t="shared" si="167"/>
        <v>-66.402000419126466</v>
      </c>
      <c r="AX219" s="61" t="str">
        <f t="shared" ca="1" si="155"/>
        <v/>
      </c>
      <c r="AY219" s="69">
        <f t="shared" ca="1" si="168"/>
        <v>9959.0024112863612</v>
      </c>
      <c r="AZ219" s="51">
        <f t="shared" si="156"/>
        <v>464.81400293388526</v>
      </c>
      <c r="BA219" s="55">
        <f t="shared" ca="1" si="157"/>
        <v>4.6364374795306605E-2</v>
      </c>
      <c r="BB219" s="55">
        <f t="shared" ca="1" si="169"/>
        <v>-2.6307832780470086</v>
      </c>
      <c r="BC219" s="64">
        <f t="shared" ca="1" si="158"/>
        <v>-41.161608717830291</v>
      </c>
      <c r="BE219" s="52" t="str">
        <f t="shared" ca="1" si="159"/>
        <v/>
      </c>
      <c r="BF219" s="52" t="str">
        <f t="shared" ca="1" si="160"/>
        <v/>
      </c>
      <c r="BG219" s="52">
        <f t="shared" ca="1" si="170"/>
        <v>19.799999999999997</v>
      </c>
      <c r="BH219" s="52" t="str">
        <f t="shared" ca="1" si="171"/>
        <v/>
      </c>
    </row>
    <row r="220" spans="19:60">
      <c r="S220" s="68">
        <f t="shared" si="172"/>
        <v>7</v>
      </c>
      <c r="T220" s="69">
        <f t="shared" si="172"/>
        <v>2</v>
      </c>
      <c r="U220" s="70">
        <f t="shared" si="161"/>
        <v>3</v>
      </c>
      <c r="V220" s="68">
        <f t="shared" si="162"/>
        <v>4</v>
      </c>
      <c r="W220" s="70">
        <f t="shared" si="162"/>
        <v>7</v>
      </c>
      <c r="X220" s="71">
        <f t="shared" si="162"/>
        <v>0.42857142857142855</v>
      </c>
      <c r="Y220" s="71">
        <f t="shared" si="162"/>
        <v>0.5</v>
      </c>
      <c r="Z220" s="69">
        <f t="shared" si="162"/>
        <v>10000</v>
      </c>
      <c r="AA220" s="69">
        <f t="shared" ca="1" si="162"/>
        <v>10025.240391701296</v>
      </c>
      <c r="AB220" s="69">
        <f t="shared" ca="1" si="163"/>
        <v>25.240391701296176</v>
      </c>
      <c r="AC220" s="69">
        <f t="shared" ca="1" si="164"/>
        <v>94.182003679935534</v>
      </c>
      <c r="AD220" s="73">
        <f t="shared" si="173"/>
        <v>19.699999999999996</v>
      </c>
      <c r="AE220" s="69">
        <f t="shared" si="174"/>
        <v>0.70000000000000007</v>
      </c>
      <c r="AF220" s="69">
        <f t="shared" si="174"/>
        <v>7.0000000000000009</v>
      </c>
      <c r="AG220" s="78">
        <f t="shared" si="174"/>
        <v>200</v>
      </c>
      <c r="AH220" s="60">
        <f t="shared" si="174"/>
        <v>50</v>
      </c>
      <c r="AI220" s="60">
        <f t="shared" si="174"/>
        <v>350.00000000000006</v>
      </c>
      <c r="AJ220" s="60">
        <f t="shared" si="174"/>
        <v>10350</v>
      </c>
      <c r="AK220" s="60">
        <f t="shared" si="174"/>
        <v>289.75960829870417</v>
      </c>
      <c r="AL220" s="60">
        <f t="shared" si="174"/>
        <v>5.7951921659740835</v>
      </c>
      <c r="AM220" s="60">
        <f t="shared" ca="1" si="174"/>
        <v>-390.9975887136394</v>
      </c>
      <c r="AN220" s="60">
        <f t="shared" ca="1" si="174"/>
        <v>-390.9975887136394</v>
      </c>
      <c r="AO220" s="60">
        <f t="shared" ca="1" si="174"/>
        <v>390.9975887136394</v>
      </c>
      <c r="AP220" s="63">
        <f t="shared" si="147"/>
        <v>35</v>
      </c>
      <c r="AQ220" s="62">
        <f t="shared" si="148"/>
        <v>1.3297051860900551</v>
      </c>
      <c r="AR220" s="62">
        <f t="shared" si="149"/>
        <v>66.485259304502748</v>
      </c>
      <c r="AS220" s="62">
        <f t="shared" si="150"/>
        <v>132.9705186090055</v>
      </c>
      <c r="AT220" s="62">
        <f t="shared" si="151"/>
        <v>-66.485259304502748</v>
      </c>
      <c r="AU220" s="62">
        <f t="shared" si="152"/>
        <v>199.45577791350826</v>
      </c>
      <c r="AV220" s="62">
        <f t="shared" si="153"/>
        <v>-265.94103721801099</v>
      </c>
      <c r="AW220" s="63">
        <f t="shared" si="167"/>
        <v>-66.485259304502733</v>
      </c>
      <c r="AX220" s="61" t="str">
        <f t="shared" ca="1" si="155"/>
        <v/>
      </c>
      <c r="AY220" s="69">
        <f t="shared" ca="1" si="168"/>
        <v>9959.0024112863612</v>
      </c>
      <c r="AZ220" s="51">
        <f t="shared" si="156"/>
        <v>465.39681513151925</v>
      </c>
      <c r="BA220" s="55">
        <f t="shared" ca="1" si="157"/>
        <v>4.642250928135009E-2</v>
      </c>
      <c r="BB220" s="55">
        <f t="shared" ca="1" si="169"/>
        <v>-2.6340819148653902</v>
      </c>
      <c r="BC220" s="64">
        <f t="shared" ca="1" si="158"/>
        <v>-41.244867603206558</v>
      </c>
      <c r="BE220" s="52" t="str">
        <f t="shared" ca="1" si="159"/>
        <v/>
      </c>
      <c r="BF220" s="52" t="str">
        <f t="shared" ca="1" si="160"/>
        <v/>
      </c>
      <c r="BG220" s="52">
        <f t="shared" ca="1" si="170"/>
        <v>19.699999999999996</v>
      </c>
      <c r="BH220" s="52" t="str">
        <f t="shared" ca="1" si="171"/>
        <v/>
      </c>
    </row>
    <row r="221" spans="19:60">
      <c r="S221" s="68">
        <f t="shared" si="172"/>
        <v>7</v>
      </c>
      <c r="T221" s="69">
        <f t="shared" si="172"/>
        <v>2</v>
      </c>
      <c r="U221" s="70">
        <f t="shared" si="161"/>
        <v>3</v>
      </c>
      <c r="V221" s="68">
        <f t="shared" si="162"/>
        <v>4</v>
      </c>
      <c r="W221" s="70">
        <f t="shared" si="162"/>
        <v>7</v>
      </c>
      <c r="X221" s="71">
        <f t="shared" si="162"/>
        <v>0.42857142857142855</v>
      </c>
      <c r="Y221" s="71">
        <f t="shared" si="162"/>
        <v>0.5</v>
      </c>
      <c r="Z221" s="69">
        <f t="shared" si="162"/>
        <v>10000</v>
      </c>
      <c r="AA221" s="69">
        <f t="shared" ca="1" si="162"/>
        <v>10025.240391701296</v>
      </c>
      <c r="AB221" s="69">
        <f t="shared" ca="1" si="163"/>
        <v>25.240391701296176</v>
      </c>
      <c r="AC221" s="69">
        <f t="shared" ca="1" si="164"/>
        <v>94.182003679935534</v>
      </c>
      <c r="AD221" s="73">
        <f t="shared" si="173"/>
        <v>19.599999999999994</v>
      </c>
      <c r="AE221" s="69">
        <f t="shared" si="174"/>
        <v>0.70000000000000007</v>
      </c>
      <c r="AF221" s="69">
        <f t="shared" si="174"/>
        <v>7.0000000000000009</v>
      </c>
      <c r="AG221" s="78">
        <f t="shared" si="174"/>
        <v>200</v>
      </c>
      <c r="AH221" s="60">
        <f t="shared" si="174"/>
        <v>50</v>
      </c>
      <c r="AI221" s="60">
        <f t="shared" si="174"/>
        <v>350.00000000000006</v>
      </c>
      <c r="AJ221" s="60">
        <f t="shared" si="174"/>
        <v>10350</v>
      </c>
      <c r="AK221" s="60">
        <f t="shared" si="174"/>
        <v>289.75960829870417</v>
      </c>
      <c r="AL221" s="60">
        <f t="shared" si="174"/>
        <v>5.7951921659740835</v>
      </c>
      <c r="AM221" s="60">
        <f t="shared" ca="1" si="174"/>
        <v>-390.9975887136394</v>
      </c>
      <c r="AN221" s="60">
        <f t="shared" ca="1" si="174"/>
        <v>-390.9975887136394</v>
      </c>
      <c r="AO221" s="60">
        <f t="shared" ca="1" si="174"/>
        <v>390.9975887136394</v>
      </c>
      <c r="AP221" s="63">
        <f t="shared" si="147"/>
        <v>35</v>
      </c>
      <c r="AQ221" s="62">
        <f t="shared" si="148"/>
        <v>1.3313873554068412</v>
      </c>
      <c r="AR221" s="62">
        <f t="shared" si="149"/>
        <v>66.569367770342055</v>
      </c>
      <c r="AS221" s="62">
        <f t="shared" si="150"/>
        <v>133.13873554068411</v>
      </c>
      <c r="AT221" s="62">
        <f t="shared" si="151"/>
        <v>-66.569367770342055</v>
      </c>
      <c r="AU221" s="62">
        <f t="shared" si="152"/>
        <v>199.70810331102615</v>
      </c>
      <c r="AV221" s="62">
        <f t="shared" si="153"/>
        <v>-266.27747108136822</v>
      </c>
      <c r="AW221" s="63">
        <f t="shared" si="167"/>
        <v>-66.569367770342069</v>
      </c>
      <c r="AX221" s="61" t="str">
        <f t="shared" ca="1" si="155"/>
        <v/>
      </c>
      <c r="AY221" s="69">
        <f t="shared" ca="1" si="168"/>
        <v>9959.0024112863612</v>
      </c>
      <c r="AZ221" s="51">
        <f t="shared" si="156"/>
        <v>465.98557439239437</v>
      </c>
      <c r="BA221" s="55">
        <f t="shared" ca="1" si="157"/>
        <v>4.6481236976434838E-2</v>
      </c>
      <c r="BB221" s="55">
        <f t="shared" ca="1" si="169"/>
        <v>-2.6374142112431449</v>
      </c>
      <c r="BC221" s="64">
        <f t="shared" ca="1" si="158"/>
        <v>-41.328976069045893</v>
      </c>
      <c r="BE221" s="52" t="str">
        <f t="shared" ca="1" si="159"/>
        <v/>
      </c>
      <c r="BF221" s="52" t="str">
        <f t="shared" ca="1" si="160"/>
        <v/>
      </c>
      <c r="BG221" s="52">
        <f t="shared" ca="1" si="170"/>
        <v>19.599999999999994</v>
      </c>
      <c r="BH221" s="52" t="str">
        <f t="shared" ca="1" si="171"/>
        <v/>
      </c>
    </row>
    <row r="222" spans="19:60">
      <c r="S222" s="68">
        <f t="shared" si="172"/>
        <v>7</v>
      </c>
      <c r="T222" s="69">
        <f t="shared" si="172"/>
        <v>2</v>
      </c>
      <c r="U222" s="70">
        <f t="shared" si="161"/>
        <v>3</v>
      </c>
      <c r="V222" s="68">
        <f t="shared" si="162"/>
        <v>4</v>
      </c>
      <c r="W222" s="70">
        <f t="shared" si="162"/>
        <v>7</v>
      </c>
      <c r="X222" s="71">
        <f t="shared" si="162"/>
        <v>0.42857142857142855</v>
      </c>
      <c r="Y222" s="71">
        <f t="shared" si="162"/>
        <v>0.5</v>
      </c>
      <c r="Z222" s="69">
        <f t="shared" si="162"/>
        <v>10000</v>
      </c>
      <c r="AA222" s="69">
        <f t="shared" ca="1" si="162"/>
        <v>10025.240391701296</v>
      </c>
      <c r="AB222" s="69">
        <f t="shared" ca="1" si="163"/>
        <v>25.240391701296176</v>
      </c>
      <c r="AC222" s="69">
        <f t="shared" ca="1" si="164"/>
        <v>94.182003679935534</v>
      </c>
      <c r="AD222" s="73">
        <f t="shared" si="173"/>
        <v>19.499999999999993</v>
      </c>
      <c r="AE222" s="69">
        <f t="shared" si="174"/>
        <v>0.70000000000000007</v>
      </c>
      <c r="AF222" s="69">
        <f t="shared" si="174"/>
        <v>7.0000000000000009</v>
      </c>
      <c r="AG222" s="78">
        <f t="shared" si="174"/>
        <v>200</v>
      </c>
      <c r="AH222" s="60">
        <f t="shared" si="174"/>
        <v>50</v>
      </c>
      <c r="AI222" s="60">
        <f t="shared" si="174"/>
        <v>350.00000000000006</v>
      </c>
      <c r="AJ222" s="60">
        <f t="shared" si="174"/>
        <v>10350</v>
      </c>
      <c r="AK222" s="60">
        <f t="shared" si="174"/>
        <v>289.75960829870417</v>
      </c>
      <c r="AL222" s="60">
        <f t="shared" si="174"/>
        <v>5.7951921659740835</v>
      </c>
      <c r="AM222" s="60">
        <f t="shared" ca="1" si="174"/>
        <v>-390.9975887136394</v>
      </c>
      <c r="AN222" s="60">
        <f t="shared" ca="1" si="174"/>
        <v>-390.9975887136394</v>
      </c>
      <c r="AO222" s="60">
        <f t="shared" ca="1" si="174"/>
        <v>390.9975887136394</v>
      </c>
      <c r="AP222" s="63">
        <f t="shared" si="147"/>
        <v>35</v>
      </c>
      <c r="AQ222" s="62">
        <f t="shared" si="148"/>
        <v>1.3330867777422608</v>
      </c>
      <c r="AR222" s="62">
        <f t="shared" si="149"/>
        <v>66.654338887113042</v>
      </c>
      <c r="AS222" s="62">
        <f t="shared" si="150"/>
        <v>133.30867777422608</v>
      </c>
      <c r="AT222" s="62">
        <f t="shared" si="151"/>
        <v>-66.654338887113042</v>
      </c>
      <c r="AU222" s="62">
        <f t="shared" si="152"/>
        <v>199.96301666133911</v>
      </c>
      <c r="AV222" s="62">
        <f t="shared" si="153"/>
        <v>-266.61735554845217</v>
      </c>
      <c r="AW222" s="63">
        <f t="shared" si="167"/>
        <v>-66.654338887113056</v>
      </c>
      <c r="AX222" s="61" t="str">
        <f t="shared" ca="1" si="155"/>
        <v/>
      </c>
      <c r="AY222" s="69">
        <f t="shared" ca="1" si="168"/>
        <v>9959.0024112863612</v>
      </c>
      <c r="AZ222" s="51">
        <f t="shared" si="156"/>
        <v>466.58037220979128</v>
      </c>
      <c r="BA222" s="55">
        <f t="shared" ca="1" si="157"/>
        <v>4.6540567006853786E-2</v>
      </c>
      <c r="BB222" s="55">
        <f t="shared" ca="1" si="169"/>
        <v>-2.640780685019644</v>
      </c>
      <c r="BC222" s="64">
        <f t="shared" ca="1" si="158"/>
        <v>-41.41394718581688</v>
      </c>
      <c r="BE222" s="52" t="str">
        <f t="shared" ca="1" si="159"/>
        <v/>
      </c>
      <c r="BF222" s="52" t="str">
        <f t="shared" ca="1" si="160"/>
        <v/>
      </c>
      <c r="BG222" s="52">
        <f t="shared" ca="1" si="170"/>
        <v>19.499999999999993</v>
      </c>
      <c r="BH222" s="52" t="str">
        <f t="shared" ca="1" si="171"/>
        <v/>
      </c>
    </row>
    <row r="223" spans="19:60">
      <c r="S223" s="68">
        <f t="shared" si="172"/>
        <v>7</v>
      </c>
      <c r="T223" s="69">
        <f t="shared" si="172"/>
        <v>2</v>
      </c>
      <c r="U223" s="70">
        <f t="shared" si="161"/>
        <v>3</v>
      </c>
      <c r="V223" s="68">
        <f t="shared" si="162"/>
        <v>4</v>
      </c>
      <c r="W223" s="70">
        <f t="shared" si="162"/>
        <v>7</v>
      </c>
      <c r="X223" s="71">
        <f t="shared" si="162"/>
        <v>0.42857142857142855</v>
      </c>
      <c r="Y223" s="71">
        <f t="shared" si="162"/>
        <v>0.5</v>
      </c>
      <c r="Z223" s="69">
        <f t="shared" si="162"/>
        <v>10000</v>
      </c>
      <c r="AA223" s="69">
        <f t="shared" ca="1" si="162"/>
        <v>10025.240391701296</v>
      </c>
      <c r="AB223" s="69">
        <f t="shared" ca="1" si="163"/>
        <v>25.240391701296176</v>
      </c>
      <c r="AC223" s="69">
        <f t="shared" ca="1" si="164"/>
        <v>94.182003679935534</v>
      </c>
      <c r="AD223" s="73">
        <f t="shared" si="173"/>
        <v>19.399999999999991</v>
      </c>
      <c r="AE223" s="69">
        <f t="shared" si="174"/>
        <v>0.70000000000000007</v>
      </c>
      <c r="AF223" s="69">
        <f t="shared" si="174"/>
        <v>7.0000000000000009</v>
      </c>
      <c r="AG223" s="78">
        <f t="shared" si="174"/>
        <v>200</v>
      </c>
      <c r="AH223" s="60">
        <f t="shared" si="174"/>
        <v>50</v>
      </c>
      <c r="AI223" s="60">
        <f t="shared" si="174"/>
        <v>350.00000000000006</v>
      </c>
      <c r="AJ223" s="60">
        <f t="shared" si="174"/>
        <v>10350</v>
      </c>
      <c r="AK223" s="60">
        <f t="shared" si="174"/>
        <v>289.75960829870417</v>
      </c>
      <c r="AL223" s="60">
        <f t="shared" si="174"/>
        <v>5.7951921659740835</v>
      </c>
      <c r="AM223" s="60">
        <f t="shared" ca="1" si="174"/>
        <v>-390.9975887136394</v>
      </c>
      <c r="AN223" s="60">
        <f t="shared" ca="1" si="174"/>
        <v>-390.9975887136394</v>
      </c>
      <c r="AO223" s="60">
        <f t="shared" ca="1" si="174"/>
        <v>390.9975887136394</v>
      </c>
      <c r="AP223" s="63">
        <f t="shared" si="147"/>
        <v>35</v>
      </c>
      <c r="AQ223" s="62">
        <f t="shared" si="148"/>
        <v>1.3348037198955716</v>
      </c>
      <c r="AR223" s="62">
        <f t="shared" si="149"/>
        <v>66.740185994778585</v>
      </c>
      <c r="AS223" s="62">
        <f t="shared" si="150"/>
        <v>133.48037198955717</v>
      </c>
      <c r="AT223" s="62">
        <f t="shared" si="151"/>
        <v>-66.740185994778585</v>
      </c>
      <c r="AU223" s="62">
        <f t="shared" si="152"/>
        <v>200.22055798433576</v>
      </c>
      <c r="AV223" s="62">
        <f t="shared" si="153"/>
        <v>-266.96074397911434</v>
      </c>
      <c r="AW223" s="63">
        <f t="shared" si="167"/>
        <v>-66.740185994778585</v>
      </c>
      <c r="AX223" s="61" t="str">
        <f t="shared" ca="1" si="155"/>
        <v/>
      </c>
      <c r="AY223" s="69">
        <f t="shared" ca="1" si="168"/>
        <v>9959.0024112863612</v>
      </c>
      <c r="AZ223" s="51">
        <f t="shared" si="156"/>
        <v>467.1813019634501</v>
      </c>
      <c r="BA223" s="55">
        <f t="shared" ca="1" si="157"/>
        <v>4.6600508687070878E-2</v>
      </c>
      <c r="BB223" s="55">
        <f t="shared" ca="1" si="169"/>
        <v>-2.6441818647113648</v>
      </c>
      <c r="BC223" s="64">
        <f t="shared" ca="1" si="158"/>
        <v>-41.49979429348241</v>
      </c>
      <c r="BE223" s="52" t="str">
        <f t="shared" ca="1" si="159"/>
        <v/>
      </c>
      <c r="BF223" s="52" t="str">
        <f t="shared" ca="1" si="160"/>
        <v/>
      </c>
      <c r="BG223" s="52">
        <f t="shared" ca="1" si="170"/>
        <v>19.399999999999991</v>
      </c>
      <c r="BH223" s="52" t="str">
        <f t="shared" ca="1" si="171"/>
        <v/>
      </c>
    </row>
    <row r="224" spans="19:60">
      <c r="S224" s="68">
        <f t="shared" si="172"/>
        <v>7</v>
      </c>
      <c r="T224" s="69">
        <f t="shared" si="172"/>
        <v>2</v>
      </c>
      <c r="U224" s="70">
        <f t="shared" si="161"/>
        <v>3</v>
      </c>
      <c r="V224" s="68">
        <f t="shared" si="162"/>
        <v>4</v>
      </c>
      <c r="W224" s="70">
        <f t="shared" si="162"/>
        <v>7</v>
      </c>
      <c r="X224" s="71">
        <f t="shared" si="162"/>
        <v>0.42857142857142855</v>
      </c>
      <c r="Y224" s="71">
        <f t="shared" si="162"/>
        <v>0.5</v>
      </c>
      <c r="Z224" s="69">
        <f t="shared" si="162"/>
        <v>10000</v>
      </c>
      <c r="AA224" s="69">
        <f t="shared" ca="1" si="162"/>
        <v>10025.240391701296</v>
      </c>
      <c r="AB224" s="69">
        <f t="shared" ca="1" si="163"/>
        <v>25.240391701296176</v>
      </c>
      <c r="AC224" s="69">
        <f t="shared" ca="1" si="164"/>
        <v>94.182003679935534</v>
      </c>
      <c r="AD224" s="73">
        <f t="shared" si="173"/>
        <v>19.29999999999999</v>
      </c>
      <c r="AE224" s="69">
        <f t="shared" si="174"/>
        <v>0.70000000000000007</v>
      </c>
      <c r="AF224" s="69">
        <f t="shared" si="174"/>
        <v>7.0000000000000009</v>
      </c>
      <c r="AG224" s="78">
        <f t="shared" si="174"/>
        <v>200</v>
      </c>
      <c r="AH224" s="60">
        <f t="shared" si="174"/>
        <v>50</v>
      </c>
      <c r="AI224" s="60">
        <f t="shared" si="174"/>
        <v>350.00000000000006</v>
      </c>
      <c r="AJ224" s="60">
        <f t="shared" si="174"/>
        <v>10350</v>
      </c>
      <c r="AK224" s="60">
        <f t="shared" si="174"/>
        <v>289.75960829870417</v>
      </c>
      <c r="AL224" s="60">
        <f t="shared" si="174"/>
        <v>5.7951921659740835</v>
      </c>
      <c r="AM224" s="60">
        <f t="shared" ca="1" si="174"/>
        <v>-390.9975887136394</v>
      </c>
      <c r="AN224" s="60">
        <f t="shared" ca="1" si="174"/>
        <v>-390.9975887136394</v>
      </c>
      <c r="AO224" s="60">
        <f t="shared" ca="1" si="174"/>
        <v>390.9975887136394</v>
      </c>
      <c r="AP224" s="63">
        <f t="shared" si="147"/>
        <v>35</v>
      </c>
      <c r="AQ224" s="62">
        <f t="shared" si="148"/>
        <v>1.3365384541955485</v>
      </c>
      <c r="AR224" s="62">
        <f t="shared" si="149"/>
        <v>66.826922709777421</v>
      </c>
      <c r="AS224" s="62">
        <f t="shared" si="150"/>
        <v>133.65384541955484</v>
      </c>
      <c r="AT224" s="62">
        <f t="shared" si="151"/>
        <v>-66.826922709777421</v>
      </c>
      <c r="AU224" s="62">
        <f t="shared" si="152"/>
        <v>200.48076812933226</v>
      </c>
      <c r="AV224" s="62">
        <f t="shared" si="153"/>
        <v>-267.30769083910968</v>
      </c>
      <c r="AW224" s="63">
        <f t="shared" si="167"/>
        <v>-66.826922709777421</v>
      </c>
      <c r="AX224" s="61" t="str">
        <f t="shared" ca="1" si="155"/>
        <v/>
      </c>
      <c r="AY224" s="69">
        <f t="shared" ca="1" si="168"/>
        <v>9959.0024112863612</v>
      </c>
      <c r="AZ224" s="51">
        <f t="shared" si="156"/>
        <v>467.78845896844194</v>
      </c>
      <c r="BA224" s="55">
        <f t="shared" ca="1" si="157"/>
        <v>4.6661071524595893E-2</v>
      </c>
      <c r="BB224" s="55">
        <f t="shared" ca="1" si="169"/>
        <v>-2.6476182897884919</v>
      </c>
      <c r="BC224" s="64">
        <f t="shared" ca="1" si="158"/>
        <v>-41.586531008481245</v>
      </c>
      <c r="BE224" s="52" t="str">
        <f t="shared" ca="1" si="159"/>
        <v/>
      </c>
      <c r="BF224" s="52" t="str">
        <f t="shared" ca="1" si="160"/>
        <v/>
      </c>
      <c r="BG224" s="52">
        <f t="shared" ca="1" si="170"/>
        <v>19.29999999999999</v>
      </c>
      <c r="BH224" s="52" t="str">
        <f t="shared" ca="1" si="171"/>
        <v/>
      </c>
    </row>
    <row r="225" spans="19:60">
      <c r="S225" s="68">
        <f t="shared" si="172"/>
        <v>7</v>
      </c>
      <c r="T225" s="69">
        <f t="shared" si="172"/>
        <v>2</v>
      </c>
      <c r="U225" s="70">
        <f t="shared" si="161"/>
        <v>3</v>
      </c>
      <c r="V225" s="68">
        <f t="shared" si="162"/>
        <v>4</v>
      </c>
      <c r="W225" s="70">
        <f t="shared" si="162"/>
        <v>7</v>
      </c>
      <c r="X225" s="71">
        <f t="shared" si="162"/>
        <v>0.42857142857142855</v>
      </c>
      <c r="Y225" s="71">
        <f t="shared" si="162"/>
        <v>0.5</v>
      </c>
      <c r="Z225" s="69">
        <f t="shared" si="162"/>
        <v>10000</v>
      </c>
      <c r="AA225" s="69">
        <f t="shared" ca="1" si="162"/>
        <v>10025.240391701296</v>
      </c>
      <c r="AB225" s="69">
        <f t="shared" ca="1" si="163"/>
        <v>25.240391701296176</v>
      </c>
      <c r="AC225" s="69">
        <f t="shared" ca="1" si="164"/>
        <v>94.182003679935534</v>
      </c>
      <c r="AD225" s="73">
        <f t="shared" si="173"/>
        <v>19.199999999999989</v>
      </c>
      <c r="AE225" s="69">
        <f t="shared" si="174"/>
        <v>0.70000000000000007</v>
      </c>
      <c r="AF225" s="69">
        <f t="shared" si="174"/>
        <v>7.0000000000000009</v>
      </c>
      <c r="AG225" s="78">
        <f t="shared" si="174"/>
        <v>200</v>
      </c>
      <c r="AH225" s="60">
        <f t="shared" si="174"/>
        <v>50</v>
      </c>
      <c r="AI225" s="60">
        <f t="shared" si="174"/>
        <v>350.00000000000006</v>
      </c>
      <c r="AJ225" s="60">
        <f t="shared" si="174"/>
        <v>10350</v>
      </c>
      <c r="AK225" s="60">
        <f t="shared" si="174"/>
        <v>289.75960829870417</v>
      </c>
      <c r="AL225" s="60">
        <f t="shared" si="174"/>
        <v>5.7951921659740835</v>
      </c>
      <c r="AM225" s="60">
        <f t="shared" ca="1" si="174"/>
        <v>-390.9975887136394</v>
      </c>
      <c r="AN225" s="60">
        <f t="shared" ca="1" si="174"/>
        <v>-390.9975887136394</v>
      </c>
      <c r="AO225" s="60">
        <f t="shared" ca="1" si="174"/>
        <v>390.9975887136394</v>
      </c>
      <c r="AP225" s="63">
        <f t="shared" si="147"/>
        <v>35</v>
      </c>
      <c r="AQ225" s="62">
        <f t="shared" si="148"/>
        <v>1.3382912586444837</v>
      </c>
      <c r="AR225" s="62">
        <f t="shared" si="149"/>
        <v>66.914562932224186</v>
      </c>
      <c r="AS225" s="62">
        <f t="shared" si="150"/>
        <v>133.82912586444837</v>
      </c>
      <c r="AT225" s="62">
        <f t="shared" si="151"/>
        <v>-66.914562932224186</v>
      </c>
      <c r="AU225" s="62">
        <f t="shared" si="152"/>
        <v>200.74368879667256</v>
      </c>
      <c r="AV225" s="62">
        <f t="shared" si="153"/>
        <v>-267.65825172889674</v>
      </c>
      <c r="AW225" s="63">
        <f t="shared" si="167"/>
        <v>-66.914562932224186</v>
      </c>
      <c r="AX225" s="61" t="str">
        <f t="shared" ca="1" si="155"/>
        <v/>
      </c>
      <c r="AY225" s="69">
        <f t="shared" ca="1" si="168"/>
        <v>9959.0024112863612</v>
      </c>
      <c r="AZ225" s="51">
        <f t="shared" si="156"/>
        <v>468.40194052556933</v>
      </c>
      <c r="BA225" s="55">
        <f t="shared" ca="1" si="157"/>
        <v>4.6722265225011821E-2</v>
      </c>
      <c r="BB225" s="55">
        <f t="shared" ca="1" si="169"/>
        <v>-2.6510905109601728</v>
      </c>
      <c r="BC225" s="64">
        <f t="shared" ca="1" si="158"/>
        <v>-41.67417123092801</v>
      </c>
      <c r="BE225" s="52" t="str">
        <f t="shared" ca="1" si="159"/>
        <v/>
      </c>
      <c r="BF225" s="52" t="str">
        <f t="shared" ca="1" si="160"/>
        <v/>
      </c>
      <c r="BG225" s="52">
        <f t="shared" ca="1" si="170"/>
        <v>19.199999999999989</v>
      </c>
      <c r="BH225" s="52" t="str">
        <f t="shared" ca="1" si="171"/>
        <v/>
      </c>
    </row>
    <row r="226" spans="19:60">
      <c r="S226" s="68">
        <f t="shared" si="172"/>
        <v>7</v>
      </c>
      <c r="T226" s="69">
        <f t="shared" si="172"/>
        <v>2</v>
      </c>
      <c r="U226" s="70">
        <f t="shared" si="161"/>
        <v>3</v>
      </c>
      <c r="V226" s="68">
        <f t="shared" si="162"/>
        <v>4</v>
      </c>
      <c r="W226" s="70">
        <f t="shared" si="162"/>
        <v>7</v>
      </c>
      <c r="X226" s="71">
        <f t="shared" si="162"/>
        <v>0.42857142857142855</v>
      </c>
      <c r="Y226" s="71">
        <f t="shared" si="162"/>
        <v>0.5</v>
      </c>
      <c r="Z226" s="69">
        <f t="shared" si="162"/>
        <v>10000</v>
      </c>
      <c r="AA226" s="69">
        <f t="shared" ca="1" si="162"/>
        <v>10025.240391701296</v>
      </c>
      <c r="AB226" s="69">
        <f t="shared" ca="1" si="163"/>
        <v>25.240391701296176</v>
      </c>
      <c r="AC226" s="69">
        <f t="shared" ca="1" si="164"/>
        <v>94.182003679935534</v>
      </c>
      <c r="AD226" s="73">
        <f t="shared" si="173"/>
        <v>19.099999999999987</v>
      </c>
      <c r="AE226" s="69">
        <f t="shared" si="174"/>
        <v>0.70000000000000007</v>
      </c>
      <c r="AF226" s="69">
        <f t="shared" si="174"/>
        <v>7.0000000000000009</v>
      </c>
      <c r="AG226" s="78">
        <f t="shared" si="174"/>
        <v>200</v>
      </c>
      <c r="AH226" s="60">
        <f t="shared" si="174"/>
        <v>50</v>
      </c>
      <c r="AI226" s="60">
        <f t="shared" si="174"/>
        <v>350.00000000000006</v>
      </c>
      <c r="AJ226" s="60">
        <f t="shared" si="174"/>
        <v>10350</v>
      </c>
      <c r="AK226" s="60">
        <f t="shared" si="174"/>
        <v>289.75960829870417</v>
      </c>
      <c r="AL226" s="60">
        <f t="shared" si="174"/>
        <v>5.7951921659740835</v>
      </c>
      <c r="AM226" s="60">
        <f t="shared" ca="1" si="174"/>
        <v>-390.9975887136394</v>
      </c>
      <c r="AN226" s="60">
        <f t="shared" ca="1" si="174"/>
        <v>-390.9975887136394</v>
      </c>
      <c r="AO226" s="60">
        <f t="shared" ca="1" si="174"/>
        <v>390.9975887136394</v>
      </c>
      <c r="AP226" s="63">
        <f t="shared" si="147"/>
        <v>35</v>
      </c>
      <c r="AQ226" s="62">
        <f t="shared" si="148"/>
        <v>1.3400624170667061</v>
      </c>
      <c r="AR226" s="62">
        <f t="shared" si="149"/>
        <v>67.003120853335304</v>
      </c>
      <c r="AS226" s="62">
        <f t="shared" si="150"/>
        <v>134.00624170667061</v>
      </c>
      <c r="AT226" s="62">
        <f t="shared" si="151"/>
        <v>-67.003120853335304</v>
      </c>
      <c r="AU226" s="62">
        <f t="shared" si="152"/>
        <v>201.00936256000591</v>
      </c>
      <c r="AV226" s="62">
        <f t="shared" si="153"/>
        <v>-268.01248341334122</v>
      </c>
      <c r="AW226" s="63">
        <f t="shared" si="167"/>
        <v>-67.003120853335304</v>
      </c>
      <c r="AX226" s="61" t="str">
        <f t="shared" ca="1" si="155"/>
        <v/>
      </c>
      <c r="AY226" s="69">
        <f t="shared" ca="1" si="168"/>
        <v>9959.0024112863612</v>
      </c>
      <c r="AZ226" s="51">
        <f t="shared" si="156"/>
        <v>469.02184597334713</v>
      </c>
      <c r="BA226" s="55">
        <f t="shared" ca="1" si="157"/>
        <v>4.6784099697159832E-2</v>
      </c>
      <c r="BB226" s="55">
        <f t="shared" ca="1" si="169"/>
        <v>-2.65459909046873</v>
      </c>
      <c r="BC226" s="64">
        <f t="shared" ca="1" si="158"/>
        <v>-41.762729152039128</v>
      </c>
      <c r="BE226" s="52" t="str">
        <f t="shared" ca="1" si="159"/>
        <v/>
      </c>
      <c r="BF226" s="52" t="str">
        <f t="shared" ca="1" si="160"/>
        <v/>
      </c>
      <c r="BG226" s="52">
        <f t="shared" ca="1" si="170"/>
        <v>19.099999999999987</v>
      </c>
      <c r="BH226" s="52" t="str">
        <f t="shared" ca="1" si="171"/>
        <v/>
      </c>
    </row>
    <row r="227" spans="19:60">
      <c r="S227" s="68">
        <f t="shared" si="172"/>
        <v>7</v>
      </c>
      <c r="T227" s="69">
        <f t="shared" si="172"/>
        <v>2</v>
      </c>
      <c r="U227" s="70">
        <f t="shared" si="161"/>
        <v>3</v>
      </c>
      <c r="V227" s="68">
        <f t="shared" si="162"/>
        <v>4</v>
      </c>
      <c r="W227" s="70">
        <f t="shared" si="162"/>
        <v>7</v>
      </c>
      <c r="X227" s="71">
        <f t="shared" si="162"/>
        <v>0.42857142857142855</v>
      </c>
      <c r="Y227" s="71">
        <f t="shared" si="162"/>
        <v>0.5</v>
      </c>
      <c r="Z227" s="69">
        <f t="shared" si="162"/>
        <v>10000</v>
      </c>
      <c r="AA227" s="69">
        <f t="shared" ca="1" si="162"/>
        <v>10025.240391701296</v>
      </c>
      <c r="AB227" s="69">
        <f t="shared" ca="1" si="163"/>
        <v>25.240391701296176</v>
      </c>
      <c r="AC227" s="69">
        <f t="shared" ca="1" si="164"/>
        <v>94.182003679935534</v>
      </c>
      <c r="AD227" s="73">
        <f t="shared" si="173"/>
        <v>18.999999999999986</v>
      </c>
      <c r="AE227" s="69">
        <f t="shared" si="174"/>
        <v>0.70000000000000007</v>
      </c>
      <c r="AF227" s="69">
        <f t="shared" si="174"/>
        <v>7.0000000000000009</v>
      </c>
      <c r="AG227" s="78">
        <f t="shared" si="174"/>
        <v>200</v>
      </c>
      <c r="AH227" s="60">
        <f t="shared" si="174"/>
        <v>50</v>
      </c>
      <c r="AI227" s="60">
        <f t="shared" si="174"/>
        <v>350.00000000000006</v>
      </c>
      <c r="AJ227" s="60">
        <f t="shared" si="174"/>
        <v>10350</v>
      </c>
      <c r="AK227" s="60">
        <f t="shared" si="174"/>
        <v>289.75960829870417</v>
      </c>
      <c r="AL227" s="60">
        <f t="shared" si="174"/>
        <v>5.7951921659740835</v>
      </c>
      <c r="AM227" s="60">
        <f t="shared" ca="1" si="174"/>
        <v>-390.9975887136394</v>
      </c>
      <c r="AN227" s="60">
        <f t="shared" ca="1" si="174"/>
        <v>-390.9975887136394</v>
      </c>
      <c r="AO227" s="60">
        <f t="shared" ca="1" si="174"/>
        <v>390.9975887136394</v>
      </c>
      <c r="AP227" s="63">
        <f t="shared" si="147"/>
        <v>35</v>
      </c>
      <c r="AQ227" s="62">
        <f t="shared" si="148"/>
        <v>1.3418522192617941</v>
      </c>
      <c r="AR227" s="62">
        <f t="shared" si="149"/>
        <v>67.092610963089712</v>
      </c>
      <c r="AS227" s="62">
        <f t="shared" si="150"/>
        <v>134.18522192617942</v>
      </c>
      <c r="AT227" s="62">
        <f t="shared" si="151"/>
        <v>-67.092610963089712</v>
      </c>
      <c r="AU227" s="62">
        <f t="shared" si="152"/>
        <v>201.27783288926912</v>
      </c>
      <c r="AV227" s="62">
        <f t="shared" si="153"/>
        <v>-268.37044385235885</v>
      </c>
      <c r="AW227" s="63">
        <f t="shared" si="167"/>
        <v>-67.092610963089726</v>
      </c>
      <c r="AX227" s="61" t="str">
        <f t="shared" ca="1" si="155"/>
        <v/>
      </c>
      <c r="AY227" s="69">
        <f t="shared" ca="1" si="168"/>
        <v>9959.0024112863612</v>
      </c>
      <c r="AZ227" s="51">
        <f t="shared" si="156"/>
        <v>469.64827674162797</v>
      </c>
      <c r="BA227" s="55">
        <f t="shared" ca="1" si="157"/>
        <v>4.6846585058488363E-2</v>
      </c>
      <c r="BB227" s="55">
        <f t="shared" ca="1" si="169"/>
        <v>-2.6581446023931674</v>
      </c>
      <c r="BC227" s="64">
        <f t="shared" ca="1" si="158"/>
        <v>-41.85221926179355</v>
      </c>
      <c r="BE227" s="52" t="str">
        <f t="shared" ca="1" si="159"/>
        <v/>
      </c>
      <c r="BF227" s="52" t="str">
        <f t="shared" ca="1" si="160"/>
        <v/>
      </c>
      <c r="BG227" s="52">
        <f t="shared" ca="1" si="170"/>
        <v>18.999999999999986</v>
      </c>
      <c r="BH227" s="52" t="str">
        <f t="shared" ca="1" si="171"/>
        <v/>
      </c>
    </row>
    <row r="228" spans="19:60">
      <c r="S228" s="68">
        <f t="shared" si="172"/>
        <v>7</v>
      </c>
      <c r="T228" s="69">
        <f t="shared" si="172"/>
        <v>2</v>
      </c>
      <c r="U228" s="70">
        <f t="shared" si="161"/>
        <v>3</v>
      </c>
      <c r="V228" s="68">
        <f t="shared" si="162"/>
        <v>4</v>
      </c>
      <c r="W228" s="70">
        <f t="shared" si="162"/>
        <v>7</v>
      </c>
      <c r="X228" s="71">
        <f t="shared" si="162"/>
        <v>0.42857142857142855</v>
      </c>
      <c r="Y228" s="71">
        <f t="shared" si="162"/>
        <v>0.5</v>
      </c>
      <c r="Z228" s="69">
        <f t="shared" si="162"/>
        <v>10000</v>
      </c>
      <c r="AA228" s="69">
        <f t="shared" ca="1" si="162"/>
        <v>10025.240391701296</v>
      </c>
      <c r="AB228" s="69">
        <f t="shared" ca="1" si="163"/>
        <v>25.240391701296176</v>
      </c>
      <c r="AC228" s="69">
        <f t="shared" ca="1" si="164"/>
        <v>94.182003679935534</v>
      </c>
      <c r="AD228" s="73">
        <f t="shared" si="173"/>
        <v>18.899999999999984</v>
      </c>
      <c r="AE228" s="69">
        <f t="shared" si="174"/>
        <v>0.70000000000000007</v>
      </c>
      <c r="AF228" s="69">
        <f t="shared" si="174"/>
        <v>7.0000000000000009</v>
      </c>
      <c r="AG228" s="78">
        <f t="shared" si="174"/>
        <v>200</v>
      </c>
      <c r="AH228" s="60">
        <f t="shared" si="174"/>
        <v>50</v>
      </c>
      <c r="AI228" s="60">
        <f t="shared" si="174"/>
        <v>350.00000000000006</v>
      </c>
      <c r="AJ228" s="60">
        <f t="shared" si="174"/>
        <v>10350</v>
      </c>
      <c r="AK228" s="60">
        <f t="shared" si="174"/>
        <v>289.75960829870417</v>
      </c>
      <c r="AL228" s="60">
        <f t="shared" si="174"/>
        <v>5.7951921659740835</v>
      </c>
      <c r="AM228" s="60">
        <f t="shared" ca="1" si="174"/>
        <v>-390.9975887136394</v>
      </c>
      <c r="AN228" s="60">
        <f t="shared" ca="1" si="174"/>
        <v>-390.9975887136394</v>
      </c>
      <c r="AO228" s="60">
        <f t="shared" ca="1" si="174"/>
        <v>390.9975887136394</v>
      </c>
      <c r="AP228" s="63">
        <f t="shared" si="147"/>
        <v>35</v>
      </c>
      <c r="AQ228" s="62">
        <f t="shared" si="148"/>
        <v>1.3436609611626502</v>
      </c>
      <c r="AR228" s="62">
        <f t="shared" si="149"/>
        <v>67.183048058132513</v>
      </c>
      <c r="AS228" s="62">
        <f t="shared" si="150"/>
        <v>134.36609611626503</v>
      </c>
      <c r="AT228" s="62">
        <f t="shared" si="151"/>
        <v>-67.183048058132513</v>
      </c>
      <c r="AU228" s="62">
        <f t="shared" si="152"/>
        <v>201.54914417439755</v>
      </c>
      <c r="AV228" s="62">
        <f t="shared" si="153"/>
        <v>-268.73219223253005</v>
      </c>
      <c r="AW228" s="63">
        <f t="shared" si="167"/>
        <v>-67.183048058132499</v>
      </c>
      <c r="AX228" s="61" t="str">
        <f t="shared" ca="1" si="155"/>
        <v/>
      </c>
      <c r="AY228" s="69">
        <f t="shared" ca="1" si="168"/>
        <v>9959.0024112863612</v>
      </c>
      <c r="AZ228" s="51">
        <f t="shared" si="156"/>
        <v>470.28133640692761</v>
      </c>
      <c r="BA228" s="55">
        <f t="shared" ca="1" si="157"/>
        <v>4.6909731640571689E-2</v>
      </c>
      <c r="BB228" s="55">
        <f t="shared" ca="1" si="169"/>
        <v>-2.6617276329623061</v>
      </c>
      <c r="BC228" s="64">
        <f t="shared" ca="1" si="158"/>
        <v>-41.942656356836324</v>
      </c>
      <c r="BE228" s="52" t="str">
        <f t="shared" ca="1" si="159"/>
        <v/>
      </c>
      <c r="BF228" s="52" t="str">
        <f t="shared" ca="1" si="160"/>
        <v/>
      </c>
      <c r="BG228" s="52">
        <f t="shared" ca="1" si="170"/>
        <v>18.899999999999984</v>
      </c>
      <c r="BH228" s="52" t="str">
        <f t="shared" ca="1" si="171"/>
        <v/>
      </c>
    </row>
    <row r="229" spans="19:60">
      <c r="S229" s="68">
        <f t="shared" si="172"/>
        <v>7</v>
      </c>
      <c r="T229" s="69">
        <f t="shared" si="172"/>
        <v>2</v>
      </c>
      <c r="U229" s="70">
        <f t="shared" si="161"/>
        <v>3</v>
      </c>
      <c r="V229" s="68">
        <f t="shared" si="162"/>
        <v>4</v>
      </c>
      <c r="W229" s="70">
        <f t="shared" si="162"/>
        <v>7</v>
      </c>
      <c r="X229" s="71">
        <f t="shared" si="162"/>
        <v>0.42857142857142855</v>
      </c>
      <c r="Y229" s="71">
        <f t="shared" si="162"/>
        <v>0.5</v>
      </c>
      <c r="Z229" s="69">
        <f t="shared" si="162"/>
        <v>10000</v>
      </c>
      <c r="AA229" s="69">
        <f t="shared" ca="1" si="162"/>
        <v>10025.240391701296</v>
      </c>
      <c r="AB229" s="69">
        <f t="shared" ca="1" si="163"/>
        <v>25.240391701296176</v>
      </c>
      <c r="AC229" s="69">
        <f t="shared" ca="1" si="164"/>
        <v>94.182003679935534</v>
      </c>
      <c r="AD229" s="73">
        <f t="shared" si="173"/>
        <v>18.799999999999983</v>
      </c>
      <c r="AE229" s="69">
        <f t="shared" si="174"/>
        <v>0.70000000000000007</v>
      </c>
      <c r="AF229" s="69">
        <f t="shared" si="174"/>
        <v>7.0000000000000009</v>
      </c>
      <c r="AG229" s="78">
        <f t="shared" si="174"/>
        <v>200</v>
      </c>
      <c r="AH229" s="60">
        <f t="shared" si="174"/>
        <v>50</v>
      </c>
      <c r="AI229" s="60">
        <f t="shared" si="174"/>
        <v>350.00000000000006</v>
      </c>
      <c r="AJ229" s="60">
        <f t="shared" si="174"/>
        <v>10350</v>
      </c>
      <c r="AK229" s="60">
        <f t="shared" si="174"/>
        <v>289.75960829870417</v>
      </c>
      <c r="AL229" s="60">
        <f t="shared" si="174"/>
        <v>5.7951921659740835</v>
      </c>
      <c r="AM229" s="60">
        <f t="shared" ca="1" si="174"/>
        <v>-390.9975887136394</v>
      </c>
      <c r="AN229" s="60">
        <f t="shared" ca="1" si="174"/>
        <v>-390.9975887136394</v>
      </c>
      <c r="AO229" s="60">
        <f t="shared" ca="1" si="174"/>
        <v>390.9975887136394</v>
      </c>
      <c r="AP229" s="63">
        <f t="shared" si="147"/>
        <v>35</v>
      </c>
      <c r="AQ229" s="62">
        <f t="shared" si="148"/>
        <v>1.3454889449986218</v>
      </c>
      <c r="AR229" s="62">
        <f t="shared" si="149"/>
        <v>67.274447249931086</v>
      </c>
      <c r="AS229" s="62">
        <f t="shared" si="150"/>
        <v>134.54889449986217</v>
      </c>
      <c r="AT229" s="62">
        <f t="shared" si="151"/>
        <v>-67.274447249931086</v>
      </c>
      <c r="AU229" s="62">
        <f t="shared" si="152"/>
        <v>201.82334174979326</v>
      </c>
      <c r="AV229" s="62">
        <f t="shared" si="153"/>
        <v>-269.09778899972434</v>
      </c>
      <c r="AW229" s="63">
        <f t="shared" si="167"/>
        <v>-67.274447249931086</v>
      </c>
      <c r="AX229" s="61" t="str">
        <f t="shared" ca="1" si="155"/>
        <v/>
      </c>
      <c r="AY229" s="69">
        <f t="shared" ca="1" si="168"/>
        <v>9959.0024112863612</v>
      </c>
      <c r="AZ229" s="51">
        <f t="shared" si="156"/>
        <v>470.9211307495176</v>
      </c>
      <c r="BA229" s="55">
        <f t="shared" ca="1" si="157"/>
        <v>4.6973549994804832E-2</v>
      </c>
      <c r="BB229" s="55">
        <f t="shared" ca="1" si="169"/>
        <v>-2.6653487808779261</v>
      </c>
      <c r="BC229" s="64">
        <f t="shared" ca="1" si="158"/>
        <v>-42.03405554863491</v>
      </c>
      <c r="BE229" s="52" t="str">
        <f t="shared" ca="1" si="159"/>
        <v/>
      </c>
      <c r="BF229" s="52" t="str">
        <f t="shared" ca="1" si="160"/>
        <v/>
      </c>
      <c r="BG229" s="52">
        <f t="shared" ca="1" si="170"/>
        <v>18.799999999999983</v>
      </c>
      <c r="BH229" s="52" t="str">
        <f t="shared" ca="1" si="171"/>
        <v/>
      </c>
    </row>
    <row r="230" spans="19:60">
      <c r="S230" s="68">
        <f t="shared" si="172"/>
        <v>7</v>
      </c>
      <c r="T230" s="69">
        <f t="shared" si="172"/>
        <v>2</v>
      </c>
      <c r="U230" s="70">
        <f t="shared" si="161"/>
        <v>3</v>
      </c>
      <c r="V230" s="68">
        <f t="shared" si="162"/>
        <v>4</v>
      </c>
      <c r="W230" s="70">
        <f t="shared" si="162"/>
        <v>7</v>
      </c>
      <c r="X230" s="71">
        <f t="shared" si="162"/>
        <v>0.42857142857142855</v>
      </c>
      <c r="Y230" s="71">
        <f t="shared" si="162"/>
        <v>0.5</v>
      </c>
      <c r="Z230" s="69">
        <f t="shared" si="162"/>
        <v>10000</v>
      </c>
      <c r="AA230" s="69">
        <f t="shared" ca="1" si="162"/>
        <v>10025.240391701296</v>
      </c>
      <c r="AB230" s="69">
        <f t="shared" ca="1" si="163"/>
        <v>25.240391701296176</v>
      </c>
      <c r="AC230" s="69">
        <f t="shared" ca="1" si="164"/>
        <v>94.182003679935534</v>
      </c>
      <c r="AD230" s="73">
        <f t="shared" si="173"/>
        <v>18.699999999999982</v>
      </c>
      <c r="AE230" s="69">
        <f t="shared" si="174"/>
        <v>0.70000000000000007</v>
      </c>
      <c r="AF230" s="69">
        <f t="shared" si="174"/>
        <v>7.0000000000000009</v>
      </c>
      <c r="AG230" s="78">
        <f t="shared" si="174"/>
        <v>200</v>
      </c>
      <c r="AH230" s="60">
        <f t="shared" si="174"/>
        <v>50</v>
      </c>
      <c r="AI230" s="60">
        <f t="shared" si="174"/>
        <v>350.00000000000006</v>
      </c>
      <c r="AJ230" s="60">
        <f t="shared" si="174"/>
        <v>10350</v>
      </c>
      <c r="AK230" s="60">
        <f t="shared" si="174"/>
        <v>289.75960829870417</v>
      </c>
      <c r="AL230" s="60">
        <f t="shared" si="174"/>
        <v>5.7951921659740835</v>
      </c>
      <c r="AM230" s="60">
        <f t="shared" ca="1" si="174"/>
        <v>-390.9975887136394</v>
      </c>
      <c r="AN230" s="60">
        <f t="shared" ca="1" si="174"/>
        <v>-390.9975887136394</v>
      </c>
      <c r="AO230" s="60">
        <f t="shared" ca="1" si="174"/>
        <v>390.9975887136394</v>
      </c>
      <c r="AP230" s="63">
        <f t="shared" si="147"/>
        <v>35</v>
      </c>
      <c r="AQ230" s="62">
        <f t="shared" si="148"/>
        <v>1.3473364794638552</v>
      </c>
      <c r="AR230" s="62">
        <f t="shared" si="149"/>
        <v>67.366823973192751</v>
      </c>
      <c r="AS230" s="62">
        <f t="shared" si="150"/>
        <v>134.7336479463855</v>
      </c>
      <c r="AT230" s="62">
        <f t="shared" si="151"/>
        <v>-67.366823973192751</v>
      </c>
      <c r="AU230" s="62">
        <f t="shared" si="152"/>
        <v>202.10047191957824</v>
      </c>
      <c r="AV230" s="62">
        <f t="shared" si="153"/>
        <v>-269.46729589277101</v>
      </c>
      <c r="AW230" s="63">
        <f t="shared" si="167"/>
        <v>-67.366823973192766</v>
      </c>
      <c r="AX230" s="61" t="str">
        <f t="shared" ca="1" si="155"/>
        <v/>
      </c>
      <c r="AY230" s="69">
        <f t="shared" ca="1" si="168"/>
        <v>9959.0024112863612</v>
      </c>
      <c r="AZ230" s="51">
        <f t="shared" si="156"/>
        <v>471.56776781234925</v>
      </c>
      <c r="BA230" s="55">
        <f t="shared" ca="1" si="157"/>
        <v>4.7038050898281114E-2</v>
      </c>
      <c r="BB230" s="55">
        <f t="shared" ca="1" si="169"/>
        <v>-2.6690086576482592</v>
      </c>
      <c r="BC230" s="64">
        <f t="shared" ca="1" si="158"/>
        <v>-42.12643227189659</v>
      </c>
      <c r="BE230" s="52" t="str">
        <f t="shared" ca="1" si="159"/>
        <v/>
      </c>
      <c r="BF230" s="52" t="str">
        <f t="shared" ca="1" si="160"/>
        <v/>
      </c>
      <c r="BG230" s="52">
        <f t="shared" ca="1" si="170"/>
        <v>18.699999999999982</v>
      </c>
      <c r="BH230" s="52" t="str">
        <f t="shared" ca="1" si="171"/>
        <v/>
      </c>
    </row>
    <row r="231" spans="19:60">
      <c r="S231" s="68">
        <f t="shared" si="172"/>
        <v>7</v>
      </c>
      <c r="T231" s="69">
        <f t="shared" si="172"/>
        <v>2</v>
      </c>
      <c r="U231" s="70">
        <f t="shared" si="161"/>
        <v>3</v>
      </c>
      <c r="V231" s="68">
        <f t="shared" si="162"/>
        <v>4</v>
      </c>
      <c r="W231" s="70">
        <f t="shared" si="162"/>
        <v>7</v>
      </c>
      <c r="X231" s="71">
        <f t="shared" si="162"/>
        <v>0.42857142857142855</v>
      </c>
      <c r="Y231" s="71">
        <f t="shared" si="162"/>
        <v>0.5</v>
      </c>
      <c r="Z231" s="69">
        <f t="shared" si="162"/>
        <v>10000</v>
      </c>
      <c r="AA231" s="69">
        <f t="shared" ca="1" si="162"/>
        <v>10025.240391701296</v>
      </c>
      <c r="AB231" s="69">
        <f t="shared" ca="1" si="163"/>
        <v>25.240391701296176</v>
      </c>
      <c r="AC231" s="69">
        <f t="shared" ca="1" si="164"/>
        <v>94.182003679935534</v>
      </c>
      <c r="AD231" s="73">
        <f t="shared" si="173"/>
        <v>18.59999999999998</v>
      </c>
      <c r="AE231" s="69">
        <f t="shared" si="174"/>
        <v>0.70000000000000007</v>
      </c>
      <c r="AF231" s="69">
        <f t="shared" si="174"/>
        <v>7.0000000000000009</v>
      </c>
      <c r="AG231" s="78">
        <f t="shared" si="174"/>
        <v>200</v>
      </c>
      <c r="AH231" s="60">
        <f t="shared" si="174"/>
        <v>50</v>
      </c>
      <c r="AI231" s="60">
        <f t="shared" si="174"/>
        <v>350.00000000000006</v>
      </c>
      <c r="AJ231" s="60">
        <f t="shared" si="174"/>
        <v>10350</v>
      </c>
      <c r="AK231" s="60">
        <f t="shared" si="174"/>
        <v>289.75960829870417</v>
      </c>
      <c r="AL231" s="60">
        <f t="shared" si="174"/>
        <v>5.7951921659740835</v>
      </c>
      <c r="AM231" s="60">
        <f t="shared" ca="1" si="174"/>
        <v>-390.9975887136394</v>
      </c>
      <c r="AN231" s="60">
        <f t="shared" ca="1" si="174"/>
        <v>-390.9975887136394</v>
      </c>
      <c r="AO231" s="60">
        <f t="shared" ca="1" si="174"/>
        <v>390.9975887136394</v>
      </c>
      <c r="AP231" s="63">
        <f t="shared" si="147"/>
        <v>35</v>
      </c>
      <c r="AQ231" s="62">
        <f t="shared" si="148"/>
        <v>1.3492038798910801</v>
      </c>
      <c r="AR231" s="62">
        <f t="shared" si="149"/>
        <v>67.460193994554004</v>
      </c>
      <c r="AS231" s="62">
        <f t="shared" si="150"/>
        <v>134.92038798910801</v>
      </c>
      <c r="AT231" s="62">
        <f t="shared" si="151"/>
        <v>-67.460193994554004</v>
      </c>
      <c r="AU231" s="62">
        <f t="shared" si="152"/>
        <v>202.38058198366201</v>
      </c>
      <c r="AV231" s="62">
        <f t="shared" si="153"/>
        <v>-269.84077597821602</v>
      </c>
      <c r="AW231" s="63">
        <f t="shared" si="167"/>
        <v>-67.460193994554004</v>
      </c>
      <c r="AX231" s="61" t="str">
        <f t="shared" ca="1" si="155"/>
        <v/>
      </c>
      <c r="AY231" s="69">
        <f t="shared" ca="1" si="168"/>
        <v>9959.0024112863612</v>
      </c>
      <c r="AZ231" s="51">
        <f t="shared" si="156"/>
        <v>472.22135796187803</v>
      </c>
      <c r="BA231" s="55">
        <f t="shared" ca="1" si="157"/>
        <v>4.710324535985929E-2</v>
      </c>
      <c r="BB231" s="55">
        <f t="shared" ca="1" si="169"/>
        <v>-2.6727078879322503</v>
      </c>
      <c r="BC231" s="64">
        <f t="shared" ca="1" si="158"/>
        <v>-42.219802293257828</v>
      </c>
      <c r="BE231" s="52" t="str">
        <f t="shared" ca="1" si="159"/>
        <v/>
      </c>
      <c r="BF231" s="52" t="str">
        <f t="shared" ca="1" si="160"/>
        <v/>
      </c>
      <c r="BG231" s="52">
        <f t="shared" ca="1" si="170"/>
        <v>18.59999999999998</v>
      </c>
      <c r="BH231" s="52" t="str">
        <f t="shared" ca="1" si="171"/>
        <v/>
      </c>
    </row>
    <row r="232" spans="19:60">
      <c r="S232" s="68">
        <f t="shared" si="172"/>
        <v>7</v>
      </c>
      <c r="T232" s="69">
        <f t="shared" si="172"/>
        <v>2</v>
      </c>
      <c r="U232" s="70">
        <f t="shared" si="161"/>
        <v>3</v>
      </c>
      <c r="V232" s="68">
        <f t="shared" si="162"/>
        <v>4</v>
      </c>
      <c r="W232" s="70">
        <f t="shared" si="162"/>
        <v>7</v>
      </c>
      <c r="X232" s="71">
        <f t="shared" si="162"/>
        <v>0.42857142857142855</v>
      </c>
      <c r="Y232" s="71">
        <f t="shared" si="162"/>
        <v>0.5</v>
      </c>
      <c r="Z232" s="69">
        <f t="shared" si="162"/>
        <v>10000</v>
      </c>
      <c r="AA232" s="69">
        <f t="shared" ca="1" si="162"/>
        <v>10025.240391701296</v>
      </c>
      <c r="AB232" s="69">
        <f t="shared" ca="1" si="163"/>
        <v>25.240391701296176</v>
      </c>
      <c r="AC232" s="69">
        <f t="shared" ca="1" si="164"/>
        <v>94.182003679935534</v>
      </c>
      <c r="AD232" s="73">
        <f t="shared" si="173"/>
        <v>18.499999999999979</v>
      </c>
      <c r="AE232" s="69">
        <f t="shared" si="174"/>
        <v>0.70000000000000007</v>
      </c>
      <c r="AF232" s="69">
        <f t="shared" si="174"/>
        <v>7.0000000000000009</v>
      </c>
      <c r="AG232" s="78">
        <f t="shared" si="174"/>
        <v>200</v>
      </c>
      <c r="AH232" s="60">
        <f t="shared" si="174"/>
        <v>50</v>
      </c>
      <c r="AI232" s="60">
        <f t="shared" si="174"/>
        <v>350.00000000000006</v>
      </c>
      <c r="AJ232" s="60">
        <f t="shared" si="174"/>
        <v>10350</v>
      </c>
      <c r="AK232" s="60">
        <f t="shared" si="174"/>
        <v>289.75960829870417</v>
      </c>
      <c r="AL232" s="60">
        <f t="shared" si="174"/>
        <v>5.7951921659740835</v>
      </c>
      <c r="AM232" s="60">
        <f t="shared" ca="1" si="174"/>
        <v>-390.9975887136394</v>
      </c>
      <c r="AN232" s="60">
        <f t="shared" ca="1" si="174"/>
        <v>-390.9975887136394</v>
      </c>
      <c r="AO232" s="60">
        <f t="shared" ca="1" si="174"/>
        <v>390.9975887136394</v>
      </c>
      <c r="AP232" s="63">
        <f t="shared" si="147"/>
        <v>35</v>
      </c>
      <c r="AQ232" s="62">
        <f t="shared" si="148"/>
        <v>1.351091468431032</v>
      </c>
      <c r="AR232" s="62">
        <f t="shared" si="149"/>
        <v>67.554573421551595</v>
      </c>
      <c r="AS232" s="62">
        <f t="shared" si="150"/>
        <v>135.10914684310319</v>
      </c>
      <c r="AT232" s="62">
        <f t="shared" si="151"/>
        <v>-67.554573421551595</v>
      </c>
      <c r="AU232" s="62">
        <f t="shared" si="152"/>
        <v>202.66372026465478</v>
      </c>
      <c r="AV232" s="62">
        <f t="shared" si="153"/>
        <v>-270.21829368620638</v>
      </c>
      <c r="AW232" s="63">
        <f t="shared" si="167"/>
        <v>-67.554573421551595</v>
      </c>
      <c r="AX232" s="61" t="str">
        <f t="shared" ca="1" si="155"/>
        <v/>
      </c>
      <c r="AY232" s="69">
        <f t="shared" ca="1" si="168"/>
        <v>9959.0024112863612</v>
      </c>
      <c r="AZ232" s="51">
        <f t="shared" si="156"/>
        <v>472.88201395086116</v>
      </c>
      <c r="BA232" s="55">
        <f t="shared" ca="1" si="157"/>
        <v>4.7169144626427503E-2</v>
      </c>
      <c r="BB232" s="55">
        <f t="shared" ca="1" si="169"/>
        <v>-2.6764471098949882</v>
      </c>
      <c r="BC232" s="64">
        <f t="shared" ca="1" si="158"/>
        <v>-42.314181720255419</v>
      </c>
      <c r="BE232" s="52" t="str">
        <f t="shared" ca="1" si="159"/>
        <v/>
      </c>
      <c r="BF232" s="52" t="str">
        <f t="shared" ca="1" si="160"/>
        <v/>
      </c>
      <c r="BG232" s="52">
        <f t="shared" ca="1" si="170"/>
        <v>18.499999999999979</v>
      </c>
      <c r="BH232" s="52" t="str">
        <f t="shared" ca="1" si="171"/>
        <v/>
      </c>
    </row>
    <row r="233" spans="19:60">
      <c r="S233" s="68">
        <f t="shared" si="172"/>
        <v>7</v>
      </c>
      <c r="T233" s="69">
        <f t="shared" si="172"/>
        <v>2</v>
      </c>
      <c r="U233" s="70">
        <f t="shared" si="161"/>
        <v>3</v>
      </c>
      <c r="V233" s="68">
        <f t="shared" si="162"/>
        <v>4</v>
      </c>
      <c r="W233" s="70">
        <f t="shared" si="162"/>
        <v>7</v>
      </c>
      <c r="X233" s="71">
        <f t="shared" si="162"/>
        <v>0.42857142857142855</v>
      </c>
      <c r="Y233" s="71">
        <f t="shared" si="162"/>
        <v>0.5</v>
      </c>
      <c r="Z233" s="69">
        <f t="shared" si="162"/>
        <v>10000</v>
      </c>
      <c r="AA233" s="69">
        <f t="shared" ca="1" si="162"/>
        <v>10025.240391701296</v>
      </c>
      <c r="AB233" s="69">
        <f t="shared" ca="1" si="163"/>
        <v>25.240391701296176</v>
      </c>
      <c r="AC233" s="69">
        <f t="shared" ca="1" si="164"/>
        <v>94.182003679935534</v>
      </c>
      <c r="AD233" s="73">
        <f t="shared" si="173"/>
        <v>18.399999999999977</v>
      </c>
      <c r="AE233" s="69">
        <f t="shared" si="174"/>
        <v>0.70000000000000007</v>
      </c>
      <c r="AF233" s="69">
        <f t="shared" si="174"/>
        <v>7.0000000000000009</v>
      </c>
      <c r="AG233" s="78">
        <f t="shared" si="174"/>
        <v>200</v>
      </c>
      <c r="AH233" s="60">
        <f t="shared" si="174"/>
        <v>50</v>
      </c>
      <c r="AI233" s="60">
        <f t="shared" si="174"/>
        <v>350.00000000000006</v>
      </c>
      <c r="AJ233" s="60">
        <f t="shared" si="174"/>
        <v>10350</v>
      </c>
      <c r="AK233" s="60">
        <f t="shared" si="174"/>
        <v>289.75960829870417</v>
      </c>
      <c r="AL233" s="60">
        <f t="shared" si="174"/>
        <v>5.7951921659740835</v>
      </c>
      <c r="AM233" s="60">
        <f t="shared" ca="1" si="174"/>
        <v>-390.9975887136394</v>
      </c>
      <c r="AN233" s="60">
        <f t="shared" ca="1" si="174"/>
        <v>-390.9975887136394</v>
      </c>
      <c r="AO233" s="60">
        <f t="shared" ca="1" si="174"/>
        <v>390.9975887136394</v>
      </c>
      <c r="AP233" s="63">
        <f t="shared" si="147"/>
        <v>35</v>
      </c>
      <c r="AQ233" s="62">
        <f t="shared" si="148"/>
        <v>1.3529995742377223</v>
      </c>
      <c r="AR233" s="62">
        <f t="shared" si="149"/>
        <v>67.649978711886121</v>
      </c>
      <c r="AS233" s="62">
        <f t="shared" si="150"/>
        <v>135.29995742377224</v>
      </c>
      <c r="AT233" s="62">
        <f t="shared" si="151"/>
        <v>-67.649978711886121</v>
      </c>
      <c r="AU233" s="62">
        <f t="shared" si="152"/>
        <v>202.94993613565836</v>
      </c>
      <c r="AV233" s="62">
        <f t="shared" si="153"/>
        <v>-270.59991484754448</v>
      </c>
      <c r="AW233" s="63">
        <f t="shared" si="167"/>
        <v>-67.649978711886121</v>
      </c>
      <c r="AX233" s="61" t="str">
        <f t="shared" ca="1" si="155"/>
        <v/>
      </c>
      <c r="AY233" s="69">
        <f t="shared" ca="1" si="168"/>
        <v>9959.0024112863612</v>
      </c>
      <c r="AZ233" s="51">
        <f t="shared" si="156"/>
        <v>473.54985098320287</v>
      </c>
      <c r="BA233" s="55">
        <f t="shared" ca="1" si="157"/>
        <v>4.7235760189371465E-2</v>
      </c>
      <c r="BB233" s="55">
        <f t="shared" ca="1" si="169"/>
        <v>-2.6802269755747123</v>
      </c>
      <c r="BC233" s="64">
        <f t="shared" ca="1" si="158"/>
        <v>-42.409587010589945</v>
      </c>
      <c r="BE233" s="52" t="str">
        <f t="shared" ca="1" si="159"/>
        <v/>
      </c>
      <c r="BF233" s="52" t="str">
        <f t="shared" ca="1" si="160"/>
        <v/>
      </c>
      <c r="BG233" s="52">
        <f t="shared" ca="1" si="170"/>
        <v>18.399999999999977</v>
      </c>
      <c r="BH233" s="52" t="str">
        <f t="shared" ca="1" si="171"/>
        <v/>
      </c>
    </row>
    <row r="234" spans="19:60">
      <c r="S234" s="68">
        <f t="shared" si="172"/>
        <v>7</v>
      </c>
      <c r="T234" s="69">
        <f t="shared" si="172"/>
        <v>2</v>
      </c>
      <c r="U234" s="70">
        <f t="shared" si="161"/>
        <v>3</v>
      </c>
      <c r="V234" s="68">
        <f t="shared" ref="V234:AA249" si="175">V233</f>
        <v>4</v>
      </c>
      <c r="W234" s="70">
        <f t="shared" si="175"/>
        <v>7</v>
      </c>
      <c r="X234" s="71">
        <f t="shared" si="175"/>
        <v>0.42857142857142855</v>
      </c>
      <c r="Y234" s="71">
        <f t="shared" si="175"/>
        <v>0.5</v>
      </c>
      <c r="Z234" s="69">
        <f t="shared" si="175"/>
        <v>10000</v>
      </c>
      <c r="AA234" s="69">
        <f t="shared" ca="1" si="175"/>
        <v>10025.240391701296</v>
      </c>
      <c r="AB234" s="69">
        <f t="shared" ca="1" si="163"/>
        <v>25.240391701296176</v>
      </c>
      <c r="AC234" s="69">
        <f t="shared" ca="1" si="164"/>
        <v>94.182003679935534</v>
      </c>
      <c r="AD234" s="73">
        <f t="shared" si="173"/>
        <v>18.299999999999976</v>
      </c>
      <c r="AE234" s="69">
        <f t="shared" si="174"/>
        <v>0.70000000000000007</v>
      </c>
      <c r="AF234" s="69">
        <f t="shared" si="174"/>
        <v>7.0000000000000009</v>
      </c>
      <c r="AG234" s="78">
        <f t="shared" si="174"/>
        <v>200</v>
      </c>
      <c r="AH234" s="60">
        <f t="shared" si="174"/>
        <v>50</v>
      </c>
      <c r="AI234" s="60">
        <f t="shared" si="174"/>
        <v>350.00000000000006</v>
      </c>
      <c r="AJ234" s="60">
        <f t="shared" si="174"/>
        <v>10350</v>
      </c>
      <c r="AK234" s="60">
        <f t="shared" si="174"/>
        <v>289.75960829870417</v>
      </c>
      <c r="AL234" s="60">
        <f t="shared" si="174"/>
        <v>5.7951921659740835</v>
      </c>
      <c r="AM234" s="60">
        <f t="shared" ca="1" si="174"/>
        <v>-390.9975887136394</v>
      </c>
      <c r="AN234" s="60">
        <f t="shared" ca="1" si="174"/>
        <v>-390.9975887136394</v>
      </c>
      <c r="AO234" s="60">
        <f t="shared" ca="1" si="174"/>
        <v>390.9975887136394</v>
      </c>
      <c r="AP234" s="63">
        <f t="shared" si="147"/>
        <v>35</v>
      </c>
      <c r="AQ234" s="62">
        <f t="shared" si="148"/>
        <v>1.3549285336597865</v>
      </c>
      <c r="AR234" s="62">
        <f t="shared" si="149"/>
        <v>67.746426682989323</v>
      </c>
      <c r="AS234" s="62">
        <f t="shared" si="150"/>
        <v>135.49285336597865</v>
      </c>
      <c r="AT234" s="62">
        <f t="shared" si="151"/>
        <v>-67.746426682989323</v>
      </c>
      <c r="AU234" s="62">
        <f t="shared" si="152"/>
        <v>203.23928004896797</v>
      </c>
      <c r="AV234" s="62">
        <f t="shared" si="153"/>
        <v>-270.98570673195729</v>
      </c>
      <c r="AW234" s="63">
        <f t="shared" si="167"/>
        <v>-67.746426682989323</v>
      </c>
      <c r="AX234" s="61" t="str">
        <f t="shared" ca="1" si="155"/>
        <v/>
      </c>
      <c r="AY234" s="69">
        <f t="shared" ca="1" si="168"/>
        <v>9959.0024112863612</v>
      </c>
      <c r="AZ234" s="51">
        <f t="shared" si="156"/>
        <v>474.22498678092529</v>
      </c>
      <c r="BA234" s="55">
        <f t="shared" ca="1" si="157"/>
        <v>4.7303103791254693E-2</v>
      </c>
      <c r="BB234" s="55">
        <f t="shared" ca="1" si="169"/>
        <v>-2.684048151261865</v>
      </c>
      <c r="BC234" s="64">
        <f t="shared" ca="1" si="158"/>
        <v>-42.506034981693148</v>
      </c>
      <c r="BE234" s="52" t="str">
        <f t="shared" ca="1" si="159"/>
        <v/>
      </c>
      <c r="BF234" s="52" t="str">
        <f t="shared" ca="1" si="160"/>
        <v/>
      </c>
      <c r="BG234" s="52">
        <f t="shared" ca="1" si="170"/>
        <v>18.299999999999976</v>
      </c>
      <c r="BH234" s="52" t="str">
        <f t="shared" ca="1" si="171"/>
        <v/>
      </c>
    </row>
    <row r="235" spans="19:60">
      <c r="S235" s="68">
        <f t="shared" ref="S235:T250" si="176">S234</f>
        <v>7</v>
      </c>
      <c r="T235" s="69">
        <f t="shared" si="176"/>
        <v>2</v>
      </c>
      <c r="U235" s="70">
        <f t="shared" si="161"/>
        <v>3</v>
      </c>
      <c r="V235" s="68">
        <f t="shared" si="175"/>
        <v>4</v>
      </c>
      <c r="W235" s="70">
        <f t="shared" si="175"/>
        <v>7</v>
      </c>
      <c r="X235" s="71">
        <f t="shared" si="175"/>
        <v>0.42857142857142855</v>
      </c>
      <c r="Y235" s="71">
        <f t="shared" si="175"/>
        <v>0.5</v>
      </c>
      <c r="Z235" s="69">
        <f t="shared" si="175"/>
        <v>10000</v>
      </c>
      <c r="AA235" s="69">
        <f t="shared" ca="1" si="175"/>
        <v>10025.240391701296</v>
      </c>
      <c r="AB235" s="69">
        <f t="shared" ca="1" si="163"/>
        <v>25.240391701296176</v>
      </c>
      <c r="AC235" s="69">
        <f t="shared" ca="1" si="164"/>
        <v>94.182003679935534</v>
      </c>
      <c r="AD235" s="73">
        <f t="shared" si="173"/>
        <v>18.199999999999974</v>
      </c>
      <c r="AE235" s="69">
        <f t="shared" ref="AE235:AO250" si="177">AE234</f>
        <v>0.70000000000000007</v>
      </c>
      <c r="AF235" s="69">
        <f t="shared" si="177"/>
        <v>7.0000000000000009</v>
      </c>
      <c r="AG235" s="78">
        <f t="shared" si="177"/>
        <v>200</v>
      </c>
      <c r="AH235" s="60">
        <f t="shared" si="177"/>
        <v>50</v>
      </c>
      <c r="AI235" s="60">
        <f t="shared" si="177"/>
        <v>350.00000000000006</v>
      </c>
      <c r="AJ235" s="60">
        <f t="shared" si="177"/>
        <v>10350</v>
      </c>
      <c r="AK235" s="60">
        <f t="shared" si="177"/>
        <v>289.75960829870417</v>
      </c>
      <c r="AL235" s="60">
        <f t="shared" si="177"/>
        <v>5.7951921659740835</v>
      </c>
      <c r="AM235" s="60">
        <f t="shared" ca="1" si="177"/>
        <v>-390.9975887136394</v>
      </c>
      <c r="AN235" s="60">
        <f t="shared" ca="1" si="177"/>
        <v>-390.9975887136394</v>
      </c>
      <c r="AO235" s="60">
        <f t="shared" ca="1" si="177"/>
        <v>390.9975887136394</v>
      </c>
      <c r="AP235" s="63">
        <f t="shared" si="147"/>
        <v>35</v>
      </c>
      <c r="AQ235" s="62">
        <f t="shared" si="148"/>
        <v>1.3568786904381369</v>
      </c>
      <c r="AR235" s="62">
        <f t="shared" si="149"/>
        <v>67.843934521906846</v>
      </c>
      <c r="AS235" s="62">
        <f t="shared" si="150"/>
        <v>135.68786904381369</v>
      </c>
      <c r="AT235" s="62">
        <f t="shared" si="151"/>
        <v>-67.843934521906846</v>
      </c>
      <c r="AU235" s="62">
        <f t="shared" si="152"/>
        <v>203.53180356572054</v>
      </c>
      <c r="AV235" s="62">
        <f t="shared" si="153"/>
        <v>-271.37573808762738</v>
      </c>
      <c r="AW235" s="63">
        <f t="shared" si="167"/>
        <v>-67.843934521906846</v>
      </c>
      <c r="AX235" s="61" t="str">
        <f t="shared" ca="1" si="155"/>
        <v/>
      </c>
      <c r="AY235" s="69">
        <f t="shared" ca="1" si="168"/>
        <v>9959.0024112863612</v>
      </c>
      <c r="AZ235" s="51">
        <f t="shared" si="156"/>
        <v>474.90754165334795</v>
      </c>
      <c r="BA235" s="55">
        <f t="shared" ca="1" si="157"/>
        <v>4.7371187432719057E-2</v>
      </c>
      <c r="BB235" s="55">
        <f t="shared" ca="1" si="169"/>
        <v>-2.6879113178906349</v>
      </c>
      <c r="BC235" s="64">
        <f t="shared" ca="1" si="158"/>
        <v>-42.60354282061067</v>
      </c>
      <c r="BE235" s="52" t="str">
        <f t="shared" ca="1" si="159"/>
        <v/>
      </c>
      <c r="BF235" s="52" t="str">
        <f t="shared" ca="1" si="160"/>
        <v/>
      </c>
      <c r="BG235" s="52">
        <f t="shared" ca="1" si="170"/>
        <v>18.199999999999974</v>
      </c>
      <c r="BH235" s="52" t="str">
        <f t="shared" ca="1" si="171"/>
        <v/>
      </c>
    </row>
    <row r="236" spans="19:60">
      <c r="S236" s="68">
        <f t="shared" si="176"/>
        <v>7</v>
      </c>
      <c r="T236" s="69">
        <f t="shared" si="176"/>
        <v>2</v>
      </c>
      <c r="U236" s="70">
        <f t="shared" si="161"/>
        <v>3</v>
      </c>
      <c r="V236" s="68">
        <f t="shared" si="175"/>
        <v>4</v>
      </c>
      <c r="W236" s="70">
        <f t="shared" si="175"/>
        <v>7</v>
      </c>
      <c r="X236" s="71">
        <f t="shared" si="175"/>
        <v>0.42857142857142855</v>
      </c>
      <c r="Y236" s="71">
        <f t="shared" si="175"/>
        <v>0.5</v>
      </c>
      <c r="Z236" s="69">
        <f t="shared" si="175"/>
        <v>10000</v>
      </c>
      <c r="AA236" s="69">
        <f t="shared" ca="1" si="175"/>
        <v>10025.240391701296</v>
      </c>
      <c r="AB236" s="69">
        <f t="shared" ca="1" si="163"/>
        <v>25.240391701296176</v>
      </c>
      <c r="AC236" s="69">
        <f t="shared" ca="1" si="164"/>
        <v>94.182003679935534</v>
      </c>
      <c r="AD236" s="73">
        <f t="shared" si="173"/>
        <v>18.099999999999973</v>
      </c>
      <c r="AE236" s="69">
        <f t="shared" si="177"/>
        <v>0.70000000000000007</v>
      </c>
      <c r="AF236" s="69">
        <f t="shared" si="177"/>
        <v>7.0000000000000009</v>
      </c>
      <c r="AG236" s="78">
        <f t="shared" si="177"/>
        <v>200</v>
      </c>
      <c r="AH236" s="60">
        <f t="shared" si="177"/>
        <v>50</v>
      </c>
      <c r="AI236" s="60">
        <f t="shared" si="177"/>
        <v>350.00000000000006</v>
      </c>
      <c r="AJ236" s="60">
        <f t="shared" si="177"/>
        <v>10350</v>
      </c>
      <c r="AK236" s="60">
        <f t="shared" si="177"/>
        <v>289.75960829870417</v>
      </c>
      <c r="AL236" s="60">
        <f t="shared" si="177"/>
        <v>5.7951921659740835</v>
      </c>
      <c r="AM236" s="60">
        <f t="shared" ca="1" si="177"/>
        <v>-390.9975887136394</v>
      </c>
      <c r="AN236" s="60">
        <f t="shared" ca="1" si="177"/>
        <v>-390.9975887136394</v>
      </c>
      <c r="AO236" s="60">
        <f t="shared" ca="1" si="177"/>
        <v>390.9975887136394</v>
      </c>
      <c r="AP236" s="63">
        <f t="shared" si="147"/>
        <v>35</v>
      </c>
      <c r="AQ236" s="62">
        <f t="shared" si="148"/>
        <v>1.358850395910171</v>
      </c>
      <c r="AR236" s="62">
        <f t="shared" si="149"/>
        <v>67.942519795508545</v>
      </c>
      <c r="AS236" s="62">
        <f t="shared" si="150"/>
        <v>135.88503959101709</v>
      </c>
      <c r="AT236" s="62">
        <f t="shared" si="151"/>
        <v>-67.942519795508545</v>
      </c>
      <c r="AU236" s="62">
        <f t="shared" si="152"/>
        <v>203.82755938652565</v>
      </c>
      <c r="AV236" s="62">
        <f t="shared" si="153"/>
        <v>-271.77007918203418</v>
      </c>
      <c r="AW236" s="63">
        <f t="shared" si="167"/>
        <v>-67.942519795508531</v>
      </c>
      <c r="AX236" s="61" t="str">
        <f t="shared" ca="1" si="155"/>
        <v/>
      </c>
      <c r="AY236" s="69">
        <f t="shared" ca="1" si="168"/>
        <v>9959.0024112863612</v>
      </c>
      <c r="AZ236" s="51">
        <f t="shared" si="156"/>
        <v>475.59763856855983</v>
      </c>
      <c r="BA236" s="55">
        <f t="shared" ca="1" si="157"/>
        <v>4.744002337961397E-2</v>
      </c>
      <c r="BB236" s="55">
        <f t="shared" ca="1" si="169"/>
        <v>-2.6918171714434789</v>
      </c>
      <c r="BC236" s="64">
        <f t="shared" ca="1" si="158"/>
        <v>-42.702128094212355</v>
      </c>
      <c r="BE236" s="52" t="str">
        <f t="shared" ca="1" si="159"/>
        <v/>
      </c>
      <c r="BF236" s="52" t="str">
        <f t="shared" ca="1" si="160"/>
        <v/>
      </c>
      <c r="BG236" s="52">
        <f t="shared" ca="1" si="170"/>
        <v>18.099999999999973</v>
      </c>
      <c r="BH236" s="52" t="str">
        <f t="shared" ca="1" si="171"/>
        <v/>
      </c>
    </row>
    <row r="237" spans="19:60">
      <c r="S237" s="68">
        <f t="shared" si="176"/>
        <v>7</v>
      </c>
      <c r="T237" s="69">
        <f t="shared" si="176"/>
        <v>2</v>
      </c>
      <c r="U237" s="70">
        <f t="shared" si="161"/>
        <v>3</v>
      </c>
      <c r="V237" s="68">
        <f t="shared" si="175"/>
        <v>4</v>
      </c>
      <c r="W237" s="70">
        <f t="shared" si="175"/>
        <v>7</v>
      </c>
      <c r="X237" s="71">
        <f t="shared" si="175"/>
        <v>0.42857142857142855</v>
      </c>
      <c r="Y237" s="71">
        <f t="shared" si="175"/>
        <v>0.5</v>
      </c>
      <c r="Z237" s="69">
        <f t="shared" si="175"/>
        <v>10000</v>
      </c>
      <c r="AA237" s="69">
        <f t="shared" ca="1" si="175"/>
        <v>10025.240391701296</v>
      </c>
      <c r="AB237" s="69">
        <f t="shared" ca="1" si="163"/>
        <v>25.240391701296176</v>
      </c>
      <c r="AC237" s="69">
        <f t="shared" ca="1" si="164"/>
        <v>94.182003679935534</v>
      </c>
      <c r="AD237" s="73">
        <f t="shared" si="173"/>
        <v>17.999999999999972</v>
      </c>
      <c r="AE237" s="69">
        <f t="shared" si="177"/>
        <v>0.70000000000000007</v>
      </c>
      <c r="AF237" s="69">
        <f t="shared" si="177"/>
        <v>7.0000000000000009</v>
      </c>
      <c r="AG237" s="78">
        <f t="shared" si="177"/>
        <v>200</v>
      </c>
      <c r="AH237" s="60">
        <f t="shared" si="177"/>
        <v>50</v>
      </c>
      <c r="AI237" s="60">
        <f t="shared" si="177"/>
        <v>350.00000000000006</v>
      </c>
      <c r="AJ237" s="60">
        <f t="shared" si="177"/>
        <v>10350</v>
      </c>
      <c r="AK237" s="60">
        <f t="shared" si="177"/>
        <v>289.75960829870417</v>
      </c>
      <c r="AL237" s="60">
        <f t="shared" si="177"/>
        <v>5.7951921659740835</v>
      </c>
      <c r="AM237" s="60">
        <f t="shared" ca="1" si="177"/>
        <v>-390.9975887136394</v>
      </c>
      <c r="AN237" s="60">
        <f t="shared" ca="1" si="177"/>
        <v>-390.9975887136394</v>
      </c>
      <c r="AO237" s="60">
        <f t="shared" ca="1" si="177"/>
        <v>390.9975887136394</v>
      </c>
      <c r="AP237" s="63">
        <f t="shared" si="147"/>
        <v>35</v>
      </c>
      <c r="AQ237" s="62">
        <f t="shared" si="148"/>
        <v>1.360844009220783</v>
      </c>
      <c r="AR237" s="62">
        <f t="shared" si="149"/>
        <v>68.042200461039144</v>
      </c>
      <c r="AS237" s="62">
        <f t="shared" si="150"/>
        <v>136.08440092207829</v>
      </c>
      <c r="AT237" s="62">
        <f t="shared" si="151"/>
        <v>-68.042200461039144</v>
      </c>
      <c r="AU237" s="62">
        <f t="shared" si="152"/>
        <v>204.12660138311742</v>
      </c>
      <c r="AV237" s="62">
        <f t="shared" si="153"/>
        <v>-272.16880184415658</v>
      </c>
      <c r="AW237" s="63">
        <f t="shared" si="167"/>
        <v>-68.042200461039158</v>
      </c>
      <c r="AX237" s="61" t="str">
        <f t="shared" ca="1" si="155"/>
        <v/>
      </c>
      <c r="AY237" s="69">
        <f t="shared" ca="1" si="168"/>
        <v>9959.0024112863612</v>
      </c>
      <c r="AZ237" s="51">
        <f t="shared" si="156"/>
        <v>476.29540322727399</v>
      </c>
      <c r="BA237" s="55">
        <f t="shared" ca="1" si="157"/>
        <v>4.7509624170363265E-2</v>
      </c>
      <c r="BB237" s="55">
        <f t="shared" ca="1" si="169"/>
        <v>-2.6957664233691339</v>
      </c>
      <c r="BC237" s="64">
        <f t="shared" ca="1" si="158"/>
        <v>-42.801808759742983</v>
      </c>
      <c r="BE237" s="52" t="str">
        <f t="shared" ca="1" si="159"/>
        <v/>
      </c>
      <c r="BF237" s="52" t="str">
        <f t="shared" ca="1" si="160"/>
        <v/>
      </c>
      <c r="BG237" s="52">
        <f t="shared" ca="1" si="170"/>
        <v>17.999999999999972</v>
      </c>
      <c r="BH237" s="52" t="str">
        <f t="shared" ca="1" si="171"/>
        <v/>
      </c>
    </row>
    <row r="238" spans="19:60">
      <c r="S238" s="68">
        <f t="shared" si="176"/>
        <v>7</v>
      </c>
      <c r="T238" s="69">
        <f t="shared" si="176"/>
        <v>2</v>
      </c>
      <c r="U238" s="70">
        <f t="shared" si="161"/>
        <v>3</v>
      </c>
      <c r="V238" s="68">
        <f t="shared" si="175"/>
        <v>4</v>
      </c>
      <c r="W238" s="70">
        <f t="shared" si="175"/>
        <v>7</v>
      </c>
      <c r="X238" s="71">
        <f t="shared" si="175"/>
        <v>0.42857142857142855</v>
      </c>
      <c r="Y238" s="71">
        <f t="shared" si="175"/>
        <v>0.5</v>
      </c>
      <c r="Z238" s="69">
        <f t="shared" si="175"/>
        <v>10000</v>
      </c>
      <c r="AA238" s="69">
        <f t="shared" ca="1" si="175"/>
        <v>10025.240391701296</v>
      </c>
      <c r="AB238" s="69">
        <f t="shared" ca="1" si="163"/>
        <v>25.240391701296176</v>
      </c>
      <c r="AC238" s="69">
        <f t="shared" ca="1" si="164"/>
        <v>94.182003679935534</v>
      </c>
      <c r="AD238" s="73">
        <f t="shared" si="173"/>
        <v>17.89999999999997</v>
      </c>
      <c r="AE238" s="69">
        <f t="shared" si="177"/>
        <v>0.70000000000000007</v>
      </c>
      <c r="AF238" s="69">
        <f t="shared" si="177"/>
        <v>7.0000000000000009</v>
      </c>
      <c r="AG238" s="78">
        <f t="shared" si="177"/>
        <v>200</v>
      </c>
      <c r="AH238" s="60">
        <f t="shared" si="177"/>
        <v>50</v>
      </c>
      <c r="AI238" s="60">
        <f t="shared" si="177"/>
        <v>350.00000000000006</v>
      </c>
      <c r="AJ238" s="60">
        <f t="shared" si="177"/>
        <v>10350</v>
      </c>
      <c r="AK238" s="60">
        <f t="shared" si="177"/>
        <v>289.75960829870417</v>
      </c>
      <c r="AL238" s="60">
        <f t="shared" si="177"/>
        <v>5.7951921659740835</v>
      </c>
      <c r="AM238" s="60">
        <f t="shared" ca="1" si="177"/>
        <v>-390.9975887136394</v>
      </c>
      <c r="AN238" s="60">
        <f t="shared" ca="1" si="177"/>
        <v>-390.9975887136394</v>
      </c>
      <c r="AO238" s="60">
        <f t="shared" ca="1" si="177"/>
        <v>390.9975887136394</v>
      </c>
      <c r="AP238" s="63">
        <f t="shared" si="147"/>
        <v>35</v>
      </c>
      <c r="AQ238" s="62">
        <f t="shared" si="148"/>
        <v>1.3628598975404522</v>
      </c>
      <c r="AR238" s="62">
        <f t="shared" si="149"/>
        <v>68.142994877022616</v>
      </c>
      <c r="AS238" s="62">
        <f t="shared" si="150"/>
        <v>136.28598975404523</v>
      </c>
      <c r="AT238" s="62">
        <f t="shared" si="151"/>
        <v>-68.142994877022616</v>
      </c>
      <c r="AU238" s="62">
        <f t="shared" si="152"/>
        <v>204.42898463106786</v>
      </c>
      <c r="AV238" s="62">
        <f t="shared" si="153"/>
        <v>-272.57197950809046</v>
      </c>
      <c r="AW238" s="63">
        <f t="shared" si="167"/>
        <v>-68.142994877022602</v>
      </c>
      <c r="AX238" s="61" t="str">
        <f t="shared" ca="1" si="155"/>
        <v/>
      </c>
      <c r="AY238" s="69">
        <f t="shared" ca="1" si="168"/>
        <v>9959.0024112863612</v>
      </c>
      <c r="AZ238" s="51">
        <f t="shared" si="156"/>
        <v>477.00096413915833</v>
      </c>
      <c r="BA238" s="55">
        <f t="shared" ca="1" si="157"/>
        <v>4.7580002623579053E-2</v>
      </c>
      <c r="BB238" s="55">
        <f t="shared" ca="1" si="169"/>
        <v>-2.6997598010146269</v>
      </c>
      <c r="BC238" s="64">
        <f t="shared" ca="1" si="158"/>
        <v>-42.902603175726426</v>
      </c>
      <c r="BE238" s="52" t="str">
        <f t="shared" ca="1" si="159"/>
        <v/>
      </c>
      <c r="BF238" s="52" t="str">
        <f t="shared" ca="1" si="160"/>
        <v/>
      </c>
      <c r="BG238" s="52">
        <f t="shared" ca="1" si="170"/>
        <v>17.89999999999997</v>
      </c>
      <c r="BH238" s="52" t="str">
        <f t="shared" ca="1" si="171"/>
        <v/>
      </c>
    </row>
    <row r="239" spans="19:60">
      <c r="S239" s="68">
        <f t="shared" si="176"/>
        <v>7</v>
      </c>
      <c r="T239" s="69">
        <f t="shared" si="176"/>
        <v>2</v>
      </c>
      <c r="U239" s="70">
        <f t="shared" si="161"/>
        <v>3</v>
      </c>
      <c r="V239" s="68">
        <f t="shared" si="175"/>
        <v>4</v>
      </c>
      <c r="W239" s="70">
        <f t="shared" si="175"/>
        <v>7</v>
      </c>
      <c r="X239" s="71">
        <f t="shared" si="175"/>
        <v>0.42857142857142855</v>
      </c>
      <c r="Y239" s="71">
        <f t="shared" si="175"/>
        <v>0.5</v>
      </c>
      <c r="Z239" s="69">
        <f t="shared" si="175"/>
        <v>10000</v>
      </c>
      <c r="AA239" s="69">
        <f t="shared" ca="1" si="175"/>
        <v>10025.240391701296</v>
      </c>
      <c r="AB239" s="69">
        <f t="shared" ca="1" si="163"/>
        <v>25.240391701296176</v>
      </c>
      <c r="AC239" s="69">
        <f t="shared" ca="1" si="164"/>
        <v>94.182003679935534</v>
      </c>
      <c r="AD239" s="73">
        <f t="shared" si="173"/>
        <v>17.799999999999969</v>
      </c>
      <c r="AE239" s="69">
        <f t="shared" si="177"/>
        <v>0.70000000000000007</v>
      </c>
      <c r="AF239" s="69">
        <f t="shared" si="177"/>
        <v>7.0000000000000009</v>
      </c>
      <c r="AG239" s="78">
        <f t="shared" si="177"/>
        <v>200</v>
      </c>
      <c r="AH239" s="60">
        <f t="shared" si="177"/>
        <v>50</v>
      </c>
      <c r="AI239" s="60">
        <f t="shared" si="177"/>
        <v>350.00000000000006</v>
      </c>
      <c r="AJ239" s="60">
        <f t="shared" si="177"/>
        <v>10350</v>
      </c>
      <c r="AK239" s="60">
        <f t="shared" si="177"/>
        <v>289.75960829870417</v>
      </c>
      <c r="AL239" s="60">
        <f t="shared" si="177"/>
        <v>5.7951921659740835</v>
      </c>
      <c r="AM239" s="60">
        <f t="shared" ca="1" si="177"/>
        <v>-390.9975887136394</v>
      </c>
      <c r="AN239" s="60">
        <f t="shared" ca="1" si="177"/>
        <v>-390.9975887136394</v>
      </c>
      <c r="AO239" s="60">
        <f t="shared" ca="1" si="177"/>
        <v>390.9975887136394</v>
      </c>
      <c r="AP239" s="63">
        <f t="shared" si="147"/>
        <v>35</v>
      </c>
      <c r="AQ239" s="62">
        <f t="shared" si="148"/>
        <v>1.3648984362906795</v>
      </c>
      <c r="AR239" s="62">
        <f t="shared" si="149"/>
        <v>68.244921814533981</v>
      </c>
      <c r="AS239" s="62">
        <f t="shared" si="150"/>
        <v>136.48984362906796</v>
      </c>
      <c r="AT239" s="62">
        <f t="shared" si="151"/>
        <v>-68.244921814533981</v>
      </c>
      <c r="AU239" s="62">
        <f t="shared" si="152"/>
        <v>204.73476544360193</v>
      </c>
      <c r="AV239" s="62">
        <f t="shared" si="153"/>
        <v>-272.97968725813593</v>
      </c>
      <c r="AW239" s="63">
        <f t="shared" si="167"/>
        <v>-68.244921814533996</v>
      </c>
      <c r="AX239" s="61" t="str">
        <f t="shared" ca="1" si="155"/>
        <v/>
      </c>
      <c r="AY239" s="69">
        <f t="shared" ca="1" si="168"/>
        <v>9959.0024112863612</v>
      </c>
      <c r="AZ239" s="51">
        <f t="shared" si="156"/>
        <v>477.71445270173786</v>
      </c>
      <c r="BA239" s="55">
        <f t="shared" ca="1" si="157"/>
        <v>4.7651171845932074E-2</v>
      </c>
      <c r="BB239" s="55">
        <f t="shared" ca="1" si="169"/>
        <v>-2.7037980480718686</v>
      </c>
      <c r="BC239" s="64">
        <f t="shared" ca="1" si="158"/>
        <v>-43.00453011323782</v>
      </c>
      <c r="BE239" s="52" t="str">
        <f t="shared" ca="1" si="159"/>
        <v/>
      </c>
      <c r="BF239" s="52" t="str">
        <f t="shared" ca="1" si="160"/>
        <v/>
      </c>
      <c r="BG239" s="52">
        <f t="shared" ca="1" si="170"/>
        <v>17.799999999999969</v>
      </c>
      <c r="BH239" s="52" t="str">
        <f t="shared" ca="1" si="171"/>
        <v/>
      </c>
    </row>
    <row r="240" spans="19:60">
      <c r="S240" s="68">
        <f t="shared" si="176"/>
        <v>7</v>
      </c>
      <c r="T240" s="69">
        <f t="shared" si="176"/>
        <v>2</v>
      </c>
      <c r="U240" s="70">
        <f t="shared" si="161"/>
        <v>3</v>
      </c>
      <c r="V240" s="68">
        <f t="shared" si="175"/>
        <v>4</v>
      </c>
      <c r="W240" s="70">
        <f t="shared" si="175"/>
        <v>7</v>
      </c>
      <c r="X240" s="71">
        <f t="shared" si="175"/>
        <v>0.42857142857142855</v>
      </c>
      <c r="Y240" s="71">
        <f t="shared" si="175"/>
        <v>0.5</v>
      </c>
      <c r="Z240" s="69">
        <f t="shared" si="175"/>
        <v>10000</v>
      </c>
      <c r="AA240" s="69">
        <f t="shared" ca="1" si="175"/>
        <v>10025.240391701296</v>
      </c>
      <c r="AB240" s="69">
        <f t="shared" ca="1" si="163"/>
        <v>25.240391701296176</v>
      </c>
      <c r="AC240" s="69">
        <f t="shared" ca="1" si="164"/>
        <v>94.182003679935534</v>
      </c>
      <c r="AD240" s="73">
        <f t="shared" si="173"/>
        <v>17.699999999999967</v>
      </c>
      <c r="AE240" s="69">
        <f t="shared" si="177"/>
        <v>0.70000000000000007</v>
      </c>
      <c r="AF240" s="69">
        <f t="shared" si="177"/>
        <v>7.0000000000000009</v>
      </c>
      <c r="AG240" s="78">
        <f t="shared" si="177"/>
        <v>200</v>
      </c>
      <c r="AH240" s="60">
        <f t="shared" si="177"/>
        <v>50</v>
      </c>
      <c r="AI240" s="60">
        <f t="shared" si="177"/>
        <v>350.00000000000006</v>
      </c>
      <c r="AJ240" s="60">
        <f t="shared" si="177"/>
        <v>10350</v>
      </c>
      <c r="AK240" s="60">
        <f t="shared" si="177"/>
        <v>289.75960829870417</v>
      </c>
      <c r="AL240" s="60">
        <f t="shared" si="177"/>
        <v>5.7951921659740835</v>
      </c>
      <c r="AM240" s="60">
        <f t="shared" ca="1" si="177"/>
        <v>-390.9975887136394</v>
      </c>
      <c r="AN240" s="60">
        <f t="shared" ca="1" si="177"/>
        <v>-390.9975887136394</v>
      </c>
      <c r="AO240" s="60">
        <f t="shared" ca="1" si="177"/>
        <v>390.9975887136394</v>
      </c>
      <c r="AP240" s="63">
        <f t="shared" si="147"/>
        <v>35</v>
      </c>
      <c r="AQ240" s="62">
        <f t="shared" si="148"/>
        <v>1.3669600093770675</v>
      </c>
      <c r="AR240" s="62">
        <f t="shared" si="149"/>
        <v>68.348000468853371</v>
      </c>
      <c r="AS240" s="62">
        <f t="shared" si="150"/>
        <v>136.69600093770674</v>
      </c>
      <c r="AT240" s="62">
        <f t="shared" si="151"/>
        <v>-68.348000468853371</v>
      </c>
      <c r="AU240" s="62">
        <f t="shared" si="152"/>
        <v>205.04400140656011</v>
      </c>
      <c r="AV240" s="62">
        <f t="shared" si="153"/>
        <v>-273.39200187541348</v>
      </c>
      <c r="AW240" s="63">
        <f t="shared" si="167"/>
        <v>-68.348000468853371</v>
      </c>
      <c r="AX240" s="61" t="str">
        <f t="shared" ca="1" si="155"/>
        <v/>
      </c>
      <c r="AY240" s="69">
        <f t="shared" ca="1" si="168"/>
        <v>9959.0024112863612</v>
      </c>
      <c r="AZ240" s="51">
        <f t="shared" si="156"/>
        <v>478.43600328197363</v>
      </c>
      <c r="BA240" s="55">
        <f t="shared" ca="1" si="157"/>
        <v>4.7723145240289089E-2</v>
      </c>
      <c r="BB240" s="55">
        <f t="shared" ca="1" si="169"/>
        <v>-2.7078819250393598</v>
      </c>
      <c r="BC240" s="64">
        <f t="shared" ca="1" si="158"/>
        <v>-43.107608767557196</v>
      </c>
      <c r="BE240" s="52" t="str">
        <f t="shared" ca="1" si="159"/>
        <v/>
      </c>
      <c r="BF240" s="52" t="str">
        <f t="shared" ca="1" si="160"/>
        <v/>
      </c>
      <c r="BG240" s="52">
        <f t="shared" ca="1" si="170"/>
        <v>17.699999999999967</v>
      </c>
      <c r="BH240" s="52" t="str">
        <f t="shared" ca="1" si="171"/>
        <v/>
      </c>
    </row>
    <row r="241" spans="19:60">
      <c r="S241" s="68">
        <f t="shared" si="176"/>
        <v>7</v>
      </c>
      <c r="T241" s="69">
        <f t="shared" si="176"/>
        <v>2</v>
      </c>
      <c r="U241" s="70">
        <f t="shared" si="161"/>
        <v>3</v>
      </c>
      <c r="V241" s="68">
        <f t="shared" si="175"/>
        <v>4</v>
      </c>
      <c r="W241" s="70">
        <f t="shared" si="175"/>
        <v>7</v>
      </c>
      <c r="X241" s="71">
        <f t="shared" si="175"/>
        <v>0.42857142857142855</v>
      </c>
      <c r="Y241" s="71">
        <f t="shared" si="175"/>
        <v>0.5</v>
      </c>
      <c r="Z241" s="69">
        <f t="shared" si="175"/>
        <v>10000</v>
      </c>
      <c r="AA241" s="69">
        <f t="shared" ca="1" si="175"/>
        <v>10025.240391701296</v>
      </c>
      <c r="AB241" s="69">
        <f t="shared" ca="1" si="163"/>
        <v>25.240391701296176</v>
      </c>
      <c r="AC241" s="69">
        <f t="shared" ca="1" si="164"/>
        <v>94.182003679935534</v>
      </c>
      <c r="AD241" s="73">
        <f t="shared" si="173"/>
        <v>17.599999999999966</v>
      </c>
      <c r="AE241" s="69">
        <f t="shared" si="177"/>
        <v>0.70000000000000007</v>
      </c>
      <c r="AF241" s="69">
        <f t="shared" si="177"/>
        <v>7.0000000000000009</v>
      </c>
      <c r="AG241" s="78">
        <f t="shared" si="177"/>
        <v>200</v>
      </c>
      <c r="AH241" s="60">
        <f t="shared" si="177"/>
        <v>50</v>
      </c>
      <c r="AI241" s="60">
        <f t="shared" si="177"/>
        <v>350.00000000000006</v>
      </c>
      <c r="AJ241" s="60">
        <f t="shared" si="177"/>
        <v>10350</v>
      </c>
      <c r="AK241" s="60">
        <f t="shared" si="177"/>
        <v>289.75960829870417</v>
      </c>
      <c r="AL241" s="60">
        <f t="shared" si="177"/>
        <v>5.7951921659740835</v>
      </c>
      <c r="AM241" s="60">
        <f t="shared" ca="1" si="177"/>
        <v>-390.9975887136394</v>
      </c>
      <c r="AN241" s="60">
        <f t="shared" ca="1" si="177"/>
        <v>-390.9975887136394</v>
      </c>
      <c r="AO241" s="60">
        <f t="shared" ca="1" si="177"/>
        <v>390.9975887136394</v>
      </c>
      <c r="AP241" s="63">
        <f t="shared" si="147"/>
        <v>35</v>
      </c>
      <c r="AQ241" s="62">
        <f t="shared" si="148"/>
        <v>1.3690450094303463</v>
      </c>
      <c r="AR241" s="62">
        <f t="shared" si="149"/>
        <v>68.452250471517317</v>
      </c>
      <c r="AS241" s="62">
        <f t="shared" si="150"/>
        <v>136.90450094303463</v>
      </c>
      <c r="AT241" s="62">
        <f t="shared" si="151"/>
        <v>-68.452250471517317</v>
      </c>
      <c r="AU241" s="62">
        <f t="shared" si="152"/>
        <v>205.35675141455195</v>
      </c>
      <c r="AV241" s="62">
        <f t="shared" si="153"/>
        <v>-273.80900188606927</v>
      </c>
      <c r="AW241" s="63">
        <f t="shared" si="167"/>
        <v>-68.452250471517317</v>
      </c>
      <c r="AX241" s="61" t="str">
        <f t="shared" ca="1" si="155"/>
        <v/>
      </c>
      <c r="AY241" s="69">
        <f t="shared" ca="1" si="168"/>
        <v>9959.0024112863612</v>
      </c>
      <c r="AZ241" s="51">
        <f t="shared" si="156"/>
        <v>479.16575330062119</v>
      </c>
      <c r="BA241" s="55">
        <f t="shared" ca="1" si="157"/>
        <v>4.7795936514127432E-2</v>
      </c>
      <c r="BB241" s="55">
        <f t="shared" ca="1" si="169"/>
        <v>-2.7120122096996644</v>
      </c>
      <c r="BC241" s="64">
        <f t="shared" ca="1" si="158"/>
        <v>-43.211858770221141</v>
      </c>
      <c r="BE241" s="52" t="str">
        <f t="shared" ca="1" si="159"/>
        <v/>
      </c>
      <c r="BF241" s="52" t="str">
        <f t="shared" ca="1" si="160"/>
        <v/>
      </c>
      <c r="BG241" s="52">
        <f t="shared" ca="1" si="170"/>
        <v>17.599999999999966</v>
      </c>
      <c r="BH241" s="52" t="str">
        <f t="shared" ca="1" si="171"/>
        <v/>
      </c>
    </row>
    <row r="242" spans="19:60">
      <c r="S242" s="68">
        <f t="shared" si="176"/>
        <v>7</v>
      </c>
      <c r="T242" s="69">
        <f t="shared" si="176"/>
        <v>2</v>
      </c>
      <c r="U242" s="70">
        <f t="shared" si="161"/>
        <v>3</v>
      </c>
      <c r="V242" s="68">
        <f t="shared" si="175"/>
        <v>4</v>
      </c>
      <c r="W242" s="70">
        <f t="shared" si="175"/>
        <v>7</v>
      </c>
      <c r="X242" s="71">
        <f t="shared" si="175"/>
        <v>0.42857142857142855</v>
      </c>
      <c r="Y242" s="71">
        <f t="shared" si="175"/>
        <v>0.5</v>
      </c>
      <c r="Z242" s="69">
        <f t="shared" si="175"/>
        <v>10000</v>
      </c>
      <c r="AA242" s="69">
        <f t="shared" ca="1" si="175"/>
        <v>10025.240391701296</v>
      </c>
      <c r="AB242" s="69">
        <f t="shared" ca="1" si="163"/>
        <v>25.240391701296176</v>
      </c>
      <c r="AC242" s="69">
        <f t="shared" ca="1" si="164"/>
        <v>94.182003679935534</v>
      </c>
      <c r="AD242" s="73">
        <f t="shared" si="173"/>
        <v>17.499999999999964</v>
      </c>
      <c r="AE242" s="69">
        <f t="shared" si="177"/>
        <v>0.70000000000000007</v>
      </c>
      <c r="AF242" s="69">
        <f t="shared" si="177"/>
        <v>7.0000000000000009</v>
      </c>
      <c r="AG242" s="78">
        <f t="shared" si="177"/>
        <v>200</v>
      </c>
      <c r="AH242" s="60">
        <f t="shared" si="177"/>
        <v>50</v>
      </c>
      <c r="AI242" s="60">
        <f t="shared" si="177"/>
        <v>350.00000000000006</v>
      </c>
      <c r="AJ242" s="60">
        <f t="shared" si="177"/>
        <v>10350</v>
      </c>
      <c r="AK242" s="60">
        <f t="shared" si="177"/>
        <v>289.75960829870417</v>
      </c>
      <c r="AL242" s="60">
        <f t="shared" si="177"/>
        <v>5.7951921659740835</v>
      </c>
      <c r="AM242" s="60">
        <f t="shared" ca="1" si="177"/>
        <v>-390.9975887136394</v>
      </c>
      <c r="AN242" s="60">
        <f t="shared" ca="1" si="177"/>
        <v>-390.9975887136394</v>
      </c>
      <c r="AO242" s="60">
        <f t="shared" ca="1" si="177"/>
        <v>390.9975887136394</v>
      </c>
      <c r="AP242" s="63">
        <f t="shared" si="147"/>
        <v>35</v>
      </c>
      <c r="AQ242" s="62">
        <f t="shared" si="148"/>
        <v>1.3711538380556627</v>
      </c>
      <c r="AR242" s="62">
        <f t="shared" si="149"/>
        <v>68.557691902783134</v>
      </c>
      <c r="AS242" s="62">
        <f t="shared" si="150"/>
        <v>137.11538380556627</v>
      </c>
      <c r="AT242" s="62">
        <f t="shared" si="151"/>
        <v>-68.557691902783134</v>
      </c>
      <c r="AU242" s="62">
        <f t="shared" si="152"/>
        <v>205.67307570834942</v>
      </c>
      <c r="AV242" s="62">
        <f t="shared" si="153"/>
        <v>-274.23076761113253</v>
      </c>
      <c r="AW242" s="63">
        <f t="shared" si="167"/>
        <v>-68.55769190278312</v>
      </c>
      <c r="AX242" s="61" t="str">
        <f t="shared" ca="1" si="155"/>
        <v/>
      </c>
      <c r="AY242" s="69">
        <f t="shared" ca="1" si="168"/>
        <v>9959.0024112863612</v>
      </c>
      <c r="AZ242" s="51">
        <f t="shared" si="156"/>
        <v>479.90384331948195</v>
      </c>
      <c r="BA242" s="55">
        <f t="shared" ca="1" si="157"/>
        <v>4.7869559688238222E-2</v>
      </c>
      <c r="BB242" s="55">
        <f t="shared" ca="1" si="169"/>
        <v>-2.7161896976132294</v>
      </c>
      <c r="BC242" s="64">
        <f t="shared" ca="1" si="158"/>
        <v>-43.317300201486944</v>
      </c>
      <c r="BE242" s="52" t="str">
        <f t="shared" ca="1" si="159"/>
        <v/>
      </c>
      <c r="BF242" s="52" t="str">
        <f t="shared" ca="1" si="160"/>
        <v/>
      </c>
      <c r="BG242" s="52">
        <f t="shared" ca="1" si="170"/>
        <v>17.499999999999964</v>
      </c>
      <c r="BH242" s="52" t="str">
        <f t="shared" ca="1" si="171"/>
        <v/>
      </c>
    </row>
    <row r="243" spans="19:60">
      <c r="S243" s="68">
        <f t="shared" si="176"/>
        <v>7</v>
      </c>
      <c r="T243" s="69">
        <f t="shared" si="176"/>
        <v>2</v>
      </c>
      <c r="U243" s="70">
        <f t="shared" si="161"/>
        <v>3</v>
      </c>
      <c r="V243" s="68">
        <f t="shared" si="175"/>
        <v>4</v>
      </c>
      <c r="W243" s="70">
        <f t="shared" si="175"/>
        <v>7</v>
      </c>
      <c r="X243" s="71">
        <f t="shared" si="175"/>
        <v>0.42857142857142855</v>
      </c>
      <c r="Y243" s="71">
        <f t="shared" si="175"/>
        <v>0.5</v>
      </c>
      <c r="Z243" s="69">
        <f t="shared" si="175"/>
        <v>10000</v>
      </c>
      <c r="AA243" s="69">
        <f t="shared" ca="1" si="175"/>
        <v>10025.240391701296</v>
      </c>
      <c r="AB243" s="69">
        <f t="shared" ca="1" si="163"/>
        <v>25.240391701296176</v>
      </c>
      <c r="AC243" s="69">
        <f t="shared" ca="1" si="164"/>
        <v>94.182003679935534</v>
      </c>
      <c r="AD243" s="73">
        <f t="shared" si="173"/>
        <v>17.399999999999963</v>
      </c>
      <c r="AE243" s="69">
        <f t="shared" si="177"/>
        <v>0.70000000000000007</v>
      </c>
      <c r="AF243" s="69">
        <f t="shared" si="177"/>
        <v>7.0000000000000009</v>
      </c>
      <c r="AG243" s="78">
        <f t="shared" si="177"/>
        <v>200</v>
      </c>
      <c r="AH243" s="60">
        <f t="shared" si="177"/>
        <v>50</v>
      </c>
      <c r="AI243" s="60">
        <f t="shared" si="177"/>
        <v>350.00000000000006</v>
      </c>
      <c r="AJ243" s="60">
        <f t="shared" si="177"/>
        <v>10350</v>
      </c>
      <c r="AK243" s="60">
        <f t="shared" si="177"/>
        <v>289.75960829870417</v>
      </c>
      <c r="AL243" s="60">
        <f t="shared" si="177"/>
        <v>5.7951921659740835</v>
      </c>
      <c r="AM243" s="60">
        <f t="shared" ca="1" si="177"/>
        <v>-390.9975887136394</v>
      </c>
      <c r="AN243" s="60">
        <f t="shared" ca="1" si="177"/>
        <v>-390.9975887136394</v>
      </c>
      <c r="AO243" s="60">
        <f t="shared" ca="1" si="177"/>
        <v>390.9975887136394</v>
      </c>
      <c r="AP243" s="63">
        <f t="shared" si="147"/>
        <v>35</v>
      </c>
      <c r="AQ243" s="62">
        <f t="shared" si="148"/>
        <v>1.3732869060904653</v>
      </c>
      <c r="AR243" s="62">
        <f t="shared" si="149"/>
        <v>68.664345304523266</v>
      </c>
      <c r="AS243" s="62">
        <f t="shared" si="150"/>
        <v>137.32869060904653</v>
      </c>
      <c r="AT243" s="62">
        <f t="shared" si="151"/>
        <v>-68.664345304523266</v>
      </c>
      <c r="AU243" s="62">
        <f t="shared" si="152"/>
        <v>205.9930359135698</v>
      </c>
      <c r="AV243" s="62">
        <f t="shared" si="153"/>
        <v>-274.65738121809306</v>
      </c>
      <c r="AW243" s="63">
        <f t="shared" si="167"/>
        <v>-68.664345304523266</v>
      </c>
      <c r="AX243" s="61" t="str">
        <f t="shared" ca="1" si="155"/>
        <v/>
      </c>
      <c r="AY243" s="69">
        <f t="shared" ca="1" si="168"/>
        <v>9959.0024112863612</v>
      </c>
      <c r="AZ243" s="51">
        <f t="shared" si="156"/>
        <v>480.65041713166283</v>
      </c>
      <c r="BA243" s="55">
        <f t="shared" ca="1" si="157"/>
        <v>4.7944029105729591E-2</v>
      </c>
      <c r="BB243" s="55">
        <f t="shared" ca="1" si="169"/>
        <v>-2.7204152026292494</v>
      </c>
      <c r="BC243" s="64">
        <f t="shared" ca="1" si="158"/>
        <v>-43.423953603227091</v>
      </c>
      <c r="BE243" s="52" t="str">
        <f t="shared" ca="1" si="159"/>
        <v/>
      </c>
      <c r="BF243" s="52" t="str">
        <f t="shared" ca="1" si="160"/>
        <v/>
      </c>
      <c r="BG243" s="52">
        <f t="shared" ca="1" si="170"/>
        <v>17.399999999999963</v>
      </c>
      <c r="BH243" s="52" t="str">
        <f t="shared" ca="1" si="171"/>
        <v/>
      </c>
    </row>
    <row r="244" spans="19:60">
      <c r="S244" s="68">
        <f t="shared" si="176"/>
        <v>7</v>
      </c>
      <c r="T244" s="69">
        <f t="shared" si="176"/>
        <v>2</v>
      </c>
      <c r="U244" s="70">
        <f t="shared" si="161"/>
        <v>3</v>
      </c>
      <c r="V244" s="68">
        <f t="shared" si="175"/>
        <v>4</v>
      </c>
      <c r="W244" s="70">
        <f t="shared" si="175"/>
        <v>7</v>
      </c>
      <c r="X244" s="71">
        <f t="shared" si="175"/>
        <v>0.42857142857142855</v>
      </c>
      <c r="Y244" s="71">
        <f t="shared" si="175"/>
        <v>0.5</v>
      </c>
      <c r="Z244" s="69">
        <f t="shared" si="175"/>
        <v>10000</v>
      </c>
      <c r="AA244" s="69">
        <f t="shared" ca="1" si="175"/>
        <v>10025.240391701296</v>
      </c>
      <c r="AB244" s="69">
        <f t="shared" ca="1" si="163"/>
        <v>25.240391701296176</v>
      </c>
      <c r="AC244" s="69">
        <f t="shared" ca="1" si="164"/>
        <v>94.182003679935534</v>
      </c>
      <c r="AD244" s="73">
        <f t="shared" si="173"/>
        <v>17.299999999999962</v>
      </c>
      <c r="AE244" s="69">
        <f t="shared" si="177"/>
        <v>0.70000000000000007</v>
      </c>
      <c r="AF244" s="69">
        <f t="shared" si="177"/>
        <v>7.0000000000000009</v>
      </c>
      <c r="AG244" s="78">
        <f t="shared" si="177"/>
        <v>200</v>
      </c>
      <c r="AH244" s="60">
        <f t="shared" si="177"/>
        <v>50</v>
      </c>
      <c r="AI244" s="60">
        <f t="shared" si="177"/>
        <v>350.00000000000006</v>
      </c>
      <c r="AJ244" s="60">
        <f t="shared" si="177"/>
        <v>10350</v>
      </c>
      <c r="AK244" s="60">
        <f t="shared" si="177"/>
        <v>289.75960829870417</v>
      </c>
      <c r="AL244" s="60">
        <f t="shared" si="177"/>
        <v>5.7951921659740835</v>
      </c>
      <c r="AM244" s="60">
        <f t="shared" ca="1" si="177"/>
        <v>-390.9975887136394</v>
      </c>
      <c r="AN244" s="60">
        <f t="shared" ca="1" si="177"/>
        <v>-390.9975887136394</v>
      </c>
      <c r="AO244" s="60">
        <f t="shared" ca="1" si="177"/>
        <v>390.9975887136394</v>
      </c>
      <c r="AP244" s="63">
        <f t="shared" si="147"/>
        <v>35</v>
      </c>
      <c r="AQ244" s="62">
        <f t="shared" si="148"/>
        <v>1.3754446338713351</v>
      </c>
      <c r="AR244" s="62">
        <f t="shared" si="149"/>
        <v>68.772231693566752</v>
      </c>
      <c r="AS244" s="62">
        <f t="shared" si="150"/>
        <v>137.5444633871335</v>
      </c>
      <c r="AT244" s="62">
        <f t="shared" si="151"/>
        <v>-68.772231693566752</v>
      </c>
      <c r="AU244" s="62">
        <f t="shared" si="152"/>
        <v>206.31669508070024</v>
      </c>
      <c r="AV244" s="62">
        <f t="shared" si="153"/>
        <v>-275.08892677426701</v>
      </c>
      <c r="AW244" s="63">
        <f t="shared" si="167"/>
        <v>-68.772231693566766</v>
      </c>
      <c r="AX244" s="61" t="str">
        <f t="shared" ca="1" si="155"/>
        <v/>
      </c>
      <c r="AY244" s="69">
        <f t="shared" ca="1" si="168"/>
        <v>9959.0024112863612</v>
      </c>
      <c r="AZ244" s="51">
        <f t="shared" si="156"/>
        <v>481.40562185496725</v>
      </c>
      <c r="BA244" s="55">
        <f t="shared" ca="1" si="157"/>
        <v>4.8019359441342245E-2</v>
      </c>
      <c r="BB244" s="55">
        <f t="shared" ca="1" si="169"/>
        <v>-2.7246895574142411</v>
      </c>
      <c r="BC244" s="64">
        <f t="shared" ca="1" si="158"/>
        <v>-43.531839992270591</v>
      </c>
      <c r="BE244" s="52" t="str">
        <f t="shared" ca="1" si="159"/>
        <v/>
      </c>
      <c r="BF244" s="52" t="str">
        <f t="shared" ca="1" si="160"/>
        <v/>
      </c>
      <c r="BG244" s="52">
        <f t="shared" ca="1" si="170"/>
        <v>17.299999999999962</v>
      </c>
      <c r="BH244" s="52" t="str">
        <f t="shared" ca="1" si="171"/>
        <v/>
      </c>
    </row>
    <row r="245" spans="19:60">
      <c r="S245" s="68">
        <f t="shared" si="176"/>
        <v>7</v>
      </c>
      <c r="T245" s="69">
        <f t="shared" si="176"/>
        <v>2</v>
      </c>
      <c r="U245" s="70">
        <f t="shared" si="161"/>
        <v>3</v>
      </c>
      <c r="V245" s="68">
        <f t="shared" si="175"/>
        <v>4</v>
      </c>
      <c r="W245" s="70">
        <f t="shared" si="175"/>
        <v>7</v>
      </c>
      <c r="X245" s="71">
        <f t="shared" si="175"/>
        <v>0.42857142857142855</v>
      </c>
      <c r="Y245" s="71">
        <f t="shared" si="175"/>
        <v>0.5</v>
      </c>
      <c r="Z245" s="69">
        <f t="shared" si="175"/>
        <v>10000</v>
      </c>
      <c r="AA245" s="69">
        <f t="shared" ca="1" si="175"/>
        <v>10025.240391701296</v>
      </c>
      <c r="AB245" s="69">
        <f t="shared" ca="1" si="163"/>
        <v>25.240391701296176</v>
      </c>
      <c r="AC245" s="69">
        <f t="shared" ca="1" si="164"/>
        <v>94.182003679935534</v>
      </c>
      <c r="AD245" s="73">
        <f t="shared" si="173"/>
        <v>17.19999999999996</v>
      </c>
      <c r="AE245" s="69">
        <f t="shared" si="177"/>
        <v>0.70000000000000007</v>
      </c>
      <c r="AF245" s="69">
        <f t="shared" si="177"/>
        <v>7.0000000000000009</v>
      </c>
      <c r="AG245" s="78">
        <f t="shared" si="177"/>
        <v>200</v>
      </c>
      <c r="AH245" s="60">
        <f t="shared" si="177"/>
        <v>50</v>
      </c>
      <c r="AI245" s="60">
        <f t="shared" si="177"/>
        <v>350.00000000000006</v>
      </c>
      <c r="AJ245" s="60">
        <f t="shared" si="177"/>
        <v>10350</v>
      </c>
      <c r="AK245" s="60">
        <f t="shared" si="177"/>
        <v>289.75960829870417</v>
      </c>
      <c r="AL245" s="60">
        <f t="shared" si="177"/>
        <v>5.7951921659740835</v>
      </c>
      <c r="AM245" s="60">
        <f t="shared" ca="1" si="177"/>
        <v>-390.9975887136394</v>
      </c>
      <c r="AN245" s="60">
        <f t="shared" ca="1" si="177"/>
        <v>-390.9975887136394</v>
      </c>
      <c r="AO245" s="60">
        <f t="shared" ca="1" si="177"/>
        <v>390.9975887136394</v>
      </c>
      <c r="AP245" s="63">
        <f t="shared" si="147"/>
        <v>35</v>
      </c>
      <c r="AQ245" s="62">
        <f t="shared" si="148"/>
        <v>1.3776274515101221</v>
      </c>
      <c r="AR245" s="62">
        <f t="shared" si="149"/>
        <v>68.881372575506106</v>
      </c>
      <c r="AS245" s="62">
        <f t="shared" si="150"/>
        <v>137.76274515101221</v>
      </c>
      <c r="AT245" s="62">
        <f t="shared" si="151"/>
        <v>-68.881372575506106</v>
      </c>
      <c r="AU245" s="62">
        <f t="shared" si="152"/>
        <v>206.64411772651832</v>
      </c>
      <c r="AV245" s="62">
        <f t="shared" si="153"/>
        <v>-275.52549030202442</v>
      </c>
      <c r="AW245" s="63">
        <f t="shared" si="167"/>
        <v>-68.881372575506106</v>
      </c>
      <c r="AX245" s="61" t="str">
        <f t="shared" ca="1" si="155"/>
        <v/>
      </c>
      <c r="AY245" s="69">
        <f t="shared" ca="1" si="168"/>
        <v>9959.0024112863612</v>
      </c>
      <c r="AZ245" s="51">
        <f t="shared" si="156"/>
        <v>482.16960802854271</v>
      </c>
      <c r="BA245" s="55">
        <f t="shared" ca="1" si="157"/>
        <v>4.8095565711089937E-2</v>
      </c>
      <c r="BB245" s="55">
        <f t="shared" ca="1" si="169"/>
        <v>-2.729013613999058</v>
      </c>
      <c r="BC245" s="64">
        <f t="shared" ca="1" si="158"/>
        <v>-43.64098087420993</v>
      </c>
      <c r="BE245" s="52" t="str">
        <f t="shared" ca="1" si="159"/>
        <v/>
      </c>
      <c r="BF245" s="52" t="str">
        <f t="shared" ca="1" si="160"/>
        <v/>
      </c>
      <c r="BG245" s="52">
        <f t="shared" ca="1" si="170"/>
        <v>17.19999999999996</v>
      </c>
      <c r="BH245" s="52" t="str">
        <f t="shared" ca="1" si="171"/>
        <v/>
      </c>
    </row>
    <row r="246" spans="19:60">
      <c r="S246" s="68">
        <f t="shared" si="176"/>
        <v>7</v>
      </c>
      <c r="T246" s="69">
        <f t="shared" si="176"/>
        <v>2</v>
      </c>
      <c r="U246" s="70">
        <f t="shared" si="161"/>
        <v>3</v>
      </c>
      <c r="V246" s="68">
        <f t="shared" si="175"/>
        <v>4</v>
      </c>
      <c r="W246" s="70">
        <f t="shared" si="175"/>
        <v>7</v>
      </c>
      <c r="X246" s="71">
        <f t="shared" si="175"/>
        <v>0.42857142857142855</v>
      </c>
      <c r="Y246" s="71">
        <f t="shared" si="175"/>
        <v>0.5</v>
      </c>
      <c r="Z246" s="69">
        <f t="shared" si="175"/>
        <v>10000</v>
      </c>
      <c r="AA246" s="69">
        <f t="shared" ca="1" si="175"/>
        <v>10025.240391701296</v>
      </c>
      <c r="AB246" s="69">
        <f t="shared" ca="1" si="163"/>
        <v>25.240391701296176</v>
      </c>
      <c r="AC246" s="69">
        <f t="shared" ca="1" si="164"/>
        <v>94.182003679935534</v>
      </c>
      <c r="AD246" s="73">
        <f t="shared" si="173"/>
        <v>17.099999999999959</v>
      </c>
      <c r="AE246" s="69">
        <f t="shared" si="177"/>
        <v>0.70000000000000007</v>
      </c>
      <c r="AF246" s="69">
        <f t="shared" si="177"/>
        <v>7.0000000000000009</v>
      </c>
      <c r="AG246" s="78">
        <f t="shared" si="177"/>
        <v>200</v>
      </c>
      <c r="AH246" s="60">
        <f t="shared" si="177"/>
        <v>50</v>
      </c>
      <c r="AI246" s="60">
        <f t="shared" si="177"/>
        <v>350.00000000000006</v>
      </c>
      <c r="AJ246" s="60">
        <f t="shared" si="177"/>
        <v>10350</v>
      </c>
      <c r="AK246" s="60">
        <f t="shared" si="177"/>
        <v>289.75960829870417</v>
      </c>
      <c r="AL246" s="60">
        <f t="shared" si="177"/>
        <v>5.7951921659740835</v>
      </c>
      <c r="AM246" s="60">
        <f t="shared" ca="1" si="177"/>
        <v>-390.9975887136394</v>
      </c>
      <c r="AN246" s="60">
        <f t="shared" ca="1" si="177"/>
        <v>-390.9975887136394</v>
      </c>
      <c r="AO246" s="60">
        <f t="shared" ca="1" si="177"/>
        <v>390.9975887136394</v>
      </c>
      <c r="AP246" s="63">
        <f t="shared" si="147"/>
        <v>35</v>
      </c>
      <c r="AQ246" s="62">
        <f t="shared" si="148"/>
        <v>1.3798357991797718</v>
      </c>
      <c r="AR246" s="62">
        <f t="shared" si="149"/>
        <v>68.991789958988591</v>
      </c>
      <c r="AS246" s="62">
        <f t="shared" si="150"/>
        <v>137.98357991797718</v>
      </c>
      <c r="AT246" s="62">
        <f t="shared" si="151"/>
        <v>-68.991789958988591</v>
      </c>
      <c r="AU246" s="62">
        <f t="shared" si="152"/>
        <v>206.97536987696577</v>
      </c>
      <c r="AV246" s="62">
        <f t="shared" si="153"/>
        <v>-275.96715983595436</v>
      </c>
      <c r="AW246" s="63">
        <f t="shared" si="167"/>
        <v>-68.991789958988591</v>
      </c>
      <c r="AX246" s="61" t="str">
        <f t="shared" ca="1" si="155"/>
        <v/>
      </c>
      <c r="AY246" s="69">
        <f t="shared" ca="1" si="168"/>
        <v>9959.0024112863612</v>
      </c>
      <c r="AZ246" s="51">
        <f t="shared" si="156"/>
        <v>482.94252971292013</v>
      </c>
      <c r="BA246" s="55">
        <f t="shared" ca="1" si="157"/>
        <v>4.8172663282238182E-2</v>
      </c>
      <c r="BB246" s="55">
        <f t="shared" ca="1" si="169"/>
        <v>-2.7333882443451003</v>
      </c>
      <c r="BC246" s="64">
        <f t="shared" ca="1" si="158"/>
        <v>-43.751398257692415</v>
      </c>
      <c r="BE246" s="52" t="str">
        <f t="shared" ca="1" si="159"/>
        <v/>
      </c>
      <c r="BF246" s="52" t="str">
        <f t="shared" ca="1" si="160"/>
        <v/>
      </c>
      <c r="BG246" s="52">
        <f t="shared" ca="1" si="170"/>
        <v>17.099999999999959</v>
      </c>
      <c r="BH246" s="52" t="str">
        <f t="shared" ca="1" si="171"/>
        <v/>
      </c>
    </row>
    <row r="247" spans="19:60">
      <c r="S247" s="68">
        <f t="shared" si="176"/>
        <v>7</v>
      </c>
      <c r="T247" s="69">
        <f t="shared" si="176"/>
        <v>2</v>
      </c>
      <c r="U247" s="70">
        <f t="shared" si="161"/>
        <v>3</v>
      </c>
      <c r="V247" s="68">
        <f t="shared" si="175"/>
        <v>4</v>
      </c>
      <c r="W247" s="70">
        <f t="shared" si="175"/>
        <v>7</v>
      </c>
      <c r="X247" s="71">
        <f t="shared" si="175"/>
        <v>0.42857142857142855</v>
      </c>
      <c r="Y247" s="71">
        <f t="shared" si="175"/>
        <v>0.5</v>
      </c>
      <c r="Z247" s="69">
        <f t="shared" si="175"/>
        <v>10000</v>
      </c>
      <c r="AA247" s="69">
        <f t="shared" ca="1" si="175"/>
        <v>10025.240391701296</v>
      </c>
      <c r="AB247" s="69">
        <f t="shared" ca="1" si="163"/>
        <v>25.240391701296176</v>
      </c>
      <c r="AC247" s="69">
        <f t="shared" ca="1" si="164"/>
        <v>94.182003679935534</v>
      </c>
      <c r="AD247" s="73">
        <f t="shared" si="173"/>
        <v>16.999999999999957</v>
      </c>
      <c r="AE247" s="69">
        <f t="shared" si="177"/>
        <v>0.70000000000000007</v>
      </c>
      <c r="AF247" s="69">
        <f t="shared" si="177"/>
        <v>7.0000000000000009</v>
      </c>
      <c r="AG247" s="78">
        <f t="shared" si="177"/>
        <v>200</v>
      </c>
      <c r="AH247" s="60">
        <f t="shared" si="177"/>
        <v>50</v>
      </c>
      <c r="AI247" s="60">
        <f t="shared" si="177"/>
        <v>350.00000000000006</v>
      </c>
      <c r="AJ247" s="60">
        <f t="shared" si="177"/>
        <v>10350</v>
      </c>
      <c r="AK247" s="60">
        <f t="shared" si="177"/>
        <v>289.75960829870417</v>
      </c>
      <c r="AL247" s="60">
        <f t="shared" si="177"/>
        <v>5.7951921659740835</v>
      </c>
      <c r="AM247" s="60">
        <f t="shared" ca="1" si="177"/>
        <v>-390.9975887136394</v>
      </c>
      <c r="AN247" s="60">
        <f t="shared" ca="1" si="177"/>
        <v>-390.9975887136394</v>
      </c>
      <c r="AO247" s="60">
        <f t="shared" ca="1" si="177"/>
        <v>390.9975887136394</v>
      </c>
      <c r="AP247" s="63">
        <f t="shared" si="147"/>
        <v>35</v>
      </c>
      <c r="AQ247" s="62">
        <f t="shared" si="148"/>
        <v>1.3820701274102412</v>
      </c>
      <c r="AR247" s="62">
        <f t="shared" si="149"/>
        <v>69.103506370512065</v>
      </c>
      <c r="AS247" s="62">
        <f t="shared" si="150"/>
        <v>138.20701274102413</v>
      </c>
      <c r="AT247" s="62">
        <f t="shared" si="151"/>
        <v>-69.103506370512065</v>
      </c>
      <c r="AU247" s="62">
        <f t="shared" si="152"/>
        <v>207.31051911153619</v>
      </c>
      <c r="AV247" s="62">
        <f t="shared" si="153"/>
        <v>-276.41402548204826</v>
      </c>
      <c r="AW247" s="63">
        <f t="shared" si="167"/>
        <v>-69.103506370512065</v>
      </c>
      <c r="AX247" s="61" t="str">
        <f t="shared" ca="1" si="155"/>
        <v/>
      </c>
      <c r="AY247" s="69">
        <f t="shared" ca="1" si="168"/>
        <v>9959.0024112863612</v>
      </c>
      <c r="AZ247" s="51">
        <f t="shared" si="156"/>
        <v>483.72454459358448</v>
      </c>
      <c r="BA247" s="55">
        <f t="shared" ca="1" si="157"/>
        <v>4.8250667883635238E-2</v>
      </c>
      <c r="BB247" s="55">
        <f t="shared" ca="1" si="169"/>
        <v>-2.7378143409305085</v>
      </c>
      <c r="BC247" s="64">
        <f t="shared" ca="1" si="158"/>
        <v>-43.863114669215889</v>
      </c>
      <c r="BE247" s="52" t="str">
        <f t="shared" ca="1" si="159"/>
        <v/>
      </c>
      <c r="BF247" s="52" t="str">
        <f t="shared" ca="1" si="160"/>
        <v/>
      </c>
      <c r="BG247" s="52">
        <f t="shared" ca="1" si="170"/>
        <v>16.999999999999957</v>
      </c>
      <c r="BH247" s="52" t="str">
        <f t="shared" ca="1" si="171"/>
        <v/>
      </c>
    </row>
    <row r="248" spans="19:60">
      <c r="S248" s="68">
        <f t="shared" si="176"/>
        <v>7</v>
      </c>
      <c r="T248" s="69">
        <f t="shared" si="176"/>
        <v>2</v>
      </c>
      <c r="U248" s="70">
        <f t="shared" si="161"/>
        <v>3</v>
      </c>
      <c r="V248" s="68">
        <f t="shared" si="175"/>
        <v>4</v>
      </c>
      <c r="W248" s="70">
        <f t="shared" si="175"/>
        <v>7</v>
      </c>
      <c r="X248" s="71">
        <f t="shared" si="175"/>
        <v>0.42857142857142855</v>
      </c>
      <c r="Y248" s="71">
        <f t="shared" si="175"/>
        <v>0.5</v>
      </c>
      <c r="Z248" s="69">
        <f t="shared" si="175"/>
        <v>10000</v>
      </c>
      <c r="AA248" s="69">
        <f t="shared" ca="1" si="175"/>
        <v>10025.240391701296</v>
      </c>
      <c r="AB248" s="69">
        <f t="shared" ca="1" si="163"/>
        <v>25.240391701296176</v>
      </c>
      <c r="AC248" s="69">
        <f t="shared" ca="1" si="164"/>
        <v>94.182003679935534</v>
      </c>
      <c r="AD248" s="73">
        <f t="shared" si="173"/>
        <v>16.899999999999956</v>
      </c>
      <c r="AE248" s="69">
        <f t="shared" si="177"/>
        <v>0.70000000000000007</v>
      </c>
      <c r="AF248" s="69">
        <f t="shared" si="177"/>
        <v>7.0000000000000009</v>
      </c>
      <c r="AG248" s="78">
        <f t="shared" si="177"/>
        <v>200</v>
      </c>
      <c r="AH248" s="60">
        <f t="shared" si="177"/>
        <v>50</v>
      </c>
      <c r="AI248" s="60">
        <f t="shared" si="177"/>
        <v>350.00000000000006</v>
      </c>
      <c r="AJ248" s="60">
        <f t="shared" si="177"/>
        <v>10350</v>
      </c>
      <c r="AK248" s="60">
        <f t="shared" si="177"/>
        <v>289.75960829870417</v>
      </c>
      <c r="AL248" s="60">
        <f t="shared" si="177"/>
        <v>5.7951921659740835</v>
      </c>
      <c r="AM248" s="60">
        <f t="shared" ca="1" si="177"/>
        <v>-390.9975887136394</v>
      </c>
      <c r="AN248" s="60">
        <f t="shared" ca="1" si="177"/>
        <v>-390.9975887136394</v>
      </c>
      <c r="AO248" s="60">
        <f t="shared" ca="1" si="177"/>
        <v>390.9975887136394</v>
      </c>
      <c r="AP248" s="63">
        <f t="shared" si="147"/>
        <v>35</v>
      </c>
      <c r="AQ248" s="62">
        <f t="shared" si="148"/>
        <v>1.3843308973949173</v>
      </c>
      <c r="AR248" s="62">
        <f t="shared" si="149"/>
        <v>69.21654486974586</v>
      </c>
      <c r="AS248" s="62">
        <f t="shared" si="150"/>
        <v>138.43308973949172</v>
      </c>
      <c r="AT248" s="62">
        <f t="shared" si="151"/>
        <v>-69.21654486974586</v>
      </c>
      <c r="AU248" s="62">
        <f t="shared" si="152"/>
        <v>207.64963460923758</v>
      </c>
      <c r="AV248" s="62">
        <f t="shared" si="153"/>
        <v>-276.86617947898344</v>
      </c>
      <c r="AW248" s="63">
        <f t="shared" si="167"/>
        <v>-69.21654486974586</v>
      </c>
      <c r="AX248" s="61" t="str">
        <f t="shared" ca="1" si="155"/>
        <v/>
      </c>
      <c r="AY248" s="69">
        <f t="shared" ca="1" si="168"/>
        <v>9959.0024112863612</v>
      </c>
      <c r="AZ248" s="51">
        <f t="shared" si="156"/>
        <v>484.51581408822102</v>
      </c>
      <c r="BA248" s="55">
        <f t="shared" ca="1" si="157"/>
        <v>4.832959561640976E-2</v>
      </c>
      <c r="BB248" s="55">
        <f t="shared" ca="1" si="169"/>
        <v>-2.7422928173571637</v>
      </c>
      <c r="BC248" s="64">
        <f t="shared" ca="1" si="158"/>
        <v>-43.976153168449684</v>
      </c>
      <c r="BE248" s="52" t="str">
        <f t="shared" ca="1" si="159"/>
        <v/>
      </c>
      <c r="BF248" s="52" t="str">
        <f t="shared" ca="1" si="160"/>
        <v/>
      </c>
      <c r="BG248" s="52">
        <f t="shared" ca="1" si="170"/>
        <v>16.899999999999956</v>
      </c>
      <c r="BH248" s="52" t="str">
        <f t="shared" ca="1" si="171"/>
        <v/>
      </c>
    </row>
    <row r="249" spans="19:60">
      <c r="S249" s="68">
        <f t="shared" si="176"/>
        <v>7</v>
      </c>
      <c r="T249" s="69">
        <f t="shared" si="176"/>
        <v>2</v>
      </c>
      <c r="U249" s="70">
        <f t="shared" si="161"/>
        <v>3</v>
      </c>
      <c r="V249" s="68">
        <f t="shared" si="175"/>
        <v>4</v>
      </c>
      <c r="W249" s="70">
        <f t="shared" si="175"/>
        <v>7</v>
      </c>
      <c r="X249" s="71">
        <f t="shared" si="175"/>
        <v>0.42857142857142855</v>
      </c>
      <c r="Y249" s="71">
        <f t="shared" si="175"/>
        <v>0.5</v>
      </c>
      <c r="Z249" s="69">
        <f t="shared" si="175"/>
        <v>10000</v>
      </c>
      <c r="AA249" s="69">
        <f t="shared" ca="1" si="175"/>
        <v>10025.240391701296</v>
      </c>
      <c r="AB249" s="69">
        <f t="shared" ca="1" si="163"/>
        <v>25.240391701296176</v>
      </c>
      <c r="AC249" s="69">
        <f t="shared" ca="1" si="164"/>
        <v>94.182003679935534</v>
      </c>
      <c r="AD249" s="73">
        <f t="shared" si="173"/>
        <v>16.799999999999955</v>
      </c>
      <c r="AE249" s="69">
        <f t="shared" si="177"/>
        <v>0.70000000000000007</v>
      </c>
      <c r="AF249" s="69">
        <f t="shared" si="177"/>
        <v>7.0000000000000009</v>
      </c>
      <c r="AG249" s="78">
        <f t="shared" si="177"/>
        <v>200</v>
      </c>
      <c r="AH249" s="60">
        <f t="shared" si="177"/>
        <v>50</v>
      </c>
      <c r="AI249" s="60">
        <f t="shared" si="177"/>
        <v>350.00000000000006</v>
      </c>
      <c r="AJ249" s="60">
        <f t="shared" si="177"/>
        <v>10350</v>
      </c>
      <c r="AK249" s="60">
        <f t="shared" si="177"/>
        <v>289.75960829870417</v>
      </c>
      <c r="AL249" s="60">
        <f t="shared" si="177"/>
        <v>5.7951921659740835</v>
      </c>
      <c r="AM249" s="60">
        <f t="shared" ca="1" si="177"/>
        <v>-390.9975887136394</v>
      </c>
      <c r="AN249" s="60">
        <f t="shared" ca="1" si="177"/>
        <v>-390.9975887136394</v>
      </c>
      <c r="AO249" s="60">
        <f t="shared" ca="1" si="177"/>
        <v>390.9975887136394</v>
      </c>
      <c r="AP249" s="63">
        <f t="shared" si="147"/>
        <v>35</v>
      </c>
      <c r="AQ249" s="62">
        <f t="shared" si="148"/>
        <v>1.3866185813079821</v>
      </c>
      <c r="AR249" s="62">
        <f t="shared" si="149"/>
        <v>69.330929065399104</v>
      </c>
      <c r="AS249" s="62">
        <f t="shared" si="150"/>
        <v>138.66185813079821</v>
      </c>
      <c r="AT249" s="62">
        <f t="shared" si="151"/>
        <v>-69.330929065399104</v>
      </c>
      <c r="AU249" s="62">
        <f t="shared" si="152"/>
        <v>207.9927871961973</v>
      </c>
      <c r="AV249" s="62">
        <f t="shared" si="153"/>
        <v>-277.32371626159642</v>
      </c>
      <c r="AW249" s="63">
        <f t="shared" si="167"/>
        <v>-69.330929065399118</v>
      </c>
      <c r="AX249" s="61" t="str">
        <f t="shared" ca="1" si="155"/>
        <v/>
      </c>
      <c r="AY249" s="69">
        <f t="shared" ca="1" si="168"/>
        <v>9959.0024112863612</v>
      </c>
      <c r="AZ249" s="51">
        <f t="shared" si="156"/>
        <v>485.31650345779371</v>
      </c>
      <c r="BA249" s="55">
        <f t="shared" ca="1" si="157"/>
        <v>4.8409462965050644E-2</v>
      </c>
      <c r="BB249" s="55">
        <f t="shared" ca="1" si="169"/>
        <v>-2.7468246089793746</v>
      </c>
      <c r="BC249" s="64">
        <f t="shared" ca="1" si="158"/>
        <v>-44.090537364102943</v>
      </c>
      <c r="BE249" s="52" t="str">
        <f t="shared" ca="1" si="159"/>
        <v/>
      </c>
      <c r="BF249" s="52" t="str">
        <f t="shared" ca="1" si="160"/>
        <v/>
      </c>
      <c r="BG249" s="52">
        <f t="shared" ca="1" si="170"/>
        <v>16.799999999999955</v>
      </c>
      <c r="BH249" s="52" t="str">
        <f t="shared" ca="1" si="171"/>
        <v/>
      </c>
    </row>
    <row r="250" spans="19:60">
      <c r="S250" s="68">
        <f t="shared" si="176"/>
        <v>7</v>
      </c>
      <c r="T250" s="69">
        <f t="shared" si="176"/>
        <v>2</v>
      </c>
      <c r="U250" s="70">
        <f t="shared" si="161"/>
        <v>3</v>
      </c>
      <c r="V250" s="68">
        <f t="shared" ref="V250:AA265" si="178">V249</f>
        <v>4</v>
      </c>
      <c r="W250" s="70">
        <f t="shared" si="178"/>
        <v>7</v>
      </c>
      <c r="X250" s="71">
        <f t="shared" si="178"/>
        <v>0.42857142857142855</v>
      </c>
      <c r="Y250" s="71">
        <f t="shared" si="178"/>
        <v>0.5</v>
      </c>
      <c r="Z250" s="69">
        <f t="shared" si="178"/>
        <v>10000</v>
      </c>
      <c r="AA250" s="69">
        <f t="shared" ca="1" si="178"/>
        <v>10025.240391701296</v>
      </c>
      <c r="AB250" s="69">
        <f t="shared" ca="1" si="163"/>
        <v>25.240391701296176</v>
      </c>
      <c r="AC250" s="69">
        <f t="shared" ref="AC250:AC281" ca="1" si="179">AC249</f>
        <v>94.182003679935534</v>
      </c>
      <c r="AD250" s="73">
        <f t="shared" si="173"/>
        <v>16.699999999999953</v>
      </c>
      <c r="AE250" s="69">
        <f t="shared" si="177"/>
        <v>0.70000000000000007</v>
      </c>
      <c r="AF250" s="69">
        <f t="shared" si="177"/>
        <v>7.0000000000000009</v>
      </c>
      <c r="AG250" s="78">
        <f t="shared" si="177"/>
        <v>200</v>
      </c>
      <c r="AH250" s="60">
        <f t="shared" si="177"/>
        <v>50</v>
      </c>
      <c r="AI250" s="60">
        <f t="shared" si="177"/>
        <v>350.00000000000006</v>
      </c>
      <c r="AJ250" s="60">
        <f t="shared" si="177"/>
        <v>10350</v>
      </c>
      <c r="AK250" s="60">
        <f t="shared" si="177"/>
        <v>289.75960829870417</v>
      </c>
      <c r="AL250" s="60">
        <f t="shared" si="177"/>
        <v>5.7951921659740835</v>
      </c>
      <c r="AM250" s="60">
        <f t="shared" ca="1" si="177"/>
        <v>-390.9975887136394</v>
      </c>
      <c r="AN250" s="60">
        <f t="shared" ca="1" si="177"/>
        <v>-390.9975887136394</v>
      </c>
      <c r="AO250" s="60">
        <f t="shared" ca="1" si="177"/>
        <v>390.9975887136394</v>
      </c>
      <c r="AP250" s="63">
        <f t="shared" si="147"/>
        <v>35</v>
      </c>
      <c r="AQ250" s="62">
        <f t="shared" si="148"/>
        <v>1.3889336626331796</v>
      </c>
      <c r="AR250" s="62">
        <f t="shared" si="149"/>
        <v>69.446683131658986</v>
      </c>
      <c r="AS250" s="62">
        <f t="shared" si="150"/>
        <v>138.89336626331797</v>
      </c>
      <c r="AT250" s="62">
        <f t="shared" si="151"/>
        <v>-69.446683131658986</v>
      </c>
      <c r="AU250" s="62">
        <f t="shared" si="152"/>
        <v>208.34004939497697</v>
      </c>
      <c r="AV250" s="62">
        <f t="shared" si="153"/>
        <v>-277.78673252663594</v>
      </c>
      <c r="AW250" s="63">
        <f t="shared" si="167"/>
        <v>-69.446683131658972</v>
      </c>
      <c r="AX250" s="61" t="str">
        <f t="shared" ca="1" si="155"/>
        <v/>
      </c>
      <c r="AY250" s="69">
        <f t="shared" ca="1" si="168"/>
        <v>9959.0024112863612</v>
      </c>
      <c r="AZ250" s="51">
        <f t="shared" si="156"/>
        <v>486.12678192161292</v>
      </c>
      <c r="BA250" s="55">
        <f t="shared" ca="1" si="157"/>
        <v>4.8490286808884848E-2</v>
      </c>
      <c r="BB250" s="55">
        <f t="shared" ca="1" si="169"/>
        <v>-2.7514106735551436</v>
      </c>
      <c r="BC250" s="64">
        <f t="shared" ca="1" si="158"/>
        <v>-44.206291430362796</v>
      </c>
      <c r="BE250" s="52" t="str">
        <f t="shared" ca="1" si="159"/>
        <v/>
      </c>
      <c r="BF250" s="52" t="str">
        <f t="shared" ca="1" si="160"/>
        <v/>
      </c>
      <c r="BG250" s="52">
        <f t="shared" ca="1" si="170"/>
        <v>16.699999999999953</v>
      </c>
      <c r="BH250" s="52" t="str">
        <f t="shared" ca="1" si="171"/>
        <v/>
      </c>
    </row>
    <row r="251" spans="19:60">
      <c r="S251" s="68">
        <f t="shared" ref="S251:T266" si="180">S250</f>
        <v>7</v>
      </c>
      <c r="T251" s="69">
        <f t="shared" si="180"/>
        <v>2</v>
      </c>
      <c r="U251" s="70">
        <f t="shared" si="161"/>
        <v>3</v>
      </c>
      <c r="V251" s="68">
        <f t="shared" si="178"/>
        <v>4</v>
      </c>
      <c r="W251" s="70">
        <f t="shared" si="178"/>
        <v>7</v>
      </c>
      <c r="X251" s="71">
        <f t="shared" si="178"/>
        <v>0.42857142857142855</v>
      </c>
      <c r="Y251" s="71">
        <f t="shared" si="178"/>
        <v>0.5</v>
      </c>
      <c r="Z251" s="69">
        <f t="shared" si="178"/>
        <v>10000</v>
      </c>
      <c r="AA251" s="69">
        <f t="shared" ca="1" si="178"/>
        <v>10025.240391701296</v>
      </c>
      <c r="AB251" s="69">
        <f t="shared" ca="1" si="163"/>
        <v>25.240391701296176</v>
      </c>
      <c r="AC251" s="69">
        <f t="shared" ca="1" si="179"/>
        <v>94.182003679935534</v>
      </c>
      <c r="AD251" s="73">
        <f t="shared" si="173"/>
        <v>16.599999999999952</v>
      </c>
      <c r="AE251" s="69">
        <f t="shared" ref="AE251:AO266" si="181">AE250</f>
        <v>0.70000000000000007</v>
      </c>
      <c r="AF251" s="69">
        <f t="shared" si="181"/>
        <v>7.0000000000000009</v>
      </c>
      <c r="AG251" s="78">
        <f t="shared" si="181"/>
        <v>200</v>
      </c>
      <c r="AH251" s="60">
        <f t="shared" si="181"/>
        <v>50</v>
      </c>
      <c r="AI251" s="60">
        <f t="shared" si="181"/>
        <v>350.00000000000006</v>
      </c>
      <c r="AJ251" s="60">
        <f t="shared" si="181"/>
        <v>10350</v>
      </c>
      <c r="AK251" s="60">
        <f t="shared" si="181"/>
        <v>289.75960829870417</v>
      </c>
      <c r="AL251" s="60">
        <f t="shared" si="181"/>
        <v>5.7951921659740835</v>
      </c>
      <c r="AM251" s="60">
        <f t="shared" ca="1" si="181"/>
        <v>-390.9975887136394</v>
      </c>
      <c r="AN251" s="60">
        <f t="shared" ca="1" si="181"/>
        <v>-390.9975887136394</v>
      </c>
      <c r="AO251" s="60">
        <f t="shared" ca="1" si="181"/>
        <v>390.9975887136394</v>
      </c>
      <c r="AP251" s="63">
        <f t="shared" si="147"/>
        <v>35</v>
      </c>
      <c r="AQ251" s="62">
        <f t="shared" si="148"/>
        <v>1.391276636504464</v>
      </c>
      <c r="AR251" s="62">
        <f t="shared" si="149"/>
        <v>69.563831825223204</v>
      </c>
      <c r="AS251" s="62">
        <f t="shared" si="150"/>
        <v>139.12766365044641</v>
      </c>
      <c r="AT251" s="62">
        <f t="shared" si="151"/>
        <v>-69.563831825223204</v>
      </c>
      <c r="AU251" s="62">
        <f t="shared" si="152"/>
        <v>208.69149547566963</v>
      </c>
      <c r="AV251" s="62">
        <f t="shared" si="153"/>
        <v>-278.25532730089282</v>
      </c>
      <c r="AW251" s="63">
        <f t="shared" si="167"/>
        <v>-69.56383182522319</v>
      </c>
      <c r="AX251" s="61" t="str">
        <f t="shared" ca="1" si="155"/>
        <v/>
      </c>
      <c r="AY251" s="69">
        <f t="shared" ca="1" si="168"/>
        <v>9959.0024112863612</v>
      </c>
      <c r="AZ251" s="51">
        <f t="shared" si="156"/>
        <v>486.94682277656244</v>
      </c>
      <c r="BA251" s="55">
        <f t="shared" ca="1" si="157"/>
        <v>4.8572084433970063E-2</v>
      </c>
      <c r="BB251" s="55">
        <f t="shared" ca="1" si="169"/>
        <v>-2.7560519919209838</v>
      </c>
      <c r="BC251" s="64">
        <f t="shared" ca="1" si="158"/>
        <v>-44.323440123927014</v>
      </c>
      <c r="BE251" s="52" t="str">
        <f t="shared" ca="1" si="159"/>
        <v/>
      </c>
      <c r="BF251" s="52" t="str">
        <f t="shared" ca="1" si="160"/>
        <v/>
      </c>
      <c r="BG251" s="52">
        <f t="shared" ca="1" si="170"/>
        <v>16.599999999999952</v>
      </c>
      <c r="BH251" s="52" t="str">
        <f t="shared" ca="1" si="171"/>
        <v/>
      </c>
    </row>
    <row r="252" spans="19:60">
      <c r="S252" s="68">
        <f t="shared" si="180"/>
        <v>7</v>
      </c>
      <c r="T252" s="69">
        <f t="shared" si="180"/>
        <v>2</v>
      </c>
      <c r="U252" s="70">
        <f t="shared" si="161"/>
        <v>3</v>
      </c>
      <c r="V252" s="68">
        <f t="shared" si="178"/>
        <v>4</v>
      </c>
      <c r="W252" s="70">
        <f t="shared" si="178"/>
        <v>7</v>
      </c>
      <c r="X252" s="71">
        <f t="shared" si="178"/>
        <v>0.42857142857142855</v>
      </c>
      <c r="Y252" s="71">
        <f t="shared" si="178"/>
        <v>0.5</v>
      </c>
      <c r="Z252" s="69">
        <f t="shared" si="178"/>
        <v>10000</v>
      </c>
      <c r="AA252" s="69">
        <f t="shared" ca="1" si="178"/>
        <v>10025.240391701296</v>
      </c>
      <c r="AB252" s="69">
        <f t="shared" ca="1" si="163"/>
        <v>25.240391701296176</v>
      </c>
      <c r="AC252" s="69">
        <f t="shared" ca="1" si="179"/>
        <v>94.182003679935534</v>
      </c>
      <c r="AD252" s="73">
        <f t="shared" si="173"/>
        <v>16.49999999999995</v>
      </c>
      <c r="AE252" s="69">
        <f t="shared" si="181"/>
        <v>0.70000000000000007</v>
      </c>
      <c r="AF252" s="69">
        <f t="shared" si="181"/>
        <v>7.0000000000000009</v>
      </c>
      <c r="AG252" s="78">
        <f t="shared" si="181"/>
        <v>200</v>
      </c>
      <c r="AH252" s="60">
        <f t="shared" si="181"/>
        <v>50</v>
      </c>
      <c r="AI252" s="60">
        <f t="shared" si="181"/>
        <v>350.00000000000006</v>
      </c>
      <c r="AJ252" s="60">
        <f t="shared" si="181"/>
        <v>10350</v>
      </c>
      <c r="AK252" s="60">
        <f t="shared" si="181"/>
        <v>289.75960829870417</v>
      </c>
      <c r="AL252" s="60">
        <f t="shared" si="181"/>
        <v>5.7951921659740835</v>
      </c>
      <c r="AM252" s="60">
        <f t="shared" ca="1" si="181"/>
        <v>-390.9975887136394</v>
      </c>
      <c r="AN252" s="60">
        <f t="shared" ca="1" si="181"/>
        <v>-390.9975887136394</v>
      </c>
      <c r="AO252" s="60">
        <f t="shared" ca="1" si="181"/>
        <v>390.9975887136394</v>
      </c>
      <c r="AP252" s="63">
        <f t="shared" si="147"/>
        <v>35</v>
      </c>
      <c r="AQ252" s="62">
        <f t="shared" si="148"/>
        <v>1.3936480100590365</v>
      </c>
      <c r="AR252" s="62">
        <f t="shared" si="149"/>
        <v>69.682400502951822</v>
      </c>
      <c r="AS252" s="62">
        <f t="shared" si="150"/>
        <v>139.36480100590364</v>
      </c>
      <c r="AT252" s="62">
        <f t="shared" si="151"/>
        <v>-69.682400502951822</v>
      </c>
      <c r="AU252" s="62">
        <f t="shared" si="152"/>
        <v>209.04720150885547</v>
      </c>
      <c r="AV252" s="62">
        <f t="shared" si="153"/>
        <v>-278.72960201180729</v>
      </c>
      <c r="AW252" s="63">
        <f t="shared" si="167"/>
        <v>-69.682400502951822</v>
      </c>
      <c r="AX252" s="61" t="str">
        <f t="shared" ca="1" si="155"/>
        <v/>
      </c>
      <c r="AY252" s="69">
        <f t="shared" ca="1" si="168"/>
        <v>9959.0024112863612</v>
      </c>
      <c r="AZ252" s="51">
        <f t="shared" si="156"/>
        <v>487.77680352066272</v>
      </c>
      <c r="BA252" s="55">
        <f t="shared" ca="1" si="157"/>
        <v>4.8654873545419933E-2</v>
      </c>
      <c r="BB252" s="55">
        <f t="shared" ca="1" si="169"/>
        <v>-2.7607495686912578</v>
      </c>
      <c r="BC252" s="64">
        <f t="shared" ca="1" si="158"/>
        <v>-44.442008801655646</v>
      </c>
      <c r="BE252" s="52" t="str">
        <f t="shared" ca="1" si="159"/>
        <v/>
      </c>
      <c r="BF252" s="52" t="str">
        <f t="shared" ca="1" si="160"/>
        <v/>
      </c>
      <c r="BG252" s="52">
        <f t="shared" ca="1" si="170"/>
        <v>16.49999999999995</v>
      </c>
      <c r="BH252" s="52" t="str">
        <f t="shared" ca="1" si="171"/>
        <v/>
      </c>
    </row>
    <row r="253" spans="19:60">
      <c r="S253" s="68">
        <f t="shared" si="180"/>
        <v>7</v>
      </c>
      <c r="T253" s="69">
        <f t="shared" si="180"/>
        <v>2</v>
      </c>
      <c r="U253" s="70">
        <f t="shared" si="161"/>
        <v>3</v>
      </c>
      <c r="V253" s="68">
        <f t="shared" si="178"/>
        <v>4</v>
      </c>
      <c r="W253" s="70">
        <f t="shared" si="178"/>
        <v>7</v>
      </c>
      <c r="X253" s="71">
        <f t="shared" si="178"/>
        <v>0.42857142857142855</v>
      </c>
      <c r="Y253" s="71">
        <f t="shared" si="178"/>
        <v>0.5</v>
      </c>
      <c r="Z253" s="69">
        <f t="shared" si="178"/>
        <v>10000</v>
      </c>
      <c r="AA253" s="69">
        <f t="shared" ca="1" si="178"/>
        <v>10025.240391701296</v>
      </c>
      <c r="AB253" s="69">
        <f t="shared" ca="1" si="163"/>
        <v>25.240391701296176</v>
      </c>
      <c r="AC253" s="69">
        <f t="shared" ca="1" si="179"/>
        <v>94.182003679935534</v>
      </c>
      <c r="AD253" s="73">
        <f t="shared" si="173"/>
        <v>16.399999999999949</v>
      </c>
      <c r="AE253" s="69">
        <f t="shared" si="181"/>
        <v>0.70000000000000007</v>
      </c>
      <c r="AF253" s="69">
        <f t="shared" si="181"/>
        <v>7.0000000000000009</v>
      </c>
      <c r="AG253" s="78">
        <f t="shared" si="181"/>
        <v>200</v>
      </c>
      <c r="AH253" s="60">
        <f t="shared" si="181"/>
        <v>50</v>
      </c>
      <c r="AI253" s="60">
        <f t="shared" si="181"/>
        <v>350.00000000000006</v>
      </c>
      <c r="AJ253" s="60">
        <f t="shared" si="181"/>
        <v>10350</v>
      </c>
      <c r="AK253" s="60">
        <f t="shared" si="181"/>
        <v>289.75960829870417</v>
      </c>
      <c r="AL253" s="60">
        <f t="shared" si="181"/>
        <v>5.7951921659740835</v>
      </c>
      <c r="AM253" s="60">
        <f t="shared" ca="1" si="181"/>
        <v>-390.9975887136394</v>
      </c>
      <c r="AN253" s="60">
        <f t="shared" ca="1" si="181"/>
        <v>-390.9975887136394</v>
      </c>
      <c r="AO253" s="60">
        <f t="shared" ca="1" si="181"/>
        <v>390.9975887136394</v>
      </c>
      <c r="AP253" s="63">
        <f t="shared" si="147"/>
        <v>35</v>
      </c>
      <c r="AQ253" s="62">
        <f t="shared" si="148"/>
        <v>1.3960483028032991</v>
      </c>
      <c r="AR253" s="62">
        <f t="shared" si="149"/>
        <v>69.802415140164953</v>
      </c>
      <c r="AS253" s="62">
        <f t="shared" si="150"/>
        <v>139.60483028032991</v>
      </c>
      <c r="AT253" s="62">
        <f t="shared" si="151"/>
        <v>-69.802415140164953</v>
      </c>
      <c r="AU253" s="62">
        <f t="shared" si="152"/>
        <v>209.40724542049486</v>
      </c>
      <c r="AV253" s="62">
        <f t="shared" si="153"/>
        <v>-279.20966056065981</v>
      </c>
      <c r="AW253" s="63">
        <f t="shared" si="167"/>
        <v>-69.802415140164953</v>
      </c>
      <c r="AX253" s="61" t="str">
        <f t="shared" ca="1" si="155"/>
        <v/>
      </c>
      <c r="AY253" s="69">
        <f t="shared" ca="1" si="168"/>
        <v>9959.0024112863612</v>
      </c>
      <c r="AZ253" s="51">
        <f t="shared" si="156"/>
        <v>488.61690598115467</v>
      </c>
      <c r="BA253" s="55">
        <f t="shared" ca="1" si="157"/>
        <v>4.8738672280180181E-2</v>
      </c>
      <c r="BB253" s="55">
        <f t="shared" ca="1" si="169"/>
        <v>-2.7655044329831209</v>
      </c>
      <c r="BC253" s="64">
        <f t="shared" ca="1" si="158"/>
        <v>-44.562023438868778</v>
      </c>
      <c r="BE253" s="52" t="str">
        <f t="shared" ca="1" si="159"/>
        <v/>
      </c>
      <c r="BF253" s="52" t="str">
        <f t="shared" ca="1" si="160"/>
        <v/>
      </c>
      <c r="BG253" s="52">
        <f t="shared" ca="1" si="170"/>
        <v>16.399999999999949</v>
      </c>
      <c r="BH253" s="52" t="str">
        <f t="shared" ca="1" si="171"/>
        <v/>
      </c>
    </row>
    <row r="254" spans="19:60">
      <c r="S254" s="68">
        <f t="shared" si="180"/>
        <v>7</v>
      </c>
      <c r="T254" s="69">
        <f t="shared" si="180"/>
        <v>2</v>
      </c>
      <c r="U254" s="70">
        <f t="shared" si="161"/>
        <v>3</v>
      </c>
      <c r="V254" s="68">
        <f t="shared" si="178"/>
        <v>4</v>
      </c>
      <c r="W254" s="70">
        <f t="shared" si="178"/>
        <v>7</v>
      </c>
      <c r="X254" s="71">
        <f t="shared" si="178"/>
        <v>0.42857142857142855</v>
      </c>
      <c r="Y254" s="71">
        <f t="shared" si="178"/>
        <v>0.5</v>
      </c>
      <c r="Z254" s="69">
        <f t="shared" si="178"/>
        <v>10000</v>
      </c>
      <c r="AA254" s="69">
        <f t="shared" ca="1" si="178"/>
        <v>10025.240391701296</v>
      </c>
      <c r="AB254" s="69">
        <f t="shared" ca="1" si="163"/>
        <v>25.240391701296176</v>
      </c>
      <c r="AC254" s="69">
        <f t="shared" ca="1" si="179"/>
        <v>94.182003679935534</v>
      </c>
      <c r="AD254" s="73">
        <f t="shared" si="173"/>
        <v>16.299999999999947</v>
      </c>
      <c r="AE254" s="69">
        <f t="shared" si="181"/>
        <v>0.70000000000000007</v>
      </c>
      <c r="AF254" s="69">
        <f t="shared" si="181"/>
        <v>7.0000000000000009</v>
      </c>
      <c r="AG254" s="78">
        <f t="shared" si="181"/>
        <v>200</v>
      </c>
      <c r="AH254" s="60">
        <f t="shared" si="181"/>
        <v>50</v>
      </c>
      <c r="AI254" s="60">
        <f t="shared" si="181"/>
        <v>350.00000000000006</v>
      </c>
      <c r="AJ254" s="60">
        <f t="shared" si="181"/>
        <v>10350</v>
      </c>
      <c r="AK254" s="60">
        <f t="shared" si="181"/>
        <v>289.75960829870417</v>
      </c>
      <c r="AL254" s="60">
        <f t="shared" si="181"/>
        <v>5.7951921659740835</v>
      </c>
      <c r="AM254" s="60">
        <f t="shared" ca="1" si="181"/>
        <v>-390.9975887136394</v>
      </c>
      <c r="AN254" s="60">
        <f t="shared" ca="1" si="181"/>
        <v>-390.9975887136394</v>
      </c>
      <c r="AO254" s="60">
        <f t="shared" ca="1" si="181"/>
        <v>390.9975887136394</v>
      </c>
      <c r="AP254" s="63">
        <f t="shared" si="147"/>
        <v>35</v>
      </c>
      <c r="AQ254" s="62">
        <f t="shared" si="148"/>
        <v>1.3984780469922764</v>
      </c>
      <c r="AR254" s="62">
        <f t="shared" si="149"/>
        <v>69.923902349613826</v>
      </c>
      <c r="AS254" s="62">
        <f t="shared" si="150"/>
        <v>139.84780469922765</v>
      </c>
      <c r="AT254" s="62">
        <f t="shared" si="151"/>
        <v>-69.923902349613826</v>
      </c>
      <c r="AU254" s="62">
        <f t="shared" si="152"/>
        <v>209.77170704884148</v>
      </c>
      <c r="AV254" s="62">
        <f t="shared" si="153"/>
        <v>-279.6956093984553</v>
      </c>
      <c r="AW254" s="63">
        <f t="shared" si="167"/>
        <v>-69.923902349613826</v>
      </c>
      <c r="AX254" s="61" t="str">
        <f t="shared" ca="1" si="155"/>
        <v/>
      </c>
      <c r="AY254" s="69">
        <f t="shared" ca="1" si="168"/>
        <v>9959.0024112863612</v>
      </c>
      <c r="AZ254" s="51">
        <f t="shared" si="156"/>
        <v>489.46731644729675</v>
      </c>
      <c r="BA254" s="55">
        <f t="shared" ca="1" si="157"/>
        <v>4.8823499220274909E-2</v>
      </c>
      <c r="BB254" s="55">
        <f t="shared" ca="1" si="169"/>
        <v>-2.7703176391681357</v>
      </c>
      <c r="BC254" s="64">
        <f t="shared" ca="1" si="158"/>
        <v>-44.68351064831765</v>
      </c>
      <c r="BE254" s="52" t="str">
        <f t="shared" ca="1" si="159"/>
        <v/>
      </c>
      <c r="BF254" s="52" t="str">
        <f t="shared" ca="1" si="160"/>
        <v/>
      </c>
      <c r="BG254" s="52">
        <f t="shared" ca="1" si="170"/>
        <v>16.299999999999947</v>
      </c>
      <c r="BH254" s="52" t="str">
        <f t="shared" ca="1" si="171"/>
        <v/>
      </c>
    </row>
    <row r="255" spans="19:60">
      <c r="S255" s="68">
        <f t="shared" si="180"/>
        <v>7</v>
      </c>
      <c r="T255" s="69">
        <f t="shared" si="180"/>
        <v>2</v>
      </c>
      <c r="U255" s="70">
        <f t="shared" si="161"/>
        <v>3</v>
      </c>
      <c r="V255" s="68">
        <f t="shared" si="178"/>
        <v>4</v>
      </c>
      <c r="W255" s="70">
        <f t="shared" si="178"/>
        <v>7</v>
      </c>
      <c r="X255" s="71">
        <f t="shared" si="178"/>
        <v>0.42857142857142855</v>
      </c>
      <c r="Y255" s="71">
        <f t="shared" si="178"/>
        <v>0.5</v>
      </c>
      <c r="Z255" s="69">
        <f t="shared" si="178"/>
        <v>10000</v>
      </c>
      <c r="AA255" s="69">
        <f t="shared" ca="1" si="178"/>
        <v>10025.240391701296</v>
      </c>
      <c r="AB255" s="69">
        <f t="shared" ca="1" si="163"/>
        <v>25.240391701296176</v>
      </c>
      <c r="AC255" s="69">
        <f t="shared" ca="1" si="179"/>
        <v>94.182003679935534</v>
      </c>
      <c r="AD255" s="73">
        <f t="shared" si="173"/>
        <v>16.199999999999946</v>
      </c>
      <c r="AE255" s="69">
        <f t="shared" si="181"/>
        <v>0.70000000000000007</v>
      </c>
      <c r="AF255" s="69">
        <f t="shared" si="181"/>
        <v>7.0000000000000009</v>
      </c>
      <c r="AG255" s="78">
        <f t="shared" si="181"/>
        <v>200</v>
      </c>
      <c r="AH255" s="60">
        <f t="shared" si="181"/>
        <v>50</v>
      </c>
      <c r="AI255" s="60">
        <f t="shared" si="181"/>
        <v>350.00000000000006</v>
      </c>
      <c r="AJ255" s="60">
        <f t="shared" si="181"/>
        <v>10350</v>
      </c>
      <c r="AK255" s="60">
        <f t="shared" si="181"/>
        <v>289.75960829870417</v>
      </c>
      <c r="AL255" s="60">
        <f t="shared" si="181"/>
        <v>5.7951921659740835</v>
      </c>
      <c r="AM255" s="60">
        <f t="shared" ca="1" si="181"/>
        <v>-390.9975887136394</v>
      </c>
      <c r="AN255" s="60">
        <f t="shared" ca="1" si="181"/>
        <v>-390.9975887136394</v>
      </c>
      <c r="AO255" s="60">
        <f t="shared" ca="1" si="181"/>
        <v>390.9975887136394</v>
      </c>
      <c r="AP255" s="63">
        <f t="shared" si="147"/>
        <v>35</v>
      </c>
      <c r="AQ255" s="62">
        <f t="shared" si="148"/>
        <v>1.4009377880230929</v>
      </c>
      <c r="AR255" s="62">
        <f t="shared" si="149"/>
        <v>70.046889401154644</v>
      </c>
      <c r="AS255" s="62">
        <f t="shared" si="150"/>
        <v>140.09377880230929</v>
      </c>
      <c r="AT255" s="62">
        <f t="shared" si="151"/>
        <v>-70.046889401154644</v>
      </c>
      <c r="AU255" s="62">
        <f t="shared" si="152"/>
        <v>210.14066820346392</v>
      </c>
      <c r="AV255" s="62">
        <f t="shared" si="153"/>
        <v>-280.18755760461858</v>
      </c>
      <c r="AW255" s="63">
        <f t="shared" si="167"/>
        <v>-70.046889401154658</v>
      </c>
      <c r="AX255" s="61" t="str">
        <f t="shared" ca="1" si="155"/>
        <v/>
      </c>
      <c r="AY255" s="69">
        <f t="shared" ca="1" si="168"/>
        <v>9959.0024112863612</v>
      </c>
      <c r="AZ255" s="51">
        <f t="shared" si="156"/>
        <v>490.32822580808249</v>
      </c>
      <c r="BA255" s="55">
        <f t="shared" ca="1" si="157"/>
        <v>4.8909373406543638E-2</v>
      </c>
      <c r="BB255" s="55">
        <f t="shared" ca="1" si="169"/>
        <v>-2.7751902676517308</v>
      </c>
      <c r="BC255" s="64">
        <f t="shared" ca="1" si="158"/>
        <v>-44.806497699858483</v>
      </c>
      <c r="BE255" s="52" t="str">
        <f t="shared" ca="1" si="159"/>
        <v/>
      </c>
      <c r="BF255" s="52" t="str">
        <f t="shared" ca="1" si="160"/>
        <v/>
      </c>
      <c r="BG255" s="52">
        <f t="shared" ca="1" si="170"/>
        <v>16.199999999999946</v>
      </c>
      <c r="BH255" s="52" t="str">
        <f t="shared" ca="1" si="171"/>
        <v/>
      </c>
    </row>
    <row r="256" spans="19:60">
      <c r="S256" s="68">
        <f t="shared" si="180"/>
        <v>7</v>
      </c>
      <c r="T256" s="69">
        <f t="shared" si="180"/>
        <v>2</v>
      </c>
      <c r="U256" s="70">
        <f t="shared" si="161"/>
        <v>3</v>
      </c>
      <c r="V256" s="68">
        <f t="shared" si="178"/>
        <v>4</v>
      </c>
      <c r="W256" s="70">
        <f t="shared" si="178"/>
        <v>7</v>
      </c>
      <c r="X256" s="71">
        <f t="shared" si="178"/>
        <v>0.42857142857142855</v>
      </c>
      <c r="Y256" s="71">
        <f t="shared" si="178"/>
        <v>0.5</v>
      </c>
      <c r="Z256" s="69">
        <f t="shared" si="178"/>
        <v>10000</v>
      </c>
      <c r="AA256" s="69">
        <f t="shared" ca="1" si="178"/>
        <v>10025.240391701296</v>
      </c>
      <c r="AB256" s="69">
        <f t="shared" ca="1" si="163"/>
        <v>25.240391701296176</v>
      </c>
      <c r="AC256" s="69">
        <f t="shared" ca="1" si="179"/>
        <v>94.182003679935534</v>
      </c>
      <c r="AD256" s="73">
        <f t="shared" si="173"/>
        <v>16.099999999999945</v>
      </c>
      <c r="AE256" s="69">
        <f t="shared" si="181"/>
        <v>0.70000000000000007</v>
      </c>
      <c r="AF256" s="69">
        <f t="shared" si="181"/>
        <v>7.0000000000000009</v>
      </c>
      <c r="AG256" s="78">
        <f t="shared" si="181"/>
        <v>200</v>
      </c>
      <c r="AH256" s="60">
        <f t="shared" si="181"/>
        <v>50</v>
      </c>
      <c r="AI256" s="60">
        <f t="shared" si="181"/>
        <v>350.00000000000006</v>
      </c>
      <c r="AJ256" s="60">
        <f t="shared" si="181"/>
        <v>10350</v>
      </c>
      <c r="AK256" s="60">
        <f t="shared" si="181"/>
        <v>289.75960829870417</v>
      </c>
      <c r="AL256" s="60">
        <f t="shared" si="181"/>
        <v>5.7951921659740835</v>
      </c>
      <c r="AM256" s="60">
        <f t="shared" ca="1" si="181"/>
        <v>-390.9975887136394</v>
      </c>
      <c r="AN256" s="60">
        <f t="shared" ca="1" si="181"/>
        <v>-390.9975887136394</v>
      </c>
      <c r="AO256" s="60">
        <f t="shared" ca="1" si="181"/>
        <v>390.9975887136394</v>
      </c>
      <c r="AP256" s="63">
        <f t="shared" si="147"/>
        <v>35</v>
      </c>
      <c r="AQ256" s="62">
        <f t="shared" si="148"/>
        <v>1.4034280848431122</v>
      </c>
      <c r="AR256" s="62">
        <f t="shared" si="149"/>
        <v>70.171404242155617</v>
      </c>
      <c r="AS256" s="62">
        <f t="shared" si="150"/>
        <v>140.34280848431123</v>
      </c>
      <c r="AT256" s="62">
        <f t="shared" si="151"/>
        <v>-70.171404242155617</v>
      </c>
      <c r="AU256" s="62">
        <f t="shared" si="152"/>
        <v>210.51421272646684</v>
      </c>
      <c r="AV256" s="62">
        <f t="shared" si="153"/>
        <v>-280.68561696862247</v>
      </c>
      <c r="AW256" s="63">
        <f t="shared" si="167"/>
        <v>-70.171404242155631</v>
      </c>
      <c r="AX256" s="61" t="str">
        <f t="shared" ca="1" si="155"/>
        <v/>
      </c>
      <c r="AY256" s="69">
        <f t="shared" ca="1" si="168"/>
        <v>9959.0024112863612</v>
      </c>
      <c r="AZ256" s="51">
        <f t="shared" si="156"/>
        <v>491.19982969508931</v>
      </c>
      <c r="BA256" s="55">
        <f t="shared" ca="1" si="157"/>
        <v>4.8996314352890251E-2</v>
      </c>
      <c r="BB256" s="55">
        <f t="shared" ca="1" si="169"/>
        <v>-2.780123425681706</v>
      </c>
      <c r="BC256" s="64">
        <f t="shared" ca="1" si="158"/>
        <v>-44.931012540859456</v>
      </c>
      <c r="BE256" s="52" t="str">
        <f t="shared" ca="1" si="159"/>
        <v/>
      </c>
      <c r="BF256" s="52" t="str">
        <f t="shared" ca="1" si="160"/>
        <v/>
      </c>
      <c r="BG256" s="52">
        <f t="shared" ca="1" si="170"/>
        <v>16.099999999999945</v>
      </c>
      <c r="BH256" s="52" t="str">
        <f t="shared" ca="1" si="171"/>
        <v/>
      </c>
    </row>
    <row r="257" spans="19:60">
      <c r="S257" s="68">
        <f t="shared" si="180"/>
        <v>7</v>
      </c>
      <c r="T257" s="69">
        <f t="shared" si="180"/>
        <v>2</v>
      </c>
      <c r="U257" s="70">
        <f t="shared" si="161"/>
        <v>3</v>
      </c>
      <c r="V257" s="68">
        <f t="shared" si="178"/>
        <v>4</v>
      </c>
      <c r="W257" s="70">
        <f t="shared" si="178"/>
        <v>7</v>
      </c>
      <c r="X257" s="71">
        <f t="shared" si="178"/>
        <v>0.42857142857142855</v>
      </c>
      <c r="Y257" s="71">
        <f t="shared" si="178"/>
        <v>0.5</v>
      </c>
      <c r="Z257" s="69">
        <f t="shared" si="178"/>
        <v>10000</v>
      </c>
      <c r="AA257" s="69">
        <f t="shared" ca="1" si="178"/>
        <v>10025.240391701296</v>
      </c>
      <c r="AB257" s="69">
        <f t="shared" ca="1" si="163"/>
        <v>25.240391701296176</v>
      </c>
      <c r="AC257" s="69">
        <f t="shared" ca="1" si="179"/>
        <v>94.182003679935534</v>
      </c>
      <c r="AD257" s="73">
        <f t="shared" si="173"/>
        <v>15.999999999999945</v>
      </c>
      <c r="AE257" s="69">
        <f t="shared" si="181"/>
        <v>0.70000000000000007</v>
      </c>
      <c r="AF257" s="69">
        <f t="shared" si="181"/>
        <v>7.0000000000000009</v>
      </c>
      <c r="AG257" s="78">
        <f t="shared" si="181"/>
        <v>200</v>
      </c>
      <c r="AH257" s="60">
        <f t="shared" si="181"/>
        <v>50</v>
      </c>
      <c r="AI257" s="60">
        <f t="shared" si="181"/>
        <v>350.00000000000006</v>
      </c>
      <c r="AJ257" s="60">
        <f t="shared" si="181"/>
        <v>10350</v>
      </c>
      <c r="AK257" s="60">
        <f t="shared" si="181"/>
        <v>289.75960829870417</v>
      </c>
      <c r="AL257" s="60">
        <f t="shared" si="181"/>
        <v>5.7951921659740835</v>
      </c>
      <c r="AM257" s="60">
        <f t="shared" ca="1" si="181"/>
        <v>-390.9975887136394</v>
      </c>
      <c r="AN257" s="60">
        <f t="shared" ca="1" si="181"/>
        <v>-390.9975887136394</v>
      </c>
      <c r="AO257" s="60">
        <f t="shared" ca="1" si="181"/>
        <v>390.9975887136394</v>
      </c>
      <c r="AP257" s="63">
        <f t="shared" si="147"/>
        <v>35</v>
      </c>
      <c r="AQ257" s="62">
        <f t="shared" si="148"/>
        <v>1.4059495103733817</v>
      </c>
      <c r="AR257" s="62">
        <f t="shared" si="149"/>
        <v>70.297475518669089</v>
      </c>
      <c r="AS257" s="62">
        <f t="shared" si="150"/>
        <v>140.59495103733818</v>
      </c>
      <c r="AT257" s="62">
        <f t="shared" si="151"/>
        <v>-70.297475518669089</v>
      </c>
      <c r="AU257" s="62">
        <f t="shared" si="152"/>
        <v>210.89242655600725</v>
      </c>
      <c r="AV257" s="62">
        <f t="shared" si="153"/>
        <v>-281.18990207467635</v>
      </c>
      <c r="AW257" s="63">
        <f t="shared" si="167"/>
        <v>-70.297475518669103</v>
      </c>
      <c r="AX257" s="61" t="str">
        <f t="shared" ca="1" si="155"/>
        <v/>
      </c>
      <c r="AY257" s="69">
        <f t="shared" ca="1" si="168"/>
        <v>9959.0024112863612</v>
      </c>
      <c r="AZ257" s="51">
        <f t="shared" si="156"/>
        <v>492.08232863068361</v>
      </c>
      <c r="BA257" s="55">
        <f t="shared" ca="1" si="157"/>
        <v>4.908434206106619E-2</v>
      </c>
      <c r="BB257" s="55">
        <f t="shared" ca="1" si="169"/>
        <v>-2.7851182481870556</v>
      </c>
      <c r="BC257" s="64">
        <f t="shared" ca="1" si="158"/>
        <v>-45.057083817372927</v>
      </c>
      <c r="BE257" s="52" t="str">
        <f t="shared" ca="1" si="159"/>
        <v/>
      </c>
      <c r="BF257" s="52" t="str">
        <f t="shared" ca="1" si="160"/>
        <v/>
      </c>
      <c r="BG257" s="52">
        <f t="shared" ca="1" si="170"/>
        <v>15.999999999999945</v>
      </c>
      <c r="BH257" s="52" t="str">
        <f t="shared" ca="1" si="171"/>
        <v/>
      </c>
    </row>
    <row r="258" spans="19:60">
      <c r="S258" s="68">
        <f t="shared" si="180"/>
        <v>7</v>
      </c>
      <c r="T258" s="69">
        <f t="shared" si="180"/>
        <v>2</v>
      </c>
      <c r="U258" s="70">
        <f t="shared" si="161"/>
        <v>3</v>
      </c>
      <c r="V258" s="68">
        <f t="shared" si="178"/>
        <v>4</v>
      </c>
      <c r="W258" s="70">
        <f t="shared" si="178"/>
        <v>7</v>
      </c>
      <c r="X258" s="71">
        <f t="shared" si="178"/>
        <v>0.42857142857142855</v>
      </c>
      <c r="Y258" s="71">
        <f t="shared" si="178"/>
        <v>0.5</v>
      </c>
      <c r="Z258" s="69">
        <f t="shared" si="178"/>
        <v>10000</v>
      </c>
      <c r="AA258" s="69">
        <f t="shared" ca="1" si="178"/>
        <v>10025.240391701296</v>
      </c>
      <c r="AB258" s="69">
        <f t="shared" ca="1" si="163"/>
        <v>25.240391701296176</v>
      </c>
      <c r="AC258" s="69">
        <f t="shared" ca="1" si="179"/>
        <v>94.182003679935534</v>
      </c>
      <c r="AD258" s="73">
        <f t="shared" si="173"/>
        <v>15.899999999999945</v>
      </c>
      <c r="AE258" s="69">
        <f t="shared" si="181"/>
        <v>0.70000000000000007</v>
      </c>
      <c r="AF258" s="69">
        <f t="shared" si="181"/>
        <v>7.0000000000000009</v>
      </c>
      <c r="AG258" s="78">
        <f t="shared" si="181"/>
        <v>200</v>
      </c>
      <c r="AH258" s="60">
        <f t="shared" si="181"/>
        <v>50</v>
      </c>
      <c r="AI258" s="60">
        <f t="shared" si="181"/>
        <v>350.00000000000006</v>
      </c>
      <c r="AJ258" s="60">
        <f t="shared" si="181"/>
        <v>10350</v>
      </c>
      <c r="AK258" s="60">
        <f t="shared" si="181"/>
        <v>289.75960829870417</v>
      </c>
      <c r="AL258" s="60">
        <f t="shared" si="181"/>
        <v>5.7951921659740835</v>
      </c>
      <c r="AM258" s="60">
        <f t="shared" ca="1" si="181"/>
        <v>-390.9975887136394</v>
      </c>
      <c r="AN258" s="60">
        <f t="shared" ca="1" si="181"/>
        <v>-390.9975887136394</v>
      </c>
      <c r="AO258" s="60">
        <f t="shared" ca="1" si="181"/>
        <v>390.9975887136394</v>
      </c>
      <c r="AP258" s="63">
        <f t="shared" si="147"/>
        <v>35</v>
      </c>
      <c r="AQ258" s="62">
        <f t="shared" si="148"/>
        <v>1.408502651948057</v>
      </c>
      <c r="AR258" s="62">
        <f t="shared" si="149"/>
        <v>70.42513259740285</v>
      </c>
      <c r="AS258" s="62">
        <f t="shared" si="150"/>
        <v>140.8502651948057</v>
      </c>
      <c r="AT258" s="62">
        <f t="shared" si="151"/>
        <v>-70.42513259740285</v>
      </c>
      <c r="AU258" s="62">
        <f t="shared" si="152"/>
        <v>211.27539779220854</v>
      </c>
      <c r="AV258" s="62">
        <f t="shared" si="153"/>
        <v>-281.7005303896114</v>
      </c>
      <c r="AW258" s="63">
        <f t="shared" si="167"/>
        <v>-70.425132597402865</v>
      </c>
      <c r="AX258" s="61" t="str">
        <f t="shared" ca="1" si="155"/>
        <v/>
      </c>
      <c r="AY258" s="69">
        <f t="shared" ca="1" si="168"/>
        <v>9959.0024112863612</v>
      </c>
      <c r="AZ258" s="51">
        <f t="shared" si="156"/>
        <v>492.97592818181994</v>
      </c>
      <c r="BA258" s="55">
        <f t="shared" ca="1" si="157"/>
        <v>4.9173477036011631E-2</v>
      </c>
      <c r="BB258" s="55">
        <f t="shared" ca="1" si="169"/>
        <v>-2.7901758986484473</v>
      </c>
      <c r="BC258" s="64">
        <f t="shared" ca="1" si="158"/>
        <v>-45.184740896106689</v>
      </c>
      <c r="BE258" s="52" t="str">
        <f t="shared" ca="1" si="159"/>
        <v/>
      </c>
      <c r="BF258" s="52" t="str">
        <f t="shared" ca="1" si="160"/>
        <v/>
      </c>
      <c r="BG258" s="52">
        <f t="shared" ca="1" si="170"/>
        <v>15.899999999999945</v>
      </c>
      <c r="BH258" s="52" t="str">
        <f t="shared" ca="1" si="171"/>
        <v/>
      </c>
    </row>
    <row r="259" spans="19:60">
      <c r="S259" s="68">
        <f t="shared" si="180"/>
        <v>7</v>
      </c>
      <c r="T259" s="69">
        <f t="shared" si="180"/>
        <v>2</v>
      </c>
      <c r="U259" s="70">
        <f t="shared" si="161"/>
        <v>3</v>
      </c>
      <c r="V259" s="68">
        <f t="shared" si="178"/>
        <v>4</v>
      </c>
      <c r="W259" s="70">
        <f t="shared" si="178"/>
        <v>7</v>
      </c>
      <c r="X259" s="71">
        <f t="shared" si="178"/>
        <v>0.42857142857142855</v>
      </c>
      <c r="Y259" s="71">
        <f t="shared" si="178"/>
        <v>0.5</v>
      </c>
      <c r="Z259" s="69">
        <f t="shared" si="178"/>
        <v>10000</v>
      </c>
      <c r="AA259" s="69">
        <f t="shared" ca="1" si="178"/>
        <v>10025.240391701296</v>
      </c>
      <c r="AB259" s="69">
        <f t="shared" ca="1" si="163"/>
        <v>25.240391701296176</v>
      </c>
      <c r="AC259" s="69">
        <f t="shared" ca="1" si="179"/>
        <v>94.182003679935534</v>
      </c>
      <c r="AD259" s="73">
        <f t="shared" si="173"/>
        <v>15.799999999999946</v>
      </c>
      <c r="AE259" s="69">
        <f t="shared" si="181"/>
        <v>0.70000000000000007</v>
      </c>
      <c r="AF259" s="69">
        <f t="shared" si="181"/>
        <v>7.0000000000000009</v>
      </c>
      <c r="AG259" s="78">
        <f t="shared" si="181"/>
        <v>200</v>
      </c>
      <c r="AH259" s="60">
        <f t="shared" si="181"/>
        <v>50</v>
      </c>
      <c r="AI259" s="60">
        <f t="shared" si="181"/>
        <v>350.00000000000006</v>
      </c>
      <c r="AJ259" s="60">
        <f t="shared" si="181"/>
        <v>10350</v>
      </c>
      <c r="AK259" s="60">
        <f t="shared" si="181"/>
        <v>289.75960829870417</v>
      </c>
      <c r="AL259" s="60">
        <f t="shared" si="181"/>
        <v>5.7951921659740835</v>
      </c>
      <c r="AM259" s="60">
        <f t="shared" ca="1" si="181"/>
        <v>-390.9975887136394</v>
      </c>
      <c r="AN259" s="60">
        <f t="shared" ca="1" si="181"/>
        <v>-390.9975887136394</v>
      </c>
      <c r="AO259" s="60">
        <f t="shared" ca="1" si="181"/>
        <v>390.9975887136394</v>
      </c>
      <c r="AP259" s="63">
        <f t="shared" si="147"/>
        <v>35</v>
      </c>
      <c r="AQ259" s="62">
        <f t="shared" si="148"/>
        <v>1.411088111770513</v>
      </c>
      <c r="AR259" s="62">
        <f t="shared" si="149"/>
        <v>70.554405588525654</v>
      </c>
      <c r="AS259" s="62">
        <f t="shared" si="150"/>
        <v>141.10881117705131</v>
      </c>
      <c r="AT259" s="62">
        <f t="shared" si="151"/>
        <v>-70.554405588525654</v>
      </c>
      <c r="AU259" s="62">
        <f t="shared" si="152"/>
        <v>211.66321676557698</v>
      </c>
      <c r="AV259" s="62">
        <f t="shared" si="153"/>
        <v>-282.21762235410262</v>
      </c>
      <c r="AW259" s="63">
        <f t="shared" si="167"/>
        <v>-70.55440558852564</v>
      </c>
      <c r="AX259" s="61" t="str">
        <f t="shared" ca="1" si="155"/>
        <v/>
      </c>
      <c r="AY259" s="69">
        <f t="shared" ca="1" si="168"/>
        <v>9959.0024112863612</v>
      </c>
      <c r="AZ259" s="51">
        <f t="shared" si="156"/>
        <v>493.88083911967959</v>
      </c>
      <c r="BA259" s="55">
        <f t="shared" ca="1" si="157"/>
        <v>4.9263740301779178E-2</v>
      </c>
      <c r="BB259" s="55">
        <f t="shared" ca="1" si="169"/>
        <v>-2.7952975700017539</v>
      </c>
      <c r="BC259" s="64">
        <f t="shared" ca="1" si="158"/>
        <v>-45.314013887229464</v>
      </c>
      <c r="BE259" s="52" t="str">
        <f t="shared" ca="1" si="159"/>
        <v/>
      </c>
      <c r="BF259" s="52" t="str">
        <f t="shared" ca="1" si="160"/>
        <v/>
      </c>
      <c r="BG259" s="52">
        <f t="shared" ca="1" si="170"/>
        <v>15.799999999999946</v>
      </c>
      <c r="BH259" s="52" t="str">
        <f t="shared" ca="1" si="171"/>
        <v/>
      </c>
    </row>
    <row r="260" spans="19:60">
      <c r="S260" s="68">
        <f t="shared" si="180"/>
        <v>7</v>
      </c>
      <c r="T260" s="69">
        <f t="shared" si="180"/>
        <v>2</v>
      </c>
      <c r="U260" s="70">
        <f t="shared" si="161"/>
        <v>3</v>
      </c>
      <c r="V260" s="68">
        <f t="shared" si="178"/>
        <v>4</v>
      </c>
      <c r="W260" s="70">
        <f t="shared" si="178"/>
        <v>7</v>
      </c>
      <c r="X260" s="71">
        <f t="shared" si="178"/>
        <v>0.42857142857142855</v>
      </c>
      <c r="Y260" s="71">
        <f t="shared" si="178"/>
        <v>0.5</v>
      </c>
      <c r="Z260" s="69">
        <f t="shared" si="178"/>
        <v>10000</v>
      </c>
      <c r="AA260" s="69">
        <f t="shared" ca="1" si="178"/>
        <v>10025.240391701296</v>
      </c>
      <c r="AB260" s="69">
        <f t="shared" ca="1" si="163"/>
        <v>25.240391701296176</v>
      </c>
      <c r="AC260" s="69">
        <f t="shared" ca="1" si="179"/>
        <v>94.182003679935534</v>
      </c>
      <c r="AD260" s="73">
        <f t="shared" si="173"/>
        <v>15.699999999999946</v>
      </c>
      <c r="AE260" s="69">
        <f t="shared" si="181"/>
        <v>0.70000000000000007</v>
      </c>
      <c r="AF260" s="69">
        <f t="shared" si="181"/>
        <v>7.0000000000000009</v>
      </c>
      <c r="AG260" s="78">
        <f t="shared" si="181"/>
        <v>200</v>
      </c>
      <c r="AH260" s="60">
        <f t="shared" si="181"/>
        <v>50</v>
      </c>
      <c r="AI260" s="60">
        <f t="shared" si="181"/>
        <v>350.00000000000006</v>
      </c>
      <c r="AJ260" s="60">
        <f t="shared" si="181"/>
        <v>10350</v>
      </c>
      <c r="AK260" s="60">
        <f t="shared" si="181"/>
        <v>289.75960829870417</v>
      </c>
      <c r="AL260" s="60">
        <f t="shared" si="181"/>
        <v>5.7951921659740835</v>
      </c>
      <c r="AM260" s="60">
        <f t="shared" ca="1" si="181"/>
        <v>-390.9975887136394</v>
      </c>
      <c r="AN260" s="60">
        <f t="shared" ca="1" si="181"/>
        <v>-390.9975887136394</v>
      </c>
      <c r="AO260" s="60">
        <f t="shared" ca="1" si="181"/>
        <v>390.9975887136394</v>
      </c>
      <c r="AP260" s="63">
        <f t="shared" si="147"/>
        <v>35</v>
      </c>
      <c r="AQ260" s="62">
        <f t="shared" si="148"/>
        <v>1.4137065073868857</v>
      </c>
      <c r="AR260" s="62">
        <f t="shared" si="149"/>
        <v>70.685325369344284</v>
      </c>
      <c r="AS260" s="62">
        <f t="shared" si="150"/>
        <v>141.37065073868857</v>
      </c>
      <c r="AT260" s="62">
        <f t="shared" si="151"/>
        <v>-70.685325369344284</v>
      </c>
      <c r="AU260" s="62">
        <f t="shared" si="152"/>
        <v>212.05597610803284</v>
      </c>
      <c r="AV260" s="62">
        <f t="shared" si="153"/>
        <v>-282.74130147737714</v>
      </c>
      <c r="AW260" s="63">
        <f t="shared" si="167"/>
        <v>-70.685325369344298</v>
      </c>
      <c r="AX260" s="61" t="str">
        <f t="shared" ca="1" si="155"/>
        <v/>
      </c>
      <c r="AY260" s="69">
        <f t="shared" ca="1" si="168"/>
        <v>9959.0024112863612</v>
      </c>
      <c r="AZ260" s="51">
        <f t="shared" si="156"/>
        <v>494.79727758540997</v>
      </c>
      <c r="BA260" s="55">
        <f t="shared" ca="1" si="157"/>
        <v>4.9355153418066039E-2</v>
      </c>
      <c r="BB260" s="55">
        <f t="shared" ca="1" si="169"/>
        <v>-2.8004844855761242</v>
      </c>
      <c r="BC260" s="64">
        <f t="shared" ca="1" si="158"/>
        <v>-45.444933668048122</v>
      </c>
      <c r="BE260" s="52" t="str">
        <f t="shared" ca="1" si="159"/>
        <v/>
      </c>
      <c r="BF260" s="52" t="str">
        <f t="shared" ca="1" si="160"/>
        <v/>
      </c>
      <c r="BG260" s="52">
        <f t="shared" ca="1" si="170"/>
        <v>15.699999999999946</v>
      </c>
      <c r="BH260" s="52" t="str">
        <f t="shared" ca="1" si="171"/>
        <v/>
      </c>
    </row>
    <row r="261" spans="19:60">
      <c r="S261" s="68">
        <f t="shared" si="180"/>
        <v>7</v>
      </c>
      <c r="T261" s="69">
        <f t="shared" si="180"/>
        <v>2</v>
      </c>
      <c r="U261" s="70">
        <f t="shared" si="161"/>
        <v>3</v>
      </c>
      <c r="V261" s="68">
        <f t="shared" si="178"/>
        <v>4</v>
      </c>
      <c r="W261" s="70">
        <f t="shared" si="178"/>
        <v>7</v>
      </c>
      <c r="X261" s="71">
        <f t="shared" si="178"/>
        <v>0.42857142857142855</v>
      </c>
      <c r="Y261" s="71">
        <f t="shared" si="178"/>
        <v>0.5</v>
      </c>
      <c r="Z261" s="69">
        <f t="shared" si="178"/>
        <v>10000</v>
      </c>
      <c r="AA261" s="69">
        <f t="shared" ca="1" si="178"/>
        <v>10025.240391701296</v>
      </c>
      <c r="AB261" s="69">
        <f t="shared" ca="1" si="163"/>
        <v>25.240391701296176</v>
      </c>
      <c r="AC261" s="69">
        <f t="shared" ca="1" si="179"/>
        <v>94.182003679935534</v>
      </c>
      <c r="AD261" s="73">
        <f t="shared" si="173"/>
        <v>15.599999999999946</v>
      </c>
      <c r="AE261" s="69">
        <f t="shared" si="181"/>
        <v>0.70000000000000007</v>
      </c>
      <c r="AF261" s="69">
        <f t="shared" si="181"/>
        <v>7.0000000000000009</v>
      </c>
      <c r="AG261" s="78">
        <f t="shared" si="181"/>
        <v>200</v>
      </c>
      <c r="AH261" s="60">
        <f t="shared" si="181"/>
        <v>50</v>
      </c>
      <c r="AI261" s="60">
        <f t="shared" si="181"/>
        <v>350.00000000000006</v>
      </c>
      <c r="AJ261" s="60">
        <f t="shared" si="181"/>
        <v>10350</v>
      </c>
      <c r="AK261" s="60">
        <f t="shared" si="181"/>
        <v>289.75960829870417</v>
      </c>
      <c r="AL261" s="60">
        <f t="shared" si="181"/>
        <v>5.7951921659740835</v>
      </c>
      <c r="AM261" s="60">
        <f t="shared" ca="1" si="181"/>
        <v>-390.9975887136394</v>
      </c>
      <c r="AN261" s="60">
        <f t="shared" ca="1" si="181"/>
        <v>-390.9975887136394</v>
      </c>
      <c r="AO261" s="60">
        <f t="shared" ca="1" si="181"/>
        <v>390.9975887136394</v>
      </c>
      <c r="AP261" s="63">
        <f t="shared" si="147"/>
        <v>35</v>
      </c>
      <c r="AQ261" s="62">
        <f t="shared" si="148"/>
        <v>1.4163584721778273</v>
      </c>
      <c r="AR261" s="62">
        <f t="shared" si="149"/>
        <v>70.817923608891363</v>
      </c>
      <c r="AS261" s="62">
        <f t="shared" si="150"/>
        <v>141.63584721778273</v>
      </c>
      <c r="AT261" s="62">
        <f t="shared" si="151"/>
        <v>-70.817923608891363</v>
      </c>
      <c r="AU261" s="62">
        <f t="shared" si="152"/>
        <v>212.45377082667409</v>
      </c>
      <c r="AV261" s="62">
        <f t="shared" si="153"/>
        <v>-283.27169443556545</v>
      </c>
      <c r="AW261" s="63">
        <f t="shared" si="167"/>
        <v>-70.817923608891363</v>
      </c>
      <c r="AX261" s="61" t="str">
        <f t="shared" ca="1" si="155"/>
        <v/>
      </c>
      <c r="AY261" s="69">
        <f t="shared" ca="1" si="168"/>
        <v>9959.0024112863612</v>
      </c>
      <c r="AZ261" s="51">
        <f t="shared" si="156"/>
        <v>495.72546526223954</v>
      </c>
      <c r="BA261" s="55">
        <f t="shared" ca="1" si="157"/>
        <v>4.9447738497382238E-2</v>
      </c>
      <c r="BB261" s="55">
        <f t="shared" ca="1" si="169"/>
        <v>-2.8057379000681131</v>
      </c>
      <c r="BC261" s="64">
        <f t="shared" ca="1" si="158"/>
        <v>-45.577531907595187</v>
      </c>
      <c r="BE261" s="52" t="str">
        <f t="shared" ca="1" si="159"/>
        <v/>
      </c>
      <c r="BF261" s="52" t="str">
        <f t="shared" ca="1" si="160"/>
        <v/>
      </c>
      <c r="BG261" s="52">
        <f t="shared" ca="1" si="170"/>
        <v>15.599999999999946</v>
      </c>
      <c r="BH261" s="52" t="str">
        <f t="shared" ca="1" si="171"/>
        <v/>
      </c>
    </row>
    <row r="262" spans="19:60">
      <c r="S262" s="68">
        <f t="shared" si="180"/>
        <v>7</v>
      </c>
      <c r="T262" s="69">
        <f t="shared" si="180"/>
        <v>2</v>
      </c>
      <c r="U262" s="70">
        <f t="shared" si="161"/>
        <v>3</v>
      </c>
      <c r="V262" s="68">
        <f t="shared" si="178"/>
        <v>4</v>
      </c>
      <c r="W262" s="70">
        <f t="shared" si="178"/>
        <v>7</v>
      </c>
      <c r="X262" s="71">
        <f t="shared" si="178"/>
        <v>0.42857142857142855</v>
      </c>
      <c r="Y262" s="71">
        <f t="shared" si="178"/>
        <v>0.5</v>
      </c>
      <c r="Z262" s="69">
        <f t="shared" si="178"/>
        <v>10000</v>
      </c>
      <c r="AA262" s="69">
        <f t="shared" ca="1" si="178"/>
        <v>10025.240391701296</v>
      </c>
      <c r="AB262" s="69">
        <f t="shared" ca="1" si="163"/>
        <v>25.240391701296176</v>
      </c>
      <c r="AC262" s="69">
        <f t="shared" ca="1" si="179"/>
        <v>94.182003679935534</v>
      </c>
      <c r="AD262" s="73">
        <f t="shared" si="173"/>
        <v>15.499999999999947</v>
      </c>
      <c r="AE262" s="69">
        <f t="shared" si="181"/>
        <v>0.70000000000000007</v>
      </c>
      <c r="AF262" s="69">
        <f t="shared" si="181"/>
        <v>7.0000000000000009</v>
      </c>
      <c r="AG262" s="78">
        <f t="shared" si="181"/>
        <v>200</v>
      </c>
      <c r="AH262" s="60">
        <f t="shared" si="181"/>
        <v>50</v>
      </c>
      <c r="AI262" s="60">
        <f t="shared" si="181"/>
        <v>350.00000000000006</v>
      </c>
      <c r="AJ262" s="60">
        <f t="shared" si="181"/>
        <v>10350</v>
      </c>
      <c r="AK262" s="60">
        <f t="shared" si="181"/>
        <v>289.75960829870417</v>
      </c>
      <c r="AL262" s="60">
        <f t="shared" si="181"/>
        <v>5.7951921659740835</v>
      </c>
      <c r="AM262" s="60">
        <f t="shared" ca="1" si="181"/>
        <v>-390.9975887136394</v>
      </c>
      <c r="AN262" s="60">
        <f t="shared" ca="1" si="181"/>
        <v>-390.9975887136394</v>
      </c>
      <c r="AO262" s="60">
        <f t="shared" ca="1" si="181"/>
        <v>390.9975887136394</v>
      </c>
      <c r="AP262" s="63">
        <f t="shared" si="147"/>
        <v>35</v>
      </c>
      <c r="AQ262" s="62">
        <f t="shared" si="148"/>
        <v>1.4190446558692971</v>
      </c>
      <c r="AR262" s="62">
        <f t="shared" si="149"/>
        <v>70.952232793464859</v>
      </c>
      <c r="AS262" s="62">
        <f t="shared" si="150"/>
        <v>141.90446558692972</v>
      </c>
      <c r="AT262" s="62">
        <f t="shared" si="151"/>
        <v>-70.952232793464859</v>
      </c>
      <c r="AU262" s="62">
        <f t="shared" si="152"/>
        <v>212.85669838039456</v>
      </c>
      <c r="AV262" s="62">
        <f t="shared" si="153"/>
        <v>-283.80893117385943</v>
      </c>
      <c r="AW262" s="63">
        <f t="shared" si="167"/>
        <v>-70.952232793464873</v>
      </c>
      <c r="AX262" s="61" t="str">
        <f t="shared" ca="1" si="155"/>
        <v/>
      </c>
      <c r="AY262" s="69">
        <f t="shared" ca="1" si="168"/>
        <v>9959.0024112863612</v>
      </c>
      <c r="AZ262" s="51">
        <f t="shared" si="156"/>
        <v>496.665629554254</v>
      </c>
      <c r="BA262" s="55">
        <f t="shared" ca="1" si="157"/>
        <v>4.9541518222883149E-2</v>
      </c>
      <c r="BB262" s="55">
        <f t="shared" ca="1" si="169"/>
        <v>-2.8110591005535484</v>
      </c>
      <c r="BC262" s="64">
        <f t="shared" ca="1" si="158"/>
        <v>-45.711841092168697</v>
      </c>
      <c r="BE262" s="52" t="str">
        <f t="shared" ca="1" si="159"/>
        <v/>
      </c>
      <c r="BF262" s="52" t="str">
        <f t="shared" ca="1" si="160"/>
        <v/>
      </c>
      <c r="BG262" s="52">
        <f t="shared" ca="1" si="170"/>
        <v>15.499999999999947</v>
      </c>
      <c r="BH262" s="52" t="str">
        <f t="shared" ca="1" si="171"/>
        <v/>
      </c>
    </row>
    <row r="263" spans="19:60">
      <c r="S263" s="68">
        <f t="shared" si="180"/>
        <v>7</v>
      </c>
      <c r="T263" s="69">
        <f t="shared" si="180"/>
        <v>2</v>
      </c>
      <c r="U263" s="70">
        <f t="shared" si="161"/>
        <v>3</v>
      </c>
      <c r="V263" s="68">
        <f t="shared" si="178"/>
        <v>4</v>
      </c>
      <c r="W263" s="70">
        <f t="shared" si="178"/>
        <v>7</v>
      </c>
      <c r="X263" s="71">
        <f t="shared" si="178"/>
        <v>0.42857142857142855</v>
      </c>
      <c r="Y263" s="71">
        <f t="shared" si="178"/>
        <v>0.5</v>
      </c>
      <c r="Z263" s="69">
        <f t="shared" si="178"/>
        <v>10000</v>
      </c>
      <c r="AA263" s="69">
        <f t="shared" ca="1" si="178"/>
        <v>10025.240391701296</v>
      </c>
      <c r="AB263" s="69">
        <f t="shared" ca="1" si="163"/>
        <v>25.240391701296176</v>
      </c>
      <c r="AC263" s="69">
        <f t="shared" ca="1" si="179"/>
        <v>94.182003679935534</v>
      </c>
      <c r="AD263" s="73">
        <f t="shared" si="173"/>
        <v>15.399999999999947</v>
      </c>
      <c r="AE263" s="69">
        <f t="shared" si="181"/>
        <v>0.70000000000000007</v>
      </c>
      <c r="AF263" s="69">
        <f t="shared" si="181"/>
        <v>7.0000000000000009</v>
      </c>
      <c r="AG263" s="78">
        <f t="shared" si="181"/>
        <v>200</v>
      </c>
      <c r="AH263" s="60">
        <f t="shared" si="181"/>
        <v>50</v>
      </c>
      <c r="AI263" s="60">
        <f t="shared" si="181"/>
        <v>350.00000000000006</v>
      </c>
      <c r="AJ263" s="60">
        <f t="shared" si="181"/>
        <v>10350</v>
      </c>
      <c r="AK263" s="60">
        <f t="shared" si="181"/>
        <v>289.75960829870417</v>
      </c>
      <c r="AL263" s="60">
        <f t="shared" si="181"/>
        <v>5.7951921659740835</v>
      </c>
      <c r="AM263" s="60">
        <f t="shared" ca="1" si="181"/>
        <v>-390.9975887136394</v>
      </c>
      <c r="AN263" s="60">
        <f t="shared" ca="1" si="181"/>
        <v>-390.9975887136394</v>
      </c>
      <c r="AO263" s="60">
        <f t="shared" ca="1" si="181"/>
        <v>390.9975887136394</v>
      </c>
      <c r="AP263" s="63">
        <f t="shared" si="147"/>
        <v>35</v>
      </c>
      <c r="AQ263" s="62">
        <f t="shared" si="148"/>
        <v>1.4217657250632536</v>
      </c>
      <c r="AR263" s="62">
        <f t="shared" si="149"/>
        <v>71.088286253162678</v>
      </c>
      <c r="AS263" s="62">
        <f t="shared" si="150"/>
        <v>142.17657250632536</v>
      </c>
      <c r="AT263" s="62">
        <f t="shared" si="151"/>
        <v>-71.088286253162678</v>
      </c>
      <c r="AU263" s="62">
        <f t="shared" si="152"/>
        <v>213.26485875948805</v>
      </c>
      <c r="AV263" s="62">
        <f t="shared" si="153"/>
        <v>-284.35314501265071</v>
      </c>
      <c r="AW263" s="63">
        <f t="shared" si="167"/>
        <v>-71.088286253162664</v>
      </c>
      <c r="AX263" s="61" t="str">
        <f t="shared" ca="1" si="155"/>
        <v/>
      </c>
      <c r="AY263" s="69">
        <f t="shared" ca="1" si="168"/>
        <v>9959.0024112863612</v>
      </c>
      <c r="AZ263" s="51">
        <f t="shared" si="156"/>
        <v>497.61800377213876</v>
      </c>
      <c r="BA263" s="55">
        <f t="shared" ca="1" si="157"/>
        <v>4.9636515866897067E-2</v>
      </c>
      <c r="BB263" s="55">
        <f t="shared" ca="1" si="169"/>
        <v>-2.8164494075387925</v>
      </c>
      <c r="BC263" s="64">
        <f t="shared" ca="1" si="158"/>
        <v>-45.847894551866489</v>
      </c>
      <c r="BE263" s="52" t="str">
        <f t="shared" ca="1" si="159"/>
        <v/>
      </c>
      <c r="BF263" s="52" t="str">
        <f t="shared" ca="1" si="160"/>
        <v/>
      </c>
      <c r="BG263" s="52">
        <f t="shared" ca="1" si="170"/>
        <v>15.399999999999947</v>
      </c>
      <c r="BH263" s="52" t="str">
        <f t="shared" ca="1" si="171"/>
        <v/>
      </c>
    </row>
    <row r="264" spans="19:60">
      <c r="S264" s="68">
        <f t="shared" si="180"/>
        <v>7</v>
      </c>
      <c r="T264" s="69">
        <f t="shared" si="180"/>
        <v>2</v>
      </c>
      <c r="U264" s="70">
        <f t="shared" si="161"/>
        <v>3</v>
      </c>
      <c r="V264" s="68">
        <f t="shared" si="178"/>
        <v>4</v>
      </c>
      <c r="W264" s="70">
        <f t="shared" si="178"/>
        <v>7</v>
      </c>
      <c r="X264" s="71">
        <f t="shared" si="178"/>
        <v>0.42857142857142855</v>
      </c>
      <c r="Y264" s="71">
        <f t="shared" si="178"/>
        <v>0.5</v>
      </c>
      <c r="Z264" s="69">
        <f t="shared" si="178"/>
        <v>10000</v>
      </c>
      <c r="AA264" s="69">
        <f t="shared" ca="1" si="178"/>
        <v>10025.240391701296</v>
      </c>
      <c r="AB264" s="69">
        <f t="shared" ca="1" si="163"/>
        <v>25.240391701296176</v>
      </c>
      <c r="AC264" s="69">
        <f t="shared" ca="1" si="179"/>
        <v>94.182003679935534</v>
      </c>
      <c r="AD264" s="73">
        <f t="shared" si="173"/>
        <v>15.299999999999947</v>
      </c>
      <c r="AE264" s="69">
        <f t="shared" si="181"/>
        <v>0.70000000000000007</v>
      </c>
      <c r="AF264" s="69">
        <f t="shared" si="181"/>
        <v>7.0000000000000009</v>
      </c>
      <c r="AG264" s="78">
        <f t="shared" si="181"/>
        <v>200</v>
      </c>
      <c r="AH264" s="60">
        <f t="shared" si="181"/>
        <v>50</v>
      </c>
      <c r="AI264" s="60">
        <f t="shared" si="181"/>
        <v>350.00000000000006</v>
      </c>
      <c r="AJ264" s="60">
        <f t="shared" si="181"/>
        <v>10350</v>
      </c>
      <c r="AK264" s="60">
        <f t="shared" si="181"/>
        <v>289.75960829870417</v>
      </c>
      <c r="AL264" s="60">
        <f t="shared" si="181"/>
        <v>5.7951921659740835</v>
      </c>
      <c r="AM264" s="60">
        <f t="shared" ca="1" si="181"/>
        <v>-390.9975887136394</v>
      </c>
      <c r="AN264" s="60">
        <f t="shared" ca="1" si="181"/>
        <v>-390.9975887136394</v>
      </c>
      <c r="AO264" s="60">
        <f t="shared" ca="1" si="181"/>
        <v>390.9975887136394</v>
      </c>
      <c r="AP264" s="63">
        <f t="shared" si="147"/>
        <v>35</v>
      </c>
      <c r="AQ264" s="62">
        <f t="shared" si="148"/>
        <v>1.4245223637891573</v>
      </c>
      <c r="AR264" s="62">
        <f t="shared" si="149"/>
        <v>71.226118189457864</v>
      </c>
      <c r="AS264" s="62">
        <f t="shared" si="150"/>
        <v>142.45223637891573</v>
      </c>
      <c r="AT264" s="62">
        <f t="shared" si="151"/>
        <v>-71.226118189457864</v>
      </c>
      <c r="AU264" s="62">
        <f t="shared" si="152"/>
        <v>213.67835456837361</v>
      </c>
      <c r="AV264" s="62">
        <f t="shared" si="153"/>
        <v>-284.90447275783146</v>
      </c>
      <c r="AW264" s="63">
        <f t="shared" si="167"/>
        <v>-71.22611818945785</v>
      </c>
      <c r="AX264" s="61" t="str">
        <f t="shared" ca="1" si="155"/>
        <v/>
      </c>
      <c r="AY264" s="69">
        <f t="shared" ca="1" si="168"/>
        <v>9959.0024112863612</v>
      </c>
      <c r="AZ264" s="51">
        <f t="shared" si="156"/>
        <v>498.58282732620506</v>
      </c>
      <c r="BA264" s="55">
        <f t="shared" ca="1" si="157"/>
        <v>4.9732755310179143E-2</v>
      </c>
      <c r="BB264" s="55">
        <f t="shared" ca="1" si="169"/>
        <v>-2.8219101760532568</v>
      </c>
      <c r="BC264" s="64">
        <f t="shared" ca="1" si="158"/>
        <v>-45.985726488161674</v>
      </c>
      <c r="BE264" s="52" t="str">
        <f t="shared" ca="1" si="159"/>
        <v/>
      </c>
      <c r="BF264" s="52" t="str">
        <f t="shared" ca="1" si="160"/>
        <v/>
      </c>
      <c r="BG264" s="52">
        <f t="shared" ca="1" si="170"/>
        <v>15.299999999999947</v>
      </c>
      <c r="BH264" s="52" t="str">
        <f t="shared" ca="1" si="171"/>
        <v/>
      </c>
    </row>
    <row r="265" spans="19:60">
      <c r="S265" s="68">
        <f t="shared" si="180"/>
        <v>7</v>
      </c>
      <c r="T265" s="69">
        <f t="shared" si="180"/>
        <v>2</v>
      </c>
      <c r="U265" s="70">
        <f t="shared" si="161"/>
        <v>3</v>
      </c>
      <c r="V265" s="68">
        <f t="shared" si="178"/>
        <v>4</v>
      </c>
      <c r="W265" s="70">
        <f t="shared" si="178"/>
        <v>7</v>
      </c>
      <c r="X265" s="71">
        <f t="shared" si="178"/>
        <v>0.42857142857142855</v>
      </c>
      <c r="Y265" s="71">
        <f t="shared" si="178"/>
        <v>0.5</v>
      </c>
      <c r="Z265" s="69">
        <f t="shared" si="178"/>
        <v>10000</v>
      </c>
      <c r="AA265" s="69">
        <f t="shared" ca="1" si="178"/>
        <v>10025.240391701296</v>
      </c>
      <c r="AB265" s="69">
        <f t="shared" ca="1" si="163"/>
        <v>25.240391701296176</v>
      </c>
      <c r="AC265" s="69">
        <f t="shared" ca="1" si="179"/>
        <v>94.182003679935534</v>
      </c>
      <c r="AD265" s="73">
        <f t="shared" si="173"/>
        <v>15.199999999999948</v>
      </c>
      <c r="AE265" s="69">
        <f t="shared" si="181"/>
        <v>0.70000000000000007</v>
      </c>
      <c r="AF265" s="69">
        <f t="shared" si="181"/>
        <v>7.0000000000000009</v>
      </c>
      <c r="AG265" s="78">
        <f t="shared" si="181"/>
        <v>200</v>
      </c>
      <c r="AH265" s="60">
        <f t="shared" si="181"/>
        <v>50</v>
      </c>
      <c r="AI265" s="60">
        <f t="shared" si="181"/>
        <v>350.00000000000006</v>
      </c>
      <c r="AJ265" s="60">
        <f t="shared" si="181"/>
        <v>10350</v>
      </c>
      <c r="AK265" s="60">
        <f t="shared" si="181"/>
        <v>289.75960829870417</v>
      </c>
      <c r="AL265" s="60">
        <f t="shared" si="181"/>
        <v>5.7951921659740835</v>
      </c>
      <c r="AM265" s="60">
        <f t="shared" ca="1" si="181"/>
        <v>-390.9975887136394</v>
      </c>
      <c r="AN265" s="60">
        <f t="shared" ca="1" si="181"/>
        <v>-390.9975887136394</v>
      </c>
      <c r="AO265" s="60">
        <f t="shared" ca="1" si="181"/>
        <v>390.9975887136394</v>
      </c>
      <c r="AP265" s="63">
        <f t="shared" si="147"/>
        <v>35</v>
      </c>
      <c r="AQ265" s="62">
        <f t="shared" si="148"/>
        <v>1.4273152740772437</v>
      </c>
      <c r="AR265" s="62">
        <f t="shared" si="149"/>
        <v>71.365763703862186</v>
      </c>
      <c r="AS265" s="62">
        <f t="shared" si="150"/>
        <v>142.73152740772437</v>
      </c>
      <c r="AT265" s="62">
        <f t="shared" si="151"/>
        <v>-71.365763703862186</v>
      </c>
      <c r="AU265" s="62">
        <f t="shared" si="152"/>
        <v>214.09729111158657</v>
      </c>
      <c r="AV265" s="62">
        <f t="shared" si="153"/>
        <v>-285.46305481544874</v>
      </c>
      <c r="AW265" s="63">
        <f t="shared" si="167"/>
        <v>-71.365763703862171</v>
      </c>
      <c r="AX265" s="61" t="str">
        <f t="shared" ca="1" si="155"/>
        <v/>
      </c>
      <c r="AY265" s="69">
        <f t="shared" ca="1" si="168"/>
        <v>9959.0024112863612</v>
      </c>
      <c r="AZ265" s="51">
        <f t="shared" si="156"/>
        <v>499.56034592703531</v>
      </c>
      <c r="BA265" s="55">
        <f t="shared" ca="1" si="157"/>
        <v>4.9830261061925445E-2</v>
      </c>
      <c r="BB265" s="55">
        <f t="shared" ca="1" si="169"/>
        <v>-2.8274427967850162</v>
      </c>
      <c r="BC265" s="64">
        <f t="shared" ca="1" si="158"/>
        <v>-46.125372002565996</v>
      </c>
      <c r="BE265" s="52" t="str">
        <f t="shared" ca="1" si="159"/>
        <v/>
      </c>
      <c r="BF265" s="52" t="str">
        <f t="shared" ca="1" si="160"/>
        <v/>
      </c>
      <c r="BG265" s="52">
        <f t="shared" ca="1" si="170"/>
        <v>15.199999999999948</v>
      </c>
      <c r="BH265" s="52" t="str">
        <f t="shared" ca="1" si="171"/>
        <v/>
      </c>
    </row>
    <row r="266" spans="19:60">
      <c r="S266" s="68">
        <f t="shared" si="180"/>
        <v>7</v>
      </c>
      <c r="T266" s="69">
        <f t="shared" si="180"/>
        <v>2</v>
      </c>
      <c r="U266" s="70">
        <f t="shared" si="161"/>
        <v>3</v>
      </c>
      <c r="V266" s="68">
        <f t="shared" ref="V266:AA281" si="182">V265</f>
        <v>4</v>
      </c>
      <c r="W266" s="70">
        <f t="shared" si="182"/>
        <v>7</v>
      </c>
      <c r="X266" s="71">
        <f t="shared" si="182"/>
        <v>0.42857142857142855</v>
      </c>
      <c r="Y266" s="71">
        <f t="shared" si="182"/>
        <v>0.5</v>
      </c>
      <c r="Z266" s="69">
        <f t="shared" si="182"/>
        <v>10000</v>
      </c>
      <c r="AA266" s="69">
        <f t="shared" ca="1" si="182"/>
        <v>10025.240391701296</v>
      </c>
      <c r="AB266" s="69">
        <f t="shared" ca="1" si="163"/>
        <v>25.240391701296176</v>
      </c>
      <c r="AC266" s="69">
        <f t="shared" ca="1" si="179"/>
        <v>94.182003679935534</v>
      </c>
      <c r="AD266" s="73">
        <f t="shared" si="173"/>
        <v>15.099999999999948</v>
      </c>
      <c r="AE266" s="69">
        <f t="shared" si="181"/>
        <v>0.70000000000000007</v>
      </c>
      <c r="AF266" s="69">
        <f t="shared" si="181"/>
        <v>7.0000000000000009</v>
      </c>
      <c r="AG266" s="78">
        <f t="shared" si="181"/>
        <v>200</v>
      </c>
      <c r="AH266" s="60">
        <f t="shared" si="181"/>
        <v>50</v>
      </c>
      <c r="AI266" s="60">
        <f t="shared" si="181"/>
        <v>350.00000000000006</v>
      </c>
      <c r="AJ266" s="60">
        <f t="shared" si="181"/>
        <v>10350</v>
      </c>
      <c r="AK266" s="60">
        <f t="shared" si="181"/>
        <v>289.75960829870417</v>
      </c>
      <c r="AL266" s="60">
        <f t="shared" si="181"/>
        <v>5.7951921659740835</v>
      </c>
      <c r="AM266" s="60">
        <f t="shared" ca="1" si="181"/>
        <v>-390.9975887136394</v>
      </c>
      <c r="AN266" s="60">
        <f t="shared" ca="1" si="181"/>
        <v>-390.9975887136394</v>
      </c>
      <c r="AO266" s="60">
        <f t="shared" ca="1" si="181"/>
        <v>390.9975887136394</v>
      </c>
      <c r="AP266" s="63">
        <f t="shared" si="147"/>
        <v>35</v>
      </c>
      <c r="AQ266" s="62">
        <f t="shared" si="148"/>
        <v>1.4301451765545765</v>
      </c>
      <c r="AR266" s="62">
        <f t="shared" si="149"/>
        <v>71.507258827728819</v>
      </c>
      <c r="AS266" s="62">
        <f t="shared" si="150"/>
        <v>143.01451765545764</v>
      </c>
      <c r="AT266" s="62">
        <f t="shared" si="151"/>
        <v>-71.507258827728819</v>
      </c>
      <c r="AU266" s="62">
        <f t="shared" si="152"/>
        <v>214.52177648318644</v>
      </c>
      <c r="AV266" s="62">
        <f t="shared" si="153"/>
        <v>-286.02903531091528</v>
      </c>
      <c r="AW266" s="63">
        <f t="shared" si="167"/>
        <v>-71.507258827728833</v>
      </c>
      <c r="AX266" s="61" t="str">
        <f t="shared" ca="1" si="155"/>
        <v/>
      </c>
      <c r="AY266" s="69">
        <f t="shared" ca="1" si="168"/>
        <v>9959.0024112863612</v>
      </c>
      <c r="AZ266" s="51">
        <f t="shared" si="156"/>
        <v>500.55081179410172</v>
      </c>
      <c r="BA266" s="55">
        <f t="shared" ca="1" si="157"/>
        <v>4.9929058280582299E-2</v>
      </c>
      <c r="BB266" s="55">
        <f t="shared" ca="1" si="169"/>
        <v>-2.8330486972615683</v>
      </c>
      <c r="BC266" s="64">
        <f t="shared" ca="1" si="158"/>
        <v>-46.266867126432658</v>
      </c>
      <c r="BE266" s="52" t="str">
        <f t="shared" ca="1" si="159"/>
        <v/>
      </c>
      <c r="BF266" s="52" t="str">
        <f t="shared" ca="1" si="160"/>
        <v/>
      </c>
      <c r="BG266" s="52">
        <f t="shared" ca="1" si="170"/>
        <v>15.099999999999948</v>
      </c>
      <c r="BH266" s="52" t="str">
        <f t="shared" ca="1" si="171"/>
        <v/>
      </c>
    </row>
    <row r="267" spans="19:60">
      <c r="S267" s="68">
        <f t="shared" ref="S267:T282" si="183">S266</f>
        <v>7</v>
      </c>
      <c r="T267" s="69">
        <f t="shared" si="183"/>
        <v>2</v>
      </c>
      <c r="U267" s="70">
        <f t="shared" si="161"/>
        <v>3</v>
      </c>
      <c r="V267" s="68">
        <f t="shared" si="182"/>
        <v>4</v>
      </c>
      <c r="W267" s="70">
        <f t="shared" si="182"/>
        <v>7</v>
      </c>
      <c r="X267" s="71">
        <f t="shared" si="182"/>
        <v>0.42857142857142855</v>
      </c>
      <c r="Y267" s="71">
        <f t="shared" si="182"/>
        <v>0.5</v>
      </c>
      <c r="Z267" s="69">
        <f t="shared" si="182"/>
        <v>10000</v>
      </c>
      <c r="AA267" s="69">
        <f t="shared" ca="1" si="182"/>
        <v>10025.240391701296</v>
      </c>
      <c r="AB267" s="69">
        <f t="shared" ca="1" si="163"/>
        <v>25.240391701296176</v>
      </c>
      <c r="AC267" s="69">
        <f t="shared" ca="1" si="179"/>
        <v>94.182003679935534</v>
      </c>
      <c r="AD267" s="73">
        <f t="shared" si="173"/>
        <v>14.999999999999948</v>
      </c>
      <c r="AE267" s="69">
        <f t="shared" ref="AE267:AO282" si="184">AE266</f>
        <v>0.70000000000000007</v>
      </c>
      <c r="AF267" s="69">
        <f t="shared" si="184"/>
        <v>7.0000000000000009</v>
      </c>
      <c r="AG267" s="78">
        <f t="shared" si="184"/>
        <v>200</v>
      </c>
      <c r="AH267" s="60">
        <f t="shared" si="184"/>
        <v>50</v>
      </c>
      <c r="AI267" s="60">
        <f t="shared" si="184"/>
        <v>350.00000000000006</v>
      </c>
      <c r="AJ267" s="60">
        <f t="shared" si="184"/>
        <v>10350</v>
      </c>
      <c r="AK267" s="60">
        <f t="shared" si="184"/>
        <v>289.75960829870417</v>
      </c>
      <c r="AL267" s="60">
        <f t="shared" si="184"/>
        <v>5.7951921659740835</v>
      </c>
      <c r="AM267" s="60">
        <f t="shared" ca="1" si="184"/>
        <v>-390.9975887136394</v>
      </c>
      <c r="AN267" s="60">
        <f t="shared" ca="1" si="184"/>
        <v>-390.9975887136394</v>
      </c>
      <c r="AO267" s="60">
        <f t="shared" ca="1" si="184"/>
        <v>390.9975887136394</v>
      </c>
      <c r="AP267" s="63">
        <f t="shared" si="147"/>
        <v>35</v>
      </c>
      <c r="AQ267" s="62">
        <f t="shared" si="148"/>
        <v>1.4330128110649403</v>
      </c>
      <c r="AR267" s="62">
        <f t="shared" si="149"/>
        <v>71.650640553247015</v>
      </c>
      <c r="AS267" s="62">
        <f t="shared" si="150"/>
        <v>143.30128110649403</v>
      </c>
      <c r="AT267" s="62">
        <f t="shared" si="151"/>
        <v>-71.650640553247015</v>
      </c>
      <c r="AU267" s="62">
        <f t="shared" si="152"/>
        <v>214.95192165974106</v>
      </c>
      <c r="AV267" s="62">
        <f t="shared" si="153"/>
        <v>-286.60256221298806</v>
      </c>
      <c r="AW267" s="63">
        <f t="shared" si="167"/>
        <v>-71.650640553247001</v>
      </c>
      <c r="AX267" s="61" t="str">
        <f t="shared" ca="1" si="155"/>
        <v/>
      </c>
      <c r="AY267" s="69">
        <f t="shared" ca="1" si="168"/>
        <v>9959.0024112863612</v>
      </c>
      <c r="AZ267" s="51">
        <f t="shared" si="156"/>
        <v>501.55448387272912</v>
      </c>
      <c r="BA267" s="55">
        <f t="shared" ca="1" si="157"/>
        <v>5.0029172795487915E-2</v>
      </c>
      <c r="BB267" s="55">
        <f t="shared" ca="1" si="169"/>
        <v>-2.838729343077806</v>
      </c>
      <c r="BC267" s="64">
        <f t="shared" ca="1" si="158"/>
        <v>-46.410248851950826</v>
      </c>
      <c r="BE267" s="52" t="str">
        <f t="shared" ca="1" si="159"/>
        <v/>
      </c>
      <c r="BF267" s="52" t="str">
        <f t="shared" ca="1" si="160"/>
        <v/>
      </c>
      <c r="BG267" s="52">
        <f t="shared" ca="1" si="170"/>
        <v>14.999999999999948</v>
      </c>
      <c r="BH267" s="52" t="str">
        <f t="shared" ca="1" si="171"/>
        <v/>
      </c>
    </row>
    <row r="268" spans="19:60">
      <c r="S268" s="68">
        <f t="shared" si="183"/>
        <v>7</v>
      </c>
      <c r="T268" s="69">
        <f t="shared" si="183"/>
        <v>2</v>
      </c>
      <c r="U268" s="70">
        <f t="shared" si="161"/>
        <v>3</v>
      </c>
      <c r="V268" s="68">
        <f t="shared" si="182"/>
        <v>4</v>
      </c>
      <c r="W268" s="70">
        <f t="shared" si="182"/>
        <v>7</v>
      </c>
      <c r="X268" s="71">
        <f t="shared" si="182"/>
        <v>0.42857142857142855</v>
      </c>
      <c r="Y268" s="71">
        <f t="shared" si="182"/>
        <v>0.5</v>
      </c>
      <c r="Z268" s="69">
        <f t="shared" si="182"/>
        <v>10000</v>
      </c>
      <c r="AA268" s="69">
        <f t="shared" ca="1" si="182"/>
        <v>10025.240391701296</v>
      </c>
      <c r="AB268" s="69">
        <f t="shared" ca="1" si="163"/>
        <v>25.240391701296176</v>
      </c>
      <c r="AC268" s="69">
        <f t="shared" ca="1" si="179"/>
        <v>94.182003679935534</v>
      </c>
      <c r="AD268" s="73">
        <f t="shared" si="173"/>
        <v>14.899999999999949</v>
      </c>
      <c r="AE268" s="69">
        <f t="shared" si="184"/>
        <v>0.70000000000000007</v>
      </c>
      <c r="AF268" s="69">
        <f t="shared" si="184"/>
        <v>7.0000000000000009</v>
      </c>
      <c r="AG268" s="78">
        <f t="shared" si="184"/>
        <v>200</v>
      </c>
      <c r="AH268" s="60">
        <f t="shared" si="184"/>
        <v>50</v>
      </c>
      <c r="AI268" s="60">
        <f t="shared" si="184"/>
        <v>350.00000000000006</v>
      </c>
      <c r="AJ268" s="60">
        <f t="shared" si="184"/>
        <v>10350</v>
      </c>
      <c r="AK268" s="60">
        <f t="shared" si="184"/>
        <v>289.75960829870417</v>
      </c>
      <c r="AL268" s="60">
        <f t="shared" si="184"/>
        <v>5.7951921659740835</v>
      </c>
      <c r="AM268" s="60">
        <f t="shared" ca="1" si="184"/>
        <v>-390.9975887136394</v>
      </c>
      <c r="AN268" s="60">
        <f t="shared" ca="1" si="184"/>
        <v>-390.9975887136394</v>
      </c>
      <c r="AO268" s="60">
        <f t="shared" ca="1" si="184"/>
        <v>390.9975887136394</v>
      </c>
      <c r="AP268" s="63">
        <f t="shared" si="147"/>
        <v>35</v>
      </c>
      <c r="AQ268" s="62">
        <f t="shared" si="148"/>
        <v>1.4359189373136985</v>
      </c>
      <c r="AR268" s="62">
        <f t="shared" si="149"/>
        <v>71.795946865684925</v>
      </c>
      <c r="AS268" s="62">
        <f t="shared" si="150"/>
        <v>143.59189373136985</v>
      </c>
      <c r="AT268" s="62">
        <f t="shared" si="151"/>
        <v>-71.795946865684925</v>
      </c>
      <c r="AU268" s="62">
        <f t="shared" si="152"/>
        <v>215.38784059705478</v>
      </c>
      <c r="AV268" s="62">
        <f t="shared" si="153"/>
        <v>-287.1837874627397</v>
      </c>
      <c r="AW268" s="63">
        <f t="shared" si="167"/>
        <v>-71.795946865684925</v>
      </c>
      <c r="AX268" s="61" t="str">
        <f t="shared" ca="1" si="155"/>
        <v/>
      </c>
      <c r="AY268" s="69">
        <f t="shared" ca="1" si="168"/>
        <v>9959.0024112863612</v>
      </c>
      <c r="AZ268" s="51">
        <f t="shared" si="156"/>
        <v>502.57162805979448</v>
      </c>
      <c r="BA268" s="55">
        <f t="shared" ca="1" si="157"/>
        <v>5.013063112938556E-2</v>
      </c>
      <c r="BB268" s="55">
        <f t="shared" ca="1" si="169"/>
        <v>-2.8444862391734582</v>
      </c>
      <c r="BC268" s="64">
        <f t="shared" ca="1" si="158"/>
        <v>-46.55555516438875</v>
      </c>
      <c r="BE268" s="52" t="str">
        <f t="shared" ca="1" si="159"/>
        <v/>
      </c>
      <c r="BF268" s="52" t="str">
        <f t="shared" ca="1" si="160"/>
        <v/>
      </c>
      <c r="BG268" s="52">
        <f t="shared" ca="1" si="170"/>
        <v>14.899999999999949</v>
      </c>
      <c r="BH268" s="52" t="str">
        <f t="shared" ca="1" si="171"/>
        <v/>
      </c>
    </row>
    <row r="269" spans="19:60">
      <c r="S269" s="68">
        <f t="shared" si="183"/>
        <v>7</v>
      </c>
      <c r="T269" s="69">
        <f t="shared" si="183"/>
        <v>2</v>
      </c>
      <c r="U269" s="70">
        <f t="shared" si="161"/>
        <v>3</v>
      </c>
      <c r="V269" s="68">
        <f t="shared" si="182"/>
        <v>4</v>
      </c>
      <c r="W269" s="70">
        <f t="shared" si="182"/>
        <v>7</v>
      </c>
      <c r="X269" s="71">
        <f t="shared" si="182"/>
        <v>0.42857142857142855</v>
      </c>
      <c r="Y269" s="71">
        <f t="shared" si="182"/>
        <v>0.5</v>
      </c>
      <c r="Z269" s="69">
        <f t="shared" si="182"/>
        <v>10000</v>
      </c>
      <c r="AA269" s="69">
        <f t="shared" ca="1" si="182"/>
        <v>10025.240391701296</v>
      </c>
      <c r="AB269" s="69">
        <f t="shared" ca="1" si="163"/>
        <v>25.240391701296176</v>
      </c>
      <c r="AC269" s="69">
        <f t="shared" ca="1" si="179"/>
        <v>94.182003679935534</v>
      </c>
      <c r="AD269" s="73">
        <f t="shared" si="173"/>
        <v>14.799999999999949</v>
      </c>
      <c r="AE269" s="69">
        <f t="shared" si="184"/>
        <v>0.70000000000000007</v>
      </c>
      <c r="AF269" s="69">
        <f t="shared" si="184"/>
        <v>7.0000000000000009</v>
      </c>
      <c r="AG269" s="78">
        <f t="shared" si="184"/>
        <v>200</v>
      </c>
      <c r="AH269" s="60">
        <f t="shared" si="184"/>
        <v>50</v>
      </c>
      <c r="AI269" s="60">
        <f t="shared" si="184"/>
        <v>350.00000000000006</v>
      </c>
      <c r="AJ269" s="60">
        <f t="shared" si="184"/>
        <v>10350</v>
      </c>
      <c r="AK269" s="60">
        <f t="shared" si="184"/>
        <v>289.75960829870417</v>
      </c>
      <c r="AL269" s="60">
        <f t="shared" si="184"/>
        <v>5.7951921659740835</v>
      </c>
      <c r="AM269" s="60">
        <f t="shared" ca="1" si="184"/>
        <v>-390.9975887136394</v>
      </c>
      <c r="AN269" s="60">
        <f t="shared" ca="1" si="184"/>
        <v>-390.9975887136394</v>
      </c>
      <c r="AO269" s="60">
        <f t="shared" ca="1" si="184"/>
        <v>390.9975887136394</v>
      </c>
      <c r="AP269" s="63">
        <f t="shared" si="147"/>
        <v>35</v>
      </c>
      <c r="AQ269" s="62">
        <f t="shared" si="148"/>
        <v>1.4388643355387909</v>
      </c>
      <c r="AR269" s="62">
        <f t="shared" si="149"/>
        <v>71.943216776939551</v>
      </c>
      <c r="AS269" s="62">
        <f t="shared" si="150"/>
        <v>143.8864335538791</v>
      </c>
      <c r="AT269" s="62">
        <f t="shared" si="151"/>
        <v>-71.943216776939551</v>
      </c>
      <c r="AU269" s="62">
        <f t="shared" si="152"/>
        <v>215.82965033081865</v>
      </c>
      <c r="AV269" s="62">
        <f t="shared" si="153"/>
        <v>-287.7728671077582</v>
      </c>
      <c r="AW269" s="63">
        <f t="shared" si="167"/>
        <v>-71.943216776939551</v>
      </c>
      <c r="AX269" s="61" t="str">
        <f t="shared" ca="1" si="155"/>
        <v/>
      </c>
      <c r="AY269" s="69">
        <f t="shared" ca="1" si="168"/>
        <v>9959.0024112863612</v>
      </c>
      <c r="AZ269" s="51">
        <f t="shared" si="156"/>
        <v>503.60251743857685</v>
      </c>
      <c r="BA269" s="55">
        <f t="shared" ca="1" si="157"/>
        <v>5.0233460521849377E-2</v>
      </c>
      <c r="BB269" s="55">
        <f t="shared" ca="1" si="169"/>
        <v>-2.8503209311622939</v>
      </c>
      <c r="BC269" s="64">
        <f t="shared" ca="1" si="158"/>
        <v>-46.702825075643375</v>
      </c>
      <c r="BE269" s="52" t="str">
        <f t="shared" ca="1" si="159"/>
        <v/>
      </c>
      <c r="BF269" s="52" t="str">
        <f t="shared" ca="1" si="160"/>
        <v/>
      </c>
      <c r="BG269" s="52">
        <f t="shared" ca="1" si="170"/>
        <v>14.799999999999949</v>
      </c>
      <c r="BH269" s="52" t="str">
        <f t="shared" ca="1" si="171"/>
        <v/>
      </c>
    </row>
    <row r="270" spans="19:60">
      <c r="S270" s="68">
        <f t="shared" si="183"/>
        <v>7</v>
      </c>
      <c r="T270" s="69">
        <f t="shared" si="183"/>
        <v>2</v>
      </c>
      <c r="U270" s="70">
        <f t="shared" si="161"/>
        <v>3</v>
      </c>
      <c r="V270" s="68">
        <f t="shared" si="182"/>
        <v>4</v>
      </c>
      <c r="W270" s="70">
        <f t="shared" si="182"/>
        <v>7</v>
      </c>
      <c r="X270" s="71">
        <f t="shared" si="182"/>
        <v>0.42857142857142855</v>
      </c>
      <c r="Y270" s="71">
        <f t="shared" si="182"/>
        <v>0.5</v>
      </c>
      <c r="Z270" s="69">
        <f t="shared" si="182"/>
        <v>10000</v>
      </c>
      <c r="AA270" s="69">
        <f t="shared" ca="1" si="182"/>
        <v>10025.240391701296</v>
      </c>
      <c r="AB270" s="69">
        <f t="shared" ca="1" si="163"/>
        <v>25.240391701296176</v>
      </c>
      <c r="AC270" s="69">
        <f t="shared" ca="1" si="179"/>
        <v>94.182003679935534</v>
      </c>
      <c r="AD270" s="73">
        <f t="shared" si="173"/>
        <v>14.69999999999995</v>
      </c>
      <c r="AE270" s="69">
        <f t="shared" si="184"/>
        <v>0.70000000000000007</v>
      </c>
      <c r="AF270" s="69">
        <f t="shared" si="184"/>
        <v>7.0000000000000009</v>
      </c>
      <c r="AG270" s="78">
        <f t="shared" si="184"/>
        <v>200</v>
      </c>
      <c r="AH270" s="60">
        <f t="shared" si="184"/>
        <v>50</v>
      </c>
      <c r="AI270" s="60">
        <f t="shared" si="184"/>
        <v>350.00000000000006</v>
      </c>
      <c r="AJ270" s="60">
        <f t="shared" si="184"/>
        <v>10350</v>
      </c>
      <c r="AK270" s="60">
        <f t="shared" si="184"/>
        <v>289.75960829870417</v>
      </c>
      <c r="AL270" s="60">
        <f t="shared" si="184"/>
        <v>5.7951921659740835</v>
      </c>
      <c r="AM270" s="60">
        <f t="shared" ca="1" si="184"/>
        <v>-390.9975887136394</v>
      </c>
      <c r="AN270" s="60">
        <f t="shared" ca="1" si="184"/>
        <v>-390.9975887136394</v>
      </c>
      <c r="AO270" s="60">
        <f t="shared" ca="1" si="184"/>
        <v>390.9975887136394</v>
      </c>
      <c r="AP270" s="63">
        <f t="shared" si="147"/>
        <v>35</v>
      </c>
      <c r="AQ270" s="62">
        <f t="shared" si="148"/>
        <v>1.4418498072091228</v>
      </c>
      <c r="AR270" s="62">
        <f t="shared" si="149"/>
        <v>72.092490360456139</v>
      </c>
      <c r="AS270" s="62">
        <f t="shared" si="150"/>
        <v>144.18498072091228</v>
      </c>
      <c r="AT270" s="62">
        <f t="shared" si="151"/>
        <v>-72.092490360456139</v>
      </c>
      <c r="AU270" s="62">
        <f t="shared" si="152"/>
        <v>216.27747108136842</v>
      </c>
      <c r="AV270" s="62">
        <f t="shared" si="153"/>
        <v>-288.36996144182456</v>
      </c>
      <c r="AW270" s="63">
        <f t="shared" si="167"/>
        <v>-72.092490360456139</v>
      </c>
      <c r="AX270" s="61" t="str">
        <f t="shared" ca="1" si="155"/>
        <v/>
      </c>
      <c r="AY270" s="69">
        <f t="shared" ca="1" si="168"/>
        <v>9959.0024112863612</v>
      </c>
      <c r="AZ270" s="51">
        <f t="shared" si="156"/>
        <v>504.64743252319295</v>
      </c>
      <c r="BA270" s="55">
        <f t="shared" ca="1" si="157"/>
        <v>5.0337688953666443E-2</v>
      </c>
      <c r="BB270" s="55">
        <f t="shared" ca="1" si="169"/>
        <v>-2.8562350067156035</v>
      </c>
      <c r="BC270" s="64">
        <f t="shared" ca="1" si="158"/>
        <v>-46.852098659159964</v>
      </c>
      <c r="BE270" s="52" t="str">
        <f t="shared" ca="1" si="159"/>
        <v/>
      </c>
      <c r="BF270" s="52" t="str">
        <f t="shared" ca="1" si="160"/>
        <v/>
      </c>
      <c r="BG270" s="52">
        <f t="shared" ca="1" si="170"/>
        <v>14.69999999999995</v>
      </c>
      <c r="BH270" s="52" t="str">
        <f t="shared" ca="1" si="171"/>
        <v/>
      </c>
    </row>
    <row r="271" spans="19:60">
      <c r="S271" s="68">
        <f t="shared" si="183"/>
        <v>7</v>
      </c>
      <c r="T271" s="69">
        <f t="shared" si="183"/>
        <v>2</v>
      </c>
      <c r="U271" s="70">
        <f t="shared" si="161"/>
        <v>3</v>
      </c>
      <c r="V271" s="68">
        <f t="shared" si="182"/>
        <v>4</v>
      </c>
      <c r="W271" s="70">
        <f t="shared" si="182"/>
        <v>7</v>
      </c>
      <c r="X271" s="71">
        <f t="shared" si="182"/>
        <v>0.42857142857142855</v>
      </c>
      <c r="Y271" s="71">
        <f t="shared" si="182"/>
        <v>0.5</v>
      </c>
      <c r="Z271" s="69">
        <f t="shared" si="182"/>
        <v>10000</v>
      </c>
      <c r="AA271" s="69">
        <f t="shared" ca="1" si="182"/>
        <v>10025.240391701296</v>
      </c>
      <c r="AB271" s="69">
        <f t="shared" ca="1" si="163"/>
        <v>25.240391701296176</v>
      </c>
      <c r="AC271" s="69">
        <f t="shared" ca="1" si="179"/>
        <v>94.182003679935534</v>
      </c>
      <c r="AD271" s="73">
        <f t="shared" si="173"/>
        <v>14.59999999999995</v>
      </c>
      <c r="AE271" s="69">
        <f t="shared" si="184"/>
        <v>0.70000000000000007</v>
      </c>
      <c r="AF271" s="69">
        <f t="shared" si="184"/>
        <v>7.0000000000000009</v>
      </c>
      <c r="AG271" s="78">
        <f t="shared" si="184"/>
        <v>200</v>
      </c>
      <c r="AH271" s="60">
        <f t="shared" si="184"/>
        <v>50</v>
      </c>
      <c r="AI271" s="60">
        <f t="shared" si="184"/>
        <v>350.00000000000006</v>
      </c>
      <c r="AJ271" s="60">
        <f t="shared" si="184"/>
        <v>10350</v>
      </c>
      <c r="AK271" s="60">
        <f t="shared" si="184"/>
        <v>289.75960829870417</v>
      </c>
      <c r="AL271" s="60">
        <f t="shared" si="184"/>
        <v>5.7951921659740835</v>
      </c>
      <c r="AM271" s="60">
        <f t="shared" ca="1" si="184"/>
        <v>-390.9975887136394</v>
      </c>
      <c r="AN271" s="60">
        <f t="shared" ca="1" si="184"/>
        <v>-390.9975887136394</v>
      </c>
      <c r="AO271" s="60">
        <f t="shared" ca="1" si="184"/>
        <v>390.9975887136394</v>
      </c>
      <c r="AP271" s="63">
        <f t="shared" si="147"/>
        <v>35</v>
      </c>
      <c r="AQ271" s="62">
        <f t="shared" si="148"/>
        <v>1.4448761757516511</v>
      </c>
      <c r="AR271" s="62">
        <f t="shared" si="149"/>
        <v>72.243808787582552</v>
      </c>
      <c r="AS271" s="62">
        <f t="shared" si="150"/>
        <v>144.4876175751651</v>
      </c>
      <c r="AT271" s="62">
        <f t="shared" si="151"/>
        <v>-72.243808787582552</v>
      </c>
      <c r="AU271" s="62">
        <f t="shared" si="152"/>
        <v>216.73142636274764</v>
      </c>
      <c r="AV271" s="62">
        <f t="shared" si="153"/>
        <v>-288.97523515033021</v>
      </c>
      <c r="AW271" s="63">
        <f t="shared" si="167"/>
        <v>-72.243808787582566</v>
      </c>
      <c r="AX271" s="61" t="str">
        <f t="shared" ca="1" si="155"/>
        <v/>
      </c>
      <c r="AY271" s="69">
        <f t="shared" ca="1" si="168"/>
        <v>9959.0024112863612</v>
      </c>
      <c r="AZ271" s="51">
        <f t="shared" si="156"/>
        <v>505.70666151307785</v>
      </c>
      <c r="BA271" s="55">
        <f t="shared" ca="1" si="157"/>
        <v>5.0443345172220731E-2</v>
      </c>
      <c r="BB271" s="55">
        <f t="shared" ca="1" si="169"/>
        <v>-2.8622300970025205</v>
      </c>
      <c r="BC271" s="64">
        <f t="shared" ca="1" si="158"/>
        <v>-47.00341708628639</v>
      </c>
      <c r="BE271" s="52" t="str">
        <f t="shared" ca="1" si="159"/>
        <v/>
      </c>
      <c r="BF271" s="52" t="str">
        <f t="shared" ca="1" si="160"/>
        <v/>
      </c>
      <c r="BG271" s="52">
        <f t="shared" ca="1" si="170"/>
        <v>14.59999999999995</v>
      </c>
      <c r="BH271" s="52" t="str">
        <f t="shared" ca="1" si="171"/>
        <v/>
      </c>
    </row>
    <row r="272" spans="19:60">
      <c r="S272" s="68">
        <f t="shared" si="183"/>
        <v>7</v>
      </c>
      <c r="T272" s="69">
        <f t="shared" si="183"/>
        <v>2</v>
      </c>
      <c r="U272" s="70">
        <f t="shared" si="161"/>
        <v>3</v>
      </c>
      <c r="V272" s="68">
        <f t="shared" si="182"/>
        <v>4</v>
      </c>
      <c r="W272" s="70">
        <f t="shared" si="182"/>
        <v>7</v>
      </c>
      <c r="X272" s="71">
        <f t="shared" si="182"/>
        <v>0.42857142857142855</v>
      </c>
      <c r="Y272" s="71">
        <f t="shared" si="182"/>
        <v>0.5</v>
      </c>
      <c r="Z272" s="69">
        <f t="shared" si="182"/>
        <v>10000</v>
      </c>
      <c r="AA272" s="69">
        <f t="shared" ca="1" si="182"/>
        <v>10025.240391701296</v>
      </c>
      <c r="AB272" s="69">
        <f t="shared" ca="1" si="163"/>
        <v>25.240391701296176</v>
      </c>
      <c r="AC272" s="69">
        <f t="shared" ca="1" si="179"/>
        <v>94.182003679935534</v>
      </c>
      <c r="AD272" s="73">
        <f t="shared" si="173"/>
        <v>14.49999999999995</v>
      </c>
      <c r="AE272" s="69">
        <f t="shared" si="184"/>
        <v>0.70000000000000007</v>
      </c>
      <c r="AF272" s="69">
        <f t="shared" si="184"/>
        <v>7.0000000000000009</v>
      </c>
      <c r="AG272" s="78">
        <f t="shared" si="184"/>
        <v>200</v>
      </c>
      <c r="AH272" s="60">
        <f t="shared" si="184"/>
        <v>50</v>
      </c>
      <c r="AI272" s="60">
        <f t="shared" si="184"/>
        <v>350.00000000000006</v>
      </c>
      <c r="AJ272" s="60">
        <f t="shared" si="184"/>
        <v>10350</v>
      </c>
      <c r="AK272" s="60">
        <f t="shared" si="184"/>
        <v>289.75960829870417</v>
      </c>
      <c r="AL272" s="60">
        <f t="shared" si="184"/>
        <v>5.7951921659740835</v>
      </c>
      <c r="AM272" s="60">
        <f t="shared" ca="1" si="184"/>
        <v>-390.9975887136394</v>
      </c>
      <c r="AN272" s="60">
        <f t="shared" ca="1" si="184"/>
        <v>-390.9975887136394</v>
      </c>
      <c r="AO272" s="60">
        <f t="shared" ca="1" si="184"/>
        <v>390.9975887136394</v>
      </c>
      <c r="AP272" s="63">
        <f t="shared" si="147"/>
        <v>35</v>
      </c>
      <c r="AQ272" s="62">
        <f t="shared" si="148"/>
        <v>1.4479442873085591</v>
      </c>
      <c r="AR272" s="62">
        <f t="shared" si="149"/>
        <v>72.397214365427956</v>
      </c>
      <c r="AS272" s="62">
        <f t="shared" si="150"/>
        <v>144.79442873085591</v>
      </c>
      <c r="AT272" s="62">
        <f t="shared" si="151"/>
        <v>-72.397214365427956</v>
      </c>
      <c r="AU272" s="62">
        <f t="shared" si="152"/>
        <v>217.19164309628388</v>
      </c>
      <c r="AV272" s="62">
        <f t="shared" si="153"/>
        <v>-289.58885746171183</v>
      </c>
      <c r="AW272" s="63">
        <f t="shared" si="167"/>
        <v>-72.397214365427942</v>
      </c>
      <c r="AX272" s="61" t="str">
        <f t="shared" ca="1" si="155"/>
        <v/>
      </c>
      <c r="AY272" s="69">
        <f t="shared" ca="1" si="168"/>
        <v>9959.0024112863612</v>
      </c>
      <c r="AZ272" s="51">
        <f t="shared" si="156"/>
        <v>506.78050055799571</v>
      </c>
      <c r="BA272" s="55">
        <f t="shared" ca="1" si="157"/>
        <v>5.0550458717927502E-2</v>
      </c>
      <c r="BB272" s="55">
        <f t="shared" ca="1" si="169"/>
        <v>-2.8683078781899454</v>
      </c>
      <c r="BC272" s="64">
        <f t="shared" ca="1" si="158"/>
        <v>-47.156822664131766</v>
      </c>
      <c r="BE272" s="52" t="str">
        <f t="shared" ca="1" si="159"/>
        <v/>
      </c>
      <c r="BF272" s="52" t="str">
        <f t="shared" ca="1" si="160"/>
        <v/>
      </c>
      <c r="BG272" s="52">
        <f t="shared" ca="1" si="170"/>
        <v>14.49999999999995</v>
      </c>
      <c r="BH272" s="52" t="str">
        <f t="shared" ca="1" si="171"/>
        <v/>
      </c>
    </row>
    <row r="273" spans="19:60">
      <c r="S273" s="68">
        <f t="shared" si="183"/>
        <v>7</v>
      </c>
      <c r="T273" s="69">
        <f t="shared" si="183"/>
        <v>2</v>
      </c>
      <c r="U273" s="70">
        <f t="shared" si="161"/>
        <v>3</v>
      </c>
      <c r="V273" s="68">
        <f t="shared" si="182"/>
        <v>4</v>
      </c>
      <c r="W273" s="70">
        <f t="shared" si="182"/>
        <v>7</v>
      </c>
      <c r="X273" s="71">
        <f t="shared" si="182"/>
        <v>0.42857142857142855</v>
      </c>
      <c r="Y273" s="71">
        <f t="shared" si="182"/>
        <v>0.5</v>
      </c>
      <c r="Z273" s="69">
        <f t="shared" si="182"/>
        <v>10000</v>
      </c>
      <c r="AA273" s="69">
        <f t="shared" ca="1" si="182"/>
        <v>10025.240391701296</v>
      </c>
      <c r="AB273" s="69">
        <f t="shared" ca="1" si="163"/>
        <v>25.240391701296176</v>
      </c>
      <c r="AC273" s="69">
        <f t="shared" ca="1" si="179"/>
        <v>94.182003679935534</v>
      </c>
      <c r="AD273" s="73">
        <f t="shared" si="173"/>
        <v>14.399999999999951</v>
      </c>
      <c r="AE273" s="69">
        <f t="shared" si="184"/>
        <v>0.70000000000000007</v>
      </c>
      <c r="AF273" s="69">
        <f t="shared" si="184"/>
        <v>7.0000000000000009</v>
      </c>
      <c r="AG273" s="78">
        <f t="shared" si="184"/>
        <v>200</v>
      </c>
      <c r="AH273" s="60">
        <f t="shared" si="184"/>
        <v>50</v>
      </c>
      <c r="AI273" s="60">
        <f t="shared" si="184"/>
        <v>350.00000000000006</v>
      </c>
      <c r="AJ273" s="60">
        <f t="shared" si="184"/>
        <v>10350</v>
      </c>
      <c r="AK273" s="60">
        <f t="shared" si="184"/>
        <v>289.75960829870417</v>
      </c>
      <c r="AL273" s="60">
        <f t="shared" si="184"/>
        <v>5.7951921659740835</v>
      </c>
      <c r="AM273" s="60">
        <f t="shared" ca="1" si="184"/>
        <v>-390.9975887136394</v>
      </c>
      <c r="AN273" s="60">
        <f t="shared" ca="1" si="184"/>
        <v>-390.9975887136394</v>
      </c>
      <c r="AO273" s="60">
        <f t="shared" ca="1" si="184"/>
        <v>390.9975887136394</v>
      </c>
      <c r="AP273" s="63">
        <f t="shared" si="147"/>
        <v>35</v>
      </c>
      <c r="AQ273" s="62">
        <f t="shared" si="148"/>
        <v>1.4510550115259795</v>
      </c>
      <c r="AR273" s="62">
        <f t="shared" si="149"/>
        <v>72.552750576298976</v>
      </c>
      <c r="AS273" s="62">
        <f t="shared" si="150"/>
        <v>145.10550115259795</v>
      </c>
      <c r="AT273" s="62">
        <f t="shared" si="151"/>
        <v>-72.552750576298976</v>
      </c>
      <c r="AU273" s="62">
        <f t="shared" si="152"/>
        <v>217.65825172889691</v>
      </c>
      <c r="AV273" s="62">
        <f t="shared" si="153"/>
        <v>-290.2110023051959</v>
      </c>
      <c r="AW273" s="63">
        <f t="shared" si="167"/>
        <v>-72.55275057629899</v>
      </c>
      <c r="AX273" s="61" t="str">
        <f t="shared" ca="1" si="155"/>
        <v/>
      </c>
      <c r="AY273" s="69">
        <f t="shared" ca="1" si="168"/>
        <v>9959.0024112863612</v>
      </c>
      <c r="AZ273" s="51">
        <f t="shared" si="156"/>
        <v>507.86925403409282</v>
      </c>
      <c r="BA273" s="55">
        <f t="shared" ca="1" si="157"/>
        <v>5.0659059951769073E-2</v>
      </c>
      <c r="BB273" s="55">
        <f t="shared" ca="1" si="169"/>
        <v>-2.8744700730049755</v>
      </c>
      <c r="BC273" s="64">
        <f t="shared" ca="1" si="158"/>
        <v>-47.312358875002815</v>
      </c>
      <c r="BE273" s="52" t="str">
        <f t="shared" ca="1" si="159"/>
        <v/>
      </c>
      <c r="BF273" s="52" t="str">
        <f t="shared" ca="1" si="160"/>
        <v/>
      </c>
      <c r="BG273" s="52">
        <f t="shared" ca="1" si="170"/>
        <v>14.399999999999951</v>
      </c>
      <c r="BH273" s="52" t="str">
        <f t="shared" ca="1" si="171"/>
        <v/>
      </c>
    </row>
    <row r="274" spans="19:60">
      <c r="S274" s="68">
        <f t="shared" si="183"/>
        <v>7</v>
      </c>
      <c r="T274" s="69">
        <f t="shared" si="183"/>
        <v>2</v>
      </c>
      <c r="U274" s="70">
        <f t="shared" si="161"/>
        <v>3</v>
      </c>
      <c r="V274" s="68">
        <f t="shared" si="182"/>
        <v>4</v>
      </c>
      <c r="W274" s="70">
        <f t="shared" si="182"/>
        <v>7</v>
      </c>
      <c r="X274" s="71">
        <f t="shared" si="182"/>
        <v>0.42857142857142855</v>
      </c>
      <c r="Y274" s="71">
        <f t="shared" si="182"/>
        <v>0.5</v>
      </c>
      <c r="Z274" s="69">
        <f t="shared" si="182"/>
        <v>10000</v>
      </c>
      <c r="AA274" s="69">
        <f t="shared" ca="1" si="182"/>
        <v>10025.240391701296</v>
      </c>
      <c r="AB274" s="69">
        <f t="shared" ca="1" si="163"/>
        <v>25.240391701296176</v>
      </c>
      <c r="AC274" s="69">
        <f t="shared" ca="1" si="179"/>
        <v>94.182003679935534</v>
      </c>
      <c r="AD274" s="73">
        <f t="shared" si="173"/>
        <v>14.299999999999951</v>
      </c>
      <c r="AE274" s="69">
        <f t="shared" si="184"/>
        <v>0.70000000000000007</v>
      </c>
      <c r="AF274" s="69">
        <f t="shared" si="184"/>
        <v>7.0000000000000009</v>
      </c>
      <c r="AG274" s="78">
        <f t="shared" si="184"/>
        <v>200</v>
      </c>
      <c r="AH274" s="60">
        <f t="shared" si="184"/>
        <v>50</v>
      </c>
      <c r="AI274" s="60">
        <f t="shared" si="184"/>
        <v>350.00000000000006</v>
      </c>
      <c r="AJ274" s="60">
        <f t="shared" si="184"/>
        <v>10350</v>
      </c>
      <c r="AK274" s="60">
        <f t="shared" si="184"/>
        <v>289.75960829870417</v>
      </c>
      <c r="AL274" s="60">
        <f t="shared" si="184"/>
        <v>5.7951921659740835</v>
      </c>
      <c r="AM274" s="60">
        <f t="shared" ca="1" si="184"/>
        <v>-390.9975887136394</v>
      </c>
      <c r="AN274" s="60">
        <f t="shared" ca="1" si="184"/>
        <v>-390.9975887136394</v>
      </c>
      <c r="AO274" s="60">
        <f t="shared" ca="1" si="184"/>
        <v>390.9975887136394</v>
      </c>
      <c r="AP274" s="63">
        <f t="shared" si="147"/>
        <v>35</v>
      </c>
      <c r="AQ274" s="62">
        <f t="shared" si="148"/>
        <v>1.4542092423758115</v>
      </c>
      <c r="AR274" s="62">
        <f t="shared" si="149"/>
        <v>72.710462118790574</v>
      </c>
      <c r="AS274" s="62">
        <f t="shared" si="150"/>
        <v>145.42092423758115</v>
      </c>
      <c r="AT274" s="62">
        <f t="shared" si="151"/>
        <v>-72.710462118790574</v>
      </c>
      <c r="AU274" s="62">
        <f t="shared" si="152"/>
        <v>218.13138635637171</v>
      </c>
      <c r="AV274" s="62">
        <f t="shared" si="153"/>
        <v>-290.84184847516229</v>
      </c>
      <c r="AW274" s="63">
        <f t="shared" si="167"/>
        <v>-72.710462118790588</v>
      </c>
      <c r="AX274" s="61" t="str">
        <f t="shared" ca="1" si="155"/>
        <v/>
      </c>
      <c r="AY274" s="69">
        <f t="shared" ca="1" si="168"/>
        <v>9959.0024112863612</v>
      </c>
      <c r="AZ274" s="51">
        <f t="shared" si="156"/>
        <v>508.973234831534</v>
      </c>
      <c r="BA274" s="55">
        <f t="shared" ca="1" si="157"/>
        <v>5.0769180083986051E-2</v>
      </c>
      <c r="BB274" s="55">
        <f t="shared" ca="1" si="169"/>
        <v>-2.8807184523628715</v>
      </c>
      <c r="BC274" s="64">
        <f t="shared" ca="1" si="158"/>
        <v>-47.470070417494412</v>
      </c>
      <c r="BE274" s="52" t="str">
        <f t="shared" ca="1" si="159"/>
        <v/>
      </c>
      <c r="BF274" s="52" t="str">
        <f t="shared" ca="1" si="160"/>
        <v/>
      </c>
      <c r="BG274" s="52">
        <f t="shared" ca="1" si="170"/>
        <v>14.299999999999951</v>
      </c>
      <c r="BH274" s="52" t="str">
        <f t="shared" ca="1" si="171"/>
        <v/>
      </c>
    </row>
    <row r="275" spans="19:60">
      <c r="S275" s="68">
        <f t="shared" si="183"/>
        <v>7</v>
      </c>
      <c r="T275" s="69">
        <f t="shared" si="183"/>
        <v>2</v>
      </c>
      <c r="U275" s="70">
        <f t="shared" si="161"/>
        <v>3</v>
      </c>
      <c r="V275" s="68">
        <f t="shared" si="182"/>
        <v>4</v>
      </c>
      <c r="W275" s="70">
        <f t="shared" si="182"/>
        <v>7</v>
      </c>
      <c r="X275" s="71">
        <f t="shared" si="182"/>
        <v>0.42857142857142855</v>
      </c>
      <c r="Y275" s="71">
        <f t="shared" si="182"/>
        <v>0.5</v>
      </c>
      <c r="Z275" s="69">
        <f t="shared" si="182"/>
        <v>10000</v>
      </c>
      <c r="AA275" s="69">
        <f t="shared" ca="1" si="182"/>
        <v>10025.240391701296</v>
      </c>
      <c r="AB275" s="69">
        <f t="shared" ca="1" si="163"/>
        <v>25.240391701296176</v>
      </c>
      <c r="AC275" s="69">
        <f t="shared" ca="1" si="179"/>
        <v>94.182003679935534</v>
      </c>
      <c r="AD275" s="73">
        <f t="shared" si="173"/>
        <v>14.199999999999951</v>
      </c>
      <c r="AE275" s="69">
        <f t="shared" si="184"/>
        <v>0.70000000000000007</v>
      </c>
      <c r="AF275" s="69">
        <f t="shared" si="184"/>
        <v>7.0000000000000009</v>
      </c>
      <c r="AG275" s="78">
        <f t="shared" si="184"/>
        <v>200</v>
      </c>
      <c r="AH275" s="60">
        <f t="shared" si="184"/>
        <v>50</v>
      </c>
      <c r="AI275" s="60">
        <f t="shared" si="184"/>
        <v>350.00000000000006</v>
      </c>
      <c r="AJ275" s="60">
        <f t="shared" si="184"/>
        <v>10350</v>
      </c>
      <c r="AK275" s="60">
        <f t="shared" si="184"/>
        <v>289.75960829870417</v>
      </c>
      <c r="AL275" s="60">
        <f t="shared" si="184"/>
        <v>5.7951921659740835</v>
      </c>
      <c r="AM275" s="60">
        <f t="shared" ca="1" si="184"/>
        <v>-390.9975887136394</v>
      </c>
      <c r="AN275" s="60">
        <f t="shared" ca="1" si="184"/>
        <v>-390.9975887136394</v>
      </c>
      <c r="AO275" s="60">
        <f t="shared" ca="1" si="184"/>
        <v>390.9975887136394</v>
      </c>
      <c r="AP275" s="63">
        <f t="shared" si="147"/>
        <v>35</v>
      </c>
      <c r="AQ275" s="62">
        <f t="shared" si="148"/>
        <v>1.457407899012261</v>
      </c>
      <c r="AR275" s="62">
        <f t="shared" si="149"/>
        <v>72.870394950613047</v>
      </c>
      <c r="AS275" s="62">
        <f t="shared" si="150"/>
        <v>145.74078990122609</v>
      </c>
      <c r="AT275" s="62">
        <f t="shared" si="151"/>
        <v>-72.870394950613047</v>
      </c>
      <c r="AU275" s="62">
        <f t="shared" si="152"/>
        <v>218.61118485183914</v>
      </c>
      <c r="AV275" s="62">
        <f t="shared" si="153"/>
        <v>-291.48157980245219</v>
      </c>
      <c r="AW275" s="63">
        <f t="shared" si="167"/>
        <v>-72.870394950613047</v>
      </c>
      <c r="AX275" s="61" t="str">
        <f t="shared" ca="1" si="155"/>
        <v/>
      </c>
      <c r="AY275" s="69">
        <f t="shared" ca="1" si="168"/>
        <v>9959.0024112863612</v>
      </c>
      <c r="AZ275" s="51">
        <f t="shared" si="156"/>
        <v>510.09276465429133</v>
      </c>
      <c r="BA275" s="55">
        <f t="shared" ca="1" si="157"/>
        <v>5.0880851203980747E-2</v>
      </c>
      <c r="BB275" s="55">
        <f t="shared" ca="1" si="169"/>
        <v>-2.8870548370638369</v>
      </c>
      <c r="BC275" s="64">
        <f t="shared" ca="1" si="158"/>
        <v>-47.630003249316871</v>
      </c>
      <c r="BE275" s="52" t="str">
        <f t="shared" ca="1" si="159"/>
        <v/>
      </c>
      <c r="BF275" s="52" t="str">
        <f t="shared" ca="1" si="160"/>
        <v/>
      </c>
      <c r="BG275" s="52">
        <f t="shared" ca="1" si="170"/>
        <v>14.199999999999951</v>
      </c>
      <c r="BH275" s="52" t="str">
        <f t="shared" ca="1" si="171"/>
        <v/>
      </c>
    </row>
    <row r="276" spans="19:60">
      <c r="S276" s="68">
        <f t="shared" si="183"/>
        <v>7</v>
      </c>
      <c r="T276" s="69">
        <f t="shared" si="183"/>
        <v>2</v>
      </c>
      <c r="U276" s="70">
        <f t="shared" si="161"/>
        <v>3</v>
      </c>
      <c r="V276" s="68">
        <f t="shared" si="182"/>
        <v>4</v>
      </c>
      <c r="W276" s="70">
        <f t="shared" si="182"/>
        <v>7</v>
      </c>
      <c r="X276" s="71">
        <f t="shared" si="182"/>
        <v>0.42857142857142855</v>
      </c>
      <c r="Y276" s="71">
        <f t="shared" si="182"/>
        <v>0.5</v>
      </c>
      <c r="Z276" s="69">
        <f t="shared" si="182"/>
        <v>10000</v>
      </c>
      <c r="AA276" s="69">
        <f t="shared" ca="1" si="182"/>
        <v>10025.240391701296</v>
      </c>
      <c r="AB276" s="69">
        <f t="shared" ca="1" si="163"/>
        <v>25.240391701296176</v>
      </c>
      <c r="AC276" s="69">
        <f t="shared" ca="1" si="179"/>
        <v>94.182003679935534</v>
      </c>
      <c r="AD276" s="73">
        <f t="shared" si="173"/>
        <v>14.099999999999952</v>
      </c>
      <c r="AE276" s="69">
        <f t="shared" si="184"/>
        <v>0.70000000000000007</v>
      </c>
      <c r="AF276" s="69">
        <f t="shared" si="184"/>
        <v>7.0000000000000009</v>
      </c>
      <c r="AG276" s="78">
        <f t="shared" si="184"/>
        <v>200</v>
      </c>
      <c r="AH276" s="60">
        <f t="shared" si="184"/>
        <v>50</v>
      </c>
      <c r="AI276" s="60">
        <f t="shared" si="184"/>
        <v>350.00000000000006</v>
      </c>
      <c r="AJ276" s="60">
        <f t="shared" si="184"/>
        <v>10350</v>
      </c>
      <c r="AK276" s="60">
        <f t="shared" si="184"/>
        <v>289.75960829870417</v>
      </c>
      <c r="AL276" s="60">
        <f t="shared" si="184"/>
        <v>5.7951921659740835</v>
      </c>
      <c r="AM276" s="60">
        <f t="shared" ca="1" si="184"/>
        <v>-390.9975887136394</v>
      </c>
      <c r="AN276" s="60">
        <f t="shared" ca="1" si="184"/>
        <v>-390.9975887136394</v>
      </c>
      <c r="AO276" s="60">
        <f t="shared" ca="1" si="184"/>
        <v>390.9975887136394</v>
      </c>
      <c r="AP276" s="63">
        <f t="shared" si="147"/>
        <v>35</v>
      </c>
      <c r="AQ276" s="62">
        <f t="shared" si="148"/>
        <v>1.4606519266648301</v>
      </c>
      <c r="AR276" s="62">
        <f t="shared" si="149"/>
        <v>73.0325963332415</v>
      </c>
      <c r="AS276" s="62">
        <f t="shared" si="150"/>
        <v>146.065192666483</v>
      </c>
      <c r="AT276" s="62">
        <f t="shared" si="151"/>
        <v>-73.0325963332415</v>
      </c>
      <c r="AU276" s="62">
        <f t="shared" si="152"/>
        <v>219.09778899972451</v>
      </c>
      <c r="AV276" s="62">
        <f t="shared" si="153"/>
        <v>-292.130385332966</v>
      </c>
      <c r="AW276" s="63">
        <f t="shared" si="167"/>
        <v>-73.032596333241486</v>
      </c>
      <c r="AX276" s="61" t="str">
        <f t="shared" ca="1" si="155"/>
        <v/>
      </c>
      <c r="AY276" s="69">
        <f t="shared" ca="1" si="168"/>
        <v>9959.0024112863612</v>
      </c>
      <c r="AZ276" s="51">
        <f t="shared" si="156"/>
        <v>511.22817433269051</v>
      </c>
      <c r="BA276" s="55">
        <f t="shared" ca="1" si="157"/>
        <v>5.0994106311493086E-2</v>
      </c>
      <c r="BB276" s="55">
        <f t="shared" ca="1" si="169"/>
        <v>-2.8934810995619782</v>
      </c>
      <c r="BC276" s="64">
        <f t="shared" ca="1" si="158"/>
        <v>-47.79220463194531</v>
      </c>
      <c r="BE276" s="52" t="str">
        <f t="shared" ca="1" si="159"/>
        <v/>
      </c>
      <c r="BF276" s="52" t="str">
        <f t="shared" ca="1" si="160"/>
        <v/>
      </c>
      <c r="BG276" s="52">
        <f t="shared" ca="1" si="170"/>
        <v>14.099999999999952</v>
      </c>
      <c r="BH276" s="52" t="str">
        <f t="shared" ca="1" si="171"/>
        <v/>
      </c>
    </row>
    <row r="277" spans="19:60">
      <c r="S277" s="68">
        <f t="shared" si="183"/>
        <v>7</v>
      </c>
      <c r="T277" s="69">
        <f t="shared" si="183"/>
        <v>2</v>
      </c>
      <c r="U277" s="70">
        <f t="shared" si="161"/>
        <v>3</v>
      </c>
      <c r="V277" s="68">
        <f t="shared" si="182"/>
        <v>4</v>
      </c>
      <c r="W277" s="70">
        <f t="shared" si="182"/>
        <v>7</v>
      </c>
      <c r="X277" s="71">
        <f t="shared" si="182"/>
        <v>0.42857142857142855</v>
      </c>
      <c r="Y277" s="71">
        <f t="shared" si="182"/>
        <v>0.5</v>
      </c>
      <c r="Z277" s="69">
        <f t="shared" si="182"/>
        <v>10000</v>
      </c>
      <c r="AA277" s="69">
        <f t="shared" ca="1" si="182"/>
        <v>10025.240391701296</v>
      </c>
      <c r="AB277" s="69">
        <f t="shared" ca="1" si="163"/>
        <v>25.240391701296176</v>
      </c>
      <c r="AC277" s="69">
        <f t="shared" ca="1" si="179"/>
        <v>94.182003679935534</v>
      </c>
      <c r="AD277" s="73">
        <f t="shared" si="173"/>
        <v>13.999999999999952</v>
      </c>
      <c r="AE277" s="69">
        <f t="shared" si="184"/>
        <v>0.70000000000000007</v>
      </c>
      <c r="AF277" s="69">
        <f t="shared" si="184"/>
        <v>7.0000000000000009</v>
      </c>
      <c r="AG277" s="78">
        <f t="shared" si="184"/>
        <v>200</v>
      </c>
      <c r="AH277" s="60">
        <f t="shared" si="184"/>
        <v>50</v>
      </c>
      <c r="AI277" s="60">
        <f t="shared" si="184"/>
        <v>350.00000000000006</v>
      </c>
      <c r="AJ277" s="60">
        <f t="shared" si="184"/>
        <v>10350</v>
      </c>
      <c r="AK277" s="60">
        <f t="shared" si="184"/>
        <v>289.75960829870417</v>
      </c>
      <c r="AL277" s="60">
        <f t="shared" si="184"/>
        <v>5.7951921659740835</v>
      </c>
      <c r="AM277" s="60">
        <f t="shared" ca="1" si="184"/>
        <v>-390.9975887136394</v>
      </c>
      <c r="AN277" s="60">
        <f t="shared" ca="1" si="184"/>
        <v>-390.9975887136394</v>
      </c>
      <c r="AO277" s="60">
        <f t="shared" ca="1" si="184"/>
        <v>390.9975887136394</v>
      </c>
      <c r="AP277" s="63">
        <f t="shared" si="147"/>
        <v>35</v>
      </c>
      <c r="AQ277" s="62">
        <f t="shared" si="148"/>
        <v>1.4639422975695791</v>
      </c>
      <c r="AR277" s="62">
        <f t="shared" si="149"/>
        <v>73.197114878478956</v>
      </c>
      <c r="AS277" s="62">
        <f t="shared" si="150"/>
        <v>146.39422975695791</v>
      </c>
      <c r="AT277" s="62">
        <f t="shared" si="151"/>
        <v>-73.197114878478956</v>
      </c>
      <c r="AU277" s="62">
        <f t="shared" si="152"/>
        <v>219.59134463543688</v>
      </c>
      <c r="AV277" s="62">
        <f t="shared" si="153"/>
        <v>-292.78845951391583</v>
      </c>
      <c r="AW277" s="63">
        <f t="shared" si="167"/>
        <v>-73.197114878478942</v>
      </c>
      <c r="AX277" s="61" t="str">
        <f t="shared" ca="1" si="155"/>
        <v/>
      </c>
      <c r="AY277" s="69">
        <f t="shared" ca="1" si="168"/>
        <v>9959.0024112863612</v>
      </c>
      <c r="AZ277" s="51">
        <f t="shared" si="156"/>
        <v>512.37980414935271</v>
      </c>
      <c r="BA277" s="55">
        <f t="shared" ca="1" si="157"/>
        <v>5.1108979349112765E-2</v>
      </c>
      <c r="BB277" s="55">
        <f t="shared" ca="1" si="169"/>
        <v>-2.8999991658100943</v>
      </c>
      <c r="BC277" s="64">
        <f t="shared" ca="1" si="158"/>
        <v>-47.956723177182766</v>
      </c>
      <c r="BE277" s="52" t="str">
        <f t="shared" ca="1" si="159"/>
        <v/>
      </c>
      <c r="BF277" s="52" t="str">
        <f t="shared" ca="1" si="160"/>
        <v/>
      </c>
      <c r="BG277" s="52">
        <f t="shared" ca="1" si="170"/>
        <v>13.999999999999952</v>
      </c>
      <c r="BH277" s="52" t="str">
        <f t="shared" ca="1" si="171"/>
        <v/>
      </c>
    </row>
    <row r="278" spans="19:60">
      <c r="S278" s="68">
        <f t="shared" si="183"/>
        <v>7</v>
      </c>
      <c r="T278" s="69">
        <f t="shared" si="183"/>
        <v>2</v>
      </c>
      <c r="U278" s="70">
        <f t="shared" si="161"/>
        <v>3</v>
      </c>
      <c r="V278" s="68">
        <f t="shared" si="182"/>
        <v>4</v>
      </c>
      <c r="W278" s="70">
        <f t="shared" si="182"/>
        <v>7</v>
      </c>
      <c r="X278" s="71">
        <f t="shared" si="182"/>
        <v>0.42857142857142855</v>
      </c>
      <c r="Y278" s="71">
        <f t="shared" si="182"/>
        <v>0.5</v>
      </c>
      <c r="Z278" s="69">
        <f t="shared" si="182"/>
        <v>10000</v>
      </c>
      <c r="AA278" s="69">
        <f t="shared" ca="1" si="182"/>
        <v>10025.240391701296</v>
      </c>
      <c r="AB278" s="69">
        <f t="shared" ca="1" si="163"/>
        <v>25.240391701296176</v>
      </c>
      <c r="AC278" s="69">
        <f t="shared" ca="1" si="179"/>
        <v>94.182003679935534</v>
      </c>
      <c r="AD278" s="73">
        <f t="shared" si="173"/>
        <v>13.899999999999952</v>
      </c>
      <c r="AE278" s="69">
        <f t="shared" si="184"/>
        <v>0.70000000000000007</v>
      </c>
      <c r="AF278" s="69">
        <f t="shared" si="184"/>
        <v>7.0000000000000009</v>
      </c>
      <c r="AG278" s="78">
        <f t="shared" si="184"/>
        <v>200</v>
      </c>
      <c r="AH278" s="60">
        <f t="shared" si="184"/>
        <v>50</v>
      </c>
      <c r="AI278" s="60">
        <f t="shared" si="184"/>
        <v>350.00000000000006</v>
      </c>
      <c r="AJ278" s="60">
        <f t="shared" si="184"/>
        <v>10350</v>
      </c>
      <c r="AK278" s="60">
        <f t="shared" si="184"/>
        <v>289.75960829870417</v>
      </c>
      <c r="AL278" s="60">
        <f t="shared" si="184"/>
        <v>5.7951921659740835</v>
      </c>
      <c r="AM278" s="60">
        <f t="shared" ca="1" si="184"/>
        <v>-390.9975887136394</v>
      </c>
      <c r="AN278" s="60">
        <f t="shared" ca="1" si="184"/>
        <v>-390.9975887136394</v>
      </c>
      <c r="AO278" s="60">
        <f t="shared" ca="1" si="184"/>
        <v>390.9975887136394</v>
      </c>
      <c r="AP278" s="63">
        <f t="shared" si="147"/>
        <v>35</v>
      </c>
      <c r="AQ278" s="62">
        <f t="shared" si="148"/>
        <v>1.4672800119405831</v>
      </c>
      <c r="AR278" s="62">
        <f t="shared" si="149"/>
        <v>73.364000597029161</v>
      </c>
      <c r="AS278" s="62">
        <f t="shared" si="150"/>
        <v>146.72800119405832</v>
      </c>
      <c r="AT278" s="62">
        <f t="shared" si="151"/>
        <v>-73.364000597029161</v>
      </c>
      <c r="AU278" s="62">
        <f t="shared" si="152"/>
        <v>220.09200179108748</v>
      </c>
      <c r="AV278" s="62">
        <f t="shared" si="153"/>
        <v>-293.45600238811664</v>
      </c>
      <c r="AW278" s="63">
        <f t="shared" si="167"/>
        <v>-73.364000597029161</v>
      </c>
      <c r="AX278" s="61" t="str">
        <f t="shared" ca="1" si="155"/>
        <v/>
      </c>
      <c r="AY278" s="69">
        <f t="shared" ca="1" si="168"/>
        <v>9959.0024112863612</v>
      </c>
      <c r="AZ278" s="51">
        <f t="shared" si="156"/>
        <v>513.5480041792041</v>
      </c>
      <c r="BA278" s="55">
        <f t="shared" ca="1" si="157"/>
        <v>5.1225505236194575E-2</v>
      </c>
      <c r="BB278" s="55">
        <f t="shared" ca="1" si="169"/>
        <v>-2.9066110171840829</v>
      </c>
      <c r="BC278" s="64">
        <f t="shared" ca="1" si="158"/>
        <v>-48.123608895732986</v>
      </c>
      <c r="BE278" s="52" t="str">
        <f t="shared" ca="1" si="159"/>
        <v/>
      </c>
      <c r="BF278" s="52" t="str">
        <f t="shared" ca="1" si="160"/>
        <v/>
      </c>
      <c r="BG278" s="52">
        <f t="shared" ca="1" si="170"/>
        <v>13.899999999999952</v>
      </c>
      <c r="BH278" s="52" t="str">
        <f t="shared" ca="1" si="171"/>
        <v/>
      </c>
    </row>
    <row r="279" spans="19:60">
      <c r="S279" s="68">
        <f t="shared" si="183"/>
        <v>7</v>
      </c>
      <c r="T279" s="69">
        <f t="shared" si="183"/>
        <v>2</v>
      </c>
      <c r="U279" s="70">
        <f t="shared" si="161"/>
        <v>3</v>
      </c>
      <c r="V279" s="68">
        <f t="shared" si="182"/>
        <v>4</v>
      </c>
      <c r="W279" s="70">
        <f t="shared" si="182"/>
        <v>7</v>
      </c>
      <c r="X279" s="71">
        <f t="shared" si="182"/>
        <v>0.42857142857142855</v>
      </c>
      <c r="Y279" s="71">
        <f t="shared" si="182"/>
        <v>0.5</v>
      </c>
      <c r="Z279" s="69">
        <f t="shared" si="182"/>
        <v>10000</v>
      </c>
      <c r="AA279" s="69">
        <f t="shared" ca="1" si="182"/>
        <v>10025.240391701296</v>
      </c>
      <c r="AB279" s="69">
        <f t="shared" ca="1" si="163"/>
        <v>25.240391701296176</v>
      </c>
      <c r="AC279" s="69">
        <f t="shared" ca="1" si="179"/>
        <v>94.182003679935534</v>
      </c>
      <c r="AD279" s="73">
        <f t="shared" si="173"/>
        <v>13.799999999999953</v>
      </c>
      <c r="AE279" s="69">
        <f t="shared" si="184"/>
        <v>0.70000000000000007</v>
      </c>
      <c r="AF279" s="69">
        <f t="shared" si="184"/>
        <v>7.0000000000000009</v>
      </c>
      <c r="AG279" s="78">
        <f t="shared" si="184"/>
        <v>200</v>
      </c>
      <c r="AH279" s="60">
        <f t="shared" si="184"/>
        <v>50</v>
      </c>
      <c r="AI279" s="60">
        <f t="shared" si="184"/>
        <v>350.00000000000006</v>
      </c>
      <c r="AJ279" s="60">
        <f t="shared" si="184"/>
        <v>10350</v>
      </c>
      <c r="AK279" s="60">
        <f t="shared" si="184"/>
        <v>289.75960829870417</v>
      </c>
      <c r="AL279" s="60">
        <f t="shared" si="184"/>
        <v>5.7951921659740835</v>
      </c>
      <c r="AM279" s="60">
        <f t="shared" ca="1" si="184"/>
        <v>-390.9975887136394</v>
      </c>
      <c r="AN279" s="60">
        <f t="shared" ca="1" si="184"/>
        <v>-390.9975887136394</v>
      </c>
      <c r="AO279" s="60">
        <f t="shared" ca="1" si="184"/>
        <v>390.9975887136394</v>
      </c>
      <c r="AP279" s="63">
        <f t="shared" si="147"/>
        <v>35</v>
      </c>
      <c r="AQ279" s="62">
        <f t="shared" si="148"/>
        <v>1.4706660989836309</v>
      </c>
      <c r="AR279" s="62">
        <f t="shared" si="149"/>
        <v>73.533304949181542</v>
      </c>
      <c r="AS279" s="62">
        <f t="shared" si="150"/>
        <v>147.06660989836308</v>
      </c>
      <c r="AT279" s="62">
        <f t="shared" si="151"/>
        <v>-73.533304949181542</v>
      </c>
      <c r="AU279" s="62">
        <f t="shared" si="152"/>
        <v>220.59991484754462</v>
      </c>
      <c r="AV279" s="62">
        <f t="shared" si="153"/>
        <v>-294.13321979672617</v>
      </c>
      <c r="AW279" s="63">
        <f t="shared" si="167"/>
        <v>-73.533304949181542</v>
      </c>
      <c r="AX279" s="61" t="str">
        <f t="shared" ca="1" si="155"/>
        <v/>
      </c>
      <c r="AY279" s="69">
        <f t="shared" ca="1" si="168"/>
        <v>9959.0024112863612</v>
      </c>
      <c r="AZ279" s="51">
        <f t="shared" si="156"/>
        <v>514.73313464427076</v>
      </c>
      <c r="BA279" s="55">
        <f t="shared" ca="1" si="157"/>
        <v>5.1343719904248589E-2</v>
      </c>
      <c r="BB279" s="55">
        <f t="shared" ca="1" si="169"/>
        <v>-2.913318692491027</v>
      </c>
      <c r="BC279" s="64">
        <f t="shared" ca="1" si="158"/>
        <v>-48.292913247885366</v>
      </c>
      <c r="BE279" s="52" t="str">
        <f t="shared" ca="1" si="159"/>
        <v/>
      </c>
      <c r="BF279" s="52" t="str">
        <f t="shared" ca="1" si="160"/>
        <v/>
      </c>
      <c r="BG279" s="52">
        <f t="shared" ca="1" si="170"/>
        <v>13.799999999999953</v>
      </c>
      <c r="BH279" s="52" t="str">
        <f t="shared" ca="1" si="171"/>
        <v/>
      </c>
    </row>
    <row r="280" spans="19:60">
      <c r="S280" s="68">
        <f t="shared" si="183"/>
        <v>7</v>
      </c>
      <c r="T280" s="69">
        <f t="shared" si="183"/>
        <v>2</v>
      </c>
      <c r="U280" s="70">
        <f t="shared" si="161"/>
        <v>3</v>
      </c>
      <c r="V280" s="68">
        <f t="shared" si="182"/>
        <v>4</v>
      </c>
      <c r="W280" s="70">
        <f t="shared" si="182"/>
        <v>7</v>
      </c>
      <c r="X280" s="71">
        <f t="shared" si="182"/>
        <v>0.42857142857142855</v>
      </c>
      <c r="Y280" s="71">
        <f t="shared" si="182"/>
        <v>0.5</v>
      </c>
      <c r="Z280" s="69">
        <f t="shared" si="182"/>
        <v>10000</v>
      </c>
      <c r="AA280" s="69">
        <f t="shared" ca="1" si="182"/>
        <v>10025.240391701296</v>
      </c>
      <c r="AB280" s="69">
        <f t="shared" ca="1" si="163"/>
        <v>25.240391701296176</v>
      </c>
      <c r="AC280" s="69">
        <f t="shared" ca="1" si="179"/>
        <v>94.182003679935534</v>
      </c>
      <c r="AD280" s="73">
        <f t="shared" si="173"/>
        <v>13.699999999999953</v>
      </c>
      <c r="AE280" s="69">
        <f t="shared" si="184"/>
        <v>0.70000000000000007</v>
      </c>
      <c r="AF280" s="69">
        <f t="shared" si="184"/>
        <v>7.0000000000000009</v>
      </c>
      <c r="AG280" s="78">
        <f t="shared" si="184"/>
        <v>200</v>
      </c>
      <c r="AH280" s="60">
        <f t="shared" si="184"/>
        <v>50</v>
      </c>
      <c r="AI280" s="60">
        <f t="shared" si="184"/>
        <v>350.00000000000006</v>
      </c>
      <c r="AJ280" s="60">
        <f t="shared" si="184"/>
        <v>10350</v>
      </c>
      <c r="AK280" s="60">
        <f t="shared" si="184"/>
        <v>289.75960829870417</v>
      </c>
      <c r="AL280" s="60">
        <f t="shared" si="184"/>
        <v>5.7951921659740835</v>
      </c>
      <c r="AM280" s="60">
        <f t="shared" ca="1" si="184"/>
        <v>-390.9975887136394</v>
      </c>
      <c r="AN280" s="60">
        <f t="shared" ca="1" si="184"/>
        <v>-390.9975887136394</v>
      </c>
      <c r="AO280" s="60">
        <f t="shared" ca="1" si="184"/>
        <v>390.9975887136394</v>
      </c>
      <c r="AP280" s="63">
        <f t="shared" si="147"/>
        <v>35</v>
      </c>
      <c r="AQ280" s="62">
        <f t="shared" si="148"/>
        <v>1.4741016179543143</v>
      </c>
      <c r="AR280" s="62">
        <f t="shared" si="149"/>
        <v>73.705080897715717</v>
      </c>
      <c r="AS280" s="62">
        <f t="shared" si="150"/>
        <v>147.41016179543143</v>
      </c>
      <c r="AT280" s="62">
        <f t="shared" si="151"/>
        <v>-73.705080897715717</v>
      </c>
      <c r="AU280" s="62">
        <f t="shared" si="152"/>
        <v>221.11524269314714</v>
      </c>
      <c r="AV280" s="62">
        <f t="shared" si="153"/>
        <v>-294.82032359086287</v>
      </c>
      <c r="AW280" s="63">
        <f t="shared" si="167"/>
        <v>-73.705080897715732</v>
      </c>
      <c r="AX280" s="61" t="str">
        <f t="shared" ca="1" si="155"/>
        <v/>
      </c>
      <c r="AY280" s="69">
        <f t="shared" ca="1" si="168"/>
        <v>9959.0024112863612</v>
      </c>
      <c r="AZ280" s="51">
        <f t="shared" si="156"/>
        <v>515.93556628401006</v>
      </c>
      <c r="BA280" s="55">
        <f t="shared" ca="1" si="157"/>
        <v>5.146366033388005E-2</v>
      </c>
      <c r="BB280" s="55">
        <f t="shared" ca="1" si="169"/>
        <v>-2.9201242900652264</v>
      </c>
      <c r="BC280" s="64">
        <f t="shared" ca="1" si="158"/>
        <v>-48.464689196419556</v>
      </c>
      <c r="BE280" s="52" t="str">
        <f t="shared" ca="1" si="159"/>
        <v/>
      </c>
      <c r="BF280" s="52" t="str">
        <f t="shared" ca="1" si="160"/>
        <v/>
      </c>
      <c r="BG280" s="52">
        <f t="shared" ca="1" si="170"/>
        <v>13.699999999999953</v>
      </c>
      <c r="BH280" s="52" t="str">
        <f t="shared" ca="1" si="171"/>
        <v/>
      </c>
    </row>
    <row r="281" spans="19:60">
      <c r="S281" s="68">
        <f t="shared" si="183"/>
        <v>7</v>
      </c>
      <c r="T281" s="69">
        <f t="shared" si="183"/>
        <v>2</v>
      </c>
      <c r="U281" s="70">
        <f t="shared" si="161"/>
        <v>3</v>
      </c>
      <c r="V281" s="68">
        <f t="shared" si="182"/>
        <v>4</v>
      </c>
      <c r="W281" s="70">
        <f t="shared" si="182"/>
        <v>7</v>
      </c>
      <c r="X281" s="71">
        <f t="shared" si="182"/>
        <v>0.42857142857142855</v>
      </c>
      <c r="Y281" s="71">
        <f t="shared" si="182"/>
        <v>0.5</v>
      </c>
      <c r="Z281" s="69">
        <f t="shared" si="182"/>
        <v>10000</v>
      </c>
      <c r="AA281" s="69">
        <f t="shared" ca="1" si="182"/>
        <v>10025.240391701296</v>
      </c>
      <c r="AB281" s="69">
        <f t="shared" ca="1" si="163"/>
        <v>25.240391701296176</v>
      </c>
      <c r="AC281" s="69">
        <f t="shared" ca="1" si="179"/>
        <v>94.182003679935534</v>
      </c>
      <c r="AD281" s="73">
        <f t="shared" si="173"/>
        <v>13.599999999999953</v>
      </c>
      <c r="AE281" s="69">
        <f t="shared" si="184"/>
        <v>0.70000000000000007</v>
      </c>
      <c r="AF281" s="69">
        <f t="shared" si="184"/>
        <v>7.0000000000000009</v>
      </c>
      <c r="AG281" s="78">
        <f t="shared" si="184"/>
        <v>200</v>
      </c>
      <c r="AH281" s="60">
        <f t="shared" si="184"/>
        <v>50</v>
      </c>
      <c r="AI281" s="60">
        <f t="shared" si="184"/>
        <v>350.00000000000006</v>
      </c>
      <c r="AJ281" s="60">
        <f t="shared" si="184"/>
        <v>10350</v>
      </c>
      <c r="AK281" s="60">
        <f t="shared" si="184"/>
        <v>289.75960829870417</v>
      </c>
      <c r="AL281" s="60">
        <f t="shared" si="184"/>
        <v>5.7951921659740835</v>
      </c>
      <c r="AM281" s="60">
        <f t="shared" ca="1" si="184"/>
        <v>-390.9975887136394</v>
      </c>
      <c r="AN281" s="60">
        <f t="shared" ca="1" si="184"/>
        <v>-390.9975887136394</v>
      </c>
      <c r="AO281" s="60">
        <f t="shared" ca="1" si="184"/>
        <v>390.9975887136394</v>
      </c>
      <c r="AP281" s="63">
        <f t="shared" ref="AP281:AP344" si="185">AE281*AH281</f>
        <v>35</v>
      </c>
      <c r="AQ281" s="62">
        <f t="shared" ref="AQ281:AQ344" si="186">IF(AL281=0,1,(1+(AL281+AE281)/(AD281*(T281-1))))</f>
        <v>1.4775876592628019</v>
      </c>
      <c r="AR281" s="62">
        <f t="shared" ref="AR281:AR344" si="187">IF(AQ281&lt;=0,AH281,AQ281*AH281)</f>
        <v>73.879382963140088</v>
      </c>
      <c r="AS281" s="62">
        <f t="shared" ref="AS281:AS344" si="188">(T281*AR281)</f>
        <v>147.75876592628018</v>
      </c>
      <c r="AT281" s="62">
        <f t="shared" ref="AT281:AT344" si="189">-AR281</f>
        <v>-73.879382963140088</v>
      </c>
      <c r="AU281" s="62">
        <f t="shared" ref="AU281:AU344" si="190">(AS281+AT281)*U281</f>
        <v>221.63814888942028</v>
      </c>
      <c r="AV281" s="62">
        <f t="shared" ref="AV281:AV344" si="191">AT281*V281</f>
        <v>-295.51753185256035</v>
      </c>
      <c r="AW281" s="63">
        <f t="shared" si="167"/>
        <v>-73.879382963140074</v>
      </c>
      <c r="AX281" s="61" t="str">
        <f t="shared" ref="AX281:AX344" ca="1" si="192">IF(AY281+AW281&gt;AJ281,"VINTO","")</f>
        <v/>
      </c>
      <c r="AY281" s="69">
        <f t="shared" ca="1" si="168"/>
        <v>9959.0024112863612</v>
      </c>
      <c r="AZ281" s="51">
        <f t="shared" ref="AZ281:AZ344" si="193">AR281*W281</f>
        <v>517.15568074198063</v>
      </c>
      <c r="BA281" s="55">
        <f t="shared" ref="BA281:BA344" ca="1" si="194">IFERROR(AZ281/AA281,0)</f>
        <v>5.1585364593359009E-2</v>
      </c>
      <c r="BB281" s="55">
        <f t="shared" ca="1" si="169"/>
        <v>-2.9270299699566915</v>
      </c>
      <c r="BC281" s="64">
        <f t="shared" ref="BC281:BC344" ca="1" si="195">AW281+AB281</f>
        <v>-48.638991261843898</v>
      </c>
      <c r="BE281" s="52" t="str">
        <f t="shared" ref="BE281:BE344" ca="1" si="196">IF(((AR281-AC281)/AC281)&gt;=BE$4,AD281,"")</f>
        <v/>
      </c>
      <c r="BF281" s="52" t="str">
        <f t="shared" ref="BF281:BF344" ca="1" si="197">IF(AX281="","",AD281)</f>
        <v/>
      </c>
      <c r="BG281" s="52">
        <f t="shared" ca="1" si="170"/>
        <v>13.599999999999953</v>
      </c>
      <c r="BH281" s="52" t="str">
        <f t="shared" ca="1" si="171"/>
        <v/>
      </c>
    </row>
    <row r="282" spans="19:60">
      <c r="S282" s="68">
        <f t="shared" si="183"/>
        <v>7</v>
      </c>
      <c r="T282" s="69">
        <f t="shared" si="183"/>
        <v>2</v>
      </c>
      <c r="U282" s="70">
        <f t="shared" ref="U282:U345" si="198">ROUND((1/T282)*S282,0)-1</f>
        <v>3</v>
      </c>
      <c r="V282" s="68">
        <f t="shared" ref="V282:AA297" si="199">V281</f>
        <v>4</v>
      </c>
      <c r="W282" s="70">
        <f t="shared" si="199"/>
        <v>7</v>
      </c>
      <c r="X282" s="71">
        <f t="shared" si="199"/>
        <v>0.42857142857142855</v>
      </c>
      <c r="Y282" s="71">
        <f t="shared" si="199"/>
        <v>0.5</v>
      </c>
      <c r="Z282" s="69">
        <f t="shared" si="199"/>
        <v>10000</v>
      </c>
      <c r="AA282" s="69">
        <f t="shared" ca="1" si="199"/>
        <v>10025.240391701296</v>
      </c>
      <c r="AB282" s="69">
        <f t="shared" ref="AB282:AB345" ca="1" si="200">AA282-Z282</f>
        <v>25.240391701296176</v>
      </c>
      <c r="AC282" s="69">
        <f t="shared" ref="AC282:AC313" ca="1" si="201">AC281</f>
        <v>94.182003679935534</v>
      </c>
      <c r="AD282" s="73">
        <f t="shared" si="173"/>
        <v>13.499999999999954</v>
      </c>
      <c r="AE282" s="69">
        <f t="shared" si="184"/>
        <v>0.70000000000000007</v>
      </c>
      <c r="AF282" s="69">
        <f t="shared" si="184"/>
        <v>7.0000000000000009</v>
      </c>
      <c r="AG282" s="78">
        <f t="shared" si="184"/>
        <v>200</v>
      </c>
      <c r="AH282" s="60">
        <f t="shared" si="184"/>
        <v>50</v>
      </c>
      <c r="AI282" s="60">
        <f t="shared" si="184"/>
        <v>350.00000000000006</v>
      </c>
      <c r="AJ282" s="60">
        <f t="shared" si="184"/>
        <v>10350</v>
      </c>
      <c r="AK282" s="60">
        <f t="shared" si="184"/>
        <v>289.75960829870417</v>
      </c>
      <c r="AL282" s="60">
        <f t="shared" si="184"/>
        <v>5.7951921659740835</v>
      </c>
      <c r="AM282" s="60">
        <f t="shared" ca="1" si="184"/>
        <v>-390.9975887136394</v>
      </c>
      <c r="AN282" s="60">
        <f t="shared" ca="1" si="184"/>
        <v>-390.9975887136394</v>
      </c>
      <c r="AO282" s="60">
        <f t="shared" ca="1" si="184"/>
        <v>390.9975887136394</v>
      </c>
      <c r="AP282" s="63">
        <f t="shared" si="185"/>
        <v>35</v>
      </c>
      <c r="AQ282" s="62">
        <f t="shared" si="186"/>
        <v>1.4811253456277116</v>
      </c>
      <c r="AR282" s="62">
        <f t="shared" si="187"/>
        <v>74.056267281385573</v>
      </c>
      <c r="AS282" s="62">
        <f t="shared" si="188"/>
        <v>148.11253456277115</v>
      </c>
      <c r="AT282" s="62">
        <f t="shared" si="189"/>
        <v>-74.056267281385573</v>
      </c>
      <c r="AU282" s="62">
        <f t="shared" si="190"/>
        <v>222.16880184415672</v>
      </c>
      <c r="AV282" s="62">
        <f t="shared" si="191"/>
        <v>-296.22506912554229</v>
      </c>
      <c r="AW282" s="63">
        <f t="shared" ref="AW282:AW345" si="202">SUM(AU282:AV282)</f>
        <v>-74.056267281385573</v>
      </c>
      <c r="AX282" s="61" t="str">
        <f t="shared" ca="1" si="192"/>
        <v/>
      </c>
      <c r="AY282" s="69">
        <f t="shared" ref="AY282:AY345" ca="1" si="203">AY281</f>
        <v>9959.0024112863612</v>
      </c>
      <c r="AZ282" s="51">
        <f t="shared" si="193"/>
        <v>518.39387096969904</v>
      </c>
      <c r="BA282" s="55">
        <f t="shared" ca="1" si="194"/>
        <v>5.1708871878904335E-2</v>
      </c>
      <c r="BB282" s="55">
        <f t="shared" ref="BB282:BB345" ca="1" si="204">IFERROR(AW282/ABS(AB282),0)</f>
        <v>-2.9340379562169212</v>
      </c>
      <c r="BC282" s="64">
        <f t="shared" ca="1" si="195"/>
        <v>-48.815875580089397</v>
      </c>
      <c r="BE282" s="52" t="str">
        <f t="shared" ca="1" si="196"/>
        <v/>
      </c>
      <c r="BF282" s="52" t="str">
        <f t="shared" ca="1" si="197"/>
        <v/>
      </c>
      <c r="BG282" s="52">
        <f t="shared" ref="BG282:BG345" ca="1" si="205">IF(BA282&lt;=BG$213,AD282,"")</f>
        <v>13.499999999999954</v>
      </c>
      <c r="BH282" s="52" t="str">
        <f t="shared" ref="BH282:BH345" ca="1" si="206">IF(BB282&gt;=BH$213,AD282,"")</f>
        <v/>
      </c>
    </row>
    <row r="283" spans="19:60">
      <c r="S283" s="68">
        <f t="shared" ref="S283:T298" si="207">S282</f>
        <v>7</v>
      </c>
      <c r="T283" s="69">
        <f t="shared" si="207"/>
        <v>2</v>
      </c>
      <c r="U283" s="70">
        <f t="shared" si="198"/>
        <v>3</v>
      </c>
      <c r="V283" s="68">
        <f t="shared" si="199"/>
        <v>4</v>
      </c>
      <c r="W283" s="70">
        <f t="shared" si="199"/>
        <v>7</v>
      </c>
      <c r="X283" s="71">
        <f t="shared" si="199"/>
        <v>0.42857142857142855</v>
      </c>
      <c r="Y283" s="71">
        <f t="shared" si="199"/>
        <v>0.5</v>
      </c>
      <c r="Z283" s="69">
        <f t="shared" si="199"/>
        <v>10000</v>
      </c>
      <c r="AA283" s="69">
        <f t="shared" ca="1" si="199"/>
        <v>10025.240391701296</v>
      </c>
      <c r="AB283" s="69">
        <f t="shared" ca="1" si="200"/>
        <v>25.240391701296176</v>
      </c>
      <c r="AC283" s="69">
        <f t="shared" ca="1" si="201"/>
        <v>94.182003679935534</v>
      </c>
      <c r="AD283" s="73">
        <f t="shared" ref="AD283:AD346" si="208">AD282-0.1</f>
        <v>13.399999999999954</v>
      </c>
      <c r="AE283" s="69">
        <f t="shared" ref="AE283:AO298" si="209">AE282</f>
        <v>0.70000000000000007</v>
      </c>
      <c r="AF283" s="69">
        <f t="shared" si="209"/>
        <v>7.0000000000000009</v>
      </c>
      <c r="AG283" s="78">
        <f t="shared" si="209"/>
        <v>200</v>
      </c>
      <c r="AH283" s="60">
        <f t="shared" si="209"/>
        <v>50</v>
      </c>
      <c r="AI283" s="60">
        <f t="shared" si="209"/>
        <v>350.00000000000006</v>
      </c>
      <c r="AJ283" s="60">
        <f t="shared" si="209"/>
        <v>10350</v>
      </c>
      <c r="AK283" s="60">
        <f t="shared" si="209"/>
        <v>289.75960829870417</v>
      </c>
      <c r="AL283" s="60">
        <f t="shared" si="209"/>
        <v>5.7951921659740835</v>
      </c>
      <c r="AM283" s="60">
        <f t="shared" ca="1" si="209"/>
        <v>-390.9975887136394</v>
      </c>
      <c r="AN283" s="60">
        <f t="shared" ca="1" si="209"/>
        <v>-390.9975887136394</v>
      </c>
      <c r="AO283" s="60">
        <f t="shared" ca="1" si="209"/>
        <v>390.9975887136394</v>
      </c>
      <c r="AP283" s="63">
        <f t="shared" si="185"/>
        <v>35</v>
      </c>
      <c r="AQ283" s="62">
        <f t="shared" si="186"/>
        <v>1.4847158332816497</v>
      </c>
      <c r="AR283" s="62">
        <f t="shared" si="187"/>
        <v>74.235791664082484</v>
      </c>
      <c r="AS283" s="62">
        <f t="shared" si="188"/>
        <v>148.47158332816497</v>
      </c>
      <c r="AT283" s="62">
        <f t="shared" si="189"/>
        <v>-74.235791664082484</v>
      </c>
      <c r="AU283" s="62">
        <f t="shared" si="190"/>
        <v>222.70737499224745</v>
      </c>
      <c r="AV283" s="62">
        <f t="shared" si="191"/>
        <v>-296.94316665632994</v>
      </c>
      <c r="AW283" s="63">
        <f t="shared" si="202"/>
        <v>-74.235791664082484</v>
      </c>
      <c r="AX283" s="61" t="str">
        <f t="shared" ca="1" si="192"/>
        <v/>
      </c>
      <c r="AY283" s="69">
        <f t="shared" ca="1" si="203"/>
        <v>9959.0024112863612</v>
      </c>
      <c r="AZ283" s="51">
        <f t="shared" si="193"/>
        <v>519.65054164857736</v>
      </c>
      <c r="BA283" s="55">
        <f t="shared" ca="1" si="194"/>
        <v>5.1834222556771233E-2</v>
      </c>
      <c r="BB283" s="55">
        <f t="shared" ca="1" si="204"/>
        <v>-2.9411505392870048</v>
      </c>
      <c r="BC283" s="64">
        <f t="shared" ca="1" si="195"/>
        <v>-48.995399962786308</v>
      </c>
      <c r="BE283" s="52" t="str">
        <f t="shared" ca="1" si="196"/>
        <v/>
      </c>
      <c r="BF283" s="52" t="str">
        <f t="shared" ca="1" si="197"/>
        <v/>
      </c>
      <c r="BG283" s="52">
        <f t="shared" ca="1" si="205"/>
        <v>13.399999999999954</v>
      </c>
      <c r="BH283" s="52" t="str">
        <f t="shared" ca="1" si="206"/>
        <v/>
      </c>
    </row>
    <row r="284" spans="19:60">
      <c r="S284" s="68">
        <f t="shared" si="207"/>
        <v>7</v>
      </c>
      <c r="T284" s="69">
        <f t="shared" si="207"/>
        <v>2</v>
      </c>
      <c r="U284" s="70">
        <f t="shared" si="198"/>
        <v>3</v>
      </c>
      <c r="V284" s="68">
        <f t="shared" si="199"/>
        <v>4</v>
      </c>
      <c r="W284" s="70">
        <f t="shared" si="199"/>
        <v>7</v>
      </c>
      <c r="X284" s="71">
        <f t="shared" si="199"/>
        <v>0.42857142857142855</v>
      </c>
      <c r="Y284" s="71">
        <f t="shared" si="199"/>
        <v>0.5</v>
      </c>
      <c r="Z284" s="69">
        <f t="shared" si="199"/>
        <v>10000</v>
      </c>
      <c r="AA284" s="69">
        <f t="shared" ca="1" si="199"/>
        <v>10025.240391701296</v>
      </c>
      <c r="AB284" s="69">
        <f t="shared" ca="1" si="200"/>
        <v>25.240391701296176</v>
      </c>
      <c r="AC284" s="69">
        <f t="shared" ca="1" si="201"/>
        <v>94.182003679935534</v>
      </c>
      <c r="AD284" s="73">
        <f t="shared" si="208"/>
        <v>13.299999999999955</v>
      </c>
      <c r="AE284" s="69">
        <f t="shared" si="209"/>
        <v>0.70000000000000007</v>
      </c>
      <c r="AF284" s="69">
        <f t="shared" si="209"/>
        <v>7.0000000000000009</v>
      </c>
      <c r="AG284" s="78">
        <f t="shared" si="209"/>
        <v>200</v>
      </c>
      <c r="AH284" s="60">
        <f t="shared" si="209"/>
        <v>50</v>
      </c>
      <c r="AI284" s="60">
        <f t="shared" si="209"/>
        <v>350.00000000000006</v>
      </c>
      <c r="AJ284" s="60">
        <f t="shared" si="209"/>
        <v>10350</v>
      </c>
      <c r="AK284" s="60">
        <f t="shared" si="209"/>
        <v>289.75960829870417</v>
      </c>
      <c r="AL284" s="60">
        <f t="shared" si="209"/>
        <v>5.7951921659740835</v>
      </c>
      <c r="AM284" s="60">
        <f t="shared" ca="1" si="209"/>
        <v>-390.9975887136394</v>
      </c>
      <c r="AN284" s="60">
        <f t="shared" ca="1" si="209"/>
        <v>-390.9975887136394</v>
      </c>
      <c r="AO284" s="60">
        <f t="shared" ca="1" si="209"/>
        <v>390.9975887136394</v>
      </c>
      <c r="AP284" s="63">
        <f t="shared" si="185"/>
        <v>35</v>
      </c>
      <c r="AQ284" s="62">
        <f t="shared" si="186"/>
        <v>1.4883603132311358</v>
      </c>
      <c r="AR284" s="62">
        <f t="shared" si="187"/>
        <v>74.418015661556794</v>
      </c>
      <c r="AS284" s="62">
        <f t="shared" si="188"/>
        <v>148.83603132311359</v>
      </c>
      <c r="AT284" s="62">
        <f t="shared" si="189"/>
        <v>-74.418015661556794</v>
      </c>
      <c r="AU284" s="62">
        <f t="shared" si="190"/>
        <v>223.25404698467037</v>
      </c>
      <c r="AV284" s="62">
        <f t="shared" si="191"/>
        <v>-297.67206264622718</v>
      </c>
      <c r="AW284" s="63">
        <f t="shared" si="202"/>
        <v>-74.418015661556808</v>
      </c>
      <c r="AX284" s="61" t="str">
        <f t="shared" ca="1" si="192"/>
        <v/>
      </c>
      <c r="AY284" s="69">
        <f t="shared" ca="1" si="203"/>
        <v>9959.0024112863612</v>
      </c>
      <c r="AZ284" s="51">
        <f t="shared" si="193"/>
        <v>520.9261096308976</v>
      </c>
      <c r="BA284" s="55">
        <f t="shared" ca="1" si="194"/>
        <v>5.1961458207237639E-2</v>
      </c>
      <c r="BB284" s="55">
        <f t="shared" ca="1" si="204"/>
        <v>-2.9483700784934808</v>
      </c>
      <c r="BC284" s="64">
        <f t="shared" ca="1" si="195"/>
        <v>-49.177623960260632</v>
      </c>
      <c r="BE284" s="52" t="str">
        <f t="shared" ca="1" si="196"/>
        <v/>
      </c>
      <c r="BF284" s="52" t="str">
        <f t="shared" ca="1" si="197"/>
        <v/>
      </c>
      <c r="BG284" s="52">
        <f t="shared" ca="1" si="205"/>
        <v>13.299999999999955</v>
      </c>
      <c r="BH284" s="52" t="str">
        <f t="shared" ca="1" si="206"/>
        <v/>
      </c>
    </row>
    <row r="285" spans="19:60">
      <c r="S285" s="68">
        <f t="shared" si="207"/>
        <v>7</v>
      </c>
      <c r="T285" s="69">
        <f t="shared" si="207"/>
        <v>2</v>
      </c>
      <c r="U285" s="70">
        <f t="shared" si="198"/>
        <v>3</v>
      </c>
      <c r="V285" s="68">
        <f t="shared" si="199"/>
        <v>4</v>
      </c>
      <c r="W285" s="70">
        <f t="shared" si="199"/>
        <v>7</v>
      </c>
      <c r="X285" s="71">
        <f t="shared" si="199"/>
        <v>0.42857142857142855</v>
      </c>
      <c r="Y285" s="71">
        <f t="shared" si="199"/>
        <v>0.5</v>
      </c>
      <c r="Z285" s="69">
        <f t="shared" si="199"/>
        <v>10000</v>
      </c>
      <c r="AA285" s="69">
        <f t="shared" ca="1" si="199"/>
        <v>10025.240391701296</v>
      </c>
      <c r="AB285" s="69">
        <f t="shared" ca="1" si="200"/>
        <v>25.240391701296176</v>
      </c>
      <c r="AC285" s="69">
        <f t="shared" ca="1" si="201"/>
        <v>94.182003679935534</v>
      </c>
      <c r="AD285" s="73">
        <f t="shared" si="208"/>
        <v>13.199999999999955</v>
      </c>
      <c r="AE285" s="69">
        <f t="shared" si="209"/>
        <v>0.70000000000000007</v>
      </c>
      <c r="AF285" s="69">
        <f t="shared" si="209"/>
        <v>7.0000000000000009</v>
      </c>
      <c r="AG285" s="78">
        <f t="shared" si="209"/>
        <v>200</v>
      </c>
      <c r="AH285" s="60">
        <f t="shared" si="209"/>
        <v>50</v>
      </c>
      <c r="AI285" s="60">
        <f t="shared" si="209"/>
        <v>350.00000000000006</v>
      </c>
      <c r="AJ285" s="60">
        <f t="shared" si="209"/>
        <v>10350</v>
      </c>
      <c r="AK285" s="60">
        <f t="shared" si="209"/>
        <v>289.75960829870417</v>
      </c>
      <c r="AL285" s="60">
        <f t="shared" si="209"/>
        <v>5.7951921659740835</v>
      </c>
      <c r="AM285" s="60">
        <f t="shared" ca="1" si="209"/>
        <v>-390.9975887136394</v>
      </c>
      <c r="AN285" s="60">
        <f t="shared" ca="1" si="209"/>
        <v>-390.9975887136394</v>
      </c>
      <c r="AO285" s="60">
        <f t="shared" ca="1" si="209"/>
        <v>390.9975887136394</v>
      </c>
      <c r="AP285" s="63">
        <f t="shared" si="185"/>
        <v>35</v>
      </c>
      <c r="AQ285" s="62">
        <f t="shared" si="186"/>
        <v>1.4920600125737959</v>
      </c>
      <c r="AR285" s="62">
        <f t="shared" si="187"/>
        <v>74.603000628689799</v>
      </c>
      <c r="AS285" s="62">
        <f t="shared" si="188"/>
        <v>149.2060012573796</v>
      </c>
      <c r="AT285" s="62">
        <f t="shared" si="189"/>
        <v>-74.603000628689799</v>
      </c>
      <c r="AU285" s="62">
        <f t="shared" si="190"/>
        <v>223.80900188606938</v>
      </c>
      <c r="AV285" s="62">
        <f t="shared" si="191"/>
        <v>-298.41200251475919</v>
      </c>
      <c r="AW285" s="63">
        <f t="shared" si="202"/>
        <v>-74.603000628689813</v>
      </c>
      <c r="AX285" s="61" t="str">
        <f t="shared" ca="1" si="192"/>
        <v/>
      </c>
      <c r="AY285" s="69">
        <f t="shared" ca="1" si="203"/>
        <v>9959.0024112863612</v>
      </c>
      <c r="AZ285" s="51">
        <f t="shared" si="193"/>
        <v>522.22100440082863</v>
      </c>
      <c r="BA285" s="55">
        <f t="shared" ca="1" si="194"/>
        <v>5.2090621670589893E-2</v>
      </c>
      <c r="BB285" s="55">
        <f t="shared" ca="1" si="204"/>
        <v>-2.9556990046576299</v>
      </c>
      <c r="BC285" s="64">
        <f t="shared" ca="1" si="195"/>
        <v>-49.362608927393637</v>
      </c>
      <c r="BE285" s="52" t="str">
        <f t="shared" ca="1" si="196"/>
        <v/>
      </c>
      <c r="BF285" s="52" t="str">
        <f t="shared" ca="1" si="197"/>
        <v/>
      </c>
      <c r="BG285" s="52">
        <f t="shared" ca="1" si="205"/>
        <v>13.199999999999955</v>
      </c>
      <c r="BH285" s="52" t="str">
        <f t="shared" ca="1" si="206"/>
        <v/>
      </c>
    </row>
    <row r="286" spans="19:60">
      <c r="S286" s="68">
        <f t="shared" si="207"/>
        <v>7</v>
      </c>
      <c r="T286" s="69">
        <f t="shared" si="207"/>
        <v>2</v>
      </c>
      <c r="U286" s="70">
        <f t="shared" si="198"/>
        <v>3</v>
      </c>
      <c r="V286" s="68">
        <f t="shared" si="199"/>
        <v>4</v>
      </c>
      <c r="W286" s="70">
        <f t="shared" si="199"/>
        <v>7</v>
      </c>
      <c r="X286" s="71">
        <f t="shared" si="199"/>
        <v>0.42857142857142855</v>
      </c>
      <c r="Y286" s="71">
        <f t="shared" si="199"/>
        <v>0.5</v>
      </c>
      <c r="Z286" s="69">
        <f t="shared" si="199"/>
        <v>10000</v>
      </c>
      <c r="AA286" s="69">
        <f t="shared" ca="1" si="199"/>
        <v>10025.240391701296</v>
      </c>
      <c r="AB286" s="69">
        <f t="shared" ca="1" si="200"/>
        <v>25.240391701296176</v>
      </c>
      <c r="AC286" s="69">
        <f t="shared" ca="1" si="201"/>
        <v>94.182003679935534</v>
      </c>
      <c r="AD286" s="73">
        <f t="shared" si="208"/>
        <v>13.099999999999955</v>
      </c>
      <c r="AE286" s="69">
        <f t="shared" si="209"/>
        <v>0.70000000000000007</v>
      </c>
      <c r="AF286" s="69">
        <f t="shared" si="209"/>
        <v>7.0000000000000009</v>
      </c>
      <c r="AG286" s="78">
        <f t="shared" si="209"/>
        <v>200</v>
      </c>
      <c r="AH286" s="60">
        <f t="shared" si="209"/>
        <v>50</v>
      </c>
      <c r="AI286" s="60">
        <f t="shared" si="209"/>
        <v>350.00000000000006</v>
      </c>
      <c r="AJ286" s="60">
        <f t="shared" si="209"/>
        <v>10350</v>
      </c>
      <c r="AK286" s="60">
        <f t="shared" si="209"/>
        <v>289.75960829870417</v>
      </c>
      <c r="AL286" s="60">
        <f t="shared" si="209"/>
        <v>5.7951921659740835</v>
      </c>
      <c r="AM286" s="60">
        <f t="shared" ca="1" si="209"/>
        <v>-390.9975887136394</v>
      </c>
      <c r="AN286" s="60">
        <f t="shared" ca="1" si="209"/>
        <v>-390.9975887136394</v>
      </c>
      <c r="AO286" s="60">
        <f t="shared" ca="1" si="209"/>
        <v>390.9975887136394</v>
      </c>
      <c r="AP286" s="63">
        <f t="shared" si="185"/>
        <v>35</v>
      </c>
      <c r="AQ286" s="62">
        <f t="shared" si="186"/>
        <v>1.495816195875886</v>
      </c>
      <c r="AR286" s="62">
        <f t="shared" si="187"/>
        <v>74.790809793794296</v>
      </c>
      <c r="AS286" s="62">
        <f t="shared" si="188"/>
        <v>149.58161958758859</v>
      </c>
      <c r="AT286" s="62">
        <f t="shared" si="189"/>
        <v>-74.790809793794296</v>
      </c>
      <c r="AU286" s="62">
        <f t="shared" si="190"/>
        <v>224.37242938138289</v>
      </c>
      <c r="AV286" s="62">
        <f t="shared" si="191"/>
        <v>-299.16323917517718</v>
      </c>
      <c r="AW286" s="63">
        <f t="shared" si="202"/>
        <v>-74.790809793794296</v>
      </c>
      <c r="AX286" s="61" t="str">
        <f t="shared" ca="1" si="192"/>
        <v/>
      </c>
      <c r="AY286" s="69">
        <f t="shared" ca="1" si="203"/>
        <v>9959.0024112863612</v>
      </c>
      <c r="AZ286" s="51">
        <f t="shared" si="193"/>
        <v>523.53566855656004</v>
      </c>
      <c r="BA286" s="55">
        <f t="shared" ca="1" si="194"/>
        <v>5.2221757095214691E-2</v>
      </c>
      <c r="BB286" s="55">
        <f t="shared" ca="1" si="204"/>
        <v>-2.9631398228242847</v>
      </c>
      <c r="BC286" s="64">
        <f t="shared" ca="1" si="195"/>
        <v>-49.55041809249812</v>
      </c>
      <c r="BE286" s="52" t="str">
        <f t="shared" ca="1" si="196"/>
        <v/>
      </c>
      <c r="BF286" s="52" t="str">
        <f t="shared" ca="1" si="197"/>
        <v/>
      </c>
      <c r="BG286" s="52">
        <f t="shared" ca="1" si="205"/>
        <v>13.099999999999955</v>
      </c>
      <c r="BH286" s="52" t="str">
        <f t="shared" ca="1" si="206"/>
        <v/>
      </c>
    </row>
    <row r="287" spans="19:60">
      <c r="S287" s="68">
        <f t="shared" si="207"/>
        <v>7</v>
      </c>
      <c r="T287" s="69">
        <f t="shared" si="207"/>
        <v>2</v>
      </c>
      <c r="U287" s="70">
        <f t="shared" si="198"/>
        <v>3</v>
      </c>
      <c r="V287" s="68">
        <f t="shared" si="199"/>
        <v>4</v>
      </c>
      <c r="W287" s="70">
        <f t="shared" si="199"/>
        <v>7</v>
      </c>
      <c r="X287" s="71">
        <f t="shared" si="199"/>
        <v>0.42857142857142855</v>
      </c>
      <c r="Y287" s="71">
        <f t="shared" si="199"/>
        <v>0.5</v>
      </c>
      <c r="Z287" s="69">
        <f t="shared" si="199"/>
        <v>10000</v>
      </c>
      <c r="AA287" s="69">
        <f t="shared" ca="1" si="199"/>
        <v>10025.240391701296</v>
      </c>
      <c r="AB287" s="69">
        <f t="shared" ca="1" si="200"/>
        <v>25.240391701296176</v>
      </c>
      <c r="AC287" s="69">
        <f t="shared" ca="1" si="201"/>
        <v>94.182003679935534</v>
      </c>
      <c r="AD287" s="73">
        <f t="shared" si="208"/>
        <v>12.999999999999956</v>
      </c>
      <c r="AE287" s="69">
        <f t="shared" si="209"/>
        <v>0.70000000000000007</v>
      </c>
      <c r="AF287" s="69">
        <f t="shared" si="209"/>
        <v>7.0000000000000009</v>
      </c>
      <c r="AG287" s="78">
        <f t="shared" si="209"/>
        <v>200</v>
      </c>
      <c r="AH287" s="60">
        <f t="shared" si="209"/>
        <v>50</v>
      </c>
      <c r="AI287" s="60">
        <f t="shared" si="209"/>
        <v>350.00000000000006</v>
      </c>
      <c r="AJ287" s="60">
        <f t="shared" si="209"/>
        <v>10350</v>
      </c>
      <c r="AK287" s="60">
        <f t="shared" si="209"/>
        <v>289.75960829870417</v>
      </c>
      <c r="AL287" s="60">
        <f t="shared" si="209"/>
        <v>5.7951921659740835</v>
      </c>
      <c r="AM287" s="60">
        <f t="shared" ca="1" si="209"/>
        <v>-390.9975887136394</v>
      </c>
      <c r="AN287" s="60">
        <f t="shared" ca="1" si="209"/>
        <v>-390.9975887136394</v>
      </c>
      <c r="AO287" s="60">
        <f t="shared" ca="1" si="209"/>
        <v>390.9975887136394</v>
      </c>
      <c r="AP287" s="63">
        <f t="shared" si="185"/>
        <v>35</v>
      </c>
      <c r="AQ287" s="62">
        <f t="shared" si="186"/>
        <v>1.4996301666133927</v>
      </c>
      <c r="AR287" s="62">
        <f t="shared" si="187"/>
        <v>74.981508330669627</v>
      </c>
      <c r="AS287" s="62">
        <f t="shared" si="188"/>
        <v>149.96301666133925</v>
      </c>
      <c r="AT287" s="62">
        <f t="shared" si="189"/>
        <v>-74.981508330669627</v>
      </c>
      <c r="AU287" s="62">
        <f t="shared" si="190"/>
        <v>224.94452499200889</v>
      </c>
      <c r="AV287" s="62">
        <f t="shared" si="191"/>
        <v>-299.92603332267851</v>
      </c>
      <c r="AW287" s="63">
        <f t="shared" si="202"/>
        <v>-74.981508330669612</v>
      </c>
      <c r="AX287" s="61" t="str">
        <f t="shared" ca="1" si="192"/>
        <v/>
      </c>
      <c r="AY287" s="69">
        <f t="shared" ca="1" si="203"/>
        <v>9959.0024112863612</v>
      </c>
      <c r="AZ287" s="51">
        <f t="shared" si="193"/>
        <v>524.8705583146874</v>
      </c>
      <c r="BA287" s="55">
        <f t="shared" ca="1" si="194"/>
        <v>5.235490998791064E-2</v>
      </c>
      <c r="BB287" s="55">
        <f t="shared" ca="1" si="204"/>
        <v>-2.9706951151165799</v>
      </c>
      <c r="BC287" s="64">
        <f t="shared" ca="1" si="195"/>
        <v>-49.741116629373437</v>
      </c>
      <c r="BE287" s="52" t="str">
        <f t="shared" ca="1" si="196"/>
        <v/>
      </c>
      <c r="BF287" s="52" t="str">
        <f t="shared" ca="1" si="197"/>
        <v/>
      </c>
      <c r="BG287" s="52">
        <f t="shared" ca="1" si="205"/>
        <v>12.999999999999956</v>
      </c>
      <c r="BH287" s="52" t="str">
        <f t="shared" ca="1" si="206"/>
        <v/>
      </c>
    </row>
    <row r="288" spans="19:60">
      <c r="S288" s="68">
        <f t="shared" si="207"/>
        <v>7</v>
      </c>
      <c r="T288" s="69">
        <f t="shared" si="207"/>
        <v>2</v>
      </c>
      <c r="U288" s="70">
        <f t="shared" si="198"/>
        <v>3</v>
      </c>
      <c r="V288" s="68">
        <f t="shared" si="199"/>
        <v>4</v>
      </c>
      <c r="W288" s="70">
        <f t="shared" si="199"/>
        <v>7</v>
      </c>
      <c r="X288" s="71">
        <f t="shared" si="199"/>
        <v>0.42857142857142855</v>
      </c>
      <c r="Y288" s="71">
        <f t="shared" si="199"/>
        <v>0.5</v>
      </c>
      <c r="Z288" s="69">
        <f t="shared" si="199"/>
        <v>10000</v>
      </c>
      <c r="AA288" s="69">
        <f t="shared" ca="1" si="199"/>
        <v>10025.240391701296</v>
      </c>
      <c r="AB288" s="69">
        <f t="shared" ca="1" si="200"/>
        <v>25.240391701296176</v>
      </c>
      <c r="AC288" s="69">
        <f t="shared" ca="1" si="201"/>
        <v>94.182003679935534</v>
      </c>
      <c r="AD288" s="73">
        <f t="shared" si="208"/>
        <v>12.899999999999956</v>
      </c>
      <c r="AE288" s="69">
        <f t="shared" si="209"/>
        <v>0.70000000000000007</v>
      </c>
      <c r="AF288" s="69">
        <f t="shared" si="209"/>
        <v>7.0000000000000009</v>
      </c>
      <c r="AG288" s="78">
        <f t="shared" si="209"/>
        <v>200</v>
      </c>
      <c r="AH288" s="60">
        <f t="shared" si="209"/>
        <v>50</v>
      </c>
      <c r="AI288" s="60">
        <f t="shared" si="209"/>
        <v>350.00000000000006</v>
      </c>
      <c r="AJ288" s="60">
        <f t="shared" si="209"/>
        <v>10350</v>
      </c>
      <c r="AK288" s="60">
        <f t="shared" si="209"/>
        <v>289.75960829870417</v>
      </c>
      <c r="AL288" s="60">
        <f t="shared" si="209"/>
        <v>5.7951921659740835</v>
      </c>
      <c r="AM288" s="60">
        <f t="shared" ca="1" si="209"/>
        <v>-390.9975887136394</v>
      </c>
      <c r="AN288" s="60">
        <f t="shared" ca="1" si="209"/>
        <v>-390.9975887136394</v>
      </c>
      <c r="AO288" s="60">
        <f t="shared" ca="1" si="209"/>
        <v>390.9975887136394</v>
      </c>
      <c r="AP288" s="63">
        <f t="shared" si="185"/>
        <v>35</v>
      </c>
      <c r="AQ288" s="62">
        <f t="shared" si="186"/>
        <v>1.5035032686801633</v>
      </c>
      <c r="AR288" s="62">
        <f t="shared" si="187"/>
        <v>75.175163434008169</v>
      </c>
      <c r="AS288" s="62">
        <f t="shared" si="188"/>
        <v>150.35032686801634</v>
      </c>
      <c r="AT288" s="62">
        <f t="shared" si="189"/>
        <v>-75.175163434008169</v>
      </c>
      <c r="AU288" s="62">
        <f t="shared" si="190"/>
        <v>225.52549030202451</v>
      </c>
      <c r="AV288" s="62">
        <f t="shared" si="191"/>
        <v>-300.70065373603268</v>
      </c>
      <c r="AW288" s="63">
        <f t="shared" si="202"/>
        <v>-75.175163434008169</v>
      </c>
      <c r="AX288" s="61" t="str">
        <f t="shared" ca="1" si="192"/>
        <v/>
      </c>
      <c r="AY288" s="69">
        <f t="shared" ca="1" si="203"/>
        <v>9959.0024112863612</v>
      </c>
      <c r="AZ288" s="51">
        <f t="shared" si="193"/>
        <v>526.22614403805721</v>
      </c>
      <c r="BA288" s="55">
        <f t="shared" ca="1" si="194"/>
        <v>5.2490127266539885E-2</v>
      </c>
      <c r="BB288" s="55">
        <f t="shared" ca="1" si="204"/>
        <v>-2.9783675437234867</v>
      </c>
      <c r="BC288" s="64">
        <f t="shared" ca="1" si="195"/>
        <v>-49.934771732711994</v>
      </c>
      <c r="BE288" s="52" t="str">
        <f t="shared" ca="1" si="196"/>
        <v/>
      </c>
      <c r="BF288" s="52" t="str">
        <f t="shared" ca="1" si="197"/>
        <v/>
      </c>
      <c r="BG288" s="52">
        <f t="shared" ca="1" si="205"/>
        <v>12.899999999999956</v>
      </c>
      <c r="BH288" s="52" t="str">
        <f t="shared" ca="1" si="206"/>
        <v/>
      </c>
    </row>
    <row r="289" spans="19:60">
      <c r="S289" s="68">
        <f t="shared" si="207"/>
        <v>7</v>
      </c>
      <c r="T289" s="69">
        <f t="shared" si="207"/>
        <v>2</v>
      </c>
      <c r="U289" s="70">
        <f t="shared" si="198"/>
        <v>3</v>
      </c>
      <c r="V289" s="68">
        <f t="shared" si="199"/>
        <v>4</v>
      </c>
      <c r="W289" s="70">
        <f t="shared" si="199"/>
        <v>7</v>
      </c>
      <c r="X289" s="71">
        <f t="shared" si="199"/>
        <v>0.42857142857142855</v>
      </c>
      <c r="Y289" s="71">
        <f t="shared" si="199"/>
        <v>0.5</v>
      </c>
      <c r="Z289" s="69">
        <f t="shared" si="199"/>
        <v>10000</v>
      </c>
      <c r="AA289" s="69">
        <f t="shared" ca="1" si="199"/>
        <v>10025.240391701296</v>
      </c>
      <c r="AB289" s="69">
        <f t="shared" ca="1" si="200"/>
        <v>25.240391701296176</v>
      </c>
      <c r="AC289" s="69">
        <f t="shared" ca="1" si="201"/>
        <v>94.182003679935534</v>
      </c>
      <c r="AD289" s="73">
        <f t="shared" si="208"/>
        <v>12.799999999999956</v>
      </c>
      <c r="AE289" s="69">
        <f t="shared" si="209"/>
        <v>0.70000000000000007</v>
      </c>
      <c r="AF289" s="69">
        <f t="shared" si="209"/>
        <v>7.0000000000000009</v>
      </c>
      <c r="AG289" s="78">
        <f t="shared" si="209"/>
        <v>200</v>
      </c>
      <c r="AH289" s="60">
        <f t="shared" si="209"/>
        <v>50</v>
      </c>
      <c r="AI289" s="60">
        <f t="shared" si="209"/>
        <v>350.00000000000006</v>
      </c>
      <c r="AJ289" s="60">
        <f t="shared" si="209"/>
        <v>10350</v>
      </c>
      <c r="AK289" s="60">
        <f t="shared" si="209"/>
        <v>289.75960829870417</v>
      </c>
      <c r="AL289" s="60">
        <f t="shared" si="209"/>
        <v>5.7951921659740835</v>
      </c>
      <c r="AM289" s="60">
        <f t="shared" ca="1" si="209"/>
        <v>-390.9975887136394</v>
      </c>
      <c r="AN289" s="60">
        <f t="shared" ca="1" si="209"/>
        <v>-390.9975887136394</v>
      </c>
      <c r="AO289" s="60">
        <f t="shared" ca="1" si="209"/>
        <v>390.9975887136394</v>
      </c>
      <c r="AP289" s="63">
        <f t="shared" si="185"/>
        <v>35</v>
      </c>
      <c r="AQ289" s="62">
        <f t="shared" si="186"/>
        <v>1.507436887966727</v>
      </c>
      <c r="AR289" s="62">
        <f t="shared" si="187"/>
        <v>75.37184439833635</v>
      </c>
      <c r="AS289" s="62">
        <f t="shared" si="188"/>
        <v>150.7436887966727</v>
      </c>
      <c r="AT289" s="62">
        <f t="shared" si="189"/>
        <v>-75.37184439833635</v>
      </c>
      <c r="AU289" s="62">
        <f t="shared" si="190"/>
        <v>226.11553319500905</v>
      </c>
      <c r="AV289" s="62">
        <f t="shared" si="191"/>
        <v>-301.4873775933454</v>
      </c>
      <c r="AW289" s="63">
        <f t="shared" si="202"/>
        <v>-75.37184439833635</v>
      </c>
      <c r="AX289" s="61" t="str">
        <f t="shared" ca="1" si="192"/>
        <v/>
      </c>
      <c r="AY289" s="69">
        <f t="shared" ca="1" si="203"/>
        <v>9959.0024112863612</v>
      </c>
      <c r="AZ289" s="51">
        <f t="shared" si="193"/>
        <v>527.60291078835439</v>
      </c>
      <c r="BA289" s="55">
        <f t="shared" ca="1" si="194"/>
        <v>5.2627457315147681E-2</v>
      </c>
      <c r="BB289" s="55">
        <f t="shared" ca="1" si="204"/>
        <v>-2.9861598540273748</v>
      </c>
      <c r="BC289" s="64">
        <f t="shared" ca="1" si="195"/>
        <v>-50.131452697040174</v>
      </c>
      <c r="BE289" s="52" t="str">
        <f t="shared" ca="1" si="196"/>
        <v/>
      </c>
      <c r="BF289" s="52" t="str">
        <f t="shared" ca="1" si="197"/>
        <v/>
      </c>
      <c r="BG289" s="52">
        <f t="shared" ca="1" si="205"/>
        <v>12.799999999999956</v>
      </c>
      <c r="BH289" s="52" t="str">
        <f t="shared" ca="1" si="206"/>
        <v/>
      </c>
    </row>
    <row r="290" spans="19:60">
      <c r="S290" s="68">
        <f t="shared" si="207"/>
        <v>7</v>
      </c>
      <c r="T290" s="69">
        <f t="shared" si="207"/>
        <v>2</v>
      </c>
      <c r="U290" s="70">
        <f t="shared" si="198"/>
        <v>3</v>
      </c>
      <c r="V290" s="68">
        <f t="shared" si="199"/>
        <v>4</v>
      </c>
      <c r="W290" s="70">
        <f t="shared" si="199"/>
        <v>7</v>
      </c>
      <c r="X290" s="71">
        <f t="shared" si="199"/>
        <v>0.42857142857142855</v>
      </c>
      <c r="Y290" s="71">
        <f t="shared" si="199"/>
        <v>0.5</v>
      </c>
      <c r="Z290" s="69">
        <f t="shared" si="199"/>
        <v>10000</v>
      </c>
      <c r="AA290" s="69">
        <f t="shared" ca="1" si="199"/>
        <v>10025.240391701296</v>
      </c>
      <c r="AB290" s="69">
        <f t="shared" ca="1" si="200"/>
        <v>25.240391701296176</v>
      </c>
      <c r="AC290" s="69">
        <f t="shared" ca="1" si="201"/>
        <v>94.182003679935534</v>
      </c>
      <c r="AD290" s="73">
        <f t="shared" si="208"/>
        <v>12.699999999999957</v>
      </c>
      <c r="AE290" s="69">
        <f t="shared" si="209"/>
        <v>0.70000000000000007</v>
      </c>
      <c r="AF290" s="69">
        <f t="shared" si="209"/>
        <v>7.0000000000000009</v>
      </c>
      <c r="AG290" s="78">
        <f t="shared" si="209"/>
        <v>200</v>
      </c>
      <c r="AH290" s="60">
        <f t="shared" si="209"/>
        <v>50</v>
      </c>
      <c r="AI290" s="60">
        <f t="shared" si="209"/>
        <v>350.00000000000006</v>
      </c>
      <c r="AJ290" s="60">
        <f t="shared" si="209"/>
        <v>10350</v>
      </c>
      <c r="AK290" s="60">
        <f t="shared" si="209"/>
        <v>289.75960829870417</v>
      </c>
      <c r="AL290" s="60">
        <f t="shared" si="209"/>
        <v>5.7951921659740835</v>
      </c>
      <c r="AM290" s="60">
        <f t="shared" ca="1" si="209"/>
        <v>-390.9975887136394</v>
      </c>
      <c r="AN290" s="60">
        <f t="shared" ca="1" si="209"/>
        <v>-390.9975887136394</v>
      </c>
      <c r="AO290" s="60">
        <f t="shared" ca="1" si="209"/>
        <v>390.9975887136394</v>
      </c>
      <c r="AP290" s="63">
        <f t="shared" si="185"/>
        <v>35</v>
      </c>
      <c r="AQ290" s="62">
        <f t="shared" si="186"/>
        <v>1.511432454013709</v>
      </c>
      <c r="AR290" s="62">
        <f t="shared" si="187"/>
        <v>75.571622700685452</v>
      </c>
      <c r="AS290" s="62">
        <f t="shared" si="188"/>
        <v>151.1432454013709</v>
      </c>
      <c r="AT290" s="62">
        <f t="shared" si="189"/>
        <v>-75.571622700685452</v>
      </c>
      <c r="AU290" s="62">
        <f t="shared" si="190"/>
        <v>226.71486810205636</v>
      </c>
      <c r="AV290" s="62">
        <f t="shared" si="191"/>
        <v>-302.28649080274181</v>
      </c>
      <c r="AW290" s="63">
        <f t="shared" si="202"/>
        <v>-75.571622700685452</v>
      </c>
      <c r="AX290" s="61" t="str">
        <f t="shared" ca="1" si="192"/>
        <v/>
      </c>
      <c r="AY290" s="69">
        <f t="shared" ca="1" si="203"/>
        <v>9959.0024112863612</v>
      </c>
      <c r="AZ290" s="51">
        <f t="shared" si="193"/>
        <v>529.00135890479817</v>
      </c>
      <c r="BA290" s="55">
        <f t="shared" ca="1" si="194"/>
        <v>5.2766950041686328E-2</v>
      </c>
      <c r="BB290" s="55">
        <f t="shared" ca="1" si="204"/>
        <v>-2.9940748778793558</v>
      </c>
      <c r="BC290" s="64">
        <f t="shared" ca="1" si="195"/>
        <v>-50.331230999389277</v>
      </c>
      <c r="BE290" s="52" t="str">
        <f t="shared" ca="1" si="196"/>
        <v/>
      </c>
      <c r="BF290" s="52" t="str">
        <f t="shared" ca="1" si="197"/>
        <v/>
      </c>
      <c r="BG290" s="52">
        <f t="shared" ca="1" si="205"/>
        <v>12.699999999999957</v>
      </c>
      <c r="BH290" s="52" t="str">
        <f t="shared" ca="1" si="206"/>
        <v/>
      </c>
    </row>
    <row r="291" spans="19:60">
      <c r="S291" s="68">
        <f t="shared" si="207"/>
        <v>7</v>
      </c>
      <c r="T291" s="69">
        <f t="shared" si="207"/>
        <v>2</v>
      </c>
      <c r="U291" s="70">
        <f t="shared" si="198"/>
        <v>3</v>
      </c>
      <c r="V291" s="68">
        <f t="shared" si="199"/>
        <v>4</v>
      </c>
      <c r="W291" s="70">
        <f t="shared" si="199"/>
        <v>7</v>
      </c>
      <c r="X291" s="71">
        <f t="shared" si="199"/>
        <v>0.42857142857142855</v>
      </c>
      <c r="Y291" s="71">
        <f t="shared" si="199"/>
        <v>0.5</v>
      </c>
      <c r="Z291" s="69">
        <f t="shared" si="199"/>
        <v>10000</v>
      </c>
      <c r="AA291" s="69">
        <f t="shared" ca="1" si="199"/>
        <v>10025.240391701296</v>
      </c>
      <c r="AB291" s="69">
        <f t="shared" ca="1" si="200"/>
        <v>25.240391701296176</v>
      </c>
      <c r="AC291" s="69">
        <f t="shared" ca="1" si="201"/>
        <v>94.182003679935534</v>
      </c>
      <c r="AD291" s="73">
        <f t="shared" si="208"/>
        <v>12.599999999999957</v>
      </c>
      <c r="AE291" s="69">
        <f t="shared" si="209"/>
        <v>0.70000000000000007</v>
      </c>
      <c r="AF291" s="69">
        <f t="shared" si="209"/>
        <v>7.0000000000000009</v>
      </c>
      <c r="AG291" s="78">
        <f t="shared" si="209"/>
        <v>200</v>
      </c>
      <c r="AH291" s="60">
        <f t="shared" si="209"/>
        <v>50</v>
      </c>
      <c r="AI291" s="60">
        <f t="shared" si="209"/>
        <v>350.00000000000006</v>
      </c>
      <c r="AJ291" s="60">
        <f t="shared" si="209"/>
        <v>10350</v>
      </c>
      <c r="AK291" s="60">
        <f t="shared" si="209"/>
        <v>289.75960829870417</v>
      </c>
      <c r="AL291" s="60">
        <f t="shared" si="209"/>
        <v>5.7951921659740835</v>
      </c>
      <c r="AM291" s="60">
        <f t="shared" ca="1" si="209"/>
        <v>-390.9975887136394</v>
      </c>
      <c r="AN291" s="60">
        <f t="shared" ca="1" si="209"/>
        <v>-390.9975887136394</v>
      </c>
      <c r="AO291" s="60">
        <f t="shared" ca="1" si="209"/>
        <v>390.9975887136394</v>
      </c>
      <c r="AP291" s="63">
        <f t="shared" si="185"/>
        <v>35</v>
      </c>
      <c r="AQ291" s="62">
        <f t="shared" si="186"/>
        <v>1.5154914417439767</v>
      </c>
      <c r="AR291" s="62">
        <f t="shared" si="187"/>
        <v>75.774572087198834</v>
      </c>
      <c r="AS291" s="62">
        <f t="shared" si="188"/>
        <v>151.54914417439767</v>
      </c>
      <c r="AT291" s="62">
        <f t="shared" si="189"/>
        <v>-75.774572087198834</v>
      </c>
      <c r="AU291" s="62">
        <f t="shared" si="190"/>
        <v>227.3237162615965</v>
      </c>
      <c r="AV291" s="62">
        <f t="shared" si="191"/>
        <v>-303.09828834879534</v>
      </c>
      <c r="AW291" s="63">
        <f t="shared" si="202"/>
        <v>-75.774572087198834</v>
      </c>
      <c r="AX291" s="61" t="str">
        <f t="shared" ca="1" si="192"/>
        <v/>
      </c>
      <c r="AY291" s="69">
        <f t="shared" ca="1" si="203"/>
        <v>9959.0024112863612</v>
      </c>
      <c r="AZ291" s="51">
        <f t="shared" si="193"/>
        <v>530.42200461039181</v>
      </c>
      <c r="BA291" s="55">
        <f t="shared" ca="1" si="194"/>
        <v>5.2908656938487487E-2</v>
      </c>
      <c r="BB291" s="55">
        <f t="shared" ca="1" si="204"/>
        <v>-3.002115537030575</v>
      </c>
      <c r="BC291" s="64">
        <f t="shared" ca="1" si="195"/>
        <v>-50.534180385902658</v>
      </c>
      <c r="BE291" s="52" t="str">
        <f t="shared" ca="1" si="196"/>
        <v/>
      </c>
      <c r="BF291" s="52" t="str">
        <f t="shared" ca="1" si="197"/>
        <v/>
      </c>
      <c r="BG291" s="52">
        <f t="shared" ca="1" si="205"/>
        <v>12.599999999999957</v>
      </c>
      <c r="BH291" s="52" t="str">
        <f t="shared" ca="1" si="206"/>
        <v/>
      </c>
    </row>
    <row r="292" spans="19:60">
      <c r="S292" s="68">
        <f t="shared" si="207"/>
        <v>7</v>
      </c>
      <c r="T292" s="69">
        <f t="shared" si="207"/>
        <v>2</v>
      </c>
      <c r="U292" s="70">
        <f t="shared" si="198"/>
        <v>3</v>
      </c>
      <c r="V292" s="68">
        <f t="shared" si="199"/>
        <v>4</v>
      </c>
      <c r="W292" s="70">
        <f t="shared" si="199"/>
        <v>7</v>
      </c>
      <c r="X292" s="71">
        <f t="shared" si="199"/>
        <v>0.42857142857142855</v>
      </c>
      <c r="Y292" s="71">
        <f t="shared" si="199"/>
        <v>0.5</v>
      </c>
      <c r="Z292" s="69">
        <f t="shared" si="199"/>
        <v>10000</v>
      </c>
      <c r="AA292" s="69">
        <f t="shared" ca="1" si="199"/>
        <v>10025.240391701296</v>
      </c>
      <c r="AB292" s="69">
        <f t="shared" ca="1" si="200"/>
        <v>25.240391701296176</v>
      </c>
      <c r="AC292" s="69">
        <f t="shared" ca="1" si="201"/>
        <v>94.182003679935534</v>
      </c>
      <c r="AD292" s="73">
        <f t="shared" si="208"/>
        <v>12.499999999999957</v>
      </c>
      <c r="AE292" s="69">
        <f t="shared" si="209"/>
        <v>0.70000000000000007</v>
      </c>
      <c r="AF292" s="69">
        <f t="shared" si="209"/>
        <v>7.0000000000000009</v>
      </c>
      <c r="AG292" s="78">
        <f t="shared" si="209"/>
        <v>200</v>
      </c>
      <c r="AH292" s="60">
        <f t="shared" si="209"/>
        <v>50</v>
      </c>
      <c r="AI292" s="60">
        <f t="shared" si="209"/>
        <v>350.00000000000006</v>
      </c>
      <c r="AJ292" s="60">
        <f t="shared" si="209"/>
        <v>10350</v>
      </c>
      <c r="AK292" s="60">
        <f t="shared" si="209"/>
        <v>289.75960829870417</v>
      </c>
      <c r="AL292" s="60">
        <f t="shared" si="209"/>
        <v>5.7951921659740835</v>
      </c>
      <c r="AM292" s="60">
        <f t="shared" ca="1" si="209"/>
        <v>-390.9975887136394</v>
      </c>
      <c r="AN292" s="60">
        <f t="shared" ca="1" si="209"/>
        <v>-390.9975887136394</v>
      </c>
      <c r="AO292" s="60">
        <f t="shared" ca="1" si="209"/>
        <v>390.9975887136394</v>
      </c>
      <c r="AP292" s="63">
        <f t="shared" si="185"/>
        <v>35</v>
      </c>
      <c r="AQ292" s="62">
        <f t="shared" si="186"/>
        <v>1.5196153732779285</v>
      </c>
      <c r="AR292" s="62">
        <f t="shared" si="187"/>
        <v>75.980768663896427</v>
      </c>
      <c r="AS292" s="62">
        <f t="shared" si="188"/>
        <v>151.96153732779285</v>
      </c>
      <c r="AT292" s="62">
        <f t="shared" si="189"/>
        <v>-75.980768663896427</v>
      </c>
      <c r="AU292" s="62">
        <f t="shared" si="190"/>
        <v>227.9423059916893</v>
      </c>
      <c r="AV292" s="62">
        <f t="shared" si="191"/>
        <v>-303.92307465558571</v>
      </c>
      <c r="AW292" s="63">
        <f t="shared" si="202"/>
        <v>-75.980768663896413</v>
      </c>
      <c r="AX292" s="61" t="str">
        <f t="shared" ca="1" si="192"/>
        <v/>
      </c>
      <c r="AY292" s="69">
        <f t="shared" ca="1" si="203"/>
        <v>9959.0024112863612</v>
      </c>
      <c r="AZ292" s="51">
        <f t="shared" si="193"/>
        <v>531.86538064727495</v>
      </c>
      <c r="BA292" s="55">
        <f t="shared" ca="1" si="194"/>
        <v>5.305263114563747E-2</v>
      </c>
      <c r="BB292" s="55">
        <f t="shared" ca="1" si="204"/>
        <v>-3.0102848467282128</v>
      </c>
      <c r="BC292" s="64">
        <f t="shared" ca="1" si="195"/>
        <v>-50.740376962600237</v>
      </c>
      <c r="BE292" s="52" t="str">
        <f t="shared" ca="1" si="196"/>
        <v/>
      </c>
      <c r="BF292" s="52" t="str">
        <f t="shared" ca="1" si="197"/>
        <v/>
      </c>
      <c r="BG292" s="52">
        <f t="shared" ca="1" si="205"/>
        <v>12.499999999999957</v>
      </c>
      <c r="BH292" s="52" t="str">
        <f t="shared" ca="1" si="206"/>
        <v/>
      </c>
    </row>
    <row r="293" spans="19:60">
      <c r="S293" s="68">
        <f t="shared" si="207"/>
        <v>7</v>
      </c>
      <c r="T293" s="69">
        <f t="shared" si="207"/>
        <v>2</v>
      </c>
      <c r="U293" s="70">
        <f t="shared" si="198"/>
        <v>3</v>
      </c>
      <c r="V293" s="68">
        <f t="shared" si="199"/>
        <v>4</v>
      </c>
      <c r="W293" s="70">
        <f t="shared" si="199"/>
        <v>7</v>
      </c>
      <c r="X293" s="71">
        <f t="shared" si="199"/>
        <v>0.42857142857142855</v>
      </c>
      <c r="Y293" s="71">
        <f t="shared" si="199"/>
        <v>0.5</v>
      </c>
      <c r="Z293" s="69">
        <f t="shared" si="199"/>
        <v>10000</v>
      </c>
      <c r="AA293" s="69">
        <f t="shared" ca="1" si="199"/>
        <v>10025.240391701296</v>
      </c>
      <c r="AB293" s="69">
        <f t="shared" ca="1" si="200"/>
        <v>25.240391701296176</v>
      </c>
      <c r="AC293" s="69">
        <f t="shared" ca="1" si="201"/>
        <v>94.182003679935534</v>
      </c>
      <c r="AD293" s="73">
        <f t="shared" si="208"/>
        <v>12.399999999999958</v>
      </c>
      <c r="AE293" s="69">
        <f t="shared" si="209"/>
        <v>0.70000000000000007</v>
      </c>
      <c r="AF293" s="69">
        <f t="shared" si="209"/>
        <v>7.0000000000000009</v>
      </c>
      <c r="AG293" s="78">
        <f t="shared" si="209"/>
        <v>200</v>
      </c>
      <c r="AH293" s="60">
        <f t="shared" si="209"/>
        <v>50</v>
      </c>
      <c r="AI293" s="60">
        <f t="shared" si="209"/>
        <v>350.00000000000006</v>
      </c>
      <c r="AJ293" s="60">
        <f t="shared" si="209"/>
        <v>10350</v>
      </c>
      <c r="AK293" s="60">
        <f t="shared" si="209"/>
        <v>289.75960829870417</v>
      </c>
      <c r="AL293" s="60">
        <f t="shared" si="209"/>
        <v>5.7951921659740835</v>
      </c>
      <c r="AM293" s="60">
        <f t="shared" ca="1" si="209"/>
        <v>-390.9975887136394</v>
      </c>
      <c r="AN293" s="60">
        <f t="shared" ca="1" si="209"/>
        <v>-390.9975887136394</v>
      </c>
      <c r="AO293" s="60">
        <f t="shared" ca="1" si="209"/>
        <v>390.9975887136394</v>
      </c>
      <c r="AP293" s="63">
        <f t="shared" si="185"/>
        <v>35</v>
      </c>
      <c r="AQ293" s="62">
        <f t="shared" si="186"/>
        <v>1.5238058198366216</v>
      </c>
      <c r="AR293" s="62">
        <f t="shared" si="187"/>
        <v>76.190290991831077</v>
      </c>
      <c r="AS293" s="62">
        <f t="shared" si="188"/>
        <v>152.38058198366215</v>
      </c>
      <c r="AT293" s="62">
        <f t="shared" si="189"/>
        <v>-76.190290991831077</v>
      </c>
      <c r="AU293" s="62">
        <f t="shared" si="190"/>
        <v>228.57087297549322</v>
      </c>
      <c r="AV293" s="62">
        <f t="shared" si="191"/>
        <v>-304.76116396732431</v>
      </c>
      <c r="AW293" s="63">
        <f t="shared" si="202"/>
        <v>-76.190290991831091</v>
      </c>
      <c r="AX293" s="61" t="str">
        <f t="shared" ca="1" si="192"/>
        <v/>
      </c>
      <c r="AY293" s="69">
        <f t="shared" ca="1" si="203"/>
        <v>9959.0024112863612</v>
      </c>
      <c r="AZ293" s="51">
        <f t="shared" si="193"/>
        <v>533.33203694281758</v>
      </c>
      <c r="BA293" s="55">
        <f t="shared" ca="1" si="194"/>
        <v>5.3198927517418906E-2</v>
      </c>
      <c r="BB293" s="55">
        <f t="shared" ca="1" si="204"/>
        <v>-3.0185859194854916</v>
      </c>
      <c r="BC293" s="64">
        <f t="shared" ca="1" si="195"/>
        <v>-50.949899290534916</v>
      </c>
      <c r="BE293" s="52" t="str">
        <f t="shared" ca="1" si="196"/>
        <v/>
      </c>
      <c r="BF293" s="52" t="str">
        <f t="shared" ca="1" si="197"/>
        <v/>
      </c>
      <c r="BG293" s="52">
        <f t="shared" ca="1" si="205"/>
        <v>12.399999999999958</v>
      </c>
      <c r="BH293" s="52" t="str">
        <f t="shared" ca="1" si="206"/>
        <v/>
      </c>
    </row>
    <row r="294" spans="19:60">
      <c r="S294" s="68">
        <f t="shared" si="207"/>
        <v>7</v>
      </c>
      <c r="T294" s="69">
        <f t="shared" si="207"/>
        <v>2</v>
      </c>
      <c r="U294" s="70">
        <f t="shared" si="198"/>
        <v>3</v>
      </c>
      <c r="V294" s="68">
        <f t="shared" si="199"/>
        <v>4</v>
      </c>
      <c r="W294" s="70">
        <f t="shared" si="199"/>
        <v>7</v>
      </c>
      <c r="X294" s="71">
        <f t="shared" si="199"/>
        <v>0.42857142857142855</v>
      </c>
      <c r="Y294" s="71">
        <f t="shared" si="199"/>
        <v>0.5</v>
      </c>
      <c r="Z294" s="69">
        <f t="shared" si="199"/>
        <v>10000</v>
      </c>
      <c r="AA294" s="69">
        <f t="shared" ca="1" si="199"/>
        <v>10025.240391701296</v>
      </c>
      <c r="AB294" s="69">
        <f t="shared" ca="1" si="200"/>
        <v>25.240391701296176</v>
      </c>
      <c r="AC294" s="69">
        <f t="shared" ca="1" si="201"/>
        <v>94.182003679935534</v>
      </c>
      <c r="AD294" s="73">
        <f t="shared" si="208"/>
        <v>12.299999999999958</v>
      </c>
      <c r="AE294" s="69">
        <f t="shared" si="209"/>
        <v>0.70000000000000007</v>
      </c>
      <c r="AF294" s="69">
        <f t="shared" si="209"/>
        <v>7.0000000000000009</v>
      </c>
      <c r="AG294" s="78">
        <f t="shared" si="209"/>
        <v>200</v>
      </c>
      <c r="AH294" s="60">
        <f t="shared" si="209"/>
        <v>50</v>
      </c>
      <c r="AI294" s="60">
        <f t="shared" si="209"/>
        <v>350.00000000000006</v>
      </c>
      <c r="AJ294" s="60">
        <f t="shared" si="209"/>
        <v>10350</v>
      </c>
      <c r="AK294" s="60">
        <f t="shared" si="209"/>
        <v>289.75960829870417</v>
      </c>
      <c r="AL294" s="60">
        <f t="shared" si="209"/>
        <v>5.7951921659740835</v>
      </c>
      <c r="AM294" s="60">
        <f t="shared" ca="1" si="209"/>
        <v>-390.9975887136394</v>
      </c>
      <c r="AN294" s="60">
        <f t="shared" ca="1" si="209"/>
        <v>-390.9975887136394</v>
      </c>
      <c r="AO294" s="60">
        <f t="shared" ca="1" si="209"/>
        <v>390.9975887136394</v>
      </c>
      <c r="AP294" s="63">
        <f t="shared" si="185"/>
        <v>35</v>
      </c>
      <c r="AQ294" s="62">
        <f t="shared" si="186"/>
        <v>1.5280644037377322</v>
      </c>
      <c r="AR294" s="62">
        <f t="shared" si="187"/>
        <v>76.403220186886614</v>
      </c>
      <c r="AS294" s="62">
        <f t="shared" si="188"/>
        <v>152.80644037377323</v>
      </c>
      <c r="AT294" s="62">
        <f t="shared" si="189"/>
        <v>-76.403220186886614</v>
      </c>
      <c r="AU294" s="62">
        <f t="shared" si="190"/>
        <v>229.20966056065984</v>
      </c>
      <c r="AV294" s="62">
        <f t="shared" si="191"/>
        <v>-305.61288074754646</v>
      </c>
      <c r="AW294" s="63">
        <f t="shared" si="202"/>
        <v>-76.403220186886614</v>
      </c>
      <c r="AX294" s="61" t="str">
        <f t="shared" ca="1" si="192"/>
        <v/>
      </c>
      <c r="AY294" s="69">
        <f t="shared" ca="1" si="203"/>
        <v>9959.0024112863612</v>
      </c>
      <c r="AZ294" s="51">
        <f t="shared" si="193"/>
        <v>534.82254130820627</v>
      </c>
      <c r="BA294" s="55">
        <f t="shared" ca="1" si="194"/>
        <v>5.3347602691993526E-2</v>
      </c>
      <c r="BB294" s="55">
        <f t="shared" ca="1" si="204"/>
        <v>-3.02702196903557</v>
      </c>
      <c r="BC294" s="64">
        <f t="shared" ca="1" si="195"/>
        <v>-51.162828485590438</v>
      </c>
      <c r="BE294" s="52" t="str">
        <f t="shared" ca="1" si="196"/>
        <v/>
      </c>
      <c r="BF294" s="52" t="str">
        <f t="shared" ca="1" si="197"/>
        <v/>
      </c>
      <c r="BG294" s="52">
        <f t="shared" ca="1" si="205"/>
        <v>12.299999999999958</v>
      </c>
      <c r="BH294" s="52" t="str">
        <f t="shared" ca="1" si="206"/>
        <v/>
      </c>
    </row>
    <row r="295" spans="19:60">
      <c r="S295" s="68">
        <f t="shared" si="207"/>
        <v>7</v>
      </c>
      <c r="T295" s="69">
        <f t="shared" si="207"/>
        <v>2</v>
      </c>
      <c r="U295" s="70">
        <f t="shared" si="198"/>
        <v>3</v>
      </c>
      <c r="V295" s="68">
        <f t="shared" si="199"/>
        <v>4</v>
      </c>
      <c r="W295" s="70">
        <f t="shared" si="199"/>
        <v>7</v>
      </c>
      <c r="X295" s="71">
        <f t="shared" si="199"/>
        <v>0.42857142857142855</v>
      </c>
      <c r="Y295" s="71">
        <f t="shared" si="199"/>
        <v>0.5</v>
      </c>
      <c r="Z295" s="69">
        <f t="shared" si="199"/>
        <v>10000</v>
      </c>
      <c r="AA295" s="69">
        <f t="shared" ca="1" si="199"/>
        <v>10025.240391701296</v>
      </c>
      <c r="AB295" s="69">
        <f t="shared" ca="1" si="200"/>
        <v>25.240391701296176</v>
      </c>
      <c r="AC295" s="69">
        <f t="shared" ca="1" si="201"/>
        <v>94.182003679935534</v>
      </c>
      <c r="AD295" s="73">
        <f t="shared" si="208"/>
        <v>12.199999999999958</v>
      </c>
      <c r="AE295" s="69">
        <f t="shared" si="209"/>
        <v>0.70000000000000007</v>
      </c>
      <c r="AF295" s="69">
        <f t="shared" si="209"/>
        <v>7.0000000000000009</v>
      </c>
      <c r="AG295" s="78">
        <f t="shared" si="209"/>
        <v>200</v>
      </c>
      <c r="AH295" s="60">
        <f t="shared" si="209"/>
        <v>50</v>
      </c>
      <c r="AI295" s="60">
        <f t="shared" si="209"/>
        <v>350.00000000000006</v>
      </c>
      <c r="AJ295" s="60">
        <f t="shared" si="209"/>
        <v>10350</v>
      </c>
      <c r="AK295" s="60">
        <f t="shared" si="209"/>
        <v>289.75960829870417</v>
      </c>
      <c r="AL295" s="60">
        <f t="shared" si="209"/>
        <v>5.7951921659740835</v>
      </c>
      <c r="AM295" s="60">
        <f t="shared" ca="1" si="209"/>
        <v>-390.9975887136394</v>
      </c>
      <c r="AN295" s="60">
        <f t="shared" ca="1" si="209"/>
        <v>-390.9975887136394</v>
      </c>
      <c r="AO295" s="60">
        <f t="shared" ca="1" si="209"/>
        <v>390.9975887136394</v>
      </c>
      <c r="AP295" s="63">
        <f t="shared" si="185"/>
        <v>35</v>
      </c>
      <c r="AQ295" s="62">
        <f t="shared" si="186"/>
        <v>1.532392800489681</v>
      </c>
      <c r="AR295" s="62">
        <f t="shared" si="187"/>
        <v>76.619640024484042</v>
      </c>
      <c r="AS295" s="62">
        <f t="shared" si="188"/>
        <v>153.23928004896808</v>
      </c>
      <c r="AT295" s="62">
        <f t="shared" si="189"/>
        <v>-76.619640024484042</v>
      </c>
      <c r="AU295" s="62">
        <f t="shared" si="190"/>
        <v>229.85892007345211</v>
      </c>
      <c r="AV295" s="62">
        <f t="shared" si="191"/>
        <v>-306.47856009793617</v>
      </c>
      <c r="AW295" s="63">
        <f t="shared" si="202"/>
        <v>-76.619640024484056</v>
      </c>
      <c r="AX295" s="61" t="str">
        <f t="shared" ca="1" si="192"/>
        <v/>
      </c>
      <c r="AY295" s="69">
        <f t="shared" ca="1" si="203"/>
        <v>9959.0024112863612</v>
      </c>
      <c r="AZ295" s="51">
        <f t="shared" si="193"/>
        <v>536.33748017138828</v>
      </c>
      <c r="BA295" s="55">
        <f t="shared" ca="1" si="194"/>
        <v>5.349871516451199E-2</v>
      </c>
      <c r="BB295" s="55">
        <f t="shared" ca="1" si="204"/>
        <v>-3.0355963144799132</v>
      </c>
      <c r="BC295" s="64">
        <f t="shared" ca="1" si="195"/>
        <v>-51.37924832318788</v>
      </c>
      <c r="BE295" s="52" t="str">
        <f t="shared" ca="1" si="196"/>
        <v/>
      </c>
      <c r="BF295" s="52" t="str">
        <f t="shared" ca="1" si="197"/>
        <v/>
      </c>
      <c r="BG295" s="52">
        <f t="shared" ca="1" si="205"/>
        <v>12.199999999999958</v>
      </c>
      <c r="BH295" s="52" t="str">
        <f t="shared" ca="1" si="206"/>
        <v/>
      </c>
    </row>
    <row r="296" spans="19:60">
      <c r="S296" s="68">
        <f t="shared" si="207"/>
        <v>7</v>
      </c>
      <c r="T296" s="69">
        <f t="shared" si="207"/>
        <v>2</v>
      </c>
      <c r="U296" s="70">
        <f t="shared" si="198"/>
        <v>3</v>
      </c>
      <c r="V296" s="68">
        <f t="shared" si="199"/>
        <v>4</v>
      </c>
      <c r="W296" s="70">
        <f t="shared" si="199"/>
        <v>7</v>
      </c>
      <c r="X296" s="71">
        <f t="shared" si="199"/>
        <v>0.42857142857142855</v>
      </c>
      <c r="Y296" s="71">
        <f t="shared" si="199"/>
        <v>0.5</v>
      </c>
      <c r="Z296" s="69">
        <f t="shared" si="199"/>
        <v>10000</v>
      </c>
      <c r="AA296" s="69">
        <f t="shared" ca="1" si="199"/>
        <v>10025.240391701296</v>
      </c>
      <c r="AB296" s="69">
        <f t="shared" ca="1" si="200"/>
        <v>25.240391701296176</v>
      </c>
      <c r="AC296" s="69">
        <f t="shared" ca="1" si="201"/>
        <v>94.182003679935534</v>
      </c>
      <c r="AD296" s="73">
        <f t="shared" si="208"/>
        <v>12.099999999999959</v>
      </c>
      <c r="AE296" s="69">
        <f t="shared" si="209"/>
        <v>0.70000000000000007</v>
      </c>
      <c r="AF296" s="69">
        <f t="shared" si="209"/>
        <v>7.0000000000000009</v>
      </c>
      <c r="AG296" s="78">
        <f t="shared" si="209"/>
        <v>200</v>
      </c>
      <c r="AH296" s="60">
        <f t="shared" si="209"/>
        <v>50</v>
      </c>
      <c r="AI296" s="60">
        <f t="shared" si="209"/>
        <v>350.00000000000006</v>
      </c>
      <c r="AJ296" s="60">
        <f t="shared" si="209"/>
        <v>10350</v>
      </c>
      <c r="AK296" s="60">
        <f t="shared" si="209"/>
        <v>289.75960829870417</v>
      </c>
      <c r="AL296" s="60">
        <f t="shared" si="209"/>
        <v>5.7951921659740835</v>
      </c>
      <c r="AM296" s="60">
        <f t="shared" ca="1" si="209"/>
        <v>-390.9975887136394</v>
      </c>
      <c r="AN296" s="60">
        <f t="shared" ca="1" si="209"/>
        <v>-390.9975887136394</v>
      </c>
      <c r="AO296" s="60">
        <f t="shared" ca="1" si="209"/>
        <v>390.9975887136394</v>
      </c>
      <c r="AP296" s="63">
        <f t="shared" si="185"/>
        <v>35</v>
      </c>
      <c r="AQ296" s="62">
        <f t="shared" si="186"/>
        <v>1.5367927409895956</v>
      </c>
      <c r="AR296" s="62">
        <f t="shared" si="187"/>
        <v>76.839637049479776</v>
      </c>
      <c r="AS296" s="62">
        <f t="shared" si="188"/>
        <v>153.67927409895955</v>
      </c>
      <c r="AT296" s="62">
        <f t="shared" si="189"/>
        <v>-76.839637049479776</v>
      </c>
      <c r="AU296" s="62">
        <f t="shared" si="190"/>
        <v>230.51891114843932</v>
      </c>
      <c r="AV296" s="62">
        <f t="shared" si="191"/>
        <v>-307.35854819791911</v>
      </c>
      <c r="AW296" s="63">
        <f t="shared" si="202"/>
        <v>-76.839637049479791</v>
      </c>
      <c r="AX296" s="61" t="str">
        <f t="shared" ca="1" si="192"/>
        <v/>
      </c>
      <c r="AY296" s="69">
        <f t="shared" ca="1" si="203"/>
        <v>9959.0024112863612</v>
      </c>
      <c r="AZ296" s="51">
        <f t="shared" si="193"/>
        <v>537.87745934635848</v>
      </c>
      <c r="BA296" s="55">
        <f t="shared" ca="1" si="194"/>
        <v>5.3652325363848952E-2</v>
      </c>
      <c r="BB296" s="55">
        <f t="shared" ca="1" si="204"/>
        <v>-3.0443123846423439</v>
      </c>
      <c r="BC296" s="64">
        <f t="shared" ca="1" si="195"/>
        <v>-51.599245348183615</v>
      </c>
      <c r="BE296" s="52" t="str">
        <f t="shared" ca="1" si="196"/>
        <v/>
      </c>
      <c r="BF296" s="52" t="str">
        <f t="shared" ca="1" si="197"/>
        <v/>
      </c>
      <c r="BG296" s="52">
        <f t="shared" ca="1" si="205"/>
        <v>12.099999999999959</v>
      </c>
      <c r="BH296" s="52" t="str">
        <f t="shared" ca="1" si="206"/>
        <v/>
      </c>
    </row>
    <row r="297" spans="19:60">
      <c r="S297" s="68">
        <f t="shared" si="207"/>
        <v>7</v>
      </c>
      <c r="T297" s="69">
        <f t="shared" si="207"/>
        <v>2</v>
      </c>
      <c r="U297" s="70">
        <f t="shared" si="198"/>
        <v>3</v>
      </c>
      <c r="V297" s="68">
        <f t="shared" si="199"/>
        <v>4</v>
      </c>
      <c r="W297" s="70">
        <f t="shared" si="199"/>
        <v>7</v>
      </c>
      <c r="X297" s="71">
        <f t="shared" si="199"/>
        <v>0.42857142857142855</v>
      </c>
      <c r="Y297" s="71">
        <f t="shared" si="199"/>
        <v>0.5</v>
      </c>
      <c r="Z297" s="69">
        <f t="shared" si="199"/>
        <v>10000</v>
      </c>
      <c r="AA297" s="69">
        <f t="shared" ca="1" si="199"/>
        <v>10025.240391701296</v>
      </c>
      <c r="AB297" s="69">
        <f t="shared" ca="1" si="200"/>
        <v>25.240391701296176</v>
      </c>
      <c r="AC297" s="69">
        <f t="shared" ca="1" si="201"/>
        <v>94.182003679935534</v>
      </c>
      <c r="AD297" s="73">
        <f t="shared" si="208"/>
        <v>11.999999999999959</v>
      </c>
      <c r="AE297" s="69">
        <f t="shared" si="209"/>
        <v>0.70000000000000007</v>
      </c>
      <c r="AF297" s="69">
        <f t="shared" si="209"/>
        <v>7.0000000000000009</v>
      </c>
      <c r="AG297" s="78">
        <f t="shared" si="209"/>
        <v>200</v>
      </c>
      <c r="AH297" s="60">
        <f t="shared" si="209"/>
        <v>50</v>
      </c>
      <c r="AI297" s="60">
        <f t="shared" si="209"/>
        <v>350.00000000000006</v>
      </c>
      <c r="AJ297" s="60">
        <f t="shared" si="209"/>
        <v>10350</v>
      </c>
      <c r="AK297" s="60">
        <f t="shared" si="209"/>
        <v>289.75960829870417</v>
      </c>
      <c r="AL297" s="60">
        <f t="shared" si="209"/>
        <v>5.7951921659740835</v>
      </c>
      <c r="AM297" s="60">
        <f t="shared" ca="1" si="209"/>
        <v>-390.9975887136394</v>
      </c>
      <c r="AN297" s="60">
        <f t="shared" ca="1" si="209"/>
        <v>-390.9975887136394</v>
      </c>
      <c r="AO297" s="60">
        <f t="shared" ca="1" si="209"/>
        <v>390.9975887136394</v>
      </c>
      <c r="AP297" s="63">
        <f t="shared" si="185"/>
        <v>35</v>
      </c>
      <c r="AQ297" s="62">
        <f t="shared" si="186"/>
        <v>1.5412660138311756</v>
      </c>
      <c r="AR297" s="62">
        <f t="shared" si="187"/>
        <v>77.06330069155878</v>
      </c>
      <c r="AS297" s="62">
        <f t="shared" si="188"/>
        <v>154.12660138311756</v>
      </c>
      <c r="AT297" s="62">
        <f t="shared" si="189"/>
        <v>-77.06330069155878</v>
      </c>
      <c r="AU297" s="62">
        <f t="shared" si="190"/>
        <v>231.18990207467635</v>
      </c>
      <c r="AV297" s="62">
        <f t="shared" si="191"/>
        <v>-308.25320276623512</v>
      </c>
      <c r="AW297" s="63">
        <f t="shared" si="202"/>
        <v>-77.063300691558766</v>
      </c>
      <c r="AX297" s="61" t="str">
        <f t="shared" ca="1" si="192"/>
        <v/>
      </c>
      <c r="AY297" s="69">
        <f t="shared" ca="1" si="203"/>
        <v>9959.0024112863612</v>
      </c>
      <c r="AZ297" s="51">
        <f t="shared" si="193"/>
        <v>539.44310484091147</v>
      </c>
      <c r="BA297" s="55">
        <f t="shared" ca="1" si="194"/>
        <v>5.3808495733174859E-2</v>
      </c>
      <c r="BB297" s="55">
        <f t="shared" ca="1" si="204"/>
        <v>-3.0531737226408144</v>
      </c>
      <c r="BC297" s="64">
        <f t="shared" ca="1" si="195"/>
        <v>-51.82290899026259</v>
      </c>
      <c r="BE297" s="52" t="str">
        <f t="shared" ca="1" si="196"/>
        <v/>
      </c>
      <c r="BF297" s="52" t="str">
        <f t="shared" ca="1" si="197"/>
        <v/>
      </c>
      <c r="BG297" s="52">
        <f t="shared" ca="1" si="205"/>
        <v>11.999999999999959</v>
      </c>
      <c r="BH297" s="52" t="str">
        <f t="shared" ca="1" si="206"/>
        <v/>
      </c>
    </row>
    <row r="298" spans="19:60">
      <c r="S298" s="68">
        <f t="shared" si="207"/>
        <v>7</v>
      </c>
      <c r="T298" s="69">
        <f t="shared" si="207"/>
        <v>2</v>
      </c>
      <c r="U298" s="70">
        <f t="shared" si="198"/>
        <v>3</v>
      </c>
      <c r="V298" s="68">
        <f t="shared" ref="V298:AA313" si="210">V297</f>
        <v>4</v>
      </c>
      <c r="W298" s="70">
        <f t="shared" si="210"/>
        <v>7</v>
      </c>
      <c r="X298" s="71">
        <f t="shared" si="210"/>
        <v>0.42857142857142855</v>
      </c>
      <c r="Y298" s="71">
        <f t="shared" si="210"/>
        <v>0.5</v>
      </c>
      <c r="Z298" s="69">
        <f t="shared" si="210"/>
        <v>10000</v>
      </c>
      <c r="AA298" s="69">
        <f t="shared" ca="1" si="210"/>
        <v>10025.240391701296</v>
      </c>
      <c r="AB298" s="69">
        <f t="shared" ca="1" si="200"/>
        <v>25.240391701296176</v>
      </c>
      <c r="AC298" s="69">
        <f t="shared" ca="1" si="201"/>
        <v>94.182003679935534</v>
      </c>
      <c r="AD298" s="73">
        <f t="shared" si="208"/>
        <v>11.899999999999959</v>
      </c>
      <c r="AE298" s="69">
        <f t="shared" si="209"/>
        <v>0.70000000000000007</v>
      </c>
      <c r="AF298" s="69">
        <f t="shared" si="209"/>
        <v>7.0000000000000009</v>
      </c>
      <c r="AG298" s="78">
        <f t="shared" si="209"/>
        <v>200</v>
      </c>
      <c r="AH298" s="60">
        <f t="shared" si="209"/>
        <v>50</v>
      </c>
      <c r="AI298" s="60">
        <f t="shared" si="209"/>
        <v>350.00000000000006</v>
      </c>
      <c r="AJ298" s="60">
        <f t="shared" si="209"/>
        <v>10350</v>
      </c>
      <c r="AK298" s="60">
        <f t="shared" si="209"/>
        <v>289.75960829870417</v>
      </c>
      <c r="AL298" s="60">
        <f t="shared" si="209"/>
        <v>5.7951921659740835</v>
      </c>
      <c r="AM298" s="60">
        <f t="shared" ca="1" si="209"/>
        <v>-390.9975887136394</v>
      </c>
      <c r="AN298" s="60">
        <f t="shared" ca="1" si="209"/>
        <v>-390.9975887136394</v>
      </c>
      <c r="AO298" s="60">
        <f t="shared" ca="1" si="209"/>
        <v>390.9975887136394</v>
      </c>
      <c r="AP298" s="63">
        <f t="shared" si="185"/>
        <v>35</v>
      </c>
      <c r="AQ298" s="62">
        <f t="shared" si="186"/>
        <v>1.5458144677289165</v>
      </c>
      <c r="AR298" s="62">
        <f t="shared" si="187"/>
        <v>77.290723386445819</v>
      </c>
      <c r="AS298" s="62">
        <f t="shared" si="188"/>
        <v>154.58144677289164</v>
      </c>
      <c r="AT298" s="62">
        <f t="shared" si="189"/>
        <v>-77.290723386445819</v>
      </c>
      <c r="AU298" s="62">
        <f t="shared" si="190"/>
        <v>231.87217015933746</v>
      </c>
      <c r="AV298" s="62">
        <f t="shared" si="191"/>
        <v>-309.16289354578328</v>
      </c>
      <c r="AW298" s="63">
        <f t="shared" si="202"/>
        <v>-77.290723386445819</v>
      </c>
      <c r="AX298" s="61" t="str">
        <f t="shared" ca="1" si="192"/>
        <v/>
      </c>
      <c r="AY298" s="69">
        <f t="shared" ca="1" si="203"/>
        <v>9959.0024112863612</v>
      </c>
      <c r="AZ298" s="51">
        <f t="shared" si="193"/>
        <v>541.03506370512071</v>
      </c>
      <c r="BA298" s="55">
        <f t="shared" ca="1" si="194"/>
        <v>5.3967290814590271E-2</v>
      </c>
      <c r="BB298" s="55">
        <f t="shared" ca="1" si="204"/>
        <v>-3.0621839906896806</v>
      </c>
      <c r="BC298" s="64">
        <f t="shared" ca="1" si="195"/>
        <v>-52.050331685149644</v>
      </c>
      <c r="BE298" s="52" t="str">
        <f t="shared" ca="1" si="196"/>
        <v/>
      </c>
      <c r="BF298" s="52" t="str">
        <f t="shared" ca="1" si="197"/>
        <v/>
      </c>
      <c r="BG298" s="52">
        <f t="shared" ca="1" si="205"/>
        <v>11.899999999999959</v>
      </c>
      <c r="BH298" s="52" t="str">
        <f t="shared" ca="1" si="206"/>
        <v/>
      </c>
    </row>
    <row r="299" spans="19:60">
      <c r="S299" s="68">
        <f t="shared" ref="S299:T314" si="211">S298</f>
        <v>7</v>
      </c>
      <c r="T299" s="69">
        <f t="shared" si="211"/>
        <v>2</v>
      </c>
      <c r="U299" s="70">
        <f t="shared" si="198"/>
        <v>3</v>
      </c>
      <c r="V299" s="68">
        <f t="shared" si="210"/>
        <v>4</v>
      </c>
      <c r="W299" s="70">
        <f t="shared" si="210"/>
        <v>7</v>
      </c>
      <c r="X299" s="71">
        <f t="shared" si="210"/>
        <v>0.42857142857142855</v>
      </c>
      <c r="Y299" s="71">
        <f t="shared" si="210"/>
        <v>0.5</v>
      </c>
      <c r="Z299" s="69">
        <f t="shared" si="210"/>
        <v>10000</v>
      </c>
      <c r="AA299" s="69">
        <f t="shared" ca="1" si="210"/>
        <v>10025.240391701296</v>
      </c>
      <c r="AB299" s="69">
        <f t="shared" ca="1" si="200"/>
        <v>25.240391701296176</v>
      </c>
      <c r="AC299" s="69">
        <f t="shared" ca="1" si="201"/>
        <v>94.182003679935534</v>
      </c>
      <c r="AD299" s="73">
        <f t="shared" si="208"/>
        <v>11.79999999999996</v>
      </c>
      <c r="AE299" s="69">
        <f t="shared" ref="AE299:AO314" si="212">AE298</f>
        <v>0.70000000000000007</v>
      </c>
      <c r="AF299" s="69">
        <f t="shared" si="212"/>
        <v>7.0000000000000009</v>
      </c>
      <c r="AG299" s="78">
        <f t="shared" si="212"/>
        <v>200</v>
      </c>
      <c r="AH299" s="60">
        <f t="shared" si="212"/>
        <v>50</v>
      </c>
      <c r="AI299" s="60">
        <f t="shared" si="212"/>
        <v>350.00000000000006</v>
      </c>
      <c r="AJ299" s="60">
        <f t="shared" si="212"/>
        <v>10350</v>
      </c>
      <c r="AK299" s="60">
        <f t="shared" si="212"/>
        <v>289.75960829870417</v>
      </c>
      <c r="AL299" s="60">
        <f t="shared" si="212"/>
        <v>5.7951921659740835</v>
      </c>
      <c r="AM299" s="60">
        <f t="shared" ca="1" si="212"/>
        <v>-390.9975887136394</v>
      </c>
      <c r="AN299" s="60">
        <f t="shared" ca="1" si="212"/>
        <v>-390.9975887136394</v>
      </c>
      <c r="AO299" s="60">
        <f t="shared" ca="1" si="212"/>
        <v>390.9975887136394</v>
      </c>
      <c r="AP299" s="63">
        <f t="shared" si="185"/>
        <v>35</v>
      </c>
      <c r="AQ299" s="62">
        <f t="shared" si="186"/>
        <v>1.5504400140656021</v>
      </c>
      <c r="AR299" s="62">
        <f t="shared" si="187"/>
        <v>77.522000703280099</v>
      </c>
      <c r="AS299" s="62">
        <f t="shared" si="188"/>
        <v>155.0440014065602</v>
      </c>
      <c r="AT299" s="62">
        <f t="shared" si="189"/>
        <v>-77.522000703280099</v>
      </c>
      <c r="AU299" s="62">
        <f t="shared" si="190"/>
        <v>232.5660021098403</v>
      </c>
      <c r="AV299" s="62">
        <f t="shared" si="191"/>
        <v>-310.0880028131204</v>
      </c>
      <c r="AW299" s="63">
        <f t="shared" si="202"/>
        <v>-77.522000703280099</v>
      </c>
      <c r="AX299" s="61" t="str">
        <f t="shared" ca="1" si="192"/>
        <v/>
      </c>
      <c r="AY299" s="69">
        <f t="shared" ca="1" si="203"/>
        <v>9959.0024112863612</v>
      </c>
      <c r="AZ299" s="51">
        <f t="shared" si="193"/>
        <v>542.65400492296067</v>
      </c>
      <c r="BA299" s="55">
        <f t="shared" ca="1" si="194"/>
        <v>5.4128777338063573E-2</v>
      </c>
      <c r="BB299" s="55">
        <f t="shared" ca="1" si="204"/>
        <v>-3.0713469751461542</v>
      </c>
      <c r="BC299" s="64">
        <f t="shared" ca="1" si="195"/>
        <v>-52.281609001983924</v>
      </c>
      <c r="BE299" s="52" t="str">
        <f t="shared" ca="1" si="196"/>
        <v/>
      </c>
      <c r="BF299" s="52" t="str">
        <f t="shared" ca="1" si="197"/>
        <v/>
      </c>
      <c r="BG299" s="52">
        <f t="shared" ca="1" si="205"/>
        <v>11.79999999999996</v>
      </c>
      <c r="BH299" s="52" t="str">
        <f t="shared" ca="1" si="206"/>
        <v/>
      </c>
    </row>
    <row r="300" spans="19:60">
      <c r="S300" s="68">
        <f t="shared" si="211"/>
        <v>7</v>
      </c>
      <c r="T300" s="69">
        <f t="shared" si="211"/>
        <v>2</v>
      </c>
      <c r="U300" s="70">
        <f t="shared" si="198"/>
        <v>3</v>
      </c>
      <c r="V300" s="68">
        <f t="shared" si="210"/>
        <v>4</v>
      </c>
      <c r="W300" s="70">
        <f t="shared" si="210"/>
        <v>7</v>
      </c>
      <c r="X300" s="71">
        <f t="shared" si="210"/>
        <v>0.42857142857142855</v>
      </c>
      <c r="Y300" s="71">
        <f t="shared" si="210"/>
        <v>0.5</v>
      </c>
      <c r="Z300" s="69">
        <f t="shared" si="210"/>
        <v>10000</v>
      </c>
      <c r="AA300" s="69">
        <f t="shared" ca="1" si="210"/>
        <v>10025.240391701296</v>
      </c>
      <c r="AB300" s="69">
        <f t="shared" ca="1" si="200"/>
        <v>25.240391701296176</v>
      </c>
      <c r="AC300" s="69">
        <f t="shared" ca="1" si="201"/>
        <v>94.182003679935534</v>
      </c>
      <c r="AD300" s="73">
        <f t="shared" si="208"/>
        <v>11.69999999999996</v>
      </c>
      <c r="AE300" s="69">
        <f t="shared" si="212"/>
        <v>0.70000000000000007</v>
      </c>
      <c r="AF300" s="69">
        <f t="shared" si="212"/>
        <v>7.0000000000000009</v>
      </c>
      <c r="AG300" s="78">
        <f t="shared" si="212"/>
        <v>200</v>
      </c>
      <c r="AH300" s="60">
        <f t="shared" si="212"/>
        <v>50</v>
      </c>
      <c r="AI300" s="60">
        <f t="shared" si="212"/>
        <v>350.00000000000006</v>
      </c>
      <c r="AJ300" s="60">
        <f t="shared" si="212"/>
        <v>10350</v>
      </c>
      <c r="AK300" s="60">
        <f t="shared" si="212"/>
        <v>289.75960829870417</v>
      </c>
      <c r="AL300" s="60">
        <f t="shared" si="212"/>
        <v>5.7951921659740835</v>
      </c>
      <c r="AM300" s="60">
        <f t="shared" ca="1" si="212"/>
        <v>-390.9975887136394</v>
      </c>
      <c r="AN300" s="60">
        <f t="shared" ca="1" si="212"/>
        <v>-390.9975887136394</v>
      </c>
      <c r="AO300" s="60">
        <f t="shared" ca="1" si="212"/>
        <v>390.9975887136394</v>
      </c>
      <c r="AP300" s="63">
        <f t="shared" si="185"/>
        <v>35</v>
      </c>
      <c r="AQ300" s="62">
        <f t="shared" si="186"/>
        <v>1.5551446295704365</v>
      </c>
      <c r="AR300" s="62">
        <f t="shared" si="187"/>
        <v>77.757231478521831</v>
      </c>
      <c r="AS300" s="62">
        <f t="shared" si="188"/>
        <v>155.51446295704366</v>
      </c>
      <c r="AT300" s="62">
        <f t="shared" si="189"/>
        <v>-77.757231478521831</v>
      </c>
      <c r="AU300" s="62">
        <f t="shared" si="190"/>
        <v>233.27169443556551</v>
      </c>
      <c r="AV300" s="62">
        <f t="shared" si="191"/>
        <v>-311.02892591408732</v>
      </c>
      <c r="AW300" s="63">
        <f t="shared" si="202"/>
        <v>-77.757231478521817</v>
      </c>
      <c r="AX300" s="61" t="str">
        <f t="shared" ca="1" si="192"/>
        <v/>
      </c>
      <c r="AY300" s="69">
        <f t="shared" ca="1" si="203"/>
        <v>9959.0024112863612</v>
      </c>
      <c r="AZ300" s="51">
        <f t="shared" si="193"/>
        <v>544.30062034965283</v>
      </c>
      <c r="BA300" s="55">
        <f t="shared" ca="1" si="194"/>
        <v>5.4293024314929599E-2</v>
      </c>
      <c r="BB300" s="55">
        <f t="shared" ca="1" si="204"/>
        <v>-3.0806665918155591</v>
      </c>
      <c r="BC300" s="64">
        <f t="shared" ca="1" si="195"/>
        <v>-52.516839777225641</v>
      </c>
      <c r="BE300" s="52" t="str">
        <f t="shared" ca="1" si="196"/>
        <v/>
      </c>
      <c r="BF300" s="52" t="str">
        <f t="shared" ca="1" si="197"/>
        <v/>
      </c>
      <c r="BG300" s="52">
        <f t="shared" ca="1" si="205"/>
        <v>11.69999999999996</v>
      </c>
      <c r="BH300" s="52" t="str">
        <f t="shared" ca="1" si="206"/>
        <v/>
      </c>
    </row>
    <row r="301" spans="19:60">
      <c r="S301" s="68">
        <f t="shared" si="211"/>
        <v>7</v>
      </c>
      <c r="T301" s="69">
        <f t="shared" si="211"/>
        <v>2</v>
      </c>
      <c r="U301" s="70">
        <f t="shared" si="198"/>
        <v>3</v>
      </c>
      <c r="V301" s="68">
        <f t="shared" si="210"/>
        <v>4</v>
      </c>
      <c r="W301" s="70">
        <f t="shared" si="210"/>
        <v>7</v>
      </c>
      <c r="X301" s="71">
        <f t="shared" si="210"/>
        <v>0.42857142857142855</v>
      </c>
      <c r="Y301" s="71">
        <f t="shared" si="210"/>
        <v>0.5</v>
      </c>
      <c r="Z301" s="69">
        <f t="shared" si="210"/>
        <v>10000</v>
      </c>
      <c r="AA301" s="69">
        <f t="shared" ca="1" si="210"/>
        <v>10025.240391701296</v>
      </c>
      <c r="AB301" s="69">
        <f t="shared" ca="1" si="200"/>
        <v>25.240391701296176</v>
      </c>
      <c r="AC301" s="69">
        <f t="shared" ca="1" si="201"/>
        <v>94.182003679935534</v>
      </c>
      <c r="AD301" s="73">
        <f t="shared" si="208"/>
        <v>11.599999999999961</v>
      </c>
      <c r="AE301" s="69">
        <f t="shared" si="212"/>
        <v>0.70000000000000007</v>
      </c>
      <c r="AF301" s="69">
        <f t="shared" si="212"/>
        <v>7.0000000000000009</v>
      </c>
      <c r="AG301" s="78">
        <f t="shared" si="212"/>
        <v>200</v>
      </c>
      <c r="AH301" s="60">
        <f t="shared" si="212"/>
        <v>50</v>
      </c>
      <c r="AI301" s="60">
        <f t="shared" si="212"/>
        <v>350.00000000000006</v>
      </c>
      <c r="AJ301" s="60">
        <f t="shared" si="212"/>
        <v>10350</v>
      </c>
      <c r="AK301" s="60">
        <f t="shared" si="212"/>
        <v>289.75960829870417</v>
      </c>
      <c r="AL301" s="60">
        <f t="shared" si="212"/>
        <v>5.7951921659740835</v>
      </c>
      <c r="AM301" s="60">
        <f t="shared" ca="1" si="212"/>
        <v>-390.9975887136394</v>
      </c>
      <c r="AN301" s="60">
        <f t="shared" ca="1" si="212"/>
        <v>-390.9975887136394</v>
      </c>
      <c r="AO301" s="60">
        <f t="shared" ca="1" si="212"/>
        <v>390.9975887136394</v>
      </c>
      <c r="AP301" s="63">
        <f t="shared" si="185"/>
        <v>35</v>
      </c>
      <c r="AQ301" s="62">
        <f t="shared" si="186"/>
        <v>1.5599303591356988</v>
      </c>
      <c r="AR301" s="62">
        <f t="shared" si="187"/>
        <v>77.996517956784942</v>
      </c>
      <c r="AS301" s="62">
        <f t="shared" si="188"/>
        <v>155.99303591356988</v>
      </c>
      <c r="AT301" s="62">
        <f t="shared" si="189"/>
        <v>-77.996517956784942</v>
      </c>
      <c r="AU301" s="62">
        <f t="shared" si="190"/>
        <v>233.98955387035483</v>
      </c>
      <c r="AV301" s="62">
        <f t="shared" si="191"/>
        <v>-311.98607182713977</v>
      </c>
      <c r="AW301" s="63">
        <f t="shared" si="202"/>
        <v>-77.996517956784942</v>
      </c>
      <c r="AX301" s="61" t="str">
        <f t="shared" ca="1" si="192"/>
        <v/>
      </c>
      <c r="AY301" s="69">
        <f t="shared" ca="1" si="203"/>
        <v>9959.0024112863612</v>
      </c>
      <c r="AZ301" s="51">
        <f t="shared" si="193"/>
        <v>545.97562569749459</v>
      </c>
      <c r="BA301" s="55">
        <f t="shared" ca="1" si="194"/>
        <v>5.4460103136224333E-2</v>
      </c>
      <c r="BB301" s="55">
        <f t="shared" ca="1" si="204"/>
        <v>-3.0901468915309889</v>
      </c>
      <c r="BC301" s="64">
        <f t="shared" ca="1" si="195"/>
        <v>-52.756126255488766</v>
      </c>
      <c r="BE301" s="52" t="str">
        <f t="shared" ca="1" si="196"/>
        <v/>
      </c>
      <c r="BF301" s="52" t="str">
        <f t="shared" ca="1" si="197"/>
        <v/>
      </c>
      <c r="BG301" s="52">
        <f t="shared" ca="1" si="205"/>
        <v>11.599999999999961</v>
      </c>
      <c r="BH301" s="52" t="str">
        <f t="shared" ca="1" si="206"/>
        <v/>
      </c>
    </row>
    <row r="302" spans="19:60">
      <c r="S302" s="68">
        <f t="shared" si="211"/>
        <v>7</v>
      </c>
      <c r="T302" s="69">
        <f t="shared" si="211"/>
        <v>2</v>
      </c>
      <c r="U302" s="70">
        <f t="shared" si="198"/>
        <v>3</v>
      </c>
      <c r="V302" s="68">
        <f t="shared" si="210"/>
        <v>4</v>
      </c>
      <c r="W302" s="70">
        <f t="shared" si="210"/>
        <v>7</v>
      </c>
      <c r="X302" s="71">
        <f t="shared" si="210"/>
        <v>0.42857142857142855</v>
      </c>
      <c r="Y302" s="71">
        <f t="shared" si="210"/>
        <v>0.5</v>
      </c>
      <c r="Z302" s="69">
        <f t="shared" si="210"/>
        <v>10000</v>
      </c>
      <c r="AA302" s="69">
        <f t="shared" ca="1" si="210"/>
        <v>10025.240391701296</v>
      </c>
      <c r="AB302" s="69">
        <f t="shared" ca="1" si="200"/>
        <v>25.240391701296176</v>
      </c>
      <c r="AC302" s="69">
        <f t="shared" ca="1" si="201"/>
        <v>94.182003679935534</v>
      </c>
      <c r="AD302" s="73">
        <f t="shared" si="208"/>
        <v>11.499999999999961</v>
      </c>
      <c r="AE302" s="69">
        <f t="shared" si="212"/>
        <v>0.70000000000000007</v>
      </c>
      <c r="AF302" s="69">
        <f t="shared" si="212"/>
        <v>7.0000000000000009</v>
      </c>
      <c r="AG302" s="78">
        <f t="shared" si="212"/>
        <v>200</v>
      </c>
      <c r="AH302" s="60">
        <f t="shared" si="212"/>
        <v>50</v>
      </c>
      <c r="AI302" s="60">
        <f t="shared" si="212"/>
        <v>350.00000000000006</v>
      </c>
      <c r="AJ302" s="60">
        <f t="shared" si="212"/>
        <v>10350</v>
      </c>
      <c r="AK302" s="60">
        <f t="shared" si="212"/>
        <v>289.75960829870417</v>
      </c>
      <c r="AL302" s="60">
        <f t="shared" si="212"/>
        <v>5.7951921659740835</v>
      </c>
      <c r="AM302" s="60">
        <f t="shared" ca="1" si="212"/>
        <v>-390.9975887136394</v>
      </c>
      <c r="AN302" s="60">
        <f t="shared" ca="1" si="212"/>
        <v>-390.9975887136394</v>
      </c>
      <c r="AO302" s="60">
        <f t="shared" ca="1" si="212"/>
        <v>390.9975887136394</v>
      </c>
      <c r="AP302" s="63">
        <f t="shared" si="185"/>
        <v>35</v>
      </c>
      <c r="AQ302" s="62">
        <f t="shared" si="186"/>
        <v>1.5647993187803571</v>
      </c>
      <c r="AR302" s="62">
        <f t="shared" si="187"/>
        <v>78.23996593901785</v>
      </c>
      <c r="AS302" s="62">
        <f t="shared" si="188"/>
        <v>156.4799318780357</v>
      </c>
      <c r="AT302" s="62">
        <f t="shared" si="189"/>
        <v>-78.23996593901785</v>
      </c>
      <c r="AU302" s="62">
        <f t="shared" si="190"/>
        <v>234.71989781705355</v>
      </c>
      <c r="AV302" s="62">
        <f t="shared" si="191"/>
        <v>-312.9598637560714</v>
      </c>
      <c r="AW302" s="63">
        <f t="shared" si="202"/>
        <v>-78.23996593901785</v>
      </c>
      <c r="AX302" s="61" t="str">
        <f t="shared" ca="1" si="192"/>
        <v/>
      </c>
      <c r="AY302" s="69">
        <f t="shared" ca="1" si="203"/>
        <v>9959.0024112863612</v>
      </c>
      <c r="AZ302" s="51">
        <f t="shared" si="193"/>
        <v>547.67976157312501</v>
      </c>
      <c r="BA302" s="55">
        <f t="shared" ca="1" si="194"/>
        <v>5.4630087676150282E-2</v>
      </c>
      <c r="BB302" s="55">
        <f t="shared" ca="1" si="204"/>
        <v>-3.0997920660240772</v>
      </c>
      <c r="BC302" s="64">
        <f t="shared" ca="1" si="195"/>
        <v>-52.999574237721674</v>
      </c>
      <c r="BE302" s="52" t="str">
        <f t="shared" ca="1" si="196"/>
        <v/>
      </c>
      <c r="BF302" s="52" t="str">
        <f t="shared" ca="1" si="197"/>
        <v/>
      </c>
      <c r="BG302" s="52">
        <f t="shared" ca="1" si="205"/>
        <v>11.499999999999961</v>
      </c>
      <c r="BH302" s="52" t="str">
        <f t="shared" ca="1" si="206"/>
        <v/>
      </c>
    </row>
    <row r="303" spans="19:60">
      <c r="S303" s="68">
        <f t="shared" si="211"/>
        <v>7</v>
      </c>
      <c r="T303" s="69">
        <f t="shared" si="211"/>
        <v>2</v>
      </c>
      <c r="U303" s="70">
        <f t="shared" si="198"/>
        <v>3</v>
      </c>
      <c r="V303" s="68">
        <f t="shared" si="210"/>
        <v>4</v>
      </c>
      <c r="W303" s="70">
        <f t="shared" si="210"/>
        <v>7</v>
      </c>
      <c r="X303" s="71">
        <f t="shared" si="210"/>
        <v>0.42857142857142855</v>
      </c>
      <c r="Y303" s="71">
        <f t="shared" si="210"/>
        <v>0.5</v>
      </c>
      <c r="Z303" s="69">
        <f t="shared" si="210"/>
        <v>10000</v>
      </c>
      <c r="AA303" s="69">
        <f t="shared" ca="1" si="210"/>
        <v>10025.240391701296</v>
      </c>
      <c r="AB303" s="69">
        <f t="shared" ca="1" si="200"/>
        <v>25.240391701296176</v>
      </c>
      <c r="AC303" s="69">
        <f t="shared" ca="1" si="201"/>
        <v>94.182003679935534</v>
      </c>
      <c r="AD303" s="73">
        <f t="shared" si="208"/>
        <v>11.399999999999961</v>
      </c>
      <c r="AE303" s="69">
        <f t="shared" si="212"/>
        <v>0.70000000000000007</v>
      </c>
      <c r="AF303" s="69">
        <f t="shared" si="212"/>
        <v>7.0000000000000009</v>
      </c>
      <c r="AG303" s="78">
        <f t="shared" si="212"/>
        <v>200</v>
      </c>
      <c r="AH303" s="60">
        <f t="shared" si="212"/>
        <v>50</v>
      </c>
      <c r="AI303" s="60">
        <f t="shared" si="212"/>
        <v>350.00000000000006</v>
      </c>
      <c r="AJ303" s="60">
        <f t="shared" si="212"/>
        <v>10350</v>
      </c>
      <c r="AK303" s="60">
        <f t="shared" si="212"/>
        <v>289.75960829870417</v>
      </c>
      <c r="AL303" s="60">
        <f t="shared" si="212"/>
        <v>5.7951921659740835</v>
      </c>
      <c r="AM303" s="60">
        <f t="shared" ca="1" si="212"/>
        <v>-390.9975887136394</v>
      </c>
      <c r="AN303" s="60">
        <f t="shared" ca="1" si="212"/>
        <v>-390.9975887136394</v>
      </c>
      <c r="AO303" s="60">
        <f t="shared" ca="1" si="212"/>
        <v>390.9975887136394</v>
      </c>
      <c r="AP303" s="63">
        <f t="shared" si="185"/>
        <v>35</v>
      </c>
      <c r="AQ303" s="62">
        <f t="shared" si="186"/>
        <v>1.5697536987696585</v>
      </c>
      <c r="AR303" s="62">
        <f t="shared" si="187"/>
        <v>78.487684938482928</v>
      </c>
      <c r="AS303" s="62">
        <f t="shared" si="188"/>
        <v>156.97536987696586</v>
      </c>
      <c r="AT303" s="62">
        <f t="shared" si="189"/>
        <v>-78.487684938482928</v>
      </c>
      <c r="AU303" s="62">
        <f t="shared" si="190"/>
        <v>235.4630548154488</v>
      </c>
      <c r="AV303" s="62">
        <f t="shared" si="191"/>
        <v>-313.95073975393171</v>
      </c>
      <c r="AW303" s="63">
        <f t="shared" si="202"/>
        <v>-78.487684938482914</v>
      </c>
      <c r="AX303" s="61" t="str">
        <f t="shared" ca="1" si="192"/>
        <v/>
      </c>
      <c r="AY303" s="69">
        <f t="shared" ca="1" si="203"/>
        <v>9959.0024112863612</v>
      </c>
      <c r="AZ303" s="51">
        <f t="shared" si="193"/>
        <v>549.41379456938046</v>
      </c>
      <c r="BA303" s="55">
        <f t="shared" ca="1" si="194"/>
        <v>5.4803054400987213E-2</v>
      </c>
      <c r="BB303" s="55">
        <f t="shared" ca="1" si="204"/>
        <v>-3.1096064541047639</v>
      </c>
      <c r="BC303" s="64">
        <f t="shared" ca="1" si="195"/>
        <v>-53.247293237186739</v>
      </c>
      <c r="BE303" s="52" t="str">
        <f t="shared" ca="1" si="196"/>
        <v/>
      </c>
      <c r="BF303" s="52" t="str">
        <f t="shared" ca="1" si="197"/>
        <v/>
      </c>
      <c r="BG303" s="52">
        <f t="shared" ca="1" si="205"/>
        <v>11.399999999999961</v>
      </c>
      <c r="BH303" s="52" t="str">
        <f t="shared" ca="1" si="206"/>
        <v/>
      </c>
    </row>
    <row r="304" spans="19:60">
      <c r="S304" s="68">
        <f t="shared" si="211"/>
        <v>7</v>
      </c>
      <c r="T304" s="69">
        <f t="shared" si="211"/>
        <v>2</v>
      </c>
      <c r="U304" s="70">
        <f t="shared" si="198"/>
        <v>3</v>
      </c>
      <c r="V304" s="68">
        <f t="shared" si="210"/>
        <v>4</v>
      </c>
      <c r="W304" s="70">
        <f t="shared" si="210"/>
        <v>7</v>
      </c>
      <c r="X304" s="71">
        <f t="shared" si="210"/>
        <v>0.42857142857142855</v>
      </c>
      <c r="Y304" s="71">
        <f t="shared" si="210"/>
        <v>0.5</v>
      </c>
      <c r="Z304" s="69">
        <f t="shared" si="210"/>
        <v>10000</v>
      </c>
      <c r="AA304" s="69">
        <f t="shared" ca="1" si="210"/>
        <v>10025.240391701296</v>
      </c>
      <c r="AB304" s="69">
        <f t="shared" ca="1" si="200"/>
        <v>25.240391701296176</v>
      </c>
      <c r="AC304" s="69">
        <f t="shared" ca="1" si="201"/>
        <v>94.182003679935534</v>
      </c>
      <c r="AD304" s="73">
        <f t="shared" si="208"/>
        <v>11.299999999999962</v>
      </c>
      <c r="AE304" s="69">
        <f t="shared" si="212"/>
        <v>0.70000000000000007</v>
      </c>
      <c r="AF304" s="69">
        <f t="shared" si="212"/>
        <v>7.0000000000000009</v>
      </c>
      <c r="AG304" s="78">
        <f t="shared" si="212"/>
        <v>200</v>
      </c>
      <c r="AH304" s="60">
        <f t="shared" si="212"/>
        <v>50</v>
      </c>
      <c r="AI304" s="60">
        <f t="shared" si="212"/>
        <v>350.00000000000006</v>
      </c>
      <c r="AJ304" s="60">
        <f t="shared" si="212"/>
        <v>10350</v>
      </c>
      <c r="AK304" s="60">
        <f t="shared" si="212"/>
        <v>289.75960829870417</v>
      </c>
      <c r="AL304" s="60">
        <f t="shared" si="212"/>
        <v>5.7951921659740835</v>
      </c>
      <c r="AM304" s="60">
        <f t="shared" ca="1" si="212"/>
        <v>-390.9975887136394</v>
      </c>
      <c r="AN304" s="60">
        <f t="shared" ca="1" si="212"/>
        <v>-390.9975887136394</v>
      </c>
      <c r="AO304" s="60">
        <f t="shared" ca="1" si="212"/>
        <v>390.9975887136394</v>
      </c>
      <c r="AP304" s="63">
        <f t="shared" si="185"/>
        <v>35</v>
      </c>
      <c r="AQ304" s="62">
        <f t="shared" si="186"/>
        <v>1.5747957669003634</v>
      </c>
      <c r="AR304" s="62">
        <f t="shared" si="187"/>
        <v>78.739788345018169</v>
      </c>
      <c r="AS304" s="62">
        <f t="shared" si="188"/>
        <v>157.47957669003634</v>
      </c>
      <c r="AT304" s="62">
        <f t="shared" si="189"/>
        <v>-78.739788345018169</v>
      </c>
      <c r="AU304" s="62">
        <f t="shared" si="190"/>
        <v>236.21936503505452</v>
      </c>
      <c r="AV304" s="62">
        <f t="shared" si="191"/>
        <v>-314.95915338007268</v>
      </c>
      <c r="AW304" s="63">
        <f t="shared" si="202"/>
        <v>-78.739788345018155</v>
      </c>
      <c r="AX304" s="61" t="str">
        <f t="shared" ca="1" si="192"/>
        <v/>
      </c>
      <c r="AY304" s="69">
        <f t="shared" ca="1" si="203"/>
        <v>9959.0024112863612</v>
      </c>
      <c r="AZ304" s="51">
        <f t="shared" si="193"/>
        <v>551.1785184151272</v>
      </c>
      <c r="BA304" s="55">
        <f t="shared" ca="1" si="194"/>
        <v>5.4979082483785857E-2</v>
      </c>
      <c r="BB304" s="55">
        <f t="shared" ca="1" si="204"/>
        <v>-3.1195945481691796</v>
      </c>
      <c r="BC304" s="64">
        <f t="shared" ca="1" si="195"/>
        <v>-53.49939664372198</v>
      </c>
      <c r="BE304" s="52" t="str">
        <f t="shared" ca="1" si="196"/>
        <v/>
      </c>
      <c r="BF304" s="52" t="str">
        <f t="shared" ca="1" si="197"/>
        <v/>
      </c>
      <c r="BG304" s="52">
        <f t="shared" ca="1" si="205"/>
        <v>11.299999999999962</v>
      </c>
      <c r="BH304" s="52" t="str">
        <f t="shared" ca="1" si="206"/>
        <v/>
      </c>
    </row>
    <row r="305" spans="19:60">
      <c r="S305" s="68">
        <f t="shared" si="211"/>
        <v>7</v>
      </c>
      <c r="T305" s="69">
        <f t="shared" si="211"/>
        <v>2</v>
      </c>
      <c r="U305" s="70">
        <f t="shared" si="198"/>
        <v>3</v>
      </c>
      <c r="V305" s="68">
        <f t="shared" si="210"/>
        <v>4</v>
      </c>
      <c r="W305" s="70">
        <f t="shared" si="210"/>
        <v>7</v>
      </c>
      <c r="X305" s="71">
        <f t="shared" si="210"/>
        <v>0.42857142857142855</v>
      </c>
      <c r="Y305" s="71">
        <f t="shared" si="210"/>
        <v>0.5</v>
      </c>
      <c r="Z305" s="69">
        <f t="shared" si="210"/>
        <v>10000</v>
      </c>
      <c r="AA305" s="69">
        <f t="shared" ca="1" si="210"/>
        <v>10025.240391701296</v>
      </c>
      <c r="AB305" s="69">
        <f t="shared" ca="1" si="200"/>
        <v>25.240391701296176</v>
      </c>
      <c r="AC305" s="69">
        <f t="shared" ca="1" si="201"/>
        <v>94.182003679935534</v>
      </c>
      <c r="AD305" s="73">
        <f t="shared" si="208"/>
        <v>11.199999999999962</v>
      </c>
      <c r="AE305" s="69">
        <f t="shared" si="212"/>
        <v>0.70000000000000007</v>
      </c>
      <c r="AF305" s="69">
        <f t="shared" si="212"/>
        <v>7.0000000000000009</v>
      </c>
      <c r="AG305" s="78">
        <f t="shared" si="212"/>
        <v>200</v>
      </c>
      <c r="AH305" s="60">
        <f t="shared" si="212"/>
        <v>50</v>
      </c>
      <c r="AI305" s="60">
        <f t="shared" si="212"/>
        <v>350.00000000000006</v>
      </c>
      <c r="AJ305" s="60">
        <f t="shared" si="212"/>
        <v>10350</v>
      </c>
      <c r="AK305" s="60">
        <f t="shared" si="212"/>
        <v>289.75960829870417</v>
      </c>
      <c r="AL305" s="60">
        <f t="shared" si="212"/>
        <v>5.7951921659740835</v>
      </c>
      <c r="AM305" s="60">
        <f t="shared" ca="1" si="212"/>
        <v>-390.9975887136394</v>
      </c>
      <c r="AN305" s="60">
        <f t="shared" ca="1" si="212"/>
        <v>-390.9975887136394</v>
      </c>
      <c r="AO305" s="60">
        <f t="shared" ca="1" si="212"/>
        <v>390.9975887136394</v>
      </c>
      <c r="AP305" s="63">
        <f t="shared" si="185"/>
        <v>35</v>
      </c>
      <c r="AQ305" s="62">
        <f t="shared" si="186"/>
        <v>1.5799278719619738</v>
      </c>
      <c r="AR305" s="62">
        <f t="shared" si="187"/>
        <v>78.996393598098692</v>
      </c>
      <c r="AS305" s="62">
        <f t="shared" si="188"/>
        <v>157.99278719619738</v>
      </c>
      <c r="AT305" s="62">
        <f t="shared" si="189"/>
        <v>-78.996393598098692</v>
      </c>
      <c r="AU305" s="62">
        <f t="shared" si="190"/>
        <v>236.98918079429609</v>
      </c>
      <c r="AV305" s="62">
        <f t="shared" si="191"/>
        <v>-315.98557439239477</v>
      </c>
      <c r="AW305" s="63">
        <f t="shared" si="202"/>
        <v>-78.996393598098678</v>
      </c>
      <c r="AX305" s="61" t="str">
        <f t="shared" ca="1" si="192"/>
        <v/>
      </c>
      <c r="AY305" s="69">
        <f t="shared" ca="1" si="203"/>
        <v>9959.0024112863612</v>
      </c>
      <c r="AZ305" s="51">
        <f t="shared" si="193"/>
        <v>552.9747551866908</v>
      </c>
      <c r="BA305" s="55">
        <f t="shared" ca="1" si="194"/>
        <v>5.5158253925205902E-2</v>
      </c>
      <c r="BB305" s="55">
        <f t="shared" ca="1" si="204"/>
        <v>-3.1297610010561745</v>
      </c>
      <c r="BC305" s="64">
        <f t="shared" ca="1" si="195"/>
        <v>-53.756001896802502</v>
      </c>
      <c r="BE305" s="52" t="str">
        <f t="shared" ca="1" si="196"/>
        <v/>
      </c>
      <c r="BF305" s="52" t="str">
        <f t="shared" ca="1" si="197"/>
        <v/>
      </c>
      <c r="BG305" s="52">
        <f t="shared" ca="1" si="205"/>
        <v>11.199999999999962</v>
      </c>
      <c r="BH305" s="52" t="str">
        <f t="shared" ca="1" si="206"/>
        <v/>
      </c>
    </row>
    <row r="306" spans="19:60">
      <c r="S306" s="68">
        <f t="shared" si="211"/>
        <v>7</v>
      </c>
      <c r="T306" s="69">
        <f t="shared" si="211"/>
        <v>2</v>
      </c>
      <c r="U306" s="70">
        <f t="shared" si="198"/>
        <v>3</v>
      </c>
      <c r="V306" s="68">
        <f t="shared" si="210"/>
        <v>4</v>
      </c>
      <c r="W306" s="70">
        <f t="shared" si="210"/>
        <v>7</v>
      </c>
      <c r="X306" s="71">
        <f t="shared" si="210"/>
        <v>0.42857142857142855</v>
      </c>
      <c r="Y306" s="71">
        <f t="shared" si="210"/>
        <v>0.5</v>
      </c>
      <c r="Z306" s="69">
        <f t="shared" si="210"/>
        <v>10000</v>
      </c>
      <c r="AA306" s="69">
        <f t="shared" ca="1" si="210"/>
        <v>10025.240391701296</v>
      </c>
      <c r="AB306" s="69">
        <f t="shared" ca="1" si="200"/>
        <v>25.240391701296176</v>
      </c>
      <c r="AC306" s="69">
        <f t="shared" ca="1" si="201"/>
        <v>94.182003679935534</v>
      </c>
      <c r="AD306" s="73">
        <f t="shared" si="208"/>
        <v>11.099999999999962</v>
      </c>
      <c r="AE306" s="69">
        <f t="shared" si="212"/>
        <v>0.70000000000000007</v>
      </c>
      <c r="AF306" s="69">
        <f t="shared" si="212"/>
        <v>7.0000000000000009</v>
      </c>
      <c r="AG306" s="78">
        <f t="shared" si="212"/>
        <v>200</v>
      </c>
      <c r="AH306" s="60">
        <f t="shared" si="212"/>
        <v>50</v>
      </c>
      <c r="AI306" s="60">
        <f t="shared" si="212"/>
        <v>350.00000000000006</v>
      </c>
      <c r="AJ306" s="60">
        <f t="shared" si="212"/>
        <v>10350</v>
      </c>
      <c r="AK306" s="60">
        <f t="shared" si="212"/>
        <v>289.75960829870417</v>
      </c>
      <c r="AL306" s="60">
        <f t="shared" si="212"/>
        <v>5.7951921659740835</v>
      </c>
      <c r="AM306" s="60">
        <f t="shared" ca="1" si="212"/>
        <v>-390.9975887136394</v>
      </c>
      <c r="AN306" s="60">
        <f t="shared" ca="1" si="212"/>
        <v>-390.9975887136394</v>
      </c>
      <c r="AO306" s="60">
        <f t="shared" ca="1" si="212"/>
        <v>390.9975887136394</v>
      </c>
      <c r="AP306" s="63">
        <f t="shared" si="185"/>
        <v>35</v>
      </c>
      <c r="AQ306" s="62">
        <f t="shared" si="186"/>
        <v>1.5851524473850547</v>
      </c>
      <c r="AR306" s="62">
        <f t="shared" si="187"/>
        <v>79.257622369252729</v>
      </c>
      <c r="AS306" s="62">
        <f t="shared" si="188"/>
        <v>158.51524473850546</v>
      </c>
      <c r="AT306" s="62">
        <f t="shared" si="189"/>
        <v>-79.257622369252729</v>
      </c>
      <c r="AU306" s="62">
        <f t="shared" si="190"/>
        <v>237.7728671077582</v>
      </c>
      <c r="AV306" s="62">
        <f t="shared" si="191"/>
        <v>-317.03048947701092</v>
      </c>
      <c r="AW306" s="63">
        <f t="shared" si="202"/>
        <v>-79.257622369252715</v>
      </c>
      <c r="AX306" s="61" t="str">
        <f t="shared" ca="1" si="192"/>
        <v/>
      </c>
      <c r="AY306" s="69">
        <f t="shared" ca="1" si="203"/>
        <v>9959.0024112863612</v>
      </c>
      <c r="AZ306" s="51">
        <f t="shared" si="193"/>
        <v>554.80335658476906</v>
      </c>
      <c r="BA306" s="55">
        <f t="shared" ca="1" si="194"/>
        <v>5.5340653680885775E-2</v>
      </c>
      <c r="BB306" s="55">
        <f t="shared" ca="1" si="204"/>
        <v>-3.1401106332744662</v>
      </c>
      <c r="BC306" s="64">
        <f t="shared" ca="1" si="195"/>
        <v>-54.017230667956539</v>
      </c>
      <c r="BE306" s="52" t="str">
        <f t="shared" ca="1" si="196"/>
        <v/>
      </c>
      <c r="BF306" s="52" t="str">
        <f t="shared" ca="1" si="197"/>
        <v/>
      </c>
      <c r="BG306" s="52">
        <f t="shared" ca="1" si="205"/>
        <v>11.099999999999962</v>
      </c>
      <c r="BH306" s="52" t="str">
        <f t="shared" ca="1" si="206"/>
        <v/>
      </c>
    </row>
    <row r="307" spans="19:60">
      <c r="S307" s="68">
        <f t="shared" si="211"/>
        <v>7</v>
      </c>
      <c r="T307" s="69">
        <f t="shared" si="211"/>
        <v>2</v>
      </c>
      <c r="U307" s="70">
        <f t="shared" si="198"/>
        <v>3</v>
      </c>
      <c r="V307" s="68">
        <f t="shared" si="210"/>
        <v>4</v>
      </c>
      <c r="W307" s="70">
        <f t="shared" si="210"/>
        <v>7</v>
      </c>
      <c r="X307" s="71">
        <f t="shared" si="210"/>
        <v>0.42857142857142855</v>
      </c>
      <c r="Y307" s="71">
        <f t="shared" si="210"/>
        <v>0.5</v>
      </c>
      <c r="Z307" s="69">
        <f t="shared" si="210"/>
        <v>10000</v>
      </c>
      <c r="AA307" s="69">
        <f t="shared" ca="1" si="210"/>
        <v>10025.240391701296</v>
      </c>
      <c r="AB307" s="69">
        <f t="shared" ca="1" si="200"/>
        <v>25.240391701296176</v>
      </c>
      <c r="AC307" s="69">
        <f t="shared" ca="1" si="201"/>
        <v>94.182003679935534</v>
      </c>
      <c r="AD307" s="73">
        <f t="shared" si="208"/>
        <v>10.999999999999963</v>
      </c>
      <c r="AE307" s="69">
        <f t="shared" si="212"/>
        <v>0.70000000000000007</v>
      </c>
      <c r="AF307" s="69">
        <f t="shared" si="212"/>
        <v>7.0000000000000009</v>
      </c>
      <c r="AG307" s="78">
        <f t="shared" si="212"/>
        <v>200</v>
      </c>
      <c r="AH307" s="60">
        <f t="shared" si="212"/>
        <v>50</v>
      </c>
      <c r="AI307" s="60">
        <f t="shared" si="212"/>
        <v>350.00000000000006</v>
      </c>
      <c r="AJ307" s="60">
        <f t="shared" si="212"/>
        <v>10350</v>
      </c>
      <c r="AK307" s="60">
        <f t="shared" si="212"/>
        <v>289.75960829870417</v>
      </c>
      <c r="AL307" s="60">
        <f t="shared" si="212"/>
        <v>5.7951921659740835</v>
      </c>
      <c r="AM307" s="60">
        <f t="shared" ca="1" si="212"/>
        <v>-390.9975887136394</v>
      </c>
      <c r="AN307" s="60">
        <f t="shared" ca="1" si="212"/>
        <v>-390.9975887136394</v>
      </c>
      <c r="AO307" s="60">
        <f t="shared" ca="1" si="212"/>
        <v>390.9975887136394</v>
      </c>
      <c r="AP307" s="63">
        <f t="shared" si="185"/>
        <v>35</v>
      </c>
      <c r="AQ307" s="62">
        <f t="shared" si="186"/>
        <v>1.590472015088555</v>
      </c>
      <c r="AR307" s="62">
        <f t="shared" si="187"/>
        <v>79.523600754427747</v>
      </c>
      <c r="AS307" s="62">
        <f t="shared" si="188"/>
        <v>159.04720150885549</v>
      </c>
      <c r="AT307" s="62">
        <f t="shared" si="189"/>
        <v>-79.523600754427747</v>
      </c>
      <c r="AU307" s="62">
        <f t="shared" si="190"/>
        <v>238.57080226328324</v>
      </c>
      <c r="AV307" s="62">
        <f t="shared" si="191"/>
        <v>-318.09440301771099</v>
      </c>
      <c r="AW307" s="63">
        <f t="shared" si="202"/>
        <v>-79.523600754427747</v>
      </c>
      <c r="AX307" s="61" t="str">
        <f t="shared" ca="1" si="192"/>
        <v/>
      </c>
      <c r="AY307" s="69">
        <f t="shared" ca="1" si="203"/>
        <v>9959.0024112863612</v>
      </c>
      <c r="AZ307" s="51">
        <f t="shared" si="193"/>
        <v>556.6652052809942</v>
      </c>
      <c r="BA307" s="55">
        <f t="shared" ca="1" si="194"/>
        <v>5.5526369795759818E-2</v>
      </c>
      <c r="BB307" s="55">
        <f t="shared" ca="1" si="204"/>
        <v>-3.1506484406239998</v>
      </c>
      <c r="BC307" s="64">
        <f t="shared" ca="1" si="195"/>
        <v>-54.283209053131571</v>
      </c>
      <c r="BE307" s="52" t="str">
        <f t="shared" ca="1" si="196"/>
        <v/>
      </c>
      <c r="BF307" s="52" t="str">
        <f t="shared" ca="1" si="197"/>
        <v/>
      </c>
      <c r="BG307" s="52">
        <f t="shared" ca="1" si="205"/>
        <v>10.999999999999963</v>
      </c>
      <c r="BH307" s="52" t="str">
        <f t="shared" ca="1" si="206"/>
        <v/>
      </c>
    </row>
    <row r="308" spans="19:60">
      <c r="S308" s="68">
        <f t="shared" si="211"/>
        <v>7</v>
      </c>
      <c r="T308" s="69">
        <f t="shared" si="211"/>
        <v>2</v>
      </c>
      <c r="U308" s="70">
        <f t="shared" si="198"/>
        <v>3</v>
      </c>
      <c r="V308" s="68">
        <f t="shared" si="210"/>
        <v>4</v>
      </c>
      <c r="W308" s="70">
        <f t="shared" si="210"/>
        <v>7</v>
      </c>
      <c r="X308" s="71">
        <f t="shared" si="210"/>
        <v>0.42857142857142855</v>
      </c>
      <c r="Y308" s="71">
        <f t="shared" si="210"/>
        <v>0.5</v>
      </c>
      <c r="Z308" s="69">
        <f t="shared" si="210"/>
        <v>10000</v>
      </c>
      <c r="AA308" s="69">
        <f t="shared" ca="1" si="210"/>
        <v>10025.240391701296</v>
      </c>
      <c r="AB308" s="69">
        <f t="shared" ca="1" si="200"/>
        <v>25.240391701296176</v>
      </c>
      <c r="AC308" s="69">
        <f t="shared" ca="1" si="201"/>
        <v>94.182003679935534</v>
      </c>
      <c r="AD308" s="73">
        <f t="shared" si="208"/>
        <v>10.899999999999963</v>
      </c>
      <c r="AE308" s="69">
        <f t="shared" si="212"/>
        <v>0.70000000000000007</v>
      </c>
      <c r="AF308" s="69">
        <f t="shared" si="212"/>
        <v>7.0000000000000009</v>
      </c>
      <c r="AG308" s="78">
        <f t="shared" si="212"/>
        <v>200</v>
      </c>
      <c r="AH308" s="60">
        <f t="shared" si="212"/>
        <v>50</v>
      </c>
      <c r="AI308" s="60">
        <f t="shared" si="212"/>
        <v>350.00000000000006</v>
      </c>
      <c r="AJ308" s="60">
        <f t="shared" si="212"/>
        <v>10350</v>
      </c>
      <c r="AK308" s="60">
        <f t="shared" si="212"/>
        <v>289.75960829870417</v>
      </c>
      <c r="AL308" s="60">
        <f t="shared" si="212"/>
        <v>5.7951921659740835</v>
      </c>
      <c r="AM308" s="60">
        <f t="shared" ca="1" si="212"/>
        <v>-390.9975887136394</v>
      </c>
      <c r="AN308" s="60">
        <f t="shared" ca="1" si="212"/>
        <v>-390.9975887136394</v>
      </c>
      <c r="AO308" s="60">
        <f t="shared" ca="1" si="212"/>
        <v>390.9975887136394</v>
      </c>
      <c r="AP308" s="63">
        <f t="shared" si="185"/>
        <v>35</v>
      </c>
      <c r="AQ308" s="62">
        <f t="shared" si="186"/>
        <v>1.5958891895389087</v>
      </c>
      <c r="AR308" s="62">
        <f t="shared" si="187"/>
        <v>79.794459476945434</v>
      </c>
      <c r="AS308" s="62">
        <f t="shared" si="188"/>
        <v>159.58891895389087</v>
      </c>
      <c r="AT308" s="62">
        <f t="shared" si="189"/>
        <v>-79.794459476945434</v>
      </c>
      <c r="AU308" s="62">
        <f t="shared" si="190"/>
        <v>239.3833784308363</v>
      </c>
      <c r="AV308" s="62">
        <f t="shared" si="191"/>
        <v>-319.17783790778174</v>
      </c>
      <c r="AW308" s="63">
        <f t="shared" si="202"/>
        <v>-79.794459476945434</v>
      </c>
      <c r="AX308" s="61" t="str">
        <f t="shared" ca="1" si="192"/>
        <v/>
      </c>
      <c r="AY308" s="69">
        <f t="shared" ca="1" si="203"/>
        <v>9959.0024112863612</v>
      </c>
      <c r="AZ308" s="51">
        <f t="shared" si="193"/>
        <v>558.56121633861801</v>
      </c>
      <c r="BA308" s="55">
        <f t="shared" ca="1" si="194"/>
        <v>5.5715493545769178E-2</v>
      </c>
      <c r="BB308" s="55">
        <f t="shared" ca="1" si="204"/>
        <v>-3.1613796022368277</v>
      </c>
      <c r="BC308" s="64">
        <f t="shared" ca="1" si="195"/>
        <v>-54.554067775649258</v>
      </c>
      <c r="BE308" s="52" t="str">
        <f t="shared" ca="1" si="196"/>
        <v/>
      </c>
      <c r="BF308" s="52" t="str">
        <f t="shared" ca="1" si="197"/>
        <v/>
      </c>
      <c r="BG308" s="52">
        <f t="shared" ca="1" si="205"/>
        <v>10.899999999999963</v>
      </c>
      <c r="BH308" s="52" t="str">
        <f t="shared" ca="1" si="206"/>
        <v/>
      </c>
    </row>
    <row r="309" spans="19:60">
      <c r="S309" s="68">
        <f t="shared" si="211"/>
        <v>7</v>
      </c>
      <c r="T309" s="69">
        <f t="shared" si="211"/>
        <v>2</v>
      </c>
      <c r="U309" s="70">
        <f t="shared" si="198"/>
        <v>3</v>
      </c>
      <c r="V309" s="68">
        <f t="shared" si="210"/>
        <v>4</v>
      </c>
      <c r="W309" s="70">
        <f t="shared" si="210"/>
        <v>7</v>
      </c>
      <c r="X309" s="71">
        <f t="shared" si="210"/>
        <v>0.42857142857142855</v>
      </c>
      <c r="Y309" s="71">
        <f t="shared" si="210"/>
        <v>0.5</v>
      </c>
      <c r="Z309" s="69">
        <f t="shared" si="210"/>
        <v>10000</v>
      </c>
      <c r="AA309" s="69">
        <f t="shared" ca="1" si="210"/>
        <v>10025.240391701296</v>
      </c>
      <c r="AB309" s="69">
        <f t="shared" ca="1" si="200"/>
        <v>25.240391701296176</v>
      </c>
      <c r="AC309" s="69">
        <f t="shared" ca="1" si="201"/>
        <v>94.182003679935534</v>
      </c>
      <c r="AD309" s="73">
        <f t="shared" si="208"/>
        <v>10.799999999999963</v>
      </c>
      <c r="AE309" s="69">
        <f t="shared" si="212"/>
        <v>0.70000000000000007</v>
      </c>
      <c r="AF309" s="69">
        <f t="shared" si="212"/>
        <v>7.0000000000000009</v>
      </c>
      <c r="AG309" s="78">
        <f t="shared" si="212"/>
        <v>200</v>
      </c>
      <c r="AH309" s="60">
        <f t="shared" si="212"/>
        <v>50</v>
      </c>
      <c r="AI309" s="60">
        <f t="shared" si="212"/>
        <v>350.00000000000006</v>
      </c>
      <c r="AJ309" s="60">
        <f t="shared" si="212"/>
        <v>10350</v>
      </c>
      <c r="AK309" s="60">
        <f t="shared" si="212"/>
        <v>289.75960829870417</v>
      </c>
      <c r="AL309" s="60">
        <f t="shared" si="212"/>
        <v>5.7951921659740835</v>
      </c>
      <c r="AM309" s="60">
        <f t="shared" ca="1" si="212"/>
        <v>-390.9975887136394</v>
      </c>
      <c r="AN309" s="60">
        <f t="shared" ca="1" si="212"/>
        <v>-390.9975887136394</v>
      </c>
      <c r="AO309" s="60">
        <f t="shared" ca="1" si="212"/>
        <v>390.9975887136394</v>
      </c>
      <c r="AP309" s="63">
        <f t="shared" si="185"/>
        <v>35</v>
      </c>
      <c r="AQ309" s="62">
        <f t="shared" si="186"/>
        <v>1.6014066820346393</v>
      </c>
      <c r="AR309" s="62">
        <f t="shared" si="187"/>
        <v>80.070334101731959</v>
      </c>
      <c r="AS309" s="62">
        <f t="shared" si="188"/>
        <v>160.14066820346392</v>
      </c>
      <c r="AT309" s="62">
        <f t="shared" si="189"/>
        <v>-80.070334101731959</v>
      </c>
      <c r="AU309" s="62">
        <f t="shared" si="190"/>
        <v>240.21100230519588</v>
      </c>
      <c r="AV309" s="62">
        <f t="shared" si="191"/>
        <v>-320.28133640692784</v>
      </c>
      <c r="AW309" s="63">
        <f t="shared" si="202"/>
        <v>-80.070334101731959</v>
      </c>
      <c r="AX309" s="61" t="str">
        <f t="shared" ca="1" si="192"/>
        <v/>
      </c>
      <c r="AY309" s="69">
        <f t="shared" ca="1" si="203"/>
        <v>9959.0024112863612</v>
      </c>
      <c r="AZ309" s="51">
        <f t="shared" si="193"/>
        <v>560.49233871212368</v>
      </c>
      <c r="BA309" s="55">
        <f t="shared" ca="1" si="194"/>
        <v>5.5908119587445362E-2</v>
      </c>
      <c r="BB309" s="55">
        <f t="shared" ca="1" si="204"/>
        <v>-3.1723094890647077</v>
      </c>
      <c r="BC309" s="64">
        <f t="shared" ca="1" si="195"/>
        <v>-54.829942400435783</v>
      </c>
      <c r="BE309" s="52" t="str">
        <f t="shared" ca="1" si="196"/>
        <v/>
      </c>
      <c r="BF309" s="52" t="str">
        <f t="shared" ca="1" si="197"/>
        <v/>
      </c>
      <c r="BG309" s="52">
        <f t="shared" ca="1" si="205"/>
        <v>10.799999999999963</v>
      </c>
      <c r="BH309" s="52" t="str">
        <f t="shared" ca="1" si="206"/>
        <v/>
      </c>
    </row>
    <row r="310" spans="19:60">
      <c r="S310" s="68">
        <f t="shared" si="211"/>
        <v>7</v>
      </c>
      <c r="T310" s="69">
        <f t="shared" si="211"/>
        <v>2</v>
      </c>
      <c r="U310" s="70">
        <f t="shared" si="198"/>
        <v>3</v>
      </c>
      <c r="V310" s="68">
        <f t="shared" si="210"/>
        <v>4</v>
      </c>
      <c r="W310" s="70">
        <f t="shared" si="210"/>
        <v>7</v>
      </c>
      <c r="X310" s="71">
        <f t="shared" si="210"/>
        <v>0.42857142857142855</v>
      </c>
      <c r="Y310" s="71">
        <f t="shared" si="210"/>
        <v>0.5</v>
      </c>
      <c r="Z310" s="69">
        <f t="shared" si="210"/>
        <v>10000</v>
      </c>
      <c r="AA310" s="69">
        <f t="shared" ca="1" si="210"/>
        <v>10025.240391701296</v>
      </c>
      <c r="AB310" s="69">
        <f t="shared" ca="1" si="200"/>
        <v>25.240391701296176</v>
      </c>
      <c r="AC310" s="69">
        <f t="shared" ca="1" si="201"/>
        <v>94.182003679935534</v>
      </c>
      <c r="AD310" s="73">
        <f t="shared" si="208"/>
        <v>10.699999999999964</v>
      </c>
      <c r="AE310" s="69">
        <f t="shared" si="212"/>
        <v>0.70000000000000007</v>
      </c>
      <c r="AF310" s="69">
        <f t="shared" si="212"/>
        <v>7.0000000000000009</v>
      </c>
      <c r="AG310" s="78">
        <f t="shared" si="212"/>
        <v>200</v>
      </c>
      <c r="AH310" s="60">
        <f t="shared" si="212"/>
        <v>50</v>
      </c>
      <c r="AI310" s="60">
        <f t="shared" si="212"/>
        <v>350.00000000000006</v>
      </c>
      <c r="AJ310" s="60">
        <f t="shared" si="212"/>
        <v>10350</v>
      </c>
      <c r="AK310" s="60">
        <f t="shared" si="212"/>
        <v>289.75960829870417</v>
      </c>
      <c r="AL310" s="60">
        <f t="shared" si="212"/>
        <v>5.7951921659740835</v>
      </c>
      <c r="AM310" s="60">
        <f t="shared" ca="1" si="212"/>
        <v>-390.9975887136394</v>
      </c>
      <c r="AN310" s="60">
        <f t="shared" ca="1" si="212"/>
        <v>-390.9975887136394</v>
      </c>
      <c r="AO310" s="60">
        <f t="shared" ca="1" si="212"/>
        <v>390.9975887136394</v>
      </c>
      <c r="AP310" s="63">
        <f t="shared" si="185"/>
        <v>35</v>
      </c>
      <c r="AQ310" s="62">
        <f t="shared" si="186"/>
        <v>1.6070273052312247</v>
      </c>
      <c r="AR310" s="62">
        <f t="shared" si="187"/>
        <v>80.351365261561241</v>
      </c>
      <c r="AS310" s="62">
        <f t="shared" si="188"/>
        <v>160.70273052312248</v>
      </c>
      <c r="AT310" s="62">
        <f t="shared" si="189"/>
        <v>-80.351365261561241</v>
      </c>
      <c r="AU310" s="62">
        <f t="shared" si="190"/>
        <v>241.05409578468374</v>
      </c>
      <c r="AV310" s="62">
        <f t="shared" si="191"/>
        <v>-321.40546104624497</v>
      </c>
      <c r="AW310" s="63">
        <f t="shared" si="202"/>
        <v>-80.351365261561227</v>
      </c>
      <c r="AX310" s="61" t="str">
        <f t="shared" ca="1" si="192"/>
        <v/>
      </c>
      <c r="AY310" s="69">
        <f t="shared" ca="1" si="203"/>
        <v>9959.0024112863612</v>
      </c>
      <c r="AZ310" s="51">
        <f t="shared" si="193"/>
        <v>562.4595568309287</v>
      </c>
      <c r="BA310" s="55">
        <f t="shared" ca="1" si="194"/>
        <v>5.6104346115881873E-2</v>
      </c>
      <c r="BB310" s="55">
        <f t="shared" ca="1" si="204"/>
        <v>-3.1834436728426416</v>
      </c>
      <c r="BC310" s="64">
        <f t="shared" ca="1" si="195"/>
        <v>-55.110973560265052</v>
      </c>
      <c r="BE310" s="52" t="str">
        <f t="shared" ca="1" si="196"/>
        <v/>
      </c>
      <c r="BF310" s="52" t="str">
        <f t="shared" ca="1" si="197"/>
        <v/>
      </c>
      <c r="BG310" s="52">
        <f t="shared" ca="1" si="205"/>
        <v>10.699999999999964</v>
      </c>
      <c r="BH310" s="52" t="str">
        <f t="shared" ca="1" si="206"/>
        <v/>
      </c>
    </row>
    <row r="311" spans="19:60">
      <c r="S311" s="68">
        <f t="shared" si="211"/>
        <v>7</v>
      </c>
      <c r="T311" s="69">
        <f t="shared" si="211"/>
        <v>2</v>
      </c>
      <c r="U311" s="70">
        <f t="shared" si="198"/>
        <v>3</v>
      </c>
      <c r="V311" s="68">
        <f t="shared" si="210"/>
        <v>4</v>
      </c>
      <c r="W311" s="70">
        <f t="shared" si="210"/>
        <v>7</v>
      </c>
      <c r="X311" s="71">
        <f t="shared" si="210"/>
        <v>0.42857142857142855</v>
      </c>
      <c r="Y311" s="71">
        <f t="shared" si="210"/>
        <v>0.5</v>
      </c>
      <c r="Z311" s="69">
        <f t="shared" si="210"/>
        <v>10000</v>
      </c>
      <c r="AA311" s="69">
        <f t="shared" ca="1" si="210"/>
        <v>10025.240391701296</v>
      </c>
      <c r="AB311" s="69">
        <f t="shared" ca="1" si="200"/>
        <v>25.240391701296176</v>
      </c>
      <c r="AC311" s="69">
        <f t="shared" ca="1" si="201"/>
        <v>94.182003679935534</v>
      </c>
      <c r="AD311" s="73">
        <f t="shared" si="208"/>
        <v>10.599999999999964</v>
      </c>
      <c r="AE311" s="69">
        <f t="shared" si="212"/>
        <v>0.70000000000000007</v>
      </c>
      <c r="AF311" s="69">
        <f t="shared" si="212"/>
        <v>7.0000000000000009</v>
      </c>
      <c r="AG311" s="78">
        <f t="shared" si="212"/>
        <v>200</v>
      </c>
      <c r="AH311" s="60">
        <f t="shared" si="212"/>
        <v>50</v>
      </c>
      <c r="AI311" s="60">
        <f t="shared" si="212"/>
        <v>350.00000000000006</v>
      </c>
      <c r="AJ311" s="60">
        <f t="shared" si="212"/>
        <v>10350</v>
      </c>
      <c r="AK311" s="60">
        <f t="shared" si="212"/>
        <v>289.75960829870417</v>
      </c>
      <c r="AL311" s="60">
        <f t="shared" si="212"/>
        <v>5.7951921659740835</v>
      </c>
      <c r="AM311" s="60">
        <f t="shared" ca="1" si="212"/>
        <v>-390.9975887136394</v>
      </c>
      <c r="AN311" s="60">
        <f t="shared" ca="1" si="212"/>
        <v>-390.9975887136394</v>
      </c>
      <c r="AO311" s="60">
        <f t="shared" ca="1" si="212"/>
        <v>390.9975887136394</v>
      </c>
      <c r="AP311" s="63">
        <f t="shared" si="185"/>
        <v>35</v>
      </c>
      <c r="AQ311" s="62">
        <f t="shared" si="186"/>
        <v>1.6127539779220854</v>
      </c>
      <c r="AR311" s="62">
        <f t="shared" si="187"/>
        <v>80.637698896104268</v>
      </c>
      <c r="AS311" s="62">
        <f t="shared" si="188"/>
        <v>161.27539779220854</v>
      </c>
      <c r="AT311" s="62">
        <f t="shared" si="189"/>
        <v>-80.637698896104268</v>
      </c>
      <c r="AU311" s="62">
        <f t="shared" si="190"/>
        <v>241.91309668831281</v>
      </c>
      <c r="AV311" s="62">
        <f t="shared" si="191"/>
        <v>-322.55079558441707</v>
      </c>
      <c r="AW311" s="63">
        <f t="shared" si="202"/>
        <v>-80.637698896104268</v>
      </c>
      <c r="AX311" s="61" t="str">
        <f t="shared" ca="1" si="192"/>
        <v/>
      </c>
      <c r="AY311" s="69">
        <f t="shared" ca="1" si="203"/>
        <v>9959.0024112863612</v>
      </c>
      <c r="AZ311" s="51">
        <f t="shared" si="193"/>
        <v>564.46389227272994</v>
      </c>
      <c r="BA311" s="55">
        <f t="shared" ca="1" si="194"/>
        <v>5.6304275031647366E-2</v>
      </c>
      <c r="BB311" s="55">
        <f t="shared" ca="1" si="204"/>
        <v>-3.1947879355597824</v>
      </c>
      <c r="BC311" s="64">
        <f t="shared" ca="1" si="195"/>
        <v>-55.397307194808093</v>
      </c>
      <c r="BE311" s="52" t="str">
        <f t="shared" ca="1" si="196"/>
        <v/>
      </c>
      <c r="BF311" s="52" t="str">
        <f t="shared" ca="1" si="197"/>
        <v/>
      </c>
      <c r="BG311" s="52">
        <f t="shared" ca="1" si="205"/>
        <v>10.599999999999964</v>
      </c>
      <c r="BH311" s="52" t="str">
        <f t="shared" ca="1" si="206"/>
        <v/>
      </c>
    </row>
    <row r="312" spans="19:60">
      <c r="S312" s="68">
        <f t="shared" si="211"/>
        <v>7</v>
      </c>
      <c r="T312" s="69">
        <f t="shared" si="211"/>
        <v>2</v>
      </c>
      <c r="U312" s="70">
        <f t="shared" si="198"/>
        <v>3</v>
      </c>
      <c r="V312" s="68">
        <f t="shared" si="210"/>
        <v>4</v>
      </c>
      <c r="W312" s="70">
        <f t="shared" si="210"/>
        <v>7</v>
      </c>
      <c r="X312" s="71">
        <f t="shared" si="210"/>
        <v>0.42857142857142855</v>
      </c>
      <c r="Y312" s="71">
        <f t="shared" si="210"/>
        <v>0.5</v>
      </c>
      <c r="Z312" s="69">
        <f t="shared" si="210"/>
        <v>10000</v>
      </c>
      <c r="AA312" s="69">
        <f t="shared" ca="1" si="210"/>
        <v>10025.240391701296</v>
      </c>
      <c r="AB312" s="69">
        <f t="shared" ca="1" si="200"/>
        <v>25.240391701296176</v>
      </c>
      <c r="AC312" s="69">
        <f t="shared" ca="1" si="201"/>
        <v>94.182003679935534</v>
      </c>
      <c r="AD312" s="73">
        <f t="shared" si="208"/>
        <v>10.499999999999964</v>
      </c>
      <c r="AE312" s="69">
        <f t="shared" si="212"/>
        <v>0.70000000000000007</v>
      </c>
      <c r="AF312" s="69">
        <f t="shared" si="212"/>
        <v>7.0000000000000009</v>
      </c>
      <c r="AG312" s="78">
        <f t="shared" si="212"/>
        <v>200</v>
      </c>
      <c r="AH312" s="60">
        <f t="shared" si="212"/>
        <v>50</v>
      </c>
      <c r="AI312" s="60">
        <f t="shared" si="212"/>
        <v>350.00000000000006</v>
      </c>
      <c r="AJ312" s="60">
        <f t="shared" si="212"/>
        <v>10350</v>
      </c>
      <c r="AK312" s="60">
        <f t="shared" si="212"/>
        <v>289.75960829870417</v>
      </c>
      <c r="AL312" s="60">
        <f t="shared" si="212"/>
        <v>5.7951921659740835</v>
      </c>
      <c r="AM312" s="60">
        <f t="shared" ca="1" si="212"/>
        <v>-390.9975887136394</v>
      </c>
      <c r="AN312" s="60">
        <f t="shared" ca="1" si="212"/>
        <v>-390.9975887136394</v>
      </c>
      <c r="AO312" s="60">
        <f t="shared" ca="1" si="212"/>
        <v>390.9975887136394</v>
      </c>
      <c r="AP312" s="63">
        <f t="shared" si="185"/>
        <v>35</v>
      </c>
      <c r="AQ312" s="62">
        <f t="shared" si="186"/>
        <v>1.6185897300927721</v>
      </c>
      <c r="AR312" s="62">
        <f t="shared" si="187"/>
        <v>80.929486504638604</v>
      </c>
      <c r="AS312" s="62">
        <f t="shared" si="188"/>
        <v>161.85897300927721</v>
      </c>
      <c r="AT312" s="62">
        <f t="shared" si="189"/>
        <v>-80.929486504638604</v>
      </c>
      <c r="AU312" s="62">
        <f t="shared" si="190"/>
        <v>242.78845951391583</v>
      </c>
      <c r="AV312" s="62">
        <f t="shared" si="191"/>
        <v>-323.71794601855441</v>
      </c>
      <c r="AW312" s="63">
        <f t="shared" si="202"/>
        <v>-80.929486504638589</v>
      </c>
      <c r="AX312" s="61" t="str">
        <f t="shared" ca="1" si="192"/>
        <v/>
      </c>
      <c r="AY312" s="69">
        <f t="shared" ca="1" si="203"/>
        <v>9959.0024112863612</v>
      </c>
      <c r="AZ312" s="51">
        <f t="shared" si="193"/>
        <v>566.50640553247024</v>
      </c>
      <c r="BA312" s="55">
        <f t="shared" ca="1" si="194"/>
        <v>5.650801211723696E-2</v>
      </c>
      <c r="BB312" s="55">
        <f t="shared" ca="1" si="204"/>
        <v>-3.2063482794715346</v>
      </c>
      <c r="BC312" s="64">
        <f t="shared" ca="1" si="195"/>
        <v>-55.689094803342414</v>
      </c>
      <c r="BE312" s="52" t="str">
        <f t="shared" ca="1" si="196"/>
        <v/>
      </c>
      <c r="BF312" s="52" t="str">
        <f t="shared" ca="1" si="197"/>
        <v/>
      </c>
      <c r="BG312" s="52">
        <f t="shared" ca="1" si="205"/>
        <v>10.499999999999964</v>
      </c>
      <c r="BH312" s="52" t="str">
        <f t="shared" ca="1" si="206"/>
        <v/>
      </c>
    </row>
    <row r="313" spans="19:60">
      <c r="S313" s="68">
        <f t="shared" si="211"/>
        <v>7</v>
      </c>
      <c r="T313" s="69">
        <f t="shared" si="211"/>
        <v>2</v>
      </c>
      <c r="U313" s="70">
        <f t="shared" si="198"/>
        <v>3</v>
      </c>
      <c r="V313" s="68">
        <f t="shared" si="210"/>
        <v>4</v>
      </c>
      <c r="W313" s="70">
        <f t="shared" si="210"/>
        <v>7</v>
      </c>
      <c r="X313" s="71">
        <f t="shared" si="210"/>
        <v>0.42857142857142855</v>
      </c>
      <c r="Y313" s="71">
        <f t="shared" si="210"/>
        <v>0.5</v>
      </c>
      <c r="Z313" s="69">
        <f t="shared" si="210"/>
        <v>10000</v>
      </c>
      <c r="AA313" s="69">
        <f t="shared" ca="1" si="210"/>
        <v>10025.240391701296</v>
      </c>
      <c r="AB313" s="69">
        <f t="shared" ca="1" si="200"/>
        <v>25.240391701296176</v>
      </c>
      <c r="AC313" s="69">
        <f t="shared" ca="1" si="201"/>
        <v>94.182003679935534</v>
      </c>
      <c r="AD313" s="73">
        <f t="shared" si="208"/>
        <v>10.399999999999965</v>
      </c>
      <c r="AE313" s="69">
        <f t="shared" si="212"/>
        <v>0.70000000000000007</v>
      </c>
      <c r="AF313" s="69">
        <f t="shared" si="212"/>
        <v>7.0000000000000009</v>
      </c>
      <c r="AG313" s="78">
        <f t="shared" si="212"/>
        <v>200</v>
      </c>
      <c r="AH313" s="60">
        <f t="shared" si="212"/>
        <v>50</v>
      </c>
      <c r="AI313" s="60">
        <f t="shared" si="212"/>
        <v>350.00000000000006</v>
      </c>
      <c r="AJ313" s="60">
        <f t="shared" si="212"/>
        <v>10350</v>
      </c>
      <c r="AK313" s="60">
        <f t="shared" si="212"/>
        <v>289.75960829870417</v>
      </c>
      <c r="AL313" s="60">
        <f t="shared" si="212"/>
        <v>5.7951921659740835</v>
      </c>
      <c r="AM313" s="60">
        <f t="shared" ca="1" si="212"/>
        <v>-390.9975887136394</v>
      </c>
      <c r="AN313" s="60">
        <f t="shared" ca="1" si="212"/>
        <v>-390.9975887136394</v>
      </c>
      <c r="AO313" s="60">
        <f t="shared" ca="1" si="212"/>
        <v>390.9975887136394</v>
      </c>
      <c r="AP313" s="63">
        <f t="shared" si="185"/>
        <v>35</v>
      </c>
      <c r="AQ313" s="62">
        <f t="shared" si="186"/>
        <v>1.6245377082667409</v>
      </c>
      <c r="AR313" s="62">
        <f t="shared" si="187"/>
        <v>81.226885413337044</v>
      </c>
      <c r="AS313" s="62">
        <f t="shared" si="188"/>
        <v>162.45377082667409</v>
      </c>
      <c r="AT313" s="62">
        <f t="shared" si="189"/>
        <v>-81.226885413337044</v>
      </c>
      <c r="AU313" s="62">
        <f t="shared" si="190"/>
        <v>243.68065624001113</v>
      </c>
      <c r="AV313" s="62">
        <f t="shared" si="191"/>
        <v>-324.90754165334818</v>
      </c>
      <c r="AW313" s="63">
        <f t="shared" si="202"/>
        <v>-81.226885413337044</v>
      </c>
      <c r="AX313" s="61" t="str">
        <f t="shared" ca="1" si="192"/>
        <v/>
      </c>
      <c r="AY313" s="69">
        <f t="shared" ca="1" si="203"/>
        <v>9959.0024112863612</v>
      </c>
      <c r="AZ313" s="51">
        <f t="shared" si="193"/>
        <v>568.58819789335928</v>
      </c>
      <c r="BA313" s="55">
        <f t="shared" ca="1" si="194"/>
        <v>5.6715667223703262E-2</v>
      </c>
      <c r="BB313" s="55">
        <f t="shared" ca="1" si="204"/>
        <v>-3.2181309376892826</v>
      </c>
      <c r="BC313" s="64">
        <f t="shared" ca="1" si="195"/>
        <v>-55.986493712040868</v>
      </c>
      <c r="BE313" s="52" t="str">
        <f t="shared" ca="1" si="196"/>
        <v/>
      </c>
      <c r="BF313" s="52" t="str">
        <f t="shared" ca="1" si="197"/>
        <v/>
      </c>
      <c r="BG313" s="52">
        <f t="shared" ca="1" si="205"/>
        <v>10.399999999999965</v>
      </c>
      <c r="BH313" s="52" t="str">
        <f t="shared" ca="1" si="206"/>
        <v/>
      </c>
    </row>
    <row r="314" spans="19:60">
      <c r="S314" s="68">
        <f t="shared" si="211"/>
        <v>7</v>
      </c>
      <c r="T314" s="69">
        <f t="shared" si="211"/>
        <v>2</v>
      </c>
      <c r="U314" s="70">
        <f t="shared" si="198"/>
        <v>3</v>
      </c>
      <c r="V314" s="68">
        <f t="shared" ref="V314:AA329" si="213">V313</f>
        <v>4</v>
      </c>
      <c r="W314" s="70">
        <f t="shared" si="213"/>
        <v>7</v>
      </c>
      <c r="X314" s="71">
        <f t="shared" si="213"/>
        <v>0.42857142857142855</v>
      </c>
      <c r="Y314" s="71">
        <f t="shared" si="213"/>
        <v>0.5</v>
      </c>
      <c r="Z314" s="69">
        <f t="shared" si="213"/>
        <v>10000</v>
      </c>
      <c r="AA314" s="69">
        <f t="shared" ca="1" si="213"/>
        <v>10025.240391701296</v>
      </c>
      <c r="AB314" s="69">
        <f t="shared" ca="1" si="200"/>
        <v>25.240391701296176</v>
      </c>
      <c r="AC314" s="69">
        <f t="shared" ref="AC314:AC345" ca="1" si="214">AC313</f>
        <v>94.182003679935534</v>
      </c>
      <c r="AD314" s="73">
        <f t="shared" si="208"/>
        <v>10.299999999999965</v>
      </c>
      <c r="AE314" s="69">
        <f t="shared" si="212"/>
        <v>0.70000000000000007</v>
      </c>
      <c r="AF314" s="69">
        <f t="shared" si="212"/>
        <v>7.0000000000000009</v>
      </c>
      <c r="AG314" s="78">
        <f t="shared" si="212"/>
        <v>200</v>
      </c>
      <c r="AH314" s="60">
        <f t="shared" si="212"/>
        <v>50</v>
      </c>
      <c r="AI314" s="60">
        <f t="shared" si="212"/>
        <v>350.00000000000006</v>
      </c>
      <c r="AJ314" s="60">
        <f t="shared" si="212"/>
        <v>10350</v>
      </c>
      <c r="AK314" s="60">
        <f t="shared" si="212"/>
        <v>289.75960829870417</v>
      </c>
      <c r="AL314" s="60">
        <f t="shared" si="212"/>
        <v>5.7951921659740835</v>
      </c>
      <c r="AM314" s="60">
        <f t="shared" ca="1" si="212"/>
        <v>-390.9975887136394</v>
      </c>
      <c r="AN314" s="60">
        <f t="shared" ca="1" si="212"/>
        <v>-390.9975887136394</v>
      </c>
      <c r="AO314" s="60">
        <f t="shared" ca="1" si="212"/>
        <v>390.9975887136394</v>
      </c>
      <c r="AP314" s="63">
        <f t="shared" si="185"/>
        <v>35</v>
      </c>
      <c r="AQ314" s="62">
        <f t="shared" si="186"/>
        <v>1.6306011811625345</v>
      </c>
      <c r="AR314" s="62">
        <f t="shared" si="187"/>
        <v>81.530059058126724</v>
      </c>
      <c r="AS314" s="62">
        <f t="shared" si="188"/>
        <v>163.06011811625345</v>
      </c>
      <c r="AT314" s="62">
        <f t="shared" si="189"/>
        <v>-81.530059058126724</v>
      </c>
      <c r="AU314" s="62">
        <f t="shared" si="190"/>
        <v>244.59017717438019</v>
      </c>
      <c r="AV314" s="62">
        <f t="shared" si="191"/>
        <v>-326.1202362325069</v>
      </c>
      <c r="AW314" s="63">
        <f t="shared" si="202"/>
        <v>-81.53005905812671</v>
      </c>
      <c r="AX314" s="61" t="str">
        <f t="shared" ca="1" si="192"/>
        <v/>
      </c>
      <c r="AY314" s="69">
        <f t="shared" ca="1" si="203"/>
        <v>9959.0024112863612</v>
      </c>
      <c r="AZ314" s="51">
        <f t="shared" si="193"/>
        <v>570.71041340688703</v>
      </c>
      <c r="BA314" s="55">
        <f t="shared" ca="1" si="194"/>
        <v>5.6927354468159212E-2</v>
      </c>
      <c r="BB314" s="55">
        <f t="shared" ca="1" si="204"/>
        <v>-3.2301423853869857</v>
      </c>
      <c r="BC314" s="64">
        <f t="shared" ca="1" si="195"/>
        <v>-56.289667356830535</v>
      </c>
      <c r="BE314" s="52" t="str">
        <f t="shared" ca="1" si="196"/>
        <v/>
      </c>
      <c r="BF314" s="52" t="str">
        <f t="shared" ca="1" si="197"/>
        <v/>
      </c>
      <c r="BG314" s="52">
        <f t="shared" ca="1" si="205"/>
        <v>10.299999999999965</v>
      </c>
      <c r="BH314" s="52" t="str">
        <f t="shared" ca="1" si="206"/>
        <v/>
      </c>
    </row>
    <row r="315" spans="19:60">
      <c r="S315" s="68">
        <f t="shared" ref="S315:T330" si="215">S314</f>
        <v>7</v>
      </c>
      <c r="T315" s="69">
        <f t="shared" si="215"/>
        <v>2</v>
      </c>
      <c r="U315" s="70">
        <f t="shared" si="198"/>
        <v>3</v>
      </c>
      <c r="V315" s="68">
        <f t="shared" si="213"/>
        <v>4</v>
      </c>
      <c r="W315" s="70">
        <f t="shared" si="213"/>
        <v>7</v>
      </c>
      <c r="X315" s="71">
        <f t="shared" si="213"/>
        <v>0.42857142857142855</v>
      </c>
      <c r="Y315" s="71">
        <f t="shared" si="213"/>
        <v>0.5</v>
      </c>
      <c r="Z315" s="69">
        <f t="shared" si="213"/>
        <v>10000</v>
      </c>
      <c r="AA315" s="69">
        <f t="shared" ca="1" si="213"/>
        <v>10025.240391701296</v>
      </c>
      <c r="AB315" s="69">
        <f t="shared" ca="1" si="200"/>
        <v>25.240391701296176</v>
      </c>
      <c r="AC315" s="69">
        <f t="shared" ca="1" si="214"/>
        <v>94.182003679935534</v>
      </c>
      <c r="AD315" s="73">
        <f t="shared" si="208"/>
        <v>10.199999999999966</v>
      </c>
      <c r="AE315" s="69">
        <f t="shared" ref="AE315:AO330" si="216">AE314</f>
        <v>0.70000000000000007</v>
      </c>
      <c r="AF315" s="69">
        <f t="shared" si="216"/>
        <v>7.0000000000000009</v>
      </c>
      <c r="AG315" s="78">
        <f t="shared" si="216"/>
        <v>200</v>
      </c>
      <c r="AH315" s="60">
        <f t="shared" si="216"/>
        <v>50</v>
      </c>
      <c r="AI315" s="60">
        <f t="shared" si="216"/>
        <v>350.00000000000006</v>
      </c>
      <c r="AJ315" s="60">
        <f t="shared" si="216"/>
        <v>10350</v>
      </c>
      <c r="AK315" s="60">
        <f t="shared" si="216"/>
        <v>289.75960829870417</v>
      </c>
      <c r="AL315" s="60">
        <f t="shared" si="216"/>
        <v>5.7951921659740835</v>
      </c>
      <c r="AM315" s="60">
        <f t="shared" ca="1" si="216"/>
        <v>-390.9975887136394</v>
      </c>
      <c r="AN315" s="60">
        <f t="shared" ca="1" si="216"/>
        <v>-390.9975887136394</v>
      </c>
      <c r="AO315" s="60">
        <f t="shared" ca="1" si="216"/>
        <v>390.9975887136394</v>
      </c>
      <c r="AP315" s="63">
        <f t="shared" si="185"/>
        <v>35</v>
      </c>
      <c r="AQ315" s="62">
        <f t="shared" si="186"/>
        <v>1.6367835456837359</v>
      </c>
      <c r="AR315" s="62">
        <f t="shared" si="187"/>
        <v>81.839177284186789</v>
      </c>
      <c r="AS315" s="62">
        <f t="shared" si="188"/>
        <v>163.67835456837358</v>
      </c>
      <c r="AT315" s="62">
        <f t="shared" si="189"/>
        <v>-81.839177284186789</v>
      </c>
      <c r="AU315" s="62">
        <f t="shared" si="190"/>
        <v>245.51753185256035</v>
      </c>
      <c r="AV315" s="62">
        <f t="shared" si="191"/>
        <v>-327.35670913674716</v>
      </c>
      <c r="AW315" s="63">
        <f t="shared" si="202"/>
        <v>-81.839177284186803</v>
      </c>
      <c r="AX315" s="61" t="str">
        <f t="shared" ca="1" si="192"/>
        <v/>
      </c>
      <c r="AY315" s="69">
        <f t="shared" ca="1" si="203"/>
        <v>9959.0024112863612</v>
      </c>
      <c r="AZ315" s="51">
        <f t="shared" si="193"/>
        <v>572.87424098930751</v>
      </c>
      <c r="BA315" s="55">
        <f t="shared" ca="1" si="194"/>
        <v>5.7143192442898623E-2</v>
      </c>
      <c r="BB315" s="55">
        <f t="shared" ca="1" si="204"/>
        <v>-3.2423893516669988</v>
      </c>
      <c r="BC315" s="64">
        <f t="shared" ca="1" si="195"/>
        <v>-56.598785582890628</v>
      </c>
      <c r="BE315" s="52" t="str">
        <f t="shared" ca="1" si="196"/>
        <v/>
      </c>
      <c r="BF315" s="52" t="str">
        <f t="shared" ca="1" si="197"/>
        <v/>
      </c>
      <c r="BG315" s="52">
        <f t="shared" ca="1" si="205"/>
        <v>10.199999999999966</v>
      </c>
      <c r="BH315" s="52" t="str">
        <f t="shared" ca="1" si="206"/>
        <v/>
      </c>
    </row>
    <row r="316" spans="19:60">
      <c r="S316" s="68">
        <f t="shared" si="215"/>
        <v>7</v>
      </c>
      <c r="T316" s="69">
        <f t="shared" si="215"/>
        <v>2</v>
      </c>
      <c r="U316" s="70">
        <f t="shared" si="198"/>
        <v>3</v>
      </c>
      <c r="V316" s="68">
        <f t="shared" si="213"/>
        <v>4</v>
      </c>
      <c r="W316" s="70">
        <f t="shared" si="213"/>
        <v>7</v>
      </c>
      <c r="X316" s="71">
        <f t="shared" si="213"/>
        <v>0.42857142857142855</v>
      </c>
      <c r="Y316" s="71">
        <f t="shared" si="213"/>
        <v>0.5</v>
      </c>
      <c r="Z316" s="69">
        <f t="shared" si="213"/>
        <v>10000</v>
      </c>
      <c r="AA316" s="69">
        <f t="shared" ca="1" si="213"/>
        <v>10025.240391701296</v>
      </c>
      <c r="AB316" s="69">
        <f t="shared" ca="1" si="200"/>
        <v>25.240391701296176</v>
      </c>
      <c r="AC316" s="69">
        <f t="shared" ca="1" si="214"/>
        <v>94.182003679935534</v>
      </c>
      <c r="AD316" s="73">
        <f t="shared" si="208"/>
        <v>10.099999999999966</v>
      </c>
      <c r="AE316" s="69">
        <f t="shared" si="216"/>
        <v>0.70000000000000007</v>
      </c>
      <c r="AF316" s="69">
        <f t="shared" si="216"/>
        <v>7.0000000000000009</v>
      </c>
      <c r="AG316" s="78">
        <f t="shared" si="216"/>
        <v>200</v>
      </c>
      <c r="AH316" s="60">
        <f t="shared" si="216"/>
        <v>50</v>
      </c>
      <c r="AI316" s="60">
        <f t="shared" si="216"/>
        <v>350.00000000000006</v>
      </c>
      <c r="AJ316" s="60">
        <f t="shared" si="216"/>
        <v>10350</v>
      </c>
      <c r="AK316" s="60">
        <f t="shared" si="216"/>
        <v>289.75960829870417</v>
      </c>
      <c r="AL316" s="60">
        <f t="shared" si="216"/>
        <v>5.7951921659740835</v>
      </c>
      <c r="AM316" s="60">
        <f t="shared" ca="1" si="216"/>
        <v>-390.9975887136394</v>
      </c>
      <c r="AN316" s="60">
        <f t="shared" ca="1" si="216"/>
        <v>-390.9975887136394</v>
      </c>
      <c r="AO316" s="60">
        <f t="shared" ca="1" si="216"/>
        <v>390.9975887136394</v>
      </c>
      <c r="AP316" s="63">
        <f t="shared" si="185"/>
        <v>35</v>
      </c>
      <c r="AQ316" s="62">
        <f t="shared" si="186"/>
        <v>1.643088333264763</v>
      </c>
      <c r="AR316" s="62">
        <f t="shared" si="187"/>
        <v>82.154416663238152</v>
      </c>
      <c r="AS316" s="62">
        <f t="shared" si="188"/>
        <v>164.3088333264763</v>
      </c>
      <c r="AT316" s="62">
        <f t="shared" si="189"/>
        <v>-82.154416663238152</v>
      </c>
      <c r="AU316" s="62">
        <f t="shared" si="190"/>
        <v>246.46324998971446</v>
      </c>
      <c r="AV316" s="62">
        <f t="shared" si="191"/>
        <v>-328.61766665295261</v>
      </c>
      <c r="AW316" s="63">
        <f t="shared" si="202"/>
        <v>-82.154416663238152</v>
      </c>
      <c r="AX316" s="61" t="str">
        <f t="shared" ca="1" si="192"/>
        <v/>
      </c>
      <c r="AY316" s="69">
        <f t="shared" ca="1" si="203"/>
        <v>9959.0024112863612</v>
      </c>
      <c r="AZ316" s="51">
        <f t="shared" si="193"/>
        <v>575.08091664266703</v>
      </c>
      <c r="BA316" s="55">
        <f t="shared" ca="1" si="194"/>
        <v>5.7363304436939801E-2</v>
      </c>
      <c r="BB316" s="55">
        <f t="shared" ca="1" si="204"/>
        <v>-3.2548788321307729</v>
      </c>
      <c r="BC316" s="64">
        <f t="shared" ca="1" si="195"/>
        <v>-56.914024961941976</v>
      </c>
      <c r="BE316" s="52" t="str">
        <f t="shared" ca="1" si="196"/>
        <v/>
      </c>
      <c r="BF316" s="52" t="str">
        <f t="shared" ca="1" si="197"/>
        <v/>
      </c>
      <c r="BG316" s="52">
        <f t="shared" ca="1" si="205"/>
        <v>10.099999999999966</v>
      </c>
      <c r="BH316" s="52" t="str">
        <f t="shared" ca="1" si="206"/>
        <v/>
      </c>
    </row>
    <row r="317" spans="19:60">
      <c r="S317" s="68">
        <f t="shared" si="215"/>
        <v>7</v>
      </c>
      <c r="T317" s="69">
        <f t="shared" si="215"/>
        <v>2</v>
      </c>
      <c r="U317" s="70">
        <f t="shared" si="198"/>
        <v>3</v>
      </c>
      <c r="V317" s="68">
        <f t="shared" si="213"/>
        <v>4</v>
      </c>
      <c r="W317" s="70">
        <f t="shared" si="213"/>
        <v>7</v>
      </c>
      <c r="X317" s="71">
        <f t="shared" si="213"/>
        <v>0.42857142857142855</v>
      </c>
      <c r="Y317" s="71">
        <f t="shared" si="213"/>
        <v>0.5</v>
      </c>
      <c r="Z317" s="69">
        <f t="shared" si="213"/>
        <v>10000</v>
      </c>
      <c r="AA317" s="69">
        <f t="shared" ca="1" si="213"/>
        <v>10025.240391701296</v>
      </c>
      <c r="AB317" s="69">
        <f t="shared" ca="1" si="200"/>
        <v>25.240391701296176</v>
      </c>
      <c r="AC317" s="69">
        <f t="shared" ca="1" si="214"/>
        <v>94.182003679935534</v>
      </c>
      <c r="AD317" s="73">
        <f t="shared" si="208"/>
        <v>9.9999999999999662</v>
      </c>
      <c r="AE317" s="69">
        <f t="shared" si="216"/>
        <v>0.70000000000000007</v>
      </c>
      <c r="AF317" s="69">
        <f t="shared" si="216"/>
        <v>7.0000000000000009</v>
      </c>
      <c r="AG317" s="78">
        <f t="shared" si="216"/>
        <v>200</v>
      </c>
      <c r="AH317" s="60">
        <f t="shared" si="216"/>
        <v>50</v>
      </c>
      <c r="AI317" s="60">
        <f t="shared" si="216"/>
        <v>350.00000000000006</v>
      </c>
      <c r="AJ317" s="60">
        <f t="shared" si="216"/>
        <v>10350</v>
      </c>
      <c r="AK317" s="60">
        <f t="shared" si="216"/>
        <v>289.75960829870417</v>
      </c>
      <c r="AL317" s="60">
        <f t="shared" si="216"/>
        <v>5.7951921659740835</v>
      </c>
      <c r="AM317" s="60">
        <f t="shared" ca="1" si="216"/>
        <v>-390.9975887136394</v>
      </c>
      <c r="AN317" s="60">
        <f t="shared" ca="1" si="216"/>
        <v>-390.9975887136394</v>
      </c>
      <c r="AO317" s="60">
        <f t="shared" ca="1" si="216"/>
        <v>390.9975887136394</v>
      </c>
      <c r="AP317" s="63">
        <f t="shared" si="185"/>
        <v>35</v>
      </c>
      <c r="AQ317" s="62">
        <f t="shared" si="186"/>
        <v>1.6495192165974104</v>
      </c>
      <c r="AR317" s="62">
        <f t="shared" si="187"/>
        <v>82.475960829870516</v>
      </c>
      <c r="AS317" s="62">
        <f t="shared" si="188"/>
        <v>164.95192165974103</v>
      </c>
      <c r="AT317" s="62">
        <f t="shared" si="189"/>
        <v>-82.475960829870516</v>
      </c>
      <c r="AU317" s="62">
        <f t="shared" si="190"/>
        <v>247.42788248961153</v>
      </c>
      <c r="AV317" s="62">
        <f t="shared" si="191"/>
        <v>-329.90384331948206</v>
      </c>
      <c r="AW317" s="63">
        <f t="shared" si="202"/>
        <v>-82.47596082987053</v>
      </c>
      <c r="AX317" s="61" t="str">
        <f t="shared" ca="1" si="192"/>
        <v/>
      </c>
      <c r="AY317" s="69">
        <f t="shared" ca="1" si="203"/>
        <v>9959.0024112863612</v>
      </c>
      <c r="AZ317" s="51">
        <f t="shared" si="193"/>
        <v>577.33172580909365</v>
      </c>
      <c r="BA317" s="55">
        <f t="shared" ca="1" si="194"/>
        <v>5.7587818670861789E-2</v>
      </c>
      <c r="BB317" s="55">
        <f t="shared" ca="1" si="204"/>
        <v>-3.2676181022038229</v>
      </c>
      <c r="BC317" s="64">
        <f t="shared" ca="1" si="195"/>
        <v>-57.235569128574355</v>
      </c>
      <c r="BE317" s="52" t="str">
        <f t="shared" ca="1" si="196"/>
        <v/>
      </c>
      <c r="BF317" s="52" t="str">
        <f t="shared" ca="1" si="197"/>
        <v/>
      </c>
      <c r="BG317" s="52">
        <f t="shared" ca="1" si="205"/>
        <v>9.9999999999999662</v>
      </c>
      <c r="BH317" s="52" t="str">
        <f t="shared" ca="1" si="206"/>
        <v/>
      </c>
    </row>
    <row r="318" spans="19:60">
      <c r="S318" s="68">
        <f t="shared" si="215"/>
        <v>7</v>
      </c>
      <c r="T318" s="69">
        <f t="shared" si="215"/>
        <v>2</v>
      </c>
      <c r="U318" s="70">
        <f t="shared" si="198"/>
        <v>3</v>
      </c>
      <c r="V318" s="68">
        <f t="shared" si="213"/>
        <v>4</v>
      </c>
      <c r="W318" s="70">
        <f t="shared" si="213"/>
        <v>7</v>
      </c>
      <c r="X318" s="71">
        <f t="shared" si="213"/>
        <v>0.42857142857142855</v>
      </c>
      <c r="Y318" s="71">
        <f t="shared" si="213"/>
        <v>0.5</v>
      </c>
      <c r="Z318" s="69">
        <f t="shared" si="213"/>
        <v>10000</v>
      </c>
      <c r="AA318" s="69">
        <f t="shared" ca="1" si="213"/>
        <v>10025.240391701296</v>
      </c>
      <c r="AB318" s="69">
        <f t="shared" ca="1" si="200"/>
        <v>25.240391701296176</v>
      </c>
      <c r="AC318" s="69">
        <f t="shared" ca="1" si="214"/>
        <v>94.182003679935534</v>
      </c>
      <c r="AD318" s="73">
        <f t="shared" si="208"/>
        <v>9.8999999999999666</v>
      </c>
      <c r="AE318" s="69">
        <f t="shared" si="216"/>
        <v>0.70000000000000007</v>
      </c>
      <c r="AF318" s="69">
        <f t="shared" si="216"/>
        <v>7.0000000000000009</v>
      </c>
      <c r="AG318" s="78">
        <f t="shared" si="216"/>
        <v>200</v>
      </c>
      <c r="AH318" s="60">
        <f t="shared" si="216"/>
        <v>50</v>
      </c>
      <c r="AI318" s="60">
        <f t="shared" si="216"/>
        <v>350.00000000000006</v>
      </c>
      <c r="AJ318" s="60">
        <f t="shared" si="216"/>
        <v>10350</v>
      </c>
      <c r="AK318" s="60">
        <f t="shared" si="216"/>
        <v>289.75960829870417</v>
      </c>
      <c r="AL318" s="60">
        <f t="shared" si="216"/>
        <v>5.7951921659740835</v>
      </c>
      <c r="AM318" s="60">
        <f t="shared" ca="1" si="216"/>
        <v>-390.9975887136394</v>
      </c>
      <c r="AN318" s="60">
        <f t="shared" ca="1" si="216"/>
        <v>-390.9975887136394</v>
      </c>
      <c r="AO318" s="60">
        <f t="shared" ca="1" si="216"/>
        <v>390.9975887136394</v>
      </c>
      <c r="AP318" s="63">
        <f t="shared" si="185"/>
        <v>35</v>
      </c>
      <c r="AQ318" s="62">
        <f t="shared" si="186"/>
        <v>1.6560800167650611</v>
      </c>
      <c r="AR318" s="62">
        <f t="shared" si="187"/>
        <v>82.80400083825306</v>
      </c>
      <c r="AS318" s="62">
        <f t="shared" si="188"/>
        <v>165.60800167650612</v>
      </c>
      <c r="AT318" s="62">
        <f t="shared" si="189"/>
        <v>-82.80400083825306</v>
      </c>
      <c r="AU318" s="62">
        <f t="shared" si="190"/>
        <v>248.41200251475919</v>
      </c>
      <c r="AV318" s="62">
        <f t="shared" si="191"/>
        <v>-331.21600335301224</v>
      </c>
      <c r="AW318" s="63">
        <f t="shared" si="202"/>
        <v>-82.804000838253046</v>
      </c>
      <c r="AX318" s="61" t="str">
        <f t="shared" ca="1" si="192"/>
        <v/>
      </c>
      <c r="AY318" s="69">
        <f t="shared" ca="1" si="203"/>
        <v>9959.0024112863612</v>
      </c>
      <c r="AZ318" s="51">
        <f t="shared" si="193"/>
        <v>579.62800586777144</v>
      </c>
      <c r="BA318" s="55">
        <f t="shared" ca="1" si="194"/>
        <v>5.7816868545873125E-2</v>
      </c>
      <c r="BB318" s="55">
        <f t="shared" ca="1" si="204"/>
        <v>-3.2806147312682472</v>
      </c>
      <c r="BC318" s="64">
        <f t="shared" ca="1" si="195"/>
        <v>-57.56360913695687</v>
      </c>
      <c r="BE318" s="52" t="str">
        <f t="shared" ca="1" si="196"/>
        <v/>
      </c>
      <c r="BF318" s="52" t="str">
        <f t="shared" ca="1" si="197"/>
        <v/>
      </c>
      <c r="BG318" s="52">
        <f t="shared" ca="1" si="205"/>
        <v>9.8999999999999666</v>
      </c>
      <c r="BH318" s="52" t="str">
        <f t="shared" ca="1" si="206"/>
        <v/>
      </c>
    </row>
    <row r="319" spans="19:60">
      <c r="S319" s="68">
        <f t="shared" si="215"/>
        <v>7</v>
      </c>
      <c r="T319" s="69">
        <f t="shared" si="215"/>
        <v>2</v>
      </c>
      <c r="U319" s="70">
        <f t="shared" si="198"/>
        <v>3</v>
      </c>
      <c r="V319" s="68">
        <f t="shared" si="213"/>
        <v>4</v>
      </c>
      <c r="W319" s="70">
        <f t="shared" si="213"/>
        <v>7</v>
      </c>
      <c r="X319" s="71">
        <f t="shared" si="213"/>
        <v>0.42857142857142855</v>
      </c>
      <c r="Y319" s="71">
        <f t="shared" si="213"/>
        <v>0.5</v>
      </c>
      <c r="Z319" s="69">
        <f t="shared" si="213"/>
        <v>10000</v>
      </c>
      <c r="AA319" s="69">
        <f t="shared" ca="1" si="213"/>
        <v>10025.240391701296</v>
      </c>
      <c r="AB319" s="69">
        <f t="shared" ca="1" si="200"/>
        <v>25.240391701296176</v>
      </c>
      <c r="AC319" s="69">
        <f t="shared" ca="1" si="214"/>
        <v>94.182003679935534</v>
      </c>
      <c r="AD319" s="73">
        <f t="shared" si="208"/>
        <v>9.799999999999967</v>
      </c>
      <c r="AE319" s="69">
        <f t="shared" si="216"/>
        <v>0.70000000000000007</v>
      </c>
      <c r="AF319" s="69">
        <f t="shared" si="216"/>
        <v>7.0000000000000009</v>
      </c>
      <c r="AG319" s="78">
        <f t="shared" si="216"/>
        <v>200</v>
      </c>
      <c r="AH319" s="60">
        <f t="shared" si="216"/>
        <v>50</v>
      </c>
      <c r="AI319" s="60">
        <f t="shared" si="216"/>
        <v>350.00000000000006</v>
      </c>
      <c r="AJ319" s="60">
        <f t="shared" si="216"/>
        <v>10350</v>
      </c>
      <c r="AK319" s="60">
        <f t="shared" si="216"/>
        <v>289.75960829870417</v>
      </c>
      <c r="AL319" s="60">
        <f t="shared" si="216"/>
        <v>5.7951921659740835</v>
      </c>
      <c r="AM319" s="60">
        <f t="shared" ca="1" si="216"/>
        <v>-390.9975887136394</v>
      </c>
      <c r="AN319" s="60">
        <f t="shared" ca="1" si="216"/>
        <v>-390.9975887136394</v>
      </c>
      <c r="AO319" s="60">
        <f t="shared" ca="1" si="216"/>
        <v>390.9975887136394</v>
      </c>
      <c r="AP319" s="63">
        <f t="shared" si="185"/>
        <v>35</v>
      </c>
      <c r="AQ319" s="62">
        <f t="shared" si="186"/>
        <v>1.6627747108136841</v>
      </c>
      <c r="AR319" s="62">
        <f t="shared" si="187"/>
        <v>83.138735540684209</v>
      </c>
      <c r="AS319" s="62">
        <f t="shared" si="188"/>
        <v>166.27747108136842</v>
      </c>
      <c r="AT319" s="62">
        <f t="shared" si="189"/>
        <v>-83.138735540684209</v>
      </c>
      <c r="AU319" s="62">
        <f t="shared" si="190"/>
        <v>249.41620662205264</v>
      </c>
      <c r="AV319" s="62">
        <f t="shared" si="191"/>
        <v>-332.55494216273684</v>
      </c>
      <c r="AW319" s="63">
        <f t="shared" si="202"/>
        <v>-83.138735540684195</v>
      </c>
      <c r="AX319" s="61" t="str">
        <f t="shared" ca="1" si="192"/>
        <v/>
      </c>
      <c r="AY319" s="69">
        <f t="shared" ca="1" si="203"/>
        <v>9959.0024112863612</v>
      </c>
      <c r="AZ319" s="51">
        <f t="shared" si="193"/>
        <v>581.97114878478942</v>
      </c>
      <c r="BA319" s="55">
        <f t="shared" ca="1" si="194"/>
        <v>5.8050592908129577E-2</v>
      </c>
      <c r="BB319" s="55">
        <f t="shared" ca="1" si="204"/>
        <v>-3.2938765976605171</v>
      </c>
      <c r="BC319" s="64">
        <f t="shared" ca="1" si="195"/>
        <v>-57.898343839388019</v>
      </c>
      <c r="BE319" s="52" t="str">
        <f t="shared" ca="1" si="196"/>
        <v/>
      </c>
      <c r="BF319" s="52" t="str">
        <f t="shared" ca="1" si="197"/>
        <v/>
      </c>
      <c r="BG319" s="52">
        <f t="shared" ca="1" si="205"/>
        <v>9.799999999999967</v>
      </c>
      <c r="BH319" s="52" t="str">
        <f t="shared" ca="1" si="206"/>
        <v/>
      </c>
    </row>
    <row r="320" spans="19:60">
      <c r="S320" s="68">
        <f t="shared" si="215"/>
        <v>7</v>
      </c>
      <c r="T320" s="69">
        <f t="shared" si="215"/>
        <v>2</v>
      </c>
      <c r="U320" s="70">
        <f t="shared" si="198"/>
        <v>3</v>
      </c>
      <c r="V320" s="68">
        <f t="shared" si="213"/>
        <v>4</v>
      </c>
      <c r="W320" s="70">
        <f t="shared" si="213"/>
        <v>7</v>
      </c>
      <c r="X320" s="71">
        <f t="shared" si="213"/>
        <v>0.42857142857142855</v>
      </c>
      <c r="Y320" s="71">
        <f t="shared" si="213"/>
        <v>0.5</v>
      </c>
      <c r="Z320" s="69">
        <f t="shared" si="213"/>
        <v>10000</v>
      </c>
      <c r="AA320" s="69">
        <f t="shared" ca="1" si="213"/>
        <v>10025.240391701296</v>
      </c>
      <c r="AB320" s="69">
        <f t="shared" ca="1" si="200"/>
        <v>25.240391701296176</v>
      </c>
      <c r="AC320" s="69">
        <f t="shared" ca="1" si="214"/>
        <v>94.182003679935534</v>
      </c>
      <c r="AD320" s="73">
        <f t="shared" si="208"/>
        <v>9.6999999999999673</v>
      </c>
      <c r="AE320" s="69">
        <f t="shared" si="216"/>
        <v>0.70000000000000007</v>
      </c>
      <c r="AF320" s="69">
        <f t="shared" si="216"/>
        <v>7.0000000000000009</v>
      </c>
      <c r="AG320" s="78">
        <f t="shared" si="216"/>
        <v>200</v>
      </c>
      <c r="AH320" s="60">
        <f t="shared" si="216"/>
        <v>50</v>
      </c>
      <c r="AI320" s="60">
        <f t="shared" si="216"/>
        <v>350.00000000000006</v>
      </c>
      <c r="AJ320" s="60">
        <f t="shared" si="216"/>
        <v>10350</v>
      </c>
      <c r="AK320" s="60">
        <f t="shared" si="216"/>
        <v>289.75960829870417</v>
      </c>
      <c r="AL320" s="60">
        <f t="shared" si="216"/>
        <v>5.7951921659740835</v>
      </c>
      <c r="AM320" s="60">
        <f t="shared" ca="1" si="216"/>
        <v>-390.9975887136394</v>
      </c>
      <c r="AN320" s="60">
        <f t="shared" ca="1" si="216"/>
        <v>-390.9975887136394</v>
      </c>
      <c r="AO320" s="60">
        <f t="shared" ca="1" si="216"/>
        <v>390.9975887136394</v>
      </c>
      <c r="AP320" s="63">
        <f t="shared" si="185"/>
        <v>35</v>
      </c>
      <c r="AQ320" s="62">
        <f t="shared" si="186"/>
        <v>1.6696074397911449</v>
      </c>
      <c r="AR320" s="62">
        <f t="shared" si="187"/>
        <v>83.480371989557241</v>
      </c>
      <c r="AS320" s="62">
        <f t="shared" si="188"/>
        <v>166.96074397911448</v>
      </c>
      <c r="AT320" s="62">
        <f t="shared" si="189"/>
        <v>-83.480371989557241</v>
      </c>
      <c r="AU320" s="62">
        <f t="shared" si="190"/>
        <v>250.44111596867174</v>
      </c>
      <c r="AV320" s="62">
        <f t="shared" si="191"/>
        <v>-333.92148795822897</v>
      </c>
      <c r="AW320" s="63">
        <f t="shared" si="202"/>
        <v>-83.480371989557227</v>
      </c>
      <c r="AX320" s="61" t="str">
        <f t="shared" ca="1" si="192"/>
        <v/>
      </c>
      <c r="AY320" s="69">
        <f t="shared" ca="1" si="203"/>
        <v>9959.0024112863612</v>
      </c>
      <c r="AZ320" s="51">
        <f t="shared" si="193"/>
        <v>584.36260392690065</v>
      </c>
      <c r="BA320" s="55">
        <f t="shared" ca="1" si="194"/>
        <v>5.8289136329401629E-2</v>
      </c>
      <c r="BB320" s="55">
        <f t="shared" ca="1" si="204"/>
        <v>-3.3074119045969574</v>
      </c>
      <c r="BC320" s="64">
        <f t="shared" ca="1" si="195"/>
        <v>-58.239980288261052</v>
      </c>
      <c r="BE320" s="52" t="str">
        <f t="shared" ca="1" si="196"/>
        <v/>
      </c>
      <c r="BF320" s="52" t="str">
        <f t="shared" ca="1" si="197"/>
        <v/>
      </c>
      <c r="BG320" s="52">
        <f t="shared" ca="1" si="205"/>
        <v>9.6999999999999673</v>
      </c>
      <c r="BH320" s="52" t="str">
        <f t="shared" ca="1" si="206"/>
        <v/>
      </c>
    </row>
    <row r="321" spans="19:60">
      <c r="S321" s="68">
        <f t="shared" si="215"/>
        <v>7</v>
      </c>
      <c r="T321" s="69">
        <f t="shared" si="215"/>
        <v>2</v>
      </c>
      <c r="U321" s="70">
        <f t="shared" si="198"/>
        <v>3</v>
      </c>
      <c r="V321" s="68">
        <f t="shared" si="213"/>
        <v>4</v>
      </c>
      <c r="W321" s="70">
        <f t="shared" si="213"/>
        <v>7</v>
      </c>
      <c r="X321" s="71">
        <f t="shared" si="213"/>
        <v>0.42857142857142855</v>
      </c>
      <c r="Y321" s="71">
        <f t="shared" si="213"/>
        <v>0.5</v>
      </c>
      <c r="Z321" s="69">
        <f t="shared" si="213"/>
        <v>10000</v>
      </c>
      <c r="AA321" s="69">
        <f t="shared" ca="1" si="213"/>
        <v>10025.240391701296</v>
      </c>
      <c r="AB321" s="69">
        <f t="shared" ca="1" si="200"/>
        <v>25.240391701296176</v>
      </c>
      <c r="AC321" s="69">
        <f t="shared" ca="1" si="214"/>
        <v>94.182003679935534</v>
      </c>
      <c r="AD321" s="73">
        <f t="shared" si="208"/>
        <v>9.5999999999999677</v>
      </c>
      <c r="AE321" s="69">
        <f t="shared" si="216"/>
        <v>0.70000000000000007</v>
      </c>
      <c r="AF321" s="69">
        <f t="shared" si="216"/>
        <v>7.0000000000000009</v>
      </c>
      <c r="AG321" s="78">
        <f t="shared" si="216"/>
        <v>200</v>
      </c>
      <c r="AH321" s="60">
        <f t="shared" si="216"/>
        <v>50</v>
      </c>
      <c r="AI321" s="60">
        <f t="shared" si="216"/>
        <v>350.00000000000006</v>
      </c>
      <c r="AJ321" s="60">
        <f t="shared" si="216"/>
        <v>10350</v>
      </c>
      <c r="AK321" s="60">
        <f t="shared" si="216"/>
        <v>289.75960829870417</v>
      </c>
      <c r="AL321" s="60">
        <f t="shared" si="216"/>
        <v>5.7951921659740835</v>
      </c>
      <c r="AM321" s="60">
        <f t="shared" ca="1" si="216"/>
        <v>-390.9975887136394</v>
      </c>
      <c r="AN321" s="60">
        <f t="shared" ca="1" si="216"/>
        <v>-390.9975887136394</v>
      </c>
      <c r="AO321" s="60">
        <f t="shared" ca="1" si="216"/>
        <v>390.9975887136394</v>
      </c>
      <c r="AP321" s="63">
        <f t="shared" si="185"/>
        <v>35</v>
      </c>
      <c r="AQ321" s="62">
        <f t="shared" si="186"/>
        <v>1.6765825172889692</v>
      </c>
      <c r="AR321" s="62">
        <f t="shared" si="187"/>
        <v>83.829125864448457</v>
      </c>
      <c r="AS321" s="62">
        <f t="shared" si="188"/>
        <v>167.65825172889691</v>
      </c>
      <c r="AT321" s="62">
        <f t="shared" si="189"/>
        <v>-83.829125864448457</v>
      </c>
      <c r="AU321" s="62">
        <f t="shared" si="190"/>
        <v>251.48737759334537</v>
      </c>
      <c r="AV321" s="62">
        <f t="shared" si="191"/>
        <v>-335.31650345779383</v>
      </c>
      <c r="AW321" s="63">
        <f t="shared" si="202"/>
        <v>-83.829125864448457</v>
      </c>
      <c r="AX321" s="61" t="str">
        <f t="shared" ca="1" si="192"/>
        <v/>
      </c>
      <c r="AY321" s="69">
        <f t="shared" ca="1" si="203"/>
        <v>9959.0024112863612</v>
      </c>
      <c r="AZ321" s="51">
        <f t="shared" si="193"/>
        <v>586.80388105113923</v>
      </c>
      <c r="BA321" s="55">
        <f t="shared" ca="1" si="194"/>
        <v>5.8532649405283521E-2</v>
      </c>
      <c r="BB321" s="55">
        <f t="shared" ca="1" si="204"/>
        <v>-3.3212291970945746</v>
      </c>
      <c r="BC321" s="64">
        <f t="shared" ca="1" si="195"/>
        <v>-58.588734163152282</v>
      </c>
      <c r="BE321" s="52" t="str">
        <f t="shared" ca="1" si="196"/>
        <v/>
      </c>
      <c r="BF321" s="52" t="str">
        <f t="shared" ca="1" si="197"/>
        <v/>
      </c>
      <c r="BG321" s="52">
        <f t="shared" ca="1" si="205"/>
        <v>9.5999999999999677</v>
      </c>
      <c r="BH321" s="52" t="str">
        <f t="shared" ca="1" si="206"/>
        <v/>
      </c>
    </row>
    <row r="322" spans="19:60">
      <c r="S322" s="68">
        <f t="shared" si="215"/>
        <v>7</v>
      </c>
      <c r="T322" s="69">
        <f t="shared" si="215"/>
        <v>2</v>
      </c>
      <c r="U322" s="70">
        <f t="shared" si="198"/>
        <v>3</v>
      </c>
      <c r="V322" s="68">
        <f t="shared" si="213"/>
        <v>4</v>
      </c>
      <c r="W322" s="70">
        <f t="shared" si="213"/>
        <v>7</v>
      </c>
      <c r="X322" s="71">
        <f t="shared" si="213"/>
        <v>0.42857142857142855</v>
      </c>
      <c r="Y322" s="71">
        <f t="shared" si="213"/>
        <v>0.5</v>
      </c>
      <c r="Z322" s="69">
        <f t="shared" si="213"/>
        <v>10000</v>
      </c>
      <c r="AA322" s="69">
        <f t="shared" ca="1" si="213"/>
        <v>10025.240391701296</v>
      </c>
      <c r="AB322" s="69">
        <f t="shared" ca="1" si="200"/>
        <v>25.240391701296176</v>
      </c>
      <c r="AC322" s="69">
        <f t="shared" ca="1" si="214"/>
        <v>94.182003679935534</v>
      </c>
      <c r="AD322" s="73">
        <f t="shared" si="208"/>
        <v>9.499999999999968</v>
      </c>
      <c r="AE322" s="69">
        <f t="shared" si="216"/>
        <v>0.70000000000000007</v>
      </c>
      <c r="AF322" s="69">
        <f t="shared" si="216"/>
        <v>7.0000000000000009</v>
      </c>
      <c r="AG322" s="78">
        <f t="shared" si="216"/>
        <v>200</v>
      </c>
      <c r="AH322" s="60">
        <f t="shared" si="216"/>
        <v>50</v>
      </c>
      <c r="AI322" s="60">
        <f t="shared" si="216"/>
        <v>350.00000000000006</v>
      </c>
      <c r="AJ322" s="60">
        <f t="shared" si="216"/>
        <v>10350</v>
      </c>
      <c r="AK322" s="60">
        <f t="shared" si="216"/>
        <v>289.75960829870417</v>
      </c>
      <c r="AL322" s="60">
        <f t="shared" si="216"/>
        <v>5.7951921659740835</v>
      </c>
      <c r="AM322" s="60">
        <f t="shared" ca="1" si="216"/>
        <v>-390.9975887136394</v>
      </c>
      <c r="AN322" s="60">
        <f t="shared" ca="1" si="216"/>
        <v>-390.9975887136394</v>
      </c>
      <c r="AO322" s="60">
        <f t="shared" ca="1" si="216"/>
        <v>390.9975887136394</v>
      </c>
      <c r="AP322" s="63">
        <f t="shared" si="185"/>
        <v>35</v>
      </c>
      <c r="AQ322" s="62">
        <f t="shared" si="186"/>
        <v>1.68370443852359</v>
      </c>
      <c r="AR322" s="62">
        <f t="shared" si="187"/>
        <v>84.185221926179494</v>
      </c>
      <c r="AS322" s="62">
        <f t="shared" si="188"/>
        <v>168.37044385235899</v>
      </c>
      <c r="AT322" s="62">
        <f t="shared" si="189"/>
        <v>-84.185221926179494</v>
      </c>
      <c r="AU322" s="62">
        <f t="shared" si="190"/>
        <v>252.55566577853847</v>
      </c>
      <c r="AV322" s="62">
        <f t="shared" si="191"/>
        <v>-336.74088770471798</v>
      </c>
      <c r="AW322" s="63">
        <f t="shared" si="202"/>
        <v>-84.185221926179509</v>
      </c>
      <c r="AX322" s="61" t="str">
        <f t="shared" ca="1" si="192"/>
        <v/>
      </c>
      <c r="AY322" s="69">
        <f t="shared" ca="1" si="203"/>
        <v>9959.0024112863612</v>
      </c>
      <c r="AZ322" s="51">
        <f t="shared" si="193"/>
        <v>589.2965534832565</v>
      </c>
      <c r="BA322" s="55">
        <f t="shared" ca="1" si="194"/>
        <v>5.8781289072236613E-2</v>
      </c>
      <c r="BB322" s="55">
        <f t="shared" ca="1" si="204"/>
        <v>-3.3353373799605626</v>
      </c>
      <c r="BC322" s="64">
        <f t="shared" ca="1" si="195"/>
        <v>-58.944830224883333</v>
      </c>
      <c r="BE322" s="52" t="str">
        <f t="shared" ca="1" si="196"/>
        <v/>
      </c>
      <c r="BF322" s="52" t="str">
        <f t="shared" ca="1" si="197"/>
        <v/>
      </c>
      <c r="BG322" s="52">
        <f t="shared" ca="1" si="205"/>
        <v>9.499999999999968</v>
      </c>
      <c r="BH322" s="52" t="str">
        <f t="shared" ca="1" si="206"/>
        <v/>
      </c>
    </row>
    <row r="323" spans="19:60">
      <c r="S323" s="68">
        <f t="shared" si="215"/>
        <v>7</v>
      </c>
      <c r="T323" s="69">
        <f t="shared" si="215"/>
        <v>2</v>
      </c>
      <c r="U323" s="70">
        <f t="shared" si="198"/>
        <v>3</v>
      </c>
      <c r="V323" s="68">
        <f t="shared" si="213"/>
        <v>4</v>
      </c>
      <c r="W323" s="70">
        <f t="shared" si="213"/>
        <v>7</v>
      </c>
      <c r="X323" s="71">
        <f t="shared" si="213"/>
        <v>0.42857142857142855</v>
      </c>
      <c r="Y323" s="71">
        <f t="shared" si="213"/>
        <v>0.5</v>
      </c>
      <c r="Z323" s="69">
        <f t="shared" si="213"/>
        <v>10000</v>
      </c>
      <c r="AA323" s="69">
        <f t="shared" ca="1" si="213"/>
        <v>10025.240391701296</v>
      </c>
      <c r="AB323" s="69">
        <f t="shared" ca="1" si="200"/>
        <v>25.240391701296176</v>
      </c>
      <c r="AC323" s="69">
        <f t="shared" ca="1" si="214"/>
        <v>94.182003679935534</v>
      </c>
      <c r="AD323" s="73">
        <f t="shared" si="208"/>
        <v>9.3999999999999684</v>
      </c>
      <c r="AE323" s="69">
        <f t="shared" si="216"/>
        <v>0.70000000000000007</v>
      </c>
      <c r="AF323" s="69">
        <f t="shared" si="216"/>
        <v>7.0000000000000009</v>
      </c>
      <c r="AG323" s="78">
        <f t="shared" si="216"/>
        <v>200</v>
      </c>
      <c r="AH323" s="60">
        <f t="shared" si="216"/>
        <v>50</v>
      </c>
      <c r="AI323" s="60">
        <f t="shared" si="216"/>
        <v>350.00000000000006</v>
      </c>
      <c r="AJ323" s="60">
        <f t="shared" si="216"/>
        <v>10350</v>
      </c>
      <c r="AK323" s="60">
        <f t="shared" si="216"/>
        <v>289.75960829870417</v>
      </c>
      <c r="AL323" s="60">
        <f t="shared" si="216"/>
        <v>5.7951921659740835</v>
      </c>
      <c r="AM323" s="60">
        <f t="shared" ca="1" si="216"/>
        <v>-390.9975887136394</v>
      </c>
      <c r="AN323" s="60">
        <f t="shared" ca="1" si="216"/>
        <v>-390.9975887136394</v>
      </c>
      <c r="AO323" s="60">
        <f t="shared" ca="1" si="216"/>
        <v>390.9975887136394</v>
      </c>
      <c r="AP323" s="63">
        <f t="shared" si="185"/>
        <v>35</v>
      </c>
      <c r="AQ323" s="62">
        <f t="shared" si="186"/>
        <v>1.6909778899972454</v>
      </c>
      <c r="AR323" s="62">
        <f t="shared" si="187"/>
        <v>84.548894499862271</v>
      </c>
      <c r="AS323" s="62">
        <f t="shared" si="188"/>
        <v>169.09778899972454</v>
      </c>
      <c r="AT323" s="62">
        <f t="shared" si="189"/>
        <v>-84.548894499862271</v>
      </c>
      <c r="AU323" s="62">
        <f t="shared" si="190"/>
        <v>253.6466834995868</v>
      </c>
      <c r="AV323" s="62">
        <f t="shared" si="191"/>
        <v>-338.19557799944909</v>
      </c>
      <c r="AW323" s="63">
        <f t="shared" si="202"/>
        <v>-84.548894499862286</v>
      </c>
      <c r="AX323" s="61" t="str">
        <f t="shared" ca="1" si="192"/>
        <v/>
      </c>
      <c r="AY323" s="69">
        <f t="shared" ca="1" si="203"/>
        <v>9959.0024112863612</v>
      </c>
      <c r="AZ323" s="51">
        <f t="shared" si="193"/>
        <v>591.84226149903589</v>
      </c>
      <c r="BA323" s="55">
        <f t="shared" ca="1" si="194"/>
        <v>5.9035218944869558E-2</v>
      </c>
      <c r="BB323" s="55">
        <f t="shared" ca="1" si="204"/>
        <v>-3.3497457369300823</v>
      </c>
      <c r="BC323" s="64">
        <f t="shared" ca="1" si="195"/>
        <v>-59.30850279856611</v>
      </c>
      <c r="BE323" s="52" t="str">
        <f t="shared" ca="1" si="196"/>
        <v/>
      </c>
      <c r="BF323" s="52" t="str">
        <f t="shared" ca="1" si="197"/>
        <v/>
      </c>
      <c r="BG323" s="52">
        <f t="shared" ca="1" si="205"/>
        <v>9.3999999999999684</v>
      </c>
      <c r="BH323" s="52" t="str">
        <f t="shared" ca="1" si="206"/>
        <v/>
      </c>
    </row>
    <row r="324" spans="19:60">
      <c r="S324" s="68">
        <f t="shared" si="215"/>
        <v>7</v>
      </c>
      <c r="T324" s="69">
        <f t="shared" si="215"/>
        <v>2</v>
      </c>
      <c r="U324" s="70">
        <f t="shared" si="198"/>
        <v>3</v>
      </c>
      <c r="V324" s="68">
        <f t="shared" si="213"/>
        <v>4</v>
      </c>
      <c r="W324" s="70">
        <f t="shared" si="213"/>
        <v>7</v>
      </c>
      <c r="X324" s="71">
        <f t="shared" si="213"/>
        <v>0.42857142857142855</v>
      </c>
      <c r="Y324" s="71">
        <f t="shared" si="213"/>
        <v>0.5</v>
      </c>
      <c r="Z324" s="69">
        <f t="shared" si="213"/>
        <v>10000</v>
      </c>
      <c r="AA324" s="69">
        <f t="shared" ca="1" si="213"/>
        <v>10025.240391701296</v>
      </c>
      <c r="AB324" s="69">
        <f t="shared" ca="1" si="200"/>
        <v>25.240391701296176</v>
      </c>
      <c r="AC324" s="69">
        <f t="shared" ca="1" si="214"/>
        <v>94.182003679935534</v>
      </c>
      <c r="AD324" s="73">
        <f t="shared" si="208"/>
        <v>9.2999999999999687</v>
      </c>
      <c r="AE324" s="69">
        <f t="shared" si="216"/>
        <v>0.70000000000000007</v>
      </c>
      <c r="AF324" s="69">
        <f t="shared" si="216"/>
        <v>7.0000000000000009</v>
      </c>
      <c r="AG324" s="78">
        <f t="shared" si="216"/>
        <v>200</v>
      </c>
      <c r="AH324" s="60">
        <f t="shared" si="216"/>
        <v>50</v>
      </c>
      <c r="AI324" s="60">
        <f t="shared" si="216"/>
        <v>350.00000000000006</v>
      </c>
      <c r="AJ324" s="60">
        <f t="shared" si="216"/>
        <v>10350</v>
      </c>
      <c r="AK324" s="60">
        <f t="shared" si="216"/>
        <v>289.75960829870417</v>
      </c>
      <c r="AL324" s="60">
        <f t="shared" si="216"/>
        <v>5.7951921659740835</v>
      </c>
      <c r="AM324" s="60">
        <f t="shared" ca="1" si="216"/>
        <v>-390.9975887136394</v>
      </c>
      <c r="AN324" s="60">
        <f t="shared" ca="1" si="216"/>
        <v>-390.9975887136394</v>
      </c>
      <c r="AO324" s="60">
        <f t="shared" ca="1" si="216"/>
        <v>390.9975887136394</v>
      </c>
      <c r="AP324" s="63">
        <f t="shared" si="185"/>
        <v>35</v>
      </c>
      <c r="AQ324" s="62">
        <f t="shared" si="186"/>
        <v>1.6984077597821619</v>
      </c>
      <c r="AR324" s="62">
        <f t="shared" si="187"/>
        <v>84.920387989108093</v>
      </c>
      <c r="AS324" s="62">
        <f t="shared" si="188"/>
        <v>169.84077597821619</v>
      </c>
      <c r="AT324" s="62">
        <f t="shared" si="189"/>
        <v>-84.920387989108093</v>
      </c>
      <c r="AU324" s="62">
        <f t="shared" si="190"/>
        <v>254.76116396732428</v>
      </c>
      <c r="AV324" s="62">
        <f t="shared" si="191"/>
        <v>-339.68155195643237</v>
      </c>
      <c r="AW324" s="63">
        <f t="shared" si="202"/>
        <v>-84.920387989108093</v>
      </c>
      <c r="AX324" s="61" t="str">
        <f t="shared" ca="1" si="192"/>
        <v/>
      </c>
      <c r="AY324" s="69">
        <f t="shared" ca="1" si="203"/>
        <v>9959.0024112863612</v>
      </c>
      <c r="AZ324" s="51">
        <f t="shared" si="193"/>
        <v>594.44271592375662</v>
      </c>
      <c r="BA324" s="55">
        <f t="shared" ca="1" si="194"/>
        <v>5.9294609674978467E-2</v>
      </c>
      <c r="BB324" s="55">
        <f t="shared" ca="1" si="204"/>
        <v>-3.3644639510387297</v>
      </c>
      <c r="BC324" s="64">
        <f t="shared" ca="1" si="195"/>
        <v>-59.679996287811917</v>
      </c>
      <c r="BE324" s="52" t="str">
        <f t="shared" ca="1" si="196"/>
        <v/>
      </c>
      <c r="BF324" s="52" t="str">
        <f t="shared" ca="1" si="197"/>
        <v/>
      </c>
      <c r="BG324" s="52">
        <f t="shared" ca="1" si="205"/>
        <v>9.2999999999999687</v>
      </c>
      <c r="BH324" s="52" t="str">
        <f t="shared" ca="1" si="206"/>
        <v/>
      </c>
    </row>
    <row r="325" spans="19:60">
      <c r="S325" s="68">
        <f t="shared" si="215"/>
        <v>7</v>
      </c>
      <c r="T325" s="69">
        <f t="shared" si="215"/>
        <v>2</v>
      </c>
      <c r="U325" s="70">
        <f t="shared" si="198"/>
        <v>3</v>
      </c>
      <c r="V325" s="68">
        <f t="shared" si="213"/>
        <v>4</v>
      </c>
      <c r="W325" s="70">
        <f t="shared" si="213"/>
        <v>7</v>
      </c>
      <c r="X325" s="71">
        <f t="shared" si="213"/>
        <v>0.42857142857142855</v>
      </c>
      <c r="Y325" s="71">
        <f t="shared" si="213"/>
        <v>0.5</v>
      </c>
      <c r="Z325" s="69">
        <f t="shared" si="213"/>
        <v>10000</v>
      </c>
      <c r="AA325" s="69">
        <f t="shared" ca="1" si="213"/>
        <v>10025.240391701296</v>
      </c>
      <c r="AB325" s="69">
        <f t="shared" ca="1" si="200"/>
        <v>25.240391701296176</v>
      </c>
      <c r="AC325" s="69">
        <f t="shared" ca="1" si="214"/>
        <v>94.182003679935534</v>
      </c>
      <c r="AD325" s="73">
        <f t="shared" si="208"/>
        <v>9.1999999999999691</v>
      </c>
      <c r="AE325" s="69">
        <f t="shared" si="216"/>
        <v>0.70000000000000007</v>
      </c>
      <c r="AF325" s="69">
        <f t="shared" si="216"/>
        <v>7.0000000000000009</v>
      </c>
      <c r="AG325" s="78">
        <f t="shared" si="216"/>
        <v>200</v>
      </c>
      <c r="AH325" s="60">
        <f t="shared" si="216"/>
        <v>50</v>
      </c>
      <c r="AI325" s="60">
        <f t="shared" si="216"/>
        <v>350.00000000000006</v>
      </c>
      <c r="AJ325" s="60">
        <f t="shared" si="216"/>
        <v>10350</v>
      </c>
      <c r="AK325" s="60">
        <f t="shared" si="216"/>
        <v>289.75960829870417</v>
      </c>
      <c r="AL325" s="60">
        <f t="shared" si="216"/>
        <v>5.7951921659740835</v>
      </c>
      <c r="AM325" s="60">
        <f t="shared" ca="1" si="216"/>
        <v>-390.9975887136394</v>
      </c>
      <c r="AN325" s="60">
        <f t="shared" ca="1" si="216"/>
        <v>-390.9975887136394</v>
      </c>
      <c r="AO325" s="60">
        <f t="shared" ca="1" si="216"/>
        <v>390.9975887136394</v>
      </c>
      <c r="AP325" s="63">
        <f t="shared" si="185"/>
        <v>35</v>
      </c>
      <c r="AQ325" s="62">
        <f t="shared" si="186"/>
        <v>1.7059991484754462</v>
      </c>
      <c r="AR325" s="62">
        <f t="shared" si="187"/>
        <v>85.299957423772312</v>
      </c>
      <c r="AS325" s="62">
        <f t="shared" si="188"/>
        <v>170.59991484754462</v>
      </c>
      <c r="AT325" s="62">
        <f t="shared" si="189"/>
        <v>-85.299957423772312</v>
      </c>
      <c r="AU325" s="62">
        <f t="shared" si="190"/>
        <v>255.89987227131695</v>
      </c>
      <c r="AV325" s="62">
        <f t="shared" si="191"/>
        <v>-341.19982969508925</v>
      </c>
      <c r="AW325" s="63">
        <f t="shared" si="202"/>
        <v>-85.299957423772298</v>
      </c>
      <c r="AX325" s="61" t="str">
        <f t="shared" ca="1" si="192"/>
        <v/>
      </c>
      <c r="AY325" s="69">
        <f t="shared" ca="1" si="203"/>
        <v>9959.0024112863612</v>
      </c>
      <c r="AZ325" s="51">
        <f t="shared" si="193"/>
        <v>597.0997019664062</v>
      </c>
      <c r="BA325" s="55">
        <f t="shared" ca="1" si="194"/>
        <v>5.9559639334002802E-2</v>
      </c>
      <c r="BB325" s="55">
        <f t="shared" ca="1" si="204"/>
        <v>-3.3795021263236524</v>
      </c>
      <c r="BC325" s="64">
        <f t="shared" ca="1" si="195"/>
        <v>-60.059565722476123</v>
      </c>
      <c r="BE325" s="52" t="str">
        <f t="shared" ca="1" si="196"/>
        <v/>
      </c>
      <c r="BF325" s="52" t="str">
        <f t="shared" ca="1" si="197"/>
        <v/>
      </c>
      <c r="BG325" s="52">
        <f t="shared" ca="1" si="205"/>
        <v>9.1999999999999691</v>
      </c>
      <c r="BH325" s="52" t="str">
        <f t="shared" ca="1" si="206"/>
        <v/>
      </c>
    </row>
    <row r="326" spans="19:60">
      <c r="S326" s="68">
        <f t="shared" si="215"/>
        <v>7</v>
      </c>
      <c r="T326" s="69">
        <f t="shared" si="215"/>
        <v>2</v>
      </c>
      <c r="U326" s="70">
        <f t="shared" si="198"/>
        <v>3</v>
      </c>
      <c r="V326" s="68">
        <f t="shared" si="213"/>
        <v>4</v>
      </c>
      <c r="W326" s="70">
        <f t="shared" si="213"/>
        <v>7</v>
      </c>
      <c r="X326" s="71">
        <f t="shared" si="213"/>
        <v>0.42857142857142855</v>
      </c>
      <c r="Y326" s="71">
        <f t="shared" si="213"/>
        <v>0.5</v>
      </c>
      <c r="Z326" s="69">
        <f t="shared" si="213"/>
        <v>10000</v>
      </c>
      <c r="AA326" s="69">
        <f t="shared" ca="1" si="213"/>
        <v>10025.240391701296</v>
      </c>
      <c r="AB326" s="69">
        <f t="shared" ca="1" si="200"/>
        <v>25.240391701296176</v>
      </c>
      <c r="AC326" s="69">
        <f t="shared" ca="1" si="214"/>
        <v>94.182003679935534</v>
      </c>
      <c r="AD326" s="73">
        <f t="shared" si="208"/>
        <v>9.0999999999999694</v>
      </c>
      <c r="AE326" s="69">
        <f t="shared" si="216"/>
        <v>0.70000000000000007</v>
      </c>
      <c r="AF326" s="69">
        <f t="shared" si="216"/>
        <v>7.0000000000000009</v>
      </c>
      <c r="AG326" s="78">
        <f t="shared" si="216"/>
        <v>200</v>
      </c>
      <c r="AH326" s="60">
        <f t="shared" si="216"/>
        <v>50</v>
      </c>
      <c r="AI326" s="60">
        <f t="shared" si="216"/>
        <v>350.00000000000006</v>
      </c>
      <c r="AJ326" s="60">
        <f t="shared" si="216"/>
        <v>10350</v>
      </c>
      <c r="AK326" s="60">
        <f t="shared" si="216"/>
        <v>289.75960829870417</v>
      </c>
      <c r="AL326" s="60">
        <f t="shared" si="216"/>
        <v>5.7951921659740835</v>
      </c>
      <c r="AM326" s="60">
        <f t="shared" ca="1" si="216"/>
        <v>-390.9975887136394</v>
      </c>
      <c r="AN326" s="60">
        <f t="shared" ca="1" si="216"/>
        <v>-390.9975887136394</v>
      </c>
      <c r="AO326" s="60">
        <f t="shared" ca="1" si="216"/>
        <v>390.9975887136394</v>
      </c>
      <c r="AP326" s="63">
        <f t="shared" si="185"/>
        <v>35</v>
      </c>
      <c r="AQ326" s="62">
        <f t="shared" si="186"/>
        <v>1.7137573808762752</v>
      </c>
      <c r="AR326" s="62">
        <f t="shared" si="187"/>
        <v>85.687869043813762</v>
      </c>
      <c r="AS326" s="62">
        <f t="shared" si="188"/>
        <v>171.37573808762752</v>
      </c>
      <c r="AT326" s="62">
        <f t="shared" si="189"/>
        <v>-85.687869043813762</v>
      </c>
      <c r="AU326" s="62">
        <f t="shared" si="190"/>
        <v>257.0636071314413</v>
      </c>
      <c r="AV326" s="62">
        <f t="shared" si="191"/>
        <v>-342.75147617525505</v>
      </c>
      <c r="AW326" s="63">
        <f t="shared" si="202"/>
        <v>-85.687869043813748</v>
      </c>
      <c r="AX326" s="61" t="str">
        <f t="shared" ca="1" si="192"/>
        <v/>
      </c>
      <c r="AY326" s="69">
        <f t="shared" ca="1" si="203"/>
        <v>9959.0024112863612</v>
      </c>
      <c r="AZ326" s="51">
        <f t="shared" si="193"/>
        <v>599.81508330669635</v>
      </c>
      <c r="BA326" s="55">
        <f t="shared" ca="1" si="194"/>
        <v>5.9830493820697994E-2</v>
      </c>
      <c r="BB326" s="55">
        <f t="shared" ca="1" si="204"/>
        <v>-3.394870810955497</v>
      </c>
      <c r="BC326" s="64">
        <f t="shared" ca="1" si="195"/>
        <v>-60.447477342517573</v>
      </c>
      <c r="BE326" s="52" t="str">
        <f t="shared" ca="1" si="196"/>
        <v/>
      </c>
      <c r="BF326" s="52" t="str">
        <f t="shared" ca="1" si="197"/>
        <v/>
      </c>
      <c r="BG326" s="52">
        <f t="shared" ca="1" si="205"/>
        <v>9.0999999999999694</v>
      </c>
      <c r="BH326" s="52" t="str">
        <f t="shared" ca="1" si="206"/>
        <v/>
      </c>
    </row>
    <row r="327" spans="19:60">
      <c r="S327" s="68">
        <f t="shared" si="215"/>
        <v>7</v>
      </c>
      <c r="T327" s="69">
        <f t="shared" si="215"/>
        <v>2</v>
      </c>
      <c r="U327" s="70">
        <f t="shared" si="198"/>
        <v>3</v>
      </c>
      <c r="V327" s="68">
        <f t="shared" si="213"/>
        <v>4</v>
      </c>
      <c r="W327" s="70">
        <f t="shared" si="213"/>
        <v>7</v>
      </c>
      <c r="X327" s="71">
        <f t="shared" si="213"/>
        <v>0.42857142857142855</v>
      </c>
      <c r="Y327" s="71">
        <f t="shared" si="213"/>
        <v>0.5</v>
      </c>
      <c r="Z327" s="69">
        <f t="shared" si="213"/>
        <v>10000</v>
      </c>
      <c r="AA327" s="69">
        <f t="shared" ca="1" si="213"/>
        <v>10025.240391701296</v>
      </c>
      <c r="AB327" s="69">
        <f t="shared" ca="1" si="200"/>
        <v>25.240391701296176</v>
      </c>
      <c r="AC327" s="69">
        <f t="shared" ca="1" si="214"/>
        <v>94.182003679935534</v>
      </c>
      <c r="AD327" s="73">
        <f t="shared" si="208"/>
        <v>8.9999999999999698</v>
      </c>
      <c r="AE327" s="69">
        <f t="shared" si="216"/>
        <v>0.70000000000000007</v>
      </c>
      <c r="AF327" s="69">
        <f t="shared" si="216"/>
        <v>7.0000000000000009</v>
      </c>
      <c r="AG327" s="78">
        <f t="shared" si="216"/>
        <v>200</v>
      </c>
      <c r="AH327" s="60">
        <f t="shared" si="216"/>
        <v>50</v>
      </c>
      <c r="AI327" s="60">
        <f t="shared" si="216"/>
        <v>350.00000000000006</v>
      </c>
      <c r="AJ327" s="60">
        <f t="shared" si="216"/>
        <v>10350</v>
      </c>
      <c r="AK327" s="60">
        <f t="shared" si="216"/>
        <v>289.75960829870417</v>
      </c>
      <c r="AL327" s="60">
        <f t="shared" si="216"/>
        <v>5.7951921659740835</v>
      </c>
      <c r="AM327" s="60">
        <f t="shared" ca="1" si="216"/>
        <v>-390.9975887136394</v>
      </c>
      <c r="AN327" s="60">
        <f t="shared" ca="1" si="216"/>
        <v>-390.9975887136394</v>
      </c>
      <c r="AO327" s="60">
        <f t="shared" ca="1" si="216"/>
        <v>390.9975887136394</v>
      </c>
      <c r="AP327" s="63">
        <f t="shared" si="185"/>
        <v>35</v>
      </c>
      <c r="AQ327" s="62">
        <f t="shared" si="186"/>
        <v>1.7216880184415673</v>
      </c>
      <c r="AR327" s="62">
        <f t="shared" si="187"/>
        <v>86.084400922078359</v>
      </c>
      <c r="AS327" s="62">
        <f t="shared" si="188"/>
        <v>172.16880184415672</v>
      </c>
      <c r="AT327" s="62">
        <f t="shared" si="189"/>
        <v>-86.084400922078359</v>
      </c>
      <c r="AU327" s="62">
        <f t="shared" si="190"/>
        <v>258.25320276623506</v>
      </c>
      <c r="AV327" s="62">
        <f t="shared" si="191"/>
        <v>-344.33760368831344</v>
      </c>
      <c r="AW327" s="63">
        <f t="shared" si="202"/>
        <v>-86.084400922078373</v>
      </c>
      <c r="AX327" s="61" t="str">
        <f t="shared" ca="1" si="192"/>
        <v/>
      </c>
      <c r="AY327" s="69">
        <f t="shared" ca="1" si="203"/>
        <v>9959.0024112863612</v>
      </c>
      <c r="AZ327" s="51">
        <f t="shared" si="193"/>
        <v>602.59080645454856</v>
      </c>
      <c r="BA327" s="55">
        <f t="shared" ca="1" si="194"/>
        <v>6.0107367295986418E-2</v>
      </c>
      <c r="BB327" s="55">
        <f t="shared" ca="1" si="204"/>
        <v>-3.410581021912495</v>
      </c>
      <c r="BC327" s="64">
        <f t="shared" ca="1" si="195"/>
        <v>-60.844009220782198</v>
      </c>
      <c r="BE327" s="52" t="str">
        <f t="shared" ca="1" si="196"/>
        <v/>
      </c>
      <c r="BF327" s="52" t="str">
        <f t="shared" ca="1" si="197"/>
        <v/>
      </c>
      <c r="BG327" s="52">
        <f t="shared" ca="1" si="205"/>
        <v>8.9999999999999698</v>
      </c>
      <c r="BH327" s="52" t="str">
        <f t="shared" ca="1" si="206"/>
        <v/>
      </c>
    </row>
    <row r="328" spans="19:60">
      <c r="S328" s="68">
        <f t="shared" si="215"/>
        <v>7</v>
      </c>
      <c r="T328" s="69">
        <f t="shared" si="215"/>
        <v>2</v>
      </c>
      <c r="U328" s="70">
        <f t="shared" si="198"/>
        <v>3</v>
      </c>
      <c r="V328" s="68">
        <f t="shared" si="213"/>
        <v>4</v>
      </c>
      <c r="W328" s="70">
        <f t="shared" si="213"/>
        <v>7</v>
      </c>
      <c r="X328" s="71">
        <f t="shared" si="213"/>
        <v>0.42857142857142855</v>
      </c>
      <c r="Y328" s="71">
        <f t="shared" si="213"/>
        <v>0.5</v>
      </c>
      <c r="Z328" s="69">
        <f t="shared" si="213"/>
        <v>10000</v>
      </c>
      <c r="AA328" s="69">
        <f t="shared" ca="1" si="213"/>
        <v>10025.240391701296</v>
      </c>
      <c r="AB328" s="69">
        <f t="shared" ca="1" si="200"/>
        <v>25.240391701296176</v>
      </c>
      <c r="AC328" s="69">
        <f t="shared" ca="1" si="214"/>
        <v>94.182003679935534</v>
      </c>
      <c r="AD328" s="73">
        <f t="shared" si="208"/>
        <v>8.8999999999999702</v>
      </c>
      <c r="AE328" s="69">
        <f t="shared" si="216"/>
        <v>0.70000000000000007</v>
      </c>
      <c r="AF328" s="69">
        <f t="shared" si="216"/>
        <v>7.0000000000000009</v>
      </c>
      <c r="AG328" s="78">
        <f t="shared" si="216"/>
        <v>200</v>
      </c>
      <c r="AH328" s="60">
        <f t="shared" si="216"/>
        <v>50</v>
      </c>
      <c r="AI328" s="60">
        <f t="shared" si="216"/>
        <v>350.00000000000006</v>
      </c>
      <c r="AJ328" s="60">
        <f t="shared" si="216"/>
        <v>10350</v>
      </c>
      <c r="AK328" s="60">
        <f t="shared" si="216"/>
        <v>289.75960829870417</v>
      </c>
      <c r="AL328" s="60">
        <f t="shared" si="216"/>
        <v>5.7951921659740835</v>
      </c>
      <c r="AM328" s="60">
        <f t="shared" ca="1" si="216"/>
        <v>-390.9975887136394</v>
      </c>
      <c r="AN328" s="60">
        <f t="shared" ca="1" si="216"/>
        <v>-390.9975887136394</v>
      </c>
      <c r="AO328" s="60">
        <f t="shared" ca="1" si="216"/>
        <v>390.9975887136394</v>
      </c>
      <c r="AP328" s="63">
        <f t="shared" si="185"/>
        <v>35</v>
      </c>
      <c r="AQ328" s="62">
        <f t="shared" si="186"/>
        <v>1.7297968725813602</v>
      </c>
      <c r="AR328" s="62">
        <f t="shared" si="187"/>
        <v>86.489843629068005</v>
      </c>
      <c r="AS328" s="62">
        <f t="shared" si="188"/>
        <v>172.97968725813601</v>
      </c>
      <c r="AT328" s="62">
        <f t="shared" si="189"/>
        <v>-86.489843629068005</v>
      </c>
      <c r="AU328" s="62">
        <f t="shared" si="190"/>
        <v>259.46953088720403</v>
      </c>
      <c r="AV328" s="62">
        <f t="shared" si="191"/>
        <v>-345.95937451627202</v>
      </c>
      <c r="AW328" s="63">
        <f t="shared" si="202"/>
        <v>-86.489843629067991</v>
      </c>
      <c r="AX328" s="61" t="str">
        <f t="shared" ca="1" si="192"/>
        <v/>
      </c>
      <c r="AY328" s="69">
        <f t="shared" ca="1" si="203"/>
        <v>9959.0024112863612</v>
      </c>
      <c r="AZ328" s="51">
        <f t="shared" si="193"/>
        <v>605.42890540347605</v>
      </c>
      <c r="BA328" s="55">
        <f t="shared" ca="1" si="194"/>
        <v>6.0390462647124013E-2</v>
      </c>
      <c r="BB328" s="55">
        <f t="shared" ca="1" si="204"/>
        <v>-3.4266442713179628</v>
      </c>
      <c r="BC328" s="64">
        <f t="shared" ca="1" si="195"/>
        <v>-61.249451927771815</v>
      </c>
      <c r="BE328" s="52" t="str">
        <f t="shared" ca="1" si="196"/>
        <v/>
      </c>
      <c r="BF328" s="52" t="str">
        <f t="shared" ca="1" si="197"/>
        <v/>
      </c>
      <c r="BG328" s="52">
        <f t="shared" ca="1" si="205"/>
        <v>8.8999999999999702</v>
      </c>
      <c r="BH328" s="52" t="str">
        <f t="shared" ca="1" si="206"/>
        <v/>
      </c>
    </row>
    <row r="329" spans="19:60">
      <c r="S329" s="68">
        <f t="shared" si="215"/>
        <v>7</v>
      </c>
      <c r="T329" s="69">
        <f t="shared" si="215"/>
        <v>2</v>
      </c>
      <c r="U329" s="70">
        <f t="shared" si="198"/>
        <v>3</v>
      </c>
      <c r="V329" s="68">
        <f t="shared" si="213"/>
        <v>4</v>
      </c>
      <c r="W329" s="70">
        <f t="shared" si="213"/>
        <v>7</v>
      </c>
      <c r="X329" s="71">
        <f t="shared" si="213"/>
        <v>0.42857142857142855</v>
      </c>
      <c r="Y329" s="71">
        <f t="shared" si="213"/>
        <v>0.5</v>
      </c>
      <c r="Z329" s="69">
        <f t="shared" si="213"/>
        <v>10000</v>
      </c>
      <c r="AA329" s="69">
        <f t="shared" ca="1" si="213"/>
        <v>10025.240391701296</v>
      </c>
      <c r="AB329" s="69">
        <f t="shared" ca="1" si="200"/>
        <v>25.240391701296176</v>
      </c>
      <c r="AC329" s="69">
        <f t="shared" ca="1" si="214"/>
        <v>94.182003679935534</v>
      </c>
      <c r="AD329" s="73">
        <f t="shared" si="208"/>
        <v>8.7999999999999705</v>
      </c>
      <c r="AE329" s="69">
        <f t="shared" si="216"/>
        <v>0.70000000000000007</v>
      </c>
      <c r="AF329" s="69">
        <f t="shared" si="216"/>
        <v>7.0000000000000009</v>
      </c>
      <c r="AG329" s="78">
        <f t="shared" si="216"/>
        <v>200</v>
      </c>
      <c r="AH329" s="60">
        <f t="shared" si="216"/>
        <v>50</v>
      </c>
      <c r="AI329" s="60">
        <f t="shared" si="216"/>
        <v>350.00000000000006</v>
      </c>
      <c r="AJ329" s="60">
        <f t="shared" si="216"/>
        <v>10350</v>
      </c>
      <c r="AK329" s="60">
        <f t="shared" si="216"/>
        <v>289.75960829870417</v>
      </c>
      <c r="AL329" s="60">
        <f t="shared" si="216"/>
        <v>5.7951921659740835</v>
      </c>
      <c r="AM329" s="60">
        <f t="shared" ca="1" si="216"/>
        <v>-390.9975887136394</v>
      </c>
      <c r="AN329" s="60">
        <f t="shared" ca="1" si="216"/>
        <v>-390.9975887136394</v>
      </c>
      <c r="AO329" s="60">
        <f t="shared" ca="1" si="216"/>
        <v>390.9975887136394</v>
      </c>
      <c r="AP329" s="63">
        <f t="shared" si="185"/>
        <v>35</v>
      </c>
      <c r="AQ329" s="62">
        <f t="shared" si="186"/>
        <v>1.7380900188606938</v>
      </c>
      <c r="AR329" s="62">
        <f t="shared" si="187"/>
        <v>86.904500943034691</v>
      </c>
      <c r="AS329" s="62">
        <f t="shared" si="188"/>
        <v>173.80900188606938</v>
      </c>
      <c r="AT329" s="62">
        <f t="shared" si="189"/>
        <v>-86.904500943034691</v>
      </c>
      <c r="AU329" s="62">
        <f t="shared" si="190"/>
        <v>260.71350282910407</v>
      </c>
      <c r="AV329" s="62">
        <f t="shared" si="191"/>
        <v>-347.61800377213876</v>
      </c>
      <c r="AW329" s="63">
        <f t="shared" si="202"/>
        <v>-86.904500943034691</v>
      </c>
      <c r="AX329" s="61" t="str">
        <f t="shared" ca="1" si="192"/>
        <v/>
      </c>
      <c r="AY329" s="69">
        <f t="shared" ca="1" si="203"/>
        <v>9959.0024112863612</v>
      </c>
      <c r="AZ329" s="51">
        <f t="shared" si="193"/>
        <v>608.33150660124284</v>
      </c>
      <c r="BA329" s="55">
        <f t="shared" ca="1" si="194"/>
        <v>6.0679991983514744E-2</v>
      </c>
      <c r="BB329" s="55">
        <f t="shared" ca="1" si="204"/>
        <v>-3.4430725945735565</v>
      </c>
      <c r="BC329" s="64">
        <f t="shared" ca="1" si="195"/>
        <v>-61.664109241738515</v>
      </c>
      <c r="BE329" s="52" t="str">
        <f t="shared" ca="1" si="196"/>
        <v/>
      </c>
      <c r="BF329" s="52" t="str">
        <f t="shared" ca="1" si="197"/>
        <v/>
      </c>
      <c r="BG329" s="52">
        <f t="shared" ca="1" si="205"/>
        <v>8.7999999999999705</v>
      </c>
      <c r="BH329" s="52" t="str">
        <f t="shared" ca="1" si="206"/>
        <v/>
      </c>
    </row>
    <row r="330" spans="19:60">
      <c r="S330" s="68">
        <f t="shared" si="215"/>
        <v>7</v>
      </c>
      <c r="T330" s="69">
        <f t="shared" si="215"/>
        <v>2</v>
      </c>
      <c r="U330" s="70">
        <f t="shared" si="198"/>
        <v>3</v>
      </c>
      <c r="V330" s="68">
        <f t="shared" ref="V330:AA345" si="217">V329</f>
        <v>4</v>
      </c>
      <c r="W330" s="70">
        <f t="shared" si="217"/>
        <v>7</v>
      </c>
      <c r="X330" s="71">
        <f t="shared" si="217"/>
        <v>0.42857142857142855</v>
      </c>
      <c r="Y330" s="71">
        <f t="shared" si="217"/>
        <v>0.5</v>
      </c>
      <c r="Z330" s="69">
        <f t="shared" si="217"/>
        <v>10000</v>
      </c>
      <c r="AA330" s="69">
        <f t="shared" ca="1" si="217"/>
        <v>10025.240391701296</v>
      </c>
      <c r="AB330" s="69">
        <f t="shared" ca="1" si="200"/>
        <v>25.240391701296176</v>
      </c>
      <c r="AC330" s="69">
        <f t="shared" ca="1" si="214"/>
        <v>94.182003679935534</v>
      </c>
      <c r="AD330" s="73">
        <f t="shared" si="208"/>
        <v>8.6999999999999709</v>
      </c>
      <c r="AE330" s="69">
        <f t="shared" si="216"/>
        <v>0.70000000000000007</v>
      </c>
      <c r="AF330" s="69">
        <f t="shared" si="216"/>
        <v>7.0000000000000009</v>
      </c>
      <c r="AG330" s="78">
        <f t="shared" si="216"/>
        <v>200</v>
      </c>
      <c r="AH330" s="60">
        <f t="shared" si="216"/>
        <v>50</v>
      </c>
      <c r="AI330" s="60">
        <f t="shared" si="216"/>
        <v>350.00000000000006</v>
      </c>
      <c r="AJ330" s="60">
        <f t="shared" si="216"/>
        <v>10350</v>
      </c>
      <c r="AK330" s="60">
        <f t="shared" si="216"/>
        <v>289.75960829870417</v>
      </c>
      <c r="AL330" s="60">
        <f t="shared" si="216"/>
        <v>5.7951921659740835</v>
      </c>
      <c r="AM330" s="60">
        <f t="shared" ca="1" si="216"/>
        <v>-390.9975887136394</v>
      </c>
      <c r="AN330" s="60">
        <f t="shared" ca="1" si="216"/>
        <v>-390.9975887136394</v>
      </c>
      <c r="AO330" s="60">
        <f t="shared" ca="1" si="216"/>
        <v>390.9975887136394</v>
      </c>
      <c r="AP330" s="63">
        <f t="shared" si="185"/>
        <v>35</v>
      </c>
      <c r="AQ330" s="62">
        <f t="shared" si="186"/>
        <v>1.7465738121809316</v>
      </c>
      <c r="AR330" s="62">
        <f t="shared" si="187"/>
        <v>87.328690609046575</v>
      </c>
      <c r="AS330" s="62">
        <f t="shared" si="188"/>
        <v>174.65738121809315</v>
      </c>
      <c r="AT330" s="62">
        <f t="shared" si="189"/>
        <v>-87.328690609046575</v>
      </c>
      <c r="AU330" s="62">
        <f t="shared" si="190"/>
        <v>261.98607182713971</v>
      </c>
      <c r="AV330" s="62">
        <f t="shared" si="191"/>
        <v>-349.3147624361863</v>
      </c>
      <c r="AW330" s="63">
        <f t="shared" si="202"/>
        <v>-87.328690609046589</v>
      </c>
      <c r="AX330" s="61" t="str">
        <f t="shared" ca="1" si="192"/>
        <v/>
      </c>
      <c r="AY330" s="69">
        <f t="shared" ca="1" si="203"/>
        <v>9959.0024112863612</v>
      </c>
      <c r="AZ330" s="51">
        <f t="shared" si="193"/>
        <v>611.30083426332601</v>
      </c>
      <c r="BA330" s="55">
        <f t="shared" ca="1" si="194"/>
        <v>6.0976177166719041E-2</v>
      </c>
      <c r="BB330" s="55">
        <f t="shared" ca="1" si="204"/>
        <v>-3.4598785804327266</v>
      </c>
      <c r="BC330" s="64">
        <f t="shared" ca="1" si="195"/>
        <v>-62.088298907750413</v>
      </c>
      <c r="BE330" s="52" t="str">
        <f t="shared" ca="1" si="196"/>
        <v/>
      </c>
      <c r="BF330" s="52" t="str">
        <f t="shared" ca="1" si="197"/>
        <v/>
      </c>
      <c r="BG330" s="52">
        <f t="shared" ca="1" si="205"/>
        <v>8.6999999999999709</v>
      </c>
      <c r="BH330" s="52" t="str">
        <f t="shared" ca="1" si="206"/>
        <v/>
      </c>
    </row>
    <row r="331" spans="19:60">
      <c r="S331" s="68">
        <f t="shared" ref="S331:T346" si="218">S330</f>
        <v>7</v>
      </c>
      <c r="T331" s="69">
        <f t="shared" si="218"/>
        <v>2</v>
      </c>
      <c r="U331" s="70">
        <f t="shared" si="198"/>
        <v>3</v>
      </c>
      <c r="V331" s="68">
        <f t="shared" si="217"/>
        <v>4</v>
      </c>
      <c r="W331" s="70">
        <f t="shared" si="217"/>
        <v>7</v>
      </c>
      <c r="X331" s="71">
        <f t="shared" si="217"/>
        <v>0.42857142857142855</v>
      </c>
      <c r="Y331" s="71">
        <f t="shared" si="217"/>
        <v>0.5</v>
      </c>
      <c r="Z331" s="69">
        <f t="shared" si="217"/>
        <v>10000</v>
      </c>
      <c r="AA331" s="69">
        <f t="shared" ca="1" si="217"/>
        <v>10025.240391701296</v>
      </c>
      <c r="AB331" s="69">
        <f t="shared" ca="1" si="200"/>
        <v>25.240391701296176</v>
      </c>
      <c r="AC331" s="69">
        <f t="shared" ca="1" si="214"/>
        <v>94.182003679935534</v>
      </c>
      <c r="AD331" s="73">
        <f t="shared" si="208"/>
        <v>8.5999999999999712</v>
      </c>
      <c r="AE331" s="69">
        <f t="shared" ref="AE331:AO346" si="219">AE330</f>
        <v>0.70000000000000007</v>
      </c>
      <c r="AF331" s="69">
        <f t="shared" si="219"/>
        <v>7.0000000000000009</v>
      </c>
      <c r="AG331" s="78">
        <f t="shared" si="219"/>
        <v>200</v>
      </c>
      <c r="AH331" s="60">
        <f t="shared" si="219"/>
        <v>50</v>
      </c>
      <c r="AI331" s="60">
        <f t="shared" si="219"/>
        <v>350.00000000000006</v>
      </c>
      <c r="AJ331" s="60">
        <f t="shared" si="219"/>
        <v>10350</v>
      </c>
      <c r="AK331" s="60">
        <f t="shared" si="219"/>
        <v>289.75960829870417</v>
      </c>
      <c r="AL331" s="60">
        <f t="shared" si="219"/>
        <v>5.7951921659740835</v>
      </c>
      <c r="AM331" s="60">
        <f t="shared" ca="1" si="219"/>
        <v>-390.9975887136394</v>
      </c>
      <c r="AN331" s="60">
        <f t="shared" ca="1" si="219"/>
        <v>-390.9975887136394</v>
      </c>
      <c r="AO331" s="60">
        <f t="shared" ca="1" si="219"/>
        <v>390.9975887136394</v>
      </c>
      <c r="AP331" s="63">
        <f t="shared" si="185"/>
        <v>35</v>
      </c>
      <c r="AQ331" s="62">
        <f t="shared" si="186"/>
        <v>1.7552549030202447</v>
      </c>
      <c r="AR331" s="62">
        <f t="shared" si="187"/>
        <v>87.76274515101224</v>
      </c>
      <c r="AS331" s="62">
        <f t="shared" si="188"/>
        <v>175.52549030202448</v>
      </c>
      <c r="AT331" s="62">
        <f t="shared" si="189"/>
        <v>-87.76274515101224</v>
      </c>
      <c r="AU331" s="62">
        <f t="shared" si="190"/>
        <v>263.28823545303669</v>
      </c>
      <c r="AV331" s="62">
        <f t="shared" si="191"/>
        <v>-351.05098060404896</v>
      </c>
      <c r="AW331" s="63">
        <f t="shared" si="202"/>
        <v>-87.762745151012268</v>
      </c>
      <c r="AX331" s="61" t="str">
        <f t="shared" ca="1" si="192"/>
        <v/>
      </c>
      <c r="AY331" s="69">
        <f t="shared" ca="1" si="203"/>
        <v>9959.0024112863612</v>
      </c>
      <c r="AZ331" s="51">
        <f t="shared" si="193"/>
        <v>614.33921605708565</v>
      </c>
      <c r="BA331" s="55">
        <f t="shared" ca="1" si="194"/>
        <v>6.1279250377439726E-2</v>
      </c>
      <c r="BB331" s="55">
        <f t="shared" ca="1" si="204"/>
        <v>-3.4770754031723432</v>
      </c>
      <c r="BC331" s="64">
        <f t="shared" ca="1" si="195"/>
        <v>-62.522353449716093</v>
      </c>
      <c r="BE331" s="52" t="str">
        <f t="shared" ca="1" si="196"/>
        <v/>
      </c>
      <c r="BF331" s="52" t="str">
        <f t="shared" ca="1" si="197"/>
        <v/>
      </c>
      <c r="BG331" s="52">
        <f t="shared" ca="1" si="205"/>
        <v>8.5999999999999712</v>
      </c>
      <c r="BH331" s="52" t="str">
        <f t="shared" ca="1" si="206"/>
        <v/>
      </c>
    </row>
    <row r="332" spans="19:60">
      <c r="S332" s="68">
        <f t="shared" si="218"/>
        <v>7</v>
      </c>
      <c r="T332" s="69">
        <f t="shared" si="218"/>
        <v>2</v>
      </c>
      <c r="U332" s="70">
        <f t="shared" si="198"/>
        <v>3</v>
      </c>
      <c r="V332" s="68">
        <f t="shared" si="217"/>
        <v>4</v>
      </c>
      <c r="W332" s="70">
        <f t="shared" si="217"/>
        <v>7</v>
      </c>
      <c r="X332" s="71">
        <f t="shared" si="217"/>
        <v>0.42857142857142855</v>
      </c>
      <c r="Y332" s="71">
        <f t="shared" si="217"/>
        <v>0.5</v>
      </c>
      <c r="Z332" s="69">
        <f t="shared" si="217"/>
        <v>10000</v>
      </c>
      <c r="AA332" s="69">
        <f t="shared" ca="1" si="217"/>
        <v>10025.240391701296</v>
      </c>
      <c r="AB332" s="69">
        <f t="shared" ca="1" si="200"/>
        <v>25.240391701296176</v>
      </c>
      <c r="AC332" s="69">
        <f t="shared" ca="1" si="214"/>
        <v>94.182003679935534</v>
      </c>
      <c r="AD332" s="73">
        <f t="shared" si="208"/>
        <v>8.4999999999999716</v>
      </c>
      <c r="AE332" s="69">
        <f t="shared" si="219"/>
        <v>0.70000000000000007</v>
      </c>
      <c r="AF332" s="69">
        <f t="shared" si="219"/>
        <v>7.0000000000000009</v>
      </c>
      <c r="AG332" s="78">
        <f t="shared" si="219"/>
        <v>200</v>
      </c>
      <c r="AH332" s="60">
        <f t="shared" si="219"/>
        <v>50</v>
      </c>
      <c r="AI332" s="60">
        <f t="shared" si="219"/>
        <v>350.00000000000006</v>
      </c>
      <c r="AJ332" s="60">
        <f t="shared" si="219"/>
        <v>10350</v>
      </c>
      <c r="AK332" s="60">
        <f t="shared" si="219"/>
        <v>289.75960829870417</v>
      </c>
      <c r="AL332" s="60">
        <f t="shared" si="219"/>
        <v>5.7951921659740835</v>
      </c>
      <c r="AM332" s="60">
        <f t="shared" ca="1" si="219"/>
        <v>-390.9975887136394</v>
      </c>
      <c r="AN332" s="60">
        <f t="shared" ca="1" si="219"/>
        <v>-390.9975887136394</v>
      </c>
      <c r="AO332" s="60">
        <f t="shared" ca="1" si="219"/>
        <v>390.9975887136394</v>
      </c>
      <c r="AP332" s="63">
        <f t="shared" si="185"/>
        <v>35</v>
      </c>
      <c r="AQ332" s="62">
        <f t="shared" si="186"/>
        <v>1.764140254820483</v>
      </c>
      <c r="AR332" s="62">
        <f t="shared" si="187"/>
        <v>88.207012741024144</v>
      </c>
      <c r="AS332" s="62">
        <f t="shared" si="188"/>
        <v>176.41402548204829</v>
      </c>
      <c r="AT332" s="62">
        <f t="shared" si="189"/>
        <v>-88.207012741024144</v>
      </c>
      <c r="AU332" s="62">
        <f t="shared" si="190"/>
        <v>264.62103822307245</v>
      </c>
      <c r="AV332" s="62">
        <f t="shared" si="191"/>
        <v>-352.82805096409658</v>
      </c>
      <c r="AW332" s="63">
        <f t="shared" si="202"/>
        <v>-88.20701274102413</v>
      </c>
      <c r="AX332" s="61" t="str">
        <f t="shared" ca="1" si="192"/>
        <v/>
      </c>
      <c r="AY332" s="69">
        <f t="shared" ca="1" si="203"/>
        <v>9959.0024112863612</v>
      </c>
      <c r="AZ332" s="51">
        <f t="shared" si="193"/>
        <v>617.44908918716897</v>
      </c>
      <c r="BA332" s="55">
        <f t="shared" ca="1" si="194"/>
        <v>6.1589454722530308E-2</v>
      </c>
      <c r="BB332" s="55">
        <f t="shared" ca="1" si="204"/>
        <v>-3.4946768570352424</v>
      </c>
      <c r="BC332" s="64">
        <f t="shared" ca="1" si="195"/>
        <v>-62.966621039727954</v>
      </c>
      <c r="BE332" s="52" t="str">
        <f t="shared" ca="1" si="196"/>
        <v/>
      </c>
      <c r="BF332" s="52" t="str">
        <f t="shared" ca="1" si="197"/>
        <v/>
      </c>
      <c r="BG332" s="52">
        <f t="shared" ca="1" si="205"/>
        <v>8.4999999999999716</v>
      </c>
      <c r="BH332" s="52" t="str">
        <f t="shared" ca="1" si="206"/>
        <v/>
      </c>
    </row>
    <row r="333" spans="19:60">
      <c r="S333" s="68">
        <f t="shared" si="218"/>
        <v>7</v>
      </c>
      <c r="T333" s="69">
        <f t="shared" si="218"/>
        <v>2</v>
      </c>
      <c r="U333" s="70">
        <f t="shared" si="198"/>
        <v>3</v>
      </c>
      <c r="V333" s="68">
        <f t="shared" si="217"/>
        <v>4</v>
      </c>
      <c r="W333" s="70">
        <f t="shared" si="217"/>
        <v>7</v>
      </c>
      <c r="X333" s="71">
        <f t="shared" si="217"/>
        <v>0.42857142857142855</v>
      </c>
      <c r="Y333" s="71">
        <f t="shared" si="217"/>
        <v>0.5</v>
      </c>
      <c r="Z333" s="69">
        <f t="shared" si="217"/>
        <v>10000</v>
      </c>
      <c r="AA333" s="69">
        <f t="shared" ca="1" si="217"/>
        <v>10025.240391701296</v>
      </c>
      <c r="AB333" s="69">
        <f t="shared" ca="1" si="200"/>
        <v>25.240391701296176</v>
      </c>
      <c r="AC333" s="69">
        <f t="shared" ca="1" si="214"/>
        <v>94.182003679935534</v>
      </c>
      <c r="AD333" s="73">
        <f t="shared" si="208"/>
        <v>8.3999999999999719</v>
      </c>
      <c r="AE333" s="69">
        <f t="shared" si="219"/>
        <v>0.70000000000000007</v>
      </c>
      <c r="AF333" s="69">
        <f t="shared" si="219"/>
        <v>7.0000000000000009</v>
      </c>
      <c r="AG333" s="78">
        <f t="shared" si="219"/>
        <v>200</v>
      </c>
      <c r="AH333" s="60">
        <f t="shared" si="219"/>
        <v>50</v>
      </c>
      <c r="AI333" s="60">
        <f t="shared" si="219"/>
        <v>350.00000000000006</v>
      </c>
      <c r="AJ333" s="60">
        <f t="shared" si="219"/>
        <v>10350</v>
      </c>
      <c r="AK333" s="60">
        <f t="shared" si="219"/>
        <v>289.75960829870417</v>
      </c>
      <c r="AL333" s="60">
        <f t="shared" si="219"/>
        <v>5.7951921659740835</v>
      </c>
      <c r="AM333" s="60">
        <f t="shared" ca="1" si="219"/>
        <v>-390.9975887136394</v>
      </c>
      <c r="AN333" s="60">
        <f t="shared" ca="1" si="219"/>
        <v>-390.9975887136394</v>
      </c>
      <c r="AO333" s="60">
        <f t="shared" ca="1" si="219"/>
        <v>390.9975887136394</v>
      </c>
      <c r="AP333" s="63">
        <f t="shared" si="185"/>
        <v>35</v>
      </c>
      <c r="AQ333" s="62">
        <f t="shared" si="186"/>
        <v>1.7732371626159651</v>
      </c>
      <c r="AR333" s="62">
        <f t="shared" si="187"/>
        <v>88.661858130798251</v>
      </c>
      <c r="AS333" s="62">
        <f t="shared" si="188"/>
        <v>177.3237162615965</v>
      </c>
      <c r="AT333" s="62">
        <f t="shared" si="189"/>
        <v>-88.661858130798251</v>
      </c>
      <c r="AU333" s="62">
        <f t="shared" si="190"/>
        <v>265.98557439239477</v>
      </c>
      <c r="AV333" s="62">
        <f t="shared" si="191"/>
        <v>-354.647432523193</v>
      </c>
      <c r="AW333" s="63">
        <f t="shared" si="202"/>
        <v>-88.661858130798237</v>
      </c>
      <c r="AX333" s="61" t="str">
        <f t="shared" ca="1" si="192"/>
        <v/>
      </c>
      <c r="AY333" s="69">
        <f t="shared" ca="1" si="203"/>
        <v>9959.0024112863612</v>
      </c>
      <c r="AZ333" s="51">
        <f t="shared" si="193"/>
        <v>620.63300691558777</v>
      </c>
      <c r="BA333" s="55">
        <f t="shared" ca="1" si="194"/>
        <v>6.1907044885361154E-2</v>
      </c>
      <c r="BB333" s="55">
        <f t="shared" ca="1" si="204"/>
        <v>-3.5126973931329744</v>
      </c>
      <c r="BC333" s="64">
        <f t="shared" ca="1" si="195"/>
        <v>-63.421466429502061</v>
      </c>
      <c r="BE333" s="52" t="str">
        <f t="shared" ca="1" si="196"/>
        <v/>
      </c>
      <c r="BF333" s="52" t="str">
        <f t="shared" ca="1" si="197"/>
        <v/>
      </c>
      <c r="BG333" s="52">
        <f t="shared" ca="1" si="205"/>
        <v>8.3999999999999719</v>
      </c>
      <c r="BH333" s="52" t="str">
        <f t="shared" ca="1" si="206"/>
        <v/>
      </c>
    </row>
    <row r="334" spans="19:60">
      <c r="S334" s="68">
        <f t="shared" si="218"/>
        <v>7</v>
      </c>
      <c r="T334" s="69">
        <f t="shared" si="218"/>
        <v>2</v>
      </c>
      <c r="U334" s="70">
        <f t="shared" si="198"/>
        <v>3</v>
      </c>
      <c r="V334" s="68">
        <f t="shared" si="217"/>
        <v>4</v>
      </c>
      <c r="W334" s="70">
        <f t="shared" si="217"/>
        <v>7</v>
      </c>
      <c r="X334" s="71">
        <f t="shared" si="217"/>
        <v>0.42857142857142855</v>
      </c>
      <c r="Y334" s="71">
        <f t="shared" si="217"/>
        <v>0.5</v>
      </c>
      <c r="Z334" s="69">
        <f t="shared" si="217"/>
        <v>10000</v>
      </c>
      <c r="AA334" s="69">
        <f t="shared" ca="1" si="217"/>
        <v>10025.240391701296</v>
      </c>
      <c r="AB334" s="69">
        <f t="shared" ca="1" si="200"/>
        <v>25.240391701296176</v>
      </c>
      <c r="AC334" s="69">
        <f t="shared" ca="1" si="214"/>
        <v>94.182003679935534</v>
      </c>
      <c r="AD334" s="73">
        <f t="shared" si="208"/>
        <v>8.2999999999999723</v>
      </c>
      <c r="AE334" s="69">
        <f t="shared" si="219"/>
        <v>0.70000000000000007</v>
      </c>
      <c r="AF334" s="69">
        <f t="shared" si="219"/>
        <v>7.0000000000000009</v>
      </c>
      <c r="AG334" s="78">
        <f t="shared" si="219"/>
        <v>200</v>
      </c>
      <c r="AH334" s="60">
        <f t="shared" si="219"/>
        <v>50</v>
      </c>
      <c r="AI334" s="60">
        <f t="shared" si="219"/>
        <v>350.00000000000006</v>
      </c>
      <c r="AJ334" s="60">
        <f t="shared" si="219"/>
        <v>10350</v>
      </c>
      <c r="AK334" s="60">
        <f t="shared" si="219"/>
        <v>289.75960829870417</v>
      </c>
      <c r="AL334" s="60">
        <f t="shared" si="219"/>
        <v>5.7951921659740835</v>
      </c>
      <c r="AM334" s="60">
        <f t="shared" ca="1" si="219"/>
        <v>-390.9975887136394</v>
      </c>
      <c r="AN334" s="60">
        <f t="shared" ca="1" si="219"/>
        <v>-390.9975887136394</v>
      </c>
      <c r="AO334" s="60">
        <f t="shared" ca="1" si="219"/>
        <v>390.9975887136394</v>
      </c>
      <c r="AP334" s="63">
        <f t="shared" si="185"/>
        <v>35</v>
      </c>
      <c r="AQ334" s="62">
        <f t="shared" si="186"/>
        <v>1.7825532730089284</v>
      </c>
      <c r="AR334" s="62">
        <f t="shared" si="187"/>
        <v>89.127663650446422</v>
      </c>
      <c r="AS334" s="62">
        <f t="shared" si="188"/>
        <v>178.25532730089284</v>
      </c>
      <c r="AT334" s="62">
        <f t="shared" si="189"/>
        <v>-89.127663650446422</v>
      </c>
      <c r="AU334" s="62">
        <f t="shared" si="190"/>
        <v>267.38299095133925</v>
      </c>
      <c r="AV334" s="62">
        <f t="shared" si="191"/>
        <v>-356.51065460178569</v>
      </c>
      <c r="AW334" s="63">
        <f t="shared" si="202"/>
        <v>-89.127663650446436</v>
      </c>
      <c r="AX334" s="61" t="str">
        <f t="shared" ca="1" si="192"/>
        <v/>
      </c>
      <c r="AY334" s="69">
        <f t="shared" ca="1" si="203"/>
        <v>9959.0024112863612</v>
      </c>
      <c r="AZ334" s="51">
        <f t="shared" si="193"/>
        <v>623.893645553125</v>
      </c>
      <c r="BA334" s="55">
        <f t="shared" ca="1" si="194"/>
        <v>6.2232287823199964E-2</v>
      </c>
      <c r="BB334" s="55">
        <f t="shared" ca="1" si="204"/>
        <v>-3.5311521590161949</v>
      </c>
      <c r="BC334" s="64">
        <f t="shared" ca="1" si="195"/>
        <v>-63.887271949150261</v>
      </c>
      <c r="BE334" s="52" t="str">
        <f t="shared" ca="1" si="196"/>
        <v/>
      </c>
      <c r="BF334" s="52" t="str">
        <f t="shared" ca="1" si="197"/>
        <v/>
      </c>
      <c r="BG334" s="52">
        <f t="shared" ca="1" si="205"/>
        <v>8.2999999999999723</v>
      </c>
      <c r="BH334" s="52" t="str">
        <f t="shared" ca="1" si="206"/>
        <v/>
      </c>
    </row>
    <row r="335" spans="19:60">
      <c r="S335" s="68">
        <f t="shared" si="218"/>
        <v>7</v>
      </c>
      <c r="T335" s="69">
        <f t="shared" si="218"/>
        <v>2</v>
      </c>
      <c r="U335" s="70">
        <f t="shared" si="198"/>
        <v>3</v>
      </c>
      <c r="V335" s="68">
        <f t="shared" si="217"/>
        <v>4</v>
      </c>
      <c r="W335" s="70">
        <f t="shared" si="217"/>
        <v>7</v>
      </c>
      <c r="X335" s="71">
        <f t="shared" si="217"/>
        <v>0.42857142857142855</v>
      </c>
      <c r="Y335" s="71">
        <f t="shared" si="217"/>
        <v>0.5</v>
      </c>
      <c r="Z335" s="69">
        <f t="shared" si="217"/>
        <v>10000</v>
      </c>
      <c r="AA335" s="69">
        <f t="shared" ca="1" si="217"/>
        <v>10025.240391701296</v>
      </c>
      <c r="AB335" s="69">
        <f t="shared" ca="1" si="200"/>
        <v>25.240391701296176</v>
      </c>
      <c r="AC335" s="69">
        <f t="shared" ca="1" si="214"/>
        <v>94.182003679935534</v>
      </c>
      <c r="AD335" s="73">
        <f t="shared" si="208"/>
        <v>8.1999999999999726</v>
      </c>
      <c r="AE335" s="69">
        <f t="shared" si="219"/>
        <v>0.70000000000000007</v>
      </c>
      <c r="AF335" s="69">
        <f t="shared" si="219"/>
        <v>7.0000000000000009</v>
      </c>
      <c r="AG335" s="78">
        <f t="shared" si="219"/>
        <v>200</v>
      </c>
      <c r="AH335" s="60">
        <f t="shared" si="219"/>
        <v>50</v>
      </c>
      <c r="AI335" s="60">
        <f t="shared" si="219"/>
        <v>350.00000000000006</v>
      </c>
      <c r="AJ335" s="60">
        <f t="shared" si="219"/>
        <v>10350</v>
      </c>
      <c r="AK335" s="60">
        <f t="shared" si="219"/>
        <v>289.75960829870417</v>
      </c>
      <c r="AL335" s="60">
        <f t="shared" si="219"/>
        <v>5.7951921659740835</v>
      </c>
      <c r="AM335" s="60">
        <f t="shared" ca="1" si="219"/>
        <v>-390.9975887136394</v>
      </c>
      <c r="AN335" s="60">
        <f t="shared" ca="1" si="219"/>
        <v>-390.9975887136394</v>
      </c>
      <c r="AO335" s="60">
        <f t="shared" ca="1" si="219"/>
        <v>390.9975887136394</v>
      </c>
      <c r="AP335" s="63">
        <f t="shared" si="185"/>
        <v>35</v>
      </c>
      <c r="AQ335" s="62">
        <f t="shared" si="186"/>
        <v>1.7920966056065981</v>
      </c>
      <c r="AR335" s="62">
        <f t="shared" si="187"/>
        <v>89.604830280329907</v>
      </c>
      <c r="AS335" s="62">
        <f t="shared" si="188"/>
        <v>179.20966056065981</v>
      </c>
      <c r="AT335" s="62">
        <f t="shared" si="189"/>
        <v>-89.604830280329907</v>
      </c>
      <c r="AU335" s="62">
        <f t="shared" si="190"/>
        <v>268.81449084098972</v>
      </c>
      <c r="AV335" s="62">
        <f t="shared" si="191"/>
        <v>-358.41932112131963</v>
      </c>
      <c r="AW335" s="63">
        <f t="shared" si="202"/>
        <v>-89.604830280329907</v>
      </c>
      <c r="AX335" s="61" t="str">
        <f t="shared" ca="1" si="192"/>
        <v/>
      </c>
      <c r="AY335" s="69">
        <f t="shared" ca="1" si="203"/>
        <v>9959.0024112863612</v>
      </c>
      <c r="AZ335" s="51">
        <f t="shared" si="193"/>
        <v>627.23381196230935</v>
      </c>
      <c r="BA335" s="55">
        <f t="shared" ca="1" si="194"/>
        <v>6.2565463515620187E-2</v>
      </c>
      <c r="BB335" s="55">
        <f t="shared" ca="1" si="204"/>
        <v>-3.5500570411404673</v>
      </c>
      <c r="BC335" s="64">
        <f t="shared" ca="1" si="195"/>
        <v>-64.364438579033731</v>
      </c>
      <c r="BE335" s="52" t="str">
        <f t="shared" ca="1" si="196"/>
        <v/>
      </c>
      <c r="BF335" s="52" t="str">
        <f t="shared" ca="1" si="197"/>
        <v/>
      </c>
      <c r="BG335" s="52">
        <f t="shared" ca="1" si="205"/>
        <v>8.1999999999999726</v>
      </c>
      <c r="BH335" s="52" t="str">
        <f t="shared" ca="1" si="206"/>
        <v/>
      </c>
    </row>
    <row r="336" spans="19:60">
      <c r="S336" s="68">
        <f t="shared" si="218"/>
        <v>7</v>
      </c>
      <c r="T336" s="69">
        <f t="shared" si="218"/>
        <v>2</v>
      </c>
      <c r="U336" s="70">
        <f t="shared" si="198"/>
        <v>3</v>
      </c>
      <c r="V336" s="68">
        <f t="shared" si="217"/>
        <v>4</v>
      </c>
      <c r="W336" s="70">
        <f t="shared" si="217"/>
        <v>7</v>
      </c>
      <c r="X336" s="71">
        <f t="shared" si="217"/>
        <v>0.42857142857142855</v>
      </c>
      <c r="Y336" s="71">
        <f t="shared" si="217"/>
        <v>0.5</v>
      </c>
      <c r="Z336" s="69">
        <f t="shared" si="217"/>
        <v>10000</v>
      </c>
      <c r="AA336" s="69">
        <f t="shared" ca="1" si="217"/>
        <v>10025.240391701296</v>
      </c>
      <c r="AB336" s="69">
        <f t="shared" ca="1" si="200"/>
        <v>25.240391701296176</v>
      </c>
      <c r="AC336" s="69">
        <f t="shared" ca="1" si="214"/>
        <v>94.182003679935534</v>
      </c>
      <c r="AD336" s="73">
        <f t="shared" si="208"/>
        <v>8.099999999999973</v>
      </c>
      <c r="AE336" s="69">
        <f t="shared" si="219"/>
        <v>0.70000000000000007</v>
      </c>
      <c r="AF336" s="69">
        <f t="shared" si="219"/>
        <v>7.0000000000000009</v>
      </c>
      <c r="AG336" s="78">
        <f t="shared" si="219"/>
        <v>200</v>
      </c>
      <c r="AH336" s="60">
        <f t="shared" si="219"/>
        <v>50</v>
      </c>
      <c r="AI336" s="60">
        <f t="shared" si="219"/>
        <v>350.00000000000006</v>
      </c>
      <c r="AJ336" s="60">
        <f t="shared" si="219"/>
        <v>10350</v>
      </c>
      <c r="AK336" s="60">
        <f t="shared" si="219"/>
        <v>289.75960829870417</v>
      </c>
      <c r="AL336" s="60">
        <f t="shared" si="219"/>
        <v>5.7951921659740835</v>
      </c>
      <c r="AM336" s="60">
        <f t="shared" ca="1" si="219"/>
        <v>-390.9975887136394</v>
      </c>
      <c r="AN336" s="60">
        <f t="shared" ca="1" si="219"/>
        <v>-390.9975887136394</v>
      </c>
      <c r="AO336" s="60">
        <f t="shared" ca="1" si="219"/>
        <v>390.9975887136394</v>
      </c>
      <c r="AP336" s="63">
        <f t="shared" si="185"/>
        <v>35</v>
      </c>
      <c r="AQ336" s="62">
        <f t="shared" si="186"/>
        <v>1.8018755760461858</v>
      </c>
      <c r="AR336" s="62">
        <f t="shared" si="187"/>
        <v>90.093778802309288</v>
      </c>
      <c r="AS336" s="62">
        <f t="shared" si="188"/>
        <v>180.18755760461858</v>
      </c>
      <c r="AT336" s="62">
        <f t="shared" si="189"/>
        <v>-90.093778802309288</v>
      </c>
      <c r="AU336" s="62">
        <f t="shared" si="190"/>
        <v>270.28133640692784</v>
      </c>
      <c r="AV336" s="62">
        <f t="shared" si="191"/>
        <v>-360.37511520923715</v>
      </c>
      <c r="AW336" s="63">
        <f t="shared" si="202"/>
        <v>-90.093778802309316</v>
      </c>
      <c r="AX336" s="61" t="str">
        <f t="shared" ca="1" si="192"/>
        <v/>
      </c>
      <c r="AY336" s="69">
        <f t="shared" ca="1" si="203"/>
        <v>9959.0024112863612</v>
      </c>
      <c r="AZ336" s="51">
        <f t="shared" si="193"/>
        <v>630.65645161616499</v>
      </c>
      <c r="BA336" s="55">
        <f t="shared" ca="1" si="194"/>
        <v>6.2906865768347101E-2</v>
      </c>
      <c r="BB336" s="55">
        <f t="shared" ca="1" si="204"/>
        <v>-3.5694287104776867</v>
      </c>
      <c r="BC336" s="64">
        <f t="shared" ca="1" si="195"/>
        <v>-64.853387101013141</v>
      </c>
      <c r="BE336" s="52" t="str">
        <f t="shared" ca="1" si="196"/>
        <v/>
      </c>
      <c r="BF336" s="52" t="str">
        <f t="shared" ca="1" si="197"/>
        <v/>
      </c>
      <c r="BG336" s="52">
        <f t="shared" ca="1" si="205"/>
        <v>8.099999999999973</v>
      </c>
      <c r="BH336" s="52" t="str">
        <f t="shared" ca="1" si="206"/>
        <v/>
      </c>
    </row>
    <row r="337" spans="19:60">
      <c r="S337" s="68">
        <f t="shared" si="218"/>
        <v>7</v>
      </c>
      <c r="T337" s="69">
        <f t="shared" si="218"/>
        <v>2</v>
      </c>
      <c r="U337" s="70">
        <f t="shared" si="198"/>
        <v>3</v>
      </c>
      <c r="V337" s="68">
        <f t="shared" si="217"/>
        <v>4</v>
      </c>
      <c r="W337" s="70">
        <f t="shared" si="217"/>
        <v>7</v>
      </c>
      <c r="X337" s="71">
        <f t="shared" si="217"/>
        <v>0.42857142857142855</v>
      </c>
      <c r="Y337" s="71">
        <f t="shared" si="217"/>
        <v>0.5</v>
      </c>
      <c r="Z337" s="69">
        <f t="shared" si="217"/>
        <v>10000</v>
      </c>
      <c r="AA337" s="69">
        <f t="shared" ca="1" si="217"/>
        <v>10025.240391701296</v>
      </c>
      <c r="AB337" s="69">
        <f t="shared" ca="1" si="200"/>
        <v>25.240391701296176</v>
      </c>
      <c r="AC337" s="69">
        <f t="shared" ca="1" si="214"/>
        <v>94.182003679935534</v>
      </c>
      <c r="AD337" s="73">
        <f t="shared" si="208"/>
        <v>7.9999999999999734</v>
      </c>
      <c r="AE337" s="69">
        <f t="shared" si="219"/>
        <v>0.70000000000000007</v>
      </c>
      <c r="AF337" s="69">
        <f t="shared" si="219"/>
        <v>7.0000000000000009</v>
      </c>
      <c r="AG337" s="78">
        <f t="shared" si="219"/>
        <v>200</v>
      </c>
      <c r="AH337" s="60">
        <f t="shared" si="219"/>
        <v>50</v>
      </c>
      <c r="AI337" s="60">
        <f t="shared" si="219"/>
        <v>350.00000000000006</v>
      </c>
      <c r="AJ337" s="60">
        <f t="shared" si="219"/>
        <v>10350</v>
      </c>
      <c r="AK337" s="60">
        <f t="shared" si="219"/>
        <v>289.75960829870417</v>
      </c>
      <c r="AL337" s="60">
        <f t="shared" si="219"/>
        <v>5.7951921659740835</v>
      </c>
      <c r="AM337" s="60">
        <f t="shared" ca="1" si="219"/>
        <v>-390.9975887136394</v>
      </c>
      <c r="AN337" s="60">
        <f t="shared" ca="1" si="219"/>
        <v>-390.9975887136394</v>
      </c>
      <c r="AO337" s="60">
        <f t="shared" ca="1" si="219"/>
        <v>390.9975887136394</v>
      </c>
      <c r="AP337" s="63">
        <f t="shared" si="185"/>
        <v>35</v>
      </c>
      <c r="AQ337" s="62">
        <f t="shared" si="186"/>
        <v>1.8118990207467631</v>
      </c>
      <c r="AR337" s="62">
        <f t="shared" si="187"/>
        <v>90.594951037338163</v>
      </c>
      <c r="AS337" s="62">
        <f t="shared" si="188"/>
        <v>181.18990207467633</v>
      </c>
      <c r="AT337" s="62">
        <f t="shared" si="189"/>
        <v>-90.594951037338163</v>
      </c>
      <c r="AU337" s="62">
        <f t="shared" si="190"/>
        <v>271.7848531120145</v>
      </c>
      <c r="AV337" s="62">
        <f t="shared" si="191"/>
        <v>-362.37980414935265</v>
      </c>
      <c r="AW337" s="63">
        <f t="shared" si="202"/>
        <v>-90.594951037338149</v>
      </c>
      <c r="AX337" s="61" t="str">
        <f t="shared" ca="1" si="192"/>
        <v/>
      </c>
      <c r="AY337" s="69">
        <f t="shared" ca="1" si="203"/>
        <v>9959.0024112863612</v>
      </c>
      <c r="AZ337" s="51">
        <f t="shared" si="193"/>
        <v>634.1646572613671</v>
      </c>
      <c r="BA337" s="55">
        <f t="shared" ca="1" si="194"/>
        <v>6.325680307739219E-2</v>
      </c>
      <c r="BB337" s="55">
        <f t="shared" ca="1" si="204"/>
        <v>-3.5892846715483344</v>
      </c>
      <c r="BC337" s="64">
        <f t="shared" ca="1" si="195"/>
        <v>-65.354559336041973</v>
      </c>
      <c r="BE337" s="52" t="str">
        <f t="shared" ca="1" si="196"/>
        <v/>
      </c>
      <c r="BF337" s="52" t="str">
        <f t="shared" ca="1" si="197"/>
        <v/>
      </c>
      <c r="BG337" s="52">
        <f t="shared" ca="1" si="205"/>
        <v>7.9999999999999734</v>
      </c>
      <c r="BH337" s="52" t="str">
        <f t="shared" ca="1" si="206"/>
        <v/>
      </c>
    </row>
    <row r="338" spans="19:60">
      <c r="S338" s="68">
        <f t="shared" si="218"/>
        <v>7</v>
      </c>
      <c r="T338" s="69">
        <f t="shared" si="218"/>
        <v>2</v>
      </c>
      <c r="U338" s="70">
        <f t="shared" si="198"/>
        <v>3</v>
      </c>
      <c r="V338" s="68">
        <f t="shared" si="217"/>
        <v>4</v>
      </c>
      <c r="W338" s="70">
        <f t="shared" si="217"/>
        <v>7</v>
      </c>
      <c r="X338" s="71">
        <f t="shared" si="217"/>
        <v>0.42857142857142855</v>
      </c>
      <c r="Y338" s="71">
        <f t="shared" si="217"/>
        <v>0.5</v>
      </c>
      <c r="Z338" s="69">
        <f t="shared" si="217"/>
        <v>10000</v>
      </c>
      <c r="AA338" s="69">
        <f t="shared" ca="1" si="217"/>
        <v>10025.240391701296</v>
      </c>
      <c r="AB338" s="69">
        <f t="shared" ca="1" si="200"/>
        <v>25.240391701296176</v>
      </c>
      <c r="AC338" s="69">
        <f t="shared" ca="1" si="214"/>
        <v>94.182003679935534</v>
      </c>
      <c r="AD338" s="73">
        <f t="shared" si="208"/>
        <v>7.8999999999999737</v>
      </c>
      <c r="AE338" s="69">
        <f t="shared" si="219"/>
        <v>0.70000000000000007</v>
      </c>
      <c r="AF338" s="69">
        <f t="shared" si="219"/>
        <v>7.0000000000000009</v>
      </c>
      <c r="AG338" s="78">
        <f t="shared" si="219"/>
        <v>200</v>
      </c>
      <c r="AH338" s="60">
        <f t="shared" si="219"/>
        <v>50</v>
      </c>
      <c r="AI338" s="60">
        <f t="shared" si="219"/>
        <v>350.00000000000006</v>
      </c>
      <c r="AJ338" s="60">
        <f t="shared" si="219"/>
        <v>10350</v>
      </c>
      <c r="AK338" s="60">
        <f t="shared" si="219"/>
        <v>289.75960829870417</v>
      </c>
      <c r="AL338" s="60">
        <f t="shared" si="219"/>
        <v>5.7951921659740835</v>
      </c>
      <c r="AM338" s="60">
        <f t="shared" ca="1" si="219"/>
        <v>-390.9975887136394</v>
      </c>
      <c r="AN338" s="60">
        <f t="shared" ca="1" si="219"/>
        <v>-390.9975887136394</v>
      </c>
      <c r="AO338" s="60">
        <f t="shared" ca="1" si="219"/>
        <v>390.9975887136394</v>
      </c>
      <c r="AP338" s="63">
        <f t="shared" si="185"/>
        <v>35</v>
      </c>
      <c r="AQ338" s="62">
        <f t="shared" si="186"/>
        <v>1.8221762235410259</v>
      </c>
      <c r="AR338" s="62">
        <f t="shared" si="187"/>
        <v>91.108811177051294</v>
      </c>
      <c r="AS338" s="62">
        <f t="shared" si="188"/>
        <v>182.21762235410259</v>
      </c>
      <c r="AT338" s="62">
        <f t="shared" si="189"/>
        <v>-91.108811177051294</v>
      </c>
      <c r="AU338" s="62">
        <f t="shared" si="190"/>
        <v>273.3264335311539</v>
      </c>
      <c r="AV338" s="62">
        <f t="shared" si="191"/>
        <v>-364.43524470820518</v>
      </c>
      <c r="AW338" s="63">
        <f t="shared" si="202"/>
        <v>-91.10881117705128</v>
      </c>
      <c r="AX338" s="61" t="str">
        <f t="shared" ca="1" si="192"/>
        <v/>
      </c>
      <c r="AY338" s="69">
        <f t="shared" ca="1" si="203"/>
        <v>9959.0024112863612</v>
      </c>
      <c r="AZ338" s="51">
        <f t="shared" si="193"/>
        <v>637.76167823935907</v>
      </c>
      <c r="BA338" s="55">
        <f t="shared" ca="1" si="194"/>
        <v>6.3615599558818167E-2</v>
      </c>
      <c r="BB338" s="55">
        <f t="shared" ca="1" si="204"/>
        <v>-3.6096433151777334</v>
      </c>
      <c r="BC338" s="64">
        <f t="shared" ca="1" si="195"/>
        <v>-65.868419475755104</v>
      </c>
      <c r="BE338" s="52" t="str">
        <f t="shared" ca="1" si="196"/>
        <v/>
      </c>
      <c r="BF338" s="52" t="str">
        <f t="shared" ca="1" si="197"/>
        <v/>
      </c>
      <c r="BG338" s="52">
        <f t="shared" ca="1" si="205"/>
        <v>7.8999999999999737</v>
      </c>
      <c r="BH338" s="52" t="str">
        <f t="shared" ca="1" si="206"/>
        <v/>
      </c>
    </row>
    <row r="339" spans="19:60">
      <c r="S339" s="68">
        <f t="shared" si="218"/>
        <v>7</v>
      </c>
      <c r="T339" s="69">
        <f t="shared" si="218"/>
        <v>2</v>
      </c>
      <c r="U339" s="70">
        <f t="shared" si="198"/>
        <v>3</v>
      </c>
      <c r="V339" s="68">
        <f t="shared" si="217"/>
        <v>4</v>
      </c>
      <c r="W339" s="70">
        <f t="shared" si="217"/>
        <v>7</v>
      </c>
      <c r="X339" s="71">
        <f t="shared" si="217"/>
        <v>0.42857142857142855</v>
      </c>
      <c r="Y339" s="71">
        <f t="shared" si="217"/>
        <v>0.5</v>
      </c>
      <c r="Z339" s="69">
        <f t="shared" si="217"/>
        <v>10000</v>
      </c>
      <c r="AA339" s="69">
        <f t="shared" ca="1" si="217"/>
        <v>10025.240391701296</v>
      </c>
      <c r="AB339" s="69">
        <f t="shared" ca="1" si="200"/>
        <v>25.240391701296176</v>
      </c>
      <c r="AC339" s="69">
        <f t="shared" ca="1" si="214"/>
        <v>94.182003679935534</v>
      </c>
      <c r="AD339" s="73">
        <f t="shared" si="208"/>
        <v>7.7999999999999741</v>
      </c>
      <c r="AE339" s="69">
        <f t="shared" si="219"/>
        <v>0.70000000000000007</v>
      </c>
      <c r="AF339" s="69">
        <f t="shared" si="219"/>
        <v>7.0000000000000009</v>
      </c>
      <c r="AG339" s="78">
        <f t="shared" si="219"/>
        <v>200</v>
      </c>
      <c r="AH339" s="60">
        <f t="shared" si="219"/>
        <v>50</v>
      </c>
      <c r="AI339" s="60">
        <f t="shared" si="219"/>
        <v>350.00000000000006</v>
      </c>
      <c r="AJ339" s="60">
        <f t="shared" si="219"/>
        <v>10350</v>
      </c>
      <c r="AK339" s="60">
        <f t="shared" si="219"/>
        <v>289.75960829870417</v>
      </c>
      <c r="AL339" s="60">
        <f t="shared" si="219"/>
        <v>5.7951921659740835</v>
      </c>
      <c r="AM339" s="60">
        <f t="shared" ca="1" si="219"/>
        <v>-390.9975887136394</v>
      </c>
      <c r="AN339" s="60">
        <f t="shared" ca="1" si="219"/>
        <v>-390.9975887136394</v>
      </c>
      <c r="AO339" s="60">
        <f t="shared" ca="1" si="219"/>
        <v>390.9975887136394</v>
      </c>
      <c r="AP339" s="63">
        <f t="shared" si="185"/>
        <v>35</v>
      </c>
      <c r="AQ339" s="62">
        <f t="shared" si="186"/>
        <v>1.8327169443556546</v>
      </c>
      <c r="AR339" s="62">
        <f t="shared" si="187"/>
        <v>91.635847217782725</v>
      </c>
      <c r="AS339" s="62">
        <f t="shared" si="188"/>
        <v>183.27169443556545</v>
      </c>
      <c r="AT339" s="62">
        <f t="shared" si="189"/>
        <v>-91.635847217782725</v>
      </c>
      <c r="AU339" s="62">
        <f t="shared" si="190"/>
        <v>274.90754165334818</v>
      </c>
      <c r="AV339" s="62">
        <f t="shared" si="191"/>
        <v>-366.5433888711309</v>
      </c>
      <c r="AW339" s="63">
        <f t="shared" si="202"/>
        <v>-91.635847217782725</v>
      </c>
      <c r="AX339" s="61" t="str">
        <f t="shared" ca="1" si="192"/>
        <v/>
      </c>
      <c r="AY339" s="69">
        <f t="shared" ca="1" si="203"/>
        <v>9959.0024112863612</v>
      </c>
      <c r="AZ339" s="51">
        <f t="shared" si="193"/>
        <v>641.45093052447908</v>
      </c>
      <c r="BA339" s="55">
        <f t="shared" ca="1" si="194"/>
        <v>6.39835959500243E-2</v>
      </c>
      <c r="BB339" s="55">
        <f t="shared" ca="1" si="204"/>
        <v>-3.6305239753104517</v>
      </c>
      <c r="BC339" s="64">
        <f t="shared" ca="1" si="195"/>
        <v>-66.39545551648655</v>
      </c>
      <c r="BE339" s="52" t="str">
        <f t="shared" ca="1" si="196"/>
        <v/>
      </c>
      <c r="BF339" s="52" t="str">
        <f t="shared" ca="1" si="197"/>
        <v/>
      </c>
      <c r="BG339" s="52">
        <f t="shared" ca="1" si="205"/>
        <v>7.7999999999999741</v>
      </c>
      <c r="BH339" s="52" t="str">
        <f t="shared" ca="1" si="206"/>
        <v/>
      </c>
    </row>
    <row r="340" spans="19:60">
      <c r="S340" s="68">
        <f t="shared" si="218"/>
        <v>7</v>
      </c>
      <c r="T340" s="69">
        <f t="shared" si="218"/>
        <v>2</v>
      </c>
      <c r="U340" s="70">
        <f t="shared" si="198"/>
        <v>3</v>
      </c>
      <c r="V340" s="68">
        <f t="shared" si="217"/>
        <v>4</v>
      </c>
      <c r="W340" s="70">
        <f t="shared" si="217"/>
        <v>7</v>
      </c>
      <c r="X340" s="71">
        <f t="shared" si="217"/>
        <v>0.42857142857142855</v>
      </c>
      <c r="Y340" s="71">
        <f t="shared" si="217"/>
        <v>0.5</v>
      </c>
      <c r="Z340" s="69">
        <f t="shared" si="217"/>
        <v>10000</v>
      </c>
      <c r="AA340" s="69">
        <f t="shared" ca="1" si="217"/>
        <v>10025.240391701296</v>
      </c>
      <c r="AB340" s="69">
        <f t="shared" ca="1" si="200"/>
        <v>25.240391701296176</v>
      </c>
      <c r="AC340" s="69">
        <f t="shared" ca="1" si="214"/>
        <v>94.182003679935534</v>
      </c>
      <c r="AD340" s="73">
        <f t="shared" si="208"/>
        <v>7.6999999999999744</v>
      </c>
      <c r="AE340" s="69">
        <f t="shared" si="219"/>
        <v>0.70000000000000007</v>
      </c>
      <c r="AF340" s="69">
        <f t="shared" si="219"/>
        <v>7.0000000000000009</v>
      </c>
      <c r="AG340" s="78">
        <f t="shared" si="219"/>
        <v>200</v>
      </c>
      <c r="AH340" s="60">
        <f t="shared" si="219"/>
        <v>50</v>
      </c>
      <c r="AI340" s="60">
        <f t="shared" si="219"/>
        <v>350.00000000000006</v>
      </c>
      <c r="AJ340" s="60">
        <f t="shared" si="219"/>
        <v>10350</v>
      </c>
      <c r="AK340" s="60">
        <f t="shared" si="219"/>
        <v>289.75960829870417</v>
      </c>
      <c r="AL340" s="60">
        <f t="shared" si="219"/>
        <v>5.7951921659740835</v>
      </c>
      <c r="AM340" s="60">
        <f t="shared" ca="1" si="219"/>
        <v>-390.9975887136394</v>
      </c>
      <c r="AN340" s="60">
        <f t="shared" ca="1" si="219"/>
        <v>-390.9975887136394</v>
      </c>
      <c r="AO340" s="60">
        <f t="shared" ca="1" si="219"/>
        <v>390.9975887136394</v>
      </c>
      <c r="AP340" s="63">
        <f t="shared" si="185"/>
        <v>35</v>
      </c>
      <c r="AQ340" s="62">
        <f t="shared" si="186"/>
        <v>1.8435314501265072</v>
      </c>
      <c r="AR340" s="62">
        <f t="shared" si="187"/>
        <v>92.176572506325357</v>
      </c>
      <c r="AS340" s="62">
        <f t="shared" si="188"/>
        <v>184.35314501265071</v>
      </c>
      <c r="AT340" s="62">
        <f t="shared" si="189"/>
        <v>-92.176572506325357</v>
      </c>
      <c r="AU340" s="62">
        <f t="shared" si="190"/>
        <v>276.5297175189761</v>
      </c>
      <c r="AV340" s="62">
        <f t="shared" si="191"/>
        <v>-368.70629002530143</v>
      </c>
      <c r="AW340" s="63">
        <f t="shared" si="202"/>
        <v>-92.176572506325329</v>
      </c>
      <c r="AX340" s="61" t="str">
        <f t="shared" ca="1" si="192"/>
        <v/>
      </c>
      <c r="AY340" s="69">
        <f t="shared" ca="1" si="203"/>
        <v>9959.0024112863612</v>
      </c>
      <c r="AZ340" s="51">
        <f t="shared" si="193"/>
        <v>645.23600754427753</v>
      </c>
      <c r="BA340" s="55">
        <f t="shared" ca="1" si="194"/>
        <v>6.4361150689053973E-2</v>
      </c>
      <c r="BB340" s="55">
        <f t="shared" ca="1" si="204"/>
        <v>-3.65194699025181</v>
      </c>
      <c r="BC340" s="64">
        <f t="shared" ca="1" si="195"/>
        <v>-66.936180805029153</v>
      </c>
      <c r="BE340" s="52" t="str">
        <f t="shared" ca="1" si="196"/>
        <v/>
      </c>
      <c r="BF340" s="52" t="str">
        <f t="shared" ca="1" si="197"/>
        <v/>
      </c>
      <c r="BG340" s="52">
        <f t="shared" ca="1" si="205"/>
        <v>7.6999999999999744</v>
      </c>
      <c r="BH340" s="52" t="str">
        <f t="shared" ca="1" si="206"/>
        <v/>
      </c>
    </row>
    <row r="341" spans="19:60">
      <c r="S341" s="68">
        <f t="shared" si="218"/>
        <v>7</v>
      </c>
      <c r="T341" s="69">
        <f t="shared" si="218"/>
        <v>2</v>
      </c>
      <c r="U341" s="70">
        <f t="shared" si="198"/>
        <v>3</v>
      </c>
      <c r="V341" s="68">
        <f t="shared" si="217"/>
        <v>4</v>
      </c>
      <c r="W341" s="70">
        <f t="shared" si="217"/>
        <v>7</v>
      </c>
      <c r="X341" s="71">
        <f t="shared" si="217"/>
        <v>0.42857142857142855</v>
      </c>
      <c r="Y341" s="71">
        <f t="shared" si="217"/>
        <v>0.5</v>
      </c>
      <c r="Z341" s="69">
        <f t="shared" si="217"/>
        <v>10000</v>
      </c>
      <c r="AA341" s="69">
        <f t="shared" ca="1" si="217"/>
        <v>10025.240391701296</v>
      </c>
      <c r="AB341" s="69">
        <f t="shared" ca="1" si="200"/>
        <v>25.240391701296176</v>
      </c>
      <c r="AC341" s="69">
        <f t="shared" ca="1" si="214"/>
        <v>94.182003679935534</v>
      </c>
      <c r="AD341" s="73">
        <f t="shared" si="208"/>
        <v>7.5999999999999748</v>
      </c>
      <c r="AE341" s="69">
        <f t="shared" si="219"/>
        <v>0.70000000000000007</v>
      </c>
      <c r="AF341" s="69">
        <f t="shared" si="219"/>
        <v>7.0000000000000009</v>
      </c>
      <c r="AG341" s="78">
        <f t="shared" si="219"/>
        <v>200</v>
      </c>
      <c r="AH341" s="60">
        <f t="shared" si="219"/>
        <v>50</v>
      </c>
      <c r="AI341" s="60">
        <f t="shared" si="219"/>
        <v>350.00000000000006</v>
      </c>
      <c r="AJ341" s="60">
        <f t="shared" si="219"/>
        <v>10350</v>
      </c>
      <c r="AK341" s="60">
        <f t="shared" si="219"/>
        <v>289.75960829870417</v>
      </c>
      <c r="AL341" s="60">
        <f t="shared" si="219"/>
        <v>5.7951921659740835</v>
      </c>
      <c r="AM341" s="60">
        <f t="shared" ca="1" si="219"/>
        <v>-390.9975887136394</v>
      </c>
      <c r="AN341" s="60">
        <f t="shared" ca="1" si="219"/>
        <v>-390.9975887136394</v>
      </c>
      <c r="AO341" s="60">
        <f t="shared" ca="1" si="219"/>
        <v>390.9975887136394</v>
      </c>
      <c r="AP341" s="63">
        <f t="shared" si="185"/>
        <v>35</v>
      </c>
      <c r="AQ341" s="62">
        <f t="shared" si="186"/>
        <v>1.8546305481544876</v>
      </c>
      <c r="AR341" s="62">
        <f t="shared" si="187"/>
        <v>92.731527407724386</v>
      </c>
      <c r="AS341" s="62">
        <f t="shared" si="188"/>
        <v>185.46305481544877</v>
      </c>
      <c r="AT341" s="62">
        <f t="shared" si="189"/>
        <v>-92.731527407724386</v>
      </c>
      <c r="AU341" s="62">
        <f t="shared" si="190"/>
        <v>278.19458222317314</v>
      </c>
      <c r="AV341" s="62">
        <f t="shared" si="191"/>
        <v>-370.92610963089754</v>
      </c>
      <c r="AW341" s="63">
        <f t="shared" si="202"/>
        <v>-92.7315274077244</v>
      </c>
      <c r="AX341" s="61" t="str">
        <f t="shared" ca="1" si="192"/>
        <v/>
      </c>
      <c r="AY341" s="69">
        <f t="shared" ca="1" si="203"/>
        <v>9959.0024112863612</v>
      </c>
      <c r="AZ341" s="51">
        <f t="shared" si="193"/>
        <v>649.12069185407074</v>
      </c>
      <c r="BA341" s="55">
        <f t="shared" ca="1" si="194"/>
        <v>6.4748641079110741E-2</v>
      </c>
      <c r="BB341" s="55">
        <f t="shared" ca="1" si="204"/>
        <v>-3.6739337687442597</v>
      </c>
      <c r="BC341" s="64">
        <f t="shared" ca="1" si="195"/>
        <v>-67.491135706428224</v>
      </c>
      <c r="BE341" s="52" t="str">
        <f t="shared" ca="1" si="196"/>
        <v/>
      </c>
      <c r="BF341" s="52" t="str">
        <f t="shared" ca="1" si="197"/>
        <v/>
      </c>
      <c r="BG341" s="52">
        <f t="shared" ca="1" si="205"/>
        <v>7.5999999999999748</v>
      </c>
      <c r="BH341" s="52" t="str">
        <f t="shared" ca="1" si="206"/>
        <v/>
      </c>
    </row>
    <row r="342" spans="19:60">
      <c r="S342" s="68">
        <f t="shared" si="218"/>
        <v>7</v>
      </c>
      <c r="T342" s="69">
        <f t="shared" si="218"/>
        <v>2</v>
      </c>
      <c r="U342" s="70">
        <f t="shared" si="198"/>
        <v>3</v>
      </c>
      <c r="V342" s="68">
        <f t="shared" si="217"/>
        <v>4</v>
      </c>
      <c r="W342" s="70">
        <f t="shared" si="217"/>
        <v>7</v>
      </c>
      <c r="X342" s="71">
        <f t="shared" si="217"/>
        <v>0.42857142857142855</v>
      </c>
      <c r="Y342" s="71">
        <f t="shared" si="217"/>
        <v>0.5</v>
      </c>
      <c r="Z342" s="69">
        <f t="shared" si="217"/>
        <v>10000</v>
      </c>
      <c r="AA342" s="69">
        <f t="shared" ca="1" si="217"/>
        <v>10025.240391701296</v>
      </c>
      <c r="AB342" s="69">
        <f t="shared" ca="1" si="200"/>
        <v>25.240391701296176</v>
      </c>
      <c r="AC342" s="69">
        <f t="shared" ca="1" si="214"/>
        <v>94.182003679935534</v>
      </c>
      <c r="AD342" s="73">
        <f t="shared" si="208"/>
        <v>7.4999999999999751</v>
      </c>
      <c r="AE342" s="69">
        <f t="shared" si="219"/>
        <v>0.70000000000000007</v>
      </c>
      <c r="AF342" s="69">
        <f t="shared" si="219"/>
        <v>7.0000000000000009</v>
      </c>
      <c r="AG342" s="78">
        <f t="shared" si="219"/>
        <v>200</v>
      </c>
      <c r="AH342" s="60">
        <f t="shared" si="219"/>
        <v>50</v>
      </c>
      <c r="AI342" s="60">
        <f t="shared" si="219"/>
        <v>350.00000000000006</v>
      </c>
      <c r="AJ342" s="60">
        <f t="shared" si="219"/>
        <v>10350</v>
      </c>
      <c r="AK342" s="60">
        <f t="shared" si="219"/>
        <v>289.75960829870417</v>
      </c>
      <c r="AL342" s="60">
        <f t="shared" si="219"/>
        <v>5.7951921659740835</v>
      </c>
      <c r="AM342" s="60">
        <f t="shared" ca="1" si="219"/>
        <v>-390.9975887136394</v>
      </c>
      <c r="AN342" s="60">
        <f t="shared" ca="1" si="219"/>
        <v>-390.9975887136394</v>
      </c>
      <c r="AO342" s="60">
        <f t="shared" ca="1" si="219"/>
        <v>390.9975887136394</v>
      </c>
      <c r="AP342" s="63">
        <f t="shared" si="185"/>
        <v>35</v>
      </c>
      <c r="AQ342" s="62">
        <f t="shared" si="186"/>
        <v>1.8660256221298805</v>
      </c>
      <c r="AR342" s="62">
        <f t="shared" si="187"/>
        <v>93.301281106494031</v>
      </c>
      <c r="AS342" s="62">
        <f t="shared" si="188"/>
        <v>186.60256221298806</v>
      </c>
      <c r="AT342" s="62">
        <f t="shared" si="189"/>
        <v>-93.301281106494031</v>
      </c>
      <c r="AU342" s="62">
        <f t="shared" si="190"/>
        <v>279.90384331948212</v>
      </c>
      <c r="AV342" s="62">
        <f t="shared" si="191"/>
        <v>-373.20512442597612</v>
      </c>
      <c r="AW342" s="63">
        <f t="shared" si="202"/>
        <v>-93.301281106494002</v>
      </c>
      <c r="AX342" s="61" t="str">
        <f t="shared" ca="1" si="192"/>
        <v/>
      </c>
      <c r="AY342" s="69">
        <f t="shared" ca="1" si="203"/>
        <v>9959.0024112863612</v>
      </c>
      <c r="AZ342" s="51">
        <f t="shared" si="193"/>
        <v>653.10896774545824</v>
      </c>
      <c r="BA342" s="55">
        <f t="shared" ca="1" si="194"/>
        <v>6.5146464546235669E-2</v>
      </c>
      <c r="BB342" s="55">
        <f t="shared" ca="1" si="204"/>
        <v>-3.6965068613298375</v>
      </c>
      <c r="BC342" s="64">
        <f t="shared" ca="1" si="195"/>
        <v>-68.060889405197827</v>
      </c>
      <c r="BE342" s="52" t="str">
        <f t="shared" ca="1" si="196"/>
        <v/>
      </c>
      <c r="BF342" s="52" t="str">
        <f t="shared" ca="1" si="197"/>
        <v/>
      </c>
      <c r="BG342" s="52">
        <f t="shared" ca="1" si="205"/>
        <v>7.4999999999999751</v>
      </c>
      <c r="BH342" s="52" t="str">
        <f t="shared" ca="1" si="206"/>
        <v/>
      </c>
    </row>
    <row r="343" spans="19:60">
      <c r="S343" s="68">
        <f t="shared" si="218"/>
        <v>7</v>
      </c>
      <c r="T343" s="69">
        <f t="shared" si="218"/>
        <v>2</v>
      </c>
      <c r="U343" s="70">
        <f t="shared" si="198"/>
        <v>3</v>
      </c>
      <c r="V343" s="68">
        <f t="shared" si="217"/>
        <v>4</v>
      </c>
      <c r="W343" s="70">
        <f t="shared" si="217"/>
        <v>7</v>
      </c>
      <c r="X343" s="71">
        <f t="shared" si="217"/>
        <v>0.42857142857142855</v>
      </c>
      <c r="Y343" s="71">
        <f t="shared" si="217"/>
        <v>0.5</v>
      </c>
      <c r="Z343" s="69">
        <f t="shared" si="217"/>
        <v>10000</v>
      </c>
      <c r="AA343" s="69">
        <f t="shared" ca="1" si="217"/>
        <v>10025.240391701296</v>
      </c>
      <c r="AB343" s="69">
        <f t="shared" ca="1" si="200"/>
        <v>25.240391701296176</v>
      </c>
      <c r="AC343" s="69">
        <f t="shared" ca="1" si="214"/>
        <v>94.182003679935534</v>
      </c>
      <c r="AD343" s="73">
        <f t="shared" si="208"/>
        <v>7.3999999999999755</v>
      </c>
      <c r="AE343" s="69">
        <f t="shared" si="219"/>
        <v>0.70000000000000007</v>
      </c>
      <c r="AF343" s="69">
        <f t="shared" si="219"/>
        <v>7.0000000000000009</v>
      </c>
      <c r="AG343" s="78">
        <f t="shared" si="219"/>
        <v>200</v>
      </c>
      <c r="AH343" s="60">
        <f t="shared" si="219"/>
        <v>50</v>
      </c>
      <c r="AI343" s="60">
        <f t="shared" si="219"/>
        <v>350.00000000000006</v>
      </c>
      <c r="AJ343" s="60">
        <f t="shared" si="219"/>
        <v>10350</v>
      </c>
      <c r="AK343" s="60">
        <f t="shared" si="219"/>
        <v>289.75960829870417</v>
      </c>
      <c r="AL343" s="60">
        <f t="shared" si="219"/>
        <v>5.7951921659740835</v>
      </c>
      <c r="AM343" s="60">
        <f t="shared" ca="1" si="219"/>
        <v>-390.9975887136394</v>
      </c>
      <c r="AN343" s="60">
        <f t="shared" ca="1" si="219"/>
        <v>-390.9975887136394</v>
      </c>
      <c r="AO343" s="60">
        <f t="shared" ca="1" si="219"/>
        <v>390.9975887136394</v>
      </c>
      <c r="AP343" s="63">
        <f t="shared" si="185"/>
        <v>35</v>
      </c>
      <c r="AQ343" s="62">
        <f t="shared" si="186"/>
        <v>1.8777286710775818</v>
      </c>
      <c r="AR343" s="62">
        <f t="shared" si="187"/>
        <v>93.886433553879087</v>
      </c>
      <c r="AS343" s="62">
        <f t="shared" si="188"/>
        <v>187.77286710775817</v>
      </c>
      <c r="AT343" s="62">
        <f t="shared" si="189"/>
        <v>-93.886433553879087</v>
      </c>
      <c r="AU343" s="62">
        <f t="shared" si="190"/>
        <v>281.65930066163725</v>
      </c>
      <c r="AV343" s="62">
        <f t="shared" si="191"/>
        <v>-375.54573421551635</v>
      </c>
      <c r="AW343" s="63">
        <f t="shared" si="202"/>
        <v>-93.886433553879101</v>
      </c>
      <c r="AX343" s="61" t="str">
        <f t="shared" ca="1" si="192"/>
        <v/>
      </c>
      <c r="AY343" s="69">
        <f t="shared" ca="1" si="203"/>
        <v>9959.0024112863612</v>
      </c>
      <c r="AZ343" s="51">
        <f t="shared" si="193"/>
        <v>657.20503487715359</v>
      </c>
      <c r="BA343" s="55">
        <f t="shared" ca="1" si="194"/>
        <v>6.5555039998958578E-2</v>
      </c>
      <c r="BB343" s="55">
        <f t="shared" ca="1" si="204"/>
        <v>-3.7196900374988129</v>
      </c>
      <c r="BC343" s="64">
        <f t="shared" ca="1" si="195"/>
        <v>-68.646041852582925</v>
      </c>
      <c r="BE343" s="52" t="str">
        <f t="shared" ca="1" si="196"/>
        <v/>
      </c>
      <c r="BF343" s="52" t="str">
        <f t="shared" ca="1" si="197"/>
        <v/>
      </c>
      <c r="BG343" s="52">
        <f t="shared" ca="1" si="205"/>
        <v>7.3999999999999755</v>
      </c>
      <c r="BH343" s="52" t="str">
        <f t="shared" ca="1" si="206"/>
        <v/>
      </c>
    </row>
    <row r="344" spans="19:60">
      <c r="S344" s="68">
        <f t="shared" si="218"/>
        <v>7</v>
      </c>
      <c r="T344" s="69">
        <f t="shared" si="218"/>
        <v>2</v>
      </c>
      <c r="U344" s="70">
        <f t="shared" si="198"/>
        <v>3</v>
      </c>
      <c r="V344" s="68">
        <f t="shared" si="217"/>
        <v>4</v>
      </c>
      <c r="W344" s="70">
        <f t="shared" si="217"/>
        <v>7</v>
      </c>
      <c r="X344" s="71">
        <f t="shared" si="217"/>
        <v>0.42857142857142855</v>
      </c>
      <c r="Y344" s="71">
        <f t="shared" si="217"/>
        <v>0.5</v>
      </c>
      <c r="Z344" s="69">
        <f t="shared" si="217"/>
        <v>10000</v>
      </c>
      <c r="AA344" s="69">
        <f t="shared" ca="1" si="217"/>
        <v>10025.240391701296</v>
      </c>
      <c r="AB344" s="69">
        <f t="shared" ca="1" si="200"/>
        <v>25.240391701296176</v>
      </c>
      <c r="AC344" s="69">
        <f t="shared" ca="1" si="214"/>
        <v>94.182003679935534</v>
      </c>
      <c r="AD344" s="73">
        <f t="shared" si="208"/>
        <v>7.2999999999999758</v>
      </c>
      <c r="AE344" s="69">
        <f t="shared" si="219"/>
        <v>0.70000000000000007</v>
      </c>
      <c r="AF344" s="69">
        <f t="shared" si="219"/>
        <v>7.0000000000000009</v>
      </c>
      <c r="AG344" s="78">
        <f t="shared" si="219"/>
        <v>200</v>
      </c>
      <c r="AH344" s="60">
        <f t="shared" si="219"/>
        <v>50</v>
      </c>
      <c r="AI344" s="60">
        <f t="shared" si="219"/>
        <v>350.00000000000006</v>
      </c>
      <c r="AJ344" s="60">
        <f t="shared" si="219"/>
        <v>10350</v>
      </c>
      <c r="AK344" s="60">
        <f t="shared" si="219"/>
        <v>289.75960829870417</v>
      </c>
      <c r="AL344" s="60">
        <f t="shared" si="219"/>
        <v>5.7951921659740835</v>
      </c>
      <c r="AM344" s="60">
        <f t="shared" ca="1" si="219"/>
        <v>-390.9975887136394</v>
      </c>
      <c r="AN344" s="60">
        <f t="shared" ca="1" si="219"/>
        <v>-390.9975887136394</v>
      </c>
      <c r="AO344" s="60">
        <f t="shared" ca="1" si="219"/>
        <v>390.9975887136394</v>
      </c>
      <c r="AP344" s="63">
        <f t="shared" si="185"/>
        <v>35</v>
      </c>
      <c r="AQ344" s="62">
        <f t="shared" si="186"/>
        <v>1.8897523515033021</v>
      </c>
      <c r="AR344" s="62">
        <f t="shared" si="187"/>
        <v>94.487617575165103</v>
      </c>
      <c r="AS344" s="62">
        <f t="shared" si="188"/>
        <v>188.97523515033021</v>
      </c>
      <c r="AT344" s="62">
        <f t="shared" si="189"/>
        <v>-94.487617575165103</v>
      </c>
      <c r="AU344" s="62">
        <f t="shared" si="190"/>
        <v>283.46285272549528</v>
      </c>
      <c r="AV344" s="62">
        <f t="shared" si="191"/>
        <v>-377.95047030066041</v>
      </c>
      <c r="AW344" s="63">
        <f t="shared" si="202"/>
        <v>-94.487617575165132</v>
      </c>
      <c r="AX344" s="61" t="str">
        <f t="shared" ca="1" si="192"/>
        <v/>
      </c>
      <c r="AY344" s="69">
        <f t="shared" ca="1" si="203"/>
        <v>9959.0024112863612</v>
      </c>
      <c r="AZ344" s="51">
        <f t="shared" si="193"/>
        <v>661.41332302615569</v>
      </c>
      <c r="BA344" s="55">
        <f t="shared" ca="1" si="194"/>
        <v>6.5974809299701287E-2</v>
      </c>
      <c r="BB344" s="55">
        <f t="shared" ca="1" si="204"/>
        <v>-3.7435083691792661</v>
      </c>
      <c r="BC344" s="64">
        <f t="shared" ca="1" si="195"/>
        <v>-69.247225873868956</v>
      </c>
      <c r="BE344" s="52" t="str">
        <f t="shared" ca="1" si="196"/>
        <v/>
      </c>
      <c r="BF344" s="52" t="str">
        <f t="shared" ca="1" si="197"/>
        <v/>
      </c>
      <c r="BG344" s="52">
        <f t="shared" ca="1" si="205"/>
        <v>7.2999999999999758</v>
      </c>
      <c r="BH344" s="52" t="str">
        <f t="shared" ca="1" si="206"/>
        <v/>
      </c>
    </row>
    <row r="345" spans="19:60">
      <c r="S345" s="68">
        <f t="shared" si="218"/>
        <v>7</v>
      </c>
      <c r="T345" s="69">
        <f t="shared" si="218"/>
        <v>2</v>
      </c>
      <c r="U345" s="70">
        <f t="shared" si="198"/>
        <v>3</v>
      </c>
      <c r="V345" s="68">
        <f t="shared" si="217"/>
        <v>4</v>
      </c>
      <c r="W345" s="70">
        <f t="shared" si="217"/>
        <v>7</v>
      </c>
      <c r="X345" s="71">
        <f t="shared" si="217"/>
        <v>0.42857142857142855</v>
      </c>
      <c r="Y345" s="71">
        <f t="shared" si="217"/>
        <v>0.5</v>
      </c>
      <c r="Z345" s="69">
        <f t="shared" si="217"/>
        <v>10000</v>
      </c>
      <c r="AA345" s="69">
        <f t="shared" ca="1" si="217"/>
        <v>10025.240391701296</v>
      </c>
      <c r="AB345" s="69">
        <f t="shared" ca="1" si="200"/>
        <v>25.240391701296176</v>
      </c>
      <c r="AC345" s="69">
        <f t="shared" ca="1" si="214"/>
        <v>94.182003679935534</v>
      </c>
      <c r="AD345" s="73">
        <f t="shared" si="208"/>
        <v>7.1999999999999762</v>
      </c>
      <c r="AE345" s="69">
        <f t="shared" si="219"/>
        <v>0.70000000000000007</v>
      </c>
      <c r="AF345" s="69">
        <f t="shared" si="219"/>
        <v>7.0000000000000009</v>
      </c>
      <c r="AG345" s="78">
        <f t="shared" si="219"/>
        <v>200</v>
      </c>
      <c r="AH345" s="60">
        <f t="shared" si="219"/>
        <v>50</v>
      </c>
      <c r="AI345" s="60">
        <f t="shared" si="219"/>
        <v>350.00000000000006</v>
      </c>
      <c r="AJ345" s="60">
        <f t="shared" si="219"/>
        <v>10350</v>
      </c>
      <c r="AK345" s="60">
        <f t="shared" si="219"/>
        <v>289.75960829870417</v>
      </c>
      <c r="AL345" s="60">
        <f t="shared" si="219"/>
        <v>5.7951921659740835</v>
      </c>
      <c r="AM345" s="60">
        <f t="shared" ca="1" si="219"/>
        <v>-390.9975887136394</v>
      </c>
      <c r="AN345" s="60">
        <f t="shared" ca="1" si="219"/>
        <v>-390.9975887136394</v>
      </c>
      <c r="AO345" s="60">
        <f t="shared" ca="1" si="219"/>
        <v>390.9975887136394</v>
      </c>
      <c r="AP345" s="63">
        <f t="shared" ref="AP345:AP408" si="220">AE345*AH345</f>
        <v>35</v>
      </c>
      <c r="AQ345" s="62">
        <f t="shared" ref="AQ345:AQ408" si="221">IF(AL345=0,1,(1+(AL345+AE345)/(AD345*(T345-1))))</f>
        <v>1.902110023051959</v>
      </c>
      <c r="AR345" s="62">
        <f t="shared" ref="AR345:AR408" si="222">IF(AQ345&lt;=0,AH345,AQ345*AH345)</f>
        <v>95.105501152597952</v>
      </c>
      <c r="AS345" s="62">
        <f t="shared" ref="AS345:AS408" si="223">(T345*AR345)</f>
        <v>190.2110023051959</v>
      </c>
      <c r="AT345" s="62">
        <f t="shared" ref="AT345:AT408" si="224">-AR345</f>
        <v>-95.105501152597952</v>
      </c>
      <c r="AU345" s="62">
        <f t="shared" ref="AU345:AU408" si="225">(AS345+AT345)*U345</f>
        <v>285.31650345779383</v>
      </c>
      <c r="AV345" s="62">
        <f t="shared" ref="AV345:AV408" si="226">AT345*V345</f>
        <v>-380.42200461039181</v>
      </c>
      <c r="AW345" s="63">
        <f t="shared" si="202"/>
        <v>-95.105501152597981</v>
      </c>
      <c r="AX345" s="61" t="str">
        <f t="shared" ref="AX345:AX408" ca="1" si="227">IF(AY345+AW345&gt;AJ345,"VINTO","")</f>
        <v/>
      </c>
      <c r="AY345" s="69">
        <f t="shared" ca="1" si="203"/>
        <v>9959.0024112863612</v>
      </c>
      <c r="AZ345" s="51">
        <f t="shared" ref="AZ345:AZ408" si="228">AR345*W345</f>
        <v>665.73850806818564</v>
      </c>
      <c r="BA345" s="55">
        <f t="shared" ref="BA345:BA408" ca="1" si="229">IFERROR(AZ345/AA345,0)</f>
        <v>6.640623885879797E-2</v>
      </c>
      <c r="BB345" s="55">
        <f t="shared" ca="1" si="204"/>
        <v>-3.767988321184176</v>
      </c>
      <c r="BC345" s="64">
        <f t="shared" ref="BC345:BC408" ca="1" si="230">AW345+AB345</f>
        <v>-69.865109451301805</v>
      </c>
      <c r="BE345" s="52" t="str">
        <f t="shared" ref="BE345:BE408" ca="1" si="231">IF(((AR345-AC345)/AC345)&gt;=BE$4,AD345,"")</f>
        <v/>
      </c>
      <c r="BF345" s="52" t="str">
        <f t="shared" ref="BF345:BF408" ca="1" si="232">IF(AX345="","",AD345)</f>
        <v/>
      </c>
      <c r="BG345" s="52">
        <f t="shared" ca="1" si="205"/>
        <v>7.1999999999999762</v>
      </c>
      <c r="BH345" s="52" t="str">
        <f t="shared" ca="1" si="206"/>
        <v/>
      </c>
    </row>
    <row r="346" spans="19:60">
      <c r="S346" s="68">
        <f t="shared" si="218"/>
        <v>7</v>
      </c>
      <c r="T346" s="69">
        <f t="shared" si="218"/>
        <v>2</v>
      </c>
      <c r="U346" s="70">
        <f t="shared" ref="U346:U409" si="233">ROUND((1/T346)*S346,0)-1</f>
        <v>3</v>
      </c>
      <c r="V346" s="68">
        <f t="shared" ref="V346:AA361" si="234">V345</f>
        <v>4</v>
      </c>
      <c r="W346" s="70">
        <f t="shared" si="234"/>
        <v>7</v>
      </c>
      <c r="X346" s="71">
        <f t="shared" si="234"/>
        <v>0.42857142857142855</v>
      </c>
      <c r="Y346" s="71">
        <f t="shared" si="234"/>
        <v>0.5</v>
      </c>
      <c r="Z346" s="69">
        <f t="shared" si="234"/>
        <v>10000</v>
      </c>
      <c r="AA346" s="69">
        <f t="shared" ca="1" si="234"/>
        <v>10025.240391701296</v>
      </c>
      <c r="AB346" s="69">
        <f t="shared" ref="AB346:AB409" ca="1" si="235">AA346-Z346</f>
        <v>25.240391701296176</v>
      </c>
      <c r="AC346" s="69">
        <f t="shared" ref="AC346:AC377" ca="1" si="236">AC345</f>
        <v>94.182003679935534</v>
      </c>
      <c r="AD346" s="73">
        <f t="shared" si="208"/>
        <v>7.0999999999999766</v>
      </c>
      <c r="AE346" s="69">
        <f t="shared" si="219"/>
        <v>0.70000000000000007</v>
      </c>
      <c r="AF346" s="69">
        <f t="shared" si="219"/>
        <v>7.0000000000000009</v>
      </c>
      <c r="AG346" s="78">
        <f t="shared" si="219"/>
        <v>200</v>
      </c>
      <c r="AH346" s="60">
        <f t="shared" si="219"/>
        <v>50</v>
      </c>
      <c r="AI346" s="60">
        <f t="shared" si="219"/>
        <v>350.00000000000006</v>
      </c>
      <c r="AJ346" s="60">
        <f t="shared" si="219"/>
        <v>10350</v>
      </c>
      <c r="AK346" s="60">
        <f t="shared" si="219"/>
        <v>289.75960829870417</v>
      </c>
      <c r="AL346" s="60">
        <f t="shared" si="219"/>
        <v>5.7951921659740835</v>
      </c>
      <c r="AM346" s="60">
        <f t="shared" ca="1" si="219"/>
        <v>-390.9975887136394</v>
      </c>
      <c r="AN346" s="60">
        <f t="shared" ca="1" si="219"/>
        <v>-390.9975887136394</v>
      </c>
      <c r="AO346" s="60">
        <f t="shared" ca="1" si="219"/>
        <v>390.9975887136394</v>
      </c>
      <c r="AP346" s="63">
        <f t="shared" si="220"/>
        <v>35</v>
      </c>
      <c r="AQ346" s="62">
        <f t="shared" si="221"/>
        <v>1.914815798024522</v>
      </c>
      <c r="AR346" s="62">
        <f t="shared" si="222"/>
        <v>95.740789901226094</v>
      </c>
      <c r="AS346" s="62">
        <f t="shared" si="223"/>
        <v>191.48157980245219</v>
      </c>
      <c r="AT346" s="62">
        <f t="shared" si="224"/>
        <v>-95.740789901226094</v>
      </c>
      <c r="AU346" s="62">
        <f t="shared" si="225"/>
        <v>287.22236970367828</v>
      </c>
      <c r="AV346" s="62">
        <f t="shared" si="226"/>
        <v>-382.96315960490438</v>
      </c>
      <c r="AW346" s="63">
        <f t="shared" ref="AW346:AW409" si="237">SUM(AU346:AV346)</f>
        <v>-95.740789901226094</v>
      </c>
      <c r="AX346" s="61" t="str">
        <f t="shared" ca="1" si="227"/>
        <v/>
      </c>
      <c r="AY346" s="69">
        <f t="shared" ref="AY346:AY409" ca="1" si="238">AY345</f>
        <v>9959.0024112863612</v>
      </c>
      <c r="AZ346" s="51">
        <f t="shared" si="228"/>
        <v>670.18552930858266</v>
      </c>
      <c r="BA346" s="55">
        <f t="shared" ca="1" si="229"/>
        <v>6.6849821363221332E-2</v>
      </c>
      <c r="BB346" s="55">
        <f t="shared" ref="BB346:BB409" ca="1" si="239">IFERROR(AW346/ABS(AB346),0)</f>
        <v>-3.7931578493018989</v>
      </c>
      <c r="BC346" s="64">
        <f t="shared" ca="1" si="230"/>
        <v>-70.500398199929919</v>
      </c>
      <c r="BE346" s="52" t="str">
        <f t="shared" ca="1" si="231"/>
        <v/>
      </c>
      <c r="BF346" s="52" t="str">
        <f t="shared" ca="1" si="232"/>
        <v/>
      </c>
      <c r="BG346" s="52">
        <f t="shared" ref="BG346:BG409" ca="1" si="240">IF(BA346&lt;=BG$213,AD346,"")</f>
        <v>7.0999999999999766</v>
      </c>
      <c r="BH346" s="52" t="str">
        <f t="shared" ref="BH346:BH409" ca="1" si="241">IF(BB346&gt;=BH$213,AD346,"")</f>
        <v/>
      </c>
    </row>
    <row r="347" spans="19:60">
      <c r="S347" s="68">
        <f t="shared" ref="S347:T362" si="242">S346</f>
        <v>7</v>
      </c>
      <c r="T347" s="69">
        <f t="shared" si="242"/>
        <v>2</v>
      </c>
      <c r="U347" s="70">
        <f t="shared" si="233"/>
        <v>3</v>
      </c>
      <c r="V347" s="68">
        <f t="shared" si="234"/>
        <v>4</v>
      </c>
      <c r="W347" s="70">
        <f t="shared" si="234"/>
        <v>7</v>
      </c>
      <c r="X347" s="71">
        <f t="shared" si="234"/>
        <v>0.42857142857142855</v>
      </c>
      <c r="Y347" s="71">
        <f t="shared" si="234"/>
        <v>0.5</v>
      </c>
      <c r="Z347" s="69">
        <f t="shared" si="234"/>
        <v>10000</v>
      </c>
      <c r="AA347" s="69">
        <f t="shared" ca="1" si="234"/>
        <v>10025.240391701296</v>
      </c>
      <c r="AB347" s="69">
        <f t="shared" ca="1" si="235"/>
        <v>25.240391701296176</v>
      </c>
      <c r="AC347" s="69">
        <f t="shared" ca="1" si="236"/>
        <v>94.182003679935534</v>
      </c>
      <c r="AD347" s="73">
        <f t="shared" ref="AD347:AD410" si="243">AD346-0.1</f>
        <v>6.9999999999999769</v>
      </c>
      <c r="AE347" s="69">
        <f t="shared" ref="AE347:AO362" si="244">AE346</f>
        <v>0.70000000000000007</v>
      </c>
      <c r="AF347" s="69">
        <f t="shared" si="244"/>
        <v>7.0000000000000009</v>
      </c>
      <c r="AG347" s="78">
        <f t="shared" si="244"/>
        <v>200</v>
      </c>
      <c r="AH347" s="60">
        <f t="shared" si="244"/>
        <v>50</v>
      </c>
      <c r="AI347" s="60">
        <f t="shared" si="244"/>
        <v>350.00000000000006</v>
      </c>
      <c r="AJ347" s="60">
        <f t="shared" si="244"/>
        <v>10350</v>
      </c>
      <c r="AK347" s="60">
        <f t="shared" si="244"/>
        <v>289.75960829870417</v>
      </c>
      <c r="AL347" s="60">
        <f t="shared" si="244"/>
        <v>5.7951921659740835</v>
      </c>
      <c r="AM347" s="60">
        <f t="shared" ca="1" si="244"/>
        <v>-390.9975887136394</v>
      </c>
      <c r="AN347" s="60">
        <f t="shared" ca="1" si="244"/>
        <v>-390.9975887136394</v>
      </c>
      <c r="AO347" s="60">
        <f t="shared" ca="1" si="244"/>
        <v>390.9975887136394</v>
      </c>
      <c r="AP347" s="63">
        <f t="shared" si="220"/>
        <v>35</v>
      </c>
      <c r="AQ347" s="62">
        <f t="shared" si="221"/>
        <v>1.9278845951391579</v>
      </c>
      <c r="AR347" s="62">
        <f t="shared" si="222"/>
        <v>96.394229756957898</v>
      </c>
      <c r="AS347" s="62">
        <f t="shared" si="223"/>
        <v>192.7884595139158</v>
      </c>
      <c r="AT347" s="62">
        <f t="shared" si="224"/>
        <v>-96.394229756957898</v>
      </c>
      <c r="AU347" s="62">
        <f t="shared" si="225"/>
        <v>289.18268927087371</v>
      </c>
      <c r="AV347" s="62">
        <f t="shared" si="226"/>
        <v>-385.57691902783159</v>
      </c>
      <c r="AW347" s="63">
        <f t="shared" si="237"/>
        <v>-96.394229756957884</v>
      </c>
      <c r="AX347" s="61" t="str">
        <f t="shared" ca="1" si="227"/>
        <v/>
      </c>
      <c r="AY347" s="69">
        <f t="shared" ca="1" si="238"/>
        <v>9959.0024112863612</v>
      </c>
      <c r="AZ347" s="51">
        <f t="shared" si="228"/>
        <v>674.7596082987053</v>
      </c>
      <c r="BA347" s="55">
        <f t="shared" ca="1" si="229"/>
        <v>6.7306077653485341E-2</v>
      </c>
      <c r="BB347" s="55">
        <f t="shared" ca="1" si="239"/>
        <v>-3.8190465067944142</v>
      </c>
      <c r="BC347" s="64">
        <f t="shared" ca="1" si="230"/>
        <v>-71.153838055661708</v>
      </c>
      <c r="BE347" s="52" t="str">
        <f t="shared" ca="1" si="231"/>
        <v/>
      </c>
      <c r="BF347" s="52" t="str">
        <f t="shared" ca="1" si="232"/>
        <v/>
      </c>
      <c r="BG347" s="52">
        <f t="shared" ca="1" si="240"/>
        <v>6.9999999999999769</v>
      </c>
      <c r="BH347" s="52" t="str">
        <f t="shared" ca="1" si="241"/>
        <v/>
      </c>
    </row>
    <row r="348" spans="19:60">
      <c r="S348" s="68">
        <f t="shared" si="242"/>
        <v>7</v>
      </c>
      <c r="T348" s="69">
        <f t="shared" si="242"/>
        <v>2</v>
      </c>
      <c r="U348" s="70">
        <f t="shared" si="233"/>
        <v>3</v>
      </c>
      <c r="V348" s="68">
        <f t="shared" si="234"/>
        <v>4</v>
      </c>
      <c r="W348" s="70">
        <f t="shared" si="234"/>
        <v>7</v>
      </c>
      <c r="X348" s="71">
        <f t="shared" si="234"/>
        <v>0.42857142857142855</v>
      </c>
      <c r="Y348" s="71">
        <f t="shared" si="234"/>
        <v>0.5</v>
      </c>
      <c r="Z348" s="69">
        <f t="shared" si="234"/>
        <v>10000</v>
      </c>
      <c r="AA348" s="69">
        <f t="shared" ca="1" si="234"/>
        <v>10025.240391701296</v>
      </c>
      <c r="AB348" s="69">
        <f t="shared" ca="1" si="235"/>
        <v>25.240391701296176</v>
      </c>
      <c r="AC348" s="69">
        <f t="shared" ca="1" si="236"/>
        <v>94.182003679935534</v>
      </c>
      <c r="AD348" s="73">
        <f t="shared" si="243"/>
        <v>6.8999999999999773</v>
      </c>
      <c r="AE348" s="69">
        <f t="shared" si="244"/>
        <v>0.70000000000000007</v>
      </c>
      <c r="AF348" s="69">
        <f t="shared" si="244"/>
        <v>7.0000000000000009</v>
      </c>
      <c r="AG348" s="78">
        <f t="shared" si="244"/>
        <v>200</v>
      </c>
      <c r="AH348" s="60">
        <f t="shared" si="244"/>
        <v>50</v>
      </c>
      <c r="AI348" s="60">
        <f t="shared" si="244"/>
        <v>350.00000000000006</v>
      </c>
      <c r="AJ348" s="60">
        <f t="shared" si="244"/>
        <v>10350</v>
      </c>
      <c r="AK348" s="60">
        <f t="shared" si="244"/>
        <v>289.75960829870417</v>
      </c>
      <c r="AL348" s="60">
        <f t="shared" si="244"/>
        <v>5.7951921659740835</v>
      </c>
      <c r="AM348" s="60">
        <f t="shared" ca="1" si="244"/>
        <v>-390.9975887136394</v>
      </c>
      <c r="AN348" s="60">
        <f t="shared" ca="1" si="244"/>
        <v>-390.9975887136394</v>
      </c>
      <c r="AO348" s="60">
        <f t="shared" ca="1" si="244"/>
        <v>390.9975887136394</v>
      </c>
      <c r="AP348" s="63">
        <f t="shared" si="220"/>
        <v>35</v>
      </c>
      <c r="AQ348" s="62">
        <f t="shared" si="221"/>
        <v>1.9413321979672618</v>
      </c>
      <c r="AR348" s="62">
        <f t="shared" si="222"/>
        <v>97.066609898363083</v>
      </c>
      <c r="AS348" s="62">
        <f t="shared" si="223"/>
        <v>194.13321979672617</v>
      </c>
      <c r="AT348" s="62">
        <f t="shared" si="224"/>
        <v>-97.066609898363083</v>
      </c>
      <c r="AU348" s="62">
        <f t="shared" si="225"/>
        <v>291.19982969508925</v>
      </c>
      <c r="AV348" s="62">
        <f t="shared" si="226"/>
        <v>-388.26643959345233</v>
      </c>
      <c r="AW348" s="63">
        <f t="shared" si="237"/>
        <v>-97.066609898363083</v>
      </c>
      <c r="AX348" s="61" t="str">
        <f t="shared" ca="1" si="227"/>
        <v/>
      </c>
      <c r="AY348" s="69">
        <f t="shared" ca="1" si="238"/>
        <v>9959.0024112863612</v>
      </c>
      <c r="AZ348" s="51">
        <f t="shared" si="228"/>
        <v>679.46626928854153</v>
      </c>
      <c r="BA348" s="55">
        <f t="shared" ca="1" si="229"/>
        <v>6.7775558763757002E-2</v>
      </c>
      <c r="BB348" s="55">
        <f t="shared" ca="1" si="239"/>
        <v>-3.8456855601562792</v>
      </c>
      <c r="BC348" s="64">
        <f t="shared" ca="1" si="230"/>
        <v>-71.826218197066908</v>
      </c>
      <c r="BE348" s="52" t="str">
        <f t="shared" ca="1" si="231"/>
        <v/>
      </c>
      <c r="BF348" s="52" t="str">
        <f t="shared" ca="1" si="232"/>
        <v/>
      </c>
      <c r="BG348" s="52">
        <f t="shared" ca="1" si="240"/>
        <v>6.8999999999999773</v>
      </c>
      <c r="BH348" s="52" t="str">
        <f t="shared" ca="1" si="241"/>
        <v/>
      </c>
    </row>
    <row r="349" spans="19:60">
      <c r="S349" s="68">
        <f t="shared" si="242"/>
        <v>7</v>
      </c>
      <c r="T349" s="69">
        <f t="shared" si="242"/>
        <v>2</v>
      </c>
      <c r="U349" s="70">
        <f t="shared" si="233"/>
        <v>3</v>
      </c>
      <c r="V349" s="68">
        <f t="shared" si="234"/>
        <v>4</v>
      </c>
      <c r="W349" s="70">
        <f t="shared" si="234"/>
        <v>7</v>
      </c>
      <c r="X349" s="71">
        <f t="shared" si="234"/>
        <v>0.42857142857142855</v>
      </c>
      <c r="Y349" s="71">
        <f t="shared" si="234"/>
        <v>0.5</v>
      </c>
      <c r="Z349" s="69">
        <f t="shared" si="234"/>
        <v>10000</v>
      </c>
      <c r="AA349" s="69">
        <f t="shared" ca="1" si="234"/>
        <v>10025.240391701296</v>
      </c>
      <c r="AB349" s="69">
        <f t="shared" ca="1" si="235"/>
        <v>25.240391701296176</v>
      </c>
      <c r="AC349" s="69">
        <f t="shared" ca="1" si="236"/>
        <v>94.182003679935534</v>
      </c>
      <c r="AD349" s="73">
        <f t="shared" si="243"/>
        <v>6.7999999999999776</v>
      </c>
      <c r="AE349" s="69">
        <f t="shared" si="244"/>
        <v>0.70000000000000007</v>
      </c>
      <c r="AF349" s="69">
        <f t="shared" si="244"/>
        <v>7.0000000000000009</v>
      </c>
      <c r="AG349" s="78">
        <f t="shared" si="244"/>
        <v>200</v>
      </c>
      <c r="AH349" s="60">
        <f t="shared" si="244"/>
        <v>50</v>
      </c>
      <c r="AI349" s="60">
        <f t="shared" si="244"/>
        <v>350.00000000000006</v>
      </c>
      <c r="AJ349" s="60">
        <f t="shared" si="244"/>
        <v>10350</v>
      </c>
      <c r="AK349" s="60">
        <f t="shared" si="244"/>
        <v>289.75960829870417</v>
      </c>
      <c r="AL349" s="60">
        <f t="shared" si="244"/>
        <v>5.7951921659740835</v>
      </c>
      <c r="AM349" s="60">
        <f t="shared" ca="1" si="244"/>
        <v>-390.9975887136394</v>
      </c>
      <c r="AN349" s="60">
        <f t="shared" ca="1" si="244"/>
        <v>-390.9975887136394</v>
      </c>
      <c r="AO349" s="60">
        <f t="shared" ca="1" si="244"/>
        <v>390.9975887136394</v>
      </c>
      <c r="AP349" s="63">
        <f t="shared" si="220"/>
        <v>35</v>
      </c>
      <c r="AQ349" s="62">
        <f t="shared" si="221"/>
        <v>1.9551753185256038</v>
      </c>
      <c r="AR349" s="62">
        <f t="shared" si="222"/>
        <v>97.758765926280191</v>
      </c>
      <c r="AS349" s="62">
        <f t="shared" si="223"/>
        <v>195.51753185256038</v>
      </c>
      <c r="AT349" s="62">
        <f t="shared" si="224"/>
        <v>-97.758765926280191</v>
      </c>
      <c r="AU349" s="62">
        <f t="shared" si="225"/>
        <v>293.27629777884056</v>
      </c>
      <c r="AV349" s="62">
        <f t="shared" si="226"/>
        <v>-391.03506370512076</v>
      </c>
      <c r="AW349" s="63">
        <f t="shared" si="237"/>
        <v>-97.758765926280205</v>
      </c>
      <c r="AX349" s="61" t="str">
        <f t="shared" ca="1" si="227"/>
        <v/>
      </c>
      <c r="AY349" s="69">
        <f t="shared" ca="1" si="238"/>
        <v>9959.0024112863612</v>
      </c>
      <c r="AZ349" s="51">
        <f t="shared" si="228"/>
        <v>684.31136148396138</v>
      </c>
      <c r="BA349" s="55">
        <f t="shared" ca="1" si="229"/>
        <v>6.8258848141977857E-2</v>
      </c>
      <c r="BB349" s="55">
        <f t="shared" ca="1" si="239"/>
        <v>-3.8731081150876108</v>
      </c>
      <c r="BC349" s="64">
        <f t="shared" ca="1" si="230"/>
        <v>-72.518374224984029</v>
      </c>
      <c r="BE349" s="52" t="str">
        <f t="shared" ca="1" si="231"/>
        <v/>
      </c>
      <c r="BF349" s="52" t="str">
        <f t="shared" ca="1" si="232"/>
        <v/>
      </c>
      <c r="BG349" s="52">
        <f t="shared" ca="1" si="240"/>
        <v>6.7999999999999776</v>
      </c>
      <c r="BH349" s="52" t="str">
        <f t="shared" ca="1" si="241"/>
        <v/>
      </c>
    </row>
    <row r="350" spans="19:60">
      <c r="S350" s="68">
        <f t="shared" si="242"/>
        <v>7</v>
      </c>
      <c r="T350" s="69">
        <f t="shared" si="242"/>
        <v>2</v>
      </c>
      <c r="U350" s="70">
        <f t="shared" si="233"/>
        <v>3</v>
      </c>
      <c r="V350" s="68">
        <f t="shared" si="234"/>
        <v>4</v>
      </c>
      <c r="W350" s="70">
        <f t="shared" si="234"/>
        <v>7</v>
      </c>
      <c r="X350" s="71">
        <f t="shared" si="234"/>
        <v>0.42857142857142855</v>
      </c>
      <c r="Y350" s="71">
        <f t="shared" si="234"/>
        <v>0.5</v>
      </c>
      <c r="Z350" s="69">
        <f t="shared" si="234"/>
        <v>10000</v>
      </c>
      <c r="AA350" s="69">
        <f t="shared" ca="1" si="234"/>
        <v>10025.240391701296</v>
      </c>
      <c r="AB350" s="69">
        <f t="shared" ca="1" si="235"/>
        <v>25.240391701296176</v>
      </c>
      <c r="AC350" s="69">
        <f t="shared" ca="1" si="236"/>
        <v>94.182003679935534</v>
      </c>
      <c r="AD350" s="73">
        <f t="shared" si="243"/>
        <v>6.699999999999978</v>
      </c>
      <c r="AE350" s="69">
        <f t="shared" si="244"/>
        <v>0.70000000000000007</v>
      </c>
      <c r="AF350" s="69">
        <f t="shared" si="244"/>
        <v>7.0000000000000009</v>
      </c>
      <c r="AG350" s="78">
        <f t="shared" si="244"/>
        <v>200</v>
      </c>
      <c r="AH350" s="60">
        <f t="shared" si="244"/>
        <v>50</v>
      </c>
      <c r="AI350" s="60">
        <f t="shared" si="244"/>
        <v>350.00000000000006</v>
      </c>
      <c r="AJ350" s="60">
        <f t="shared" si="244"/>
        <v>10350</v>
      </c>
      <c r="AK350" s="60">
        <f t="shared" si="244"/>
        <v>289.75960829870417</v>
      </c>
      <c r="AL350" s="60">
        <f t="shared" si="244"/>
        <v>5.7951921659740835</v>
      </c>
      <c r="AM350" s="60">
        <f t="shared" ca="1" si="244"/>
        <v>-390.9975887136394</v>
      </c>
      <c r="AN350" s="60">
        <f t="shared" ca="1" si="244"/>
        <v>-390.9975887136394</v>
      </c>
      <c r="AO350" s="60">
        <f t="shared" ca="1" si="244"/>
        <v>390.9975887136394</v>
      </c>
      <c r="AP350" s="63">
        <f t="shared" si="220"/>
        <v>35</v>
      </c>
      <c r="AQ350" s="62">
        <f t="shared" si="221"/>
        <v>1.9694316665632994</v>
      </c>
      <c r="AR350" s="62">
        <f t="shared" si="222"/>
        <v>98.471583328164968</v>
      </c>
      <c r="AS350" s="62">
        <f t="shared" si="223"/>
        <v>196.94316665632994</v>
      </c>
      <c r="AT350" s="62">
        <f t="shared" si="224"/>
        <v>-98.471583328164968</v>
      </c>
      <c r="AU350" s="62">
        <f t="shared" si="225"/>
        <v>295.4147499844949</v>
      </c>
      <c r="AV350" s="62">
        <f t="shared" si="226"/>
        <v>-393.88633331265987</v>
      </c>
      <c r="AW350" s="63">
        <f t="shared" si="237"/>
        <v>-98.471583328164968</v>
      </c>
      <c r="AX350" s="61" t="str">
        <f t="shared" ca="1" si="227"/>
        <v/>
      </c>
      <c r="AY350" s="69">
        <f t="shared" ca="1" si="238"/>
        <v>9959.0024112863612</v>
      </c>
      <c r="AZ350" s="51">
        <f t="shared" si="228"/>
        <v>689.30108329715472</v>
      </c>
      <c r="BA350" s="55">
        <f t="shared" ca="1" si="229"/>
        <v>6.8756564068802289E-2</v>
      </c>
      <c r="BB350" s="55">
        <f t="shared" ca="1" si="239"/>
        <v>-3.9013492537482346</v>
      </c>
      <c r="BC350" s="64">
        <f t="shared" ca="1" si="230"/>
        <v>-73.231191626868792</v>
      </c>
      <c r="BE350" s="52" t="str">
        <f t="shared" ca="1" si="231"/>
        <v/>
      </c>
      <c r="BF350" s="52" t="str">
        <f t="shared" ca="1" si="232"/>
        <v/>
      </c>
      <c r="BG350" s="52">
        <f t="shared" ca="1" si="240"/>
        <v>6.699999999999978</v>
      </c>
      <c r="BH350" s="52" t="str">
        <f t="shared" ca="1" si="241"/>
        <v/>
      </c>
    </row>
    <row r="351" spans="19:60">
      <c r="S351" s="68">
        <f t="shared" si="242"/>
        <v>7</v>
      </c>
      <c r="T351" s="69">
        <f t="shared" si="242"/>
        <v>2</v>
      </c>
      <c r="U351" s="70">
        <f t="shared" si="233"/>
        <v>3</v>
      </c>
      <c r="V351" s="68">
        <f t="shared" si="234"/>
        <v>4</v>
      </c>
      <c r="W351" s="70">
        <f t="shared" si="234"/>
        <v>7</v>
      </c>
      <c r="X351" s="71">
        <f t="shared" si="234"/>
        <v>0.42857142857142855</v>
      </c>
      <c r="Y351" s="71">
        <f t="shared" si="234"/>
        <v>0.5</v>
      </c>
      <c r="Z351" s="69">
        <f t="shared" si="234"/>
        <v>10000</v>
      </c>
      <c r="AA351" s="69">
        <f t="shared" ca="1" si="234"/>
        <v>10025.240391701296</v>
      </c>
      <c r="AB351" s="69">
        <f t="shared" ca="1" si="235"/>
        <v>25.240391701296176</v>
      </c>
      <c r="AC351" s="69">
        <f t="shared" ca="1" si="236"/>
        <v>94.182003679935534</v>
      </c>
      <c r="AD351" s="73">
        <f t="shared" si="243"/>
        <v>6.5999999999999783</v>
      </c>
      <c r="AE351" s="69">
        <f t="shared" si="244"/>
        <v>0.70000000000000007</v>
      </c>
      <c r="AF351" s="69">
        <f t="shared" si="244"/>
        <v>7.0000000000000009</v>
      </c>
      <c r="AG351" s="78">
        <f t="shared" si="244"/>
        <v>200</v>
      </c>
      <c r="AH351" s="60">
        <f t="shared" si="244"/>
        <v>50</v>
      </c>
      <c r="AI351" s="60">
        <f t="shared" si="244"/>
        <v>350.00000000000006</v>
      </c>
      <c r="AJ351" s="60">
        <f t="shared" si="244"/>
        <v>10350</v>
      </c>
      <c r="AK351" s="60">
        <f t="shared" si="244"/>
        <v>289.75960829870417</v>
      </c>
      <c r="AL351" s="60">
        <f t="shared" si="244"/>
        <v>5.7951921659740835</v>
      </c>
      <c r="AM351" s="60">
        <f t="shared" ca="1" si="244"/>
        <v>-390.9975887136394</v>
      </c>
      <c r="AN351" s="60">
        <f t="shared" ca="1" si="244"/>
        <v>-390.9975887136394</v>
      </c>
      <c r="AO351" s="60">
        <f t="shared" ca="1" si="244"/>
        <v>390.9975887136394</v>
      </c>
      <c r="AP351" s="63">
        <f t="shared" si="220"/>
        <v>35</v>
      </c>
      <c r="AQ351" s="62">
        <f t="shared" si="221"/>
        <v>1.9841200251475917</v>
      </c>
      <c r="AR351" s="62">
        <f t="shared" si="222"/>
        <v>99.206001257379583</v>
      </c>
      <c r="AS351" s="62">
        <f t="shared" si="223"/>
        <v>198.41200251475917</v>
      </c>
      <c r="AT351" s="62">
        <f t="shared" si="224"/>
        <v>-99.206001257379583</v>
      </c>
      <c r="AU351" s="62">
        <f t="shared" si="225"/>
        <v>297.61800377213876</v>
      </c>
      <c r="AV351" s="62">
        <f t="shared" si="226"/>
        <v>-396.82400502951833</v>
      </c>
      <c r="AW351" s="63">
        <f t="shared" si="237"/>
        <v>-99.206001257379569</v>
      </c>
      <c r="AX351" s="61" t="str">
        <f t="shared" ca="1" si="227"/>
        <v/>
      </c>
      <c r="AY351" s="69">
        <f t="shared" ca="1" si="238"/>
        <v>9959.0024112863612</v>
      </c>
      <c r="AZ351" s="51">
        <f t="shared" si="228"/>
        <v>694.44200880165704</v>
      </c>
      <c r="BA351" s="55">
        <f t="shared" ca="1" si="229"/>
        <v>6.9269362296439596E-2</v>
      </c>
      <c r="BB351" s="55">
        <f t="shared" ca="1" si="239"/>
        <v>-3.9304461844894831</v>
      </c>
      <c r="BC351" s="64">
        <f t="shared" ca="1" si="230"/>
        <v>-73.965609556083393</v>
      </c>
      <c r="BE351" s="52" t="str">
        <f t="shared" ca="1" si="231"/>
        <v/>
      </c>
      <c r="BF351" s="52" t="str">
        <f t="shared" ca="1" si="232"/>
        <v/>
      </c>
      <c r="BG351" s="52">
        <f t="shared" ca="1" si="240"/>
        <v>6.5999999999999783</v>
      </c>
      <c r="BH351" s="52" t="str">
        <f t="shared" ca="1" si="241"/>
        <v/>
      </c>
    </row>
    <row r="352" spans="19:60">
      <c r="S352" s="68">
        <f t="shared" si="242"/>
        <v>7</v>
      </c>
      <c r="T352" s="69">
        <f t="shared" si="242"/>
        <v>2</v>
      </c>
      <c r="U352" s="70">
        <f t="shared" si="233"/>
        <v>3</v>
      </c>
      <c r="V352" s="68">
        <f t="shared" si="234"/>
        <v>4</v>
      </c>
      <c r="W352" s="70">
        <f t="shared" si="234"/>
        <v>7</v>
      </c>
      <c r="X352" s="71">
        <f t="shared" si="234"/>
        <v>0.42857142857142855</v>
      </c>
      <c r="Y352" s="71">
        <f t="shared" si="234"/>
        <v>0.5</v>
      </c>
      <c r="Z352" s="69">
        <f t="shared" si="234"/>
        <v>10000</v>
      </c>
      <c r="AA352" s="69">
        <f t="shared" ca="1" si="234"/>
        <v>10025.240391701296</v>
      </c>
      <c r="AB352" s="69">
        <f t="shared" ca="1" si="235"/>
        <v>25.240391701296176</v>
      </c>
      <c r="AC352" s="69">
        <f t="shared" ca="1" si="236"/>
        <v>94.182003679935534</v>
      </c>
      <c r="AD352" s="73">
        <f t="shared" si="243"/>
        <v>6.4999999999999787</v>
      </c>
      <c r="AE352" s="69">
        <f t="shared" si="244"/>
        <v>0.70000000000000007</v>
      </c>
      <c r="AF352" s="69">
        <f t="shared" si="244"/>
        <v>7.0000000000000009</v>
      </c>
      <c r="AG352" s="78">
        <f t="shared" si="244"/>
        <v>200</v>
      </c>
      <c r="AH352" s="60">
        <f t="shared" si="244"/>
        <v>50</v>
      </c>
      <c r="AI352" s="60">
        <f t="shared" si="244"/>
        <v>350.00000000000006</v>
      </c>
      <c r="AJ352" s="60">
        <f t="shared" si="244"/>
        <v>10350</v>
      </c>
      <c r="AK352" s="60">
        <f t="shared" si="244"/>
        <v>289.75960829870417</v>
      </c>
      <c r="AL352" s="60">
        <f t="shared" si="244"/>
        <v>5.7951921659740835</v>
      </c>
      <c r="AM352" s="60">
        <f t="shared" ca="1" si="244"/>
        <v>-390.9975887136394</v>
      </c>
      <c r="AN352" s="60">
        <f t="shared" ca="1" si="244"/>
        <v>-390.9975887136394</v>
      </c>
      <c r="AO352" s="60">
        <f t="shared" ca="1" si="244"/>
        <v>390.9975887136394</v>
      </c>
      <c r="AP352" s="63">
        <f t="shared" si="220"/>
        <v>35</v>
      </c>
      <c r="AQ352" s="62">
        <f t="shared" si="221"/>
        <v>1.9992603332267853</v>
      </c>
      <c r="AR352" s="62">
        <f t="shared" si="222"/>
        <v>99.963016661339267</v>
      </c>
      <c r="AS352" s="62">
        <f t="shared" si="223"/>
        <v>199.92603332267853</v>
      </c>
      <c r="AT352" s="62">
        <f t="shared" si="224"/>
        <v>-99.963016661339267</v>
      </c>
      <c r="AU352" s="62">
        <f t="shared" si="225"/>
        <v>299.88904998401779</v>
      </c>
      <c r="AV352" s="62">
        <f t="shared" si="226"/>
        <v>-399.85206664535707</v>
      </c>
      <c r="AW352" s="63">
        <f t="shared" si="237"/>
        <v>-99.963016661339282</v>
      </c>
      <c r="AX352" s="61" t="str">
        <f t="shared" ca="1" si="227"/>
        <v/>
      </c>
      <c r="AY352" s="69">
        <f t="shared" ca="1" si="238"/>
        <v>9959.0024112863612</v>
      </c>
      <c r="AZ352" s="51">
        <f t="shared" si="228"/>
        <v>699.74111662937491</v>
      </c>
      <c r="BA352" s="55">
        <f t="shared" ca="1" si="229"/>
        <v>6.9797938931081133E-2</v>
      </c>
      <c r="BB352" s="55">
        <f t="shared" ca="1" si="239"/>
        <v>-3.9604384054073876</v>
      </c>
      <c r="BC352" s="64">
        <f t="shared" ca="1" si="230"/>
        <v>-74.722624960043106</v>
      </c>
      <c r="BE352" s="52" t="str">
        <f t="shared" ca="1" si="231"/>
        <v/>
      </c>
      <c r="BF352" s="52" t="str">
        <f t="shared" ca="1" si="232"/>
        <v/>
      </c>
      <c r="BG352" s="52">
        <f t="shared" ca="1" si="240"/>
        <v>6.4999999999999787</v>
      </c>
      <c r="BH352" s="52" t="str">
        <f t="shared" ca="1" si="241"/>
        <v/>
      </c>
    </row>
    <row r="353" spans="19:60">
      <c r="S353" s="68">
        <f t="shared" si="242"/>
        <v>7</v>
      </c>
      <c r="T353" s="69">
        <f t="shared" si="242"/>
        <v>2</v>
      </c>
      <c r="U353" s="70">
        <f t="shared" si="233"/>
        <v>3</v>
      </c>
      <c r="V353" s="68">
        <f t="shared" si="234"/>
        <v>4</v>
      </c>
      <c r="W353" s="70">
        <f t="shared" si="234"/>
        <v>7</v>
      </c>
      <c r="X353" s="71">
        <f t="shared" si="234"/>
        <v>0.42857142857142855</v>
      </c>
      <c r="Y353" s="71">
        <f t="shared" si="234"/>
        <v>0.5</v>
      </c>
      <c r="Z353" s="69">
        <f t="shared" si="234"/>
        <v>10000</v>
      </c>
      <c r="AA353" s="69">
        <f t="shared" ca="1" si="234"/>
        <v>10025.240391701296</v>
      </c>
      <c r="AB353" s="69">
        <f t="shared" ca="1" si="235"/>
        <v>25.240391701296176</v>
      </c>
      <c r="AC353" s="69">
        <f t="shared" ca="1" si="236"/>
        <v>94.182003679935534</v>
      </c>
      <c r="AD353" s="73">
        <f t="shared" si="243"/>
        <v>6.399999999999979</v>
      </c>
      <c r="AE353" s="69">
        <f t="shared" si="244"/>
        <v>0.70000000000000007</v>
      </c>
      <c r="AF353" s="69">
        <f t="shared" si="244"/>
        <v>7.0000000000000009</v>
      </c>
      <c r="AG353" s="78">
        <f t="shared" si="244"/>
        <v>200</v>
      </c>
      <c r="AH353" s="60">
        <f t="shared" si="244"/>
        <v>50</v>
      </c>
      <c r="AI353" s="60">
        <f t="shared" si="244"/>
        <v>350.00000000000006</v>
      </c>
      <c r="AJ353" s="60">
        <f t="shared" si="244"/>
        <v>10350</v>
      </c>
      <c r="AK353" s="60">
        <f t="shared" si="244"/>
        <v>289.75960829870417</v>
      </c>
      <c r="AL353" s="60">
        <f t="shared" si="244"/>
        <v>5.7951921659740835</v>
      </c>
      <c r="AM353" s="60">
        <f t="shared" ca="1" si="244"/>
        <v>-390.9975887136394</v>
      </c>
      <c r="AN353" s="60">
        <f t="shared" ca="1" si="244"/>
        <v>-390.9975887136394</v>
      </c>
      <c r="AO353" s="60">
        <f t="shared" ca="1" si="244"/>
        <v>390.9975887136394</v>
      </c>
      <c r="AP353" s="63">
        <f t="shared" si="220"/>
        <v>35</v>
      </c>
      <c r="AQ353" s="62">
        <f t="shared" si="221"/>
        <v>2.0148737759334541</v>
      </c>
      <c r="AR353" s="62">
        <f t="shared" si="222"/>
        <v>100.7436887966727</v>
      </c>
      <c r="AS353" s="62">
        <f t="shared" si="223"/>
        <v>201.4873775933454</v>
      </c>
      <c r="AT353" s="62">
        <f t="shared" si="224"/>
        <v>-100.7436887966727</v>
      </c>
      <c r="AU353" s="62">
        <f t="shared" si="225"/>
        <v>302.2310663900181</v>
      </c>
      <c r="AV353" s="62">
        <f t="shared" si="226"/>
        <v>-402.9747551866908</v>
      </c>
      <c r="AW353" s="63">
        <f t="shared" si="237"/>
        <v>-100.7436887966727</v>
      </c>
      <c r="AX353" s="61" t="str">
        <f t="shared" ca="1" si="227"/>
        <v/>
      </c>
      <c r="AY353" s="69">
        <f t="shared" ca="1" si="238"/>
        <v>9959.0024112863612</v>
      </c>
      <c r="AZ353" s="51">
        <f t="shared" si="228"/>
        <v>705.2058215767089</v>
      </c>
      <c r="BA353" s="55">
        <f t="shared" ca="1" si="229"/>
        <v>7.0343033585555201E-2</v>
      </c>
      <c r="BB353" s="55">
        <f t="shared" ca="1" si="239"/>
        <v>-3.9913678832289747</v>
      </c>
      <c r="BC353" s="64">
        <f t="shared" ca="1" si="230"/>
        <v>-75.503297095376524</v>
      </c>
      <c r="BE353" s="52" t="str">
        <f t="shared" ca="1" si="231"/>
        <v/>
      </c>
      <c r="BF353" s="52" t="str">
        <f t="shared" ca="1" si="232"/>
        <v/>
      </c>
      <c r="BG353" s="52">
        <f t="shared" ca="1" si="240"/>
        <v>6.399999999999979</v>
      </c>
      <c r="BH353" s="52" t="str">
        <f t="shared" ca="1" si="241"/>
        <v/>
      </c>
    </row>
    <row r="354" spans="19:60">
      <c r="S354" s="68">
        <f t="shared" si="242"/>
        <v>7</v>
      </c>
      <c r="T354" s="69">
        <f t="shared" si="242"/>
        <v>2</v>
      </c>
      <c r="U354" s="70">
        <f t="shared" si="233"/>
        <v>3</v>
      </c>
      <c r="V354" s="68">
        <f t="shared" si="234"/>
        <v>4</v>
      </c>
      <c r="W354" s="70">
        <f t="shared" si="234"/>
        <v>7</v>
      </c>
      <c r="X354" s="71">
        <f t="shared" si="234"/>
        <v>0.42857142857142855</v>
      </c>
      <c r="Y354" s="71">
        <f t="shared" si="234"/>
        <v>0.5</v>
      </c>
      <c r="Z354" s="69">
        <f t="shared" si="234"/>
        <v>10000</v>
      </c>
      <c r="AA354" s="69">
        <f t="shared" ca="1" si="234"/>
        <v>10025.240391701296</v>
      </c>
      <c r="AB354" s="69">
        <f t="shared" ca="1" si="235"/>
        <v>25.240391701296176</v>
      </c>
      <c r="AC354" s="69">
        <f t="shared" ca="1" si="236"/>
        <v>94.182003679935534</v>
      </c>
      <c r="AD354" s="73">
        <f t="shared" si="243"/>
        <v>6.2999999999999794</v>
      </c>
      <c r="AE354" s="69">
        <f t="shared" si="244"/>
        <v>0.70000000000000007</v>
      </c>
      <c r="AF354" s="69">
        <f t="shared" si="244"/>
        <v>7.0000000000000009</v>
      </c>
      <c r="AG354" s="78">
        <f t="shared" si="244"/>
        <v>200</v>
      </c>
      <c r="AH354" s="60">
        <f t="shared" si="244"/>
        <v>50</v>
      </c>
      <c r="AI354" s="60">
        <f t="shared" si="244"/>
        <v>350.00000000000006</v>
      </c>
      <c r="AJ354" s="60">
        <f t="shared" si="244"/>
        <v>10350</v>
      </c>
      <c r="AK354" s="60">
        <f t="shared" si="244"/>
        <v>289.75960829870417</v>
      </c>
      <c r="AL354" s="60">
        <f t="shared" si="244"/>
        <v>5.7951921659740835</v>
      </c>
      <c r="AM354" s="60">
        <f t="shared" ca="1" si="244"/>
        <v>-390.9975887136394</v>
      </c>
      <c r="AN354" s="60">
        <f t="shared" ca="1" si="244"/>
        <v>-390.9975887136394</v>
      </c>
      <c r="AO354" s="60">
        <f t="shared" ca="1" si="244"/>
        <v>390.9975887136394</v>
      </c>
      <c r="AP354" s="63">
        <f t="shared" si="220"/>
        <v>35</v>
      </c>
      <c r="AQ354" s="62">
        <f t="shared" si="221"/>
        <v>2.0309828834879529</v>
      </c>
      <c r="AR354" s="62">
        <f t="shared" si="222"/>
        <v>101.54914417439764</v>
      </c>
      <c r="AS354" s="62">
        <f t="shared" si="223"/>
        <v>203.09828834879528</v>
      </c>
      <c r="AT354" s="62">
        <f t="shared" si="224"/>
        <v>-101.54914417439764</v>
      </c>
      <c r="AU354" s="62">
        <f t="shared" si="225"/>
        <v>304.64743252319295</v>
      </c>
      <c r="AV354" s="62">
        <f t="shared" si="226"/>
        <v>-406.19657669759056</v>
      </c>
      <c r="AW354" s="63">
        <f t="shared" si="237"/>
        <v>-101.54914417439761</v>
      </c>
      <c r="AX354" s="61" t="str">
        <f t="shared" ca="1" si="227"/>
        <v/>
      </c>
      <c r="AY354" s="69">
        <f t="shared" ca="1" si="238"/>
        <v>9959.0024112863612</v>
      </c>
      <c r="AZ354" s="51">
        <f t="shared" si="228"/>
        <v>710.84400922078351</v>
      </c>
      <c r="BA354" s="55">
        <f t="shared" ca="1" si="229"/>
        <v>7.0905432832234799E-2</v>
      </c>
      <c r="BB354" s="55">
        <f t="shared" ca="1" si="239"/>
        <v>-4.0232792492353724</v>
      </c>
      <c r="BC354" s="64">
        <f t="shared" ca="1" si="230"/>
        <v>-76.308752473101435</v>
      </c>
      <c r="BE354" s="52" t="str">
        <f t="shared" ca="1" si="231"/>
        <v/>
      </c>
      <c r="BF354" s="52" t="str">
        <f t="shared" ca="1" si="232"/>
        <v/>
      </c>
      <c r="BG354" s="52">
        <f t="shared" ca="1" si="240"/>
        <v>6.2999999999999794</v>
      </c>
      <c r="BH354" s="52" t="str">
        <f t="shared" ca="1" si="241"/>
        <v/>
      </c>
    </row>
    <row r="355" spans="19:60">
      <c r="S355" s="68">
        <f t="shared" si="242"/>
        <v>7</v>
      </c>
      <c r="T355" s="69">
        <f t="shared" si="242"/>
        <v>2</v>
      </c>
      <c r="U355" s="70">
        <f t="shared" si="233"/>
        <v>3</v>
      </c>
      <c r="V355" s="68">
        <f t="shared" si="234"/>
        <v>4</v>
      </c>
      <c r="W355" s="70">
        <f t="shared" si="234"/>
        <v>7</v>
      </c>
      <c r="X355" s="71">
        <f t="shared" si="234"/>
        <v>0.42857142857142855</v>
      </c>
      <c r="Y355" s="71">
        <f t="shared" si="234"/>
        <v>0.5</v>
      </c>
      <c r="Z355" s="69">
        <f t="shared" si="234"/>
        <v>10000</v>
      </c>
      <c r="AA355" s="69">
        <f t="shared" ca="1" si="234"/>
        <v>10025.240391701296</v>
      </c>
      <c r="AB355" s="69">
        <f t="shared" ca="1" si="235"/>
        <v>25.240391701296176</v>
      </c>
      <c r="AC355" s="69">
        <f t="shared" ca="1" si="236"/>
        <v>94.182003679935534</v>
      </c>
      <c r="AD355" s="73">
        <f t="shared" si="243"/>
        <v>6.1999999999999797</v>
      </c>
      <c r="AE355" s="69">
        <f t="shared" si="244"/>
        <v>0.70000000000000007</v>
      </c>
      <c r="AF355" s="69">
        <f t="shared" si="244"/>
        <v>7.0000000000000009</v>
      </c>
      <c r="AG355" s="78">
        <f t="shared" si="244"/>
        <v>200</v>
      </c>
      <c r="AH355" s="60">
        <f t="shared" si="244"/>
        <v>50</v>
      </c>
      <c r="AI355" s="60">
        <f t="shared" si="244"/>
        <v>350.00000000000006</v>
      </c>
      <c r="AJ355" s="60">
        <f t="shared" si="244"/>
        <v>10350</v>
      </c>
      <c r="AK355" s="60">
        <f t="shared" si="244"/>
        <v>289.75960829870417</v>
      </c>
      <c r="AL355" s="60">
        <f t="shared" si="244"/>
        <v>5.7951921659740835</v>
      </c>
      <c r="AM355" s="60">
        <f t="shared" ca="1" si="244"/>
        <v>-390.9975887136394</v>
      </c>
      <c r="AN355" s="60">
        <f t="shared" ca="1" si="244"/>
        <v>-390.9975887136394</v>
      </c>
      <c r="AO355" s="60">
        <f t="shared" ca="1" si="244"/>
        <v>390.9975887136394</v>
      </c>
      <c r="AP355" s="63">
        <f t="shared" si="220"/>
        <v>35</v>
      </c>
      <c r="AQ355" s="62">
        <f t="shared" si="221"/>
        <v>2.0476116396732427</v>
      </c>
      <c r="AR355" s="62">
        <f t="shared" si="222"/>
        <v>102.38058198366214</v>
      </c>
      <c r="AS355" s="62">
        <f t="shared" si="223"/>
        <v>204.76116396732428</v>
      </c>
      <c r="AT355" s="62">
        <f t="shared" si="224"/>
        <v>-102.38058198366214</v>
      </c>
      <c r="AU355" s="62">
        <f t="shared" si="225"/>
        <v>307.14174595098643</v>
      </c>
      <c r="AV355" s="62">
        <f t="shared" si="226"/>
        <v>-409.52232793464856</v>
      </c>
      <c r="AW355" s="63">
        <f t="shared" si="237"/>
        <v>-102.38058198366213</v>
      </c>
      <c r="AX355" s="61" t="str">
        <f t="shared" ca="1" si="227"/>
        <v/>
      </c>
      <c r="AY355" s="69">
        <f t="shared" ca="1" si="238"/>
        <v>9959.0024112863612</v>
      </c>
      <c r="AZ355" s="51">
        <f t="shared" si="228"/>
        <v>716.66407388563493</v>
      </c>
      <c r="BA355" s="55">
        <f t="shared" ca="1" si="229"/>
        <v>7.1485973990097623E-2</v>
      </c>
      <c r="BB355" s="55">
        <f t="shared" ca="1" si="239"/>
        <v>-4.0562200141452065</v>
      </c>
      <c r="BC355" s="64">
        <f t="shared" ca="1" si="230"/>
        <v>-77.14019028236595</v>
      </c>
      <c r="BE355" s="52" t="str">
        <f t="shared" ca="1" si="231"/>
        <v/>
      </c>
      <c r="BF355" s="52" t="str">
        <f t="shared" ca="1" si="232"/>
        <v/>
      </c>
      <c r="BG355" s="52">
        <f t="shared" ca="1" si="240"/>
        <v>6.1999999999999797</v>
      </c>
      <c r="BH355" s="52" t="str">
        <f t="shared" ca="1" si="241"/>
        <v/>
      </c>
    </row>
    <row r="356" spans="19:60">
      <c r="S356" s="68">
        <f t="shared" si="242"/>
        <v>7</v>
      </c>
      <c r="T356" s="69">
        <f t="shared" si="242"/>
        <v>2</v>
      </c>
      <c r="U356" s="70">
        <f t="shared" si="233"/>
        <v>3</v>
      </c>
      <c r="V356" s="68">
        <f t="shared" si="234"/>
        <v>4</v>
      </c>
      <c r="W356" s="70">
        <f t="shared" si="234"/>
        <v>7</v>
      </c>
      <c r="X356" s="71">
        <f t="shared" si="234"/>
        <v>0.42857142857142855</v>
      </c>
      <c r="Y356" s="71">
        <f t="shared" si="234"/>
        <v>0.5</v>
      </c>
      <c r="Z356" s="69">
        <f t="shared" si="234"/>
        <v>10000</v>
      </c>
      <c r="AA356" s="69">
        <f t="shared" ca="1" si="234"/>
        <v>10025.240391701296</v>
      </c>
      <c r="AB356" s="69">
        <f t="shared" ca="1" si="235"/>
        <v>25.240391701296176</v>
      </c>
      <c r="AC356" s="69">
        <f t="shared" ca="1" si="236"/>
        <v>94.182003679935534</v>
      </c>
      <c r="AD356" s="73">
        <f t="shared" si="243"/>
        <v>6.0999999999999801</v>
      </c>
      <c r="AE356" s="69">
        <f t="shared" si="244"/>
        <v>0.70000000000000007</v>
      </c>
      <c r="AF356" s="69">
        <f t="shared" si="244"/>
        <v>7.0000000000000009</v>
      </c>
      <c r="AG356" s="78">
        <f t="shared" si="244"/>
        <v>200</v>
      </c>
      <c r="AH356" s="60">
        <f t="shared" si="244"/>
        <v>50</v>
      </c>
      <c r="AI356" s="60">
        <f t="shared" si="244"/>
        <v>350.00000000000006</v>
      </c>
      <c r="AJ356" s="60">
        <f t="shared" si="244"/>
        <v>10350</v>
      </c>
      <c r="AK356" s="60">
        <f t="shared" si="244"/>
        <v>289.75960829870417</v>
      </c>
      <c r="AL356" s="60">
        <f t="shared" si="244"/>
        <v>5.7951921659740835</v>
      </c>
      <c r="AM356" s="60">
        <f t="shared" ca="1" si="244"/>
        <v>-390.9975887136394</v>
      </c>
      <c r="AN356" s="60">
        <f t="shared" ca="1" si="244"/>
        <v>-390.9975887136394</v>
      </c>
      <c r="AO356" s="60">
        <f t="shared" ca="1" si="244"/>
        <v>390.9975887136394</v>
      </c>
      <c r="AP356" s="63">
        <f t="shared" si="220"/>
        <v>35</v>
      </c>
      <c r="AQ356" s="62">
        <f t="shared" si="221"/>
        <v>2.0647856009793615</v>
      </c>
      <c r="AR356" s="62">
        <f t="shared" si="222"/>
        <v>103.23928004896807</v>
      </c>
      <c r="AS356" s="62">
        <f t="shared" si="223"/>
        <v>206.47856009793614</v>
      </c>
      <c r="AT356" s="62">
        <f t="shared" si="224"/>
        <v>-103.23928004896807</v>
      </c>
      <c r="AU356" s="62">
        <f t="shared" si="225"/>
        <v>309.71784014690422</v>
      </c>
      <c r="AV356" s="62">
        <f t="shared" si="226"/>
        <v>-412.95712019587228</v>
      </c>
      <c r="AW356" s="63">
        <f t="shared" si="237"/>
        <v>-103.23928004896806</v>
      </c>
      <c r="AX356" s="61" t="str">
        <f t="shared" ca="1" si="227"/>
        <v/>
      </c>
      <c r="AY356" s="69">
        <f t="shared" ca="1" si="238"/>
        <v>9959.0024112863612</v>
      </c>
      <c r="AZ356" s="51">
        <f t="shared" si="228"/>
        <v>722.67496034277644</v>
      </c>
      <c r="BA356" s="55">
        <f t="shared" ca="1" si="229"/>
        <v>7.2085549284283804E-2</v>
      </c>
      <c r="BB356" s="55">
        <f t="shared" ca="1" si="239"/>
        <v>-4.0902408041340497</v>
      </c>
      <c r="BC356" s="64">
        <f t="shared" ca="1" si="230"/>
        <v>-77.99888834767188</v>
      </c>
      <c r="BE356" s="52" t="str">
        <f t="shared" ca="1" si="231"/>
        <v/>
      </c>
      <c r="BF356" s="52" t="str">
        <f t="shared" ca="1" si="232"/>
        <v/>
      </c>
      <c r="BG356" s="52">
        <f t="shared" ca="1" si="240"/>
        <v>6.0999999999999801</v>
      </c>
      <c r="BH356" s="52" t="str">
        <f t="shared" ca="1" si="241"/>
        <v/>
      </c>
    </row>
    <row r="357" spans="19:60">
      <c r="S357" s="68">
        <f t="shared" si="242"/>
        <v>7</v>
      </c>
      <c r="T357" s="69">
        <f t="shared" si="242"/>
        <v>2</v>
      </c>
      <c r="U357" s="70">
        <f t="shared" si="233"/>
        <v>3</v>
      </c>
      <c r="V357" s="68">
        <f t="shared" si="234"/>
        <v>4</v>
      </c>
      <c r="W357" s="70">
        <f t="shared" si="234"/>
        <v>7</v>
      </c>
      <c r="X357" s="71">
        <f t="shared" si="234"/>
        <v>0.42857142857142855</v>
      </c>
      <c r="Y357" s="71">
        <f t="shared" si="234"/>
        <v>0.5</v>
      </c>
      <c r="Z357" s="69">
        <f t="shared" si="234"/>
        <v>10000</v>
      </c>
      <c r="AA357" s="69">
        <f t="shared" ca="1" si="234"/>
        <v>10025.240391701296</v>
      </c>
      <c r="AB357" s="69">
        <f t="shared" ca="1" si="235"/>
        <v>25.240391701296176</v>
      </c>
      <c r="AC357" s="69">
        <f t="shared" ca="1" si="236"/>
        <v>94.182003679935534</v>
      </c>
      <c r="AD357" s="73">
        <f t="shared" si="243"/>
        <v>5.9999999999999805</v>
      </c>
      <c r="AE357" s="69">
        <f t="shared" si="244"/>
        <v>0.70000000000000007</v>
      </c>
      <c r="AF357" s="69">
        <f t="shared" si="244"/>
        <v>7.0000000000000009</v>
      </c>
      <c r="AG357" s="78">
        <f t="shared" si="244"/>
        <v>200</v>
      </c>
      <c r="AH357" s="60">
        <f t="shared" si="244"/>
        <v>50</v>
      </c>
      <c r="AI357" s="60">
        <f t="shared" si="244"/>
        <v>350.00000000000006</v>
      </c>
      <c r="AJ357" s="60">
        <f t="shared" si="244"/>
        <v>10350</v>
      </c>
      <c r="AK357" s="60">
        <f t="shared" si="244"/>
        <v>289.75960829870417</v>
      </c>
      <c r="AL357" s="60">
        <f t="shared" si="244"/>
        <v>5.7951921659740835</v>
      </c>
      <c r="AM357" s="60">
        <f t="shared" ca="1" si="244"/>
        <v>-390.9975887136394</v>
      </c>
      <c r="AN357" s="60">
        <f t="shared" ca="1" si="244"/>
        <v>-390.9975887136394</v>
      </c>
      <c r="AO357" s="60">
        <f t="shared" ca="1" si="244"/>
        <v>390.9975887136394</v>
      </c>
      <c r="AP357" s="63">
        <f t="shared" si="220"/>
        <v>35</v>
      </c>
      <c r="AQ357" s="62">
        <f t="shared" si="221"/>
        <v>2.0825320276623511</v>
      </c>
      <c r="AR357" s="62">
        <f t="shared" si="222"/>
        <v>104.12660138311756</v>
      </c>
      <c r="AS357" s="62">
        <f t="shared" si="223"/>
        <v>208.25320276623512</v>
      </c>
      <c r="AT357" s="62">
        <f t="shared" si="224"/>
        <v>-104.12660138311756</v>
      </c>
      <c r="AU357" s="62">
        <f t="shared" si="225"/>
        <v>312.37980414935271</v>
      </c>
      <c r="AV357" s="62">
        <f t="shared" si="226"/>
        <v>-416.50640553247024</v>
      </c>
      <c r="AW357" s="63">
        <f t="shared" si="237"/>
        <v>-104.12660138311753</v>
      </c>
      <c r="AX357" s="61" t="str">
        <f t="shared" ca="1" si="227"/>
        <v/>
      </c>
      <c r="AY357" s="69">
        <f t="shared" ca="1" si="238"/>
        <v>9959.0024112863612</v>
      </c>
      <c r="AZ357" s="51">
        <f t="shared" si="228"/>
        <v>728.88620968182295</v>
      </c>
      <c r="BA357" s="55">
        <f t="shared" ca="1" si="229"/>
        <v>7.2705110421609556E-2</v>
      </c>
      <c r="BB357" s="55">
        <f t="shared" ca="1" si="239"/>
        <v>-4.125395620455854</v>
      </c>
      <c r="BC357" s="64">
        <f t="shared" ca="1" si="230"/>
        <v>-78.886209681821356</v>
      </c>
      <c r="BE357" s="52" t="str">
        <f t="shared" ca="1" si="231"/>
        <v/>
      </c>
      <c r="BF357" s="52" t="str">
        <f t="shared" ca="1" si="232"/>
        <v/>
      </c>
      <c r="BG357" s="52">
        <f t="shared" ca="1" si="240"/>
        <v>5.9999999999999805</v>
      </c>
      <c r="BH357" s="52" t="str">
        <f t="shared" ca="1" si="241"/>
        <v/>
      </c>
    </row>
    <row r="358" spans="19:60">
      <c r="S358" s="68">
        <f t="shared" si="242"/>
        <v>7</v>
      </c>
      <c r="T358" s="69">
        <f t="shared" si="242"/>
        <v>2</v>
      </c>
      <c r="U358" s="70">
        <f t="shared" si="233"/>
        <v>3</v>
      </c>
      <c r="V358" s="68">
        <f t="shared" si="234"/>
        <v>4</v>
      </c>
      <c r="W358" s="70">
        <f t="shared" si="234"/>
        <v>7</v>
      </c>
      <c r="X358" s="71">
        <f t="shared" si="234"/>
        <v>0.42857142857142855</v>
      </c>
      <c r="Y358" s="71">
        <f t="shared" si="234"/>
        <v>0.5</v>
      </c>
      <c r="Z358" s="69">
        <f t="shared" si="234"/>
        <v>10000</v>
      </c>
      <c r="AA358" s="69">
        <f t="shared" ca="1" si="234"/>
        <v>10025.240391701296</v>
      </c>
      <c r="AB358" s="69">
        <f t="shared" ca="1" si="235"/>
        <v>25.240391701296176</v>
      </c>
      <c r="AC358" s="69">
        <f t="shared" ca="1" si="236"/>
        <v>94.182003679935534</v>
      </c>
      <c r="AD358" s="73">
        <f t="shared" si="243"/>
        <v>5.8999999999999808</v>
      </c>
      <c r="AE358" s="69">
        <f t="shared" si="244"/>
        <v>0.70000000000000007</v>
      </c>
      <c r="AF358" s="69">
        <f t="shared" si="244"/>
        <v>7.0000000000000009</v>
      </c>
      <c r="AG358" s="78">
        <f t="shared" si="244"/>
        <v>200</v>
      </c>
      <c r="AH358" s="60">
        <f t="shared" si="244"/>
        <v>50</v>
      </c>
      <c r="AI358" s="60">
        <f t="shared" si="244"/>
        <v>350.00000000000006</v>
      </c>
      <c r="AJ358" s="60">
        <f t="shared" si="244"/>
        <v>10350</v>
      </c>
      <c r="AK358" s="60">
        <f t="shared" si="244"/>
        <v>289.75960829870417</v>
      </c>
      <c r="AL358" s="60">
        <f t="shared" si="244"/>
        <v>5.7951921659740835</v>
      </c>
      <c r="AM358" s="60">
        <f t="shared" ca="1" si="244"/>
        <v>-390.9975887136394</v>
      </c>
      <c r="AN358" s="60">
        <f t="shared" ca="1" si="244"/>
        <v>-390.9975887136394</v>
      </c>
      <c r="AO358" s="60">
        <f t="shared" ca="1" si="244"/>
        <v>390.9975887136394</v>
      </c>
      <c r="AP358" s="63">
        <f t="shared" si="220"/>
        <v>35</v>
      </c>
      <c r="AQ358" s="62">
        <f t="shared" si="221"/>
        <v>2.1008800281312041</v>
      </c>
      <c r="AR358" s="62">
        <f t="shared" si="222"/>
        <v>105.0440014065602</v>
      </c>
      <c r="AS358" s="62">
        <f t="shared" si="223"/>
        <v>210.0880028131204</v>
      </c>
      <c r="AT358" s="62">
        <f t="shared" si="224"/>
        <v>-105.0440014065602</v>
      </c>
      <c r="AU358" s="62">
        <f t="shared" si="225"/>
        <v>315.1320042196806</v>
      </c>
      <c r="AV358" s="62">
        <f t="shared" si="226"/>
        <v>-420.17600562624079</v>
      </c>
      <c r="AW358" s="63">
        <f t="shared" si="237"/>
        <v>-105.0440014065602</v>
      </c>
      <c r="AX358" s="61" t="str">
        <f t="shared" ca="1" si="227"/>
        <v/>
      </c>
      <c r="AY358" s="69">
        <f t="shared" ca="1" si="238"/>
        <v>9959.0024112863612</v>
      </c>
      <c r="AZ358" s="51">
        <f t="shared" si="228"/>
        <v>735.30800984592133</v>
      </c>
      <c r="BA358" s="55">
        <f t="shared" ca="1" si="229"/>
        <v>7.3345673631386971E-2</v>
      </c>
      <c r="BB358" s="55">
        <f t="shared" ca="1" si="239"/>
        <v>-4.1617421254665334</v>
      </c>
      <c r="BC358" s="64">
        <f t="shared" ca="1" si="230"/>
        <v>-79.803609705264023</v>
      </c>
      <c r="BE358" s="52" t="str">
        <f t="shared" ca="1" si="231"/>
        <v/>
      </c>
      <c r="BF358" s="52" t="str">
        <f t="shared" ca="1" si="232"/>
        <v/>
      </c>
      <c r="BG358" s="52">
        <f t="shared" ca="1" si="240"/>
        <v>5.8999999999999808</v>
      </c>
      <c r="BH358" s="52" t="str">
        <f t="shared" ca="1" si="241"/>
        <v/>
      </c>
    </row>
    <row r="359" spans="19:60">
      <c r="S359" s="68">
        <f t="shared" si="242"/>
        <v>7</v>
      </c>
      <c r="T359" s="69">
        <f t="shared" si="242"/>
        <v>2</v>
      </c>
      <c r="U359" s="70">
        <f t="shared" si="233"/>
        <v>3</v>
      </c>
      <c r="V359" s="68">
        <f t="shared" si="234"/>
        <v>4</v>
      </c>
      <c r="W359" s="70">
        <f t="shared" si="234"/>
        <v>7</v>
      </c>
      <c r="X359" s="71">
        <f t="shared" si="234"/>
        <v>0.42857142857142855</v>
      </c>
      <c r="Y359" s="71">
        <f t="shared" si="234"/>
        <v>0.5</v>
      </c>
      <c r="Z359" s="69">
        <f t="shared" si="234"/>
        <v>10000</v>
      </c>
      <c r="AA359" s="69">
        <f t="shared" ca="1" si="234"/>
        <v>10025.240391701296</v>
      </c>
      <c r="AB359" s="69">
        <f t="shared" ca="1" si="235"/>
        <v>25.240391701296176</v>
      </c>
      <c r="AC359" s="69">
        <f t="shared" ca="1" si="236"/>
        <v>94.182003679935534</v>
      </c>
      <c r="AD359" s="73">
        <f t="shared" si="243"/>
        <v>5.7999999999999812</v>
      </c>
      <c r="AE359" s="69">
        <f t="shared" si="244"/>
        <v>0.70000000000000007</v>
      </c>
      <c r="AF359" s="69">
        <f t="shared" si="244"/>
        <v>7.0000000000000009</v>
      </c>
      <c r="AG359" s="78">
        <f t="shared" si="244"/>
        <v>200</v>
      </c>
      <c r="AH359" s="60">
        <f t="shared" si="244"/>
        <v>50</v>
      </c>
      <c r="AI359" s="60">
        <f t="shared" si="244"/>
        <v>350.00000000000006</v>
      </c>
      <c r="AJ359" s="60">
        <f t="shared" si="244"/>
        <v>10350</v>
      </c>
      <c r="AK359" s="60">
        <f t="shared" si="244"/>
        <v>289.75960829870417</v>
      </c>
      <c r="AL359" s="60">
        <f t="shared" si="244"/>
        <v>5.7951921659740835</v>
      </c>
      <c r="AM359" s="60">
        <f t="shared" ca="1" si="244"/>
        <v>-390.9975887136394</v>
      </c>
      <c r="AN359" s="60">
        <f t="shared" ca="1" si="244"/>
        <v>-390.9975887136394</v>
      </c>
      <c r="AO359" s="60">
        <f t="shared" ca="1" si="244"/>
        <v>390.9975887136394</v>
      </c>
      <c r="AP359" s="63">
        <f t="shared" si="220"/>
        <v>35</v>
      </c>
      <c r="AQ359" s="62">
        <f t="shared" si="221"/>
        <v>2.1198607182713971</v>
      </c>
      <c r="AR359" s="62">
        <f t="shared" si="222"/>
        <v>105.99303591356986</v>
      </c>
      <c r="AS359" s="62">
        <f t="shared" si="223"/>
        <v>211.98607182713971</v>
      </c>
      <c r="AT359" s="62">
        <f t="shared" si="224"/>
        <v>-105.99303591356986</v>
      </c>
      <c r="AU359" s="62">
        <f t="shared" si="225"/>
        <v>317.97910774070954</v>
      </c>
      <c r="AV359" s="62">
        <f t="shared" si="226"/>
        <v>-423.97214365427942</v>
      </c>
      <c r="AW359" s="63">
        <f t="shared" si="237"/>
        <v>-105.99303591356988</v>
      </c>
      <c r="AX359" s="61" t="str">
        <f t="shared" ca="1" si="227"/>
        <v/>
      </c>
      <c r="AY359" s="69">
        <f t="shared" ca="1" si="238"/>
        <v>9959.0024112863612</v>
      </c>
      <c r="AZ359" s="51">
        <f t="shared" si="228"/>
        <v>741.95125139498896</v>
      </c>
      <c r="BA359" s="55">
        <f t="shared" ca="1" si="229"/>
        <v>7.4008325227708463E-2</v>
      </c>
      <c r="BB359" s="55">
        <f t="shared" ca="1" si="239"/>
        <v>-4.1993419582362028</v>
      </c>
      <c r="BC359" s="64">
        <f t="shared" ca="1" si="230"/>
        <v>-80.752644212273708</v>
      </c>
      <c r="BE359" s="52" t="str">
        <f t="shared" ca="1" si="231"/>
        <v/>
      </c>
      <c r="BF359" s="52" t="str">
        <f t="shared" ca="1" si="232"/>
        <v/>
      </c>
      <c r="BG359" s="52">
        <f t="shared" ca="1" si="240"/>
        <v>5.7999999999999812</v>
      </c>
      <c r="BH359" s="52" t="str">
        <f t="shared" ca="1" si="241"/>
        <v/>
      </c>
    </row>
    <row r="360" spans="19:60">
      <c r="S360" s="68">
        <f t="shared" si="242"/>
        <v>7</v>
      </c>
      <c r="T360" s="69">
        <f t="shared" si="242"/>
        <v>2</v>
      </c>
      <c r="U360" s="70">
        <f t="shared" si="233"/>
        <v>3</v>
      </c>
      <c r="V360" s="68">
        <f t="shared" si="234"/>
        <v>4</v>
      </c>
      <c r="W360" s="70">
        <f t="shared" si="234"/>
        <v>7</v>
      </c>
      <c r="X360" s="71">
        <f t="shared" si="234"/>
        <v>0.42857142857142855</v>
      </c>
      <c r="Y360" s="71">
        <f t="shared" si="234"/>
        <v>0.5</v>
      </c>
      <c r="Z360" s="69">
        <f t="shared" si="234"/>
        <v>10000</v>
      </c>
      <c r="AA360" s="69">
        <f t="shared" ca="1" si="234"/>
        <v>10025.240391701296</v>
      </c>
      <c r="AB360" s="69">
        <f t="shared" ca="1" si="235"/>
        <v>25.240391701296176</v>
      </c>
      <c r="AC360" s="69">
        <f t="shared" ca="1" si="236"/>
        <v>94.182003679935534</v>
      </c>
      <c r="AD360" s="73">
        <f t="shared" si="243"/>
        <v>5.6999999999999815</v>
      </c>
      <c r="AE360" s="69">
        <f t="shared" si="244"/>
        <v>0.70000000000000007</v>
      </c>
      <c r="AF360" s="69">
        <f t="shared" si="244"/>
        <v>7.0000000000000009</v>
      </c>
      <c r="AG360" s="78">
        <f t="shared" si="244"/>
        <v>200</v>
      </c>
      <c r="AH360" s="60">
        <f t="shared" si="244"/>
        <v>50</v>
      </c>
      <c r="AI360" s="60">
        <f t="shared" si="244"/>
        <v>350.00000000000006</v>
      </c>
      <c r="AJ360" s="60">
        <f t="shared" si="244"/>
        <v>10350</v>
      </c>
      <c r="AK360" s="60">
        <f t="shared" si="244"/>
        <v>289.75960829870417</v>
      </c>
      <c r="AL360" s="60">
        <f t="shared" si="244"/>
        <v>5.7951921659740835</v>
      </c>
      <c r="AM360" s="60">
        <f t="shared" ca="1" si="244"/>
        <v>-390.9975887136394</v>
      </c>
      <c r="AN360" s="60">
        <f t="shared" ca="1" si="244"/>
        <v>-390.9975887136394</v>
      </c>
      <c r="AO360" s="60">
        <f t="shared" ca="1" si="244"/>
        <v>390.9975887136394</v>
      </c>
      <c r="AP360" s="63">
        <f t="shared" si="220"/>
        <v>35</v>
      </c>
      <c r="AQ360" s="62">
        <f t="shared" si="221"/>
        <v>2.1395073975393166</v>
      </c>
      <c r="AR360" s="62">
        <f t="shared" si="222"/>
        <v>106.97536987696583</v>
      </c>
      <c r="AS360" s="62">
        <f t="shared" si="223"/>
        <v>213.95073975393166</v>
      </c>
      <c r="AT360" s="62">
        <f t="shared" si="224"/>
        <v>-106.97536987696583</v>
      </c>
      <c r="AU360" s="62">
        <f t="shared" si="225"/>
        <v>320.92610963089749</v>
      </c>
      <c r="AV360" s="62">
        <f t="shared" si="226"/>
        <v>-427.90147950786331</v>
      </c>
      <c r="AW360" s="63">
        <f t="shared" si="237"/>
        <v>-106.97536987696583</v>
      </c>
      <c r="AX360" s="61" t="str">
        <f t="shared" ca="1" si="227"/>
        <v/>
      </c>
      <c r="AY360" s="69">
        <f t="shared" ca="1" si="238"/>
        <v>9959.0024112863612</v>
      </c>
      <c r="AZ360" s="51">
        <f t="shared" si="228"/>
        <v>748.8275891387608</v>
      </c>
      <c r="BA360" s="55">
        <f t="shared" ca="1" si="229"/>
        <v>7.4694227757234236E-2</v>
      </c>
      <c r="BB360" s="55">
        <f t="shared" ca="1" si="239"/>
        <v>-4.2382610833837537</v>
      </c>
      <c r="BC360" s="64">
        <f t="shared" ca="1" si="230"/>
        <v>-81.734978175669653</v>
      </c>
      <c r="BE360" s="52" t="str">
        <f t="shared" ca="1" si="231"/>
        <v/>
      </c>
      <c r="BF360" s="52" t="str">
        <f t="shared" ca="1" si="232"/>
        <v/>
      </c>
      <c r="BG360" s="52">
        <f t="shared" ca="1" si="240"/>
        <v>5.6999999999999815</v>
      </c>
      <c r="BH360" s="52" t="str">
        <f t="shared" ca="1" si="241"/>
        <v/>
      </c>
    </row>
    <row r="361" spans="19:60">
      <c r="S361" s="68">
        <f t="shared" si="242"/>
        <v>7</v>
      </c>
      <c r="T361" s="69">
        <f t="shared" si="242"/>
        <v>2</v>
      </c>
      <c r="U361" s="70">
        <f t="shared" si="233"/>
        <v>3</v>
      </c>
      <c r="V361" s="68">
        <f t="shared" si="234"/>
        <v>4</v>
      </c>
      <c r="W361" s="70">
        <f t="shared" si="234"/>
        <v>7</v>
      </c>
      <c r="X361" s="71">
        <f t="shared" si="234"/>
        <v>0.42857142857142855</v>
      </c>
      <c r="Y361" s="71">
        <f t="shared" si="234"/>
        <v>0.5</v>
      </c>
      <c r="Z361" s="69">
        <f t="shared" si="234"/>
        <v>10000</v>
      </c>
      <c r="AA361" s="69">
        <f t="shared" ca="1" si="234"/>
        <v>10025.240391701296</v>
      </c>
      <c r="AB361" s="69">
        <f t="shared" ca="1" si="235"/>
        <v>25.240391701296176</v>
      </c>
      <c r="AC361" s="69">
        <f t="shared" ca="1" si="236"/>
        <v>94.182003679935534</v>
      </c>
      <c r="AD361" s="73">
        <f t="shared" si="243"/>
        <v>5.5999999999999819</v>
      </c>
      <c r="AE361" s="69">
        <f t="shared" si="244"/>
        <v>0.70000000000000007</v>
      </c>
      <c r="AF361" s="69">
        <f t="shared" si="244"/>
        <v>7.0000000000000009</v>
      </c>
      <c r="AG361" s="78">
        <f t="shared" si="244"/>
        <v>200</v>
      </c>
      <c r="AH361" s="60">
        <f t="shared" si="244"/>
        <v>50</v>
      </c>
      <c r="AI361" s="60">
        <f t="shared" si="244"/>
        <v>350.00000000000006</v>
      </c>
      <c r="AJ361" s="60">
        <f t="shared" si="244"/>
        <v>10350</v>
      </c>
      <c r="AK361" s="60">
        <f t="shared" si="244"/>
        <v>289.75960829870417</v>
      </c>
      <c r="AL361" s="60">
        <f t="shared" si="244"/>
        <v>5.7951921659740835</v>
      </c>
      <c r="AM361" s="60">
        <f t="shared" ca="1" si="244"/>
        <v>-390.9975887136394</v>
      </c>
      <c r="AN361" s="60">
        <f t="shared" ca="1" si="244"/>
        <v>-390.9975887136394</v>
      </c>
      <c r="AO361" s="60">
        <f t="shared" ca="1" si="244"/>
        <v>390.9975887136394</v>
      </c>
      <c r="AP361" s="63">
        <f t="shared" si="220"/>
        <v>35</v>
      </c>
      <c r="AQ361" s="62">
        <f t="shared" si="221"/>
        <v>2.1598557439239472</v>
      </c>
      <c r="AR361" s="62">
        <f t="shared" si="222"/>
        <v>107.99278719619736</v>
      </c>
      <c r="AS361" s="62">
        <f t="shared" si="223"/>
        <v>215.98557439239471</v>
      </c>
      <c r="AT361" s="62">
        <f t="shared" si="224"/>
        <v>-107.99278719619736</v>
      </c>
      <c r="AU361" s="62">
        <f t="shared" si="225"/>
        <v>323.97836158859207</v>
      </c>
      <c r="AV361" s="62">
        <f t="shared" si="226"/>
        <v>-431.97114878478942</v>
      </c>
      <c r="AW361" s="63">
        <f t="shared" si="237"/>
        <v>-107.99278719619736</v>
      </c>
      <c r="AX361" s="61" t="str">
        <f t="shared" ca="1" si="227"/>
        <v/>
      </c>
      <c r="AY361" s="69">
        <f t="shared" ca="1" si="238"/>
        <v>9959.0024112863612</v>
      </c>
      <c r="AZ361" s="51">
        <f t="shared" si="228"/>
        <v>755.94951037338149</v>
      </c>
      <c r="BA361" s="55">
        <f t="shared" ca="1" si="229"/>
        <v>7.5404626805671629E-2</v>
      </c>
      <c r="BB361" s="55">
        <f t="shared" ca="1" si="239"/>
        <v>-4.2785701772865741</v>
      </c>
      <c r="BC361" s="64">
        <f t="shared" ca="1" si="230"/>
        <v>-82.75239549490118</v>
      </c>
      <c r="BE361" s="52" t="str">
        <f t="shared" ca="1" si="231"/>
        <v/>
      </c>
      <c r="BF361" s="52" t="str">
        <f t="shared" ca="1" si="232"/>
        <v/>
      </c>
      <c r="BG361" s="52">
        <f t="shared" ca="1" si="240"/>
        <v>5.5999999999999819</v>
      </c>
      <c r="BH361" s="52" t="str">
        <f t="shared" ca="1" si="241"/>
        <v/>
      </c>
    </row>
    <row r="362" spans="19:60">
      <c r="S362" s="68">
        <f t="shared" si="242"/>
        <v>7</v>
      </c>
      <c r="T362" s="69">
        <f t="shared" si="242"/>
        <v>2</v>
      </c>
      <c r="U362" s="70">
        <f t="shared" si="233"/>
        <v>3</v>
      </c>
      <c r="V362" s="68">
        <f t="shared" ref="V362:AA377" si="245">V361</f>
        <v>4</v>
      </c>
      <c r="W362" s="70">
        <f t="shared" si="245"/>
        <v>7</v>
      </c>
      <c r="X362" s="71">
        <f t="shared" si="245"/>
        <v>0.42857142857142855</v>
      </c>
      <c r="Y362" s="71">
        <f t="shared" si="245"/>
        <v>0.5</v>
      </c>
      <c r="Z362" s="69">
        <f t="shared" si="245"/>
        <v>10000</v>
      </c>
      <c r="AA362" s="69">
        <f t="shared" ca="1" si="245"/>
        <v>10025.240391701296</v>
      </c>
      <c r="AB362" s="69">
        <f t="shared" ca="1" si="235"/>
        <v>25.240391701296176</v>
      </c>
      <c r="AC362" s="69">
        <f t="shared" ca="1" si="236"/>
        <v>94.182003679935534</v>
      </c>
      <c r="AD362" s="73">
        <f t="shared" si="243"/>
        <v>5.4999999999999822</v>
      </c>
      <c r="AE362" s="69">
        <f t="shared" si="244"/>
        <v>0.70000000000000007</v>
      </c>
      <c r="AF362" s="69">
        <f t="shared" si="244"/>
        <v>7.0000000000000009</v>
      </c>
      <c r="AG362" s="78">
        <f t="shared" si="244"/>
        <v>200</v>
      </c>
      <c r="AH362" s="60">
        <f t="shared" si="244"/>
        <v>50</v>
      </c>
      <c r="AI362" s="60">
        <f t="shared" si="244"/>
        <v>350.00000000000006</v>
      </c>
      <c r="AJ362" s="60">
        <f t="shared" si="244"/>
        <v>10350</v>
      </c>
      <c r="AK362" s="60">
        <f t="shared" si="244"/>
        <v>289.75960829870417</v>
      </c>
      <c r="AL362" s="60">
        <f t="shared" si="244"/>
        <v>5.7951921659740835</v>
      </c>
      <c r="AM362" s="60">
        <f t="shared" ca="1" si="244"/>
        <v>-390.9975887136394</v>
      </c>
      <c r="AN362" s="60">
        <f t="shared" ca="1" si="244"/>
        <v>-390.9975887136394</v>
      </c>
      <c r="AO362" s="60">
        <f t="shared" ca="1" si="244"/>
        <v>390.9975887136394</v>
      </c>
      <c r="AP362" s="63">
        <f t="shared" si="220"/>
        <v>35</v>
      </c>
      <c r="AQ362" s="62">
        <f t="shared" si="221"/>
        <v>2.1809440301771099</v>
      </c>
      <c r="AR362" s="62">
        <f t="shared" si="222"/>
        <v>109.04720150885549</v>
      </c>
      <c r="AS362" s="62">
        <f t="shared" si="223"/>
        <v>218.09440301771099</v>
      </c>
      <c r="AT362" s="62">
        <f t="shared" si="224"/>
        <v>-109.04720150885549</v>
      </c>
      <c r="AU362" s="62">
        <f t="shared" si="225"/>
        <v>327.14160452656648</v>
      </c>
      <c r="AV362" s="62">
        <f t="shared" si="226"/>
        <v>-436.18880603542198</v>
      </c>
      <c r="AW362" s="63">
        <f t="shared" si="237"/>
        <v>-109.04720150885549</v>
      </c>
      <c r="AX362" s="61" t="str">
        <f t="shared" ca="1" si="227"/>
        <v/>
      </c>
      <c r="AY362" s="69">
        <f t="shared" ca="1" si="238"/>
        <v>9959.0024112863612</v>
      </c>
      <c r="AZ362" s="51">
        <f t="shared" si="228"/>
        <v>763.3304105619884</v>
      </c>
      <c r="BA362" s="55">
        <f t="shared" ca="1" si="229"/>
        <v>7.6140858546779475E-2</v>
      </c>
      <c r="BB362" s="55">
        <f t="shared" ca="1" si="239"/>
        <v>-4.3203450564222257</v>
      </c>
      <c r="BC362" s="64">
        <f t="shared" ca="1" si="230"/>
        <v>-83.806809807559318</v>
      </c>
      <c r="BE362" s="52" t="str">
        <f t="shared" ca="1" si="231"/>
        <v/>
      </c>
      <c r="BF362" s="52" t="str">
        <f t="shared" ca="1" si="232"/>
        <v/>
      </c>
      <c r="BG362" s="52">
        <f t="shared" ca="1" si="240"/>
        <v>5.4999999999999822</v>
      </c>
      <c r="BH362" s="52" t="str">
        <f t="shared" ca="1" si="241"/>
        <v/>
      </c>
    </row>
    <row r="363" spans="19:60">
      <c r="S363" s="68">
        <f t="shared" ref="S363:T378" si="246">S362</f>
        <v>7</v>
      </c>
      <c r="T363" s="69">
        <f t="shared" si="246"/>
        <v>2</v>
      </c>
      <c r="U363" s="70">
        <f t="shared" si="233"/>
        <v>3</v>
      </c>
      <c r="V363" s="68">
        <f t="shared" si="245"/>
        <v>4</v>
      </c>
      <c r="W363" s="70">
        <f t="shared" si="245"/>
        <v>7</v>
      </c>
      <c r="X363" s="71">
        <f t="shared" si="245"/>
        <v>0.42857142857142855</v>
      </c>
      <c r="Y363" s="71">
        <f t="shared" si="245"/>
        <v>0.5</v>
      </c>
      <c r="Z363" s="69">
        <f t="shared" si="245"/>
        <v>10000</v>
      </c>
      <c r="AA363" s="69">
        <f t="shared" ca="1" si="245"/>
        <v>10025.240391701296</v>
      </c>
      <c r="AB363" s="69">
        <f t="shared" ca="1" si="235"/>
        <v>25.240391701296176</v>
      </c>
      <c r="AC363" s="69">
        <f t="shared" ca="1" si="236"/>
        <v>94.182003679935534</v>
      </c>
      <c r="AD363" s="73">
        <f t="shared" si="243"/>
        <v>5.3999999999999826</v>
      </c>
      <c r="AE363" s="69">
        <f t="shared" ref="AE363:AO378" si="247">AE362</f>
        <v>0.70000000000000007</v>
      </c>
      <c r="AF363" s="69">
        <f t="shared" si="247"/>
        <v>7.0000000000000009</v>
      </c>
      <c r="AG363" s="78">
        <f t="shared" si="247"/>
        <v>200</v>
      </c>
      <c r="AH363" s="60">
        <f t="shared" si="247"/>
        <v>50</v>
      </c>
      <c r="AI363" s="60">
        <f t="shared" si="247"/>
        <v>350.00000000000006</v>
      </c>
      <c r="AJ363" s="60">
        <f t="shared" si="247"/>
        <v>10350</v>
      </c>
      <c r="AK363" s="60">
        <f t="shared" si="247"/>
        <v>289.75960829870417</v>
      </c>
      <c r="AL363" s="60">
        <f t="shared" si="247"/>
        <v>5.7951921659740835</v>
      </c>
      <c r="AM363" s="60">
        <f t="shared" ca="1" si="247"/>
        <v>-390.9975887136394</v>
      </c>
      <c r="AN363" s="60">
        <f t="shared" ca="1" si="247"/>
        <v>-390.9975887136394</v>
      </c>
      <c r="AO363" s="60">
        <f t="shared" ca="1" si="247"/>
        <v>390.9975887136394</v>
      </c>
      <c r="AP363" s="63">
        <f t="shared" si="220"/>
        <v>35</v>
      </c>
      <c r="AQ363" s="62">
        <f t="shared" si="221"/>
        <v>2.2028133640692786</v>
      </c>
      <c r="AR363" s="62">
        <f t="shared" si="222"/>
        <v>110.14066820346393</v>
      </c>
      <c r="AS363" s="62">
        <f t="shared" si="223"/>
        <v>220.28133640692786</v>
      </c>
      <c r="AT363" s="62">
        <f t="shared" si="224"/>
        <v>-110.14066820346393</v>
      </c>
      <c r="AU363" s="62">
        <f t="shared" si="225"/>
        <v>330.42200461039181</v>
      </c>
      <c r="AV363" s="62">
        <f t="shared" si="226"/>
        <v>-440.56267281385573</v>
      </c>
      <c r="AW363" s="63">
        <f t="shared" si="237"/>
        <v>-110.14066820346392</v>
      </c>
      <c r="AX363" s="61" t="str">
        <f t="shared" ca="1" si="227"/>
        <v/>
      </c>
      <c r="AY363" s="69">
        <f t="shared" ca="1" si="238"/>
        <v>9959.0024112863612</v>
      </c>
      <c r="AZ363" s="51">
        <f t="shared" si="228"/>
        <v>770.98467742424748</v>
      </c>
      <c r="BA363" s="55">
        <f t="shared" ca="1" si="229"/>
        <v>7.6904358130150577E-2</v>
      </c>
      <c r="BB363" s="55">
        <f t="shared" ca="1" si="239"/>
        <v>-4.3636671533036404</v>
      </c>
      <c r="BC363" s="64">
        <f t="shared" ca="1" si="230"/>
        <v>-84.900276502167742</v>
      </c>
      <c r="BE363" s="52" t="str">
        <f t="shared" ca="1" si="231"/>
        <v/>
      </c>
      <c r="BF363" s="52" t="str">
        <f t="shared" ca="1" si="232"/>
        <v/>
      </c>
      <c r="BG363" s="52">
        <f t="shared" ca="1" si="240"/>
        <v>5.3999999999999826</v>
      </c>
      <c r="BH363" s="52" t="str">
        <f t="shared" ca="1" si="241"/>
        <v/>
      </c>
    </row>
    <row r="364" spans="19:60">
      <c r="S364" s="68">
        <f t="shared" si="246"/>
        <v>7</v>
      </c>
      <c r="T364" s="69">
        <f t="shared" si="246"/>
        <v>2</v>
      </c>
      <c r="U364" s="70">
        <f t="shared" si="233"/>
        <v>3</v>
      </c>
      <c r="V364" s="68">
        <f t="shared" si="245"/>
        <v>4</v>
      </c>
      <c r="W364" s="70">
        <f t="shared" si="245"/>
        <v>7</v>
      </c>
      <c r="X364" s="71">
        <f t="shared" si="245"/>
        <v>0.42857142857142855</v>
      </c>
      <c r="Y364" s="71">
        <f t="shared" si="245"/>
        <v>0.5</v>
      </c>
      <c r="Z364" s="69">
        <f t="shared" si="245"/>
        <v>10000</v>
      </c>
      <c r="AA364" s="69">
        <f t="shared" ca="1" si="245"/>
        <v>10025.240391701296</v>
      </c>
      <c r="AB364" s="69">
        <f t="shared" ca="1" si="235"/>
        <v>25.240391701296176</v>
      </c>
      <c r="AC364" s="69">
        <f t="shared" ca="1" si="236"/>
        <v>94.182003679935534</v>
      </c>
      <c r="AD364" s="73">
        <f t="shared" si="243"/>
        <v>5.2999999999999829</v>
      </c>
      <c r="AE364" s="69">
        <f t="shared" si="247"/>
        <v>0.70000000000000007</v>
      </c>
      <c r="AF364" s="69">
        <f t="shared" si="247"/>
        <v>7.0000000000000009</v>
      </c>
      <c r="AG364" s="78">
        <f t="shared" si="247"/>
        <v>200</v>
      </c>
      <c r="AH364" s="60">
        <f t="shared" si="247"/>
        <v>50</v>
      </c>
      <c r="AI364" s="60">
        <f t="shared" si="247"/>
        <v>350.00000000000006</v>
      </c>
      <c r="AJ364" s="60">
        <f t="shared" si="247"/>
        <v>10350</v>
      </c>
      <c r="AK364" s="60">
        <f t="shared" si="247"/>
        <v>289.75960829870417</v>
      </c>
      <c r="AL364" s="60">
        <f t="shared" si="247"/>
        <v>5.7951921659740835</v>
      </c>
      <c r="AM364" s="60">
        <f t="shared" ca="1" si="247"/>
        <v>-390.9975887136394</v>
      </c>
      <c r="AN364" s="60">
        <f t="shared" ca="1" si="247"/>
        <v>-390.9975887136394</v>
      </c>
      <c r="AO364" s="60">
        <f t="shared" ca="1" si="247"/>
        <v>390.9975887136394</v>
      </c>
      <c r="AP364" s="63">
        <f t="shared" si="220"/>
        <v>35</v>
      </c>
      <c r="AQ364" s="62">
        <f t="shared" si="221"/>
        <v>2.2255079558441704</v>
      </c>
      <c r="AR364" s="62">
        <f t="shared" si="222"/>
        <v>111.27539779220852</v>
      </c>
      <c r="AS364" s="62">
        <f t="shared" si="223"/>
        <v>222.55079558441705</v>
      </c>
      <c r="AT364" s="62">
        <f t="shared" si="224"/>
        <v>-111.27539779220852</v>
      </c>
      <c r="AU364" s="62">
        <f t="shared" si="225"/>
        <v>333.82619337662555</v>
      </c>
      <c r="AV364" s="62">
        <f t="shared" si="226"/>
        <v>-445.10159116883409</v>
      </c>
      <c r="AW364" s="63">
        <f t="shared" si="237"/>
        <v>-111.27539779220854</v>
      </c>
      <c r="AX364" s="61" t="str">
        <f t="shared" ca="1" si="227"/>
        <v/>
      </c>
      <c r="AY364" s="69">
        <f t="shared" ca="1" si="238"/>
        <v>9959.0024112863612</v>
      </c>
      <c r="AZ364" s="51">
        <f t="shared" si="228"/>
        <v>778.92778454545964</v>
      </c>
      <c r="BA364" s="55">
        <f t="shared" ca="1" si="229"/>
        <v>7.7696669018554543E-2</v>
      </c>
      <c r="BB364" s="55">
        <f t="shared" ca="1" si="239"/>
        <v>-4.4086240462937898</v>
      </c>
      <c r="BC364" s="64">
        <f t="shared" ca="1" si="230"/>
        <v>-86.035006090912361</v>
      </c>
      <c r="BE364" s="52" t="str">
        <f t="shared" ca="1" si="231"/>
        <v/>
      </c>
      <c r="BF364" s="52" t="str">
        <f t="shared" ca="1" si="232"/>
        <v/>
      </c>
      <c r="BG364" s="52">
        <f t="shared" ca="1" si="240"/>
        <v>5.2999999999999829</v>
      </c>
      <c r="BH364" s="52" t="str">
        <f t="shared" ca="1" si="241"/>
        <v/>
      </c>
    </row>
    <row r="365" spans="19:60">
      <c r="S365" s="68">
        <f t="shared" si="246"/>
        <v>7</v>
      </c>
      <c r="T365" s="69">
        <f t="shared" si="246"/>
        <v>2</v>
      </c>
      <c r="U365" s="70">
        <f t="shared" si="233"/>
        <v>3</v>
      </c>
      <c r="V365" s="68">
        <f t="shared" si="245"/>
        <v>4</v>
      </c>
      <c r="W365" s="70">
        <f t="shared" si="245"/>
        <v>7</v>
      </c>
      <c r="X365" s="71">
        <f t="shared" si="245"/>
        <v>0.42857142857142855</v>
      </c>
      <c r="Y365" s="71">
        <f t="shared" si="245"/>
        <v>0.5</v>
      </c>
      <c r="Z365" s="69">
        <f t="shared" si="245"/>
        <v>10000</v>
      </c>
      <c r="AA365" s="69">
        <f t="shared" ca="1" si="245"/>
        <v>10025.240391701296</v>
      </c>
      <c r="AB365" s="69">
        <f t="shared" ca="1" si="235"/>
        <v>25.240391701296176</v>
      </c>
      <c r="AC365" s="69">
        <f t="shared" ca="1" si="236"/>
        <v>94.182003679935534</v>
      </c>
      <c r="AD365" s="73">
        <f t="shared" si="243"/>
        <v>5.1999999999999833</v>
      </c>
      <c r="AE365" s="69">
        <f t="shared" si="247"/>
        <v>0.70000000000000007</v>
      </c>
      <c r="AF365" s="69">
        <f t="shared" si="247"/>
        <v>7.0000000000000009</v>
      </c>
      <c r="AG365" s="78">
        <f t="shared" si="247"/>
        <v>200</v>
      </c>
      <c r="AH365" s="60">
        <f t="shared" si="247"/>
        <v>50</v>
      </c>
      <c r="AI365" s="60">
        <f t="shared" si="247"/>
        <v>350.00000000000006</v>
      </c>
      <c r="AJ365" s="60">
        <f t="shared" si="247"/>
        <v>10350</v>
      </c>
      <c r="AK365" s="60">
        <f t="shared" si="247"/>
        <v>289.75960829870417</v>
      </c>
      <c r="AL365" s="60">
        <f t="shared" si="247"/>
        <v>5.7951921659740835</v>
      </c>
      <c r="AM365" s="60">
        <f t="shared" ca="1" si="247"/>
        <v>-390.9975887136394</v>
      </c>
      <c r="AN365" s="60">
        <f t="shared" ca="1" si="247"/>
        <v>-390.9975887136394</v>
      </c>
      <c r="AO365" s="60">
        <f t="shared" ca="1" si="247"/>
        <v>390.9975887136394</v>
      </c>
      <c r="AP365" s="63">
        <f t="shared" si="220"/>
        <v>35</v>
      </c>
      <c r="AQ365" s="62">
        <f t="shared" si="221"/>
        <v>2.2490754165334819</v>
      </c>
      <c r="AR365" s="62">
        <f t="shared" si="222"/>
        <v>112.45377082667409</v>
      </c>
      <c r="AS365" s="62">
        <f t="shared" si="223"/>
        <v>224.90754165334818</v>
      </c>
      <c r="AT365" s="62">
        <f t="shared" si="224"/>
        <v>-112.45377082667409</v>
      </c>
      <c r="AU365" s="62">
        <f t="shared" si="225"/>
        <v>337.36131248002226</v>
      </c>
      <c r="AV365" s="62">
        <f t="shared" si="226"/>
        <v>-449.81508330669635</v>
      </c>
      <c r="AW365" s="63">
        <f t="shared" si="237"/>
        <v>-112.45377082667409</v>
      </c>
      <c r="AX365" s="61" t="str">
        <f t="shared" ca="1" si="227"/>
        <v/>
      </c>
      <c r="AY365" s="69">
        <f t="shared" ca="1" si="238"/>
        <v>9959.0024112863612</v>
      </c>
      <c r="AZ365" s="51">
        <f t="shared" si="228"/>
        <v>787.17639578671856</v>
      </c>
      <c r="BA365" s="55">
        <f t="shared" ca="1" si="229"/>
        <v>7.8519453402666362E-2</v>
      </c>
      <c r="BB365" s="55">
        <f t="shared" ca="1" si="239"/>
        <v>-4.4553100505527903</v>
      </c>
      <c r="BC365" s="64">
        <f t="shared" ca="1" si="230"/>
        <v>-87.213379125377912</v>
      </c>
      <c r="BE365" s="52" t="str">
        <f t="shared" ca="1" si="231"/>
        <v/>
      </c>
      <c r="BF365" s="52" t="str">
        <f t="shared" ca="1" si="232"/>
        <v/>
      </c>
      <c r="BG365" s="52">
        <f t="shared" ca="1" si="240"/>
        <v>5.1999999999999833</v>
      </c>
      <c r="BH365" s="52" t="str">
        <f t="shared" ca="1" si="241"/>
        <v/>
      </c>
    </row>
    <row r="366" spans="19:60">
      <c r="S366" s="68">
        <f t="shared" si="246"/>
        <v>7</v>
      </c>
      <c r="T366" s="69">
        <f t="shared" si="246"/>
        <v>2</v>
      </c>
      <c r="U366" s="70">
        <f t="shared" si="233"/>
        <v>3</v>
      </c>
      <c r="V366" s="68">
        <f t="shared" si="245"/>
        <v>4</v>
      </c>
      <c r="W366" s="70">
        <f t="shared" si="245"/>
        <v>7</v>
      </c>
      <c r="X366" s="71">
        <f t="shared" si="245"/>
        <v>0.42857142857142855</v>
      </c>
      <c r="Y366" s="71">
        <f t="shared" si="245"/>
        <v>0.5</v>
      </c>
      <c r="Z366" s="69">
        <f t="shared" si="245"/>
        <v>10000</v>
      </c>
      <c r="AA366" s="69">
        <f t="shared" ca="1" si="245"/>
        <v>10025.240391701296</v>
      </c>
      <c r="AB366" s="69">
        <f t="shared" ca="1" si="235"/>
        <v>25.240391701296176</v>
      </c>
      <c r="AC366" s="69">
        <f t="shared" ca="1" si="236"/>
        <v>94.182003679935534</v>
      </c>
      <c r="AD366" s="73">
        <f t="shared" si="243"/>
        <v>5.0999999999999837</v>
      </c>
      <c r="AE366" s="69">
        <f t="shared" si="247"/>
        <v>0.70000000000000007</v>
      </c>
      <c r="AF366" s="69">
        <f t="shared" si="247"/>
        <v>7.0000000000000009</v>
      </c>
      <c r="AG366" s="78">
        <f t="shared" si="247"/>
        <v>200</v>
      </c>
      <c r="AH366" s="60">
        <f t="shared" si="247"/>
        <v>50</v>
      </c>
      <c r="AI366" s="60">
        <f t="shared" si="247"/>
        <v>350.00000000000006</v>
      </c>
      <c r="AJ366" s="60">
        <f t="shared" si="247"/>
        <v>10350</v>
      </c>
      <c r="AK366" s="60">
        <f t="shared" si="247"/>
        <v>289.75960829870417</v>
      </c>
      <c r="AL366" s="60">
        <f t="shared" si="247"/>
        <v>5.7951921659740835</v>
      </c>
      <c r="AM366" s="60">
        <f t="shared" ca="1" si="247"/>
        <v>-390.9975887136394</v>
      </c>
      <c r="AN366" s="60">
        <f t="shared" ca="1" si="247"/>
        <v>-390.9975887136394</v>
      </c>
      <c r="AO366" s="60">
        <f t="shared" ca="1" si="247"/>
        <v>390.9975887136394</v>
      </c>
      <c r="AP366" s="63">
        <f t="shared" si="220"/>
        <v>35</v>
      </c>
      <c r="AQ366" s="62">
        <f t="shared" si="221"/>
        <v>2.2735670913674717</v>
      </c>
      <c r="AR366" s="62">
        <f t="shared" si="222"/>
        <v>113.67835456837358</v>
      </c>
      <c r="AS366" s="62">
        <f t="shared" si="223"/>
        <v>227.35670913674716</v>
      </c>
      <c r="AT366" s="62">
        <f t="shared" si="224"/>
        <v>-113.67835456837358</v>
      </c>
      <c r="AU366" s="62">
        <f t="shared" si="225"/>
        <v>341.03506370512071</v>
      </c>
      <c r="AV366" s="62">
        <f t="shared" si="226"/>
        <v>-454.71341827349431</v>
      </c>
      <c r="AW366" s="63">
        <f t="shared" si="237"/>
        <v>-113.67835456837361</v>
      </c>
      <c r="AX366" s="61" t="str">
        <f t="shared" ca="1" si="227"/>
        <v/>
      </c>
      <c r="AY366" s="69">
        <f t="shared" ca="1" si="238"/>
        <v>9959.0024112863612</v>
      </c>
      <c r="AZ366" s="51">
        <f t="shared" si="228"/>
        <v>795.74848197861502</v>
      </c>
      <c r="BA366" s="55">
        <f t="shared" ca="1" si="229"/>
        <v>7.937450384105707E-2</v>
      </c>
      <c r="BB366" s="55">
        <f t="shared" ca="1" si="239"/>
        <v>-4.5038268785082227</v>
      </c>
      <c r="BC366" s="64">
        <f t="shared" ca="1" si="230"/>
        <v>-88.437962867077431</v>
      </c>
      <c r="BE366" s="52" t="str">
        <f t="shared" ca="1" si="231"/>
        <v/>
      </c>
      <c r="BF366" s="52" t="str">
        <f t="shared" ca="1" si="232"/>
        <v/>
      </c>
      <c r="BG366" s="52">
        <f t="shared" ca="1" si="240"/>
        <v>5.0999999999999837</v>
      </c>
      <c r="BH366" s="52" t="str">
        <f t="shared" ca="1" si="241"/>
        <v/>
      </c>
    </row>
    <row r="367" spans="19:60">
      <c r="S367" s="68">
        <f t="shared" si="246"/>
        <v>7</v>
      </c>
      <c r="T367" s="69">
        <f t="shared" si="246"/>
        <v>2</v>
      </c>
      <c r="U367" s="70">
        <f t="shared" si="233"/>
        <v>3</v>
      </c>
      <c r="V367" s="68">
        <f t="shared" si="245"/>
        <v>4</v>
      </c>
      <c r="W367" s="70">
        <f t="shared" si="245"/>
        <v>7</v>
      </c>
      <c r="X367" s="71">
        <f t="shared" si="245"/>
        <v>0.42857142857142855</v>
      </c>
      <c r="Y367" s="71">
        <f t="shared" si="245"/>
        <v>0.5</v>
      </c>
      <c r="Z367" s="69">
        <f t="shared" si="245"/>
        <v>10000</v>
      </c>
      <c r="AA367" s="69">
        <f t="shared" ca="1" si="245"/>
        <v>10025.240391701296</v>
      </c>
      <c r="AB367" s="69">
        <f t="shared" ca="1" si="235"/>
        <v>25.240391701296176</v>
      </c>
      <c r="AC367" s="69">
        <f t="shared" ca="1" si="236"/>
        <v>94.182003679935534</v>
      </c>
      <c r="AD367" s="73">
        <f t="shared" si="243"/>
        <v>4.999999999999984</v>
      </c>
      <c r="AE367" s="69">
        <f t="shared" si="247"/>
        <v>0.70000000000000007</v>
      </c>
      <c r="AF367" s="69">
        <f t="shared" si="247"/>
        <v>7.0000000000000009</v>
      </c>
      <c r="AG367" s="78">
        <f t="shared" si="247"/>
        <v>200</v>
      </c>
      <c r="AH367" s="60">
        <f t="shared" si="247"/>
        <v>50</v>
      </c>
      <c r="AI367" s="60">
        <f t="shared" si="247"/>
        <v>350.00000000000006</v>
      </c>
      <c r="AJ367" s="60">
        <f t="shared" si="247"/>
        <v>10350</v>
      </c>
      <c r="AK367" s="60">
        <f t="shared" si="247"/>
        <v>289.75960829870417</v>
      </c>
      <c r="AL367" s="60">
        <f t="shared" si="247"/>
        <v>5.7951921659740835</v>
      </c>
      <c r="AM367" s="60">
        <f t="shared" ca="1" si="247"/>
        <v>-390.9975887136394</v>
      </c>
      <c r="AN367" s="60">
        <f t="shared" ca="1" si="247"/>
        <v>-390.9975887136394</v>
      </c>
      <c r="AO367" s="60">
        <f t="shared" ca="1" si="247"/>
        <v>390.9975887136394</v>
      </c>
      <c r="AP367" s="63">
        <f t="shared" si="220"/>
        <v>35</v>
      </c>
      <c r="AQ367" s="62">
        <f t="shared" si="221"/>
        <v>2.2990384331948208</v>
      </c>
      <c r="AR367" s="62">
        <f t="shared" si="222"/>
        <v>114.95192165974105</v>
      </c>
      <c r="AS367" s="62">
        <f t="shared" si="223"/>
        <v>229.90384331948209</v>
      </c>
      <c r="AT367" s="62">
        <f t="shared" si="224"/>
        <v>-114.95192165974105</v>
      </c>
      <c r="AU367" s="62">
        <f t="shared" si="225"/>
        <v>344.85576497922312</v>
      </c>
      <c r="AV367" s="62">
        <f t="shared" si="226"/>
        <v>-459.80768663896419</v>
      </c>
      <c r="AW367" s="63">
        <f t="shared" si="237"/>
        <v>-114.95192165974106</v>
      </c>
      <c r="AX367" s="61" t="str">
        <f t="shared" ca="1" si="227"/>
        <v/>
      </c>
      <c r="AY367" s="69">
        <f t="shared" ca="1" si="238"/>
        <v>9959.0024112863612</v>
      </c>
      <c r="AZ367" s="51">
        <f t="shared" si="228"/>
        <v>804.66345161818731</v>
      </c>
      <c r="BA367" s="55">
        <f t="shared" ca="1" si="229"/>
        <v>8.0263756296983402E-2</v>
      </c>
      <c r="BB367" s="55">
        <f t="shared" ca="1" si="239"/>
        <v>-4.5542843795818708</v>
      </c>
      <c r="BC367" s="64">
        <f t="shared" ca="1" si="230"/>
        <v>-89.711529958444885</v>
      </c>
      <c r="BE367" s="52" t="str">
        <f t="shared" ca="1" si="231"/>
        <v/>
      </c>
      <c r="BF367" s="52" t="str">
        <f t="shared" ca="1" si="232"/>
        <v/>
      </c>
      <c r="BG367" s="52">
        <f t="shared" ca="1" si="240"/>
        <v>4.999999999999984</v>
      </c>
      <c r="BH367" s="52" t="str">
        <f t="shared" ca="1" si="241"/>
        <v/>
      </c>
    </row>
    <row r="368" spans="19:60">
      <c r="S368" s="68">
        <f t="shared" si="246"/>
        <v>7</v>
      </c>
      <c r="T368" s="69">
        <f t="shared" si="246"/>
        <v>2</v>
      </c>
      <c r="U368" s="70">
        <f t="shared" si="233"/>
        <v>3</v>
      </c>
      <c r="V368" s="68">
        <f t="shared" si="245"/>
        <v>4</v>
      </c>
      <c r="W368" s="70">
        <f t="shared" si="245"/>
        <v>7</v>
      </c>
      <c r="X368" s="71">
        <f t="shared" si="245"/>
        <v>0.42857142857142855</v>
      </c>
      <c r="Y368" s="71">
        <f t="shared" si="245"/>
        <v>0.5</v>
      </c>
      <c r="Z368" s="69">
        <f t="shared" si="245"/>
        <v>10000</v>
      </c>
      <c r="AA368" s="69">
        <f t="shared" ca="1" si="245"/>
        <v>10025.240391701296</v>
      </c>
      <c r="AB368" s="69">
        <f t="shared" ca="1" si="235"/>
        <v>25.240391701296176</v>
      </c>
      <c r="AC368" s="69">
        <f t="shared" ca="1" si="236"/>
        <v>94.182003679935534</v>
      </c>
      <c r="AD368" s="73">
        <f t="shared" si="243"/>
        <v>4.8999999999999844</v>
      </c>
      <c r="AE368" s="69">
        <f t="shared" si="247"/>
        <v>0.70000000000000007</v>
      </c>
      <c r="AF368" s="69">
        <f t="shared" si="247"/>
        <v>7.0000000000000009</v>
      </c>
      <c r="AG368" s="78">
        <f t="shared" si="247"/>
        <v>200</v>
      </c>
      <c r="AH368" s="60">
        <f t="shared" si="247"/>
        <v>50</v>
      </c>
      <c r="AI368" s="60">
        <f t="shared" si="247"/>
        <v>350.00000000000006</v>
      </c>
      <c r="AJ368" s="60">
        <f t="shared" si="247"/>
        <v>10350</v>
      </c>
      <c r="AK368" s="60">
        <f t="shared" si="247"/>
        <v>289.75960829870417</v>
      </c>
      <c r="AL368" s="60">
        <f t="shared" si="247"/>
        <v>5.7951921659740835</v>
      </c>
      <c r="AM368" s="60">
        <f t="shared" ca="1" si="247"/>
        <v>-390.9975887136394</v>
      </c>
      <c r="AN368" s="60">
        <f t="shared" ca="1" si="247"/>
        <v>-390.9975887136394</v>
      </c>
      <c r="AO368" s="60">
        <f t="shared" ca="1" si="247"/>
        <v>390.9975887136394</v>
      </c>
      <c r="AP368" s="63">
        <f t="shared" si="220"/>
        <v>35</v>
      </c>
      <c r="AQ368" s="62">
        <f t="shared" si="221"/>
        <v>2.3255494216273682</v>
      </c>
      <c r="AR368" s="62">
        <f t="shared" si="222"/>
        <v>116.27747108136842</v>
      </c>
      <c r="AS368" s="62">
        <f t="shared" si="223"/>
        <v>232.55494216273684</v>
      </c>
      <c r="AT368" s="62">
        <f t="shared" si="224"/>
        <v>-116.27747108136842</v>
      </c>
      <c r="AU368" s="62">
        <f t="shared" si="225"/>
        <v>348.83241324410528</v>
      </c>
      <c r="AV368" s="62">
        <f t="shared" si="226"/>
        <v>-465.10988432547367</v>
      </c>
      <c r="AW368" s="63">
        <f t="shared" si="237"/>
        <v>-116.27747108136839</v>
      </c>
      <c r="AX368" s="61" t="str">
        <f t="shared" ca="1" si="227"/>
        <v/>
      </c>
      <c r="AY368" s="69">
        <f t="shared" ca="1" si="238"/>
        <v>9959.0024112863612</v>
      </c>
      <c r="AZ368" s="51">
        <f t="shared" si="228"/>
        <v>813.94229756957895</v>
      </c>
      <c r="BA368" s="55">
        <f t="shared" ca="1" si="229"/>
        <v>8.1189304771518991E-2</v>
      </c>
      <c r="BB368" s="55">
        <f t="shared" ca="1" si="239"/>
        <v>-4.6068013704952593</v>
      </c>
      <c r="BC368" s="64">
        <f t="shared" ca="1" si="230"/>
        <v>-91.037079380072214</v>
      </c>
      <c r="BE368" s="52" t="str">
        <f t="shared" ca="1" si="231"/>
        <v/>
      </c>
      <c r="BF368" s="52" t="str">
        <f t="shared" ca="1" si="232"/>
        <v/>
      </c>
      <c r="BG368" s="52">
        <f t="shared" ca="1" si="240"/>
        <v>4.8999999999999844</v>
      </c>
      <c r="BH368" s="52" t="str">
        <f t="shared" ca="1" si="241"/>
        <v/>
      </c>
    </row>
    <row r="369" spans="19:60">
      <c r="S369" s="68">
        <f t="shared" si="246"/>
        <v>7</v>
      </c>
      <c r="T369" s="69">
        <f t="shared" si="246"/>
        <v>2</v>
      </c>
      <c r="U369" s="70">
        <f t="shared" si="233"/>
        <v>3</v>
      </c>
      <c r="V369" s="68">
        <f t="shared" si="245"/>
        <v>4</v>
      </c>
      <c r="W369" s="70">
        <f t="shared" si="245"/>
        <v>7</v>
      </c>
      <c r="X369" s="71">
        <f t="shared" si="245"/>
        <v>0.42857142857142855</v>
      </c>
      <c r="Y369" s="71">
        <f t="shared" si="245"/>
        <v>0.5</v>
      </c>
      <c r="Z369" s="69">
        <f t="shared" si="245"/>
        <v>10000</v>
      </c>
      <c r="AA369" s="69">
        <f t="shared" ca="1" si="245"/>
        <v>10025.240391701296</v>
      </c>
      <c r="AB369" s="69">
        <f t="shared" ca="1" si="235"/>
        <v>25.240391701296176</v>
      </c>
      <c r="AC369" s="69">
        <f t="shared" ca="1" si="236"/>
        <v>94.182003679935534</v>
      </c>
      <c r="AD369" s="73">
        <f t="shared" si="243"/>
        <v>4.7999999999999847</v>
      </c>
      <c r="AE369" s="69">
        <f t="shared" si="247"/>
        <v>0.70000000000000007</v>
      </c>
      <c r="AF369" s="69">
        <f t="shared" si="247"/>
        <v>7.0000000000000009</v>
      </c>
      <c r="AG369" s="78">
        <f t="shared" si="247"/>
        <v>200</v>
      </c>
      <c r="AH369" s="60">
        <f t="shared" si="247"/>
        <v>50</v>
      </c>
      <c r="AI369" s="60">
        <f t="shared" si="247"/>
        <v>350.00000000000006</v>
      </c>
      <c r="AJ369" s="60">
        <f t="shared" si="247"/>
        <v>10350</v>
      </c>
      <c r="AK369" s="60">
        <f t="shared" si="247"/>
        <v>289.75960829870417</v>
      </c>
      <c r="AL369" s="60">
        <f t="shared" si="247"/>
        <v>5.7951921659740835</v>
      </c>
      <c r="AM369" s="60">
        <f t="shared" ca="1" si="247"/>
        <v>-390.9975887136394</v>
      </c>
      <c r="AN369" s="60">
        <f t="shared" ca="1" si="247"/>
        <v>-390.9975887136394</v>
      </c>
      <c r="AO369" s="60">
        <f t="shared" ca="1" si="247"/>
        <v>390.9975887136394</v>
      </c>
      <c r="AP369" s="63">
        <f t="shared" si="220"/>
        <v>35</v>
      </c>
      <c r="AQ369" s="62">
        <f t="shared" si="221"/>
        <v>2.3531650345779385</v>
      </c>
      <c r="AR369" s="62">
        <f t="shared" si="222"/>
        <v>117.65825172889693</v>
      </c>
      <c r="AS369" s="62">
        <f t="shared" si="223"/>
        <v>235.31650345779386</v>
      </c>
      <c r="AT369" s="62">
        <f t="shared" si="224"/>
        <v>-117.65825172889693</v>
      </c>
      <c r="AU369" s="62">
        <f t="shared" si="225"/>
        <v>352.9747551866908</v>
      </c>
      <c r="AV369" s="62">
        <f t="shared" si="226"/>
        <v>-470.63300691558771</v>
      </c>
      <c r="AW369" s="63">
        <f t="shared" si="237"/>
        <v>-117.65825172889691</v>
      </c>
      <c r="AX369" s="61" t="str">
        <f t="shared" ca="1" si="227"/>
        <v/>
      </c>
      <c r="AY369" s="69">
        <f t="shared" ca="1" si="238"/>
        <v>9959.0024112863612</v>
      </c>
      <c r="AZ369" s="51">
        <f t="shared" si="228"/>
        <v>823.60776210227846</v>
      </c>
      <c r="BA369" s="55">
        <f t="shared" ca="1" si="229"/>
        <v>8.215341776582688E-2</v>
      </c>
      <c r="BB369" s="55">
        <f t="shared" ca="1" si="239"/>
        <v>-4.6615065693633744</v>
      </c>
      <c r="BC369" s="64">
        <f t="shared" ca="1" si="230"/>
        <v>-92.417860027600739</v>
      </c>
      <c r="BE369" s="52" t="str">
        <f t="shared" ca="1" si="231"/>
        <v/>
      </c>
      <c r="BF369" s="52" t="str">
        <f t="shared" ca="1" si="232"/>
        <v/>
      </c>
      <c r="BG369" s="52">
        <f t="shared" ca="1" si="240"/>
        <v>4.7999999999999847</v>
      </c>
      <c r="BH369" s="52" t="str">
        <f t="shared" ca="1" si="241"/>
        <v/>
      </c>
    </row>
    <row r="370" spans="19:60">
      <c r="S370" s="68">
        <f t="shared" si="246"/>
        <v>7</v>
      </c>
      <c r="T370" s="69">
        <f t="shared" si="246"/>
        <v>2</v>
      </c>
      <c r="U370" s="70">
        <f t="shared" si="233"/>
        <v>3</v>
      </c>
      <c r="V370" s="68">
        <f t="shared" si="245"/>
        <v>4</v>
      </c>
      <c r="W370" s="70">
        <f t="shared" si="245"/>
        <v>7</v>
      </c>
      <c r="X370" s="71">
        <f t="shared" si="245"/>
        <v>0.42857142857142855</v>
      </c>
      <c r="Y370" s="71">
        <f t="shared" si="245"/>
        <v>0.5</v>
      </c>
      <c r="Z370" s="69">
        <f t="shared" si="245"/>
        <v>10000</v>
      </c>
      <c r="AA370" s="69">
        <f t="shared" ca="1" si="245"/>
        <v>10025.240391701296</v>
      </c>
      <c r="AB370" s="69">
        <f t="shared" ca="1" si="235"/>
        <v>25.240391701296176</v>
      </c>
      <c r="AC370" s="69">
        <f t="shared" ca="1" si="236"/>
        <v>94.182003679935534</v>
      </c>
      <c r="AD370" s="73">
        <f t="shared" si="243"/>
        <v>4.6999999999999851</v>
      </c>
      <c r="AE370" s="69">
        <f t="shared" si="247"/>
        <v>0.70000000000000007</v>
      </c>
      <c r="AF370" s="69">
        <f t="shared" si="247"/>
        <v>7.0000000000000009</v>
      </c>
      <c r="AG370" s="78">
        <f t="shared" si="247"/>
        <v>200</v>
      </c>
      <c r="AH370" s="60">
        <f t="shared" si="247"/>
        <v>50</v>
      </c>
      <c r="AI370" s="60">
        <f t="shared" si="247"/>
        <v>350.00000000000006</v>
      </c>
      <c r="AJ370" s="60">
        <f t="shared" si="247"/>
        <v>10350</v>
      </c>
      <c r="AK370" s="60">
        <f t="shared" si="247"/>
        <v>289.75960829870417</v>
      </c>
      <c r="AL370" s="60">
        <f t="shared" si="247"/>
        <v>5.7951921659740835</v>
      </c>
      <c r="AM370" s="60">
        <f t="shared" ca="1" si="247"/>
        <v>-390.9975887136394</v>
      </c>
      <c r="AN370" s="60">
        <f t="shared" ca="1" si="247"/>
        <v>-390.9975887136394</v>
      </c>
      <c r="AO370" s="60">
        <f t="shared" ca="1" si="247"/>
        <v>390.9975887136394</v>
      </c>
      <c r="AP370" s="63">
        <f t="shared" si="220"/>
        <v>35</v>
      </c>
      <c r="AQ370" s="62">
        <f t="shared" si="221"/>
        <v>2.3819557799944904</v>
      </c>
      <c r="AR370" s="62">
        <f t="shared" si="222"/>
        <v>119.09778899972451</v>
      </c>
      <c r="AS370" s="62">
        <f t="shared" si="223"/>
        <v>238.19557799944903</v>
      </c>
      <c r="AT370" s="62">
        <f t="shared" si="224"/>
        <v>-119.09778899972451</v>
      </c>
      <c r="AU370" s="62">
        <f t="shared" si="225"/>
        <v>357.29336699917354</v>
      </c>
      <c r="AV370" s="62">
        <f t="shared" si="226"/>
        <v>-476.39115599889806</v>
      </c>
      <c r="AW370" s="63">
        <f t="shared" si="237"/>
        <v>-119.09778899972451</v>
      </c>
      <c r="AX370" s="61" t="str">
        <f t="shared" ca="1" si="227"/>
        <v/>
      </c>
      <c r="AY370" s="69">
        <f t="shared" ca="1" si="238"/>
        <v>9959.0024112863612</v>
      </c>
      <c r="AZ370" s="51">
        <f t="shared" si="228"/>
        <v>833.68452299807154</v>
      </c>
      <c r="BA370" s="55">
        <f t="shared" ca="1" si="229"/>
        <v>8.3158556844998927E-2</v>
      </c>
      <c r="BB370" s="55">
        <f t="shared" ca="1" si="239"/>
        <v>-4.7185396490343869</v>
      </c>
      <c r="BC370" s="64">
        <f t="shared" ca="1" si="230"/>
        <v>-93.857397298428339</v>
      </c>
      <c r="BE370" s="52" t="str">
        <f t="shared" ca="1" si="231"/>
        <v/>
      </c>
      <c r="BF370" s="52" t="str">
        <f t="shared" ca="1" si="232"/>
        <v/>
      </c>
      <c r="BG370" s="52">
        <f t="shared" ca="1" si="240"/>
        <v>4.6999999999999851</v>
      </c>
      <c r="BH370" s="52" t="str">
        <f t="shared" ca="1" si="241"/>
        <v/>
      </c>
    </row>
    <row r="371" spans="19:60">
      <c r="S371" s="68">
        <f t="shared" si="246"/>
        <v>7</v>
      </c>
      <c r="T371" s="69">
        <f t="shared" si="246"/>
        <v>2</v>
      </c>
      <c r="U371" s="70">
        <f t="shared" si="233"/>
        <v>3</v>
      </c>
      <c r="V371" s="68">
        <f t="shared" si="245"/>
        <v>4</v>
      </c>
      <c r="W371" s="70">
        <f t="shared" si="245"/>
        <v>7</v>
      </c>
      <c r="X371" s="71">
        <f t="shared" si="245"/>
        <v>0.42857142857142855</v>
      </c>
      <c r="Y371" s="71">
        <f t="shared" si="245"/>
        <v>0.5</v>
      </c>
      <c r="Z371" s="69">
        <f t="shared" si="245"/>
        <v>10000</v>
      </c>
      <c r="AA371" s="69">
        <f t="shared" ca="1" si="245"/>
        <v>10025.240391701296</v>
      </c>
      <c r="AB371" s="69">
        <f t="shared" ca="1" si="235"/>
        <v>25.240391701296176</v>
      </c>
      <c r="AC371" s="69">
        <f t="shared" ca="1" si="236"/>
        <v>94.182003679935534</v>
      </c>
      <c r="AD371" s="73">
        <f t="shared" si="243"/>
        <v>4.5999999999999854</v>
      </c>
      <c r="AE371" s="69">
        <f t="shared" si="247"/>
        <v>0.70000000000000007</v>
      </c>
      <c r="AF371" s="69">
        <f t="shared" si="247"/>
        <v>7.0000000000000009</v>
      </c>
      <c r="AG371" s="78">
        <f t="shared" si="247"/>
        <v>200</v>
      </c>
      <c r="AH371" s="60">
        <f t="shared" si="247"/>
        <v>50</v>
      </c>
      <c r="AI371" s="60">
        <f t="shared" si="247"/>
        <v>350.00000000000006</v>
      </c>
      <c r="AJ371" s="60">
        <f t="shared" si="247"/>
        <v>10350</v>
      </c>
      <c r="AK371" s="60">
        <f t="shared" si="247"/>
        <v>289.75960829870417</v>
      </c>
      <c r="AL371" s="60">
        <f t="shared" si="247"/>
        <v>5.7951921659740835</v>
      </c>
      <c r="AM371" s="60">
        <f t="shared" ca="1" si="247"/>
        <v>-390.9975887136394</v>
      </c>
      <c r="AN371" s="60">
        <f t="shared" ca="1" si="247"/>
        <v>-390.9975887136394</v>
      </c>
      <c r="AO371" s="60">
        <f t="shared" ca="1" si="247"/>
        <v>390.9975887136394</v>
      </c>
      <c r="AP371" s="63">
        <f t="shared" si="220"/>
        <v>35</v>
      </c>
      <c r="AQ371" s="62">
        <f t="shared" si="221"/>
        <v>2.411998296950892</v>
      </c>
      <c r="AR371" s="62">
        <f t="shared" si="222"/>
        <v>120.5999148475446</v>
      </c>
      <c r="AS371" s="62">
        <f t="shared" si="223"/>
        <v>241.19982969508919</v>
      </c>
      <c r="AT371" s="62">
        <f t="shared" si="224"/>
        <v>-120.5999148475446</v>
      </c>
      <c r="AU371" s="62">
        <f t="shared" si="225"/>
        <v>361.79974454263379</v>
      </c>
      <c r="AV371" s="62">
        <f t="shared" si="226"/>
        <v>-482.39965939017839</v>
      </c>
      <c r="AW371" s="63">
        <f t="shared" si="237"/>
        <v>-120.5999148475446</v>
      </c>
      <c r="AX371" s="61" t="str">
        <f t="shared" ca="1" si="227"/>
        <v/>
      </c>
      <c r="AY371" s="69">
        <f t="shared" ca="1" si="238"/>
        <v>9959.0024112863612</v>
      </c>
      <c r="AZ371" s="51">
        <f t="shared" si="228"/>
        <v>844.19940393281217</v>
      </c>
      <c r="BA371" s="55">
        <f t="shared" ca="1" si="229"/>
        <v>8.4207397623265415E-2</v>
      </c>
      <c r="BB371" s="55">
        <f t="shared" ca="1" si="239"/>
        <v>-4.7780524278215299</v>
      </c>
      <c r="BC371" s="64">
        <f t="shared" ca="1" si="230"/>
        <v>-95.359523146248421</v>
      </c>
      <c r="BE371" s="52" t="str">
        <f t="shared" ca="1" si="231"/>
        <v/>
      </c>
      <c r="BF371" s="52" t="str">
        <f t="shared" ca="1" si="232"/>
        <v/>
      </c>
      <c r="BG371" s="52">
        <f t="shared" ca="1" si="240"/>
        <v>4.5999999999999854</v>
      </c>
      <c r="BH371" s="52" t="str">
        <f t="shared" ca="1" si="241"/>
        <v/>
      </c>
    </row>
    <row r="372" spans="19:60">
      <c r="S372" s="68">
        <f t="shared" si="246"/>
        <v>7</v>
      </c>
      <c r="T372" s="69">
        <f t="shared" si="246"/>
        <v>2</v>
      </c>
      <c r="U372" s="70">
        <f t="shared" si="233"/>
        <v>3</v>
      </c>
      <c r="V372" s="68">
        <f t="shared" si="245"/>
        <v>4</v>
      </c>
      <c r="W372" s="70">
        <f t="shared" si="245"/>
        <v>7</v>
      </c>
      <c r="X372" s="71">
        <f t="shared" si="245"/>
        <v>0.42857142857142855</v>
      </c>
      <c r="Y372" s="71">
        <f t="shared" si="245"/>
        <v>0.5</v>
      </c>
      <c r="Z372" s="69">
        <f t="shared" si="245"/>
        <v>10000</v>
      </c>
      <c r="AA372" s="69">
        <f t="shared" ca="1" si="245"/>
        <v>10025.240391701296</v>
      </c>
      <c r="AB372" s="69">
        <f t="shared" ca="1" si="235"/>
        <v>25.240391701296176</v>
      </c>
      <c r="AC372" s="69">
        <f t="shared" ca="1" si="236"/>
        <v>94.182003679935534</v>
      </c>
      <c r="AD372" s="73">
        <f t="shared" si="243"/>
        <v>4.4999999999999858</v>
      </c>
      <c r="AE372" s="69">
        <f t="shared" si="247"/>
        <v>0.70000000000000007</v>
      </c>
      <c r="AF372" s="69">
        <f t="shared" si="247"/>
        <v>7.0000000000000009</v>
      </c>
      <c r="AG372" s="78">
        <f t="shared" si="247"/>
        <v>200</v>
      </c>
      <c r="AH372" s="60">
        <f t="shared" si="247"/>
        <v>50</v>
      </c>
      <c r="AI372" s="60">
        <f t="shared" si="247"/>
        <v>350.00000000000006</v>
      </c>
      <c r="AJ372" s="60">
        <f t="shared" si="247"/>
        <v>10350</v>
      </c>
      <c r="AK372" s="60">
        <f t="shared" si="247"/>
        <v>289.75960829870417</v>
      </c>
      <c r="AL372" s="60">
        <f t="shared" si="247"/>
        <v>5.7951921659740835</v>
      </c>
      <c r="AM372" s="60">
        <f t="shared" ca="1" si="247"/>
        <v>-390.9975887136394</v>
      </c>
      <c r="AN372" s="60">
        <f t="shared" ca="1" si="247"/>
        <v>-390.9975887136394</v>
      </c>
      <c r="AO372" s="60">
        <f t="shared" ca="1" si="247"/>
        <v>390.9975887136394</v>
      </c>
      <c r="AP372" s="63">
        <f t="shared" si="220"/>
        <v>35</v>
      </c>
      <c r="AQ372" s="62">
        <f t="shared" si="221"/>
        <v>2.4433760368831345</v>
      </c>
      <c r="AR372" s="62">
        <f t="shared" si="222"/>
        <v>122.16880184415673</v>
      </c>
      <c r="AS372" s="62">
        <f t="shared" si="223"/>
        <v>244.33760368831346</v>
      </c>
      <c r="AT372" s="62">
        <f t="shared" si="224"/>
        <v>-122.16880184415673</v>
      </c>
      <c r="AU372" s="62">
        <f t="shared" si="225"/>
        <v>366.50640553247018</v>
      </c>
      <c r="AV372" s="62">
        <f t="shared" si="226"/>
        <v>-488.67520737662693</v>
      </c>
      <c r="AW372" s="63">
        <f t="shared" si="237"/>
        <v>-122.16880184415675</v>
      </c>
      <c r="AX372" s="61" t="str">
        <f t="shared" ca="1" si="227"/>
        <v/>
      </c>
      <c r="AY372" s="69">
        <f t="shared" ca="1" si="238"/>
        <v>9959.0024112863612</v>
      </c>
      <c r="AZ372" s="51">
        <f t="shared" si="228"/>
        <v>855.18161290909711</v>
      </c>
      <c r="BA372" s="55">
        <f t="shared" ca="1" si="229"/>
        <v>8.530285354723266E-2</v>
      </c>
      <c r="BB372" s="55">
        <f t="shared" ca="1" si="239"/>
        <v>-4.840210218999216</v>
      </c>
      <c r="BC372" s="64">
        <f t="shared" ca="1" si="230"/>
        <v>-96.928410142860571</v>
      </c>
      <c r="BE372" s="52" t="str">
        <f t="shared" ca="1" si="231"/>
        <v/>
      </c>
      <c r="BF372" s="52" t="str">
        <f t="shared" ca="1" si="232"/>
        <v/>
      </c>
      <c r="BG372" s="52">
        <f t="shared" ca="1" si="240"/>
        <v>4.4999999999999858</v>
      </c>
      <c r="BH372" s="52" t="str">
        <f t="shared" ca="1" si="241"/>
        <v/>
      </c>
    </row>
    <row r="373" spans="19:60">
      <c r="S373" s="68">
        <f t="shared" si="246"/>
        <v>7</v>
      </c>
      <c r="T373" s="69">
        <f t="shared" si="246"/>
        <v>2</v>
      </c>
      <c r="U373" s="70">
        <f t="shared" si="233"/>
        <v>3</v>
      </c>
      <c r="V373" s="68">
        <f t="shared" si="245"/>
        <v>4</v>
      </c>
      <c r="W373" s="70">
        <f t="shared" si="245"/>
        <v>7</v>
      </c>
      <c r="X373" s="71">
        <f t="shared" si="245"/>
        <v>0.42857142857142855</v>
      </c>
      <c r="Y373" s="71">
        <f t="shared" si="245"/>
        <v>0.5</v>
      </c>
      <c r="Z373" s="69">
        <f t="shared" si="245"/>
        <v>10000</v>
      </c>
      <c r="AA373" s="69">
        <f t="shared" ca="1" si="245"/>
        <v>10025.240391701296</v>
      </c>
      <c r="AB373" s="69">
        <f t="shared" ca="1" si="235"/>
        <v>25.240391701296176</v>
      </c>
      <c r="AC373" s="69">
        <f t="shared" ca="1" si="236"/>
        <v>94.182003679935534</v>
      </c>
      <c r="AD373" s="73">
        <f t="shared" si="243"/>
        <v>4.3999999999999861</v>
      </c>
      <c r="AE373" s="69">
        <f t="shared" si="247"/>
        <v>0.70000000000000007</v>
      </c>
      <c r="AF373" s="69">
        <f t="shared" si="247"/>
        <v>7.0000000000000009</v>
      </c>
      <c r="AG373" s="78">
        <f t="shared" si="247"/>
        <v>200</v>
      </c>
      <c r="AH373" s="60">
        <f t="shared" si="247"/>
        <v>50</v>
      </c>
      <c r="AI373" s="60">
        <f t="shared" si="247"/>
        <v>350.00000000000006</v>
      </c>
      <c r="AJ373" s="60">
        <f t="shared" si="247"/>
        <v>10350</v>
      </c>
      <c r="AK373" s="60">
        <f t="shared" si="247"/>
        <v>289.75960829870417</v>
      </c>
      <c r="AL373" s="60">
        <f t="shared" si="247"/>
        <v>5.7951921659740835</v>
      </c>
      <c r="AM373" s="60">
        <f t="shared" ca="1" si="247"/>
        <v>-390.9975887136394</v>
      </c>
      <c r="AN373" s="60">
        <f t="shared" ca="1" si="247"/>
        <v>-390.9975887136394</v>
      </c>
      <c r="AO373" s="60">
        <f t="shared" ca="1" si="247"/>
        <v>390.9975887136394</v>
      </c>
      <c r="AP373" s="63">
        <f t="shared" si="220"/>
        <v>35</v>
      </c>
      <c r="AQ373" s="62">
        <f t="shared" si="221"/>
        <v>2.4761800377213872</v>
      </c>
      <c r="AR373" s="62">
        <f t="shared" si="222"/>
        <v>123.80900188606935</v>
      </c>
      <c r="AS373" s="62">
        <f t="shared" si="223"/>
        <v>247.61800377213871</v>
      </c>
      <c r="AT373" s="62">
        <f t="shared" si="224"/>
        <v>-123.80900188606935</v>
      </c>
      <c r="AU373" s="62">
        <f t="shared" si="225"/>
        <v>371.42700565820803</v>
      </c>
      <c r="AV373" s="62">
        <f t="shared" si="226"/>
        <v>-495.23600754427741</v>
      </c>
      <c r="AW373" s="63">
        <f t="shared" si="237"/>
        <v>-123.80900188606938</v>
      </c>
      <c r="AX373" s="61" t="str">
        <f t="shared" ca="1" si="227"/>
        <v/>
      </c>
      <c r="AY373" s="69">
        <f t="shared" ca="1" si="238"/>
        <v>9959.0024112863612</v>
      </c>
      <c r="AZ373" s="51">
        <f t="shared" si="228"/>
        <v>866.66301320248544</v>
      </c>
      <c r="BA373" s="55">
        <f t="shared" ca="1" si="229"/>
        <v>8.6448102922289285E-2</v>
      </c>
      <c r="BB373" s="55">
        <f t="shared" ca="1" si="239"/>
        <v>-4.9051933643213381</v>
      </c>
      <c r="BC373" s="64">
        <f t="shared" ca="1" si="230"/>
        <v>-98.568610184773206</v>
      </c>
      <c r="BE373" s="52">
        <f t="shared" ca="1" si="231"/>
        <v>4.3999999999999861</v>
      </c>
      <c r="BF373" s="52" t="str">
        <f t="shared" ca="1" si="232"/>
        <v/>
      </c>
      <c r="BG373" s="52">
        <f t="shared" ca="1" si="240"/>
        <v>4.3999999999999861</v>
      </c>
      <c r="BH373" s="52" t="str">
        <f t="shared" ca="1" si="241"/>
        <v/>
      </c>
    </row>
    <row r="374" spans="19:60">
      <c r="S374" s="68">
        <f t="shared" si="246"/>
        <v>7</v>
      </c>
      <c r="T374" s="69">
        <f t="shared" si="246"/>
        <v>2</v>
      </c>
      <c r="U374" s="70">
        <f t="shared" si="233"/>
        <v>3</v>
      </c>
      <c r="V374" s="68">
        <f t="shared" si="245"/>
        <v>4</v>
      </c>
      <c r="W374" s="70">
        <f t="shared" si="245"/>
        <v>7</v>
      </c>
      <c r="X374" s="71">
        <f t="shared" si="245"/>
        <v>0.42857142857142855</v>
      </c>
      <c r="Y374" s="71">
        <f t="shared" si="245"/>
        <v>0.5</v>
      </c>
      <c r="Z374" s="69">
        <f t="shared" si="245"/>
        <v>10000</v>
      </c>
      <c r="AA374" s="69">
        <f t="shared" ca="1" si="245"/>
        <v>10025.240391701296</v>
      </c>
      <c r="AB374" s="69">
        <f t="shared" ca="1" si="235"/>
        <v>25.240391701296176</v>
      </c>
      <c r="AC374" s="69">
        <f t="shared" ca="1" si="236"/>
        <v>94.182003679935534</v>
      </c>
      <c r="AD374" s="73">
        <f t="shared" si="243"/>
        <v>4.2999999999999865</v>
      </c>
      <c r="AE374" s="69">
        <f t="shared" si="247"/>
        <v>0.70000000000000007</v>
      </c>
      <c r="AF374" s="69">
        <f t="shared" si="247"/>
        <v>7.0000000000000009</v>
      </c>
      <c r="AG374" s="78">
        <f t="shared" si="247"/>
        <v>200</v>
      </c>
      <c r="AH374" s="60">
        <f t="shared" si="247"/>
        <v>50</v>
      </c>
      <c r="AI374" s="60">
        <f t="shared" si="247"/>
        <v>350.00000000000006</v>
      </c>
      <c r="AJ374" s="60">
        <f t="shared" si="247"/>
        <v>10350</v>
      </c>
      <c r="AK374" s="60">
        <f t="shared" si="247"/>
        <v>289.75960829870417</v>
      </c>
      <c r="AL374" s="60">
        <f t="shared" si="247"/>
        <v>5.7951921659740835</v>
      </c>
      <c r="AM374" s="60">
        <f t="shared" ca="1" si="247"/>
        <v>-390.9975887136394</v>
      </c>
      <c r="AN374" s="60">
        <f t="shared" ca="1" si="247"/>
        <v>-390.9975887136394</v>
      </c>
      <c r="AO374" s="60">
        <f t="shared" ca="1" si="247"/>
        <v>390.9975887136394</v>
      </c>
      <c r="AP374" s="63">
        <f t="shared" si="220"/>
        <v>35</v>
      </c>
      <c r="AQ374" s="62">
        <f t="shared" si="221"/>
        <v>2.5105098060404893</v>
      </c>
      <c r="AR374" s="62">
        <f t="shared" si="222"/>
        <v>125.52549030202447</v>
      </c>
      <c r="AS374" s="62">
        <f t="shared" si="223"/>
        <v>251.05098060404893</v>
      </c>
      <c r="AT374" s="62">
        <f t="shared" si="224"/>
        <v>-125.52549030202447</v>
      </c>
      <c r="AU374" s="62">
        <f t="shared" si="225"/>
        <v>376.57647090607338</v>
      </c>
      <c r="AV374" s="62">
        <f t="shared" si="226"/>
        <v>-502.10196120809786</v>
      </c>
      <c r="AW374" s="63">
        <f t="shared" si="237"/>
        <v>-125.52549030202448</v>
      </c>
      <c r="AX374" s="61" t="str">
        <f t="shared" ca="1" si="227"/>
        <v/>
      </c>
      <c r="AY374" s="69">
        <f t="shared" ca="1" si="238"/>
        <v>9959.0024112863612</v>
      </c>
      <c r="AZ374" s="51">
        <f t="shared" si="228"/>
        <v>878.6784321141713</v>
      </c>
      <c r="BA374" s="55">
        <f t="shared" ca="1" si="229"/>
        <v>8.764661971013929E-2</v>
      </c>
      <c r="BB374" s="55">
        <f t="shared" ca="1" si="239"/>
        <v>-4.9731989815189097</v>
      </c>
      <c r="BC374" s="64">
        <f t="shared" ca="1" si="230"/>
        <v>-100.2850986007283</v>
      </c>
      <c r="BE374" s="52">
        <f t="shared" ca="1" si="231"/>
        <v>4.2999999999999865</v>
      </c>
      <c r="BF374" s="52" t="str">
        <f t="shared" ca="1" si="232"/>
        <v/>
      </c>
      <c r="BG374" s="52">
        <f t="shared" ca="1" si="240"/>
        <v>4.2999999999999865</v>
      </c>
      <c r="BH374" s="52" t="str">
        <f t="shared" ca="1" si="241"/>
        <v/>
      </c>
    </row>
    <row r="375" spans="19:60">
      <c r="S375" s="68">
        <f t="shared" si="246"/>
        <v>7</v>
      </c>
      <c r="T375" s="69">
        <f t="shared" si="246"/>
        <v>2</v>
      </c>
      <c r="U375" s="70">
        <f t="shared" si="233"/>
        <v>3</v>
      </c>
      <c r="V375" s="68">
        <f t="shared" si="245"/>
        <v>4</v>
      </c>
      <c r="W375" s="70">
        <f t="shared" si="245"/>
        <v>7</v>
      </c>
      <c r="X375" s="71">
        <f t="shared" si="245"/>
        <v>0.42857142857142855</v>
      </c>
      <c r="Y375" s="71">
        <f t="shared" si="245"/>
        <v>0.5</v>
      </c>
      <c r="Z375" s="69">
        <f t="shared" si="245"/>
        <v>10000</v>
      </c>
      <c r="AA375" s="69">
        <f t="shared" ca="1" si="245"/>
        <v>10025.240391701296</v>
      </c>
      <c r="AB375" s="69">
        <f t="shared" ca="1" si="235"/>
        <v>25.240391701296176</v>
      </c>
      <c r="AC375" s="69">
        <f t="shared" ca="1" si="236"/>
        <v>94.182003679935534</v>
      </c>
      <c r="AD375" s="73">
        <f t="shared" si="243"/>
        <v>4.1999999999999869</v>
      </c>
      <c r="AE375" s="69">
        <f t="shared" si="247"/>
        <v>0.70000000000000007</v>
      </c>
      <c r="AF375" s="69">
        <f t="shared" si="247"/>
        <v>7.0000000000000009</v>
      </c>
      <c r="AG375" s="78">
        <f t="shared" si="247"/>
        <v>200</v>
      </c>
      <c r="AH375" s="60">
        <f t="shared" si="247"/>
        <v>50</v>
      </c>
      <c r="AI375" s="60">
        <f t="shared" si="247"/>
        <v>350.00000000000006</v>
      </c>
      <c r="AJ375" s="60">
        <f t="shared" si="247"/>
        <v>10350</v>
      </c>
      <c r="AK375" s="60">
        <f t="shared" si="247"/>
        <v>289.75960829870417</v>
      </c>
      <c r="AL375" s="60">
        <f t="shared" si="247"/>
        <v>5.7951921659740835</v>
      </c>
      <c r="AM375" s="60">
        <f t="shared" ca="1" si="247"/>
        <v>-390.9975887136394</v>
      </c>
      <c r="AN375" s="60">
        <f t="shared" ca="1" si="247"/>
        <v>-390.9975887136394</v>
      </c>
      <c r="AO375" s="60">
        <f t="shared" ca="1" si="247"/>
        <v>390.9975887136394</v>
      </c>
      <c r="AP375" s="63">
        <f t="shared" si="220"/>
        <v>35</v>
      </c>
      <c r="AQ375" s="62">
        <f t="shared" si="221"/>
        <v>2.5464743252319293</v>
      </c>
      <c r="AR375" s="62">
        <f t="shared" si="222"/>
        <v>127.32371626159646</v>
      </c>
      <c r="AS375" s="62">
        <f t="shared" si="223"/>
        <v>254.64743252319292</v>
      </c>
      <c r="AT375" s="62">
        <f t="shared" si="224"/>
        <v>-127.32371626159646</v>
      </c>
      <c r="AU375" s="62">
        <f t="shared" si="225"/>
        <v>381.97114878478936</v>
      </c>
      <c r="AV375" s="62">
        <f t="shared" si="226"/>
        <v>-509.29486504638584</v>
      </c>
      <c r="AW375" s="63">
        <f t="shared" si="237"/>
        <v>-127.32371626159647</v>
      </c>
      <c r="AX375" s="61" t="str">
        <f t="shared" ca="1" si="227"/>
        <v/>
      </c>
      <c r="AY375" s="69">
        <f t="shared" ca="1" si="238"/>
        <v>9959.0024112863612</v>
      </c>
      <c r="AZ375" s="51">
        <f t="shared" si="228"/>
        <v>891.2660138311752</v>
      </c>
      <c r="BA375" s="55">
        <f t="shared" ca="1" si="229"/>
        <v>8.8902208725982104E-2</v>
      </c>
      <c r="BB375" s="55">
        <f t="shared" ca="1" si="239"/>
        <v>-5.0444429614401738</v>
      </c>
      <c r="BC375" s="64">
        <f t="shared" ca="1" si="230"/>
        <v>-102.0833245603003</v>
      </c>
      <c r="BE375" s="52">
        <f t="shared" ca="1" si="231"/>
        <v>4.1999999999999869</v>
      </c>
      <c r="BF375" s="52" t="str">
        <f t="shared" ca="1" si="232"/>
        <v/>
      </c>
      <c r="BG375" s="52">
        <f t="shared" ca="1" si="240"/>
        <v>4.1999999999999869</v>
      </c>
      <c r="BH375" s="52" t="str">
        <f t="shared" ca="1" si="241"/>
        <v/>
      </c>
    </row>
    <row r="376" spans="19:60">
      <c r="S376" s="68">
        <f t="shared" si="246"/>
        <v>7</v>
      </c>
      <c r="T376" s="69">
        <f t="shared" si="246"/>
        <v>2</v>
      </c>
      <c r="U376" s="70">
        <f t="shared" si="233"/>
        <v>3</v>
      </c>
      <c r="V376" s="68">
        <f t="shared" si="245"/>
        <v>4</v>
      </c>
      <c r="W376" s="70">
        <f t="shared" si="245"/>
        <v>7</v>
      </c>
      <c r="X376" s="71">
        <f t="shared" si="245"/>
        <v>0.42857142857142855</v>
      </c>
      <c r="Y376" s="71">
        <f t="shared" si="245"/>
        <v>0.5</v>
      </c>
      <c r="Z376" s="69">
        <f t="shared" si="245"/>
        <v>10000</v>
      </c>
      <c r="AA376" s="69">
        <f t="shared" ca="1" si="245"/>
        <v>10025.240391701296</v>
      </c>
      <c r="AB376" s="69">
        <f t="shared" ca="1" si="235"/>
        <v>25.240391701296176</v>
      </c>
      <c r="AC376" s="69">
        <f t="shared" ca="1" si="236"/>
        <v>94.182003679935534</v>
      </c>
      <c r="AD376" s="73">
        <f t="shared" si="243"/>
        <v>4.0999999999999872</v>
      </c>
      <c r="AE376" s="69">
        <f t="shared" si="247"/>
        <v>0.70000000000000007</v>
      </c>
      <c r="AF376" s="69">
        <f t="shared" si="247"/>
        <v>7.0000000000000009</v>
      </c>
      <c r="AG376" s="78">
        <f t="shared" si="247"/>
        <v>200</v>
      </c>
      <c r="AH376" s="60">
        <f t="shared" si="247"/>
        <v>50</v>
      </c>
      <c r="AI376" s="60">
        <f t="shared" si="247"/>
        <v>350.00000000000006</v>
      </c>
      <c r="AJ376" s="60">
        <f t="shared" si="247"/>
        <v>10350</v>
      </c>
      <c r="AK376" s="60">
        <f t="shared" si="247"/>
        <v>289.75960829870417</v>
      </c>
      <c r="AL376" s="60">
        <f t="shared" si="247"/>
        <v>5.7951921659740835</v>
      </c>
      <c r="AM376" s="60">
        <f t="shared" ca="1" si="247"/>
        <v>-390.9975887136394</v>
      </c>
      <c r="AN376" s="60">
        <f t="shared" ca="1" si="247"/>
        <v>-390.9975887136394</v>
      </c>
      <c r="AO376" s="60">
        <f t="shared" ca="1" si="247"/>
        <v>390.9975887136394</v>
      </c>
      <c r="AP376" s="63">
        <f t="shared" si="220"/>
        <v>35</v>
      </c>
      <c r="AQ376" s="62">
        <f t="shared" si="221"/>
        <v>2.5841932112131962</v>
      </c>
      <c r="AR376" s="62">
        <f t="shared" si="222"/>
        <v>129.20966056065981</v>
      </c>
      <c r="AS376" s="62">
        <f t="shared" si="223"/>
        <v>258.41932112131963</v>
      </c>
      <c r="AT376" s="62">
        <f t="shared" si="224"/>
        <v>-129.20966056065981</v>
      </c>
      <c r="AU376" s="62">
        <f t="shared" si="225"/>
        <v>387.62898168197944</v>
      </c>
      <c r="AV376" s="62">
        <f t="shared" si="226"/>
        <v>-516.83864224263925</v>
      </c>
      <c r="AW376" s="63">
        <f t="shared" si="237"/>
        <v>-129.20966056065981</v>
      </c>
      <c r="AX376" s="61" t="str">
        <f t="shared" ca="1" si="227"/>
        <v/>
      </c>
      <c r="AY376" s="69">
        <f t="shared" ca="1" si="238"/>
        <v>9959.0024112863612</v>
      </c>
      <c r="AZ376" s="51">
        <f t="shared" si="228"/>
        <v>904.46762392461869</v>
      </c>
      <c r="BA376" s="55">
        <f t="shared" ca="1" si="229"/>
        <v>9.0219045986500213E-2</v>
      </c>
      <c r="BB376" s="55">
        <f t="shared" ca="1" si="239"/>
        <v>-5.1191622574551596</v>
      </c>
      <c r="BC376" s="64">
        <f t="shared" ca="1" si="230"/>
        <v>-103.96926885936364</v>
      </c>
      <c r="BE376" s="52">
        <f t="shared" ca="1" si="231"/>
        <v>4.0999999999999872</v>
      </c>
      <c r="BF376" s="52" t="str">
        <f t="shared" ca="1" si="232"/>
        <v/>
      </c>
      <c r="BG376" s="52">
        <f t="shared" ca="1" si="240"/>
        <v>4.0999999999999872</v>
      </c>
      <c r="BH376" s="52" t="str">
        <f t="shared" ca="1" si="241"/>
        <v/>
      </c>
    </row>
    <row r="377" spans="19:60">
      <c r="S377" s="68">
        <f t="shared" si="246"/>
        <v>7</v>
      </c>
      <c r="T377" s="69">
        <f t="shared" si="246"/>
        <v>2</v>
      </c>
      <c r="U377" s="70">
        <f t="shared" si="233"/>
        <v>3</v>
      </c>
      <c r="V377" s="68">
        <f t="shared" si="245"/>
        <v>4</v>
      </c>
      <c r="W377" s="70">
        <f t="shared" si="245"/>
        <v>7</v>
      </c>
      <c r="X377" s="71">
        <f t="shared" si="245"/>
        <v>0.42857142857142855</v>
      </c>
      <c r="Y377" s="71">
        <f t="shared" si="245"/>
        <v>0.5</v>
      </c>
      <c r="Z377" s="69">
        <f t="shared" si="245"/>
        <v>10000</v>
      </c>
      <c r="AA377" s="69">
        <f t="shared" ca="1" si="245"/>
        <v>10025.240391701296</v>
      </c>
      <c r="AB377" s="69">
        <f t="shared" ca="1" si="235"/>
        <v>25.240391701296176</v>
      </c>
      <c r="AC377" s="69">
        <f t="shared" ca="1" si="236"/>
        <v>94.182003679935534</v>
      </c>
      <c r="AD377" s="73">
        <f t="shared" si="243"/>
        <v>3.9999999999999871</v>
      </c>
      <c r="AE377" s="69">
        <f t="shared" si="247"/>
        <v>0.70000000000000007</v>
      </c>
      <c r="AF377" s="69">
        <f t="shared" si="247"/>
        <v>7.0000000000000009</v>
      </c>
      <c r="AG377" s="78">
        <f t="shared" si="247"/>
        <v>200</v>
      </c>
      <c r="AH377" s="60">
        <f t="shared" si="247"/>
        <v>50</v>
      </c>
      <c r="AI377" s="60">
        <f t="shared" si="247"/>
        <v>350.00000000000006</v>
      </c>
      <c r="AJ377" s="60">
        <f t="shared" si="247"/>
        <v>10350</v>
      </c>
      <c r="AK377" s="60">
        <f t="shared" si="247"/>
        <v>289.75960829870417</v>
      </c>
      <c r="AL377" s="60">
        <f t="shared" si="247"/>
        <v>5.7951921659740835</v>
      </c>
      <c r="AM377" s="60">
        <f t="shared" ca="1" si="247"/>
        <v>-390.9975887136394</v>
      </c>
      <c r="AN377" s="60">
        <f t="shared" ca="1" si="247"/>
        <v>-390.9975887136394</v>
      </c>
      <c r="AO377" s="60">
        <f t="shared" ca="1" si="247"/>
        <v>390.9975887136394</v>
      </c>
      <c r="AP377" s="63">
        <f t="shared" si="220"/>
        <v>35</v>
      </c>
      <c r="AQ377" s="62">
        <f t="shared" si="221"/>
        <v>2.6237980414935262</v>
      </c>
      <c r="AR377" s="62">
        <f t="shared" si="222"/>
        <v>131.18990207467633</v>
      </c>
      <c r="AS377" s="62">
        <f t="shared" si="223"/>
        <v>262.37980414935265</v>
      </c>
      <c r="AT377" s="62">
        <f t="shared" si="224"/>
        <v>-131.18990207467633</v>
      </c>
      <c r="AU377" s="62">
        <f t="shared" si="225"/>
        <v>393.56970622402901</v>
      </c>
      <c r="AV377" s="62">
        <f t="shared" si="226"/>
        <v>-524.7596082987053</v>
      </c>
      <c r="AW377" s="63">
        <f t="shared" si="237"/>
        <v>-131.1899020746763</v>
      </c>
      <c r="AX377" s="61" t="str">
        <f t="shared" ca="1" si="227"/>
        <v/>
      </c>
      <c r="AY377" s="69">
        <f t="shared" ca="1" si="238"/>
        <v>9959.0024112863612</v>
      </c>
      <c r="AZ377" s="51">
        <f t="shared" si="228"/>
        <v>918.32931452273431</v>
      </c>
      <c r="BA377" s="55">
        <f t="shared" ca="1" si="229"/>
        <v>9.1601725110044233E-2</v>
      </c>
      <c r="BB377" s="55">
        <f t="shared" ca="1" si="239"/>
        <v>-5.1976175182708939</v>
      </c>
      <c r="BC377" s="64">
        <f t="shared" ca="1" si="230"/>
        <v>-105.94951037338012</v>
      </c>
      <c r="BE377" s="52">
        <f t="shared" ca="1" si="231"/>
        <v>3.9999999999999871</v>
      </c>
      <c r="BF377" s="52" t="str">
        <f t="shared" ca="1" si="232"/>
        <v/>
      </c>
      <c r="BG377" s="52">
        <f t="shared" ca="1" si="240"/>
        <v>3.9999999999999871</v>
      </c>
      <c r="BH377" s="52" t="str">
        <f t="shared" ca="1" si="241"/>
        <v/>
      </c>
    </row>
    <row r="378" spans="19:60">
      <c r="S378" s="68">
        <f t="shared" si="246"/>
        <v>7</v>
      </c>
      <c r="T378" s="69">
        <f t="shared" si="246"/>
        <v>2</v>
      </c>
      <c r="U378" s="70">
        <f t="shared" si="233"/>
        <v>3</v>
      </c>
      <c r="V378" s="68">
        <f t="shared" ref="V378:AA393" si="248">V377</f>
        <v>4</v>
      </c>
      <c r="W378" s="70">
        <f t="shared" si="248"/>
        <v>7</v>
      </c>
      <c r="X378" s="71">
        <f t="shared" si="248"/>
        <v>0.42857142857142855</v>
      </c>
      <c r="Y378" s="71">
        <f t="shared" si="248"/>
        <v>0.5</v>
      </c>
      <c r="Z378" s="69">
        <f t="shared" si="248"/>
        <v>10000</v>
      </c>
      <c r="AA378" s="69">
        <f t="shared" ca="1" si="248"/>
        <v>10025.240391701296</v>
      </c>
      <c r="AB378" s="69">
        <f t="shared" ca="1" si="235"/>
        <v>25.240391701296176</v>
      </c>
      <c r="AC378" s="69">
        <f t="shared" ref="AC378:AC409" ca="1" si="249">AC377</f>
        <v>94.182003679935534</v>
      </c>
      <c r="AD378" s="73">
        <f t="shared" si="243"/>
        <v>3.899999999999987</v>
      </c>
      <c r="AE378" s="69">
        <f t="shared" si="247"/>
        <v>0.70000000000000007</v>
      </c>
      <c r="AF378" s="69">
        <f t="shared" si="247"/>
        <v>7.0000000000000009</v>
      </c>
      <c r="AG378" s="78">
        <f t="shared" si="247"/>
        <v>200</v>
      </c>
      <c r="AH378" s="60">
        <f t="shared" si="247"/>
        <v>50</v>
      </c>
      <c r="AI378" s="60">
        <f t="shared" si="247"/>
        <v>350.00000000000006</v>
      </c>
      <c r="AJ378" s="60">
        <f t="shared" si="247"/>
        <v>10350</v>
      </c>
      <c r="AK378" s="60">
        <f t="shared" si="247"/>
        <v>289.75960829870417</v>
      </c>
      <c r="AL378" s="60">
        <f t="shared" si="247"/>
        <v>5.7951921659740835</v>
      </c>
      <c r="AM378" s="60">
        <f t="shared" ca="1" si="247"/>
        <v>-390.9975887136394</v>
      </c>
      <c r="AN378" s="60">
        <f t="shared" ca="1" si="247"/>
        <v>-390.9975887136394</v>
      </c>
      <c r="AO378" s="60">
        <f t="shared" ca="1" si="247"/>
        <v>390.9975887136394</v>
      </c>
      <c r="AP378" s="63">
        <f t="shared" si="220"/>
        <v>35</v>
      </c>
      <c r="AQ378" s="62">
        <f t="shared" si="221"/>
        <v>2.6654338887113092</v>
      </c>
      <c r="AR378" s="62">
        <f t="shared" si="222"/>
        <v>133.27169443556545</v>
      </c>
      <c r="AS378" s="62">
        <f t="shared" si="223"/>
        <v>266.5433888711309</v>
      </c>
      <c r="AT378" s="62">
        <f t="shared" si="224"/>
        <v>-133.27169443556545</v>
      </c>
      <c r="AU378" s="62">
        <f t="shared" si="225"/>
        <v>399.81508330669635</v>
      </c>
      <c r="AV378" s="62">
        <f t="shared" si="226"/>
        <v>-533.0867777422618</v>
      </c>
      <c r="AW378" s="63">
        <f t="shared" si="237"/>
        <v>-133.27169443556545</v>
      </c>
      <c r="AX378" s="61" t="str">
        <f t="shared" ca="1" si="227"/>
        <v/>
      </c>
      <c r="AY378" s="69">
        <f t="shared" ca="1" si="238"/>
        <v>9959.0024112863612</v>
      </c>
      <c r="AZ378" s="51">
        <f t="shared" si="228"/>
        <v>932.90186104895815</v>
      </c>
      <c r="BA378" s="55">
        <f t="shared" ca="1" si="229"/>
        <v>9.3055310855308424E-2</v>
      </c>
      <c r="BB378" s="55">
        <f t="shared" ca="1" si="239"/>
        <v>-5.2800961257951284</v>
      </c>
      <c r="BC378" s="64">
        <f t="shared" ca="1" si="230"/>
        <v>-108.03130273426927</v>
      </c>
      <c r="BE378" s="52">
        <f t="shared" ca="1" si="231"/>
        <v>3.899999999999987</v>
      </c>
      <c r="BF378" s="52" t="str">
        <f t="shared" ca="1" si="232"/>
        <v/>
      </c>
      <c r="BG378" s="52">
        <f t="shared" ca="1" si="240"/>
        <v>3.899999999999987</v>
      </c>
      <c r="BH378" s="52" t="str">
        <f t="shared" ca="1" si="241"/>
        <v/>
      </c>
    </row>
    <row r="379" spans="19:60">
      <c r="S379" s="68">
        <f t="shared" ref="S379:T394" si="250">S378</f>
        <v>7</v>
      </c>
      <c r="T379" s="69">
        <f t="shared" si="250"/>
        <v>2</v>
      </c>
      <c r="U379" s="70">
        <f t="shared" si="233"/>
        <v>3</v>
      </c>
      <c r="V379" s="68">
        <f t="shared" si="248"/>
        <v>4</v>
      </c>
      <c r="W379" s="70">
        <f t="shared" si="248"/>
        <v>7</v>
      </c>
      <c r="X379" s="71">
        <f t="shared" si="248"/>
        <v>0.42857142857142855</v>
      </c>
      <c r="Y379" s="71">
        <f t="shared" si="248"/>
        <v>0.5</v>
      </c>
      <c r="Z379" s="69">
        <f t="shared" si="248"/>
        <v>10000</v>
      </c>
      <c r="AA379" s="69">
        <f t="shared" ca="1" si="248"/>
        <v>10025.240391701296</v>
      </c>
      <c r="AB379" s="69">
        <f t="shared" ca="1" si="235"/>
        <v>25.240391701296176</v>
      </c>
      <c r="AC379" s="69">
        <f t="shared" ca="1" si="249"/>
        <v>94.182003679935534</v>
      </c>
      <c r="AD379" s="73">
        <f t="shared" si="243"/>
        <v>3.7999999999999869</v>
      </c>
      <c r="AE379" s="69">
        <f t="shared" ref="AE379:AO394" si="251">AE378</f>
        <v>0.70000000000000007</v>
      </c>
      <c r="AF379" s="69">
        <f t="shared" si="251"/>
        <v>7.0000000000000009</v>
      </c>
      <c r="AG379" s="78">
        <f t="shared" si="251"/>
        <v>200</v>
      </c>
      <c r="AH379" s="60">
        <f t="shared" si="251"/>
        <v>50</v>
      </c>
      <c r="AI379" s="60">
        <f t="shared" si="251"/>
        <v>350.00000000000006</v>
      </c>
      <c r="AJ379" s="60">
        <f t="shared" si="251"/>
        <v>10350</v>
      </c>
      <c r="AK379" s="60">
        <f t="shared" si="251"/>
        <v>289.75960829870417</v>
      </c>
      <c r="AL379" s="60">
        <f t="shared" si="251"/>
        <v>5.7951921659740835</v>
      </c>
      <c r="AM379" s="60">
        <f t="shared" ca="1" si="251"/>
        <v>-390.9975887136394</v>
      </c>
      <c r="AN379" s="60">
        <f t="shared" ca="1" si="251"/>
        <v>-390.9975887136394</v>
      </c>
      <c r="AO379" s="60">
        <f t="shared" ca="1" si="251"/>
        <v>390.9975887136394</v>
      </c>
      <c r="AP379" s="63">
        <f t="shared" si="220"/>
        <v>35</v>
      </c>
      <c r="AQ379" s="62">
        <f t="shared" si="221"/>
        <v>2.7092610963089752</v>
      </c>
      <c r="AR379" s="62">
        <f t="shared" si="222"/>
        <v>135.46305481544877</v>
      </c>
      <c r="AS379" s="62">
        <f t="shared" si="223"/>
        <v>270.92610963089754</v>
      </c>
      <c r="AT379" s="62">
        <f t="shared" si="224"/>
        <v>-135.46305481544877</v>
      </c>
      <c r="AU379" s="62">
        <f t="shared" si="225"/>
        <v>406.38916444634629</v>
      </c>
      <c r="AV379" s="62">
        <f t="shared" si="226"/>
        <v>-541.85221926179509</v>
      </c>
      <c r="AW379" s="63">
        <f t="shared" si="237"/>
        <v>-135.4630548154488</v>
      </c>
      <c r="AX379" s="61" t="str">
        <f t="shared" ca="1" si="227"/>
        <v/>
      </c>
      <c r="AY379" s="69">
        <f t="shared" ca="1" si="238"/>
        <v>9959.0024112863612</v>
      </c>
      <c r="AZ379" s="51">
        <f t="shared" si="228"/>
        <v>948.24138370814137</v>
      </c>
      <c r="BA379" s="55">
        <f t="shared" ca="1" si="229"/>
        <v>9.4585401113481293E-2</v>
      </c>
      <c r="BB379" s="55">
        <f t="shared" ca="1" si="239"/>
        <v>-5.3669157126627454</v>
      </c>
      <c r="BC379" s="64">
        <f t="shared" ca="1" si="230"/>
        <v>-110.22266311415262</v>
      </c>
      <c r="BE379" s="52">
        <f t="shared" ca="1" si="231"/>
        <v>3.7999999999999869</v>
      </c>
      <c r="BF379" s="52" t="str">
        <f t="shared" ca="1" si="232"/>
        <v/>
      </c>
      <c r="BG379" s="52">
        <f t="shared" ca="1" si="240"/>
        <v>3.7999999999999869</v>
      </c>
      <c r="BH379" s="52" t="str">
        <f t="shared" ca="1" si="241"/>
        <v/>
      </c>
    </row>
    <row r="380" spans="19:60">
      <c r="S380" s="68">
        <f t="shared" si="250"/>
        <v>7</v>
      </c>
      <c r="T380" s="69">
        <f t="shared" si="250"/>
        <v>2</v>
      </c>
      <c r="U380" s="70">
        <f t="shared" si="233"/>
        <v>3</v>
      </c>
      <c r="V380" s="68">
        <f t="shared" si="248"/>
        <v>4</v>
      </c>
      <c r="W380" s="70">
        <f t="shared" si="248"/>
        <v>7</v>
      </c>
      <c r="X380" s="71">
        <f t="shared" si="248"/>
        <v>0.42857142857142855</v>
      </c>
      <c r="Y380" s="71">
        <f t="shared" si="248"/>
        <v>0.5</v>
      </c>
      <c r="Z380" s="69">
        <f t="shared" si="248"/>
        <v>10000</v>
      </c>
      <c r="AA380" s="69">
        <f t="shared" ca="1" si="248"/>
        <v>10025.240391701296</v>
      </c>
      <c r="AB380" s="69">
        <f t="shared" ca="1" si="235"/>
        <v>25.240391701296176</v>
      </c>
      <c r="AC380" s="69">
        <f t="shared" ca="1" si="249"/>
        <v>94.182003679935534</v>
      </c>
      <c r="AD380" s="73">
        <f t="shared" si="243"/>
        <v>3.6999999999999869</v>
      </c>
      <c r="AE380" s="69">
        <f t="shared" si="251"/>
        <v>0.70000000000000007</v>
      </c>
      <c r="AF380" s="69">
        <f t="shared" si="251"/>
        <v>7.0000000000000009</v>
      </c>
      <c r="AG380" s="78">
        <f t="shared" si="251"/>
        <v>200</v>
      </c>
      <c r="AH380" s="60">
        <f t="shared" si="251"/>
        <v>50</v>
      </c>
      <c r="AI380" s="60">
        <f t="shared" si="251"/>
        <v>350.00000000000006</v>
      </c>
      <c r="AJ380" s="60">
        <f t="shared" si="251"/>
        <v>10350</v>
      </c>
      <c r="AK380" s="60">
        <f t="shared" si="251"/>
        <v>289.75960829870417</v>
      </c>
      <c r="AL380" s="60">
        <f t="shared" si="251"/>
        <v>5.7951921659740835</v>
      </c>
      <c r="AM380" s="60">
        <f t="shared" ca="1" si="251"/>
        <v>-390.9975887136394</v>
      </c>
      <c r="AN380" s="60">
        <f t="shared" ca="1" si="251"/>
        <v>-390.9975887136394</v>
      </c>
      <c r="AO380" s="60">
        <f t="shared" ca="1" si="251"/>
        <v>390.9975887136394</v>
      </c>
      <c r="AP380" s="63">
        <f t="shared" si="220"/>
        <v>35</v>
      </c>
      <c r="AQ380" s="62">
        <f t="shared" si="221"/>
        <v>2.755457342155164</v>
      </c>
      <c r="AR380" s="62">
        <f t="shared" si="222"/>
        <v>137.7728671077582</v>
      </c>
      <c r="AS380" s="62">
        <f t="shared" si="223"/>
        <v>275.5457342155164</v>
      </c>
      <c r="AT380" s="62">
        <f t="shared" si="224"/>
        <v>-137.7728671077582</v>
      </c>
      <c r="AU380" s="62">
        <f t="shared" si="225"/>
        <v>413.31860132327461</v>
      </c>
      <c r="AV380" s="62">
        <f t="shared" si="226"/>
        <v>-551.09146843103281</v>
      </c>
      <c r="AW380" s="63">
        <f t="shared" si="237"/>
        <v>-137.7728671077582</v>
      </c>
      <c r="AX380" s="61" t="str">
        <f t="shared" ca="1" si="227"/>
        <v/>
      </c>
      <c r="AY380" s="69">
        <f t="shared" ca="1" si="238"/>
        <v>9959.0024112863612</v>
      </c>
      <c r="AZ380" s="51">
        <f t="shared" si="228"/>
        <v>964.41006975430741</v>
      </c>
      <c r="BA380" s="55">
        <f t="shared" ca="1" si="229"/>
        <v>9.6198198953176994E-2</v>
      </c>
      <c r="BB380" s="55">
        <f t="shared" ca="1" si="239"/>
        <v>-5.4584282501718517</v>
      </c>
      <c r="BC380" s="64">
        <f t="shared" ca="1" si="230"/>
        <v>-112.53247540646203</v>
      </c>
      <c r="BE380" s="52">
        <f t="shared" ca="1" si="231"/>
        <v>3.6999999999999869</v>
      </c>
      <c r="BF380" s="52" t="str">
        <f t="shared" ca="1" si="232"/>
        <v/>
      </c>
      <c r="BG380" s="52">
        <f t="shared" ca="1" si="240"/>
        <v>3.6999999999999869</v>
      </c>
      <c r="BH380" s="52" t="str">
        <f t="shared" ca="1" si="241"/>
        <v/>
      </c>
    </row>
    <row r="381" spans="19:60">
      <c r="S381" s="68">
        <f t="shared" si="250"/>
        <v>7</v>
      </c>
      <c r="T381" s="69">
        <f t="shared" si="250"/>
        <v>2</v>
      </c>
      <c r="U381" s="70">
        <f t="shared" si="233"/>
        <v>3</v>
      </c>
      <c r="V381" s="68">
        <f t="shared" si="248"/>
        <v>4</v>
      </c>
      <c r="W381" s="70">
        <f t="shared" si="248"/>
        <v>7</v>
      </c>
      <c r="X381" s="71">
        <f t="shared" si="248"/>
        <v>0.42857142857142855</v>
      </c>
      <c r="Y381" s="71">
        <f t="shared" si="248"/>
        <v>0.5</v>
      </c>
      <c r="Z381" s="69">
        <f t="shared" si="248"/>
        <v>10000</v>
      </c>
      <c r="AA381" s="69">
        <f t="shared" ca="1" si="248"/>
        <v>10025.240391701296</v>
      </c>
      <c r="AB381" s="69">
        <f t="shared" ca="1" si="235"/>
        <v>25.240391701296176</v>
      </c>
      <c r="AC381" s="69">
        <f t="shared" ca="1" si="249"/>
        <v>94.182003679935534</v>
      </c>
      <c r="AD381" s="73">
        <f t="shared" si="243"/>
        <v>3.5999999999999868</v>
      </c>
      <c r="AE381" s="69">
        <f t="shared" si="251"/>
        <v>0.70000000000000007</v>
      </c>
      <c r="AF381" s="69">
        <f t="shared" si="251"/>
        <v>7.0000000000000009</v>
      </c>
      <c r="AG381" s="78">
        <f t="shared" si="251"/>
        <v>200</v>
      </c>
      <c r="AH381" s="60">
        <f t="shared" si="251"/>
        <v>50</v>
      </c>
      <c r="AI381" s="60">
        <f t="shared" si="251"/>
        <v>350.00000000000006</v>
      </c>
      <c r="AJ381" s="60">
        <f t="shared" si="251"/>
        <v>10350</v>
      </c>
      <c r="AK381" s="60">
        <f t="shared" si="251"/>
        <v>289.75960829870417</v>
      </c>
      <c r="AL381" s="60">
        <f t="shared" si="251"/>
        <v>5.7951921659740835</v>
      </c>
      <c r="AM381" s="60">
        <f t="shared" ca="1" si="251"/>
        <v>-390.9975887136394</v>
      </c>
      <c r="AN381" s="60">
        <f t="shared" ca="1" si="251"/>
        <v>-390.9975887136394</v>
      </c>
      <c r="AO381" s="60">
        <f t="shared" ca="1" si="251"/>
        <v>390.9975887136394</v>
      </c>
      <c r="AP381" s="63">
        <f t="shared" si="220"/>
        <v>35</v>
      </c>
      <c r="AQ381" s="62">
        <f t="shared" si="221"/>
        <v>2.8042200461039188</v>
      </c>
      <c r="AR381" s="62">
        <f t="shared" si="222"/>
        <v>140.21100230519593</v>
      </c>
      <c r="AS381" s="62">
        <f t="shared" si="223"/>
        <v>280.42200461039187</v>
      </c>
      <c r="AT381" s="62">
        <f t="shared" si="224"/>
        <v>-140.21100230519593</v>
      </c>
      <c r="AU381" s="62">
        <f t="shared" si="225"/>
        <v>420.63300691558777</v>
      </c>
      <c r="AV381" s="62">
        <f t="shared" si="226"/>
        <v>-560.84400922078373</v>
      </c>
      <c r="AW381" s="63">
        <f t="shared" si="237"/>
        <v>-140.21100230519596</v>
      </c>
      <c r="AX381" s="61" t="str">
        <f t="shared" ca="1" si="227"/>
        <v/>
      </c>
      <c r="AY381" s="69">
        <f t="shared" ca="1" si="238"/>
        <v>9959.0024112863612</v>
      </c>
      <c r="AZ381" s="51">
        <f t="shared" si="228"/>
        <v>981.4770161363715</v>
      </c>
      <c r="BA381" s="55">
        <f t="shared" ca="1" si="229"/>
        <v>9.7900596672855805E-2</v>
      </c>
      <c r="BB381" s="55">
        <f t="shared" ca="1" si="239"/>
        <v>-5.5550248175425772</v>
      </c>
      <c r="BC381" s="64">
        <f t="shared" ca="1" si="230"/>
        <v>-114.97061060389979</v>
      </c>
      <c r="BE381" s="52">
        <f t="shared" ca="1" si="231"/>
        <v>3.5999999999999868</v>
      </c>
      <c r="BF381" s="52" t="str">
        <f t="shared" ca="1" si="232"/>
        <v/>
      </c>
      <c r="BG381" s="52">
        <f t="shared" ca="1" si="240"/>
        <v>3.5999999999999868</v>
      </c>
      <c r="BH381" s="52" t="str">
        <f t="shared" ca="1" si="241"/>
        <v/>
      </c>
    </row>
    <row r="382" spans="19:60">
      <c r="S382" s="68">
        <f t="shared" si="250"/>
        <v>7</v>
      </c>
      <c r="T382" s="69">
        <f t="shared" si="250"/>
        <v>2</v>
      </c>
      <c r="U382" s="70">
        <f t="shared" si="233"/>
        <v>3</v>
      </c>
      <c r="V382" s="68">
        <f t="shared" si="248"/>
        <v>4</v>
      </c>
      <c r="W382" s="70">
        <f t="shared" si="248"/>
        <v>7</v>
      </c>
      <c r="X382" s="71">
        <f t="shared" si="248"/>
        <v>0.42857142857142855</v>
      </c>
      <c r="Y382" s="71">
        <f t="shared" si="248"/>
        <v>0.5</v>
      </c>
      <c r="Z382" s="69">
        <f t="shared" si="248"/>
        <v>10000</v>
      </c>
      <c r="AA382" s="69">
        <f t="shared" ca="1" si="248"/>
        <v>10025.240391701296</v>
      </c>
      <c r="AB382" s="69">
        <f t="shared" ca="1" si="235"/>
        <v>25.240391701296176</v>
      </c>
      <c r="AC382" s="69">
        <f t="shared" ca="1" si="249"/>
        <v>94.182003679935534</v>
      </c>
      <c r="AD382" s="73">
        <f t="shared" si="243"/>
        <v>3.4999999999999867</v>
      </c>
      <c r="AE382" s="69">
        <f t="shared" si="251"/>
        <v>0.70000000000000007</v>
      </c>
      <c r="AF382" s="69">
        <f t="shared" si="251"/>
        <v>7.0000000000000009</v>
      </c>
      <c r="AG382" s="78">
        <f t="shared" si="251"/>
        <v>200</v>
      </c>
      <c r="AH382" s="60">
        <f t="shared" si="251"/>
        <v>50</v>
      </c>
      <c r="AI382" s="60">
        <f t="shared" si="251"/>
        <v>350.00000000000006</v>
      </c>
      <c r="AJ382" s="60">
        <f t="shared" si="251"/>
        <v>10350</v>
      </c>
      <c r="AK382" s="60">
        <f t="shared" si="251"/>
        <v>289.75960829870417</v>
      </c>
      <c r="AL382" s="60">
        <f t="shared" si="251"/>
        <v>5.7951921659740835</v>
      </c>
      <c r="AM382" s="60">
        <f t="shared" ca="1" si="251"/>
        <v>-390.9975887136394</v>
      </c>
      <c r="AN382" s="60">
        <f t="shared" ca="1" si="251"/>
        <v>-390.9975887136394</v>
      </c>
      <c r="AO382" s="60">
        <f t="shared" ca="1" si="251"/>
        <v>390.9975887136394</v>
      </c>
      <c r="AP382" s="63">
        <f t="shared" si="220"/>
        <v>35</v>
      </c>
      <c r="AQ382" s="62">
        <f t="shared" si="221"/>
        <v>2.8557691902783167</v>
      </c>
      <c r="AR382" s="62">
        <f t="shared" si="222"/>
        <v>142.78845951391583</v>
      </c>
      <c r="AS382" s="62">
        <f t="shared" si="223"/>
        <v>285.57691902783165</v>
      </c>
      <c r="AT382" s="62">
        <f t="shared" si="224"/>
        <v>-142.78845951391583</v>
      </c>
      <c r="AU382" s="62">
        <f t="shared" si="225"/>
        <v>428.36537854174748</v>
      </c>
      <c r="AV382" s="62">
        <f t="shared" si="226"/>
        <v>-571.1538380556633</v>
      </c>
      <c r="AW382" s="63">
        <f t="shared" si="237"/>
        <v>-142.78845951391583</v>
      </c>
      <c r="AX382" s="61" t="str">
        <f t="shared" ca="1" si="227"/>
        <v/>
      </c>
      <c r="AY382" s="69">
        <f t="shared" ca="1" si="238"/>
        <v>9959.0024112863612</v>
      </c>
      <c r="AZ382" s="51">
        <f t="shared" si="228"/>
        <v>999.51921659741083</v>
      </c>
      <c r="BA382" s="55">
        <f t="shared" ca="1" si="229"/>
        <v>9.9700274262230548E-2</v>
      </c>
      <c r="BB382" s="55">
        <f t="shared" ca="1" si="239"/>
        <v>-5.657141188763056</v>
      </c>
      <c r="BC382" s="64">
        <f t="shared" ca="1" si="230"/>
        <v>-117.54806781261965</v>
      </c>
      <c r="BE382" s="52">
        <f t="shared" ca="1" si="231"/>
        <v>3.4999999999999867</v>
      </c>
      <c r="BF382" s="52" t="str">
        <f t="shared" ca="1" si="232"/>
        <v/>
      </c>
      <c r="BG382" s="52">
        <f t="shared" ca="1" si="240"/>
        <v>3.4999999999999867</v>
      </c>
      <c r="BH382" s="52" t="str">
        <f t="shared" ca="1" si="241"/>
        <v/>
      </c>
    </row>
    <row r="383" spans="19:60">
      <c r="S383" s="68">
        <f t="shared" si="250"/>
        <v>7</v>
      </c>
      <c r="T383" s="69">
        <f t="shared" si="250"/>
        <v>2</v>
      </c>
      <c r="U383" s="70">
        <f t="shared" si="233"/>
        <v>3</v>
      </c>
      <c r="V383" s="68">
        <f t="shared" si="248"/>
        <v>4</v>
      </c>
      <c r="W383" s="70">
        <f t="shared" si="248"/>
        <v>7</v>
      </c>
      <c r="X383" s="71">
        <f t="shared" si="248"/>
        <v>0.42857142857142855</v>
      </c>
      <c r="Y383" s="71">
        <f t="shared" si="248"/>
        <v>0.5</v>
      </c>
      <c r="Z383" s="69">
        <f t="shared" si="248"/>
        <v>10000</v>
      </c>
      <c r="AA383" s="69">
        <f t="shared" ca="1" si="248"/>
        <v>10025.240391701296</v>
      </c>
      <c r="AB383" s="69">
        <f t="shared" ca="1" si="235"/>
        <v>25.240391701296176</v>
      </c>
      <c r="AC383" s="69">
        <f t="shared" ca="1" si="249"/>
        <v>94.182003679935534</v>
      </c>
      <c r="AD383" s="73">
        <f t="shared" si="243"/>
        <v>3.3999999999999866</v>
      </c>
      <c r="AE383" s="69">
        <f t="shared" si="251"/>
        <v>0.70000000000000007</v>
      </c>
      <c r="AF383" s="69">
        <f t="shared" si="251"/>
        <v>7.0000000000000009</v>
      </c>
      <c r="AG383" s="78">
        <f t="shared" si="251"/>
        <v>200</v>
      </c>
      <c r="AH383" s="60">
        <f t="shared" si="251"/>
        <v>50</v>
      </c>
      <c r="AI383" s="60">
        <f t="shared" si="251"/>
        <v>350.00000000000006</v>
      </c>
      <c r="AJ383" s="60">
        <f t="shared" si="251"/>
        <v>10350</v>
      </c>
      <c r="AK383" s="60">
        <f t="shared" si="251"/>
        <v>289.75960829870417</v>
      </c>
      <c r="AL383" s="60">
        <f t="shared" si="251"/>
        <v>5.7951921659740835</v>
      </c>
      <c r="AM383" s="60">
        <f t="shared" ca="1" si="251"/>
        <v>-390.9975887136394</v>
      </c>
      <c r="AN383" s="60">
        <f t="shared" ca="1" si="251"/>
        <v>-390.9975887136394</v>
      </c>
      <c r="AO383" s="60">
        <f t="shared" ca="1" si="251"/>
        <v>390.9975887136394</v>
      </c>
      <c r="AP383" s="63">
        <f t="shared" si="220"/>
        <v>35</v>
      </c>
      <c r="AQ383" s="62">
        <f t="shared" si="221"/>
        <v>2.9103506370512084</v>
      </c>
      <c r="AR383" s="62">
        <f t="shared" si="222"/>
        <v>145.51753185256041</v>
      </c>
      <c r="AS383" s="62">
        <f t="shared" si="223"/>
        <v>291.03506370512082</v>
      </c>
      <c r="AT383" s="62">
        <f t="shared" si="224"/>
        <v>-145.51753185256041</v>
      </c>
      <c r="AU383" s="62">
        <f t="shared" si="225"/>
        <v>436.55259555768123</v>
      </c>
      <c r="AV383" s="62">
        <f t="shared" si="226"/>
        <v>-582.07012741024164</v>
      </c>
      <c r="AW383" s="63">
        <f t="shared" si="237"/>
        <v>-145.51753185256041</v>
      </c>
      <c r="AX383" s="61" t="str">
        <f t="shared" ca="1" si="227"/>
        <v/>
      </c>
      <c r="AY383" s="69">
        <f t="shared" ca="1" si="238"/>
        <v>9959.0024112863612</v>
      </c>
      <c r="AZ383" s="51">
        <f t="shared" si="228"/>
        <v>1018.6227229679229</v>
      </c>
      <c r="BA383" s="55">
        <f t="shared" ca="1" si="229"/>
        <v>0.10160581523921555</v>
      </c>
      <c r="BB383" s="55">
        <f t="shared" ca="1" si="239"/>
        <v>-5.7652644053494466</v>
      </c>
      <c r="BC383" s="64">
        <f t="shared" ca="1" si="230"/>
        <v>-120.27714015126423</v>
      </c>
      <c r="BE383" s="52">
        <f t="shared" ca="1" si="231"/>
        <v>3.3999999999999866</v>
      </c>
      <c r="BF383" s="52" t="str">
        <f t="shared" ca="1" si="232"/>
        <v/>
      </c>
      <c r="BG383" s="52">
        <f t="shared" ca="1" si="240"/>
        <v>3.3999999999999866</v>
      </c>
      <c r="BH383" s="52" t="str">
        <f t="shared" ca="1" si="241"/>
        <v/>
      </c>
    </row>
    <row r="384" spans="19:60">
      <c r="S384" s="68">
        <f t="shared" si="250"/>
        <v>7</v>
      </c>
      <c r="T384" s="69">
        <f t="shared" si="250"/>
        <v>2</v>
      </c>
      <c r="U384" s="70">
        <f t="shared" si="233"/>
        <v>3</v>
      </c>
      <c r="V384" s="68">
        <f t="shared" si="248"/>
        <v>4</v>
      </c>
      <c r="W384" s="70">
        <f t="shared" si="248"/>
        <v>7</v>
      </c>
      <c r="X384" s="71">
        <f t="shared" si="248"/>
        <v>0.42857142857142855</v>
      </c>
      <c r="Y384" s="71">
        <f t="shared" si="248"/>
        <v>0.5</v>
      </c>
      <c r="Z384" s="69">
        <f t="shared" si="248"/>
        <v>10000</v>
      </c>
      <c r="AA384" s="69">
        <f t="shared" ca="1" si="248"/>
        <v>10025.240391701296</v>
      </c>
      <c r="AB384" s="69">
        <f t="shared" ca="1" si="235"/>
        <v>25.240391701296176</v>
      </c>
      <c r="AC384" s="69">
        <f t="shared" ca="1" si="249"/>
        <v>94.182003679935534</v>
      </c>
      <c r="AD384" s="73">
        <f t="shared" si="243"/>
        <v>3.2999999999999865</v>
      </c>
      <c r="AE384" s="69">
        <f t="shared" si="251"/>
        <v>0.70000000000000007</v>
      </c>
      <c r="AF384" s="69">
        <f t="shared" si="251"/>
        <v>7.0000000000000009</v>
      </c>
      <c r="AG384" s="78">
        <f t="shared" si="251"/>
        <v>200</v>
      </c>
      <c r="AH384" s="60">
        <f t="shared" si="251"/>
        <v>50</v>
      </c>
      <c r="AI384" s="60">
        <f t="shared" si="251"/>
        <v>350.00000000000006</v>
      </c>
      <c r="AJ384" s="60">
        <f t="shared" si="251"/>
        <v>10350</v>
      </c>
      <c r="AK384" s="60">
        <f t="shared" si="251"/>
        <v>289.75960829870417</v>
      </c>
      <c r="AL384" s="60">
        <f t="shared" si="251"/>
        <v>5.7951921659740835</v>
      </c>
      <c r="AM384" s="60">
        <f t="shared" ca="1" si="251"/>
        <v>-390.9975887136394</v>
      </c>
      <c r="AN384" s="60">
        <f t="shared" ca="1" si="251"/>
        <v>-390.9975887136394</v>
      </c>
      <c r="AO384" s="60">
        <f t="shared" ca="1" si="251"/>
        <v>390.9975887136394</v>
      </c>
      <c r="AP384" s="63">
        <f t="shared" si="220"/>
        <v>35</v>
      </c>
      <c r="AQ384" s="62">
        <f t="shared" si="221"/>
        <v>2.9682400502951847</v>
      </c>
      <c r="AR384" s="62">
        <f t="shared" si="222"/>
        <v>148.41200251475922</v>
      </c>
      <c r="AS384" s="62">
        <f t="shared" si="223"/>
        <v>296.82400502951845</v>
      </c>
      <c r="AT384" s="62">
        <f t="shared" si="224"/>
        <v>-148.41200251475922</v>
      </c>
      <c r="AU384" s="62">
        <f t="shared" si="225"/>
        <v>445.23600754427764</v>
      </c>
      <c r="AV384" s="62">
        <f t="shared" si="226"/>
        <v>-593.64801005903689</v>
      </c>
      <c r="AW384" s="63">
        <f t="shared" si="237"/>
        <v>-148.41200251475925</v>
      </c>
      <c r="AX384" s="61" t="str">
        <f t="shared" ca="1" si="227"/>
        <v/>
      </c>
      <c r="AY384" s="69">
        <f t="shared" ca="1" si="238"/>
        <v>9959.0024112863612</v>
      </c>
      <c r="AZ384" s="51">
        <f t="shared" si="228"/>
        <v>1038.8840176033145</v>
      </c>
      <c r="BA384" s="55">
        <f t="shared" ca="1" si="229"/>
        <v>0.10362684354813906</v>
      </c>
      <c r="BB384" s="55">
        <f t="shared" ca="1" si="239"/>
        <v>-5.8799405441531958</v>
      </c>
      <c r="BC384" s="64">
        <f t="shared" ca="1" si="230"/>
        <v>-123.17161081346308</v>
      </c>
      <c r="BE384" s="52">
        <f t="shared" ca="1" si="231"/>
        <v>3.2999999999999865</v>
      </c>
      <c r="BF384" s="52" t="str">
        <f t="shared" ca="1" si="232"/>
        <v/>
      </c>
      <c r="BG384" s="52">
        <f t="shared" ca="1" si="240"/>
        <v>3.2999999999999865</v>
      </c>
      <c r="BH384" s="52" t="str">
        <f t="shared" ca="1" si="241"/>
        <v/>
      </c>
    </row>
    <row r="385" spans="19:60">
      <c r="S385" s="68">
        <f t="shared" si="250"/>
        <v>7</v>
      </c>
      <c r="T385" s="69">
        <f t="shared" si="250"/>
        <v>2</v>
      </c>
      <c r="U385" s="70">
        <f t="shared" si="233"/>
        <v>3</v>
      </c>
      <c r="V385" s="68">
        <f t="shared" si="248"/>
        <v>4</v>
      </c>
      <c r="W385" s="70">
        <f t="shared" si="248"/>
        <v>7</v>
      </c>
      <c r="X385" s="71">
        <f t="shared" si="248"/>
        <v>0.42857142857142855</v>
      </c>
      <c r="Y385" s="71">
        <f t="shared" si="248"/>
        <v>0.5</v>
      </c>
      <c r="Z385" s="69">
        <f t="shared" si="248"/>
        <v>10000</v>
      </c>
      <c r="AA385" s="69">
        <f t="shared" ca="1" si="248"/>
        <v>10025.240391701296</v>
      </c>
      <c r="AB385" s="69">
        <f t="shared" ca="1" si="235"/>
        <v>25.240391701296176</v>
      </c>
      <c r="AC385" s="69">
        <f t="shared" ca="1" si="249"/>
        <v>94.182003679935534</v>
      </c>
      <c r="AD385" s="73">
        <f t="shared" si="243"/>
        <v>3.1999999999999864</v>
      </c>
      <c r="AE385" s="69">
        <f t="shared" si="251"/>
        <v>0.70000000000000007</v>
      </c>
      <c r="AF385" s="69">
        <f t="shared" si="251"/>
        <v>7.0000000000000009</v>
      </c>
      <c r="AG385" s="78">
        <f t="shared" si="251"/>
        <v>200</v>
      </c>
      <c r="AH385" s="60">
        <f t="shared" si="251"/>
        <v>50</v>
      </c>
      <c r="AI385" s="60">
        <f t="shared" si="251"/>
        <v>350.00000000000006</v>
      </c>
      <c r="AJ385" s="60">
        <f t="shared" si="251"/>
        <v>10350</v>
      </c>
      <c r="AK385" s="60">
        <f t="shared" si="251"/>
        <v>289.75960829870417</v>
      </c>
      <c r="AL385" s="60">
        <f t="shared" si="251"/>
        <v>5.7951921659740835</v>
      </c>
      <c r="AM385" s="60">
        <f t="shared" ca="1" si="251"/>
        <v>-390.9975887136394</v>
      </c>
      <c r="AN385" s="60">
        <f t="shared" ca="1" si="251"/>
        <v>-390.9975887136394</v>
      </c>
      <c r="AO385" s="60">
        <f t="shared" ca="1" si="251"/>
        <v>390.9975887136394</v>
      </c>
      <c r="AP385" s="63">
        <f t="shared" si="220"/>
        <v>35</v>
      </c>
      <c r="AQ385" s="62">
        <f t="shared" si="221"/>
        <v>3.0297475518669099</v>
      </c>
      <c r="AR385" s="62">
        <f t="shared" si="222"/>
        <v>151.48737759334549</v>
      </c>
      <c r="AS385" s="62">
        <f t="shared" si="223"/>
        <v>302.97475518669097</v>
      </c>
      <c r="AT385" s="62">
        <f t="shared" si="224"/>
        <v>-151.48737759334549</v>
      </c>
      <c r="AU385" s="62">
        <f t="shared" si="225"/>
        <v>454.46213278003643</v>
      </c>
      <c r="AV385" s="62">
        <f t="shared" si="226"/>
        <v>-605.94951037338194</v>
      </c>
      <c r="AW385" s="63">
        <f t="shared" si="237"/>
        <v>-151.48737759334551</v>
      </c>
      <c r="AX385" s="61" t="str">
        <f t="shared" ca="1" si="227"/>
        <v/>
      </c>
      <c r="AY385" s="69">
        <f t="shared" ca="1" si="238"/>
        <v>9959.0024112863612</v>
      </c>
      <c r="AZ385" s="51">
        <f t="shared" si="228"/>
        <v>1060.4116431534185</v>
      </c>
      <c r="BA385" s="55">
        <f t="shared" ca="1" si="229"/>
        <v>0.10577418612637031</v>
      </c>
      <c r="BB385" s="55">
        <f t="shared" ca="1" si="239"/>
        <v>-6.0017839416321799</v>
      </c>
      <c r="BC385" s="64">
        <f t="shared" ca="1" si="230"/>
        <v>-126.24698589204934</v>
      </c>
      <c r="BE385" s="52">
        <f t="shared" ca="1" si="231"/>
        <v>3.1999999999999864</v>
      </c>
      <c r="BF385" s="52" t="str">
        <f t="shared" ca="1" si="232"/>
        <v/>
      </c>
      <c r="BG385" s="52">
        <f t="shared" ca="1" si="240"/>
        <v>3.1999999999999864</v>
      </c>
      <c r="BH385" s="52" t="str">
        <f t="shared" ca="1" si="241"/>
        <v/>
      </c>
    </row>
    <row r="386" spans="19:60">
      <c r="S386" s="68">
        <f t="shared" si="250"/>
        <v>7</v>
      </c>
      <c r="T386" s="69">
        <f t="shared" si="250"/>
        <v>2</v>
      </c>
      <c r="U386" s="70">
        <f t="shared" si="233"/>
        <v>3</v>
      </c>
      <c r="V386" s="68">
        <f t="shared" si="248"/>
        <v>4</v>
      </c>
      <c r="W386" s="70">
        <f t="shared" si="248"/>
        <v>7</v>
      </c>
      <c r="X386" s="71">
        <f t="shared" si="248"/>
        <v>0.42857142857142855</v>
      </c>
      <c r="Y386" s="71">
        <f t="shared" si="248"/>
        <v>0.5</v>
      </c>
      <c r="Z386" s="69">
        <f t="shared" si="248"/>
        <v>10000</v>
      </c>
      <c r="AA386" s="69">
        <f t="shared" ca="1" si="248"/>
        <v>10025.240391701296</v>
      </c>
      <c r="AB386" s="69">
        <f t="shared" ca="1" si="235"/>
        <v>25.240391701296176</v>
      </c>
      <c r="AC386" s="69">
        <f t="shared" ca="1" si="249"/>
        <v>94.182003679935534</v>
      </c>
      <c r="AD386" s="73">
        <f t="shared" si="243"/>
        <v>3.0999999999999863</v>
      </c>
      <c r="AE386" s="69">
        <f t="shared" si="251"/>
        <v>0.70000000000000007</v>
      </c>
      <c r="AF386" s="69">
        <f t="shared" si="251"/>
        <v>7.0000000000000009</v>
      </c>
      <c r="AG386" s="78">
        <f t="shared" si="251"/>
        <v>200</v>
      </c>
      <c r="AH386" s="60">
        <f t="shared" si="251"/>
        <v>50</v>
      </c>
      <c r="AI386" s="60">
        <f t="shared" si="251"/>
        <v>350.00000000000006</v>
      </c>
      <c r="AJ386" s="60">
        <f t="shared" si="251"/>
        <v>10350</v>
      </c>
      <c r="AK386" s="60">
        <f t="shared" si="251"/>
        <v>289.75960829870417</v>
      </c>
      <c r="AL386" s="60">
        <f t="shared" si="251"/>
        <v>5.7951921659740835</v>
      </c>
      <c r="AM386" s="60">
        <f t="shared" ca="1" si="251"/>
        <v>-390.9975887136394</v>
      </c>
      <c r="AN386" s="60">
        <f t="shared" ca="1" si="251"/>
        <v>-390.9975887136394</v>
      </c>
      <c r="AO386" s="60">
        <f t="shared" ca="1" si="251"/>
        <v>390.9975887136394</v>
      </c>
      <c r="AP386" s="63">
        <f t="shared" si="220"/>
        <v>35</v>
      </c>
      <c r="AQ386" s="62">
        <f t="shared" si="221"/>
        <v>3.095223279346488</v>
      </c>
      <c r="AR386" s="62">
        <f t="shared" si="222"/>
        <v>154.76116396732439</v>
      </c>
      <c r="AS386" s="62">
        <f t="shared" si="223"/>
        <v>309.52232793464879</v>
      </c>
      <c r="AT386" s="62">
        <f t="shared" si="224"/>
        <v>-154.76116396732439</v>
      </c>
      <c r="AU386" s="62">
        <f t="shared" si="225"/>
        <v>464.28349190197321</v>
      </c>
      <c r="AV386" s="62">
        <f t="shared" si="226"/>
        <v>-619.04465586929757</v>
      </c>
      <c r="AW386" s="63">
        <f t="shared" si="237"/>
        <v>-154.76116396732436</v>
      </c>
      <c r="AX386" s="61" t="str">
        <f t="shared" ca="1" si="227"/>
        <v/>
      </c>
      <c r="AY386" s="69">
        <f t="shared" ca="1" si="238"/>
        <v>9959.0024112863612</v>
      </c>
      <c r="AZ386" s="51">
        <f t="shared" si="228"/>
        <v>1083.3281477712708</v>
      </c>
      <c r="BA386" s="55">
        <f t="shared" ca="1" si="229"/>
        <v>0.10806006693545515</v>
      </c>
      <c r="BB386" s="55">
        <f t="shared" ca="1" si="239"/>
        <v>-6.1314882034646425</v>
      </c>
      <c r="BC386" s="64">
        <f t="shared" ca="1" si="230"/>
        <v>-129.52077226602819</v>
      </c>
      <c r="BE386" s="52">
        <f t="shared" ca="1" si="231"/>
        <v>3.0999999999999863</v>
      </c>
      <c r="BF386" s="52" t="str">
        <f t="shared" ca="1" si="232"/>
        <v/>
      </c>
      <c r="BG386" s="52">
        <f t="shared" ca="1" si="240"/>
        <v>3.0999999999999863</v>
      </c>
      <c r="BH386" s="52" t="str">
        <f t="shared" ca="1" si="241"/>
        <v/>
      </c>
    </row>
    <row r="387" spans="19:60">
      <c r="S387" s="68">
        <f t="shared" si="250"/>
        <v>7</v>
      </c>
      <c r="T387" s="69">
        <f t="shared" si="250"/>
        <v>2</v>
      </c>
      <c r="U387" s="70">
        <f t="shared" si="233"/>
        <v>3</v>
      </c>
      <c r="V387" s="68">
        <f t="shared" si="248"/>
        <v>4</v>
      </c>
      <c r="W387" s="70">
        <f t="shared" si="248"/>
        <v>7</v>
      </c>
      <c r="X387" s="71">
        <f t="shared" si="248"/>
        <v>0.42857142857142855</v>
      </c>
      <c r="Y387" s="71">
        <f t="shared" si="248"/>
        <v>0.5</v>
      </c>
      <c r="Z387" s="69">
        <f t="shared" si="248"/>
        <v>10000</v>
      </c>
      <c r="AA387" s="69">
        <f t="shared" ca="1" si="248"/>
        <v>10025.240391701296</v>
      </c>
      <c r="AB387" s="69">
        <f t="shared" ca="1" si="235"/>
        <v>25.240391701296176</v>
      </c>
      <c r="AC387" s="69">
        <f t="shared" ca="1" si="249"/>
        <v>94.182003679935534</v>
      </c>
      <c r="AD387" s="73">
        <f t="shared" si="243"/>
        <v>2.9999999999999862</v>
      </c>
      <c r="AE387" s="69">
        <f t="shared" si="251"/>
        <v>0.70000000000000007</v>
      </c>
      <c r="AF387" s="69">
        <f t="shared" si="251"/>
        <v>7.0000000000000009</v>
      </c>
      <c r="AG387" s="78">
        <f t="shared" si="251"/>
        <v>200</v>
      </c>
      <c r="AH387" s="60">
        <f t="shared" si="251"/>
        <v>50</v>
      </c>
      <c r="AI387" s="60">
        <f t="shared" si="251"/>
        <v>350.00000000000006</v>
      </c>
      <c r="AJ387" s="60">
        <f t="shared" si="251"/>
        <v>10350</v>
      </c>
      <c r="AK387" s="60">
        <f t="shared" si="251"/>
        <v>289.75960829870417</v>
      </c>
      <c r="AL387" s="60">
        <f t="shared" si="251"/>
        <v>5.7951921659740835</v>
      </c>
      <c r="AM387" s="60">
        <f t="shared" ca="1" si="251"/>
        <v>-390.9975887136394</v>
      </c>
      <c r="AN387" s="60">
        <f t="shared" ca="1" si="251"/>
        <v>-390.9975887136394</v>
      </c>
      <c r="AO387" s="60">
        <f t="shared" ca="1" si="251"/>
        <v>390.9975887136394</v>
      </c>
      <c r="AP387" s="63">
        <f t="shared" si="220"/>
        <v>35</v>
      </c>
      <c r="AQ387" s="62">
        <f t="shared" si="221"/>
        <v>3.1650640553247045</v>
      </c>
      <c r="AR387" s="62">
        <f t="shared" si="222"/>
        <v>158.25320276623523</v>
      </c>
      <c r="AS387" s="62">
        <f t="shared" si="223"/>
        <v>316.50640553247047</v>
      </c>
      <c r="AT387" s="62">
        <f t="shared" si="224"/>
        <v>-158.25320276623523</v>
      </c>
      <c r="AU387" s="62">
        <f t="shared" si="225"/>
        <v>474.7596082987057</v>
      </c>
      <c r="AV387" s="62">
        <f t="shared" si="226"/>
        <v>-633.01281106494093</v>
      </c>
      <c r="AW387" s="63">
        <f t="shared" si="237"/>
        <v>-158.25320276623523</v>
      </c>
      <c r="AX387" s="61" t="str">
        <f t="shared" ca="1" si="227"/>
        <v/>
      </c>
      <c r="AY387" s="69">
        <f t="shared" ca="1" si="238"/>
        <v>9959.0024112863612</v>
      </c>
      <c r="AZ387" s="51">
        <f t="shared" si="228"/>
        <v>1107.7724193636466</v>
      </c>
      <c r="BA387" s="55">
        <f t="shared" ca="1" si="229"/>
        <v>0.11049833979847901</v>
      </c>
      <c r="BB387" s="55">
        <f t="shared" ca="1" si="239"/>
        <v>-6.269839416085941</v>
      </c>
      <c r="BC387" s="64">
        <f t="shared" ca="1" si="230"/>
        <v>-133.01281106493906</v>
      </c>
      <c r="BE387" s="52">
        <f t="shared" ca="1" si="231"/>
        <v>2.9999999999999862</v>
      </c>
      <c r="BF387" s="52" t="str">
        <f t="shared" ca="1" si="232"/>
        <v/>
      </c>
      <c r="BG387" s="52">
        <f t="shared" ca="1" si="240"/>
        <v>2.9999999999999862</v>
      </c>
      <c r="BH387" s="52" t="str">
        <f t="shared" ca="1" si="241"/>
        <v/>
      </c>
    </row>
    <row r="388" spans="19:60">
      <c r="S388" s="68">
        <f t="shared" si="250"/>
        <v>7</v>
      </c>
      <c r="T388" s="69">
        <f t="shared" si="250"/>
        <v>2</v>
      </c>
      <c r="U388" s="70">
        <f t="shared" si="233"/>
        <v>3</v>
      </c>
      <c r="V388" s="68">
        <f t="shared" si="248"/>
        <v>4</v>
      </c>
      <c r="W388" s="70">
        <f t="shared" si="248"/>
        <v>7</v>
      </c>
      <c r="X388" s="71">
        <f t="shared" si="248"/>
        <v>0.42857142857142855</v>
      </c>
      <c r="Y388" s="71">
        <f t="shared" si="248"/>
        <v>0.5</v>
      </c>
      <c r="Z388" s="69">
        <f t="shared" si="248"/>
        <v>10000</v>
      </c>
      <c r="AA388" s="69">
        <f t="shared" ca="1" si="248"/>
        <v>10025.240391701296</v>
      </c>
      <c r="AB388" s="69">
        <f t="shared" ca="1" si="235"/>
        <v>25.240391701296176</v>
      </c>
      <c r="AC388" s="69">
        <f t="shared" ca="1" si="249"/>
        <v>94.182003679935534</v>
      </c>
      <c r="AD388" s="73">
        <f t="shared" si="243"/>
        <v>2.8999999999999861</v>
      </c>
      <c r="AE388" s="69">
        <f t="shared" si="251"/>
        <v>0.70000000000000007</v>
      </c>
      <c r="AF388" s="69">
        <f t="shared" si="251"/>
        <v>7.0000000000000009</v>
      </c>
      <c r="AG388" s="78">
        <f t="shared" si="251"/>
        <v>200</v>
      </c>
      <c r="AH388" s="60">
        <f t="shared" si="251"/>
        <v>50</v>
      </c>
      <c r="AI388" s="60">
        <f t="shared" si="251"/>
        <v>350.00000000000006</v>
      </c>
      <c r="AJ388" s="60">
        <f t="shared" si="251"/>
        <v>10350</v>
      </c>
      <c r="AK388" s="60">
        <f t="shared" si="251"/>
        <v>289.75960829870417</v>
      </c>
      <c r="AL388" s="60">
        <f t="shared" si="251"/>
        <v>5.7951921659740835</v>
      </c>
      <c r="AM388" s="60">
        <f t="shared" ca="1" si="251"/>
        <v>-390.9975887136394</v>
      </c>
      <c r="AN388" s="60">
        <f t="shared" ca="1" si="251"/>
        <v>-390.9975887136394</v>
      </c>
      <c r="AO388" s="60">
        <f t="shared" ca="1" si="251"/>
        <v>390.9975887136394</v>
      </c>
      <c r="AP388" s="63">
        <f t="shared" si="220"/>
        <v>35</v>
      </c>
      <c r="AQ388" s="62">
        <f t="shared" si="221"/>
        <v>3.2397214365427982</v>
      </c>
      <c r="AR388" s="62">
        <f t="shared" si="222"/>
        <v>161.98607182713991</v>
      </c>
      <c r="AS388" s="62">
        <f t="shared" si="223"/>
        <v>323.97214365427982</v>
      </c>
      <c r="AT388" s="62">
        <f t="shared" si="224"/>
        <v>-161.98607182713991</v>
      </c>
      <c r="AU388" s="62">
        <f t="shared" si="225"/>
        <v>485.95821548141976</v>
      </c>
      <c r="AV388" s="62">
        <f t="shared" si="226"/>
        <v>-647.94428730855964</v>
      </c>
      <c r="AW388" s="63">
        <f t="shared" si="237"/>
        <v>-161.98607182713988</v>
      </c>
      <c r="AX388" s="61" t="str">
        <f t="shared" ca="1" si="227"/>
        <v/>
      </c>
      <c r="AY388" s="69">
        <f t="shared" ca="1" si="238"/>
        <v>9959.0024112863612</v>
      </c>
      <c r="AZ388" s="51">
        <f t="shared" si="228"/>
        <v>1133.9025027899793</v>
      </c>
      <c r="BA388" s="55">
        <f t="shared" ca="1" si="229"/>
        <v>0.1131047694106769</v>
      </c>
      <c r="BB388" s="55">
        <f t="shared" ca="1" si="239"/>
        <v>-6.4177320916466352</v>
      </c>
      <c r="BC388" s="64">
        <f t="shared" ca="1" si="230"/>
        <v>-136.74568012584371</v>
      </c>
      <c r="BE388" s="52">
        <f t="shared" ca="1" si="231"/>
        <v>2.8999999999999861</v>
      </c>
      <c r="BF388" s="52" t="str">
        <f t="shared" ca="1" si="232"/>
        <v/>
      </c>
      <c r="BG388" s="52">
        <f t="shared" ca="1" si="240"/>
        <v>2.8999999999999861</v>
      </c>
      <c r="BH388" s="52" t="str">
        <f t="shared" ca="1" si="241"/>
        <v/>
      </c>
    </row>
    <row r="389" spans="19:60">
      <c r="S389" s="68">
        <f t="shared" si="250"/>
        <v>7</v>
      </c>
      <c r="T389" s="69">
        <f t="shared" si="250"/>
        <v>2</v>
      </c>
      <c r="U389" s="70">
        <f t="shared" si="233"/>
        <v>3</v>
      </c>
      <c r="V389" s="68">
        <f t="shared" si="248"/>
        <v>4</v>
      </c>
      <c r="W389" s="70">
        <f t="shared" si="248"/>
        <v>7</v>
      </c>
      <c r="X389" s="71">
        <f t="shared" si="248"/>
        <v>0.42857142857142855</v>
      </c>
      <c r="Y389" s="71">
        <f t="shared" si="248"/>
        <v>0.5</v>
      </c>
      <c r="Z389" s="69">
        <f t="shared" si="248"/>
        <v>10000</v>
      </c>
      <c r="AA389" s="69">
        <f t="shared" ca="1" si="248"/>
        <v>10025.240391701296</v>
      </c>
      <c r="AB389" s="69">
        <f t="shared" ca="1" si="235"/>
        <v>25.240391701296176</v>
      </c>
      <c r="AC389" s="69">
        <f t="shared" ca="1" si="249"/>
        <v>94.182003679935534</v>
      </c>
      <c r="AD389" s="73">
        <f t="shared" si="243"/>
        <v>2.7999999999999861</v>
      </c>
      <c r="AE389" s="69">
        <f t="shared" si="251"/>
        <v>0.70000000000000007</v>
      </c>
      <c r="AF389" s="69">
        <f t="shared" si="251"/>
        <v>7.0000000000000009</v>
      </c>
      <c r="AG389" s="78">
        <f t="shared" si="251"/>
        <v>200</v>
      </c>
      <c r="AH389" s="60">
        <f t="shared" si="251"/>
        <v>50</v>
      </c>
      <c r="AI389" s="60">
        <f t="shared" si="251"/>
        <v>350.00000000000006</v>
      </c>
      <c r="AJ389" s="60">
        <f t="shared" si="251"/>
        <v>10350</v>
      </c>
      <c r="AK389" s="60">
        <f t="shared" si="251"/>
        <v>289.75960829870417</v>
      </c>
      <c r="AL389" s="60">
        <f t="shared" si="251"/>
        <v>5.7951921659740835</v>
      </c>
      <c r="AM389" s="60">
        <f t="shared" ca="1" si="251"/>
        <v>-390.9975887136394</v>
      </c>
      <c r="AN389" s="60">
        <f t="shared" ca="1" si="251"/>
        <v>-390.9975887136394</v>
      </c>
      <c r="AO389" s="60">
        <f t="shared" ca="1" si="251"/>
        <v>390.9975887136394</v>
      </c>
      <c r="AP389" s="63">
        <f t="shared" si="220"/>
        <v>35</v>
      </c>
      <c r="AQ389" s="62">
        <f t="shared" si="221"/>
        <v>3.3197114878478984</v>
      </c>
      <c r="AR389" s="62">
        <f t="shared" si="222"/>
        <v>165.98557439239491</v>
      </c>
      <c r="AS389" s="62">
        <f t="shared" si="223"/>
        <v>331.97114878478982</v>
      </c>
      <c r="AT389" s="62">
        <f t="shared" si="224"/>
        <v>-165.98557439239491</v>
      </c>
      <c r="AU389" s="62">
        <f t="shared" si="225"/>
        <v>497.9567231771847</v>
      </c>
      <c r="AV389" s="62">
        <f t="shared" si="226"/>
        <v>-663.94229756957964</v>
      </c>
      <c r="AW389" s="63">
        <f t="shared" si="237"/>
        <v>-165.98557439239494</v>
      </c>
      <c r="AX389" s="61" t="str">
        <f t="shared" ca="1" si="227"/>
        <v/>
      </c>
      <c r="AY389" s="69">
        <f t="shared" ca="1" si="238"/>
        <v>9959.0024112863612</v>
      </c>
      <c r="AZ389" s="51">
        <f t="shared" si="228"/>
        <v>1161.8990207467643</v>
      </c>
      <c r="BA389" s="55">
        <f t="shared" ca="1" si="229"/>
        <v>0.11589737256660322</v>
      </c>
      <c r="BB389" s="55">
        <f t="shared" ca="1" si="239"/>
        <v>-6.576188529747383</v>
      </c>
      <c r="BC389" s="64">
        <f t="shared" ca="1" si="230"/>
        <v>-140.74518269109876</v>
      </c>
      <c r="BE389" s="52">
        <f t="shared" ca="1" si="231"/>
        <v>2.7999999999999861</v>
      </c>
      <c r="BF389" s="52" t="str">
        <f t="shared" ca="1" si="232"/>
        <v/>
      </c>
      <c r="BG389" s="52">
        <f t="shared" ca="1" si="240"/>
        <v>2.7999999999999861</v>
      </c>
      <c r="BH389" s="52" t="str">
        <f t="shared" ca="1" si="241"/>
        <v/>
      </c>
    </row>
    <row r="390" spans="19:60">
      <c r="S390" s="68">
        <f t="shared" si="250"/>
        <v>7</v>
      </c>
      <c r="T390" s="69">
        <f t="shared" si="250"/>
        <v>2</v>
      </c>
      <c r="U390" s="70">
        <f t="shared" si="233"/>
        <v>3</v>
      </c>
      <c r="V390" s="68">
        <f t="shared" si="248"/>
        <v>4</v>
      </c>
      <c r="W390" s="70">
        <f t="shared" si="248"/>
        <v>7</v>
      </c>
      <c r="X390" s="71">
        <f t="shared" si="248"/>
        <v>0.42857142857142855</v>
      </c>
      <c r="Y390" s="71">
        <f t="shared" si="248"/>
        <v>0.5</v>
      </c>
      <c r="Z390" s="69">
        <f t="shared" si="248"/>
        <v>10000</v>
      </c>
      <c r="AA390" s="69">
        <f t="shared" ca="1" si="248"/>
        <v>10025.240391701296</v>
      </c>
      <c r="AB390" s="69">
        <f t="shared" ca="1" si="235"/>
        <v>25.240391701296176</v>
      </c>
      <c r="AC390" s="69">
        <f t="shared" ca="1" si="249"/>
        <v>94.182003679935534</v>
      </c>
      <c r="AD390" s="73">
        <f t="shared" si="243"/>
        <v>2.699999999999986</v>
      </c>
      <c r="AE390" s="69">
        <f t="shared" si="251"/>
        <v>0.70000000000000007</v>
      </c>
      <c r="AF390" s="69">
        <f t="shared" si="251"/>
        <v>7.0000000000000009</v>
      </c>
      <c r="AG390" s="78">
        <f t="shared" si="251"/>
        <v>200</v>
      </c>
      <c r="AH390" s="60">
        <f t="shared" si="251"/>
        <v>50</v>
      </c>
      <c r="AI390" s="60">
        <f t="shared" si="251"/>
        <v>350.00000000000006</v>
      </c>
      <c r="AJ390" s="60">
        <f t="shared" si="251"/>
        <v>10350</v>
      </c>
      <c r="AK390" s="60">
        <f t="shared" si="251"/>
        <v>289.75960829870417</v>
      </c>
      <c r="AL390" s="60">
        <f t="shared" si="251"/>
        <v>5.7951921659740835</v>
      </c>
      <c r="AM390" s="60">
        <f t="shared" ca="1" si="251"/>
        <v>-390.9975887136394</v>
      </c>
      <c r="AN390" s="60">
        <f t="shared" ca="1" si="251"/>
        <v>-390.9975887136394</v>
      </c>
      <c r="AO390" s="60">
        <f t="shared" ca="1" si="251"/>
        <v>390.9975887136394</v>
      </c>
      <c r="AP390" s="63">
        <f t="shared" si="220"/>
        <v>35</v>
      </c>
      <c r="AQ390" s="62">
        <f t="shared" si="221"/>
        <v>3.4056267281385622</v>
      </c>
      <c r="AR390" s="62">
        <f t="shared" si="222"/>
        <v>170.28133640692812</v>
      </c>
      <c r="AS390" s="62">
        <f t="shared" si="223"/>
        <v>340.56267281385624</v>
      </c>
      <c r="AT390" s="62">
        <f t="shared" si="224"/>
        <v>-170.28133640692812</v>
      </c>
      <c r="AU390" s="62">
        <f t="shared" si="225"/>
        <v>510.84400922078436</v>
      </c>
      <c r="AV390" s="62">
        <f t="shared" si="226"/>
        <v>-681.12534562771248</v>
      </c>
      <c r="AW390" s="63">
        <f t="shared" si="237"/>
        <v>-170.28133640692812</v>
      </c>
      <c r="AX390" s="61" t="str">
        <f t="shared" ca="1" si="227"/>
        <v/>
      </c>
      <c r="AY390" s="69">
        <f t="shared" ca="1" si="238"/>
        <v>9959.0024112863612</v>
      </c>
      <c r="AZ390" s="51">
        <f t="shared" si="228"/>
        <v>1191.9693548484968</v>
      </c>
      <c r="BA390" s="55">
        <f t="shared" ca="1" si="229"/>
        <v>0.11889683521556116</v>
      </c>
      <c r="BB390" s="55">
        <f t="shared" ca="1" si="239"/>
        <v>-6.7463824817815174</v>
      </c>
      <c r="BC390" s="64">
        <f t="shared" ca="1" si="230"/>
        <v>-145.04094470563194</v>
      </c>
      <c r="BE390" s="52">
        <f t="shared" ca="1" si="231"/>
        <v>2.699999999999986</v>
      </c>
      <c r="BF390" s="52" t="str">
        <f t="shared" ca="1" si="232"/>
        <v/>
      </c>
      <c r="BG390" s="52">
        <f t="shared" ca="1" si="240"/>
        <v>2.699999999999986</v>
      </c>
      <c r="BH390" s="52" t="str">
        <f t="shared" ca="1" si="241"/>
        <v/>
      </c>
    </row>
    <row r="391" spans="19:60">
      <c r="S391" s="68">
        <f t="shared" si="250"/>
        <v>7</v>
      </c>
      <c r="T391" s="69">
        <f t="shared" si="250"/>
        <v>2</v>
      </c>
      <c r="U391" s="70">
        <f t="shared" si="233"/>
        <v>3</v>
      </c>
      <c r="V391" s="68">
        <f t="shared" si="248"/>
        <v>4</v>
      </c>
      <c r="W391" s="70">
        <f t="shared" si="248"/>
        <v>7</v>
      </c>
      <c r="X391" s="71">
        <f t="shared" si="248"/>
        <v>0.42857142857142855</v>
      </c>
      <c r="Y391" s="71">
        <f t="shared" si="248"/>
        <v>0.5</v>
      </c>
      <c r="Z391" s="69">
        <f t="shared" si="248"/>
        <v>10000</v>
      </c>
      <c r="AA391" s="69">
        <f t="shared" ca="1" si="248"/>
        <v>10025.240391701296</v>
      </c>
      <c r="AB391" s="69">
        <f t="shared" ca="1" si="235"/>
        <v>25.240391701296176</v>
      </c>
      <c r="AC391" s="69">
        <f t="shared" ca="1" si="249"/>
        <v>94.182003679935534</v>
      </c>
      <c r="AD391" s="73">
        <f t="shared" si="243"/>
        <v>2.5999999999999859</v>
      </c>
      <c r="AE391" s="69">
        <f t="shared" si="251"/>
        <v>0.70000000000000007</v>
      </c>
      <c r="AF391" s="69">
        <f t="shared" si="251"/>
        <v>7.0000000000000009</v>
      </c>
      <c r="AG391" s="78">
        <f t="shared" si="251"/>
        <v>200</v>
      </c>
      <c r="AH391" s="60">
        <f t="shared" si="251"/>
        <v>50</v>
      </c>
      <c r="AI391" s="60">
        <f t="shared" si="251"/>
        <v>350.00000000000006</v>
      </c>
      <c r="AJ391" s="60">
        <f t="shared" si="251"/>
        <v>10350</v>
      </c>
      <c r="AK391" s="60">
        <f t="shared" si="251"/>
        <v>289.75960829870417</v>
      </c>
      <c r="AL391" s="60">
        <f t="shared" si="251"/>
        <v>5.7951921659740835</v>
      </c>
      <c r="AM391" s="60">
        <f t="shared" ca="1" si="251"/>
        <v>-390.9975887136394</v>
      </c>
      <c r="AN391" s="60">
        <f t="shared" ca="1" si="251"/>
        <v>-390.9975887136394</v>
      </c>
      <c r="AO391" s="60">
        <f t="shared" ca="1" si="251"/>
        <v>390.9975887136394</v>
      </c>
      <c r="AP391" s="63">
        <f t="shared" si="220"/>
        <v>35</v>
      </c>
      <c r="AQ391" s="62">
        <f t="shared" si="221"/>
        <v>3.4981508330669686</v>
      </c>
      <c r="AR391" s="62">
        <f t="shared" si="222"/>
        <v>174.90754165334843</v>
      </c>
      <c r="AS391" s="62">
        <f t="shared" si="223"/>
        <v>349.81508330669686</v>
      </c>
      <c r="AT391" s="62">
        <f t="shared" si="224"/>
        <v>-174.90754165334843</v>
      </c>
      <c r="AU391" s="62">
        <f t="shared" si="225"/>
        <v>524.72262496004532</v>
      </c>
      <c r="AV391" s="62">
        <f t="shared" si="226"/>
        <v>-699.63016661339373</v>
      </c>
      <c r="AW391" s="63">
        <f t="shared" si="237"/>
        <v>-174.9075416533484</v>
      </c>
      <c r="AX391" s="61" t="str">
        <f t="shared" ca="1" si="227"/>
        <v/>
      </c>
      <c r="AY391" s="69">
        <f t="shared" ca="1" si="238"/>
        <v>9959.0024112863612</v>
      </c>
      <c r="AZ391" s="51">
        <f t="shared" si="228"/>
        <v>1224.3527915734389</v>
      </c>
      <c r="BA391" s="55">
        <f t="shared" ca="1" si="229"/>
        <v>0.12212702576059273</v>
      </c>
      <c r="BB391" s="55">
        <f t="shared" ca="1" si="239"/>
        <v>-6.9296682762798145</v>
      </c>
      <c r="BC391" s="64">
        <f t="shared" ca="1" si="230"/>
        <v>-149.66714995205223</v>
      </c>
      <c r="BE391" s="52">
        <f t="shared" ca="1" si="231"/>
        <v>2.5999999999999859</v>
      </c>
      <c r="BF391" s="52" t="str">
        <f t="shared" ca="1" si="232"/>
        <v/>
      </c>
      <c r="BG391" s="52">
        <f t="shared" ca="1" si="240"/>
        <v>2.5999999999999859</v>
      </c>
      <c r="BH391" s="52" t="str">
        <f t="shared" ca="1" si="241"/>
        <v/>
      </c>
    </row>
    <row r="392" spans="19:60">
      <c r="S392" s="68">
        <f t="shared" si="250"/>
        <v>7</v>
      </c>
      <c r="T392" s="69">
        <f t="shared" si="250"/>
        <v>2</v>
      </c>
      <c r="U392" s="70">
        <f t="shared" si="233"/>
        <v>3</v>
      </c>
      <c r="V392" s="68">
        <f t="shared" si="248"/>
        <v>4</v>
      </c>
      <c r="W392" s="70">
        <f t="shared" si="248"/>
        <v>7</v>
      </c>
      <c r="X392" s="71">
        <f t="shared" si="248"/>
        <v>0.42857142857142855</v>
      </c>
      <c r="Y392" s="71">
        <f t="shared" si="248"/>
        <v>0.5</v>
      </c>
      <c r="Z392" s="69">
        <f t="shared" si="248"/>
        <v>10000</v>
      </c>
      <c r="AA392" s="69">
        <f t="shared" ca="1" si="248"/>
        <v>10025.240391701296</v>
      </c>
      <c r="AB392" s="69">
        <f t="shared" ca="1" si="235"/>
        <v>25.240391701296176</v>
      </c>
      <c r="AC392" s="69">
        <f t="shared" ca="1" si="249"/>
        <v>94.182003679935534</v>
      </c>
      <c r="AD392" s="73">
        <f t="shared" si="243"/>
        <v>2.4999999999999858</v>
      </c>
      <c r="AE392" s="69">
        <f t="shared" si="251"/>
        <v>0.70000000000000007</v>
      </c>
      <c r="AF392" s="69">
        <f t="shared" si="251"/>
        <v>7.0000000000000009</v>
      </c>
      <c r="AG392" s="78">
        <f t="shared" si="251"/>
        <v>200</v>
      </c>
      <c r="AH392" s="60">
        <f t="shared" si="251"/>
        <v>50</v>
      </c>
      <c r="AI392" s="60">
        <f t="shared" si="251"/>
        <v>350.00000000000006</v>
      </c>
      <c r="AJ392" s="60">
        <f t="shared" si="251"/>
        <v>10350</v>
      </c>
      <c r="AK392" s="60">
        <f t="shared" si="251"/>
        <v>289.75960829870417</v>
      </c>
      <c r="AL392" s="60">
        <f t="shared" si="251"/>
        <v>5.7951921659740835</v>
      </c>
      <c r="AM392" s="60">
        <f t="shared" ca="1" si="251"/>
        <v>-390.9975887136394</v>
      </c>
      <c r="AN392" s="60">
        <f t="shared" ca="1" si="251"/>
        <v>-390.9975887136394</v>
      </c>
      <c r="AO392" s="60">
        <f t="shared" ca="1" si="251"/>
        <v>390.9975887136394</v>
      </c>
      <c r="AP392" s="63">
        <f t="shared" si="220"/>
        <v>35</v>
      </c>
      <c r="AQ392" s="62">
        <f t="shared" si="221"/>
        <v>3.5980768663896483</v>
      </c>
      <c r="AR392" s="62">
        <f t="shared" si="222"/>
        <v>179.90384331948241</v>
      </c>
      <c r="AS392" s="62">
        <f t="shared" si="223"/>
        <v>359.80768663896481</v>
      </c>
      <c r="AT392" s="62">
        <f t="shared" si="224"/>
        <v>-179.90384331948241</v>
      </c>
      <c r="AU392" s="62">
        <f t="shared" si="225"/>
        <v>539.71152995844727</v>
      </c>
      <c r="AV392" s="62">
        <f t="shared" si="226"/>
        <v>-719.61537327792962</v>
      </c>
      <c r="AW392" s="63">
        <f t="shared" si="237"/>
        <v>-179.90384331948235</v>
      </c>
      <c r="AX392" s="61" t="str">
        <f t="shared" ca="1" si="227"/>
        <v/>
      </c>
      <c r="AY392" s="69">
        <f t="shared" ca="1" si="238"/>
        <v>9959.0024112863612</v>
      </c>
      <c r="AZ392" s="51">
        <f t="shared" si="228"/>
        <v>1259.3269032363769</v>
      </c>
      <c r="BA392" s="55">
        <f t="shared" ca="1" si="229"/>
        <v>0.12561563154922686</v>
      </c>
      <c r="BB392" s="55">
        <f t="shared" ca="1" si="239"/>
        <v>-7.1276169343379765</v>
      </c>
      <c r="BC392" s="64">
        <f t="shared" ca="1" si="230"/>
        <v>-154.66345161818617</v>
      </c>
      <c r="BE392" s="52">
        <f t="shared" ca="1" si="231"/>
        <v>2.4999999999999858</v>
      </c>
      <c r="BF392" s="52" t="str">
        <f t="shared" ca="1" si="232"/>
        <v/>
      </c>
      <c r="BG392" s="52">
        <f t="shared" ca="1" si="240"/>
        <v>2.4999999999999858</v>
      </c>
      <c r="BH392" s="52" t="str">
        <f t="shared" ca="1" si="241"/>
        <v/>
      </c>
    </row>
    <row r="393" spans="19:60">
      <c r="S393" s="68">
        <f t="shared" si="250"/>
        <v>7</v>
      </c>
      <c r="T393" s="69">
        <f t="shared" si="250"/>
        <v>2</v>
      </c>
      <c r="U393" s="70">
        <f t="shared" si="233"/>
        <v>3</v>
      </c>
      <c r="V393" s="68">
        <f t="shared" si="248"/>
        <v>4</v>
      </c>
      <c r="W393" s="70">
        <f t="shared" si="248"/>
        <v>7</v>
      </c>
      <c r="X393" s="71">
        <f t="shared" si="248"/>
        <v>0.42857142857142855</v>
      </c>
      <c r="Y393" s="71">
        <f t="shared" si="248"/>
        <v>0.5</v>
      </c>
      <c r="Z393" s="69">
        <f t="shared" si="248"/>
        <v>10000</v>
      </c>
      <c r="AA393" s="69">
        <f t="shared" ca="1" si="248"/>
        <v>10025.240391701296</v>
      </c>
      <c r="AB393" s="69">
        <f t="shared" ca="1" si="235"/>
        <v>25.240391701296176</v>
      </c>
      <c r="AC393" s="69">
        <f t="shared" ca="1" si="249"/>
        <v>94.182003679935534</v>
      </c>
      <c r="AD393" s="73">
        <f t="shared" si="243"/>
        <v>2.3999999999999857</v>
      </c>
      <c r="AE393" s="69">
        <f t="shared" si="251"/>
        <v>0.70000000000000007</v>
      </c>
      <c r="AF393" s="69">
        <f t="shared" si="251"/>
        <v>7.0000000000000009</v>
      </c>
      <c r="AG393" s="78">
        <f t="shared" si="251"/>
        <v>200</v>
      </c>
      <c r="AH393" s="60">
        <f t="shared" si="251"/>
        <v>50</v>
      </c>
      <c r="AI393" s="60">
        <f t="shared" si="251"/>
        <v>350.00000000000006</v>
      </c>
      <c r="AJ393" s="60">
        <f t="shared" si="251"/>
        <v>10350</v>
      </c>
      <c r="AK393" s="60">
        <f t="shared" si="251"/>
        <v>289.75960829870417</v>
      </c>
      <c r="AL393" s="60">
        <f t="shared" si="251"/>
        <v>5.7951921659740835</v>
      </c>
      <c r="AM393" s="60">
        <f t="shared" ca="1" si="251"/>
        <v>-390.9975887136394</v>
      </c>
      <c r="AN393" s="60">
        <f t="shared" ca="1" si="251"/>
        <v>-390.9975887136394</v>
      </c>
      <c r="AO393" s="60">
        <f t="shared" ca="1" si="251"/>
        <v>390.9975887136394</v>
      </c>
      <c r="AP393" s="63">
        <f t="shared" si="220"/>
        <v>35</v>
      </c>
      <c r="AQ393" s="62">
        <f t="shared" si="221"/>
        <v>3.7063300691558845</v>
      </c>
      <c r="AR393" s="62">
        <f t="shared" si="222"/>
        <v>185.31650345779423</v>
      </c>
      <c r="AS393" s="62">
        <f t="shared" si="223"/>
        <v>370.63300691558845</v>
      </c>
      <c r="AT393" s="62">
        <f t="shared" si="224"/>
        <v>-185.31650345779423</v>
      </c>
      <c r="AU393" s="62">
        <f t="shared" si="225"/>
        <v>555.94951037338274</v>
      </c>
      <c r="AV393" s="62">
        <f t="shared" si="226"/>
        <v>-741.26601383117691</v>
      </c>
      <c r="AW393" s="63">
        <f t="shared" si="237"/>
        <v>-185.31650345779417</v>
      </c>
      <c r="AX393" s="61" t="str">
        <f t="shared" ca="1" si="227"/>
        <v/>
      </c>
      <c r="AY393" s="69">
        <f t="shared" ca="1" si="238"/>
        <v>9959.0024112863612</v>
      </c>
      <c r="AZ393" s="51">
        <f t="shared" si="228"/>
        <v>1297.2155242045596</v>
      </c>
      <c r="BA393" s="55">
        <f t="shared" ca="1" si="229"/>
        <v>0.12939495448691385</v>
      </c>
      <c r="BB393" s="55">
        <f t="shared" ca="1" si="239"/>
        <v>-7.3420613139009872</v>
      </c>
      <c r="BC393" s="64">
        <f t="shared" ca="1" si="230"/>
        <v>-160.07611175649799</v>
      </c>
      <c r="BE393" s="52">
        <f t="shared" ca="1" si="231"/>
        <v>2.3999999999999857</v>
      </c>
      <c r="BF393" s="52" t="str">
        <f t="shared" ca="1" si="232"/>
        <v/>
      </c>
      <c r="BG393" s="52">
        <f t="shared" ca="1" si="240"/>
        <v>2.3999999999999857</v>
      </c>
      <c r="BH393" s="52" t="str">
        <f t="shared" ca="1" si="241"/>
        <v/>
      </c>
    </row>
    <row r="394" spans="19:60">
      <c r="S394" s="68">
        <f t="shared" si="250"/>
        <v>7</v>
      </c>
      <c r="T394" s="69">
        <f t="shared" si="250"/>
        <v>2</v>
      </c>
      <c r="U394" s="70">
        <f t="shared" si="233"/>
        <v>3</v>
      </c>
      <c r="V394" s="68">
        <f t="shared" ref="V394:AA409" si="252">V393</f>
        <v>4</v>
      </c>
      <c r="W394" s="70">
        <f t="shared" si="252"/>
        <v>7</v>
      </c>
      <c r="X394" s="71">
        <f t="shared" si="252"/>
        <v>0.42857142857142855</v>
      </c>
      <c r="Y394" s="71">
        <f t="shared" si="252"/>
        <v>0.5</v>
      </c>
      <c r="Z394" s="69">
        <f t="shared" si="252"/>
        <v>10000</v>
      </c>
      <c r="AA394" s="69">
        <f t="shared" ca="1" si="252"/>
        <v>10025.240391701296</v>
      </c>
      <c r="AB394" s="69">
        <f t="shared" ca="1" si="235"/>
        <v>25.240391701296176</v>
      </c>
      <c r="AC394" s="69">
        <f t="shared" ca="1" si="249"/>
        <v>94.182003679935534</v>
      </c>
      <c r="AD394" s="73">
        <f t="shared" si="243"/>
        <v>2.2999999999999856</v>
      </c>
      <c r="AE394" s="69">
        <f t="shared" si="251"/>
        <v>0.70000000000000007</v>
      </c>
      <c r="AF394" s="69">
        <f t="shared" si="251"/>
        <v>7.0000000000000009</v>
      </c>
      <c r="AG394" s="78">
        <f t="shared" si="251"/>
        <v>200</v>
      </c>
      <c r="AH394" s="60">
        <f t="shared" si="251"/>
        <v>50</v>
      </c>
      <c r="AI394" s="60">
        <f t="shared" si="251"/>
        <v>350.00000000000006</v>
      </c>
      <c r="AJ394" s="60">
        <f t="shared" si="251"/>
        <v>10350</v>
      </c>
      <c r="AK394" s="60">
        <f t="shared" si="251"/>
        <v>289.75960829870417</v>
      </c>
      <c r="AL394" s="60">
        <f t="shared" si="251"/>
        <v>5.7951921659740835</v>
      </c>
      <c r="AM394" s="60">
        <f t="shared" ca="1" si="251"/>
        <v>-390.9975887136394</v>
      </c>
      <c r="AN394" s="60">
        <f t="shared" ca="1" si="251"/>
        <v>-390.9975887136394</v>
      </c>
      <c r="AO394" s="60">
        <f t="shared" ca="1" si="251"/>
        <v>390.9975887136394</v>
      </c>
      <c r="AP394" s="63">
        <f t="shared" si="220"/>
        <v>35</v>
      </c>
      <c r="AQ394" s="62">
        <f t="shared" si="221"/>
        <v>3.8239965939017933</v>
      </c>
      <c r="AR394" s="62">
        <f t="shared" si="222"/>
        <v>191.19982969508968</v>
      </c>
      <c r="AS394" s="62">
        <f t="shared" si="223"/>
        <v>382.39965939017935</v>
      </c>
      <c r="AT394" s="62">
        <f t="shared" si="224"/>
        <v>-191.19982969508968</v>
      </c>
      <c r="AU394" s="62">
        <f t="shared" si="225"/>
        <v>573.59948908526906</v>
      </c>
      <c r="AV394" s="62">
        <f t="shared" si="226"/>
        <v>-764.7993187803587</v>
      </c>
      <c r="AW394" s="63">
        <f t="shared" si="237"/>
        <v>-191.19982969508965</v>
      </c>
      <c r="AX394" s="61" t="str">
        <f t="shared" ca="1" si="227"/>
        <v/>
      </c>
      <c r="AY394" s="69">
        <f t="shared" ca="1" si="238"/>
        <v>9959.0024112863612</v>
      </c>
      <c r="AZ394" s="51">
        <f t="shared" si="228"/>
        <v>1338.3988078656278</v>
      </c>
      <c r="BA394" s="55">
        <f t="shared" ca="1" si="229"/>
        <v>0.133502914201791</v>
      </c>
      <c r="BB394" s="55">
        <f t="shared" ca="1" si="239"/>
        <v>-7.5751530308173036</v>
      </c>
      <c r="BC394" s="64">
        <f t="shared" ca="1" si="230"/>
        <v>-165.95943799379347</v>
      </c>
      <c r="BE394" s="52">
        <f t="shared" ca="1" si="231"/>
        <v>2.2999999999999856</v>
      </c>
      <c r="BF394" s="52" t="str">
        <f t="shared" ca="1" si="232"/>
        <v/>
      </c>
      <c r="BG394" s="52">
        <f t="shared" ca="1" si="240"/>
        <v>2.2999999999999856</v>
      </c>
      <c r="BH394" s="52" t="str">
        <f t="shared" ca="1" si="241"/>
        <v/>
      </c>
    </row>
    <row r="395" spans="19:60">
      <c r="S395" s="68">
        <f t="shared" ref="S395:T410" si="253">S394</f>
        <v>7</v>
      </c>
      <c r="T395" s="69">
        <f t="shared" si="253"/>
        <v>2</v>
      </c>
      <c r="U395" s="70">
        <f t="shared" si="233"/>
        <v>3</v>
      </c>
      <c r="V395" s="68">
        <f t="shared" si="252"/>
        <v>4</v>
      </c>
      <c r="W395" s="70">
        <f t="shared" si="252"/>
        <v>7</v>
      </c>
      <c r="X395" s="71">
        <f t="shared" si="252"/>
        <v>0.42857142857142855</v>
      </c>
      <c r="Y395" s="71">
        <f t="shared" si="252"/>
        <v>0.5</v>
      </c>
      <c r="Z395" s="69">
        <f t="shared" si="252"/>
        <v>10000</v>
      </c>
      <c r="AA395" s="69">
        <f t="shared" ca="1" si="252"/>
        <v>10025.240391701296</v>
      </c>
      <c r="AB395" s="69">
        <f t="shared" ca="1" si="235"/>
        <v>25.240391701296176</v>
      </c>
      <c r="AC395" s="69">
        <f t="shared" ca="1" si="249"/>
        <v>94.182003679935534</v>
      </c>
      <c r="AD395" s="73">
        <f t="shared" si="243"/>
        <v>2.1999999999999855</v>
      </c>
      <c r="AE395" s="69">
        <f t="shared" ref="AE395:AO410" si="254">AE394</f>
        <v>0.70000000000000007</v>
      </c>
      <c r="AF395" s="69">
        <f t="shared" si="254"/>
        <v>7.0000000000000009</v>
      </c>
      <c r="AG395" s="78">
        <f t="shared" si="254"/>
        <v>200</v>
      </c>
      <c r="AH395" s="60">
        <f t="shared" si="254"/>
        <v>50</v>
      </c>
      <c r="AI395" s="60">
        <f t="shared" si="254"/>
        <v>350.00000000000006</v>
      </c>
      <c r="AJ395" s="60">
        <f t="shared" si="254"/>
        <v>10350</v>
      </c>
      <c r="AK395" s="60">
        <f t="shared" si="254"/>
        <v>289.75960829870417</v>
      </c>
      <c r="AL395" s="60">
        <f t="shared" si="254"/>
        <v>5.7951921659740835</v>
      </c>
      <c r="AM395" s="60">
        <f t="shared" ca="1" si="254"/>
        <v>-390.9975887136394</v>
      </c>
      <c r="AN395" s="60">
        <f t="shared" ca="1" si="254"/>
        <v>-390.9975887136394</v>
      </c>
      <c r="AO395" s="60">
        <f t="shared" ca="1" si="254"/>
        <v>390.9975887136394</v>
      </c>
      <c r="AP395" s="63">
        <f t="shared" si="220"/>
        <v>35</v>
      </c>
      <c r="AQ395" s="62">
        <f t="shared" si="221"/>
        <v>3.9523600754427846</v>
      </c>
      <c r="AR395" s="62">
        <f t="shared" si="222"/>
        <v>197.61800377213922</v>
      </c>
      <c r="AS395" s="62">
        <f t="shared" si="223"/>
        <v>395.23600754427844</v>
      </c>
      <c r="AT395" s="62">
        <f t="shared" si="224"/>
        <v>-197.61800377213922</v>
      </c>
      <c r="AU395" s="62">
        <f t="shared" si="225"/>
        <v>592.85401131641765</v>
      </c>
      <c r="AV395" s="62">
        <f t="shared" si="226"/>
        <v>-790.47201508855687</v>
      </c>
      <c r="AW395" s="63">
        <f t="shared" si="237"/>
        <v>-197.61800377213922</v>
      </c>
      <c r="AX395" s="61" t="str">
        <f t="shared" ca="1" si="227"/>
        <v/>
      </c>
      <c r="AY395" s="69">
        <f t="shared" ca="1" si="238"/>
        <v>9959.0024112863612</v>
      </c>
      <c r="AZ395" s="51">
        <f t="shared" si="228"/>
        <v>1383.3260264049745</v>
      </c>
      <c r="BA395" s="55">
        <f t="shared" ca="1" si="229"/>
        <v>0.13798432479983877</v>
      </c>
      <c r="BB395" s="55">
        <f t="shared" ca="1" si="239"/>
        <v>-7.82943490381692</v>
      </c>
      <c r="BC395" s="64">
        <f t="shared" ca="1" si="230"/>
        <v>-172.37761207084304</v>
      </c>
      <c r="BE395" s="52">
        <f t="shared" ca="1" si="231"/>
        <v>2.1999999999999855</v>
      </c>
      <c r="BF395" s="52" t="str">
        <f t="shared" ca="1" si="232"/>
        <v/>
      </c>
      <c r="BG395" s="52">
        <f t="shared" ca="1" si="240"/>
        <v>2.1999999999999855</v>
      </c>
      <c r="BH395" s="52" t="str">
        <f t="shared" ca="1" si="241"/>
        <v/>
      </c>
    </row>
    <row r="396" spans="19:60">
      <c r="S396" s="68">
        <f t="shared" si="253"/>
        <v>7</v>
      </c>
      <c r="T396" s="69">
        <f t="shared" si="253"/>
        <v>2</v>
      </c>
      <c r="U396" s="70">
        <f t="shared" si="233"/>
        <v>3</v>
      </c>
      <c r="V396" s="68">
        <f t="shared" si="252"/>
        <v>4</v>
      </c>
      <c r="W396" s="70">
        <f t="shared" si="252"/>
        <v>7</v>
      </c>
      <c r="X396" s="71">
        <f t="shared" si="252"/>
        <v>0.42857142857142855</v>
      </c>
      <c r="Y396" s="71">
        <f t="shared" si="252"/>
        <v>0.5</v>
      </c>
      <c r="Z396" s="69">
        <f t="shared" si="252"/>
        <v>10000</v>
      </c>
      <c r="AA396" s="69">
        <f t="shared" ca="1" si="252"/>
        <v>10025.240391701296</v>
      </c>
      <c r="AB396" s="69">
        <f t="shared" ca="1" si="235"/>
        <v>25.240391701296176</v>
      </c>
      <c r="AC396" s="69">
        <f t="shared" ca="1" si="249"/>
        <v>94.182003679935534</v>
      </c>
      <c r="AD396" s="73">
        <f t="shared" si="243"/>
        <v>2.0999999999999854</v>
      </c>
      <c r="AE396" s="69">
        <f t="shared" si="254"/>
        <v>0.70000000000000007</v>
      </c>
      <c r="AF396" s="69">
        <f t="shared" si="254"/>
        <v>7.0000000000000009</v>
      </c>
      <c r="AG396" s="78">
        <f t="shared" si="254"/>
        <v>200</v>
      </c>
      <c r="AH396" s="60">
        <f t="shared" si="254"/>
        <v>50</v>
      </c>
      <c r="AI396" s="60">
        <f t="shared" si="254"/>
        <v>350.00000000000006</v>
      </c>
      <c r="AJ396" s="60">
        <f t="shared" si="254"/>
        <v>10350</v>
      </c>
      <c r="AK396" s="60">
        <f t="shared" si="254"/>
        <v>289.75960829870417</v>
      </c>
      <c r="AL396" s="60">
        <f t="shared" si="254"/>
        <v>5.7951921659740835</v>
      </c>
      <c r="AM396" s="60">
        <f t="shared" ca="1" si="254"/>
        <v>-390.9975887136394</v>
      </c>
      <c r="AN396" s="60">
        <f t="shared" ca="1" si="254"/>
        <v>-390.9975887136394</v>
      </c>
      <c r="AO396" s="60">
        <f t="shared" ca="1" si="254"/>
        <v>390.9975887136394</v>
      </c>
      <c r="AP396" s="63">
        <f t="shared" si="220"/>
        <v>35</v>
      </c>
      <c r="AQ396" s="62">
        <f t="shared" si="221"/>
        <v>4.092948650463871</v>
      </c>
      <c r="AR396" s="62">
        <f t="shared" si="222"/>
        <v>204.64743252319354</v>
      </c>
      <c r="AS396" s="62">
        <f t="shared" si="223"/>
        <v>409.29486504638709</v>
      </c>
      <c r="AT396" s="62">
        <f t="shared" si="224"/>
        <v>-204.64743252319354</v>
      </c>
      <c r="AU396" s="62">
        <f t="shared" si="225"/>
        <v>613.94229756958066</v>
      </c>
      <c r="AV396" s="62">
        <f t="shared" si="226"/>
        <v>-818.58973009277418</v>
      </c>
      <c r="AW396" s="63">
        <f t="shared" si="237"/>
        <v>-204.64743252319352</v>
      </c>
      <c r="AX396" s="61" t="str">
        <f t="shared" ca="1" si="227"/>
        <v/>
      </c>
      <c r="AY396" s="69">
        <f t="shared" ca="1" si="238"/>
        <v>9959.0024112863612</v>
      </c>
      <c r="AZ396" s="51">
        <f t="shared" si="228"/>
        <v>1432.5320276623547</v>
      </c>
      <c r="BA396" s="55">
        <f t="shared" ca="1" si="229"/>
        <v>0.14289253640722446</v>
      </c>
      <c r="BB396" s="55">
        <f t="shared" ca="1" si="239"/>
        <v>-8.1079340980545958</v>
      </c>
      <c r="BC396" s="64">
        <f t="shared" ca="1" si="230"/>
        <v>-179.40704082189734</v>
      </c>
      <c r="BE396" s="52">
        <f t="shared" ca="1" si="231"/>
        <v>2.0999999999999854</v>
      </c>
      <c r="BF396" s="52" t="str">
        <f t="shared" ca="1" si="232"/>
        <v/>
      </c>
      <c r="BG396" s="52">
        <f t="shared" ca="1" si="240"/>
        <v>2.0999999999999854</v>
      </c>
      <c r="BH396" s="52" t="str">
        <f t="shared" ca="1" si="241"/>
        <v/>
      </c>
    </row>
    <row r="397" spans="19:60">
      <c r="S397" s="68">
        <f t="shared" si="253"/>
        <v>7</v>
      </c>
      <c r="T397" s="69">
        <f t="shared" si="253"/>
        <v>2</v>
      </c>
      <c r="U397" s="70">
        <f t="shared" si="233"/>
        <v>3</v>
      </c>
      <c r="V397" s="68">
        <f t="shared" si="252"/>
        <v>4</v>
      </c>
      <c r="W397" s="70">
        <f t="shared" si="252"/>
        <v>7</v>
      </c>
      <c r="X397" s="71">
        <f t="shared" si="252"/>
        <v>0.42857142857142855</v>
      </c>
      <c r="Y397" s="71">
        <f t="shared" si="252"/>
        <v>0.5</v>
      </c>
      <c r="Z397" s="69">
        <f t="shared" si="252"/>
        <v>10000</v>
      </c>
      <c r="AA397" s="69">
        <f t="shared" ca="1" si="252"/>
        <v>10025.240391701296</v>
      </c>
      <c r="AB397" s="69">
        <f t="shared" ca="1" si="235"/>
        <v>25.240391701296176</v>
      </c>
      <c r="AC397" s="69">
        <f t="shared" ca="1" si="249"/>
        <v>94.182003679935534</v>
      </c>
      <c r="AD397" s="73">
        <f t="shared" si="243"/>
        <v>1.9999999999999853</v>
      </c>
      <c r="AE397" s="69">
        <f t="shared" si="254"/>
        <v>0.70000000000000007</v>
      </c>
      <c r="AF397" s="69">
        <f t="shared" si="254"/>
        <v>7.0000000000000009</v>
      </c>
      <c r="AG397" s="78">
        <f t="shared" si="254"/>
        <v>200</v>
      </c>
      <c r="AH397" s="60">
        <f t="shared" si="254"/>
        <v>50</v>
      </c>
      <c r="AI397" s="60">
        <f t="shared" si="254"/>
        <v>350.00000000000006</v>
      </c>
      <c r="AJ397" s="60">
        <f t="shared" si="254"/>
        <v>10350</v>
      </c>
      <c r="AK397" s="60">
        <f t="shared" si="254"/>
        <v>289.75960829870417</v>
      </c>
      <c r="AL397" s="60">
        <f t="shared" si="254"/>
        <v>5.7951921659740835</v>
      </c>
      <c r="AM397" s="60">
        <f t="shared" ca="1" si="254"/>
        <v>-390.9975887136394</v>
      </c>
      <c r="AN397" s="60">
        <f t="shared" ca="1" si="254"/>
        <v>-390.9975887136394</v>
      </c>
      <c r="AO397" s="60">
        <f t="shared" ca="1" si="254"/>
        <v>390.9975887136394</v>
      </c>
      <c r="AP397" s="63">
        <f t="shared" si="220"/>
        <v>35</v>
      </c>
      <c r="AQ397" s="62">
        <f t="shared" si="221"/>
        <v>4.2475960829870658</v>
      </c>
      <c r="AR397" s="62">
        <f t="shared" si="222"/>
        <v>212.37980414935328</v>
      </c>
      <c r="AS397" s="62">
        <f t="shared" si="223"/>
        <v>424.75960829870655</v>
      </c>
      <c r="AT397" s="62">
        <f t="shared" si="224"/>
        <v>-212.37980414935328</v>
      </c>
      <c r="AU397" s="62">
        <f t="shared" si="225"/>
        <v>637.13941244805983</v>
      </c>
      <c r="AV397" s="62">
        <f t="shared" si="226"/>
        <v>-849.51921659741311</v>
      </c>
      <c r="AW397" s="63">
        <f t="shared" si="237"/>
        <v>-212.37980414935328</v>
      </c>
      <c r="AX397" s="61" t="str">
        <f t="shared" ca="1" si="227"/>
        <v/>
      </c>
      <c r="AY397" s="69">
        <f t="shared" ca="1" si="238"/>
        <v>9959.0024112863612</v>
      </c>
      <c r="AZ397" s="51">
        <f t="shared" si="228"/>
        <v>1486.6586290454729</v>
      </c>
      <c r="BA397" s="55">
        <f t="shared" ca="1" si="229"/>
        <v>0.14829156917534872</v>
      </c>
      <c r="BB397" s="55">
        <f t="shared" ca="1" si="239"/>
        <v>-8.4142832117160395</v>
      </c>
      <c r="BC397" s="64">
        <f t="shared" ca="1" si="230"/>
        <v>-187.1394124480571</v>
      </c>
      <c r="BE397" s="52">
        <f t="shared" ca="1" si="231"/>
        <v>1.9999999999999853</v>
      </c>
      <c r="BF397" s="52" t="str">
        <f t="shared" ca="1" si="232"/>
        <v/>
      </c>
      <c r="BG397" s="52">
        <f t="shared" ca="1" si="240"/>
        <v>1.9999999999999853</v>
      </c>
      <c r="BH397" s="52" t="str">
        <f t="shared" ca="1" si="241"/>
        <v/>
      </c>
    </row>
    <row r="398" spans="19:60">
      <c r="S398" s="68">
        <f t="shared" si="253"/>
        <v>7</v>
      </c>
      <c r="T398" s="69">
        <f t="shared" si="253"/>
        <v>2</v>
      </c>
      <c r="U398" s="70">
        <f t="shared" si="233"/>
        <v>3</v>
      </c>
      <c r="V398" s="68">
        <f t="shared" si="252"/>
        <v>4</v>
      </c>
      <c r="W398" s="70">
        <f t="shared" si="252"/>
        <v>7</v>
      </c>
      <c r="X398" s="71">
        <f t="shared" si="252"/>
        <v>0.42857142857142855</v>
      </c>
      <c r="Y398" s="71">
        <f t="shared" si="252"/>
        <v>0.5</v>
      </c>
      <c r="Z398" s="69">
        <f t="shared" si="252"/>
        <v>10000</v>
      </c>
      <c r="AA398" s="69">
        <f t="shared" ca="1" si="252"/>
        <v>10025.240391701296</v>
      </c>
      <c r="AB398" s="69">
        <f t="shared" ca="1" si="235"/>
        <v>25.240391701296176</v>
      </c>
      <c r="AC398" s="69">
        <f t="shared" ca="1" si="249"/>
        <v>94.182003679935534</v>
      </c>
      <c r="AD398" s="73">
        <f t="shared" si="243"/>
        <v>1.8999999999999853</v>
      </c>
      <c r="AE398" s="69">
        <f t="shared" si="254"/>
        <v>0.70000000000000007</v>
      </c>
      <c r="AF398" s="69">
        <f t="shared" si="254"/>
        <v>7.0000000000000009</v>
      </c>
      <c r="AG398" s="78">
        <f t="shared" si="254"/>
        <v>200</v>
      </c>
      <c r="AH398" s="60">
        <f t="shared" si="254"/>
        <v>50</v>
      </c>
      <c r="AI398" s="60">
        <f t="shared" si="254"/>
        <v>350.00000000000006</v>
      </c>
      <c r="AJ398" s="60">
        <f t="shared" si="254"/>
        <v>10350</v>
      </c>
      <c r="AK398" s="60">
        <f t="shared" si="254"/>
        <v>289.75960829870417</v>
      </c>
      <c r="AL398" s="60">
        <f t="shared" si="254"/>
        <v>5.7951921659740835</v>
      </c>
      <c r="AM398" s="60">
        <f t="shared" ca="1" si="254"/>
        <v>-390.9975887136394</v>
      </c>
      <c r="AN398" s="60">
        <f t="shared" ca="1" si="254"/>
        <v>-390.9975887136394</v>
      </c>
      <c r="AO398" s="60">
        <f t="shared" ca="1" si="254"/>
        <v>390.9975887136394</v>
      </c>
      <c r="AP398" s="63">
        <f t="shared" si="220"/>
        <v>35</v>
      </c>
      <c r="AQ398" s="62">
        <f t="shared" si="221"/>
        <v>4.4185221926179654</v>
      </c>
      <c r="AR398" s="62">
        <f t="shared" si="222"/>
        <v>220.92610963089828</v>
      </c>
      <c r="AS398" s="62">
        <f t="shared" si="223"/>
        <v>441.85221926179656</v>
      </c>
      <c r="AT398" s="62">
        <f t="shared" si="224"/>
        <v>-220.92610963089828</v>
      </c>
      <c r="AU398" s="62">
        <f t="shared" si="225"/>
        <v>662.77832889269484</v>
      </c>
      <c r="AV398" s="62">
        <f t="shared" si="226"/>
        <v>-883.70443852359313</v>
      </c>
      <c r="AW398" s="63">
        <f t="shared" si="237"/>
        <v>-220.92610963089828</v>
      </c>
      <c r="AX398" s="61" t="str">
        <f t="shared" ca="1" si="227"/>
        <v/>
      </c>
      <c r="AY398" s="69">
        <f t="shared" ca="1" si="238"/>
        <v>9959.0024112863612</v>
      </c>
      <c r="AZ398" s="51">
        <f t="shared" si="228"/>
        <v>1546.482767416288</v>
      </c>
      <c r="BA398" s="55">
        <f t="shared" ca="1" si="229"/>
        <v>0.15425892118222292</v>
      </c>
      <c r="BB398" s="55">
        <f t="shared" ca="1" si="239"/>
        <v>-8.7528796004997425</v>
      </c>
      <c r="BC398" s="64">
        <f t="shared" ca="1" si="230"/>
        <v>-195.68571792960211</v>
      </c>
      <c r="BE398" s="52">
        <f t="shared" ca="1" si="231"/>
        <v>1.8999999999999853</v>
      </c>
      <c r="BF398" s="52" t="str">
        <f t="shared" ca="1" si="232"/>
        <v/>
      </c>
      <c r="BG398" s="52">
        <f t="shared" ca="1" si="240"/>
        <v>1.8999999999999853</v>
      </c>
      <c r="BH398" s="52" t="str">
        <f t="shared" ca="1" si="241"/>
        <v/>
      </c>
    </row>
    <row r="399" spans="19:60">
      <c r="S399" s="68">
        <f t="shared" si="253"/>
        <v>7</v>
      </c>
      <c r="T399" s="69">
        <f t="shared" si="253"/>
        <v>2</v>
      </c>
      <c r="U399" s="70">
        <f t="shared" si="233"/>
        <v>3</v>
      </c>
      <c r="V399" s="68">
        <f t="shared" si="252"/>
        <v>4</v>
      </c>
      <c r="W399" s="70">
        <f t="shared" si="252"/>
        <v>7</v>
      </c>
      <c r="X399" s="71">
        <f t="shared" si="252"/>
        <v>0.42857142857142855</v>
      </c>
      <c r="Y399" s="71">
        <f t="shared" si="252"/>
        <v>0.5</v>
      </c>
      <c r="Z399" s="69">
        <f t="shared" si="252"/>
        <v>10000</v>
      </c>
      <c r="AA399" s="69">
        <f t="shared" ca="1" si="252"/>
        <v>10025.240391701296</v>
      </c>
      <c r="AB399" s="69">
        <f t="shared" ca="1" si="235"/>
        <v>25.240391701296176</v>
      </c>
      <c r="AC399" s="69">
        <f t="shared" ca="1" si="249"/>
        <v>94.182003679935534</v>
      </c>
      <c r="AD399" s="73">
        <f t="shared" si="243"/>
        <v>1.7999999999999852</v>
      </c>
      <c r="AE399" s="69">
        <f t="shared" si="254"/>
        <v>0.70000000000000007</v>
      </c>
      <c r="AF399" s="69">
        <f t="shared" si="254"/>
        <v>7.0000000000000009</v>
      </c>
      <c r="AG399" s="78">
        <f t="shared" si="254"/>
        <v>200</v>
      </c>
      <c r="AH399" s="60">
        <f t="shared" si="254"/>
        <v>50</v>
      </c>
      <c r="AI399" s="60">
        <f t="shared" si="254"/>
        <v>350.00000000000006</v>
      </c>
      <c r="AJ399" s="60">
        <f t="shared" si="254"/>
        <v>10350</v>
      </c>
      <c r="AK399" s="60">
        <f t="shared" si="254"/>
        <v>289.75960829870417</v>
      </c>
      <c r="AL399" s="60">
        <f t="shared" si="254"/>
        <v>5.7951921659740835</v>
      </c>
      <c r="AM399" s="60">
        <f t="shared" ca="1" si="254"/>
        <v>-390.9975887136394</v>
      </c>
      <c r="AN399" s="60">
        <f t="shared" ca="1" si="254"/>
        <v>-390.9975887136394</v>
      </c>
      <c r="AO399" s="60">
        <f t="shared" ca="1" si="254"/>
        <v>390.9975887136394</v>
      </c>
      <c r="AP399" s="63">
        <f t="shared" si="220"/>
        <v>35</v>
      </c>
      <c r="AQ399" s="62">
        <f t="shared" si="221"/>
        <v>4.6084400922078537</v>
      </c>
      <c r="AR399" s="62">
        <f t="shared" si="222"/>
        <v>230.42200461039269</v>
      </c>
      <c r="AS399" s="62">
        <f t="shared" si="223"/>
        <v>460.84400922078538</v>
      </c>
      <c r="AT399" s="62">
        <f t="shared" si="224"/>
        <v>-230.42200461039269</v>
      </c>
      <c r="AU399" s="62">
        <f t="shared" si="225"/>
        <v>691.26601383117804</v>
      </c>
      <c r="AV399" s="62">
        <f t="shared" si="226"/>
        <v>-921.68801844157076</v>
      </c>
      <c r="AW399" s="63">
        <f t="shared" si="237"/>
        <v>-230.42200461039272</v>
      </c>
      <c r="AX399" s="61" t="str">
        <f t="shared" ca="1" si="227"/>
        <v/>
      </c>
      <c r="AY399" s="69">
        <f t="shared" ca="1" si="238"/>
        <v>9959.0024112863612</v>
      </c>
      <c r="AZ399" s="51">
        <f t="shared" si="228"/>
        <v>1612.9540322727489</v>
      </c>
      <c r="BA399" s="55">
        <f t="shared" ca="1" si="229"/>
        <v>0.16088931230097203</v>
      </c>
      <c r="BB399" s="55">
        <f t="shared" ca="1" si="239"/>
        <v>-9.1290978102594114</v>
      </c>
      <c r="BC399" s="64">
        <f t="shared" ca="1" si="230"/>
        <v>-205.18161290909654</v>
      </c>
      <c r="BE399" s="52">
        <f t="shared" ca="1" si="231"/>
        <v>1.7999999999999852</v>
      </c>
      <c r="BF399" s="52" t="str">
        <f t="shared" ca="1" si="232"/>
        <v/>
      </c>
      <c r="BG399" s="52">
        <f t="shared" ca="1" si="240"/>
        <v>1.7999999999999852</v>
      </c>
      <c r="BH399" s="52" t="str">
        <f t="shared" ca="1" si="241"/>
        <v/>
      </c>
    </row>
    <row r="400" spans="19:60">
      <c r="S400" s="68">
        <f t="shared" si="253"/>
        <v>7</v>
      </c>
      <c r="T400" s="69">
        <f t="shared" si="253"/>
        <v>2</v>
      </c>
      <c r="U400" s="70">
        <f t="shared" si="233"/>
        <v>3</v>
      </c>
      <c r="V400" s="68">
        <f t="shared" si="252"/>
        <v>4</v>
      </c>
      <c r="W400" s="70">
        <f t="shared" si="252"/>
        <v>7</v>
      </c>
      <c r="X400" s="71">
        <f t="shared" si="252"/>
        <v>0.42857142857142855</v>
      </c>
      <c r="Y400" s="71">
        <f t="shared" si="252"/>
        <v>0.5</v>
      </c>
      <c r="Z400" s="69">
        <f t="shared" si="252"/>
        <v>10000</v>
      </c>
      <c r="AA400" s="69">
        <f t="shared" ca="1" si="252"/>
        <v>10025.240391701296</v>
      </c>
      <c r="AB400" s="69">
        <f t="shared" ca="1" si="235"/>
        <v>25.240391701296176</v>
      </c>
      <c r="AC400" s="69">
        <f t="shared" ca="1" si="249"/>
        <v>94.182003679935534</v>
      </c>
      <c r="AD400" s="73">
        <f t="shared" si="243"/>
        <v>1.6999999999999851</v>
      </c>
      <c r="AE400" s="69">
        <f t="shared" si="254"/>
        <v>0.70000000000000007</v>
      </c>
      <c r="AF400" s="69">
        <f t="shared" si="254"/>
        <v>7.0000000000000009</v>
      </c>
      <c r="AG400" s="78">
        <f t="shared" si="254"/>
        <v>200</v>
      </c>
      <c r="AH400" s="60">
        <f t="shared" si="254"/>
        <v>50</v>
      </c>
      <c r="AI400" s="60">
        <f t="shared" si="254"/>
        <v>350.00000000000006</v>
      </c>
      <c r="AJ400" s="60">
        <f t="shared" si="254"/>
        <v>10350</v>
      </c>
      <c r="AK400" s="60">
        <f t="shared" si="254"/>
        <v>289.75960829870417</v>
      </c>
      <c r="AL400" s="60">
        <f t="shared" si="254"/>
        <v>5.7951921659740835</v>
      </c>
      <c r="AM400" s="60">
        <f t="shared" ca="1" si="254"/>
        <v>-390.9975887136394</v>
      </c>
      <c r="AN400" s="60">
        <f t="shared" ca="1" si="254"/>
        <v>-390.9975887136394</v>
      </c>
      <c r="AO400" s="60">
        <f t="shared" ca="1" si="254"/>
        <v>390.9975887136394</v>
      </c>
      <c r="AP400" s="63">
        <f t="shared" si="220"/>
        <v>35</v>
      </c>
      <c r="AQ400" s="62">
        <f t="shared" si="221"/>
        <v>4.8207012741024355</v>
      </c>
      <c r="AR400" s="62">
        <f t="shared" si="222"/>
        <v>241.03506370512179</v>
      </c>
      <c r="AS400" s="62">
        <f t="shared" si="223"/>
        <v>482.07012741024357</v>
      </c>
      <c r="AT400" s="62">
        <f t="shared" si="224"/>
        <v>-241.03506370512179</v>
      </c>
      <c r="AU400" s="62">
        <f t="shared" si="225"/>
        <v>723.10519111536541</v>
      </c>
      <c r="AV400" s="62">
        <f t="shared" si="226"/>
        <v>-964.14025482048714</v>
      </c>
      <c r="AW400" s="63">
        <f t="shared" si="237"/>
        <v>-241.03506370512173</v>
      </c>
      <c r="AX400" s="61" t="str">
        <f t="shared" ca="1" si="227"/>
        <v/>
      </c>
      <c r="AY400" s="69">
        <f t="shared" ca="1" si="238"/>
        <v>9959.0024112863612</v>
      </c>
      <c r="AZ400" s="51">
        <f t="shared" si="228"/>
        <v>1687.2454459358526</v>
      </c>
      <c r="BA400" s="55">
        <f t="shared" ca="1" si="229"/>
        <v>0.16829974943369161</v>
      </c>
      <c r="BB400" s="55">
        <f t="shared" ca="1" si="239"/>
        <v>-9.5495769858731556</v>
      </c>
      <c r="BC400" s="64">
        <f t="shared" ca="1" si="230"/>
        <v>-215.79467200382555</v>
      </c>
      <c r="BE400" s="52">
        <f t="shared" ca="1" si="231"/>
        <v>1.6999999999999851</v>
      </c>
      <c r="BF400" s="52" t="str">
        <f t="shared" ca="1" si="232"/>
        <v/>
      </c>
      <c r="BG400" s="52">
        <f t="shared" ca="1" si="240"/>
        <v>1.6999999999999851</v>
      </c>
      <c r="BH400" s="52" t="str">
        <f t="shared" ca="1" si="241"/>
        <v/>
      </c>
    </row>
    <row r="401" spans="19:60">
      <c r="S401" s="68">
        <f t="shared" si="253"/>
        <v>7</v>
      </c>
      <c r="T401" s="69">
        <f t="shared" si="253"/>
        <v>2</v>
      </c>
      <c r="U401" s="70">
        <f t="shared" si="233"/>
        <v>3</v>
      </c>
      <c r="V401" s="68">
        <f t="shared" si="252"/>
        <v>4</v>
      </c>
      <c r="W401" s="70">
        <f t="shared" si="252"/>
        <v>7</v>
      </c>
      <c r="X401" s="71">
        <f t="shared" si="252"/>
        <v>0.42857142857142855</v>
      </c>
      <c r="Y401" s="71">
        <f t="shared" si="252"/>
        <v>0.5</v>
      </c>
      <c r="Z401" s="69">
        <f t="shared" si="252"/>
        <v>10000</v>
      </c>
      <c r="AA401" s="69">
        <f t="shared" ca="1" si="252"/>
        <v>10025.240391701296</v>
      </c>
      <c r="AB401" s="69">
        <f t="shared" ca="1" si="235"/>
        <v>25.240391701296176</v>
      </c>
      <c r="AC401" s="69">
        <f t="shared" ca="1" si="249"/>
        <v>94.182003679935534</v>
      </c>
      <c r="AD401" s="73">
        <f t="shared" si="243"/>
        <v>1.599999999999985</v>
      </c>
      <c r="AE401" s="69">
        <f t="shared" si="254"/>
        <v>0.70000000000000007</v>
      </c>
      <c r="AF401" s="69">
        <f t="shared" si="254"/>
        <v>7.0000000000000009</v>
      </c>
      <c r="AG401" s="78">
        <f t="shared" si="254"/>
        <v>200</v>
      </c>
      <c r="AH401" s="60">
        <f t="shared" si="254"/>
        <v>50</v>
      </c>
      <c r="AI401" s="60">
        <f t="shared" si="254"/>
        <v>350.00000000000006</v>
      </c>
      <c r="AJ401" s="60">
        <f t="shared" si="254"/>
        <v>10350</v>
      </c>
      <c r="AK401" s="60">
        <f t="shared" si="254"/>
        <v>289.75960829870417</v>
      </c>
      <c r="AL401" s="60">
        <f t="shared" si="254"/>
        <v>5.7951921659740835</v>
      </c>
      <c r="AM401" s="60">
        <f t="shared" ca="1" si="254"/>
        <v>-390.9975887136394</v>
      </c>
      <c r="AN401" s="60">
        <f t="shared" ca="1" si="254"/>
        <v>-390.9975887136394</v>
      </c>
      <c r="AO401" s="60">
        <f t="shared" ca="1" si="254"/>
        <v>390.9975887136394</v>
      </c>
      <c r="AP401" s="63">
        <f t="shared" si="220"/>
        <v>35</v>
      </c>
      <c r="AQ401" s="62">
        <f t="shared" si="221"/>
        <v>5.0594951037338403</v>
      </c>
      <c r="AR401" s="62">
        <f t="shared" si="222"/>
        <v>252.97475518669202</v>
      </c>
      <c r="AS401" s="62">
        <f t="shared" si="223"/>
        <v>505.94951037338404</v>
      </c>
      <c r="AT401" s="62">
        <f t="shared" si="224"/>
        <v>-252.97475518669202</v>
      </c>
      <c r="AU401" s="62">
        <f t="shared" si="225"/>
        <v>758.92426556007604</v>
      </c>
      <c r="AV401" s="62">
        <f t="shared" si="226"/>
        <v>-1011.8990207467681</v>
      </c>
      <c r="AW401" s="63">
        <f t="shared" si="237"/>
        <v>-252.97475518669205</v>
      </c>
      <c r="AX401" s="61" t="str">
        <f t="shared" ca="1" si="227"/>
        <v/>
      </c>
      <c r="AY401" s="69">
        <f t="shared" ca="1" si="238"/>
        <v>9959.0024112863612</v>
      </c>
      <c r="AZ401" s="51">
        <f t="shared" si="228"/>
        <v>1770.8232863068442</v>
      </c>
      <c r="BA401" s="55">
        <f t="shared" ca="1" si="229"/>
        <v>0.17663649120800118</v>
      </c>
      <c r="BB401" s="55">
        <f t="shared" ca="1" si="239"/>
        <v>-10.022616058438624</v>
      </c>
      <c r="BC401" s="64">
        <f t="shared" ca="1" si="230"/>
        <v>-227.73436348539587</v>
      </c>
      <c r="BE401" s="52">
        <f t="shared" ca="1" si="231"/>
        <v>1.599999999999985</v>
      </c>
      <c r="BF401" s="52" t="str">
        <f t="shared" ca="1" si="232"/>
        <v/>
      </c>
      <c r="BG401" s="52">
        <f t="shared" ca="1" si="240"/>
        <v>1.599999999999985</v>
      </c>
      <c r="BH401" s="52" t="str">
        <f t="shared" ca="1" si="241"/>
        <v/>
      </c>
    </row>
    <row r="402" spans="19:60">
      <c r="S402" s="68">
        <f t="shared" si="253"/>
        <v>7</v>
      </c>
      <c r="T402" s="69">
        <f t="shared" si="253"/>
        <v>2</v>
      </c>
      <c r="U402" s="70">
        <f t="shared" si="233"/>
        <v>3</v>
      </c>
      <c r="V402" s="68">
        <f t="shared" si="252"/>
        <v>4</v>
      </c>
      <c r="W402" s="70">
        <f t="shared" si="252"/>
        <v>7</v>
      </c>
      <c r="X402" s="71">
        <f t="shared" si="252"/>
        <v>0.42857142857142855</v>
      </c>
      <c r="Y402" s="71">
        <f t="shared" si="252"/>
        <v>0.5</v>
      </c>
      <c r="Z402" s="69">
        <f t="shared" si="252"/>
        <v>10000</v>
      </c>
      <c r="AA402" s="69">
        <f t="shared" ca="1" si="252"/>
        <v>10025.240391701296</v>
      </c>
      <c r="AB402" s="69">
        <f t="shared" ca="1" si="235"/>
        <v>25.240391701296176</v>
      </c>
      <c r="AC402" s="69">
        <f t="shared" ca="1" si="249"/>
        <v>94.182003679935534</v>
      </c>
      <c r="AD402" s="73">
        <f t="shared" si="243"/>
        <v>1.4999999999999849</v>
      </c>
      <c r="AE402" s="69">
        <f t="shared" si="254"/>
        <v>0.70000000000000007</v>
      </c>
      <c r="AF402" s="69">
        <f t="shared" si="254"/>
        <v>7.0000000000000009</v>
      </c>
      <c r="AG402" s="78">
        <f t="shared" si="254"/>
        <v>200</v>
      </c>
      <c r="AH402" s="60">
        <f t="shared" si="254"/>
        <v>50</v>
      </c>
      <c r="AI402" s="60">
        <f t="shared" si="254"/>
        <v>350.00000000000006</v>
      </c>
      <c r="AJ402" s="60">
        <f t="shared" si="254"/>
        <v>10350</v>
      </c>
      <c r="AK402" s="60">
        <f t="shared" si="254"/>
        <v>289.75960829870417</v>
      </c>
      <c r="AL402" s="60">
        <f t="shared" si="254"/>
        <v>5.7951921659740835</v>
      </c>
      <c r="AM402" s="60">
        <f t="shared" ca="1" si="254"/>
        <v>-390.9975887136394</v>
      </c>
      <c r="AN402" s="60">
        <f t="shared" ca="1" si="254"/>
        <v>-390.9975887136394</v>
      </c>
      <c r="AO402" s="60">
        <f t="shared" ca="1" si="254"/>
        <v>390.9975887136394</v>
      </c>
      <c r="AP402" s="63">
        <f t="shared" si="220"/>
        <v>35</v>
      </c>
      <c r="AQ402" s="62">
        <f t="shared" si="221"/>
        <v>5.3301281106494329</v>
      </c>
      <c r="AR402" s="62">
        <f t="shared" si="222"/>
        <v>266.50640553247166</v>
      </c>
      <c r="AS402" s="62">
        <f t="shared" si="223"/>
        <v>533.01281106494332</v>
      </c>
      <c r="AT402" s="62">
        <f t="shared" si="224"/>
        <v>-266.50640553247166</v>
      </c>
      <c r="AU402" s="62">
        <f t="shared" si="225"/>
        <v>799.51921659741492</v>
      </c>
      <c r="AV402" s="62">
        <f t="shared" si="226"/>
        <v>-1066.0256221298866</v>
      </c>
      <c r="AW402" s="63">
        <f t="shared" si="237"/>
        <v>-266.50640553247172</v>
      </c>
      <c r="AX402" s="61" t="str">
        <f t="shared" ca="1" si="227"/>
        <v/>
      </c>
      <c r="AY402" s="69">
        <f t="shared" ca="1" si="238"/>
        <v>9959.0024112863612</v>
      </c>
      <c r="AZ402" s="51">
        <f t="shared" si="228"/>
        <v>1865.5448387273016</v>
      </c>
      <c r="BA402" s="55">
        <f t="shared" ca="1" si="229"/>
        <v>0.18608479855221868</v>
      </c>
      <c r="BB402" s="55">
        <f t="shared" ca="1" si="239"/>
        <v>-10.558727007346157</v>
      </c>
      <c r="BC402" s="64">
        <f t="shared" ca="1" si="230"/>
        <v>-241.26601383117554</v>
      </c>
      <c r="BE402" s="52">
        <f t="shared" ca="1" si="231"/>
        <v>1.4999999999999849</v>
      </c>
      <c r="BF402" s="52" t="str">
        <f t="shared" ca="1" si="232"/>
        <v/>
      </c>
      <c r="BG402" s="52">
        <f t="shared" ca="1" si="240"/>
        <v>1.4999999999999849</v>
      </c>
      <c r="BH402" s="52" t="str">
        <f t="shared" ca="1" si="241"/>
        <v/>
      </c>
    </row>
    <row r="403" spans="19:60">
      <c r="S403" s="68">
        <f t="shared" si="253"/>
        <v>7</v>
      </c>
      <c r="T403" s="69">
        <f t="shared" si="253"/>
        <v>2</v>
      </c>
      <c r="U403" s="70">
        <f t="shared" si="233"/>
        <v>3</v>
      </c>
      <c r="V403" s="68">
        <f t="shared" si="252"/>
        <v>4</v>
      </c>
      <c r="W403" s="70">
        <f t="shared" si="252"/>
        <v>7</v>
      </c>
      <c r="X403" s="71">
        <f t="shared" si="252"/>
        <v>0.42857142857142855</v>
      </c>
      <c r="Y403" s="71">
        <f t="shared" si="252"/>
        <v>0.5</v>
      </c>
      <c r="Z403" s="69">
        <f t="shared" si="252"/>
        <v>10000</v>
      </c>
      <c r="AA403" s="69">
        <f t="shared" ca="1" si="252"/>
        <v>10025.240391701296</v>
      </c>
      <c r="AB403" s="69">
        <f t="shared" ca="1" si="235"/>
        <v>25.240391701296176</v>
      </c>
      <c r="AC403" s="69">
        <f t="shared" ca="1" si="249"/>
        <v>94.182003679935534</v>
      </c>
      <c r="AD403" s="73">
        <f t="shared" si="243"/>
        <v>1.3999999999999848</v>
      </c>
      <c r="AE403" s="69">
        <f t="shared" si="254"/>
        <v>0.70000000000000007</v>
      </c>
      <c r="AF403" s="69">
        <f t="shared" si="254"/>
        <v>7.0000000000000009</v>
      </c>
      <c r="AG403" s="78">
        <f t="shared" si="254"/>
        <v>200</v>
      </c>
      <c r="AH403" s="60">
        <f t="shared" si="254"/>
        <v>50</v>
      </c>
      <c r="AI403" s="60">
        <f t="shared" si="254"/>
        <v>350.00000000000006</v>
      </c>
      <c r="AJ403" s="60">
        <f t="shared" si="254"/>
        <v>10350</v>
      </c>
      <c r="AK403" s="60">
        <f t="shared" si="254"/>
        <v>289.75960829870417</v>
      </c>
      <c r="AL403" s="60">
        <f t="shared" si="254"/>
        <v>5.7951921659740835</v>
      </c>
      <c r="AM403" s="60">
        <f t="shared" ca="1" si="254"/>
        <v>-390.9975887136394</v>
      </c>
      <c r="AN403" s="60">
        <f t="shared" ca="1" si="254"/>
        <v>-390.9975887136394</v>
      </c>
      <c r="AO403" s="60">
        <f t="shared" ca="1" si="254"/>
        <v>390.9975887136394</v>
      </c>
      <c r="AP403" s="63">
        <f t="shared" si="220"/>
        <v>35</v>
      </c>
      <c r="AQ403" s="62">
        <f t="shared" si="221"/>
        <v>5.6394229756958243</v>
      </c>
      <c r="AR403" s="62">
        <f t="shared" si="222"/>
        <v>281.97114878479124</v>
      </c>
      <c r="AS403" s="62">
        <f t="shared" si="223"/>
        <v>563.94229756958248</v>
      </c>
      <c r="AT403" s="62">
        <f t="shared" si="224"/>
        <v>-281.97114878479124</v>
      </c>
      <c r="AU403" s="62">
        <f t="shared" si="225"/>
        <v>845.91344635437372</v>
      </c>
      <c r="AV403" s="62">
        <f t="shared" si="226"/>
        <v>-1127.884595139165</v>
      </c>
      <c r="AW403" s="63">
        <f t="shared" si="237"/>
        <v>-281.97114878479124</v>
      </c>
      <c r="AX403" s="61" t="str">
        <f t="shared" ca="1" si="227"/>
        <v/>
      </c>
      <c r="AY403" s="69">
        <f t="shared" ca="1" si="238"/>
        <v>9959.0024112863612</v>
      </c>
      <c r="AZ403" s="51">
        <f t="shared" si="228"/>
        <v>1973.7980414935387</v>
      </c>
      <c r="BA403" s="55">
        <f t="shared" ca="1" si="229"/>
        <v>0.19688286408846728</v>
      </c>
      <c r="BB403" s="55">
        <f t="shared" ca="1" si="239"/>
        <v>-11.171425234669044</v>
      </c>
      <c r="BC403" s="64">
        <f t="shared" ca="1" si="230"/>
        <v>-256.73075708349506</v>
      </c>
      <c r="BE403" s="52">
        <f t="shared" ca="1" si="231"/>
        <v>1.3999999999999848</v>
      </c>
      <c r="BF403" s="52" t="str">
        <f t="shared" ca="1" si="232"/>
        <v/>
      </c>
      <c r="BG403" s="52">
        <f t="shared" ca="1" si="240"/>
        <v>1.3999999999999848</v>
      </c>
      <c r="BH403" s="52" t="str">
        <f t="shared" ca="1" si="241"/>
        <v/>
      </c>
    </row>
    <row r="404" spans="19:60">
      <c r="S404" s="68">
        <f t="shared" si="253"/>
        <v>7</v>
      </c>
      <c r="T404" s="69">
        <f t="shared" si="253"/>
        <v>2</v>
      </c>
      <c r="U404" s="70">
        <f t="shared" si="233"/>
        <v>3</v>
      </c>
      <c r="V404" s="68">
        <f t="shared" si="252"/>
        <v>4</v>
      </c>
      <c r="W404" s="70">
        <f t="shared" si="252"/>
        <v>7</v>
      </c>
      <c r="X404" s="71">
        <f t="shared" si="252"/>
        <v>0.42857142857142855</v>
      </c>
      <c r="Y404" s="71">
        <f t="shared" si="252"/>
        <v>0.5</v>
      </c>
      <c r="Z404" s="69">
        <f t="shared" si="252"/>
        <v>10000</v>
      </c>
      <c r="AA404" s="69">
        <f t="shared" ca="1" si="252"/>
        <v>10025.240391701296</v>
      </c>
      <c r="AB404" s="69">
        <f t="shared" ca="1" si="235"/>
        <v>25.240391701296176</v>
      </c>
      <c r="AC404" s="69">
        <f t="shared" ca="1" si="249"/>
        <v>94.182003679935534</v>
      </c>
      <c r="AD404" s="73">
        <f t="shared" si="243"/>
        <v>1.2999999999999847</v>
      </c>
      <c r="AE404" s="69">
        <f t="shared" si="254"/>
        <v>0.70000000000000007</v>
      </c>
      <c r="AF404" s="69">
        <f t="shared" si="254"/>
        <v>7.0000000000000009</v>
      </c>
      <c r="AG404" s="78">
        <f t="shared" si="254"/>
        <v>200</v>
      </c>
      <c r="AH404" s="60">
        <f t="shared" si="254"/>
        <v>50</v>
      </c>
      <c r="AI404" s="60">
        <f t="shared" si="254"/>
        <v>350.00000000000006</v>
      </c>
      <c r="AJ404" s="60">
        <f t="shared" si="254"/>
        <v>10350</v>
      </c>
      <c r="AK404" s="60">
        <f t="shared" si="254"/>
        <v>289.75960829870417</v>
      </c>
      <c r="AL404" s="60">
        <f t="shared" si="254"/>
        <v>5.7951921659740835</v>
      </c>
      <c r="AM404" s="60">
        <f t="shared" ca="1" si="254"/>
        <v>-390.9975887136394</v>
      </c>
      <c r="AN404" s="60">
        <f t="shared" ca="1" si="254"/>
        <v>-390.9975887136394</v>
      </c>
      <c r="AO404" s="60">
        <f t="shared" ca="1" si="254"/>
        <v>390.9975887136394</v>
      </c>
      <c r="AP404" s="63">
        <f t="shared" si="220"/>
        <v>35</v>
      </c>
      <c r="AQ404" s="62">
        <f t="shared" si="221"/>
        <v>5.9963016661339692</v>
      </c>
      <c r="AR404" s="62">
        <f t="shared" si="222"/>
        <v>299.81508330669845</v>
      </c>
      <c r="AS404" s="62">
        <f t="shared" si="223"/>
        <v>599.63016661339691</v>
      </c>
      <c r="AT404" s="62">
        <f t="shared" si="224"/>
        <v>-299.81508330669845</v>
      </c>
      <c r="AU404" s="62">
        <f t="shared" si="225"/>
        <v>899.44524992009542</v>
      </c>
      <c r="AV404" s="62">
        <f t="shared" si="226"/>
        <v>-1199.2603332267938</v>
      </c>
      <c r="AW404" s="63">
        <f t="shared" si="237"/>
        <v>-299.8150833066984</v>
      </c>
      <c r="AX404" s="61" t="str">
        <f t="shared" ca="1" si="227"/>
        <v/>
      </c>
      <c r="AY404" s="69">
        <f t="shared" ca="1" si="238"/>
        <v>9959.0024112863612</v>
      </c>
      <c r="AZ404" s="51">
        <f t="shared" si="228"/>
        <v>2098.7055831468892</v>
      </c>
      <c r="BA404" s="55">
        <f t="shared" ca="1" si="229"/>
        <v>0.20934217047644643</v>
      </c>
      <c r="BB404" s="55">
        <f t="shared" ca="1" si="239"/>
        <v>-11.878384727733918</v>
      </c>
      <c r="BC404" s="64">
        <f t="shared" ca="1" si="230"/>
        <v>-274.57469160540222</v>
      </c>
      <c r="BE404" s="52">
        <f t="shared" ca="1" si="231"/>
        <v>1.2999999999999847</v>
      </c>
      <c r="BF404" s="52" t="str">
        <f t="shared" ca="1" si="232"/>
        <v/>
      </c>
      <c r="BG404" s="52">
        <f t="shared" ca="1" si="240"/>
        <v>1.2999999999999847</v>
      </c>
      <c r="BH404" s="52" t="str">
        <f t="shared" ca="1" si="241"/>
        <v/>
      </c>
    </row>
    <row r="405" spans="19:60">
      <c r="S405" s="68">
        <f t="shared" si="253"/>
        <v>7</v>
      </c>
      <c r="T405" s="69">
        <f t="shared" si="253"/>
        <v>2</v>
      </c>
      <c r="U405" s="70">
        <f t="shared" si="233"/>
        <v>3</v>
      </c>
      <c r="V405" s="68">
        <f t="shared" si="252"/>
        <v>4</v>
      </c>
      <c r="W405" s="70">
        <f t="shared" si="252"/>
        <v>7</v>
      </c>
      <c r="X405" s="71">
        <f t="shared" si="252"/>
        <v>0.42857142857142855</v>
      </c>
      <c r="Y405" s="71">
        <f t="shared" si="252"/>
        <v>0.5</v>
      </c>
      <c r="Z405" s="69">
        <f t="shared" si="252"/>
        <v>10000</v>
      </c>
      <c r="AA405" s="69">
        <f t="shared" ca="1" si="252"/>
        <v>10025.240391701296</v>
      </c>
      <c r="AB405" s="69">
        <f t="shared" ca="1" si="235"/>
        <v>25.240391701296176</v>
      </c>
      <c r="AC405" s="69">
        <f t="shared" ca="1" si="249"/>
        <v>94.182003679935534</v>
      </c>
      <c r="AD405" s="73">
        <f t="shared" si="243"/>
        <v>1.1999999999999846</v>
      </c>
      <c r="AE405" s="69">
        <f t="shared" si="254"/>
        <v>0.70000000000000007</v>
      </c>
      <c r="AF405" s="69">
        <f t="shared" si="254"/>
        <v>7.0000000000000009</v>
      </c>
      <c r="AG405" s="78">
        <f t="shared" si="254"/>
        <v>200</v>
      </c>
      <c r="AH405" s="60">
        <f t="shared" si="254"/>
        <v>50</v>
      </c>
      <c r="AI405" s="60">
        <f t="shared" si="254"/>
        <v>350.00000000000006</v>
      </c>
      <c r="AJ405" s="60">
        <f t="shared" si="254"/>
        <v>10350</v>
      </c>
      <c r="AK405" s="60">
        <f t="shared" si="254"/>
        <v>289.75960829870417</v>
      </c>
      <c r="AL405" s="60">
        <f t="shared" si="254"/>
        <v>5.7951921659740835</v>
      </c>
      <c r="AM405" s="60">
        <f t="shared" ca="1" si="254"/>
        <v>-390.9975887136394</v>
      </c>
      <c r="AN405" s="60">
        <f t="shared" ca="1" si="254"/>
        <v>-390.9975887136394</v>
      </c>
      <c r="AO405" s="60">
        <f t="shared" ca="1" si="254"/>
        <v>390.9975887136394</v>
      </c>
      <c r="AP405" s="63">
        <f t="shared" si="220"/>
        <v>35</v>
      </c>
      <c r="AQ405" s="62">
        <f t="shared" si="221"/>
        <v>6.4126601383118054</v>
      </c>
      <c r="AR405" s="62">
        <f t="shared" si="222"/>
        <v>320.63300691559027</v>
      </c>
      <c r="AS405" s="62">
        <f t="shared" si="223"/>
        <v>641.26601383118054</v>
      </c>
      <c r="AT405" s="62">
        <f t="shared" si="224"/>
        <v>-320.63300691559027</v>
      </c>
      <c r="AU405" s="62">
        <f t="shared" si="225"/>
        <v>961.89902074677082</v>
      </c>
      <c r="AV405" s="62">
        <f t="shared" si="226"/>
        <v>-1282.5320276623611</v>
      </c>
      <c r="AW405" s="63">
        <f t="shared" si="237"/>
        <v>-320.63300691559027</v>
      </c>
      <c r="AX405" s="61" t="str">
        <f t="shared" ca="1" si="227"/>
        <v/>
      </c>
      <c r="AY405" s="69">
        <f t="shared" ca="1" si="238"/>
        <v>9959.0024112863612</v>
      </c>
      <c r="AZ405" s="51">
        <f t="shared" si="228"/>
        <v>2244.431048409132</v>
      </c>
      <c r="BA405" s="55">
        <f t="shared" ca="1" si="229"/>
        <v>0.22387802792908881</v>
      </c>
      <c r="BB405" s="55">
        <f t="shared" ca="1" si="239"/>
        <v>-12.703170802976276</v>
      </c>
      <c r="BC405" s="64">
        <f t="shared" ca="1" si="230"/>
        <v>-295.3926152142941</v>
      </c>
      <c r="BE405" s="52">
        <f t="shared" ca="1" si="231"/>
        <v>1.1999999999999846</v>
      </c>
      <c r="BF405" s="52" t="str">
        <f t="shared" ca="1" si="232"/>
        <v/>
      </c>
      <c r="BG405" s="52">
        <f t="shared" ca="1" si="240"/>
        <v>1.1999999999999846</v>
      </c>
      <c r="BH405" s="52" t="str">
        <f t="shared" ca="1" si="241"/>
        <v/>
      </c>
    </row>
    <row r="406" spans="19:60">
      <c r="S406" s="68">
        <f t="shared" si="253"/>
        <v>7</v>
      </c>
      <c r="T406" s="69">
        <f t="shared" si="253"/>
        <v>2</v>
      </c>
      <c r="U406" s="70">
        <f t="shared" si="233"/>
        <v>3</v>
      </c>
      <c r="V406" s="68">
        <f t="shared" si="252"/>
        <v>4</v>
      </c>
      <c r="W406" s="70">
        <f t="shared" si="252"/>
        <v>7</v>
      </c>
      <c r="X406" s="71">
        <f t="shared" si="252"/>
        <v>0.42857142857142855</v>
      </c>
      <c r="Y406" s="71">
        <f t="shared" si="252"/>
        <v>0.5</v>
      </c>
      <c r="Z406" s="69">
        <f t="shared" si="252"/>
        <v>10000</v>
      </c>
      <c r="AA406" s="69">
        <f t="shared" ca="1" si="252"/>
        <v>10025.240391701296</v>
      </c>
      <c r="AB406" s="69">
        <f t="shared" ca="1" si="235"/>
        <v>25.240391701296176</v>
      </c>
      <c r="AC406" s="69">
        <f t="shared" ca="1" si="249"/>
        <v>94.182003679935534</v>
      </c>
      <c r="AD406" s="73">
        <f t="shared" si="243"/>
        <v>1.0999999999999845</v>
      </c>
      <c r="AE406" s="69">
        <f t="shared" si="254"/>
        <v>0.70000000000000007</v>
      </c>
      <c r="AF406" s="69">
        <f t="shared" si="254"/>
        <v>7.0000000000000009</v>
      </c>
      <c r="AG406" s="78">
        <f t="shared" si="254"/>
        <v>200</v>
      </c>
      <c r="AH406" s="60">
        <f t="shared" si="254"/>
        <v>50</v>
      </c>
      <c r="AI406" s="60">
        <f t="shared" si="254"/>
        <v>350.00000000000006</v>
      </c>
      <c r="AJ406" s="60">
        <f t="shared" si="254"/>
        <v>10350</v>
      </c>
      <c r="AK406" s="60">
        <f t="shared" si="254"/>
        <v>289.75960829870417</v>
      </c>
      <c r="AL406" s="60">
        <f t="shared" si="254"/>
        <v>5.7951921659740835</v>
      </c>
      <c r="AM406" s="60">
        <f t="shared" ca="1" si="254"/>
        <v>-390.9975887136394</v>
      </c>
      <c r="AN406" s="60">
        <f t="shared" ca="1" si="254"/>
        <v>-390.9975887136394</v>
      </c>
      <c r="AO406" s="60">
        <f t="shared" ca="1" si="254"/>
        <v>390.9975887136394</v>
      </c>
      <c r="AP406" s="63">
        <f t="shared" si="220"/>
        <v>35</v>
      </c>
      <c r="AQ406" s="62">
        <f t="shared" si="221"/>
        <v>6.9047201508856135</v>
      </c>
      <c r="AR406" s="62">
        <f t="shared" si="222"/>
        <v>345.23600754428065</v>
      </c>
      <c r="AS406" s="62">
        <f t="shared" si="223"/>
        <v>690.47201508856131</v>
      </c>
      <c r="AT406" s="62">
        <f t="shared" si="224"/>
        <v>-345.23600754428065</v>
      </c>
      <c r="AU406" s="62">
        <f t="shared" si="225"/>
        <v>1035.7080226328419</v>
      </c>
      <c r="AV406" s="62">
        <f t="shared" si="226"/>
        <v>-1380.9440301771226</v>
      </c>
      <c r="AW406" s="63">
        <f t="shared" si="237"/>
        <v>-345.23600754428071</v>
      </c>
      <c r="AX406" s="61" t="str">
        <f t="shared" ca="1" si="227"/>
        <v/>
      </c>
      <c r="AY406" s="69">
        <f t="shared" ca="1" si="238"/>
        <v>9959.0024112863612</v>
      </c>
      <c r="AZ406" s="51">
        <f t="shared" si="228"/>
        <v>2416.6520528099645</v>
      </c>
      <c r="BA406" s="55">
        <f t="shared" ca="1" si="229"/>
        <v>0.2410567685549389</v>
      </c>
      <c r="BB406" s="55">
        <f t="shared" ca="1" si="239"/>
        <v>-13.677917982808156</v>
      </c>
      <c r="BC406" s="64">
        <f t="shared" ca="1" si="230"/>
        <v>-319.99561584298453</v>
      </c>
      <c r="BE406" s="52">
        <f t="shared" ca="1" si="231"/>
        <v>1.0999999999999845</v>
      </c>
      <c r="BF406" s="52" t="str">
        <f t="shared" ca="1" si="232"/>
        <v/>
      </c>
      <c r="BG406" s="52">
        <f t="shared" ca="1" si="240"/>
        <v>1.0999999999999845</v>
      </c>
      <c r="BH406" s="52" t="str">
        <f t="shared" ca="1" si="241"/>
        <v/>
      </c>
    </row>
    <row r="407" spans="19:60">
      <c r="S407" s="68">
        <f t="shared" si="253"/>
        <v>7</v>
      </c>
      <c r="T407" s="69">
        <f t="shared" si="253"/>
        <v>2</v>
      </c>
      <c r="U407" s="70">
        <f t="shared" si="233"/>
        <v>3</v>
      </c>
      <c r="V407" s="68">
        <f t="shared" si="252"/>
        <v>4</v>
      </c>
      <c r="W407" s="70">
        <f t="shared" si="252"/>
        <v>7</v>
      </c>
      <c r="X407" s="71">
        <f t="shared" si="252"/>
        <v>0.42857142857142855</v>
      </c>
      <c r="Y407" s="71">
        <f t="shared" si="252"/>
        <v>0.5</v>
      </c>
      <c r="Z407" s="69">
        <f t="shared" si="252"/>
        <v>10000</v>
      </c>
      <c r="AA407" s="69">
        <f t="shared" ca="1" si="252"/>
        <v>10025.240391701296</v>
      </c>
      <c r="AB407" s="69">
        <f t="shared" ca="1" si="235"/>
        <v>25.240391701296176</v>
      </c>
      <c r="AC407" s="69">
        <f t="shared" ca="1" si="249"/>
        <v>94.182003679935534</v>
      </c>
      <c r="AD407" s="73">
        <f t="shared" si="243"/>
        <v>0.99999999999998457</v>
      </c>
      <c r="AE407" s="69">
        <f t="shared" si="254"/>
        <v>0.70000000000000007</v>
      </c>
      <c r="AF407" s="69">
        <f t="shared" si="254"/>
        <v>7.0000000000000009</v>
      </c>
      <c r="AG407" s="78">
        <f t="shared" si="254"/>
        <v>200</v>
      </c>
      <c r="AH407" s="60">
        <f t="shared" si="254"/>
        <v>50</v>
      </c>
      <c r="AI407" s="60">
        <f t="shared" si="254"/>
        <v>350.00000000000006</v>
      </c>
      <c r="AJ407" s="60">
        <f t="shared" si="254"/>
        <v>10350</v>
      </c>
      <c r="AK407" s="60">
        <f t="shared" si="254"/>
        <v>289.75960829870417</v>
      </c>
      <c r="AL407" s="60">
        <f t="shared" si="254"/>
        <v>5.7951921659740835</v>
      </c>
      <c r="AM407" s="60">
        <f t="shared" ca="1" si="254"/>
        <v>-390.9975887136394</v>
      </c>
      <c r="AN407" s="60">
        <f t="shared" ca="1" si="254"/>
        <v>-390.9975887136394</v>
      </c>
      <c r="AO407" s="60">
        <f t="shared" ca="1" si="254"/>
        <v>390.9975887136394</v>
      </c>
      <c r="AP407" s="63">
        <f t="shared" si="220"/>
        <v>35</v>
      </c>
      <c r="AQ407" s="62">
        <f t="shared" si="221"/>
        <v>7.495192165974184</v>
      </c>
      <c r="AR407" s="62">
        <f t="shared" si="222"/>
        <v>374.75960829870922</v>
      </c>
      <c r="AS407" s="62">
        <f t="shared" si="223"/>
        <v>749.51921659741845</v>
      </c>
      <c r="AT407" s="62">
        <f t="shared" si="224"/>
        <v>-374.75960829870922</v>
      </c>
      <c r="AU407" s="62">
        <f t="shared" si="225"/>
        <v>1124.2788248961276</v>
      </c>
      <c r="AV407" s="62">
        <f t="shared" si="226"/>
        <v>-1499.0384331948369</v>
      </c>
      <c r="AW407" s="63">
        <f t="shared" si="237"/>
        <v>-374.75960829870928</v>
      </c>
      <c r="AX407" s="61" t="str">
        <f t="shared" ca="1" si="227"/>
        <v/>
      </c>
      <c r="AY407" s="69">
        <f t="shared" ca="1" si="238"/>
        <v>9959.0024112863612</v>
      </c>
      <c r="AZ407" s="51">
        <f t="shared" si="228"/>
        <v>2623.3172580909645</v>
      </c>
      <c r="BA407" s="55">
        <f t="shared" ca="1" si="229"/>
        <v>0.26167125730595914</v>
      </c>
      <c r="BB407" s="55">
        <f t="shared" ca="1" si="239"/>
        <v>-14.847614598606414</v>
      </c>
      <c r="BC407" s="64">
        <f t="shared" ca="1" si="230"/>
        <v>-349.51921659741311</v>
      </c>
      <c r="BE407" s="52">
        <f t="shared" ca="1" si="231"/>
        <v>0.99999999999998457</v>
      </c>
      <c r="BF407" s="52" t="str">
        <f t="shared" ca="1" si="232"/>
        <v/>
      </c>
      <c r="BG407" s="52" t="str">
        <f t="shared" ca="1" si="240"/>
        <v/>
      </c>
      <c r="BH407" s="52" t="str">
        <f t="shared" ca="1" si="241"/>
        <v/>
      </c>
    </row>
    <row r="408" spans="19:60">
      <c r="S408" s="68">
        <f t="shared" si="253"/>
        <v>7</v>
      </c>
      <c r="T408" s="69">
        <f t="shared" si="253"/>
        <v>2</v>
      </c>
      <c r="U408" s="70">
        <f t="shared" si="233"/>
        <v>3</v>
      </c>
      <c r="V408" s="68">
        <f t="shared" si="252"/>
        <v>4</v>
      </c>
      <c r="W408" s="70">
        <f t="shared" si="252"/>
        <v>7</v>
      </c>
      <c r="X408" s="71">
        <f t="shared" si="252"/>
        <v>0.42857142857142855</v>
      </c>
      <c r="Y408" s="71">
        <f t="shared" si="252"/>
        <v>0.5</v>
      </c>
      <c r="Z408" s="69">
        <f t="shared" si="252"/>
        <v>10000</v>
      </c>
      <c r="AA408" s="69">
        <f t="shared" ca="1" si="252"/>
        <v>10025.240391701296</v>
      </c>
      <c r="AB408" s="69">
        <f t="shared" ca="1" si="235"/>
        <v>25.240391701296176</v>
      </c>
      <c r="AC408" s="69">
        <f t="shared" ca="1" si="249"/>
        <v>94.182003679935534</v>
      </c>
      <c r="AD408" s="73">
        <f t="shared" si="243"/>
        <v>0.89999999999998459</v>
      </c>
      <c r="AE408" s="69">
        <f t="shared" si="254"/>
        <v>0.70000000000000007</v>
      </c>
      <c r="AF408" s="69">
        <f t="shared" si="254"/>
        <v>7.0000000000000009</v>
      </c>
      <c r="AG408" s="78">
        <f t="shared" si="254"/>
        <v>200</v>
      </c>
      <c r="AH408" s="60">
        <f t="shared" si="254"/>
        <v>50</v>
      </c>
      <c r="AI408" s="60">
        <f t="shared" si="254"/>
        <v>350.00000000000006</v>
      </c>
      <c r="AJ408" s="60">
        <f t="shared" si="254"/>
        <v>10350</v>
      </c>
      <c r="AK408" s="60">
        <f t="shared" si="254"/>
        <v>289.75960829870417</v>
      </c>
      <c r="AL408" s="60">
        <f t="shared" si="254"/>
        <v>5.7951921659740835</v>
      </c>
      <c r="AM408" s="60">
        <f t="shared" ca="1" si="254"/>
        <v>-390.9975887136394</v>
      </c>
      <c r="AN408" s="60">
        <f t="shared" ca="1" si="254"/>
        <v>-390.9975887136394</v>
      </c>
      <c r="AO408" s="60">
        <f t="shared" ca="1" si="254"/>
        <v>390.9975887136394</v>
      </c>
      <c r="AP408" s="63">
        <f t="shared" si="220"/>
        <v>35</v>
      </c>
      <c r="AQ408" s="62">
        <f t="shared" si="221"/>
        <v>8.2168801844157713</v>
      </c>
      <c r="AR408" s="62">
        <f t="shared" si="222"/>
        <v>410.84400922078856</v>
      </c>
      <c r="AS408" s="62">
        <f t="shared" si="223"/>
        <v>821.68801844157713</v>
      </c>
      <c r="AT408" s="62">
        <f t="shared" si="224"/>
        <v>-410.84400922078856</v>
      </c>
      <c r="AU408" s="62">
        <f t="shared" si="225"/>
        <v>1232.5320276623656</v>
      </c>
      <c r="AV408" s="62">
        <f t="shared" si="226"/>
        <v>-1643.3760368831543</v>
      </c>
      <c r="AW408" s="63">
        <f t="shared" si="237"/>
        <v>-410.84400922078862</v>
      </c>
      <c r="AX408" s="61" t="str">
        <f t="shared" ca="1" si="227"/>
        <v/>
      </c>
      <c r="AY408" s="69">
        <f t="shared" ca="1" si="238"/>
        <v>9959.0024112863612</v>
      </c>
      <c r="AZ408" s="51">
        <f t="shared" si="228"/>
        <v>2875.9080645455201</v>
      </c>
      <c r="BA408" s="55">
        <f t="shared" ca="1" si="229"/>
        <v>0.28686674355720609</v>
      </c>
      <c r="BB408" s="55">
        <f t="shared" ca="1" si="239"/>
        <v>-16.277243795693174</v>
      </c>
      <c r="BC408" s="64">
        <f t="shared" ca="1" si="230"/>
        <v>-385.60361751949245</v>
      </c>
      <c r="BE408" s="52">
        <f t="shared" ca="1" si="231"/>
        <v>0.89999999999998459</v>
      </c>
      <c r="BF408" s="52" t="str">
        <f t="shared" ca="1" si="232"/>
        <v/>
      </c>
      <c r="BG408" s="52" t="str">
        <f t="shared" ca="1" si="240"/>
        <v/>
      </c>
      <c r="BH408" s="52" t="str">
        <f t="shared" ca="1" si="241"/>
        <v/>
      </c>
    </row>
    <row r="409" spans="19:60">
      <c r="S409" s="68">
        <f t="shared" si="253"/>
        <v>7</v>
      </c>
      <c r="T409" s="69">
        <f t="shared" si="253"/>
        <v>2</v>
      </c>
      <c r="U409" s="70">
        <f t="shared" si="233"/>
        <v>3</v>
      </c>
      <c r="V409" s="68">
        <f t="shared" si="252"/>
        <v>4</v>
      </c>
      <c r="W409" s="70">
        <f t="shared" si="252"/>
        <v>7</v>
      </c>
      <c r="X409" s="71">
        <f t="shared" si="252"/>
        <v>0.42857142857142855</v>
      </c>
      <c r="Y409" s="71">
        <f t="shared" si="252"/>
        <v>0.5</v>
      </c>
      <c r="Z409" s="69">
        <f t="shared" si="252"/>
        <v>10000</v>
      </c>
      <c r="AA409" s="69">
        <f t="shared" ca="1" si="252"/>
        <v>10025.240391701296</v>
      </c>
      <c r="AB409" s="69">
        <f t="shared" ca="1" si="235"/>
        <v>25.240391701296176</v>
      </c>
      <c r="AC409" s="69">
        <f t="shared" ca="1" si="249"/>
        <v>94.182003679935534</v>
      </c>
      <c r="AD409" s="73">
        <f t="shared" si="243"/>
        <v>0.79999999999998461</v>
      </c>
      <c r="AE409" s="69">
        <f t="shared" si="254"/>
        <v>0.70000000000000007</v>
      </c>
      <c r="AF409" s="69">
        <f t="shared" si="254"/>
        <v>7.0000000000000009</v>
      </c>
      <c r="AG409" s="78">
        <f t="shared" si="254"/>
        <v>200</v>
      </c>
      <c r="AH409" s="60">
        <f t="shared" si="254"/>
        <v>50</v>
      </c>
      <c r="AI409" s="60">
        <f t="shared" si="254"/>
        <v>350.00000000000006</v>
      </c>
      <c r="AJ409" s="60">
        <f t="shared" si="254"/>
        <v>10350</v>
      </c>
      <c r="AK409" s="60">
        <f t="shared" si="254"/>
        <v>289.75960829870417</v>
      </c>
      <c r="AL409" s="60">
        <f t="shared" si="254"/>
        <v>5.7951921659740835</v>
      </c>
      <c r="AM409" s="60">
        <f t="shared" ca="1" si="254"/>
        <v>-390.9975887136394</v>
      </c>
      <c r="AN409" s="60">
        <f t="shared" ca="1" si="254"/>
        <v>-390.9975887136394</v>
      </c>
      <c r="AO409" s="60">
        <f t="shared" ca="1" si="254"/>
        <v>390.9975887136394</v>
      </c>
      <c r="AP409" s="63">
        <f t="shared" ref="AP409:AP416" si="255">AE409*AH409</f>
        <v>35</v>
      </c>
      <c r="AQ409" s="62">
        <f t="shared" ref="AQ409:AQ416" si="256">IF(AL409=0,1,(1+(AL409+AE409)/(AD409*(T409-1))))</f>
        <v>9.1189902074677605</v>
      </c>
      <c r="AR409" s="62">
        <f t="shared" ref="AR409:AR416" si="257">IF(AQ409&lt;=0,AH409,AQ409*AH409)</f>
        <v>455.94951037338802</v>
      </c>
      <c r="AS409" s="62">
        <f t="shared" ref="AS409:AS416" si="258">(T409*AR409)</f>
        <v>911.89902074677605</v>
      </c>
      <c r="AT409" s="62">
        <f t="shared" ref="AT409:AT416" si="259">-AR409</f>
        <v>-455.94951037338802</v>
      </c>
      <c r="AU409" s="62">
        <f t="shared" ref="AU409:AU416" si="260">(AS409+AT409)*U409</f>
        <v>1367.8485311201641</v>
      </c>
      <c r="AV409" s="62">
        <f t="shared" ref="AV409:AV416" si="261">AT409*V409</f>
        <v>-1823.7980414935521</v>
      </c>
      <c r="AW409" s="63">
        <f t="shared" si="237"/>
        <v>-455.94951037338797</v>
      </c>
      <c r="AX409" s="61" t="str">
        <f t="shared" ref="AX409:AX416" ca="1" si="262">IF(AY409+AW409&gt;AJ409,"VINTO","")</f>
        <v/>
      </c>
      <c r="AY409" s="69">
        <f t="shared" ca="1" si="238"/>
        <v>9959.0024112863612</v>
      </c>
      <c r="AZ409" s="51">
        <f t="shared" ref="AZ409:AZ416" si="263">AR409*W409</f>
        <v>3191.6465726137162</v>
      </c>
      <c r="BA409" s="55">
        <f t="shared" ref="BA409:BA416" ca="1" si="264">IFERROR(AZ409/AA409,0)</f>
        <v>0.31836110137126494</v>
      </c>
      <c r="BB409" s="55">
        <f t="shared" ca="1" si="239"/>
        <v>-18.064280292051627</v>
      </c>
      <c r="BC409" s="64">
        <f t="shared" ref="BC409:BC416" ca="1" si="265">AW409+AB409</f>
        <v>-430.70911867209179</v>
      </c>
      <c r="BE409" s="52">
        <f t="shared" ref="BE409:BE416" ca="1" si="266">IF(((AR409-AC409)/AC409)&gt;=BE$4,AD409,"")</f>
        <v>0.79999999999998461</v>
      </c>
      <c r="BF409" s="52" t="str">
        <f t="shared" ref="BF409:BF416" ca="1" si="267">IF(AX409="","",AD409)</f>
        <v/>
      </c>
      <c r="BG409" s="52" t="str">
        <f t="shared" ca="1" si="240"/>
        <v/>
      </c>
      <c r="BH409" s="52" t="str">
        <f t="shared" ca="1" si="241"/>
        <v/>
      </c>
    </row>
    <row r="410" spans="19:60">
      <c r="S410" s="68">
        <f t="shared" si="253"/>
        <v>7</v>
      </c>
      <c r="T410" s="69">
        <f t="shared" si="253"/>
        <v>2</v>
      </c>
      <c r="U410" s="70">
        <f t="shared" ref="U410:U416" si="268">ROUND((1/T410)*S410,0)-1</f>
        <v>3</v>
      </c>
      <c r="V410" s="68">
        <f t="shared" ref="V410:AA416" si="269">V409</f>
        <v>4</v>
      </c>
      <c r="W410" s="70">
        <f t="shared" si="269"/>
        <v>7</v>
      </c>
      <c r="X410" s="71">
        <f t="shared" si="269"/>
        <v>0.42857142857142855</v>
      </c>
      <c r="Y410" s="71">
        <f t="shared" si="269"/>
        <v>0.5</v>
      </c>
      <c r="Z410" s="69">
        <f t="shared" si="269"/>
        <v>10000</v>
      </c>
      <c r="AA410" s="69">
        <f t="shared" ca="1" si="269"/>
        <v>10025.240391701296</v>
      </c>
      <c r="AB410" s="69">
        <f t="shared" ref="AB410:AB416" ca="1" si="270">AA410-Z410</f>
        <v>25.240391701296176</v>
      </c>
      <c r="AC410" s="69">
        <f t="shared" ref="AC410:AC416" ca="1" si="271">AC409</f>
        <v>94.182003679935534</v>
      </c>
      <c r="AD410" s="73">
        <f t="shared" si="243"/>
        <v>0.69999999999998463</v>
      </c>
      <c r="AE410" s="69">
        <f t="shared" si="254"/>
        <v>0.70000000000000007</v>
      </c>
      <c r="AF410" s="69">
        <f t="shared" si="254"/>
        <v>7.0000000000000009</v>
      </c>
      <c r="AG410" s="78">
        <f t="shared" si="254"/>
        <v>200</v>
      </c>
      <c r="AH410" s="60">
        <f t="shared" si="254"/>
        <v>50</v>
      </c>
      <c r="AI410" s="60">
        <f t="shared" si="254"/>
        <v>350.00000000000006</v>
      </c>
      <c r="AJ410" s="60">
        <f t="shared" si="254"/>
        <v>10350</v>
      </c>
      <c r="AK410" s="60">
        <f t="shared" si="254"/>
        <v>289.75960829870417</v>
      </c>
      <c r="AL410" s="60">
        <f t="shared" si="254"/>
        <v>5.7951921659740835</v>
      </c>
      <c r="AM410" s="60">
        <f t="shared" ca="1" si="254"/>
        <v>-390.9975887136394</v>
      </c>
      <c r="AN410" s="60">
        <f t="shared" ca="1" si="254"/>
        <v>-390.9975887136394</v>
      </c>
      <c r="AO410" s="60">
        <f t="shared" ca="1" si="254"/>
        <v>390.9975887136394</v>
      </c>
      <c r="AP410" s="63">
        <f t="shared" si="255"/>
        <v>35</v>
      </c>
      <c r="AQ410" s="62">
        <f t="shared" si="256"/>
        <v>10.278845951391752</v>
      </c>
      <c r="AR410" s="62">
        <f t="shared" si="257"/>
        <v>513.94229756958759</v>
      </c>
      <c r="AS410" s="62">
        <f t="shared" si="258"/>
        <v>1027.8845951391752</v>
      </c>
      <c r="AT410" s="62">
        <f t="shared" si="259"/>
        <v>-513.94229756958759</v>
      </c>
      <c r="AU410" s="62">
        <f t="shared" si="260"/>
        <v>1541.8268927087629</v>
      </c>
      <c r="AV410" s="62">
        <f t="shared" si="261"/>
        <v>-2055.7691902783504</v>
      </c>
      <c r="AW410" s="63">
        <f t="shared" ref="AW410:AW416" si="272">SUM(AU410:AV410)</f>
        <v>-513.94229756958748</v>
      </c>
      <c r="AX410" s="61" t="str">
        <f t="shared" ca="1" si="262"/>
        <v/>
      </c>
      <c r="AY410" s="69">
        <f t="shared" ref="AY410:AY416" ca="1" si="273">AY409</f>
        <v>9959.0024112863612</v>
      </c>
      <c r="AZ410" s="51">
        <f t="shared" si="263"/>
        <v>3597.5960829871133</v>
      </c>
      <c r="BA410" s="55">
        <f t="shared" ca="1" si="264"/>
        <v>0.35885384713219798</v>
      </c>
      <c r="BB410" s="55">
        <f t="shared" ref="BB410:BB416" ca="1" si="274">IFERROR(AW410/ABS(AB410),0)</f>
        <v>-20.361898644512515</v>
      </c>
      <c r="BC410" s="64">
        <f t="shared" ca="1" si="265"/>
        <v>-488.70190586829131</v>
      </c>
      <c r="BE410" s="52">
        <f t="shared" ca="1" si="266"/>
        <v>0.69999999999998463</v>
      </c>
      <c r="BF410" s="52" t="str">
        <f t="shared" ca="1" si="267"/>
        <v/>
      </c>
      <c r="BG410" s="52" t="str">
        <f t="shared" ref="BG410:BG416" ca="1" si="275">IF(BA410&lt;=BG$213,AD410,"")</f>
        <v/>
      </c>
      <c r="BH410" s="52" t="str">
        <f t="shared" ref="BH410:BH416" ca="1" si="276">IF(BB410&gt;=BH$213,AD410,"")</f>
        <v/>
      </c>
    </row>
    <row r="411" spans="19:60">
      <c r="S411" s="68">
        <f t="shared" ref="S411:T416" si="277">S410</f>
        <v>7</v>
      </c>
      <c r="T411" s="69">
        <f t="shared" si="277"/>
        <v>2</v>
      </c>
      <c r="U411" s="70">
        <f t="shared" si="268"/>
        <v>3</v>
      </c>
      <c r="V411" s="68">
        <f t="shared" si="269"/>
        <v>4</v>
      </c>
      <c r="W411" s="70">
        <f t="shared" si="269"/>
        <v>7</v>
      </c>
      <c r="X411" s="71">
        <f t="shared" si="269"/>
        <v>0.42857142857142855</v>
      </c>
      <c r="Y411" s="71">
        <f t="shared" si="269"/>
        <v>0.5</v>
      </c>
      <c r="Z411" s="69">
        <f t="shared" si="269"/>
        <v>10000</v>
      </c>
      <c r="AA411" s="69">
        <f t="shared" ca="1" si="269"/>
        <v>10025.240391701296</v>
      </c>
      <c r="AB411" s="69">
        <f t="shared" ca="1" si="270"/>
        <v>25.240391701296176</v>
      </c>
      <c r="AC411" s="69">
        <f t="shared" ca="1" si="271"/>
        <v>94.182003679935534</v>
      </c>
      <c r="AD411" s="73">
        <f t="shared" ref="AD411:AD416" si="278">AD410-0.1</f>
        <v>0.59999999999998466</v>
      </c>
      <c r="AE411" s="69">
        <f t="shared" ref="AE411:AO416" si="279">AE410</f>
        <v>0.70000000000000007</v>
      </c>
      <c r="AF411" s="69">
        <f t="shared" si="279"/>
        <v>7.0000000000000009</v>
      </c>
      <c r="AG411" s="78">
        <f t="shared" si="279"/>
        <v>200</v>
      </c>
      <c r="AH411" s="60">
        <f t="shared" si="279"/>
        <v>50</v>
      </c>
      <c r="AI411" s="60">
        <f t="shared" si="279"/>
        <v>350.00000000000006</v>
      </c>
      <c r="AJ411" s="60">
        <f t="shared" si="279"/>
        <v>10350</v>
      </c>
      <c r="AK411" s="60">
        <f t="shared" si="279"/>
        <v>289.75960829870417</v>
      </c>
      <c r="AL411" s="60">
        <f t="shared" si="279"/>
        <v>5.7951921659740835</v>
      </c>
      <c r="AM411" s="60">
        <f t="shared" ca="1" si="279"/>
        <v>-390.9975887136394</v>
      </c>
      <c r="AN411" s="60">
        <f t="shared" ca="1" si="279"/>
        <v>-390.9975887136394</v>
      </c>
      <c r="AO411" s="60">
        <f t="shared" ca="1" si="279"/>
        <v>390.9975887136394</v>
      </c>
      <c r="AP411" s="63">
        <f t="shared" si="255"/>
        <v>35</v>
      </c>
      <c r="AQ411" s="62">
        <f t="shared" si="256"/>
        <v>11.825320276623749</v>
      </c>
      <c r="AR411" s="62">
        <f t="shared" si="257"/>
        <v>591.26601383118748</v>
      </c>
      <c r="AS411" s="62">
        <f t="shared" si="258"/>
        <v>1182.532027662375</v>
      </c>
      <c r="AT411" s="62">
        <f t="shared" si="259"/>
        <v>-591.26601383118748</v>
      </c>
      <c r="AU411" s="62">
        <f t="shared" si="260"/>
        <v>1773.7980414935623</v>
      </c>
      <c r="AV411" s="62">
        <f t="shared" si="261"/>
        <v>-2365.0640553247499</v>
      </c>
      <c r="AW411" s="63">
        <f t="shared" si="272"/>
        <v>-591.26601383118759</v>
      </c>
      <c r="AX411" s="61" t="str">
        <f t="shared" ca="1" si="262"/>
        <v/>
      </c>
      <c r="AY411" s="69">
        <f t="shared" ca="1" si="273"/>
        <v>9959.0024112863612</v>
      </c>
      <c r="AZ411" s="51">
        <f t="shared" si="263"/>
        <v>4138.8620968183122</v>
      </c>
      <c r="BA411" s="55">
        <f t="shared" ca="1" si="264"/>
        <v>0.41284417481344227</v>
      </c>
      <c r="BB411" s="55">
        <f t="shared" ca="1" si="274"/>
        <v>-23.425389781127055</v>
      </c>
      <c r="BC411" s="64">
        <f t="shared" ca="1" si="265"/>
        <v>-566.02562212989142</v>
      </c>
      <c r="BE411" s="52">
        <f t="shared" ca="1" si="266"/>
        <v>0.59999999999998466</v>
      </c>
      <c r="BF411" s="52" t="str">
        <f t="shared" ca="1" si="267"/>
        <v/>
      </c>
      <c r="BG411" s="52" t="str">
        <f t="shared" ca="1" si="275"/>
        <v/>
      </c>
      <c r="BH411" s="52" t="str">
        <f t="shared" ca="1" si="276"/>
        <v/>
      </c>
    </row>
    <row r="412" spans="19:60">
      <c r="S412" s="68">
        <f t="shared" si="277"/>
        <v>7</v>
      </c>
      <c r="T412" s="69">
        <f t="shared" si="277"/>
        <v>2</v>
      </c>
      <c r="U412" s="70">
        <f t="shared" si="268"/>
        <v>3</v>
      </c>
      <c r="V412" s="68">
        <f t="shared" si="269"/>
        <v>4</v>
      </c>
      <c r="W412" s="70">
        <f t="shared" si="269"/>
        <v>7</v>
      </c>
      <c r="X412" s="71">
        <f t="shared" si="269"/>
        <v>0.42857142857142855</v>
      </c>
      <c r="Y412" s="71">
        <f t="shared" si="269"/>
        <v>0.5</v>
      </c>
      <c r="Z412" s="69">
        <f t="shared" si="269"/>
        <v>10000</v>
      </c>
      <c r="AA412" s="69">
        <f t="shared" ca="1" si="269"/>
        <v>10025.240391701296</v>
      </c>
      <c r="AB412" s="69">
        <f t="shared" ca="1" si="270"/>
        <v>25.240391701296176</v>
      </c>
      <c r="AC412" s="69">
        <f t="shared" ca="1" si="271"/>
        <v>94.182003679935534</v>
      </c>
      <c r="AD412" s="73">
        <f t="shared" si="278"/>
        <v>0.49999999999998468</v>
      </c>
      <c r="AE412" s="69">
        <f t="shared" si="279"/>
        <v>0.70000000000000007</v>
      </c>
      <c r="AF412" s="69">
        <f t="shared" si="279"/>
        <v>7.0000000000000009</v>
      </c>
      <c r="AG412" s="78">
        <f t="shared" si="279"/>
        <v>200</v>
      </c>
      <c r="AH412" s="60">
        <f t="shared" si="279"/>
        <v>50</v>
      </c>
      <c r="AI412" s="60">
        <f t="shared" si="279"/>
        <v>350.00000000000006</v>
      </c>
      <c r="AJ412" s="60">
        <f t="shared" si="279"/>
        <v>10350</v>
      </c>
      <c r="AK412" s="60">
        <f t="shared" si="279"/>
        <v>289.75960829870417</v>
      </c>
      <c r="AL412" s="60">
        <f t="shared" si="279"/>
        <v>5.7951921659740835</v>
      </c>
      <c r="AM412" s="60">
        <f t="shared" ca="1" si="279"/>
        <v>-390.9975887136394</v>
      </c>
      <c r="AN412" s="60">
        <f t="shared" ca="1" si="279"/>
        <v>-390.9975887136394</v>
      </c>
      <c r="AO412" s="60">
        <f t="shared" ca="1" si="279"/>
        <v>390.9975887136394</v>
      </c>
      <c r="AP412" s="63">
        <f t="shared" si="255"/>
        <v>35</v>
      </c>
      <c r="AQ412" s="62">
        <f t="shared" si="256"/>
        <v>13.990384331948565</v>
      </c>
      <c r="AR412" s="62">
        <f t="shared" si="257"/>
        <v>699.51921659742823</v>
      </c>
      <c r="AS412" s="62">
        <f t="shared" si="258"/>
        <v>1399.0384331948565</v>
      </c>
      <c r="AT412" s="62">
        <f t="shared" si="259"/>
        <v>-699.51921659742823</v>
      </c>
      <c r="AU412" s="62">
        <f t="shared" si="260"/>
        <v>2098.5576497922848</v>
      </c>
      <c r="AV412" s="62">
        <f t="shared" si="261"/>
        <v>-2798.0768663897129</v>
      </c>
      <c r="AW412" s="63">
        <f t="shared" si="272"/>
        <v>-699.51921659742811</v>
      </c>
      <c r="AX412" s="61" t="str">
        <f t="shared" ca="1" si="262"/>
        <v/>
      </c>
      <c r="AY412" s="69">
        <f t="shared" ca="1" si="273"/>
        <v>9959.0024112863612</v>
      </c>
      <c r="AZ412" s="51">
        <f t="shared" si="263"/>
        <v>4896.6345161819972</v>
      </c>
      <c r="BA412" s="55">
        <f t="shared" ca="1" si="264"/>
        <v>0.48843063356718491</v>
      </c>
      <c r="BB412" s="55">
        <f t="shared" ca="1" si="274"/>
        <v>-27.714277372387432</v>
      </c>
      <c r="BC412" s="64">
        <f t="shared" ca="1" si="265"/>
        <v>-674.27882489613194</v>
      </c>
      <c r="BE412" s="52">
        <f t="shared" ca="1" si="266"/>
        <v>0.49999999999998468</v>
      </c>
      <c r="BF412" s="52" t="str">
        <f t="shared" ca="1" si="267"/>
        <v/>
      </c>
      <c r="BG412" s="52" t="str">
        <f t="shared" ca="1" si="275"/>
        <v/>
      </c>
      <c r="BH412" s="52" t="str">
        <f t="shared" ca="1" si="276"/>
        <v/>
      </c>
    </row>
    <row r="413" spans="19:60">
      <c r="S413" s="68">
        <f t="shared" si="277"/>
        <v>7</v>
      </c>
      <c r="T413" s="69">
        <f t="shared" si="277"/>
        <v>2</v>
      </c>
      <c r="U413" s="70">
        <f t="shared" si="268"/>
        <v>3</v>
      </c>
      <c r="V413" s="68">
        <f t="shared" si="269"/>
        <v>4</v>
      </c>
      <c r="W413" s="70">
        <f t="shared" si="269"/>
        <v>7</v>
      </c>
      <c r="X413" s="71">
        <f t="shared" si="269"/>
        <v>0.42857142857142855</v>
      </c>
      <c r="Y413" s="71">
        <f t="shared" si="269"/>
        <v>0.5</v>
      </c>
      <c r="Z413" s="69">
        <f t="shared" si="269"/>
        <v>10000</v>
      </c>
      <c r="AA413" s="69">
        <f t="shared" ca="1" si="269"/>
        <v>10025.240391701296</v>
      </c>
      <c r="AB413" s="69">
        <f t="shared" ca="1" si="270"/>
        <v>25.240391701296176</v>
      </c>
      <c r="AC413" s="69">
        <f t="shared" ca="1" si="271"/>
        <v>94.182003679935534</v>
      </c>
      <c r="AD413" s="73">
        <f t="shared" si="278"/>
        <v>0.3999999999999847</v>
      </c>
      <c r="AE413" s="69">
        <f t="shared" si="279"/>
        <v>0.70000000000000007</v>
      </c>
      <c r="AF413" s="69">
        <f t="shared" si="279"/>
        <v>7.0000000000000009</v>
      </c>
      <c r="AG413" s="78">
        <f t="shared" si="279"/>
        <v>200</v>
      </c>
      <c r="AH413" s="60">
        <f t="shared" si="279"/>
        <v>50</v>
      </c>
      <c r="AI413" s="60">
        <f t="shared" si="279"/>
        <v>350.00000000000006</v>
      </c>
      <c r="AJ413" s="60">
        <f t="shared" si="279"/>
        <v>10350</v>
      </c>
      <c r="AK413" s="60">
        <f t="shared" si="279"/>
        <v>289.75960829870417</v>
      </c>
      <c r="AL413" s="60">
        <f t="shared" si="279"/>
        <v>5.7951921659740835</v>
      </c>
      <c r="AM413" s="60">
        <f t="shared" ca="1" si="279"/>
        <v>-390.9975887136394</v>
      </c>
      <c r="AN413" s="60">
        <f t="shared" ca="1" si="279"/>
        <v>-390.9975887136394</v>
      </c>
      <c r="AO413" s="60">
        <f t="shared" ca="1" si="279"/>
        <v>390.9975887136394</v>
      </c>
      <c r="AP413" s="63">
        <f t="shared" si="255"/>
        <v>35</v>
      </c>
      <c r="AQ413" s="62">
        <f t="shared" si="256"/>
        <v>17.23798041493583</v>
      </c>
      <c r="AR413" s="62">
        <f t="shared" si="257"/>
        <v>861.89902074679151</v>
      </c>
      <c r="AS413" s="62">
        <f t="shared" si="258"/>
        <v>1723.798041493583</v>
      </c>
      <c r="AT413" s="62">
        <f t="shared" si="259"/>
        <v>-861.89902074679151</v>
      </c>
      <c r="AU413" s="62">
        <f t="shared" si="260"/>
        <v>2585.6970622403746</v>
      </c>
      <c r="AV413" s="62">
        <f t="shared" si="261"/>
        <v>-3447.596082987166</v>
      </c>
      <c r="AW413" s="63">
        <f t="shared" si="272"/>
        <v>-861.89902074679139</v>
      </c>
      <c r="AX413" s="61" t="str">
        <f t="shared" ca="1" si="262"/>
        <v/>
      </c>
      <c r="AY413" s="69">
        <f t="shared" ca="1" si="273"/>
        <v>9959.0024112863612</v>
      </c>
      <c r="AZ413" s="51">
        <f t="shared" si="263"/>
        <v>6033.2931452275407</v>
      </c>
      <c r="BA413" s="55">
        <f t="shared" ca="1" si="264"/>
        <v>0.60181032169780047</v>
      </c>
      <c r="BB413" s="55">
        <f t="shared" ca="1" si="274"/>
        <v>-34.147608759278093</v>
      </c>
      <c r="BC413" s="64">
        <f t="shared" ca="1" si="265"/>
        <v>-836.65862904549522</v>
      </c>
      <c r="BE413" s="52">
        <f t="shared" ca="1" si="266"/>
        <v>0.3999999999999847</v>
      </c>
      <c r="BF413" s="52" t="str">
        <f t="shared" ca="1" si="267"/>
        <v/>
      </c>
      <c r="BG413" s="52" t="str">
        <f t="shared" ca="1" si="275"/>
        <v/>
      </c>
      <c r="BH413" s="52" t="str">
        <f t="shared" ca="1" si="276"/>
        <v/>
      </c>
    </row>
    <row r="414" spans="19:60">
      <c r="S414" s="68">
        <f t="shared" si="277"/>
        <v>7</v>
      </c>
      <c r="T414" s="69">
        <f t="shared" si="277"/>
        <v>2</v>
      </c>
      <c r="U414" s="70">
        <f t="shared" si="268"/>
        <v>3</v>
      </c>
      <c r="V414" s="68">
        <f t="shared" si="269"/>
        <v>4</v>
      </c>
      <c r="W414" s="70">
        <f t="shared" si="269"/>
        <v>7</v>
      </c>
      <c r="X414" s="71">
        <f t="shared" si="269"/>
        <v>0.42857142857142855</v>
      </c>
      <c r="Y414" s="71">
        <f t="shared" si="269"/>
        <v>0.5</v>
      </c>
      <c r="Z414" s="69">
        <f t="shared" si="269"/>
        <v>10000</v>
      </c>
      <c r="AA414" s="69">
        <f t="shared" ca="1" si="269"/>
        <v>10025.240391701296</v>
      </c>
      <c r="AB414" s="69">
        <f t="shared" ca="1" si="270"/>
        <v>25.240391701296176</v>
      </c>
      <c r="AC414" s="69">
        <f t="shared" ca="1" si="271"/>
        <v>94.182003679935534</v>
      </c>
      <c r="AD414" s="73">
        <f t="shared" si="278"/>
        <v>0.29999999999998472</v>
      </c>
      <c r="AE414" s="69">
        <f t="shared" si="279"/>
        <v>0.70000000000000007</v>
      </c>
      <c r="AF414" s="69">
        <f t="shared" si="279"/>
        <v>7.0000000000000009</v>
      </c>
      <c r="AG414" s="78">
        <f t="shared" si="279"/>
        <v>200</v>
      </c>
      <c r="AH414" s="60">
        <f t="shared" si="279"/>
        <v>50</v>
      </c>
      <c r="AI414" s="60">
        <f t="shared" si="279"/>
        <v>350.00000000000006</v>
      </c>
      <c r="AJ414" s="60">
        <f t="shared" si="279"/>
        <v>10350</v>
      </c>
      <c r="AK414" s="60">
        <f t="shared" si="279"/>
        <v>289.75960829870417</v>
      </c>
      <c r="AL414" s="60">
        <f t="shared" si="279"/>
        <v>5.7951921659740835</v>
      </c>
      <c r="AM414" s="60">
        <f t="shared" ca="1" si="279"/>
        <v>-390.9975887136394</v>
      </c>
      <c r="AN414" s="60">
        <f t="shared" ca="1" si="279"/>
        <v>-390.9975887136394</v>
      </c>
      <c r="AO414" s="60">
        <f t="shared" ca="1" si="279"/>
        <v>390.9975887136394</v>
      </c>
      <c r="AP414" s="63">
        <f t="shared" si="255"/>
        <v>35</v>
      </c>
      <c r="AQ414" s="62">
        <f t="shared" si="256"/>
        <v>22.650640553248049</v>
      </c>
      <c r="AR414" s="62">
        <f t="shared" si="257"/>
        <v>1132.5320276624025</v>
      </c>
      <c r="AS414" s="62">
        <f t="shared" si="258"/>
        <v>2265.0640553248049</v>
      </c>
      <c r="AT414" s="62">
        <f t="shared" si="259"/>
        <v>-1132.5320276624025</v>
      </c>
      <c r="AU414" s="62">
        <f t="shared" si="260"/>
        <v>3397.5960829872074</v>
      </c>
      <c r="AV414" s="62">
        <f t="shared" si="261"/>
        <v>-4530.1281106496099</v>
      </c>
      <c r="AW414" s="63">
        <f t="shared" si="272"/>
        <v>-1132.5320276624025</v>
      </c>
      <c r="AX414" s="61" t="str">
        <f t="shared" ca="1" si="262"/>
        <v/>
      </c>
      <c r="AY414" s="69">
        <f t="shared" ca="1" si="273"/>
        <v>9959.0024112863612</v>
      </c>
      <c r="AZ414" s="51">
        <f t="shared" si="263"/>
        <v>7927.7241936368173</v>
      </c>
      <c r="BA414" s="55">
        <f t="shared" ca="1" si="264"/>
        <v>0.79077646858216355</v>
      </c>
      <c r="BB414" s="55">
        <f t="shared" ca="1" si="274"/>
        <v>-44.869827737429418</v>
      </c>
      <c r="BC414" s="64">
        <f t="shared" ca="1" si="265"/>
        <v>-1107.2916359611063</v>
      </c>
      <c r="BE414" s="52">
        <f t="shared" ca="1" si="266"/>
        <v>0.29999999999998472</v>
      </c>
      <c r="BF414" s="52" t="str">
        <f t="shared" ca="1" si="267"/>
        <v/>
      </c>
      <c r="BG414" s="52" t="str">
        <f t="shared" ca="1" si="275"/>
        <v/>
      </c>
      <c r="BH414" s="52" t="str">
        <f t="shared" ca="1" si="276"/>
        <v/>
      </c>
    </row>
    <row r="415" spans="19:60">
      <c r="S415" s="68">
        <f t="shared" si="277"/>
        <v>7</v>
      </c>
      <c r="T415" s="69">
        <f t="shared" si="277"/>
        <v>2</v>
      </c>
      <c r="U415" s="70">
        <f t="shared" si="268"/>
        <v>3</v>
      </c>
      <c r="V415" s="68">
        <f t="shared" si="269"/>
        <v>4</v>
      </c>
      <c r="W415" s="70">
        <f t="shared" si="269"/>
        <v>7</v>
      </c>
      <c r="X415" s="71">
        <f t="shared" si="269"/>
        <v>0.42857142857142855</v>
      </c>
      <c r="Y415" s="71">
        <f t="shared" si="269"/>
        <v>0.5</v>
      </c>
      <c r="Z415" s="69">
        <f t="shared" si="269"/>
        <v>10000</v>
      </c>
      <c r="AA415" s="69">
        <f t="shared" ca="1" si="269"/>
        <v>10025.240391701296</v>
      </c>
      <c r="AB415" s="69">
        <f t="shared" ca="1" si="270"/>
        <v>25.240391701296176</v>
      </c>
      <c r="AC415" s="69">
        <f t="shared" ca="1" si="271"/>
        <v>94.182003679935534</v>
      </c>
      <c r="AD415" s="73">
        <f t="shared" si="278"/>
        <v>0.19999999999998472</v>
      </c>
      <c r="AE415" s="69">
        <f t="shared" si="279"/>
        <v>0.70000000000000007</v>
      </c>
      <c r="AF415" s="69">
        <f t="shared" si="279"/>
        <v>7.0000000000000009</v>
      </c>
      <c r="AG415" s="78">
        <f t="shared" si="279"/>
        <v>200</v>
      </c>
      <c r="AH415" s="60">
        <f t="shared" si="279"/>
        <v>50</v>
      </c>
      <c r="AI415" s="60">
        <f t="shared" si="279"/>
        <v>350.00000000000006</v>
      </c>
      <c r="AJ415" s="60">
        <f t="shared" si="279"/>
        <v>10350</v>
      </c>
      <c r="AK415" s="60">
        <f t="shared" si="279"/>
        <v>289.75960829870417</v>
      </c>
      <c r="AL415" s="60">
        <f t="shared" si="279"/>
        <v>5.7951921659740835</v>
      </c>
      <c r="AM415" s="60">
        <f t="shared" ca="1" si="279"/>
        <v>-390.9975887136394</v>
      </c>
      <c r="AN415" s="60">
        <f t="shared" ca="1" si="279"/>
        <v>-390.9975887136394</v>
      </c>
      <c r="AO415" s="60">
        <f t="shared" ca="1" si="279"/>
        <v>390.9975887136394</v>
      </c>
      <c r="AP415" s="63">
        <f t="shared" si="255"/>
        <v>35</v>
      </c>
      <c r="AQ415" s="62">
        <f t="shared" si="256"/>
        <v>33.475960829872896</v>
      </c>
      <c r="AR415" s="62">
        <f t="shared" si="257"/>
        <v>1673.7980414936449</v>
      </c>
      <c r="AS415" s="62">
        <f t="shared" si="258"/>
        <v>3347.5960829872897</v>
      </c>
      <c r="AT415" s="62">
        <f t="shared" si="259"/>
        <v>-1673.7980414936449</v>
      </c>
      <c r="AU415" s="62">
        <f t="shared" si="260"/>
        <v>5021.3941244809348</v>
      </c>
      <c r="AV415" s="62">
        <f t="shared" si="261"/>
        <v>-6695.1921659745794</v>
      </c>
      <c r="AW415" s="63">
        <f t="shared" si="272"/>
        <v>-1673.7980414936446</v>
      </c>
      <c r="AX415" s="61" t="str">
        <f t="shared" ca="1" si="262"/>
        <v/>
      </c>
      <c r="AY415" s="69">
        <f t="shared" ca="1" si="273"/>
        <v>9959.0024112863612</v>
      </c>
      <c r="AZ415" s="51">
        <f t="shared" si="263"/>
        <v>11716.586290455514</v>
      </c>
      <c r="BA415" s="55">
        <f t="shared" ca="1" si="264"/>
        <v>1.168708762350904</v>
      </c>
      <c r="BB415" s="55">
        <f t="shared" ca="1" si="274"/>
        <v>-66.314265693732864</v>
      </c>
      <c r="BC415" s="64">
        <f t="shared" ca="1" si="265"/>
        <v>-1648.5576497923485</v>
      </c>
      <c r="BE415" s="52">
        <f t="shared" ca="1" si="266"/>
        <v>0.19999999999998472</v>
      </c>
      <c r="BF415" s="52" t="str">
        <f t="shared" ca="1" si="267"/>
        <v/>
      </c>
      <c r="BG415" s="52" t="str">
        <f t="shared" ca="1" si="275"/>
        <v/>
      </c>
      <c r="BH415" s="52" t="str">
        <f t="shared" ca="1" si="276"/>
        <v/>
      </c>
    </row>
    <row r="416" spans="19:60">
      <c r="S416" s="68">
        <f t="shared" si="277"/>
        <v>7</v>
      </c>
      <c r="T416" s="69">
        <f t="shared" si="277"/>
        <v>2</v>
      </c>
      <c r="U416" s="70">
        <f t="shared" si="268"/>
        <v>3</v>
      </c>
      <c r="V416" s="68">
        <f t="shared" si="269"/>
        <v>4</v>
      </c>
      <c r="W416" s="70">
        <f t="shared" si="269"/>
        <v>7</v>
      </c>
      <c r="X416" s="71">
        <f t="shared" si="269"/>
        <v>0.42857142857142855</v>
      </c>
      <c r="Y416" s="71">
        <f t="shared" si="269"/>
        <v>0.5</v>
      </c>
      <c r="Z416" s="69">
        <f t="shared" si="269"/>
        <v>10000</v>
      </c>
      <c r="AA416" s="69">
        <f t="shared" ca="1" si="269"/>
        <v>10025.240391701296</v>
      </c>
      <c r="AB416" s="69">
        <f t="shared" ca="1" si="270"/>
        <v>25.240391701296176</v>
      </c>
      <c r="AC416" s="69">
        <f t="shared" ca="1" si="271"/>
        <v>94.182003679935534</v>
      </c>
      <c r="AD416" s="73">
        <f t="shared" si="278"/>
        <v>9.9999999999984712E-2</v>
      </c>
      <c r="AE416" s="69">
        <f t="shared" si="279"/>
        <v>0.70000000000000007</v>
      </c>
      <c r="AF416" s="69">
        <f t="shared" si="279"/>
        <v>7.0000000000000009</v>
      </c>
      <c r="AG416" s="78">
        <f t="shared" si="279"/>
        <v>200</v>
      </c>
      <c r="AH416" s="60">
        <f t="shared" si="279"/>
        <v>50</v>
      </c>
      <c r="AI416" s="60">
        <f t="shared" si="279"/>
        <v>350.00000000000006</v>
      </c>
      <c r="AJ416" s="60">
        <f t="shared" si="279"/>
        <v>10350</v>
      </c>
      <c r="AK416" s="60">
        <f t="shared" si="279"/>
        <v>289.75960829870417</v>
      </c>
      <c r="AL416" s="60">
        <f t="shared" si="279"/>
        <v>5.7951921659740835</v>
      </c>
      <c r="AM416" s="60">
        <f t="shared" ca="1" si="279"/>
        <v>-390.9975887136394</v>
      </c>
      <c r="AN416" s="60">
        <f t="shared" ca="1" si="279"/>
        <v>-390.9975887136394</v>
      </c>
      <c r="AO416" s="60">
        <f t="shared" ca="1" si="279"/>
        <v>390.9975887136394</v>
      </c>
      <c r="AP416" s="63">
        <f t="shared" si="255"/>
        <v>35</v>
      </c>
      <c r="AQ416" s="62">
        <f t="shared" si="256"/>
        <v>65.951921659750766</v>
      </c>
      <c r="AR416" s="62">
        <f t="shared" si="257"/>
        <v>3297.5960829875385</v>
      </c>
      <c r="AS416" s="62">
        <f t="shared" si="258"/>
        <v>6595.1921659750769</v>
      </c>
      <c r="AT416" s="62">
        <f t="shared" si="259"/>
        <v>-3297.5960829875385</v>
      </c>
      <c r="AU416" s="62">
        <f t="shared" si="260"/>
        <v>9892.7882489626154</v>
      </c>
      <c r="AV416" s="62">
        <f t="shared" si="261"/>
        <v>-13190.384331950154</v>
      </c>
      <c r="AW416" s="63">
        <f t="shared" si="272"/>
        <v>-3297.5960829875385</v>
      </c>
      <c r="AX416" s="61" t="str">
        <f t="shared" ca="1" si="262"/>
        <v/>
      </c>
      <c r="AY416" s="69">
        <f t="shared" ca="1" si="273"/>
        <v>9959.0024112863612</v>
      </c>
      <c r="AZ416" s="51">
        <f t="shared" si="263"/>
        <v>23083.172580912767</v>
      </c>
      <c r="BA416" s="55">
        <f t="shared" ca="1" si="264"/>
        <v>2.3025056436572413</v>
      </c>
      <c r="BB416" s="55">
        <f t="shared" ca="1" si="274"/>
        <v>-130.64757956264984</v>
      </c>
      <c r="BC416" s="64">
        <f t="shared" ca="1" si="265"/>
        <v>-3272.3556912862423</v>
      </c>
      <c r="BE416" s="52">
        <f t="shared" ca="1" si="266"/>
        <v>9.9999999999984712E-2</v>
      </c>
      <c r="BF416" s="52" t="str">
        <f t="shared" ca="1" si="267"/>
        <v/>
      </c>
      <c r="BG416" s="52" t="str">
        <f t="shared" ca="1" si="275"/>
        <v/>
      </c>
      <c r="BH416" s="52" t="str">
        <f t="shared" ca="1" si="276"/>
        <v/>
      </c>
    </row>
  </sheetData>
  <conditionalFormatting sqref="E8:E27">
    <cfRule type="cellIs" dxfId="64" priority="57" operator="equal">
      <formula>"LOSS"</formula>
    </cfRule>
    <cfRule type="cellIs" dxfId="63" priority="58" operator="equal">
      <formula>"WIN"</formula>
    </cfRule>
  </conditionalFormatting>
  <conditionalFormatting sqref="M8:M28">
    <cfRule type="cellIs" dxfId="62" priority="55" operator="lessThan">
      <formula>0</formula>
    </cfRule>
    <cfRule type="cellIs" dxfId="61" priority="56" operator="greaterThan">
      <formula>0</formula>
    </cfRule>
  </conditionalFormatting>
  <conditionalFormatting sqref="H4">
    <cfRule type="cellIs" dxfId="60" priority="53" operator="lessThan">
      <formula>0</formula>
    </cfRule>
    <cfRule type="cellIs" dxfId="59" priority="54" operator="greaterThan">
      <formula>0</formula>
    </cfRule>
  </conditionalFormatting>
  <conditionalFormatting sqref="E8:E23">
    <cfRule type="cellIs" dxfId="58" priority="51" operator="equal">
      <formula>"LOSS"</formula>
    </cfRule>
    <cfRule type="cellIs" dxfId="57" priority="52" operator="equal">
      <formula>"WIN"</formula>
    </cfRule>
  </conditionalFormatting>
  <conditionalFormatting sqref="F8:F13">
    <cfRule type="cellIs" dxfId="56" priority="49" operator="equal">
      <formula>"LOSS"</formula>
    </cfRule>
    <cfRule type="cellIs" dxfId="55" priority="50" operator="equal">
      <formula>"WIN"</formula>
    </cfRule>
  </conditionalFormatting>
  <conditionalFormatting sqref="E8:E17">
    <cfRule type="cellIs" dxfId="54" priority="47" operator="equal">
      <formula>"LOSS"</formula>
    </cfRule>
    <cfRule type="cellIs" dxfId="53" priority="48" operator="equal">
      <formula>"WIN"</formula>
    </cfRule>
  </conditionalFormatting>
  <conditionalFormatting sqref="F8:F13">
    <cfRule type="cellIs" dxfId="52" priority="45" operator="equal">
      <formula>"LOSS"</formula>
    </cfRule>
    <cfRule type="cellIs" dxfId="51" priority="46" operator="equal">
      <formula>"WIN"</formula>
    </cfRule>
  </conditionalFormatting>
  <conditionalFormatting sqref="E8:E23">
    <cfRule type="cellIs" dxfId="50" priority="43" operator="equal">
      <formula>"LOSS"</formula>
    </cfRule>
    <cfRule type="cellIs" dxfId="49" priority="44" operator="equal">
      <formula>"WIN"</formula>
    </cfRule>
  </conditionalFormatting>
  <conditionalFormatting sqref="E8:E17">
    <cfRule type="cellIs" dxfId="48" priority="41" operator="equal">
      <formula>"LOSS"</formula>
    </cfRule>
    <cfRule type="cellIs" dxfId="47" priority="42" operator="equal">
      <formula>"WIN"</formula>
    </cfRule>
  </conditionalFormatting>
  <conditionalFormatting sqref="BC9:BC207 S6 S8:AX207 BA8:BA207">
    <cfRule type="expression" dxfId="46" priority="38">
      <formula>$Y6=1</formula>
    </cfRule>
  </conditionalFormatting>
  <conditionalFormatting sqref="BC8:BC207 AV208:AZ212 AW8:AW207 BC217:BC416 AW217:AW416">
    <cfRule type="cellIs" dxfId="45" priority="36" operator="lessThan">
      <formula>0</formula>
    </cfRule>
    <cfRule type="cellIs" dxfId="44" priority="37" operator="greaterThan">
      <formula>0</formula>
    </cfRule>
  </conditionalFormatting>
  <conditionalFormatting sqref="BC9:BC207 S6 S8:AX207">
    <cfRule type="expression" dxfId="43" priority="35">
      <formula>$Y6=1</formula>
    </cfRule>
  </conditionalFormatting>
  <conditionalFormatting sqref="S208:BA212 BB208:BB210 BC208:BD212">
    <cfRule type="expression" dxfId="42" priority="34">
      <formula>$X208=1</formula>
    </cfRule>
  </conditionalFormatting>
  <conditionalFormatting sqref="BD9:BD207 S6 BB8:BB207 S8:AX207">
    <cfRule type="expression" dxfId="41" priority="33">
      <formula>$Y6=1</formula>
    </cfRule>
  </conditionalFormatting>
  <conditionalFormatting sqref="S8:AU207 BC8:BC207 S6 AW8:AX207">
    <cfRule type="expression" dxfId="40" priority="32">
      <formula>$X6=1</formula>
    </cfRule>
  </conditionalFormatting>
  <conditionalFormatting sqref="S208:AZ212 BB208:BB210 BC208:BC212">
    <cfRule type="expression" dxfId="39" priority="31">
      <formula>$W208=1</formula>
    </cfRule>
  </conditionalFormatting>
  <conditionalFormatting sqref="BA208:BA212">
    <cfRule type="expression" dxfId="38" priority="30">
      <formula>$W208=1</formula>
    </cfRule>
  </conditionalFormatting>
  <conditionalFormatting sqref="BB9:BB207">
    <cfRule type="expression" dxfId="37" priority="29">
      <formula>$X9=1</formula>
    </cfRule>
  </conditionalFormatting>
  <conditionalFormatting sqref="BC218:BC416 S215 S217:AX416">
    <cfRule type="expression" dxfId="36" priority="28">
      <formula>$Y215=1</formula>
    </cfRule>
  </conditionalFormatting>
  <conditionalFormatting sqref="BD218:BD416 S215 BB217:BB416 S217:AX416">
    <cfRule type="expression" dxfId="35" priority="27">
      <formula>$Y215=1</formula>
    </cfRule>
  </conditionalFormatting>
  <conditionalFormatting sqref="BC217:BC416 S215 AW217:AX416 S217:AU416">
    <cfRule type="expression" dxfId="34" priority="26">
      <formula>$X215=1</formula>
    </cfRule>
  </conditionalFormatting>
  <conditionalFormatting sqref="BB218:BB416">
    <cfRule type="expression" dxfId="33" priority="25">
      <formula>$X218=1</formula>
    </cfRule>
  </conditionalFormatting>
  <conditionalFormatting sqref="AY208:AZ212">
    <cfRule type="cellIs" dxfId="32" priority="23" operator="lessThan">
      <formula>0</formula>
    </cfRule>
    <cfRule type="cellIs" dxfId="31" priority="24" operator="greaterThan">
      <formula>0</formula>
    </cfRule>
  </conditionalFormatting>
  <conditionalFormatting sqref="BC208:BD212 AD208:BA212">
    <cfRule type="expression" dxfId="30" priority="22">
      <formula>$X208=1</formula>
    </cfRule>
  </conditionalFormatting>
  <conditionalFormatting sqref="BB208:BB212">
    <cfRule type="expression" dxfId="29" priority="21">
      <formula>$X208=1</formula>
    </cfRule>
  </conditionalFormatting>
  <conditionalFormatting sqref="BD9:BD207 AD8:AY207 BB8:BB207">
    <cfRule type="expression" dxfId="28" priority="20">
      <formula>$Y8=1</formula>
    </cfRule>
  </conditionalFormatting>
  <conditionalFormatting sqref="BC8:BC207 AV208:AY212 AW8:AW207">
    <cfRule type="cellIs" dxfId="27" priority="18" operator="lessThan">
      <formula>0</formula>
    </cfRule>
    <cfRule type="cellIs" dxfId="26" priority="19" operator="greaterThan">
      <formula>0</formula>
    </cfRule>
  </conditionalFormatting>
  <conditionalFormatting sqref="AW8:AY207 BC8:BC207 AD8:AU207">
    <cfRule type="expression" dxfId="25" priority="17">
      <formula>$X8=1</formula>
    </cfRule>
  </conditionalFormatting>
  <conditionalFormatting sqref="BB208:BC212 AD208:AZ212">
    <cfRule type="expression" dxfId="24" priority="16">
      <formula>$W208=1</formula>
    </cfRule>
  </conditionalFormatting>
  <conditionalFormatting sqref="BA208:BA212">
    <cfRule type="expression" dxfId="23" priority="15">
      <formula>$W208=1</formula>
    </cfRule>
  </conditionalFormatting>
  <conditionalFormatting sqref="BB9:BB207">
    <cfRule type="expression" dxfId="22" priority="14">
      <formula>$X9=1</formula>
    </cfRule>
  </conditionalFormatting>
  <conditionalFormatting sqref="BC8:BC207 AV208:AZ212 AW8:AW207 BC217:BC416 AW217:AW416">
    <cfRule type="cellIs" dxfId="21" priority="12" operator="lessThan">
      <formula>0</formula>
    </cfRule>
    <cfRule type="cellIs" dxfId="20" priority="13" operator="greaterThan">
      <formula>0</formula>
    </cfRule>
  </conditionalFormatting>
  <conditionalFormatting sqref="BC9:BC207 AD8:AX207">
    <cfRule type="expression" dxfId="19" priority="11">
      <formula>$Y8=1</formula>
    </cfRule>
  </conditionalFormatting>
  <conditionalFormatting sqref="AD208:BA212 BB208:BB210 BC208:BD212">
    <cfRule type="expression" dxfId="18" priority="10">
      <formula>$X208=1</formula>
    </cfRule>
  </conditionalFormatting>
  <conditionalFormatting sqref="BD9:BD207 BB8:BB207 AD8:AX207">
    <cfRule type="expression" dxfId="17" priority="9">
      <formula>$Y8=1</formula>
    </cfRule>
  </conditionalFormatting>
  <conditionalFormatting sqref="AD8:AU207 BC8:BC207 AW8:AX207">
    <cfRule type="expression" dxfId="16" priority="8">
      <formula>$X8=1</formula>
    </cfRule>
  </conditionalFormatting>
  <conditionalFormatting sqref="AD208:AZ212 BB208:BB210 BC208:BC212">
    <cfRule type="expression" dxfId="15" priority="7">
      <formula>$W208=1</formula>
    </cfRule>
  </conditionalFormatting>
  <conditionalFormatting sqref="BA208:BA212">
    <cfRule type="expression" dxfId="14" priority="6">
      <formula>$W208=1</formula>
    </cfRule>
  </conditionalFormatting>
  <conditionalFormatting sqref="BB9:BB207">
    <cfRule type="expression" dxfId="13" priority="5">
      <formula>$X9=1</formula>
    </cfRule>
  </conditionalFormatting>
  <conditionalFormatting sqref="BC218:BC416 AD217:AX416">
    <cfRule type="expression" dxfId="12" priority="4">
      <formula>$Y217=1</formula>
    </cfRule>
  </conditionalFormatting>
  <conditionalFormatting sqref="BD218:BD416 BB217:BB416 AD217:AX416">
    <cfRule type="expression" dxfId="11" priority="3">
      <formula>$Y217=1</formula>
    </cfRule>
  </conditionalFormatting>
  <conditionalFormatting sqref="BC217:BC416 AW217:AX416 AD217:AU416">
    <cfRule type="expression" dxfId="10" priority="2">
      <formula>$X217=1</formula>
    </cfRule>
  </conditionalFormatting>
  <conditionalFormatting sqref="BB218:BB416">
    <cfRule type="expression" dxfId="9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AE16"/>
  <sheetViews>
    <sheetView tabSelected="1" workbookViewId="0">
      <selection activeCell="J18" sqref="J18"/>
    </sheetView>
  </sheetViews>
  <sheetFormatPr defaultRowHeight="15"/>
  <cols>
    <col min="1" max="1" width="3.42578125" customWidth="1"/>
    <col min="2" max="2" width="10.42578125" customWidth="1"/>
    <col min="10" max="10" width="11.28515625" customWidth="1"/>
    <col min="11" max="12" width="14" customWidth="1"/>
    <col min="17" max="17" width="5.5703125" style="84" customWidth="1"/>
    <col min="23" max="23" width="11.42578125" customWidth="1"/>
    <col min="31" max="31" width="10.5703125" customWidth="1"/>
  </cols>
  <sheetData>
    <row r="1" spans="1:31">
      <c r="A1" s="3" t="s">
        <v>157</v>
      </c>
    </row>
    <row r="3" spans="1:31">
      <c r="B3" s="41" t="s">
        <v>174</v>
      </c>
      <c r="C3" s="1"/>
      <c r="D3" s="1"/>
      <c r="E3" s="1"/>
      <c r="F3" s="1"/>
      <c r="G3" s="1"/>
      <c r="J3" s="81" t="s">
        <v>176</v>
      </c>
      <c r="K3" s="86">
        <f>'1°TRANCE'!G3</f>
        <v>10000</v>
      </c>
      <c r="L3" s="81" t="s">
        <v>175</v>
      </c>
      <c r="M3" s="55">
        <f ca="1">L15/K3</f>
        <v>4.6102964130009784E-2</v>
      </c>
      <c r="S3" s="41" t="s">
        <v>165</v>
      </c>
      <c r="T3" s="1"/>
      <c r="U3" s="1"/>
      <c r="V3" s="1"/>
      <c r="W3" s="1"/>
      <c r="X3" s="1"/>
      <c r="Y3" s="1"/>
      <c r="AE3" s="1"/>
    </row>
    <row r="4" spans="1:31">
      <c r="B4" s="1"/>
      <c r="C4" s="44"/>
      <c r="D4" s="1"/>
      <c r="E4" s="1"/>
      <c r="F4" s="1"/>
      <c r="G4" s="1"/>
      <c r="J4" s="1"/>
      <c r="L4" s="1"/>
      <c r="M4" s="1"/>
      <c r="S4" s="1"/>
      <c r="T4" s="1"/>
      <c r="U4" s="1"/>
      <c r="V4" s="1"/>
      <c r="W4" s="1"/>
      <c r="X4" s="1"/>
      <c r="Y4" s="1"/>
      <c r="AE4" s="1"/>
    </row>
    <row r="5" spans="1:31" ht="45">
      <c r="B5" s="46" t="s">
        <v>73</v>
      </c>
      <c r="C5" s="46" t="s">
        <v>75</v>
      </c>
      <c r="D5" s="46" t="s">
        <v>163</v>
      </c>
      <c r="E5" s="46" t="s">
        <v>74</v>
      </c>
      <c r="F5" s="4" t="s">
        <v>161</v>
      </c>
      <c r="G5" s="4" t="s">
        <v>162</v>
      </c>
      <c r="H5" s="46" t="s">
        <v>164</v>
      </c>
      <c r="I5" s="46" t="s">
        <v>166</v>
      </c>
      <c r="J5" s="46" t="s">
        <v>116</v>
      </c>
      <c r="K5" s="46" t="s">
        <v>167</v>
      </c>
      <c r="L5" s="46" t="s">
        <v>170</v>
      </c>
      <c r="M5" s="46" t="s">
        <v>172</v>
      </c>
      <c r="S5" s="1"/>
      <c r="U5" s="81" t="s">
        <v>56</v>
      </c>
      <c r="V5" s="85" t="s">
        <v>51</v>
      </c>
      <c r="W5" s="85" t="s">
        <v>158</v>
      </c>
      <c r="X5" s="85" t="s">
        <v>160</v>
      </c>
      <c r="Y5" s="85" t="s">
        <v>159</v>
      </c>
      <c r="Z5" s="85" t="s">
        <v>117</v>
      </c>
      <c r="AA5" s="85" t="s">
        <v>168</v>
      </c>
      <c r="AB5" s="85" t="s">
        <v>171</v>
      </c>
      <c r="AC5" s="85" t="s">
        <v>173</v>
      </c>
    </row>
    <row r="6" spans="1:31">
      <c r="B6" s="1" t="str">
        <f t="shared" ref="B6:B15" si="0">CONCATENATE(C6,"°TRANCE")</f>
        <v>1°TRANCE</v>
      </c>
      <c r="C6" s="1">
        <v>1</v>
      </c>
      <c r="D6" s="54">
        <f ca="1">INDIRECT(ADDRESS($W$8,V$6,,,$B6))</f>
        <v>2</v>
      </c>
      <c r="E6" s="1">
        <f ca="1">INDIRECT(ADDRESS($W$7,W$6,,,$B6))</f>
        <v>7</v>
      </c>
      <c r="F6" s="1">
        <f ca="1">INDIRECT(ADDRESS($X$7,X$6,,,$B6))</f>
        <v>2</v>
      </c>
      <c r="G6" s="1">
        <f ca="1">INDIRECT(ADDRESS($Y$7,Y$6,,,$B6))</f>
        <v>5</v>
      </c>
      <c r="H6" s="55">
        <f ca="1">IFERROR(1/D6,0)</f>
        <v>0.5</v>
      </c>
      <c r="I6" s="55">
        <f ca="1">IFERROR(F6/E6,0)</f>
        <v>0.2857142857142857</v>
      </c>
      <c r="J6" s="54">
        <f ca="1">INDIRECT(ADDRESS($Z$7,Z$6,,,$B6))</f>
        <v>1</v>
      </c>
      <c r="K6" s="86">
        <f ca="1">INDIRECT(ADDRESS($AA$7,AA$6,,,$B6))</f>
        <v>9850</v>
      </c>
      <c r="L6" s="87">
        <f ca="1">INDIRECT(ADDRESS($AB$7,AB$6,,,$B6))</f>
        <v>-150</v>
      </c>
      <c r="M6" s="87" t="str">
        <f ca="1">INDIRECT(ADDRESS($AC$7,AC$6,,,$B6))</f>
        <v/>
      </c>
      <c r="S6" s="1"/>
      <c r="T6" s="1"/>
      <c r="U6" s="44" t="s">
        <v>61</v>
      </c>
      <c r="V6" s="1">
        <f>COLUMN('2°TRANCE'!T8)</f>
        <v>20</v>
      </c>
      <c r="W6" s="1">
        <f>COLUMN('2°TRANCE'!D3)</f>
        <v>4</v>
      </c>
      <c r="X6" s="1">
        <f>COLUMN('2°TRANCE'!C3)</f>
        <v>3</v>
      </c>
      <c r="Y6" s="1">
        <f>COLUMN('2°TRANCE'!C7)</f>
        <v>3</v>
      </c>
      <c r="Z6" s="1">
        <f>COLUMN('2°TRANCE'!Q7)</f>
        <v>17</v>
      </c>
      <c r="AA6" s="1">
        <f>COLUMN('2°TRANCE'!H3)</f>
        <v>8</v>
      </c>
      <c r="AB6" s="1">
        <f>COLUMN('2°TRANCE'!H3)</f>
        <v>8</v>
      </c>
      <c r="AC6" s="1">
        <f>COLUMN('2°TRANCE'!D28)</f>
        <v>4</v>
      </c>
    </row>
    <row r="7" spans="1:31">
      <c r="B7" s="1" t="str">
        <f t="shared" si="0"/>
        <v>2°TRANCE</v>
      </c>
      <c r="C7" s="1">
        <f>C6+1</f>
        <v>2</v>
      </c>
      <c r="D7" s="54">
        <f ca="1">INDIRECT(ADDRESS($W$8,V$6,,,$B7))</f>
        <v>2</v>
      </c>
      <c r="E7" s="1">
        <f ca="1">INDIRECT(ADDRESS($W$7,W$6,,,$B7))</f>
        <v>7</v>
      </c>
      <c r="F7" s="1">
        <f ca="1">INDIRECT(ADDRESS($X$7,X$6,,,$B7))</f>
        <v>2</v>
      </c>
      <c r="G7" s="1">
        <f ca="1">INDIRECT(ADDRESS($Y$7,Y$6,,,$B7))</f>
        <v>5</v>
      </c>
      <c r="H7" s="55">
        <f ca="1">IFERROR(1/D7,0)</f>
        <v>0.5</v>
      </c>
      <c r="I7" s="55">
        <f ca="1">IFERROR(F7/E7,0)</f>
        <v>0.2857142857142857</v>
      </c>
      <c r="J7" s="1">
        <f ca="1">INDIRECT(ADDRESS($Z$7,Z$6,,,$B7))</f>
        <v>11.25</v>
      </c>
      <c r="K7" s="86">
        <f t="shared" ref="K7:K15" ca="1" si="1">INDIRECT(ADDRESS($AA$7,AA$6,,,$B7))</f>
        <v>9641.3333333333339</v>
      </c>
      <c r="L7" s="87">
        <f t="shared" ref="L7:L15" ca="1" si="2">INDIRECT(ADDRESS($AB$7,AB$6,,,$B7))</f>
        <v>-358.66666666666606</v>
      </c>
      <c r="M7" s="87" t="str">
        <f t="shared" ref="M7:M15" ca="1" si="3">INDIRECT(ADDRESS($AC$7,AC$6,,,$B7))</f>
        <v/>
      </c>
      <c r="S7" s="1"/>
      <c r="T7" s="1"/>
      <c r="U7" s="44" t="s">
        <v>169</v>
      </c>
      <c r="V7" s="1"/>
      <c r="W7" s="1">
        <f>ROW('2°TRANCE'!D3)</f>
        <v>3</v>
      </c>
      <c r="X7" s="1">
        <f>ROW('2°TRANCE'!C3)</f>
        <v>3</v>
      </c>
      <c r="Y7" s="1">
        <f>ROW('2°TRANCE'!C4)</f>
        <v>4</v>
      </c>
      <c r="Z7" s="1">
        <f>ROW('2°TRANCE'!Q5)</f>
        <v>5</v>
      </c>
      <c r="AA7" s="1">
        <f>ROW('2°TRANCE'!H3)</f>
        <v>3</v>
      </c>
      <c r="AB7" s="1">
        <f>ROW('2°TRANCE'!H4)</f>
        <v>4</v>
      </c>
      <c r="AC7" s="1">
        <f>ROW('2°TRANCE'!D28)</f>
        <v>28</v>
      </c>
    </row>
    <row r="8" spans="1:31">
      <c r="B8" s="1" t="str">
        <f t="shared" si="0"/>
        <v>3°TRANCE</v>
      </c>
      <c r="C8" s="1">
        <f t="shared" ref="C8:C11" si="4">C7+1</f>
        <v>3</v>
      </c>
      <c r="D8" s="54">
        <f ca="1">INDIRECT(ADDRESS($W$8,V$6,,,$B8))</f>
        <v>2</v>
      </c>
      <c r="E8" s="1">
        <f ca="1">INDIRECT(ADDRESS($W$7,W$6,,,$B8))</f>
        <v>7</v>
      </c>
      <c r="F8" s="1">
        <f ca="1">INDIRECT(ADDRESS($X$7,X$6,,,$B8))</f>
        <v>2</v>
      </c>
      <c r="G8" s="1">
        <f ca="1">INDIRECT(ADDRESS($Y$7,Y$6,,,$B8))</f>
        <v>5</v>
      </c>
      <c r="H8" s="55">
        <f ca="1">IFERROR(1/D8,0)</f>
        <v>0.5</v>
      </c>
      <c r="I8" s="55">
        <f ca="1">IFERROR(F8/E8,0)</f>
        <v>0.2857142857142857</v>
      </c>
      <c r="J8" s="1">
        <f ca="1">INDIRECT(ADDRESS($Z$7,Z$6,,,$B8))</f>
        <v>9.89</v>
      </c>
      <c r="K8" s="86">
        <f t="shared" ca="1" si="1"/>
        <v>9350.6862150320194</v>
      </c>
      <c r="L8" s="87">
        <f t="shared" ca="1" si="2"/>
        <v>-649.31378496798061</v>
      </c>
      <c r="M8" s="87" t="str">
        <f t="shared" ca="1" si="3"/>
        <v/>
      </c>
      <c r="S8" s="1"/>
      <c r="T8" s="1"/>
      <c r="U8" s="44" t="s">
        <v>62</v>
      </c>
      <c r="V8" s="1"/>
      <c r="W8" s="1">
        <f>ROW('2°TRANCE'!C8)</f>
        <v>8</v>
      </c>
      <c r="X8" s="1"/>
      <c r="Y8" s="1"/>
      <c r="AE8" s="1"/>
    </row>
    <row r="9" spans="1:31">
      <c r="B9" s="1" t="str">
        <f t="shared" si="0"/>
        <v>4°TRANCE</v>
      </c>
      <c r="C9" s="1">
        <f t="shared" si="4"/>
        <v>4</v>
      </c>
      <c r="D9" s="54">
        <f ca="1">INDIRECT(ADDRESS($W$8,V$6,,,$B9))</f>
        <v>2</v>
      </c>
      <c r="E9" s="1">
        <f ca="1">INDIRECT(ADDRESS($W$7,W$6,,,$B9))</f>
        <v>7</v>
      </c>
      <c r="F9" s="1">
        <f ca="1">INDIRECT(ADDRESS($X$7,X$6,,,$B9))</f>
        <v>4</v>
      </c>
      <c r="G9" s="1">
        <f ca="1">INDIRECT(ADDRESS($Y$7,Y$6,,,$B9))</f>
        <v>3</v>
      </c>
      <c r="H9" s="55">
        <f ca="1">IFERROR(1/D9,0)</f>
        <v>0.5</v>
      </c>
      <c r="I9" s="55">
        <f ca="1">IFERROR(F9/E9,0)</f>
        <v>0.5714285714285714</v>
      </c>
      <c r="J9" s="1">
        <f ca="1">INDIRECT(ADDRESS($Z$7,Z$6,,,$B9))</f>
        <v>8.68</v>
      </c>
      <c r="K9" s="86">
        <f t="shared" ca="1" si="1"/>
        <v>9491.6209828854735</v>
      </c>
      <c r="L9" s="87">
        <f t="shared" ca="1" si="2"/>
        <v>-508.3790171145265</v>
      </c>
      <c r="M9" s="87" t="str">
        <f t="shared" ca="1" si="3"/>
        <v/>
      </c>
      <c r="V9" s="1"/>
    </row>
    <row r="10" spans="1:31">
      <c r="B10" s="1" t="str">
        <f t="shared" si="0"/>
        <v>5°TRANCE</v>
      </c>
      <c r="C10" s="1">
        <f t="shared" si="4"/>
        <v>5</v>
      </c>
      <c r="D10" s="54">
        <f ca="1">INDIRECT(ADDRESS($W$8,V$6,,,$B10))</f>
        <v>2</v>
      </c>
      <c r="E10" s="1">
        <f ca="1">INDIRECT(ADDRESS($W$7,W$6,,,$B10))</f>
        <v>7</v>
      </c>
      <c r="F10" s="1">
        <f ca="1">INDIRECT(ADDRESS($X$7,X$6,,,$B10))</f>
        <v>2</v>
      </c>
      <c r="G10" s="1">
        <f ca="1">INDIRECT(ADDRESS($Y$7,Y$6,,,$B10))</f>
        <v>5</v>
      </c>
      <c r="H10" s="55">
        <f ca="1">IFERROR(1/D10,0)</f>
        <v>0.5</v>
      </c>
      <c r="I10" s="55">
        <f ca="1">IFERROR(F10/E10,0)</f>
        <v>0.2857142857142857</v>
      </c>
      <c r="J10" s="1">
        <f ca="1">INDIRECT(ADDRESS($Z$7,Z$6,,,$B10))</f>
        <v>8.2899999999999991</v>
      </c>
      <c r="K10" s="86">
        <f t="shared" ca="1" si="1"/>
        <v>9094.3185641468026</v>
      </c>
      <c r="L10" s="87">
        <f t="shared" ca="1" si="2"/>
        <v>-905.6814358531974</v>
      </c>
      <c r="M10" s="87" t="str">
        <f t="shared" ca="1" si="3"/>
        <v/>
      </c>
      <c r="V10" s="1"/>
    </row>
    <row r="11" spans="1:31">
      <c r="B11" s="1" t="str">
        <f t="shared" si="0"/>
        <v>6°TRANCE</v>
      </c>
      <c r="C11" s="1">
        <f t="shared" si="4"/>
        <v>6</v>
      </c>
      <c r="D11" s="54">
        <f ca="1">INDIRECT(ADDRESS($W$8,V$6,,,$B11))</f>
        <v>2</v>
      </c>
      <c r="E11" s="1">
        <f ca="1">INDIRECT(ADDRESS($W$7,W$6,,,$B11))</f>
        <v>7</v>
      </c>
      <c r="F11" s="1">
        <f ca="1">INDIRECT(ADDRESS($X$7,X$6,,,$B11))</f>
        <v>4</v>
      </c>
      <c r="G11" s="1">
        <f ca="1">INDIRECT(ADDRESS($Y$7,Y$6,,,$B11))</f>
        <v>3</v>
      </c>
      <c r="H11" s="55">
        <f ca="1">IFERROR(1/D11,0)</f>
        <v>0.5</v>
      </c>
      <c r="I11" s="55">
        <f ca="1">IFERROR(F11/E11,0)</f>
        <v>0.5714285714285714</v>
      </c>
      <c r="J11" s="1">
        <f ca="1">INDIRECT(ADDRESS($Z$7,Z$6,,,$B11))</f>
        <v>8.07</v>
      </c>
      <c r="K11" s="86">
        <f t="shared" ca="1" si="1"/>
        <v>9282.5690518609536</v>
      </c>
      <c r="L11" s="87">
        <f t="shared" ca="1" si="2"/>
        <v>-717.43094813904645</v>
      </c>
      <c r="M11" s="87" t="str">
        <f t="shared" ca="1" si="3"/>
        <v/>
      </c>
      <c r="V11" s="1"/>
    </row>
    <row r="12" spans="1:31">
      <c r="B12" s="1" t="str">
        <f t="shared" si="0"/>
        <v>7°TRANCE</v>
      </c>
      <c r="C12" s="1">
        <f>C11+1</f>
        <v>7</v>
      </c>
      <c r="D12" s="54">
        <f ca="1">INDIRECT(ADDRESS($W$8,V$6,,,$B12))</f>
        <v>2</v>
      </c>
      <c r="E12" s="1">
        <f ca="1">INDIRECT(ADDRESS($W$7,W$6,,,$B12))</f>
        <v>7</v>
      </c>
      <c r="F12" s="1">
        <f ca="1">INDIRECT(ADDRESS($X$7,X$6,,,$B12))</f>
        <v>5</v>
      </c>
      <c r="G12" s="1">
        <f ca="1">INDIRECT(ADDRESS($Y$7,Y$6,,,$B12))</f>
        <v>2</v>
      </c>
      <c r="H12" s="55">
        <f ca="1">IFERROR(1/D12,0)</f>
        <v>0.5</v>
      </c>
      <c r="I12" s="55">
        <f ca="1">IFERROR(F12/E12,0)</f>
        <v>0.7142857142857143</v>
      </c>
      <c r="J12" s="1">
        <f ca="1">INDIRECT(ADDRESS($Z$7,Z$6,,,$B12))</f>
        <v>7.42</v>
      </c>
      <c r="K12" s="86">
        <f t="shared" ca="1" si="1"/>
        <v>9821.692076715015</v>
      </c>
      <c r="L12" s="87">
        <f t="shared" ca="1" si="2"/>
        <v>-178.30792328498501</v>
      </c>
      <c r="M12" s="87" t="str">
        <f t="shared" ca="1" si="3"/>
        <v/>
      </c>
    </row>
    <row r="13" spans="1:31">
      <c r="B13" s="1" t="str">
        <f t="shared" si="0"/>
        <v>8°TRANCE</v>
      </c>
      <c r="C13" s="1">
        <f>C12+1</f>
        <v>8</v>
      </c>
      <c r="D13" s="54">
        <f ca="1">INDIRECT(ADDRESS($W$8,V$6,,,$B13))</f>
        <v>2</v>
      </c>
      <c r="E13" s="1">
        <f ca="1">INDIRECT(ADDRESS($W$7,W$6,,,$B13))</f>
        <v>7</v>
      </c>
      <c r="F13" s="1">
        <f ca="1">INDIRECT(ADDRESS($X$7,X$6,,,$B13))</f>
        <v>4</v>
      </c>
      <c r="G13" s="1">
        <f ca="1">INDIRECT(ADDRESS($Y$7,Y$6,,,$B13))</f>
        <v>3</v>
      </c>
      <c r="H13" s="55">
        <f ca="1">IFERROR(1/D13,0)</f>
        <v>0.5</v>
      </c>
      <c r="I13" s="55">
        <f ca="1">IFERROR(F13/E13,0)</f>
        <v>0.5714285714285714</v>
      </c>
      <c r="J13" s="1">
        <f ca="1">INDIRECT(ADDRESS($Z$7,Z$6,,,$B13))</f>
        <v>7.72</v>
      </c>
      <c r="K13" s="86">
        <f t="shared" ca="1" si="1"/>
        <v>9931.0583880213599</v>
      </c>
      <c r="L13" s="87">
        <f t="shared" ca="1" si="2"/>
        <v>-68.94161197864014</v>
      </c>
      <c r="M13" s="87" t="str">
        <f t="shared" ca="1" si="3"/>
        <v/>
      </c>
    </row>
    <row r="14" spans="1:31">
      <c r="B14" s="1" t="str">
        <f t="shared" si="0"/>
        <v>9°TRANCE</v>
      </c>
      <c r="C14" s="1">
        <f>C13+1</f>
        <v>9</v>
      </c>
      <c r="D14" s="54">
        <f ca="1">INDIRECT(ADDRESS($W$8,V$6,,,$B14))</f>
        <v>2</v>
      </c>
      <c r="E14" s="1">
        <f ca="1">INDIRECT(ADDRESS($W$7,W$6,,,$B14))</f>
        <v>7</v>
      </c>
      <c r="F14" s="1">
        <f ca="1">INDIRECT(ADDRESS($X$7,X$6,,,$B14))</f>
        <v>4</v>
      </c>
      <c r="G14" s="1">
        <f ca="1">INDIRECT(ADDRESS($Y$7,Y$6,,,$B14))</f>
        <v>3</v>
      </c>
      <c r="H14" s="55">
        <f ca="1">IFERROR(1/D14,0)</f>
        <v>0.5</v>
      </c>
      <c r="I14" s="55">
        <f ca="1">IFERROR(F14/E14,0)</f>
        <v>0.5714285714285714</v>
      </c>
      <c r="J14" s="1">
        <f ca="1">INDIRECT(ADDRESS($Z$7,Z$6,,,$B14))</f>
        <v>8.69</v>
      </c>
      <c r="K14" s="86">
        <f t="shared" ca="1" si="1"/>
        <v>10025.240391701296</v>
      </c>
      <c r="L14" s="87">
        <f t="shared" ca="1" si="2"/>
        <v>25.240391701296176</v>
      </c>
      <c r="M14" s="87" t="str">
        <f t="shared" ca="1" si="3"/>
        <v/>
      </c>
    </row>
    <row r="15" spans="1:31">
      <c r="B15" s="1" t="str">
        <f t="shared" si="0"/>
        <v>10°TRANCE</v>
      </c>
      <c r="C15" s="1">
        <f>C14+1</f>
        <v>10</v>
      </c>
      <c r="D15" s="54">
        <f ca="1">INDIRECT(ADDRESS($W$8,V$6,,,$B15))</f>
        <v>2</v>
      </c>
      <c r="E15" s="1">
        <f ca="1">INDIRECT(ADDRESS($W$7,W$6,,,$B15))</f>
        <v>7</v>
      </c>
      <c r="F15" s="1">
        <f ca="1">INDIRECT(ADDRESS($X$7,X$6,,,$B15))</f>
        <v>6</v>
      </c>
      <c r="G15" s="1">
        <f ca="1">INDIRECT(ADDRESS($Y$7,Y$6,,,$B15))</f>
        <v>1</v>
      </c>
      <c r="H15" s="55">
        <f ca="1">IFERROR(1/D15,0)</f>
        <v>0.5</v>
      </c>
      <c r="I15" s="55">
        <f ca="1">IFERROR(F15/E15,0)</f>
        <v>0.8571428571428571</v>
      </c>
      <c r="J15" s="1">
        <f ca="1">INDIRECT(ADDRESS($Z$7,Z$6,,,$B15))</f>
        <v>8.74</v>
      </c>
      <c r="K15" s="86">
        <f t="shared" ca="1" si="1"/>
        <v>10461.029641300098</v>
      </c>
      <c r="L15" s="87">
        <f t="shared" ca="1" si="2"/>
        <v>461.02964130009786</v>
      </c>
      <c r="M15" s="87" t="str">
        <f t="shared" ca="1" si="3"/>
        <v>VINTO</v>
      </c>
    </row>
    <row r="16" spans="1:31">
      <c r="W16" s="1"/>
      <c r="X16" s="1"/>
      <c r="Y16" s="1"/>
      <c r="Z16" s="1"/>
      <c r="AA16" s="1"/>
      <c r="AB16" s="1"/>
      <c r="AE16" s="1"/>
    </row>
  </sheetData>
  <conditionalFormatting sqref="I6:I15">
    <cfRule type="expression" dxfId="1" priority="6">
      <formula>$I6&lt;$H6</formula>
    </cfRule>
  </conditionalFormatting>
  <conditionalFormatting sqref="K6:K15">
    <cfRule type="expression" dxfId="0" priority="1">
      <formula>$K6&lt;$K$3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C000"/>
  </sheetPr>
  <dimension ref="A1:AI213"/>
  <sheetViews>
    <sheetView topLeftCell="J1" zoomScaleNormal="100" workbookViewId="0">
      <selection activeCell="W7" sqref="W7"/>
    </sheetView>
  </sheetViews>
  <sheetFormatPr defaultRowHeight="15"/>
  <cols>
    <col min="1" max="1" width="9.140625" style="1"/>
    <col min="2" max="2" width="6.42578125" style="1" customWidth="1"/>
    <col min="3" max="3" width="9.140625" style="1" customWidth="1"/>
    <col min="4" max="4" width="17" style="1" customWidth="1"/>
    <col min="5" max="5" width="6.7109375" style="1" customWidth="1"/>
    <col min="6" max="6" width="11.5703125" style="1" customWidth="1"/>
    <col min="7" max="7" width="12.5703125" style="1" customWidth="1"/>
    <col min="8" max="8" width="11.28515625" style="1" customWidth="1"/>
    <col min="9" max="9" width="13.28515625" style="1" customWidth="1"/>
    <col min="10" max="10" width="9.140625" style="1"/>
    <col min="11" max="12" width="12.140625" style="1" customWidth="1"/>
    <col min="13" max="13" width="13.42578125" style="1" customWidth="1"/>
    <col min="14" max="14" width="10.7109375" style="1" customWidth="1"/>
    <col min="15" max="16" width="9.140625" style="1"/>
    <col min="17" max="17" width="13.28515625" style="1" customWidth="1"/>
    <col min="18" max="18" width="5.28515625" style="40" customWidth="1"/>
    <col min="19" max="19" width="13.28515625" style="1" customWidth="1"/>
    <col min="20" max="20" width="14" style="1" customWidth="1"/>
    <col min="21" max="21" width="9.140625" style="1"/>
    <col min="22" max="22" width="12.5703125" style="1" customWidth="1"/>
    <col min="23" max="23" width="9.140625" style="1"/>
    <col min="24" max="25" width="11.140625" style="1" customWidth="1"/>
    <col min="26" max="27" width="9.140625" style="1"/>
    <col min="28" max="28" width="11.7109375" style="1" customWidth="1"/>
    <col min="29" max="29" width="10.5703125" style="1" customWidth="1"/>
    <col min="30" max="31" width="9.140625" style="1"/>
    <col min="32" max="32" width="4.85546875" style="40" customWidth="1"/>
    <col min="33" max="34" width="6" style="42" customWidth="1"/>
    <col min="35" max="35" width="15.42578125" style="1" customWidth="1"/>
    <col min="36" max="16384" width="9.140625" style="1"/>
  </cols>
  <sheetData>
    <row r="1" spans="1:35" ht="18.75">
      <c r="A1" s="39" t="s">
        <v>52</v>
      </c>
      <c r="S1" s="41" t="s">
        <v>53</v>
      </c>
      <c r="AG1" s="41" t="s">
        <v>82</v>
      </c>
    </row>
    <row r="3" spans="1:35">
      <c r="B3" s="43" t="s">
        <v>54</v>
      </c>
      <c r="C3" s="41"/>
      <c r="D3" s="41"/>
      <c r="G3" s="41" t="s">
        <v>55</v>
      </c>
      <c r="K3" s="41" t="s">
        <v>90</v>
      </c>
      <c r="T3" s="41" t="s">
        <v>56</v>
      </c>
      <c r="W3" s="1" t="s">
        <v>57</v>
      </c>
      <c r="X3" s="1" t="s">
        <v>58</v>
      </c>
      <c r="Y3" s="1" t="s">
        <v>51</v>
      </c>
      <c r="Z3" s="1" t="s">
        <v>59</v>
      </c>
      <c r="AA3" s="1" t="s">
        <v>117</v>
      </c>
    </row>
    <row r="4" spans="1:35">
      <c r="B4" s="43" t="s">
        <v>60</v>
      </c>
      <c r="G4" s="44" t="s">
        <v>84</v>
      </c>
      <c r="H4" s="1">
        <v>0</v>
      </c>
      <c r="K4" s="44" t="s">
        <v>85</v>
      </c>
      <c r="L4" s="1">
        <f ca="1">COUNTIF(H13:H212,"win")</f>
        <v>35</v>
      </c>
      <c r="M4" s="1" t="s">
        <v>87</v>
      </c>
      <c r="N4" s="54">
        <f ca="1">AVERAGEIFS(F13:F212,H13:H212,"win")</f>
        <v>2</v>
      </c>
      <c r="V4" s="44" t="s">
        <v>61</v>
      </c>
      <c r="W4" s="1">
        <f>COLUMN('2°TRANCE'!C7)</f>
        <v>3</v>
      </c>
      <c r="X4" s="1">
        <f>COLUMN('2°TRANCE'!D7)</f>
        <v>4</v>
      </c>
      <c r="Y4" s="1">
        <f>COLUMN('2°TRANCE'!F7)</f>
        <v>6</v>
      </c>
      <c r="Z4" s="1">
        <f>COLUMN('2°TRANCE'!E7)</f>
        <v>5</v>
      </c>
      <c r="AA4" s="1">
        <f>COLUMN('2°TRANCE'!Q7)</f>
        <v>17</v>
      </c>
    </row>
    <row r="5" spans="1:35">
      <c r="G5" s="44"/>
      <c r="K5" s="44" t="s">
        <v>86</v>
      </c>
      <c r="L5" s="1">
        <f ca="1">COUNTIF(H13:H212,"loss")</f>
        <v>35</v>
      </c>
      <c r="M5" s="44"/>
      <c r="V5" s="44" t="s">
        <v>62</v>
      </c>
      <c r="W5" s="1">
        <f>ROW('2°TRANCE'!C8)</f>
        <v>8</v>
      </c>
    </row>
    <row r="6" spans="1:35">
      <c r="G6" s="44"/>
      <c r="K6" s="44" t="s">
        <v>88</v>
      </c>
      <c r="L6" s="55">
        <f ca="1">L4/SUM(L4:L5)</f>
        <v>0.5</v>
      </c>
      <c r="M6" s="44" t="s">
        <v>89</v>
      </c>
      <c r="N6" s="55">
        <f ca="1">1/N4</f>
        <v>0.5</v>
      </c>
      <c r="V6" s="44"/>
    </row>
    <row r="7" spans="1:35">
      <c r="V7" s="44"/>
    </row>
    <row r="8" spans="1:35">
      <c r="V8" s="44"/>
    </row>
    <row r="10" spans="1:35">
      <c r="B10" s="41" t="s">
        <v>120</v>
      </c>
      <c r="C10" s="41"/>
      <c r="D10" s="41"/>
      <c r="E10" s="41"/>
      <c r="K10" s="41" t="s">
        <v>121</v>
      </c>
      <c r="T10" s="41" t="s">
        <v>63</v>
      </c>
    </row>
    <row r="11" spans="1:35">
      <c r="A11" s="45"/>
      <c r="U11" s="44" t="s">
        <v>64</v>
      </c>
      <c r="V11" s="1">
        <f>COLUMN()</f>
        <v>22</v>
      </c>
      <c r="W11" s="1">
        <f>COLUMN()</f>
        <v>23</v>
      </c>
      <c r="X11" s="1">
        <f>COLUMN()</f>
        <v>24</v>
      </c>
      <c r="Y11" s="1">
        <f>COLUMN()</f>
        <v>25</v>
      </c>
      <c r="Z11" s="1">
        <f>COLUMN()</f>
        <v>26</v>
      </c>
      <c r="AA11" s="1">
        <f>COLUMN()</f>
        <v>27</v>
      </c>
    </row>
    <row r="12" spans="1:35" ht="45">
      <c r="B12" s="46" t="s">
        <v>65</v>
      </c>
      <c r="C12" s="46" t="s">
        <v>66</v>
      </c>
      <c r="D12" s="4" t="s">
        <v>67</v>
      </c>
      <c r="E12" s="4" t="s">
        <v>68</v>
      </c>
      <c r="F12" s="46" t="s">
        <v>69</v>
      </c>
      <c r="G12" s="46" t="s">
        <v>70</v>
      </c>
      <c r="H12" s="46" t="s">
        <v>83</v>
      </c>
      <c r="I12" s="46" t="s">
        <v>123</v>
      </c>
      <c r="K12" s="46" t="s">
        <v>71</v>
      </c>
      <c r="L12" s="46" t="s">
        <v>72</v>
      </c>
      <c r="M12" s="46" t="s">
        <v>119</v>
      </c>
      <c r="N12" s="46" t="s">
        <v>118</v>
      </c>
      <c r="T12" s="46" t="s">
        <v>73</v>
      </c>
      <c r="U12" s="46" t="s">
        <v>74</v>
      </c>
      <c r="V12" s="46" t="s">
        <v>75</v>
      </c>
      <c r="W12" s="4" t="s">
        <v>57</v>
      </c>
      <c r="X12" s="4" t="s">
        <v>58</v>
      </c>
      <c r="Y12" s="4" t="s">
        <v>51</v>
      </c>
      <c r="Z12" s="4" t="s">
        <v>59</v>
      </c>
      <c r="AA12" s="46" t="s">
        <v>116</v>
      </c>
      <c r="AB12" s="46" t="s">
        <v>76</v>
      </c>
      <c r="AC12" s="46" t="s">
        <v>77</v>
      </c>
      <c r="AD12" s="46" t="s">
        <v>78</v>
      </c>
      <c r="AH12" s="46" t="s">
        <v>79</v>
      </c>
      <c r="AI12" s="46" t="s">
        <v>80</v>
      </c>
    </row>
    <row r="13" spans="1:35" ht="15.75">
      <c r="B13" s="4">
        <v>1</v>
      </c>
      <c r="C13" s="4">
        <f t="shared" ref="C13:C44" ca="1" si="0">INDIRECT(ADDRESS($AI13,V$11))</f>
        <v>1</v>
      </c>
      <c r="D13" s="47">
        <f t="shared" ref="D13:D44" ca="1" si="1">INDIRECT(ADDRESS($AI13,W$11))</f>
        <v>0</v>
      </c>
      <c r="E13" s="48">
        <f t="shared" ref="E13:E44" ca="1" si="2">INDIRECT(ADDRESS($AI13,X$11))</f>
        <v>0</v>
      </c>
      <c r="F13" s="49">
        <f t="shared" ref="F13:F44" ca="1" si="3">INDIRECT(ADDRESS($AI13,Y$11))</f>
        <v>2</v>
      </c>
      <c r="G13" s="50">
        <f ca="1">F13/(F13-1)</f>
        <v>2</v>
      </c>
      <c r="H13" s="47" t="str">
        <f t="shared" ref="H13:I76" ca="1" si="4">INDIRECT(ADDRESS($AI13,Z$11))</f>
        <v>win</v>
      </c>
      <c r="I13" s="47">
        <f t="shared" ca="1" si="4"/>
        <v>0</v>
      </c>
      <c r="K13" s="51">
        <f ca="1">IFERROR(IF(H13="WIN",+(100/G13),-(100/F13)),"")</f>
        <v>50</v>
      </c>
      <c r="L13" s="51">
        <f ca="1">IFERROR(H4+K13,0)</f>
        <v>50</v>
      </c>
      <c r="M13" s="1" t="str">
        <f ca="1">IF(C13&lt;&gt;C14,L13,"")</f>
        <v/>
      </c>
      <c r="N13" s="75" t="s">
        <v>122</v>
      </c>
      <c r="T13" s="44" t="s">
        <v>81</v>
      </c>
      <c r="U13" s="1">
        <v>0</v>
      </c>
      <c r="AH13" s="53">
        <f t="shared" ref="AH13:AH76" si="5">B13</f>
        <v>1</v>
      </c>
      <c r="AI13" s="1">
        <f t="shared" ref="AI13:AI76" ca="1" si="6">IFERROR(VLOOKUP(B13,AC13:AD212,2,FALSE),ROW(U$13))</f>
        <v>14</v>
      </c>
    </row>
    <row r="14" spans="1:35" ht="15.75">
      <c r="B14" s="4">
        <f>B13+1</f>
        <v>2</v>
      </c>
      <c r="C14" s="4">
        <f t="shared" ca="1" si="0"/>
        <v>1</v>
      </c>
      <c r="D14" s="47">
        <f t="shared" ca="1" si="1"/>
        <v>0</v>
      </c>
      <c r="E14" s="48">
        <f t="shared" ca="1" si="2"/>
        <v>0</v>
      </c>
      <c r="F14" s="49">
        <f t="shared" ca="1" si="3"/>
        <v>2</v>
      </c>
      <c r="G14" s="50">
        <f t="shared" ref="G14:G77" ca="1" si="7">F14/(F14-1)</f>
        <v>2</v>
      </c>
      <c r="H14" s="47" t="str">
        <f t="shared" ca="1" si="4"/>
        <v>win</v>
      </c>
      <c r="I14" s="47">
        <f t="shared" ca="1" si="4"/>
        <v>0</v>
      </c>
      <c r="K14" s="51">
        <f t="shared" ref="K14:K77" ca="1" si="8">IFERROR(IF(H14="WIN",+(100/G14),-(100/F14)),"")</f>
        <v>50</v>
      </c>
      <c r="L14" s="51">
        <f ca="1">IFERROR(L13+K14,0)</f>
        <v>100</v>
      </c>
      <c r="M14" s="1" t="str">
        <f t="shared" ref="M14:M77" ca="1" si="9">IF(C14&lt;&gt;C15,L14,"")</f>
        <v/>
      </c>
      <c r="N14" s="52"/>
      <c r="T14" s="1" t="str">
        <f>CONCATENATE(V14,"°TRANCE")</f>
        <v>1°TRANCE</v>
      </c>
      <c r="U14" s="1">
        <v>1</v>
      </c>
      <c r="V14" s="1">
        <v>1</v>
      </c>
      <c r="W14" s="1">
        <f t="shared" ref="W14:AA33" ca="1" si="10">INDIRECT(ADDRESS($W$5+$U14-1,W$4,,,$T14))</f>
        <v>0</v>
      </c>
      <c r="X14" s="1">
        <f t="shared" ca="1" si="10"/>
        <v>0</v>
      </c>
      <c r="Y14" s="1">
        <f t="shared" ca="1" si="10"/>
        <v>2</v>
      </c>
      <c r="Z14" s="1" t="str">
        <f t="shared" ca="1" si="10"/>
        <v>win</v>
      </c>
      <c r="AA14" s="1">
        <f t="shared" ca="1" si="10"/>
        <v>0</v>
      </c>
      <c r="AB14" s="1">
        <f ca="1">IF(Y14=0,"",1)</f>
        <v>1</v>
      </c>
      <c r="AC14" s="1">
        <f ca="1">IF(AB14&lt;&gt;AB13,AB14,"")</f>
        <v>1</v>
      </c>
      <c r="AD14" s="1">
        <f>ROW()</f>
        <v>14</v>
      </c>
      <c r="AH14" s="53">
        <f t="shared" si="5"/>
        <v>2</v>
      </c>
      <c r="AI14" s="1">
        <f t="shared" ca="1" si="6"/>
        <v>15</v>
      </c>
    </row>
    <row r="15" spans="1:35" ht="15.75">
      <c r="B15" s="4">
        <f t="shared" ref="B15:B78" si="11">B14+1</f>
        <v>3</v>
      </c>
      <c r="C15" s="4">
        <f t="shared" ca="1" si="0"/>
        <v>1</v>
      </c>
      <c r="D15" s="47">
        <f t="shared" ca="1" si="1"/>
        <v>0</v>
      </c>
      <c r="E15" s="48">
        <f t="shared" ca="1" si="2"/>
        <v>0</v>
      </c>
      <c r="F15" s="49">
        <f t="shared" ca="1" si="3"/>
        <v>2</v>
      </c>
      <c r="G15" s="50">
        <f t="shared" ca="1" si="7"/>
        <v>2</v>
      </c>
      <c r="H15" s="47" t="str">
        <f t="shared" ca="1" si="4"/>
        <v>loss</v>
      </c>
      <c r="I15" s="47">
        <f t="shared" ca="1" si="4"/>
        <v>0</v>
      </c>
      <c r="K15" s="51">
        <f t="shared" ca="1" si="8"/>
        <v>-50</v>
      </c>
      <c r="L15" s="51">
        <f ca="1">IFERROR(L14+K15,0)</f>
        <v>50</v>
      </c>
      <c r="M15" s="1" t="str">
        <f t="shared" ca="1" si="9"/>
        <v/>
      </c>
      <c r="N15" s="52"/>
      <c r="T15" s="1" t="str">
        <f t="shared" ref="T15:T77" si="12">CONCATENATE(V15,"°TRANCE")</f>
        <v>1°TRANCE</v>
      </c>
      <c r="U15" s="1">
        <f>IF(U14=20,1,U14+1)</f>
        <v>2</v>
      </c>
      <c r="V15" s="1">
        <f>IF(U14=20,V14+1,V14)</f>
        <v>1</v>
      </c>
      <c r="W15" s="1">
        <f t="shared" ca="1" si="10"/>
        <v>0</v>
      </c>
      <c r="X15" s="1">
        <f t="shared" ca="1" si="10"/>
        <v>0</v>
      </c>
      <c r="Y15" s="1">
        <f t="shared" ca="1" si="10"/>
        <v>2</v>
      </c>
      <c r="Z15" s="1" t="str">
        <f t="shared" ca="1" si="10"/>
        <v>win</v>
      </c>
      <c r="AA15" s="1">
        <f t="shared" ca="1" si="10"/>
        <v>0</v>
      </c>
      <c r="AB15" s="1">
        <f t="shared" ref="AB15:AB78" ca="1" si="13">IF(Y15=0,AB14,AB14+1)</f>
        <v>2</v>
      </c>
      <c r="AC15" s="1">
        <f t="shared" ref="AC15:AC78" ca="1" si="14">IF(AB15&lt;&gt;AB14,AB15,"")</f>
        <v>2</v>
      </c>
      <c r="AD15" s="1">
        <f>AD14+1</f>
        <v>15</v>
      </c>
      <c r="AH15" s="53">
        <f t="shared" si="5"/>
        <v>3</v>
      </c>
      <c r="AI15" s="1">
        <f t="shared" ca="1" si="6"/>
        <v>16</v>
      </c>
    </row>
    <row r="16" spans="1:35" ht="15.75">
      <c r="B16" s="4">
        <f t="shared" si="11"/>
        <v>4</v>
      </c>
      <c r="C16" s="4">
        <f t="shared" ca="1" si="0"/>
        <v>1</v>
      </c>
      <c r="D16" s="47">
        <f t="shared" ca="1" si="1"/>
        <v>0</v>
      </c>
      <c r="E16" s="48">
        <f t="shared" ca="1" si="2"/>
        <v>0</v>
      </c>
      <c r="F16" s="49">
        <f t="shared" ca="1" si="3"/>
        <v>2</v>
      </c>
      <c r="G16" s="50">
        <f t="shared" ca="1" si="7"/>
        <v>2</v>
      </c>
      <c r="H16" s="47" t="str">
        <f t="shared" ca="1" si="4"/>
        <v>loss</v>
      </c>
      <c r="I16" s="47">
        <f t="shared" ca="1" si="4"/>
        <v>0</v>
      </c>
      <c r="K16" s="51">
        <f t="shared" ca="1" si="8"/>
        <v>-50</v>
      </c>
      <c r="L16" s="51">
        <f t="shared" ref="L16:L79" ca="1" si="15">IFERROR(L15+K16,0)</f>
        <v>0</v>
      </c>
      <c r="M16" s="1" t="str">
        <f t="shared" ca="1" si="9"/>
        <v/>
      </c>
      <c r="N16" s="52"/>
      <c r="T16" s="1" t="str">
        <f t="shared" si="12"/>
        <v>1°TRANCE</v>
      </c>
      <c r="U16" s="1">
        <f t="shared" ref="U16:U79" si="16">IF(U15=20,1,U15+1)</f>
        <v>3</v>
      </c>
      <c r="V16" s="1">
        <f t="shared" ref="V16:V79" si="17">IF(U15=20,V15+1,V15)</f>
        <v>1</v>
      </c>
      <c r="W16" s="1">
        <f t="shared" ca="1" si="10"/>
        <v>0</v>
      </c>
      <c r="X16" s="1">
        <f t="shared" ca="1" si="10"/>
        <v>0</v>
      </c>
      <c r="Y16" s="1">
        <f t="shared" ca="1" si="10"/>
        <v>2</v>
      </c>
      <c r="Z16" s="1" t="str">
        <f t="shared" ca="1" si="10"/>
        <v>loss</v>
      </c>
      <c r="AA16" s="1">
        <f t="shared" ca="1" si="10"/>
        <v>0</v>
      </c>
      <c r="AB16" s="1">
        <f t="shared" ca="1" si="13"/>
        <v>3</v>
      </c>
      <c r="AC16" s="1">
        <f t="shared" ca="1" si="14"/>
        <v>3</v>
      </c>
      <c r="AD16" s="1">
        <f t="shared" ref="AD16:AD79" si="18">AD15+1</f>
        <v>16</v>
      </c>
      <c r="AH16" s="53">
        <f t="shared" si="5"/>
        <v>4</v>
      </c>
      <c r="AI16" s="1">
        <f t="shared" ca="1" si="6"/>
        <v>17</v>
      </c>
    </row>
    <row r="17" spans="2:35" ht="15.75">
      <c r="B17" s="4">
        <f t="shared" si="11"/>
        <v>5</v>
      </c>
      <c r="C17" s="4">
        <f t="shared" ca="1" si="0"/>
        <v>1</v>
      </c>
      <c r="D17" s="47">
        <f t="shared" ca="1" si="1"/>
        <v>0</v>
      </c>
      <c r="E17" s="48">
        <f t="shared" ca="1" si="2"/>
        <v>0</v>
      </c>
      <c r="F17" s="49">
        <f t="shared" ca="1" si="3"/>
        <v>2</v>
      </c>
      <c r="G17" s="50">
        <f t="shared" ca="1" si="7"/>
        <v>2</v>
      </c>
      <c r="H17" s="47" t="str">
        <f t="shared" ca="1" si="4"/>
        <v>loss</v>
      </c>
      <c r="I17" s="47">
        <f t="shared" ca="1" si="4"/>
        <v>0</v>
      </c>
      <c r="K17" s="51">
        <f t="shared" ca="1" si="8"/>
        <v>-50</v>
      </c>
      <c r="L17" s="51">
        <f t="shared" ca="1" si="15"/>
        <v>-50</v>
      </c>
      <c r="M17" s="1" t="str">
        <f t="shared" ca="1" si="9"/>
        <v/>
      </c>
      <c r="N17" s="52"/>
      <c r="T17" s="1" t="str">
        <f t="shared" si="12"/>
        <v>1°TRANCE</v>
      </c>
      <c r="U17" s="1">
        <f t="shared" si="16"/>
        <v>4</v>
      </c>
      <c r="V17" s="1">
        <f t="shared" si="17"/>
        <v>1</v>
      </c>
      <c r="W17" s="1">
        <f t="shared" ca="1" si="10"/>
        <v>0</v>
      </c>
      <c r="X17" s="1">
        <f t="shared" ca="1" si="10"/>
        <v>0</v>
      </c>
      <c r="Y17" s="1">
        <f t="shared" ca="1" si="10"/>
        <v>2</v>
      </c>
      <c r="Z17" s="1" t="str">
        <f t="shared" ca="1" si="10"/>
        <v>loss</v>
      </c>
      <c r="AA17" s="1">
        <f t="shared" ca="1" si="10"/>
        <v>0</v>
      </c>
      <c r="AB17" s="1">
        <f t="shared" ca="1" si="13"/>
        <v>4</v>
      </c>
      <c r="AC17" s="1">
        <f t="shared" ca="1" si="14"/>
        <v>4</v>
      </c>
      <c r="AD17" s="1">
        <f t="shared" si="18"/>
        <v>17</v>
      </c>
      <c r="AH17" s="53">
        <f t="shared" si="5"/>
        <v>5</v>
      </c>
      <c r="AI17" s="1">
        <f t="shared" ca="1" si="6"/>
        <v>18</v>
      </c>
    </row>
    <row r="18" spans="2:35" ht="15.75">
      <c r="B18" s="4">
        <f t="shared" si="11"/>
        <v>6</v>
      </c>
      <c r="C18" s="4">
        <f t="shared" ca="1" si="0"/>
        <v>1</v>
      </c>
      <c r="D18" s="47">
        <f t="shared" ca="1" si="1"/>
        <v>0</v>
      </c>
      <c r="E18" s="48">
        <f t="shared" ca="1" si="2"/>
        <v>0</v>
      </c>
      <c r="F18" s="49">
        <f t="shared" ca="1" si="3"/>
        <v>2</v>
      </c>
      <c r="G18" s="50">
        <f t="shared" ca="1" si="7"/>
        <v>2</v>
      </c>
      <c r="H18" s="47" t="str">
        <f t="shared" ca="1" si="4"/>
        <v>loss</v>
      </c>
      <c r="I18" s="47">
        <f t="shared" ca="1" si="4"/>
        <v>0</v>
      </c>
      <c r="K18" s="51">
        <f t="shared" ca="1" si="8"/>
        <v>-50</v>
      </c>
      <c r="L18" s="51">
        <f t="shared" ca="1" si="15"/>
        <v>-100</v>
      </c>
      <c r="M18" s="1" t="str">
        <f t="shared" ca="1" si="9"/>
        <v/>
      </c>
      <c r="N18" s="52"/>
      <c r="T18" s="1" t="str">
        <f t="shared" si="12"/>
        <v>1°TRANCE</v>
      </c>
      <c r="U18" s="1">
        <f t="shared" si="16"/>
        <v>5</v>
      </c>
      <c r="V18" s="1">
        <f t="shared" si="17"/>
        <v>1</v>
      </c>
      <c r="W18" s="1">
        <f t="shared" ca="1" si="10"/>
        <v>0</v>
      </c>
      <c r="X18" s="1">
        <f t="shared" ca="1" si="10"/>
        <v>0</v>
      </c>
      <c r="Y18" s="1">
        <f t="shared" ca="1" si="10"/>
        <v>2</v>
      </c>
      <c r="Z18" s="1" t="str">
        <f t="shared" ca="1" si="10"/>
        <v>loss</v>
      </c>
      <c r="AA18" s="1">
        <f t="shared" ca="1" si="10"/>
        <v>0</v>
      </c>
      <c r="AB18" s="1">
        <f t="shared" ca="1" si="13"/>
        <v>5</v>
      </c>
      <c r="AC18" s="1">
        <f t="shared" ca="1" si="14"/>
        <v>5</v>
      </c>
      <c r="AD18" s="1">
        <f t="shared" si="18"/>
        <v>18</v>
      </c>
      <c r="AH18" s="53">
        <f t="shared" si="5"/>
        <v>6</v>
      </c>
      <c r="AI18" s="1">
        <f t="shared" ca="1" si="6"/>
        <v>19</v>
      </c>
    </row>
    <row r="19" spans="2:35" ht="15.75">
      <c r="B19" s="4">
        <f t="shared" si="11"/>
        <v>7</v>
      </c>
      <c r="C19" s="4">
        <f t="shared" ca="1" si="0"/>
        <v>1</v>
      </c>
      <c r="D19" s="47">
        <f t="shared" ca="1" si="1"/>
        <v>0</v>
      </c>
      <c r="E19" s="48">
        <f t="shared" ca="1" si="2"/>
        <v>0</v>
      </c>
      <c r="F19" s="49">
        <f t="shared" ca="1" si="3"/>
        <v>2</v>
      </c>
      <c r="G19" s="50">
        <f t="shared" ca="1" si="7"/>
        <v>2</v>
      </c>
      <c r="H19" s="47" t="str">
        <f t="shared" ca="1" si="4"/>
        <v>loss</v>
      </c>
      <c r="I19" s="47">
        <f t="shared" ca="1" si="4"/>
        <v>0</v>
      </c>
      <c r="K19" s="51">
        <f t="shared" ca="1" si="8"/>
        <v>-50</v>
      </c>
      <c r="L19" s="51">
        <f t="shared" ca="1" si="15"/>
        <v>-150</v>
      </c>
      <c r="M19" s="1">
        <f t="shared" ca="1" si="9"/>
        <v>-150</v>
      </c>
      <c r="N19" s="52"/>
      <c r="T19" s="1" t="str">
        <f t="shared" si="12"/>
        <v>1°TRANCE</v>
      </c>
      <c r="U19" s="1">
        <f t="shared" si="16"/>
        <v>6</v>
      </c>
      <c r="V19" s="1">
        <f t="shared" si="17"/>
        <v>1</v>
      </c>
      <c r="W19" s="1">
        <f t="shared" ca="1" si="10"/>
        <v>0</v>
      </c>
      <c r="X19" s="1">
        <f t="shared" ca="1" si="10"/>
        <v>0</v>
      </c>
      <c r="Y19" s="1">
        <f t="shared" ca="1" si="10"/>
        <v>2</v>
      </c>
      <c r="Z19" s="1" t="str">
        <f t="shared" ca="1" si="10"/>
        <v>loss</v>
      </c>
      <c r="AA19" s="1">
        <f t="shared" ca="1" si="10"/>
        <v>0</v>
      </c>
      <c r="AB19" s="1">
        <f t="shared" ca="1" si="13"/>
        <v>6</v>
      </c>
      <c r="AC19" s="1">
        <f t="shared" ca="1" si="14"/>
        <v>6</v>
      </c>
      <c r="AD19" s="1">
        <f t="shared" si="18"/>
        <v>19</v>
      </c>
      <c r="AH19" s="53">
        <f t="shared" si="5"/>
        <v>7</v>
      </c>
      <c r="AI19" s="1">
        <f t="shared" ca="1" si="6"/>
        <v>20</v>
      </c>
    </row>
    <row r="20" spans="2:35" ht="15.75">
      <c r="B20" s="4">
        <f t="shared" si="11"/>
        <v>8</v>
      </c>
      <c r="C20" s="4">
        <f t="shared" ca="1" si="0"/>
        <v>2</v>
      </c>
      <c r="D20" s="47">
        <f t="shared" ca="1" si="1"/>
        <v>0</v>
      </c>
      <c r="E20" s="48">
        <f t="shared" ca="1" si="2"/>
        <v>0</v>
      </c>
      <c r="F20" s="49">
        <f t="shared" ca="1" si="3"/>
        <v>2</v>
      </c>
      <c r="G20" s="50">
        <f t="shared" ca="1" si="7"/>
        <v>2</v>
      </c>
      <c r="H20" s="47" t="str">
        <f t="shared" ca="1" si="4"/>
        <v>win</v>
      </c>
      <c r="I20" s="47">
        <f t="shared" ca="1" si="4"/>
        <v>11.25</v>
      </c>
      <c r="K20" s="51">
        <f t="shared" ca="1" si="8"/>
        <v>50</v>
      </c>
      <c r="L20" s="51">
        <f t="shared" ca="1" si="15"/>
        <v>-100</v>
      </c>
      <c r="M20" s="1" t="str">
        <f t="shared" ca="1" si="9"/>
        <v/>
      </c>
      <c r="N20" s="52"/>
      <c r="T20" s="1" t="str">
        <f t="shared" si="12"/>
        <v>1°TRANCE</v>
      </c>
      <c r="U20" s="1">
        <f t="shared" si="16"/>
        <v>7</v>
      </c>
      <c r="V20" s="1">
        <f t="shared" si="17"/>
        <v>1</v>
      </c>
      <c r="W20" s="1">
        <f t="shared" ca="1" si="10"/>
        <v>0</v>
      </c>
      <c r="X20" s="1">
        <f t="shared" ca="1" si="10"/>
        <v>0</v>
      </c>
      <c r="Y20" s="1">
        <f t="shared" ca="1" si="10"/>
        <v>2</v>
      </c>
      <c r="Z20" s="1" t="str">
        <f t="shared" ca="1" si="10"/>
        <v>loss</v>
      </c>
      <c r="AA20" s="1">
        <f t="shared" ca="1" si="10"/>
        <v>0</v>
      </c>
      <c r="AB20" s="1">
        <f t="shared" ca="1" si="13"/>
        <v>7</v>
      </c>
      <c r="AC20" s="1">
        <f t="shared" ca="1" si="14"/>
        <v>7</v>
      </c>
      <c r="AD20" s="1">
        <f t="shared" si="18"/>
        <v>20</v>
      </c>
      <c r="AH20" s="53">
        <f t="shared" si="5"/>
        <v>8</v>
      </c>
      <c r="AI20" s="1">
        <f t="shared" ca="1" si="6"/>
        <v>34</v>
      </c>
    </row>
    <row r="21" spans="2:35" ht="15.75">
      <c r="B21" s="4">
        <f t="shared" si="11"/>
        <v>9</v>
      </c>
      <c r="C21" s="4">
        <f t="shared" ca="1" si="0"/>
        <v>2</v>
      </c>
      <c r="D21" s="47">
        <f t="shared" ca="1" si="1"/>
        <v>0</v>
      </c>
      <c r="E21" s="48">
        <f t="shared" ca="1" si="2"/>
        <v>0</v>
      </c>
      <c r="F21" s="49">
        <f t="shared" ca="1" si="3"/>
        <v>2</v>
      </c>
      <c r="G21" s="50">
        <f t="shared" ca="1" si="7"/>
        <v>2</v>
      </c>
      <c r="H21" s="47" t="str">
        <f t="shared" ca="1" si="4"/>
        <v>win</v>
      </c>
      <c r="I21" s="47">
        <f t="shared" ca="1" si="4"/>
        <v>11.25</v>
      </c>
      <c r="K21" s="51">
        <f t="shared" ca="1" si="8"/>
        <v>50</v>
      </c>
      <c r="L21" s="51">
        <f t="shared" ca="1" si="15"/>
        <v>-50</v>
      </c>
      <c r="M21" s="1" t="str">
        <f t="shared" ca="1" si="9"/>
        <v/>
      </c>
      <c r="N21" s="52"/>
      <c r="T21" s="1" t="str">
        <f t="shared" si="12"/>
        <v>1°TRANCE</v>
      </c>
      <c r="U21" s="1">
        <f t="shared" si="16"/>
        <v>8</v>
      </c>
      <c r="V21" s="1">
        <f t="shared" si="17"/>
        <v>1</v>
      </c>
      <c r="W21" s="1">
        <f t="shared" ca="1" si="10"/>
        <v>0</v>
      </c>
      <c r="X21" s="1">
        <f t="shared" ca="1" si="10"/>
        <v>0</v>
      </c>
      <c r="Y21" s="1">
        <f t="shared" ca="1" si="10"/>
        <v>0</v>
      </c>
      <c r="Z21" s="1">
        <f t="shared" ca="1" si="10"/>
        <v>0</v>
      </c>
      <c r="AA21" s="1">
        <f t="shared" ca="1" si="10"/>
        <v>0</v>
      </c>
      <c r="AB21" s="1">
        <f t="shared" ca="1" si="13"/>
        <v>7</v>
      </c>
      <c r="AC21" s="1" t="str">
        <f t="shared" ca="1" si="14"/>
        <v/>
      </c>
      <c r="AD21" s="1">
        <f t="shared" si="18"/>
        <v>21</v>
      </c>
      <c r="AH21" s="53">
        <f t="shared" si="5"/>
        <v>9</v>
      </c>
      <c r="AI21" s="1">
        <f t="shared" ca="1" si="6"/>
        <v>35</v>
      </c>
    </row>
    <row r="22" spans="2:35" ht="15.75">
      <c r="B22" s="4">
        <f t="shared" si="11"/>
        <v>10</v>
      </c>
      <c r="C22" s="4">
        <f t="shared" ca="1" si="0"/>
        <v>2</v>
      </c>
      <c r="D22" s="47">
        <f t="shared" ca="1" si="1"/>
        <v>0</v>
      </c>
      <c r="E22" s="48">
        <f t="shared" ca="1" si="2"/>
        <v>0</v>
      </c>
      <c r="F22" s="49">
        <f t="shared" ca="1" si="3"/>
        <v>2</v>
      </c>
      <c r="G22" s="50">
        <f t="shared" ca="1" si="7"/>
        <v>2</v>
      </c>
      <c r="H22" s="47" t="str">
        <f t="shared" ca="1" si="4"/>
        <v>loss</v>
      </c>
      <c r="I22" s="47">
        <f t="shared" ca="1" si="4"/>
        <v>11.25</v>
      </c>
      <c r="K22" s="51">
        <f t="shared" ca="1" si="8"/>
        <v>-50</v>
      </c>
      <c r="L22" s="51">
        <f t="shared" ca="1" si="15"/>
        <v>-100</v>
      </c>
      <c r="M22" s="1" t="str">
        <f t="shared" ca="1" si="9"/>
        <v/>
      </c>
      <c r="N22" s="52"/>
      <c r="T22" s="1" t="str">
        <f t="shared" si="12"/>
        <v>1°TRANCE</v>
      </c>
      <c r="U22" s="1">
        <f t="shared" si="16"/>
        <v>9</v>
      </c>
      <c r="V22" s="1">
        <f t="shared" si="17"/>
        <v>1</v>
      </c>
      <c r="W22" s="1">
        <f t="shared" ca="1" si="10"/>
        <v>0</v>
      </c>
      <c r="X22" s="1">
        <f t="shared" ca="1" si="10"/>
        <v>0</v>
      </c>
      <c r="Y22" s="1">
        <f t="shared" ca="1" si="10"/>
        <v>0</v>
      </c>
      <c r="Z22" s="1">
        <f t="shared" ca="1" si="10"/>
        <v>0</v>
      </c>
      <c r="AA22" s="1">
        <f t="shared" ca="1" si="10"/>
        <v>0</v>
      </c>
      <c r="AB22" s="1">
        <f t="shared" ca="1" si="13"/>
        <v>7</v>
      </c>
      <c r="AC22" s="1" t="str">
        <f t="shared" ca="1" si="14"/>
        <v/>
      </c>
      <c r="AD22" s="1">
        <f t="shared" si="18"/>
        <v>22</v>
      </c>
      <c r="AH22" s="53">
        <f t="shared" si="5"/>
        <v>10</v>
      </c>
      <c r="AI22" s="1">
        <f t="shared" ca="1" si="6"/>
        <v>36</v>
      </c>
    </row>
    <row r="23" spans="2:35" ht="15.75">
      <c r="B23" s="4">
        <f t="shared" si="11"/>
        <v>11</v>
      </c>
      <c r="C23" s="4">
        <f t="shared" ca="1" si="0"/>
        <v>2</v>
      </c>
      <c r="D23" s="47">
        <f t="shared" ca="1" si="1"/>
        <v>0</v>
      </c>
      <c r="E23" s="48">
        <f t="shared" ca="1" si="2"/>
        <v>0</v>
      </c>
      <c r="F23" s="49">
        <f t="shared" ca="1" si="3"/>
        <v>2</v>
      </c>
      <c r="G23" s="50">
        <f t="shared" ca="1" si="7"/>
        <v>2</v>
      </c>
      <c r="H23" s="47" t="str">
        <f t="shared" ca="1" si="4"/>
        <v>loss</v>
      </c>
      <c r="I23" s="47">
        <f t="shared" ca="1" si="4"/>
        <v>11.25</v>
      </c>
      <c r="K23" s="51">
        <f t="shared" ca="1" si="8"/>
        <v>-50</v>
      </c>
      <c r="L23" s="51">
        <f t="shared" ca="1" si="15"/>
        <v>-150</v>
      </c>
      <c r="M23" s="1" t="str">
        <f t="shared" ca="1" si="9"/>
        <v/>
      </c>
      <c r="N23" s="52"/>
      <c r="T23" s="1" t="str">
        <f t="shared" si="12"/>
        <v>1°TRANCE</v>
      </c>
      <c r="U23" s="1">
        <f t="shared" si="16"/>
        <v>10</v>
      </c>
      <c r="V23" s="1">
        <f t="shared" si="17"/>
        <v>1</v>
      </c>
      <c r="W23" s="1">
        <f t="shared" ca="1" si="10"/>
        <v>0</v>
      </c>
      <c r="X23" s="1">
        <f t="shared" ca="1" si="10"/>
        <v>0</v>
      </c>
      <c r="Y23" s="1">
        <f t="shared" ca="1" si="10"/>
        <v>0</v>
      </c>
      <c r="Z23" s="1">
        <f t="shared" ca="1" si="10"/>
        <v>0</v>
      </c>
      <c r="AA23" s="1">
        <f t="shared" ca="1" si="10"/>
        <v>0</v>
      </c>
      <c r="AB23" s="1">
        <f t="shared" ca="1" si="13"/>
        <v>7</v>
      </c>
      <c r="AC23" s="1" t="str">
        <f t="shared" ca="1" si="14"/>
        <v/>
      </c>
      <c r="AD23" s="1">
        <f t="shared" si="18"/>
        <v>23</v>
      </c>
      <c r="AH23" s="53">
        <f t="shared" si="5"/>
        <v>11</v>
      </c>
      <c r="AI23" s="1">
        <f t="shared" ca="1" si="6"/>
        <v>37</v>
      </c>
    </row>
    <row r="24" spans="2:35" ht="15.75">
      <c r="B24" s="4">
        <f t="shared" si="11"/>
        <v>12</v>
      </c>
      <c r="C24" s="4">
        <f t="shared" ca="1" si="0"/>
        <v>2</v>
      </c>
      <c r="D24" s="47">
        <f t="shared" ca="1" si="1"/>
        <v>0</v>
      </c>
      <c r="E24" s="48">
        <f t="shared" ca="1" si="2"/>
        <v>0</v>
      </c>
      <c r="F24" s="49">
        <f t="shared" ca="1" si="3"/>
        <v>2</v>
      </c>
      <c r="G24" s="50">
        <f t="shared" ca="1" si="7"/>
        <v>2</v>
      </c>
      <c r="H24" s="47" t="str">
        <f t="shared" ca="1" si="4"/>
        <v>loss</v>
      </c>
      <c r="I24" s="47">
        <f t="shared" ca="1" si="4"/>
        <v>11.25</v>
      </c>
      <c r="K24" s="51">
        <f t="shared" ca="1" si="8"/>
        <v>-50</v>
      </c>
      <c r="L24" s="51">
        <f t="shared" ca="1" si="15"/>
        <v>-200</v>
      </c>
      <c r="M24" s="1" t="str">
        <f t="shared" ca="1" si="9"/>
        <v/>
      </c>
      <c r="N24" s="52"/>
      <c r="T24" s="1" t="str">
        <f t="shared" si="12"/>
        <v>1°TRANCE</v>
      </c>
      <c r="U24" s="1">
        <f t="shared" si="16"/>
        <v>11</v>
      </c>
      <c r="V24" s="1">
        <f t="shared" si="17"/>
        <v>1</v>
      </c>
      <c r="W24" s="1">
        <f t="shared" ca="1" si="10"/>
        <v>0</v>
      </c>
      <c r="X24" s="1">
        <f t="shared" ca="1" si="10"/>
        <v>0</v>
      </c>
      <c r="Y24" s="1">
        <f t="shared" ca="1" si="10"/>
        <v>0</v>
      </c>
      <c r="Z24" s="1">
        <f t="shared" ca="1" si="10"/>
        <v>0</v>
      </c>
      <c r="AA24" s="1">
        <f t="shared" ca="1" si="10"/>
        <v>0</v>
      </c>
      <c r="AB24" s="1">
        <f t="shared" ca="1" si="13"/>
        <v>7</v>
      </c>
      <c r="AC24" s="1" t="str">
        <f t="shared" ca="1" si="14"/>
        <v/>
      </c>
      <c r="AD24" s="1">
        <f t="shared" si="18"/>
        <v>24</v>
      </c>
      <c r="AH24" s="53">
        <f t="shared" si="5"/>
        <v>12</v>
      </c>
      <c r="AI24" s="1">
        <f t="shared" ca="1" si="6"/>
        <v>38</v>
      </c>
    </row>
    <row r="25" spans="2:35" ht="15.75">
      <c r="B25" s="4">
        <f t="shared" si="11"/>
        <v>13</v>
      </c>
      <c r="C25" s="4">
        <f t="shared" ca="1" si="0"/>
        <v>2</v>
      </c>
      <c r="D25" s="47">
        <f t="shared" ca="1" si="1"/>
        <v>0</v>
      </c>
      <c r="E25" s="48">
        <f t="shared" ca="1" si="2"/>
        <v>0</v>
      </c>
      <c r="F25" s="49">
        <f t="shared" ca="1" si="3"/>
        <v>2</v>
      </c>
      <c r="G25" s="50">
        <f t="shared" ca="1" si="7"/>
        <v>2</v>
      </c>
      <c r="H25" s="47" t="str">
        <f t="shared" ca="1" si="4"/>
        <v>loss</v>
      </c>
      <c r="I25" s="47">
        <f t="shared" ca="1" si="4"/>
        <v>11.25</v>
      </c>
      <c r="K25" s="51">
        <f t="shared" ca="1" si="8"/>
        <v>-50</v>
      </c>
      <c r="L25" s="51">
        <f t="shared" ca="1" si="15"/>
        <v>-250</v>
      </c>
      <c r="M25" s="1" t="str">
        <f t="shared" ca="1" si="9"/>
        <v/>
      </c>
      <c r="N25" s="52"/>
      <c r="T25" s="1" t="str">
        <f t="shared" si="12"/>
        <v>1°TRANCE</v>
      </c>
      <c r="U25" s="1">
        <f t="shared" si="16"/>
        <v>12</v>
      </c>
      <c r="V25" s="1">
        <f t="shared" si="17"/>
        <v>1</v>
      </c>
      <c r="W25" s="1">
        <f t="shared" ca="1" si="10"/>
        <v>0</v>
      </c>
      <c r="X25" s="1">
        <f t="shared" ca="1" si="10"/>
        <v>0</v>
      </c>
      <c r="Y25" s="1">
        <f t="shared" ca="1" si="10"/>
        <v>0</v>
      </c>
      <c r="Z25" s="1">
        <f t="shared" ca="1" si="10"/>
        <v>0</v>
      </c>
      <c r="AA25" s="1">
        <f t="shared" ca="1" si="10"/>
        <v>0</v>
      </c>
      <c r="AB25" s="1">
        <f t="shared" ca="1" si="13"/>
        <v>7</v>
      </c>
      <c r="AC25" s="1" t="str">
        <f t="shared" ca="1" si="14"/>
        <v/>
      </c>
      <c r="AD25" s="1">
        <f t="shared" si="18"/>
        <v>25</v>
      </c>
      <c r="AH25" s="53">
        <f t="shared" si="5"/>
        <v>13</v>
      </c>
      <c r="AI25" s="1">
        <f t="shared" ca="1" si="6"/>
        <v>39</v>
      </c>
    </row>
    <row r="26" spans="2:35" ht="15.75">
      <c r="B26" s="4">
        <f t="shared" si="11"/>
        <v>14</v>
      </c>
      <c r="C26" s="4">
        <f t="shared" ca="1" si="0"/>
        <v>2</v>
      </c>
      <c r="D26" s="47">
        <f t="shared" ca="1" si="1"/>
        <v>0</v>
      </c>
      <c r="E26" s="48">
        <f t="shared" ca="1" si="2"/>
        <v>0</v>
      </c>
      <c r="F26" s="49">
        <f t="shared" ca="1" si="3"/>
        <v>2</v>
      </c>
      <c r="G26" s="50">
        <f t="shared" ca="1" si="7"/>
        <v>2</v>
      </c>
      <c r="H26" s="47" t="str">
        <f t="shared" ca="1" si="4"/>
        <v>loss</v>
      </c>
      <c r="I26" s="47">
        <f t="shared" ca="1" si="4"/>
        <v>11.25</v>
      </c>
      <c r="K26" s="51">
        <f t="shared" ca="1" si="8"/>
        <v>-50</v>
      </c>
      <c r="L26" s="51">
        <f t="shared" ca="1" si="15"/>
        <v>-300</v>
      </c>
      <c r="M26" s="1">
        <f t="shared" ca="1" si="9"/>
        <v>-300</v>
      </c>
      <c r="N26" s="52"/>
      <c r="T26" s="1" t="str">
        <f t="shared" si="12"/>
        <v>1°TRANCE</v>
      </c>
      <c r="U26" s="1">
        <f t="shared" si="16"/>
        <v>13</v>
      </c>
      <c r="V26" s="1">
        <f t="shared" si="17"/>
        <v>1</v>
      </c>
      <c r="W26" s="1">
        <f t="shared" ca="1" si="10"/>
        <v>0</v>
      </c>
      <c r="X26" s="1">
        <f t="shared" ca="1" si="10"/>
        <v>0</v>
      </c>
      <c r="Y26" s="1">
        <f t="shared" ca="1" si="10"/>
        <v>0</v>
      </c>
      <c r="Z26" s="1">
        <f t="shared" ca="1" si="10"/>
        <v>0</v>
      </c>
      <c r="AA26" s="1">
        <f t="shared" ca="1" si="10"/>
        <v>0</v>
      </c>
      <c r="AB26" s="1">
        <f t="shared" ca="1" si="13"/>
        <v>7</v>
      </c>
      <c r="AC26" s="1" t="str">
        <f t="shared" ca="1" si="14"/>
        <v/>
      </c>
      <c r="AD26" s="1">
        <f t="shared" si="18"/>
        <v>26</v>
      </c>
      <c r="AH26" s="53">
        <f t="shared" si="5"/>
        <v>14</v>
      </c>
      <c r="AI26" s="1">
        <f t="shared" ca="1" si="6"/>
        <v>40</v>
      </c>
    </row>
    <row r="27" spans="2:35" ht="15.75">
      <c r="B27" s="4">
        <f t="shared" si="11"/>
        <v>15</v>
      </c>
      <c r="C27" s="4">
        <f t="shared" ca="1" si="0"/>
        <v>3</v>
      </c>
      <c r="D27" s="47">
        <f t="shared" ca="1" si="1"/>
        <v>0</v>
      </c>
      <c r="E27" s="48">
        <f t="shared" ca="1" si="2"/>
        <v>0</v>
      </c>
      <c r="F27" s="49">
        <f t="shared" ca="1" si="3"/>
        <v>2</v>
      </c>
      <c r="G27" s="50">
        <f t="shared" ca="1" si="7"/>
        <v>2</v>
      </c>
      <c r="H27" s="47" t="str">
        <f t="shared" ca="1" si="4"/>
        <v>win</v>
      </c>
      <c r="I27" s="47">
        <f t="shared" ca="1" si="4"/>
        <v>9.89</v>
      </c>
      <c r="K27" s="51">
        <f t="shared" ca="1" si="8"/>
        <v>50</v>
      </c>
      <c r="L27" s="51">
        <f t="shared" ca="1" si="15"/>
        <v>-250</v>
      </c>
      <c r="M27" s="1" t="str">
        <f t="shared" ca="1" si="9"/>
        <v/>
      </c>
      <c r="N27" s="52"/>
      <c r="T27" s="1" t="str">
        <f t="shared" si="12"/>
        <v>1°TRANCE</v>
      </c>
      <c r="U27" s="1">
        <f t="shared" si="16"/>
        <v>14</v>
      </c>
      <c r="V27" s="1">
        <f t="shared" si="17"/>
        <v>1</v>
      </c>
      <c r="W27" s="1">
        <f t="shared" ca="1" si="10"/>
        <v>0</v>
      </c>
      <c r="X27" s="1">
        <f t="shared" ca="1" si="10"/>
        <v>0</v>
      </c>
      <c r="Y27" s="1">
        <f t="shared" ca="1" si="10"/>
        <v>0</v>
      </c>
      <c r="Z27" s="1">
        <f t="shared" ca="1" si="10"/>
        <v>0</v>
      </c>
      <c r="AA27" s="1">
        <f t="shared" ca="1" si="10"/>
        <v>0</v>
      </c>
      <c r="AB27" s="1">
        <f t="shared" ca="1" si="13"/>
        <v>7</v>
      </c>
      <c r="AC27" s="1" t="str">
        <f t="shared" ca="1" si="14"/>
        <v/>
      </c>
      <c r="AD27" s="1">
        <f t="shared" si="18"/>
        <v>27</v>
      </c>
      <c r="AH27" s="53">
        <f t="shared" si="5"/>
        <v>15</v>
      </c>
      <c r="AI27" s="1">
        <f t="shared" ca="1" si="6"/>
        <v>54</v>
      </c>
    </row>
    <row r="28" spans="2:35" ht="15.75">
      <c r="B28" s="4">
        <f t="shared" si="11"/>
        <v>16</v>
      </c>
      <c r="C28" s="4">
        <f t="shared" ca="1" si="0"/>
        <v>3</v>
      </c>
      <c r="D28" s="47">
        <f t="shared" ca="1" si="1"/>
        <v>0</v>
      </c>
      <c r="E28" s="48">
        <f t="shared" ca="1" si="2"/>
        <v>0</v>
      </c>
      <c r="F28" s="49">
        <f t="shared" ca="1" si="3"/>
        <v>2</v>
      </c>
      <c r="G28" s="50">
        <f t="shared" ca="1" si="7"/>
        <v>2</v>
      </c>
      <c r="H28" s="47" t="str">
        <f t="shared" ca="1" si="4"/>
        <v>win</v>
      </c>
      <c r="I28" s="47">
        <f t="shared" ca="1" si="4"/>
        <v>9.89</v>
      </c>
      <c r="K28" s="51">
        <f t="shared" ca="1" si="8"/>
        <v>50</v>
      </c>
      <c r="L28" s="51">
        <f t="shared" ca="1" si="15"/>
        <v>-200</v>
      </c>
      <c r="M28" s="1" t="str">
        <f t="shared" ca="1" si="9"/>
        <v/>
      </c>
      <c r="N28" s="52"/>
      <c r="T28" s="1" t="str">
        <f t="shared" si="12"/>
        <v>1°TRANCE</v>
      </c>
      <c r="U28" s="1">
        <f t="shared" si="16"/>
        <v>15</v>
      </c>
      <c r="V28" s="1">
        <f t="shared" si="17"/>
        <v>1</v>
      </c>
      <c r="W28" s="1">
        <f t="shared" ca="1" si="10"/>
        <v>0</v>
      </c>
      <c r="X28" s="1">
        <f t="shared" ca="1" si="10"/>
        <v>0</v>
      </c>
      <c r="Y28" s="1">
        <f t="shared" ca="1" si="10"/>
        <v>0</v>
      </c>
      <c r="Z28" s="1">
        <f t="shared" ca="1" si="10"/>
        <v>0</v>
      </c>
      <c r="AA28" s="1">
        <f t="shared" ca="1" si="10"/>
        <v>0</v>
      </c>
      <c r="AB28" s="1">
        <f t="shared" ca="1" si="13"/>
        <v>7</v>
      </c>
      <c r="AC28" s="1" t="str">
        <f t="shared" ca="1" si="14"/>
        <v/>
      </c>
      <c r="AD28" s="1">
        <f t="shared" si="18"/>
        <v>28</v>
      </c>
      <c r="AH28" s="53">
        <f t="shared" si="5"/>
        <v>16</v>
      </c>
      <c r="AI28" s="1">
        <f t="shared" ca="1" si="6"/>
        <v>55</v>
      </c>
    </row>
    <row r="29" spans="2:35" ht="15.75">
      <c r="B29" s="4">
        <f t="shared" si="11"/>
        <v>17</v>
      </c>
      <c r="C29" s="4">
        <f t="shared" ca="1" si="0"/>
        <v>3</v>
      </c>
      <c r="D29" s="47">
        <f t="shared" ca="1" si="1"/>
        <v>0</v>
      </c>
      <c r="E29" s="48">
        <f t="shared" ca="1" si="2"/>
        <v>0</v>
      </c>
      <c r="F29" s="49">
        <f t="shared" ca="1" si="3"/>
        <v>2</v>
      </c>
      <c r="G29" s="50">
        <f t="shared" ca="1" si="7"/>
        <v>2</v>
      </c>
      <c r="H29" s="47" t="str">
        <f t="shared" ca="1" si="4"/>
        <v>loss</v>
      </c>
      <c r="I29" s="47">
        <f t="shared" ca="1" si="4"/>
        <v>9.89</v>
      </c>
      <c r="K29" s="51">
        <f t="shared" ca="1" si="8"/>
        <v>-50</v>
      </c>
      <c r="L29" s="51">
        <f t="shared" ca="1" si="15"/>
        <v>-250</v>
      </c>
      <c r="M29" s="1" t="str">
        <f t="shared" ca="1" si="9"/>
        <v/>
      </c>
      <c r="N29" s="52"/>
      <c r="T29" s="1" t="str">
        <f t="shared" si="12"/>
        <v>1°TRANCE</v>
      </c>
      <c r="U29" s="1">
        <f t="shared" si="16"/>
        <v>16</v>
      </c>
      <c r="V29" s="1">
        <f t="shared" si="17"/>
        <v>1</v>
      </c>
      <c r="W29" s="1">
        <f t="shared" ca="1" si="10"/>
        <v>0</v>
      </c>
      <c r="X29" s="1">
        <f t="shared" ca="1" si="10"/>
        <v>0</v>
      </c>
      <c r="Y29" s="1">
        <f t="shared" ca="1" si="10"/>
        <v>0</v>
      </c>
      <c r="Z29" s="1">
        <f t="shared" ca="1" si="10"/>
        <v>0</v>
      </c>
      <c r="AA29" s="1">
        <f t="shared" ca="1" si="10"/>
        <v>0</v>
      </c>
      <c r="AB29" s="1">
        <f t="shared" ca="1" si="13"/>
        <v>7</v>
      </c>
      <c r="AC29" s="1" t="str">
        <f t="shared" ca="1" si="14"/>
        <v/>
      </c>
      <c r="AD29" s="1">
        <f t="shared" si="18"/>
        <v>29</v>
      </c>
      <c r="AH29" s="53">
        <f t="shared" si="5"/>
        <v>17</v>
      </c>
      <c r="AI29" s="1">
        <f t="shared" ca="1" si="6"/>
        <v>56</v>
      </c>
    </row>
    <row r="30" spans="2:35" ht="15.75">
      <c r="B30" s="4">
        <f t="shared" si="11"/>
        <v>18</v>
      </c>
      <c r="C30" s="4">
        <f t="shared" ca="1" si="0"/>
        <v>3</v>
      </c>
      <c r="D30" s="47">
        <f t="shared" ca="1" si="1"/>
        <v>0</v>
      </c>
      <c r="E30" s="48">
        <f t="shared" ca="1" si="2"/>
        <v>0</v>
      </c>
      <c r="F30" s="49">
        <f t="shared" ca="1" si="3"/>
        <v>2</v>
      </c>
      <c r="G30" s="50">
        <f t="shared" ca="1" si="7"/>
        <v>2</v>
      </c>
      <c r="H30" s="47" t="str">
        <f t="shared" ca="1" si="4"/>
        <v>loss</v>
      </c>
      <c r="I30" s="47">
        <f t="shared" ca="1" si="4"/>
        <v>9.89</v>
      </c>
      <c r="K30" s="51">
        <f t="shared" ca="1" si="8"/>
        <v>-50</v>
      </c>
      <c r="L30" s="51">
        <f t="shared" ca="1" si="15"/>
        <v>-300</v>
      </c>
      <c r="M30" s="1" t="str">
        <f t="shared" ca="1" si="9"/>
        <v/>
      </c>
      <c r="N30" s="52"/>
      <c r="T30" s="1" t="str">
        <f t="shared" si="12"/>
        <v>1°TRANCE</v>
      </c>
      <c r="U30" s="1">
        <f t="shared" si="16"/>
        <v>17</v>
      </c>
      <c r="V30" s="1">
        <f t="shared" si="17"/>
        <v>1</v>
      </c>
      <c r="W30" s="1">
        <f t="shared" ca="1" si="10"/>
        <v>0</v>
      </c>
      <c r="X30" s="1">
        <f t="shared" ca="1" si="10"/>
        <v>0</v>
      </c>
      <c r="Y30" s="1">
        <f t="shared" ca="1" si="10"/>
        <v>0</v>
      </c>
      <c r="Z30" s="1">
        <f t="shared" ca="1" si="10"/>
        <v>0</v>
      </c>
      <c r="AA30" s="1">
        <f t="shared" ca="1" si="10"/>
        <v>0</v>
      </c>
      <c r="AB30" s="1">
        <f t="shared" ca="1" si="13"/>
        <v>7</v>
      </c>
      <c r="AC30" s="1" t="str">
        <f t="shared" ca="1" si="14"/>
        <v/>
      </c>
      <c r="AD30" s="1">
        <f t="shared" si="18"/>
        <v>30</v>
      </c>
      <c r="AH30" s="53">
        <f t="shared" si="5"/>
        <v>18</v>
      </c>
      <c r="AI30" s="1">
        <f t="shared" ca="1" si="6"/>
        <v>57</v>
      </c>
    </row>
    <row r="31" spans="2:35" ht="15.75">
      <c r="B31" s="4">
        <f t="shared" si="11"/>
        <v>19</v>
      </c>
      <c r="C31" s="4">
        <f t="shared" ca="1" si="0"/>
        <v>3</v>
      </c>
      <c r="D31" s="47">
        <f t="shared" ca="1" si="1"/>
        <v>0</v>
      </c>
      <c r="E31" s="48">
        <f t="shared" ca="1" si="2"/>
        <v>0</v>
      </c>
      <c r="F31" s="49">
        <f t="shared" ca="1" si="3"/>
        <v>2</v>
      </c>
      <c r="G31" s="50">
        <f t="shared" ca="1" si="7"/>
        <v>2</v>
      </c>
      <c r="H31" s="47" t="str">
        <f t="shared" ca="1" si="4"/>
        <v>loss</v>
      </c>
      <c r="I31" s="47">
        <f t="shared" ca="1" si="4"/>
        <v>9.89</v>
      </c>
      <c r="K31" s="51">
        <f t="shared" ca="1" si="8"/>
        <v>-50</v>
      </c>
      <c r="L31" s="51">
        <f t="shared" ca="1" si="15"/>
        <v>-350</v>
      </c>
      <c r="M31" s="1" t="str">
        <f t="shared" ca="1" si="9"/>
        <v/>
      </c>
      <c r="N31" s="52"/>
      <c r="T31" s="1" t="str">
        <f t="shared" si="12"/>
        <v>1°TRANCE</v>
      </c>
      <c r="U31" s="1">
        <f t="shared" si="16"/>
        <v>18</v>
      </c>
      <c r="V31" s="1">
        <f t="shared" si="17"/>
        <v>1</v>
      </c>
      <c r="W31" s="1">
        <f t="shared" ca="1" si="10"/>
        <v>0</v>
      </c>
      <c r="X31" s="1">
        <f t="shared" ca="1" si="10"/>
        <v>0</v>
      </c>
      <c r="Y31" s="1">
        <f t="shared" ca="1" si="10"/>
        <v>0</v>
      </c>
      <c r="Z31" s="1">
        <f t="shared" ca="1" si="10"/>
        <v>0</v>
      </c>
      <c r="AA31" s="1">
        <f t="shared" ca="1" si="10"/>
        <v>0</v>
      </c>
      <c r="AB31" s="1">
        <f t="shared" ca="1" si="13"/>
        <v>7</v>
      </c>
      <c r="AC31" s="1" t="str">
        <f t="shared" ca="1" si="14"/>
        <v/>
      </c>
      <c r="AD31" s="1">
        <f t="shared" si="18"/>
        <v>31</v>
      </c>
      <c r="AH31" s="53">
        <f t="shared" si="5"/>
        <v>19</v>
      </c>
      <c r="AI31" s="1">
        <f t="shared" ca="1" si="6"/>
        <v>58</v>
      </c>
    </row>
    <row r="32" spans="2:35" ht="15.75">
      <c r="B32" s="4">
        <f t="shared" si="11"/>
        <v>20</v>
      </c>
      <c r="C32" s="4">
        <f t="shared" ca="1" si="0"/>
        <v>3</v>
      </c>
      <c r="D32" s="47">
        <f t="shared" ca="1" si="1"/>
        <v>0</v>
      </c>
      <c r="E32" s="48">
        <f t="shared" ca="1" si="2"/>
        <v>0</v>
      </c>
      <c r="F32" s="49">
        <f t="shared" ca="1" si="3"/>
        <v>2</v>
      </c>
      <c r="G32" s="50">
        <f t="shared" ca="1" si="7"/>
        <v>2</v>
      </c>
      <c r="H32" s="47" t="str">
        <f t="shared" ca="1" si="4"/>
        <v>loss</v>
      </c>
      <c r="I32" s="47">
        <f t="shared" ca="1" si="4"/>
        <v>9.89</v>
      </c>
      <c r="K32" s="51">
        <f t="shared" ca="1" si="8"/>
        <v>-50</v>
      </c>
      <c r="L32" s="51">
        <f t="shared" ca="1" si="15"/>
        <v>-400</v>
      </c>
      <c r="M32" s="1" t="str">
        <f t="shared" ca="1" si="9"/>
        <v/>
      </c>
      <c r="N32" s="52"/>
      <c r="T32" s="1" t="str">
        <f t="shared" si="12"/>
        <v>1°TRANCE</v>
      </c>
      <c r="U32" s="1">
        <f t="shared" si="16"/>
        <v>19</v>
      </c>
      <c r="V32" s="1">
        <f t="shared" si="17"/>
        <v>1</v>
      </c>
      <c r="W32" s="1">
        <f t="shared" ca="1" si="10"/>
        <v>0</v>
      </c>
      <c r="X32" s="1">
        <f t="shared" ca="1" si="10"/>
        <v>0</v>
      </c>
      <c r="Y32" s="1">
        <f t="shared" ca="1" si="10"/>
        <v>0</v>
      </c>
      <c r="Z32" s="1">
        <f t="shared" ca="1" si="10"/>
        <v>0</v>
      </c>
      <c r="AA32" s="1">
        <f t="shared" ca="1" si="10"/>
        <v>0</v>
      </c>
      <c r="AB32" s="1">
        <f t="shared" ca="1" si="13"/>
        <v>7</v>
      </c>
      <c r="AC32" s="1" t="str">
        <f t="shared" ca="1" si="14"/>
        <v/>
      </c>
      <c r="AD32" s="1">
        <f t="shared" si="18"/>
        <v>32</v>
      </c>
      <c r="AH32" s="53">
        <f t="shared" si="5"/>
        <v>20</v>
      </c>
      <c r="AI32" s="1">
        <f t="shared" ca="1" si="6"/>
        <v>59</v>
      </c>
    </row>
    <row r="33" spans="2:35" ht="15.75">
      <c r="B33" s="4">
        <f t="shared" si="11"/>
        <v>21</v>
      </c>
      <c r="C33" s="4">
        <f t="shared" ca="1" si="0"/>
        <v>3</v>
      </c>
      <c r="D33" s="47">
        <f t="shared" ca="1" si="1"/>
        <v>0</v>
      </c>
      <c r="E33" s="48">
        <f t="shared" ca="1" si="2"/>
        <v>0</v>
      </c>
      <c r="F33" s="49">
        <f t="shared" ca="1" si="3"/>
        <v>2</v>
      </c>
      <c r="G33" s="50">
        <f t="shared" ca="1" si="7"/>
        <v>2</v>
      </c>
      <c r="H33" s="47" t="str">
        <f t="shared" ca="1" si="4"/>
        <v>loss</v>
      </c>
      <c r="I33" s="47">
        <f t="shared" ca="1" si="4"/>
        <v>9.89</v>
      </c>
      <c r="K33" s="51">
        <f t="shared" ca="1" si="8"/>
        <v>-50</v>
      </c>
      <c r="L33" s="51">
        <f t="shared" ca="1" si="15"/>
        <v>-450</v>
      </c>
      <c r="M33" s="1">
        <f t="shared" ca="1" si="9"/>
        <v>-450</v>
      </c>
      <c r="N33" s="52"/>
      <c r="T33" s="1" t="str">
        <f t="shared" si="12"/>
        <v>1°TRANCE</v>
      </c>
      <c r="U33" s="1">
        <f t="shared" si="16"/>
        <v>20</v>
      </c>
      <c r="V33" s="1">
        <f t="shared" si="17"/>
        <v>1</v>
      </c>
      <c r="W33" s="1">
        <f t="shared" ca="1" si="10"/>
        <v>0</v>
      </c>
      <c r="X33" s="1">
        <f t="shared" ca="1" si="10"/>
        <v>0</v>
      </c>
      <c r="Y33" s="1">
        <f t="shared" ca="1" si="10"/>
        <v>0</v>
      </c>
      <c r="Z33" s="1">
        <f t="shared" ca="1" si="10"/>
        <v>0</v>
      </c>
      <c r="AA33" s="1">
        <f t="shared" ca="1" si="10"/>
        <v>0</v>
      </c>
      <c r="AB33" s="1">
        <f t="shared" ca="1" si="13"/>
        <v>7</v>
      </c>
      <c r="AC33" s="1" t="str">
        <f t="shared" ca="1" si="14"/>
        <v/>
      </c>
      <c r="AD33" s="1">
        <f t="shared" si="18"/>
        <v>33</v>
      </c>
      <c r="AH33" s="53">
        <f t="shared" si="5"/>
        <v>21</v>
      </c>
      <c r="AI33" s="1">
        <f t="shared" ca="1" si="6"/>
        <v>60</v>
      </c>
    </row>
    <row r="34" spans="2:35" ht="15.75">
      <c r="B34" s="4">
        <f t="shared" si="11"/>
        <v>22</v>
      </c>
      <c r="C34" s="4">
        <f t="shared" ca="1" si="0"/>
        <v>4</v>
      </c>
      <c r="D34" s="47">
        <f t="shared" ca="1" si="1"/>
        <v>0</v>
      </c>
      <c r="E34" s="48">
        <f t="shared" ca="1" si="2"/>
        <v>0</v>
      </c>
      <c r="F34" s="49">
        <f t="shared" ca="1" si="3"/>
        <v>2</v>
      </c>
      <c r="G34" s="50">
        <f t="shared" ca="1" si="7"/>
        <v>2</v>
      </c>
      <c r="H34" s="47" t="str">
        <f t="shared" ca="1" si="4"/>
        <v>win</v>
      </c>
      <c r="I34" s="47">
        <f t="shared" ca="1" si="4"/>
        <v>8.68</v>
      </c>
      <c r="K34" s="51">
        <f t="shared" ca="1" si="8"/>
        <v>50</v>
      </c>
      <c r="L34" s="51">
        <f t="shared" ca="1" si="15"/>
        <v>-400</v>
      </c>
      <c r="M34" s="1" t="str">
        <f t="shared" ca="1" si="9"/>
        <v/>
      </c>
      <c r="N34" s="52"/>
      <c r="T34" s="1" t="str">
        <f t="shared" si="12"/>
        <v>2°TRANCE</v>
      </c>
      <c r="U34" s="1">
        <f t="shared" si="16"/>
        <v>1</v>
      </c>
      <c r="V34" s="1">
        <f t="shared" si="17"/>
        <v>2</v>
      </c>
      <c r="W34" s="1">
        <f t="shared" ref="W34:AA53" ca="1" si="19">INDIRECT(ADDRESS($W$5+$U34-1,W$4,,,$T34))</f>
        <v>0</v>
      </c>
      <c r="X34" s="1">
        <f t="shared" ca="1" si="19"/>
        <v>0</v>
      </c>
      <c r="Y34" s="1">
        <f t="shared" ca="1" si="19"/>
        <v>2</v>
      </c>
      <c r="Z34" s="1" t="str">
        <f t="shared" ca="1" si="19"/>
        <v>win</v>
      </c>
      <c r="AA34" s="1">
        <f t="shared" ca="1" si="19"/>
        <v>11.25</v>
      </c>
      <c r="AB34" s="1">
        <f t="shared" ca="1" si="13"/>
        <v>8</v>
      </c>
      <c r="AC34" s="1">
        <f t="shared" ca="1" si="14"/>
        <v>8</v>
      </c>
      <c r="AD34" s="1">
        <f t="shared" si="18"/>
        <v>34</v>
      </c>
      <c r="AH34" s="53">
        <f t="shared" si="5"/>
        <v>22</v>
      </c>
      <c r="AI34" s="1">
        <f t="shared" ca="1" si="6"/>
        <v>74</v>
      </c>
    </row>
    <row r="35" spans="2:35" ht="15.75">
      <c r="B35" s="4">
        <f t="shared" si="11"/>
        <v>23</v>
      </c>
      <c r="C35" s="4">
        <f t="shared" ca="1" si="0"/>
        <v>4</v>
      </c>
      <c r="D35" s="47">
        <f t="shared" ca="1" si="1"/>
        <v>0</v>
      </c>
      <c r="E35" s="48">
        <f t="shared" ca="1" si="2"/>
        <v>0</v>
      </c>
      <c r="F35" s="49">
        <f t="shared" ca="1" si="3"/>
        <v>2</v>
      </c>
      <c r="G35" s="50">
        <f t="shared" ca="1" si="7"/>
        <v>2</v>
      </c>
      <c r="H35" s="47" t="str">
        <f t="shared" ca="1" si="4"/>
        <v>win</v>
      </c>
      <c r="I35" s="47">
        <f t="shared" ca="1" si="4"/>
        <v>8.68</v>
      </c>
      <c r="K35" s="51">
        <f t="shared" ca="1" si="8"/>
        <v>50</v>
      </c>
      <c r="L35" s="51">
        <f t="shared" ca="1" si="15"/>
        <v>-350</v>
      </c>
      <c r="M35" s="1" t="str">
        <f t="shared" ca="1" si="9"/>
        <v/>
      </c>
      <c r="N35" s="52"/>
      <c r="T35" s="1" t="str">
        <f t="shared" si="12"/>
        <v>2°TRANCE</v>
      </c>
      <c r="U35" s="1">
        <f t="shared" si="16"/>
        <v>2</v>
      </c>
      <c r="V35" s="1">
        <f t="shared" si="17"/>
        <v>2</v>
      </c>
      <c r="W35" s="1">
        <f t="shared" ca="1" si="19"/>
        <v>0</v>
      </c>
      <c r="X35" s="1">
        <f t="shared" ca="1" si="19"/>
        <v>0</v>
      </c>
      <c r="Y35" s="1">
        <f t="shared" ca="1" si="19"/>
        <v>2</v>
      </c>
      <c r="Z35" s="1" t="str">
        <f t="shared" ca="1" si="19"/>
        <v>win</v>
      </c>
      <c r="AA35" s="1">
        <f t="shared" ca="1" si="19"/>
        <v>11.25</v>
      </c>
      <c r="AB35" s="1">
        <f t="shared" ca="1" si="13"/>
        <v>9</v>
      </c>
      <c r="AC35" s="1">
        <f t="shared" ca="1" si="14"/>
        <v>9</v>
      </c>
      <c r="AD35" s="1">
        <f t="shared" si="18"/>
        <v>35</v>
      </c>
      <c r="AH35" s="53">
        <f t="shared" si="5"/>
        <v>23</v>
      </c>
      <c r="AI35" s="1">
        <f t="shared" ca="1" si="6"/>
        <v>75</v>
      </c>
    </row>
    <row r="36" spans="2:35" ht="15.75">
      <c r="B36" s="4">
        <f t="shared" si="11"/>
        <v>24</v>
      </c>
      <c r="C36" s="4">
        <f t="shared" ca="1" si="0"/>
        <v>4</v>
      </c>
      <c r="D36" s="47">
        <f t="shared" ca="1" si="1"/>
        <v>0</v>
      </c>
      <c r="E36" s="48">
        <f t="shared" ca="1" si="2"/>
        <v>0</v>
      </c>
      <c r="F36" s="49">
        <f t="shared" ca="1" si="3"/>
        <v>2</v>
      </c>
      <c r="G36" s="50">
        <f t="shared" ca="1" si="7"/>
        <v>2</v>
      </c>
      <c r="H36" s="47" t="str">
        <f t="shared" ca="1" si="4"/>
        <v>win</v>
      </c>
      <c r="I36" s="47">
        <f t="shared" ca="1" si="4"/>
        <v>8.68</v>
      </c>
      <c r="K36" s="51">
        <f t="shared" ca="1" si="8"/>
        <v>50</v>
      </c>
      <c r="L36" s="51">
        <f t="shared" ca="1" si="15"/>
        <v>-300</v>
      </c>
      <c r="M36" s="1" t="str">
        <f t="shared" ca="1" si="9"/>
        <v/>
      </c>
      <c r="N36" s="52"/>
      <c r="T36" s="1" t="str">
        <f t="shared" si="12"/>
        <v>2°TRANCE</v>
      </c>
      <c r="U36" s="1">
        <f t="shared" si="16"/>
        <v>3</v>
      </c>
      <c r="V36" s="1">
        <f t="shared" si="17"/>
        <v>2</v>
      </c>
      <c r="W36" s="1">
        <f t="shared" ca="1" si="19"/>
        <v>0</v>
      </c>
      <c r="X36" s="1">
        <f t="shared" ca="1" si="19"/>
        <v>0</v>
      </c>
      <c r="Y36" s="1">
        <f t="shared" ca="1" si="19"/>
        <v>2</v>
      </c>
      <c r="Z36" s="1" t="str">
        <f t="shared" ca="1" si="19"/>
        <v>loss</v>
      </c>
      <c r="AA36" s="1">
        <f t="shared" ca="1" si="19"/>
        <v>11.25</v>
      </c>
      <c r="AB36" s="1">
        <f t="shared" ca="1" si="13"/>
        <v>10</v>
      </c>
      <c r="AC36" s="1">
        <f t="shared" ca="1" si="14"/>
        <v>10</v>
      </c>
      <c r="AD36" s="1">
        <f t="shared" si="18"/>
        <v>36</v>
      </c>
      <c r="AH36" s="53">
        <f t="shared" si="5"/>
        <v>24</v>
      </c>
      <c r="AI36" s="1">
        <f t="shared" ca="1" si="6"/>
        <v>76</v>
      </c>
    </row>
    <row r="37" spans="2:35" ht="15.75">
      <c r="B37" s="4">
        <f t="shared" si="11"/>
        <v>25</v>
      </c>
      <c r="C37" s="4">
        <f t="shared" ca="1" si="0"/>
        <v>4</v>
      </c>
      <c r="D37" s="47">
        <f t="shared" ca="1" si="1"/>
        <v>0</v>
      </c>
      <c r="E37" s="48">
        <f t="shared" ca="1" si="2"/>
        <v>0</v>
      </c>
      <c r="F37" s="49">
        <f t="shared" ca="1" si="3"/>
        <v>2</v>
      </c>
      <c r="G37" s="50">
        <f t="shared" ca="1" si="7"/>
        <v>2</v>
      </c>
      <c r="H37" s="47" t="str">
        <f t="shared" ca="1" si="4"/>
        <v>win</v>
      </c>
      <c r="I37" s="47">
        <f t="shared" ca="1" si="4"/>
        <v>8.68</v>
      </c>
      <c r="K37" s="51">
        <f t="shared" ca="1" si="8"/>
        <v>50</v>
      </c>
      <c r="L37" s="51">
        <f t="shared" ca="1" si="15"/>
        <v>-250</v>
      </c>
      <c r="M37" s="1" t="str">
        <f t="shared" ca="1" si="9"/>
        <v/>
      </c>
      <c r="N37" s="52"/>
      <c r="T37" s="1" t="str">
        <f t="shared" si="12"/>
        <v>2°TRANCE</v>
      </c>
      <c r="U37" s="1">
        <f t="shared" si="16"/>
        <v>4</v>
      </c>
      <c r="V37" s="1">
        <f t="shared" si="17"/>
        <v>2</v>
      </c>
      <c r="W37" s="1">
        <f t="shared" ca="1" si="19"/>
        <v>0</v>
      </c>
      <c r="X37" s="1">
        <f t="shared" ca="1" si="19"/>
        <v>0</v>
      </c>
      <c r="Y37" s="1">
        <f t="shared" ca="1" si="19"/>
        <v>2</v>
      </c>
      <c r="Z37" s="1" t="str">
        <f t="shared" ca="1" si="19"/>
        <v>loss</v>
      </c>
      <c r="AA37" s="1">
        <f t="shared" ca="1" si="19"/>
        <v>11.25</v>
      </c>
      <c r="AB37" s="1">
        <f t="shared" ca="1" si="13"/>
        <v>11</v>
      </c>
      <c r="AC37" s="1">
        <f t="shared" ca="1" si="14"/>
        <v>11</v>
      </c>
      <c r="AD37" s="1">
        <f t="shared" si="18"/>
        <v>37</v>
      </c>
      <c r="AH37" s="53">
        <f t="shared" si="5"/>
        <v>25</v>
      </c>
      <c r="AI37" s="1">
        <f t="shared" ca="1" si="6"/>
        <v>77</v>
      </c>
    </row>
    <row r="38" spans="2:35" ht="15.75">
      <c r="B38" s="4">
        <f t="shared" si="11"/>
        <v>26</v>
      </c>
      <c r="C38" s="4">
        <f t="shared" ca="1" si="0"/>
        <v>4</v>
      </c>
      <c r="D38" s="47">
        <f t="shared" ca="1" si="1"/>
        <v>0</v>
      </c>
      <c r="E38" s="48">
        <f t="shared" ca="1" si="2"/>
        <v>0</v>
      </c>
      <c r="F38" s="49">
        <f t="shared" ca="1" si="3"/>
        <v>2</v>
      </c>
      <c r="G38" s="50">
        <f t="shared" ca="1" si="7"/>
        <v>2</v>
      </c>
      <c r="H38" s="47" t="str">
        <f t="shared" ca="1" si="4"/>
        <v>loss</v>
      </c>
      <c r="I38" s="47">
        <f t="shared" ca="1" si="4"/>
        <v>8.68</v>
      </c>
      <c r="K38" s="51">
        <f t="shared" ca="1" si="8"/>
        <v>-50</v>
      </c>
      <c r="L38" s="51">
        <f t="shared" ca="1" si="15"/>
        <v>-300</v>
      </c>
      <c r="M38" s="1" t="str">
        <f t="shared" ca="1" si="9"/>
        <v/>
      </c>
      <c r="N38" s="52"/>
      <c r="T38" s="1" t="str">
        <f t="shared" si="12"/>
        <v>2°TRANCE</v>
      </c>
      <c r="U38" s="1">
        <f t="shared" si="16"/>
        <v>5</v>
      </c>
      <c r="V38" s="1">
        <f t="shared" si="17"/>
        <v>2</v>
      </c>
      <c r="W38" s="1">
        <f t="shared" ca="1" si="19"/>
        <v>0</v>
      </c>
      <c r="X38" s="1">
        <f t="shared" ca="1" si="19"/>
        <v>0</v>
      </c>
      <c r="Y38" s="1">
        <f t="shared" ca="1" si="19"/>
        <v>2</v>
      </c>
      <c r="Z38" s="1" t="str">
        <f t="shared" ca="1" si="19"/>
        <v>loss</v>
      </c>
      <c r="AA38" s="1">
        <f t="shared" ca="1" si="19"/>
        <v>11.25</v>
      </c>
      <c r="AB38" s="1">
        <f t="shared" ca="1" si="13"/>
        <v>12</v>
      </c>
      <c r="AC38" s="1">
        <f t="shared" ca="1" si="14"/>
        <v>12</v>
      </c>
      <c r="AD38" s="1">
        <f t="shared" si="18"/>
        <v>38</v>
      </c>
      <c r="AH38" s="53">
        <f t="shared" si="5"/>
        <v>26</v>
      </c>
      <c r="AI38" s="1">
        <f t="shared" ca="1" si="6"/>
        <v>78</v>
      </c>
    </row>
    <row r="39" spans="2:35" ht="15.75">
      <c r="B39" s="4">
        <f t="shared" si="11"/>
        <v>27</v>
      </c>
      <c r="C39" s="4">
        <f t="shared" ca="1" si="0"/>
        <v>4</v>
      </c>
      <c r="D39" s="47">
        <f t="shared" ca="1" si="1"/>
        <v>0</v>
      </c>
      <c r="E39" s="48">
        <f t="shared" ca="1" si="2"/>
        <v>0</v>
      </c>
      <c r="F39" s="49">
        <f t="shared" ca="1" si="3"/>
        <v>2</v>
      </c>
      <c r="G39" s="50">
        <f t="shared" ca="1" si="7"/>
        <v>2</v>
      </c>
      <c r="H39" s="47" t="str">
        <f t="shared" ca="1" si="4"/>
        <v>loss</v>
      </c>
      <c r="I39" s="47">
        <f t="shared" ca="1" si="4"/>
        <v>8.68</v>
      </c>
      <c r="K39" s="51">
        <f t="shared" ca="1" si="8"/>
        <v>-50</v>
      </c>
      <c r="L39" s="51">
        <f t="shared" ca="1" si="15"/>
        <v>-350</v>
      </c>
      <c r="M39" s="1" t="str">
        <f t="shared" ca="1" si="9"/>
        <v/>
      </c>
      <c r="N39" s="52"/>
      <c r="T39" s="1" t="str">
        <f t="shared" si="12"/>
        <v>2°TRANCE</v>
      </c>
      <c r="U39" s="1">
        <f t="shared" si="16"/>
        <v>6</v>
      </c>
      <c r="V39" s="1">
        <f t="shared" si="17"/>
        <v>2</v>
      </c>
      <c r="W39" s="1">
        <f t="shared" ca="1" si="19"/>
        <v>0</v>
      </c>
      <c r="X39" s="1">
        <f t="shared" ca="1" si="19"/>
        <v>0</v>
      </c>
      <c r="Y39" s="1">
        <f t="shared" ca="1" si="19"/>
        <v>2</v>
      </c>
      <c r="Z39" s="1" t="str">
        <f t="shared" ca="1" si="19"/>
        <v>loss</v>
      </c>
      <c r="AA39" s="1">
        <f t="shared" ca="1" si="19"/>
        <v>11.25</v>
      </c>
      <c r="AB39" s="1">
        <f t="shared" ca="1" si="13"/>
        <v>13</v>
      </c>
      <c r="AC39" s="1">
        <f t="shared" ca="1" si="14"/>
        <v>13</v>
      </c>
      <c r="AD39" s="1">
        <f t="shared" si="18"/>
        <v>39</v>
      </c>
      <c r="AH39" s="53">
        <f t="shared" si="5"/>
        <v>27</v>
      </c>
      <c r="AI39" s="1">
        <f t="shared" ca="1" si="6"/>
        <v>79</v>
      </c>
    </row>
    <row r="40" spans="2:35" ht="15.75">
      <c r="B40" s="4">
        <f t="shared" si="11"/>
        <v>28</v>
      </c>
      <c r="C40" s="4">
        <f t="shared" ca="1" si="0"/>
        <v>4</v>
      </c>
      <c r="D40" s="47">
        <f t="shared" ca="1" si="1"/>
        <v>0</v>
      </c>
      <c r="E40" s="48">
        <f t="shared" ca="1" si="2"/>
        <v>0</v>
      </c>
      <c r="F40" s="49">
        <f t="shared" ca="1" si="3"/>
        <v>2</v>
      </c>
      <c r="G40" s="50">
        <f t="shared" ca="1" si="7"/>
        <v>2</v>
      </c>
      <c r="H40" s="47" t="str">
        <f t="shared" ca="1" si="4"/>
        <v>loss</v>
      </c>
      <c r="I40" s="47">
        <f t="shared" ca="1" si="4"/>
        <v>8.68</v>
      </c>
      <c r="K40" s="51">
        <f t="shared" ca="1" si="8"/>
        <v>-50</v>
      </c>
      <c r="L40" s="51">
        <f t="shared" ca="1" si="15"/>
        <v>-400</v>
      </c>
      <c r="M40" s="1">
        <f t="shared" ca="1" si="9"/>
        <v>-400</v>
      </c>
      <c r="N40" s="52"/>
      <c r="T40" s="1" t="str">
        <f t="shared" si="12"/>
        <v>2°TRANCE</v>
      </c>
      <c r="U40" s="1">
        <f t="shared" si="16"/>
        <v>7</v>
      </c>
      <c r="V40" s="1">
        <f t="shared" si="17"/>
        <v>2</v>
      </c>
      <c r="W40" s="1">
        <f t="shared" ca="1" si="19"/>
        <v>0</v>
      </c>
      <c r="X40" s="1">
        <f t="shared" ca="1" si="19"/>
        <v>0</v>
      </c>
      <c r="Y40" s="1">
        <f t="shared" ca="1" si="19"/>
        <v>2</v>
      </c>
      <c r="Z40" s="1" t="str">
        <f t="shared" ca="1" si="19"/>
        <v>loss</v>
      </c>
      <c r="AA40" s="1">
        <f t="shared" ca="1" si="19"/>
        <v>11.25</v>
      </c>
      <c r="AB40" s="1">
        <f t="shared" ca="1" si="13"/>
        <v>14</v>
      </c>
      <c r="AC40" s="1">
        <f t="shared" ca="1" si="14"/>
        <v>14</v>
      </c>
      <c r="AD40" s="1">
        <f t="shared" si="18"/>
        <v>40</v>
      </c>
      <c r="AH40" s="53">
        <f t="shared" si="5"/>
        <v>28</v>
      </c>
      <c r="AI40" s="1">
        <f t="shared" ca="1" si="6"/>
        <v>80</v>
      </c>
    </row>
    <row r="41" spans="2:35" ht="15.75">
      <c r="B41" s="4">
        <f t="shared" si="11"/>
        <v>29</v>
      </c>
      <c r="C41" s="4">
        <f t="shared" ca="1" si="0"/>
        <v>5</v>
      </c>
      <c r="D41" s="47">
        <f t="shared" ca="1" si="1"/>
        <v>0</v>
      </c>
      <c r="E41" s="48">
        <f t="shared" ca="1" si="2"/>
        <v>0</v>
      </c>
      <c r="F41" s="49">
        <f t="shared" ca="1" si="3"/>
        <v>2</v>
      </c>
      <c r="G41" s="50">
        <f t="shared" ca="1" si="7"/>
        <v>2</v>
      </c>
      <c r="H41" s="47" t="str">
        <f t="shared" ca="1" si="4"/>
        <v>win</v>
      </c>
      <c r="I41" s="47">
        <f t="shared" ca="1" si="4"/>
        <v>8.2899999999999991</v>
      </c>
      <c r="K41" s="51">
        <f t="shared" ca="1" si="8"/>
        <v>50</v>
      </c>
      <c r="L41" s="51">
        <f t="shared" ca="1" si="15"/>
        <v>-350</v>
      </c>
      <c r="M41" s="1" t="str">
        <f t="shared" ca="1" si="9"/>
        <v/>
      </c>
      <c r="N41" s="52"/>
      <c r="T41" s="1" t="str">
        <f t="shared" si="12"/>
        <v>2°TRANCE</v>
      </c>
      <c r="U41" s="1">
        <f t="shared" si="16"/>
        <v>8</v>
      </c>
      <c r="V41" s="1">
        <f t="shared" si="17"/>
        <v>2</v>
      </c>
      <c r="W41" s="1">
        <f t="shared" ca="1" si="19"/>
        <v>0</v>
      </c>
      <c r="X41" s="1">
        <f t="shared" ca="1" si="19"/>
        <v>0</v>
      </c>
      <c r="Y41" s="1">
        <f t="shared" ca="1" si="19"/>
        <v>0</v>
      </c>
      <c r="Z41" s="1">
        <f t="shared" ca="1" si="19"/>
        <v>0</v>
      </c>
      <c r="AA41" s="1">
        <f t="shared" ca="1" si="19"/>
        <v>11.25</v>
      </c>
      <c r="AB41" s="1">
        <f t="shared" ca="1" si="13"/>
        <v>14</v>
      </c>
      <c r="AC41" s="1" t="str">
        <f t="shared" ca="1" si="14"/>
        <v/>
      </c>
      <c r="AD41" s="1">
        <f t="shared" si="18"/>
        <v>41</v>
      </c>
      <c r="AH41" s="53">
        <f t="shared" si="5"/>
        <v>29</v>
      </c>
      <c r="AI41" s="1">
        <f t="shared" ca="1" si="6"/>
        <v>94</v>
      </c>
    </row>
    <row r="42" spans="2:35" ht="15.75">
      <c r="B42" s="4">
        <f t="shared" si="11"/>
        <v>30</v>
      </c>
      <c r="C42" s="4">
        <f t="shared" ca="1" si="0"/>
        <v>5</v>
      </c>
      <c r="D42" s="47">
        <f t="shared" ca="1" si="1"/>
        <v>0</v>
      </c>
      <c r="E42" s="48">
        <f t="shared" ca="1" si="2"/>
        <v>0</v>
      </c>
      <c r="F42" s="49">
        <f t="shared" ca="1" si="3"/>
        <v>2</v>
      </c>
      <c r="G42" s="50">
        <f t="shared" ca="1" si="7"/>
        <v>2</v>
      </c>
      <c r="H42" s="47" t="str">
        <f t="shared" ca="1" si="4"/>
        <v>win</v>
      </c>
      <c r="I42" s="47">
        <f t="shared" ca="1" si="4"/>
        <v>8.2899999999999991</v>
      </c>
      <c r="K42" s="51">
        <f t="shared" ca="1" si="8"/>
        <v>50</v>
      </c>
      <c r="L42" s="51">
        <f t="shared" ca="1" si="15"/>
        <v>-300</v>
      </c>
      <c r="M42" s="1" t="str">
        <f t="shared" ca="1" si="9"/>
        <v/>
      </c>
      <c r="N42" s="52"/>
      <c r="T42" s="1" t="str">
        <f t="shared" si="12"/>
        <v>2°TRANCE</v>
      </c>
      <c r="U42" s="1">
        <f t="shared" si="16"/>
        <v>9</v>
      </c>
      <c r="V42" s="1">
        <f t="shared" si="17"/>
        <v>2</v>
      </c>
      <c r="W42" s="1">
        <f t="shared" ca="1" si="19"/>
        <v>0</v>
      </c>
      <c r="X42" s="1">
        <f t="shared" ca="1" si="19"/>
        <v>0</v>
      </c>
      <c r="Y42" s="1">
        <f t="shared" ca="1" si="19"/>
        <v>0</v>
      </c>
      <c r="Z42" s="1">
        <f t="shared" ca="1" si="19"/>
        <v>0</v>
      </c>
      <c r="AA42" s="1">
        <f t="shared" ca="1" si="19"/>
        <v>11.25</v>
      </c>
      <c r="AB42" s="1">
        <f t="shared" ca="1" si="13"/>
        <v>14</v>
      </c>
      <c r="AC42" s="1" t="str">
        <f t="shared" ca="1" si="14"/>
        <v/>
      </c>
      <c r="AD42" s="1">
        <f t="shared" si="18"/>
        <v>42</v>
      </c>
      <c r="AH42" s="53">
        <f t="shared" si="5"/>
        <v>30</v>
      </c>
      <c r="AI42" s="1">
        <f t="shared" ca="1" si="6"/>
        <v>95</v>
      </c>
    </row>
    <row r="43" spans="2:35" ht="15.75">
      <c r="B43" s="4">
        <f t="shared" si="11"/>
        <v>31</v>
      </c>
      <c r="C43" s="4">
        <f t="shared" ca="1" si="0"/>
        <v>5</v>
      </c>
      <c r="D43" s="47">
        <f t="shared" ca="1" si="1"/>
        <v>0</v>
      </c>
      <c r="E43" s="48">
        <f t="shared" ca="1" si="2"/>
        <v>0</v>
      </c>
      <c r="F43" s="49">
        <f t="shared" ca="1" si="3"/>
        <v>2</v>
      </c>
      <c r="G43" s="50">
        <f t="shared" ca="1" si="7"/>
        <v>2</v>
      </c>
      <c r="H43" s="47" t="str">
        <f t="shared" ca="1" si="4"/>
        <v>loss</v>
      </c>
      <c r="I43" s="47">
        <f t="shared" ca="1" si="4"/>
        <v>8.2899999999999991</v>
      </c>
      <c r="K43" s="51">
        <f t="shared" ca="1" si="8"/>
        <v>-50</v>
      </c>
      <c r="L43" s="51">
        <f t="shared" ca="1" si="15"/>
        <v>-350</v>
      </c>
      <c r="M43" s="1" t="str">
        <f t="shared" ca="1" si="9"/>
        <v/>
      </c>
      <c r="N43" s="52"/>
      <c r="T43" s="1" t="str">
        <f t="shared" si="12"/>
        <v>2°TRANCE</v>
      </c>
      <c r="U43" s="1">
        <f t="shared" si="16"/>
        <v>10</v>
      </c>
      <c r="V43" s="1">
        <f t="shared" si="17"/>
        <v>2</v>
      </c>
      <c r="W43" s="1">
        <f t="shared" ca="1" si="19"/>
        <v>0</v>
      </c>
      <c r="X43" s="1">
        <f t="shared" ca="1" si="19"/>
        <v>0</v>
      </c>
      <c r="Y43" s="1">
        <f t="shared" ca="1" si="19"/>
        <v>0</v>
      </c>
      <c r="Z43" s="1">
        <f t="shared" ca="1" si="19"/>
        <v>0</v>
      </c>
      <c r="AA43" s="1">
        <f t="shared" ca="1" si="19"/>
        <v>11.25</v>
      </c>
      <c r="AB43" s="1">
        <f t="shared" ca="1" si="13"/>
        <v>14</v>
      </c>
      <c r="AC43" s="1" t="str">
        <f t="shared" ca="1" si="14"/>
        <v/>
      </c>
      <c r="AD43" s="1">
        <f t="shared" si="18"/>
        <v>43</v>
      </c>
      <c r="AH43" s="53">
        <f t="shared" si="5"/>
        <v>31</v>
      </c>
      <c r="AI43" s="1">
        <f t="shared" ca="1" si="6"/>
        <v>96</v>
      </c>
    </row>
    <row r="44" spans="2:35" ht="15.75">
      <c r="B44" s="4">
        <f t="shared" si="11"/>
        <v>32</v>
      </c>
      <c r="C44" s="4">
        <f t="shared" ca="1" si="0"/>
        <v>5</v>
      </c>
      <c r="D44" s="47">
        <f t="shared" ca="1" si="1"/>
        <v>0</v>
      </c>
      <c r="E44" s="48">
        <f t="shared" ca="1" si="2"/>
        <v>0</v>
      </c>
      <c r="F44" s="49">
        <f t="shared" ca="1" si="3"/>
        <v>2</v>
      </c>
      <c r="G44" s="50">
        <f t="shared" ca="1" si="7"/>
        <v>2</v>
      </c>
      <c r="H44" s="47" t="str">
        <f t="shared" ca="1" si="4"/>
        <v>loss</v>
      </c>
      <c r="I44" s="47">
        <f t="shared" ca="1" si="4"/>
        <v>8.2899999999999991</v>
      </c>
      <c r="K44" s="51">
        <f t="shared" ca="1" si="8"/>
        <v>-50</v>
      </c>
      <c r="L44" s="51">
        <f t="shared" ca="1" si="15"/>
        <v>-400</v>
      </c>
      <c r="M44" s="1" t="str">
        <f t="shared" ca="1" si="9"/>
        <v/>
      </c>
      <c r="N44" s="52"/>
      <c r="T44" s="1" t="str">
        <f t="shared" si="12"/>
        <v>2°TRANCE</v>
      </c>
      <c r="U44" s="1">
        <f t="shared" si="16"/>
        <v>11</v>
      </c>
      <c r="V44" s="1">
        <f t="shared" si="17"/>
        <v>2</v>
      </c>
      <c r="W44" s="1">
        <f t="shared" ca="1" si="19"/>
        <v>0</v>
      </c>
      <c r="X44" s="1">
        <f t="shared" ca="1" si="19"/>
        <v>0</v>
      </c>
      <c r="Y44" s="1">
        <f t="shared" ca="1" si="19"/>
        <v>0</v>
      </c>
      <c r="Z44" s="1">
        <f t="shared" ca="1" si="19"/>
        <v>0</v>
      </c>
      <c r="AA44" s="1">
        <f t="shared" ca="1" si="19"/>
        <v>11.25</v>
      </c>
      <c r="AB44" s="1">
        <f t="shared" ca="1" si="13"/>
        <v>14</v>
      </c>
      <c r="AC44" s="1" t="str">
        <f t="shared" ca="1" si="14"/>
        <v/>
      </c>
      <c r="AD44" s="1">
        <f t="shared" si="18"/>
        <v>44</v>
      </c>
      <c r="AH44" s="53">
        <f t="shared" si="5"/>
        <v>32</v>
      </c>
      <c r="AI44" s="1">
        <f t="shared" ca="1" si="6"/>
        <v>97</v>
      </c>
    </row>
    <row r="45" spans="2:35" ht="15.75">
      <c r="B45" s="4">
        <f t="shared" si="11"/>
        <v>33</v>
      </c>
      <c r="C45" s="4">
        <f t="shared" ref="C45:C76" ca="1" si="20">INDIRECT(ADDRESS($AI45,V$11))</f>
        <v>5</v>
      </c>
      <c r="D45" s="47">
        <f t="shared" ref="D45:D76" ca="1" si="21">INDIRECT(ADDRESS($AI45,W$11))</f>
        <v>0</v>
      </c>
      <c r="E45" s="48">
        <f t="shared" ref="E45:E76" ca="1" si="22">INDIRECT(ADDRESS($AI45,X$11))</f>
        <v>0</v>
      </c>
      <c r="F45" s="49">
        <f t="shared" ref="F45:F76" ca="1" si="23">INDIRECT(ADDRESS($AI45,Y$11))</f>
        <v>2</v>
      </c>
      <c r="G45" s="50">
        <f t="shared" ca="1" si="7"/>
        <v>2</v>
      </c>
      <c r="H45" s="47" t="str">
        <f t="shared" ca="1" si="4"/>
        <v>loss</v>
      </c>
      <c r="I45" s="47">
        <f t="shared" ca="1" si="4"/>
        <v>8.2899999999999991</v>
      </c>
      <c r="K45" s="51">
        <f t="shared" ca="1" si="8"/>
        <v>-50</v>
      </c>
      <c r="L45" s="51">
        <f t="shared" ca="1" si="15"/>
        <v>-450</v>
      </c>
      <c r="M45" s="1" t="str">
        <f t="shared" ca="1" si="9"/>
        <v/>
      </c>
      <c r="N45" s="52"/>
      <c r="T45" s="1" t="str">
        <f t="shared" si="12"/>
        <v>2°TRANCE</v>
      </c>
      <c r="U45" s="1">
        <f t="shared" si="16"/>
        <v>12</v>
      </c>
      <c r="V45" s="1">
        <f t="shared" si="17"/>
        <v>2</v>
      </c>
      <c r="W45" s="1">
        <f t="shared" ca="1" si="19"/>
        <v>0</v>
      </c>
      <c r="X45" s="1">
        <f t="shared" ca="1" si="19"/>
        <v>0</v>
      </c>
      <c r="Y45" s="1">
        <f t="shared" ca="1" si="19"/>
        <v>0</v>
      </c>
      <c r="Z45" s="1">
        <f t="shared" ca="1" si="19"/>
        <v>0</v>
      </c>
      <c r="AA45" s="1">
        <f t="shared" ca="1" si="19"/>
        <v>11.25</v>
      </c>
      <c r="AB45" s="1">
        <f t="shared" ca="1" si="13"/>
        <v>14</v>
      </c>
      <c r="AC45" s="1" t="str">
        <f t="shared" ca="1" si="14"/>
        <v/>
      </c>
      <c r="AD45" s="1">
        <f t="shared" si="18"/>
        <v>45</v>
      </c>
      <c r="AH45" s="53">
        <f t="shared" si="5"/>
        <v>33</v>
      </c>
      <c r="AI45" s="1">
        <f t="shared" ca="1" si="6"/>
        <v>98</v>
      </c>
    </row>
    <row r="46" spans="2:35" ht="15.75">
      <c r="B46" s="4">
        <f t="shared" si="11"/>
        <v>34</v>
      </c>
      <c r="C46" s="4">
        <f t="shared" ca="1" si="20"/>
        <v>5</v>
      </c>
      <c r="D46" s="47">
        <f t="shared" ca="1" si="21"/>
        <v>0</v>
      </c>
      <c r="E46" s="48">
        <f t="shared" ca="1" si="22"/>
        <v>0</v>
      </c>
      <c r="F46" s="49">
        <f t="shared" ca="1" si="23"/>
        <v>2</v>
      </c>
      <c r="G46" s="50">
        <f t="shared" ca="1" si="7"/>
        <v>2</v>
      </c>
      <c r="H46" s="47" t="str">
        <f t="shared" ca="1" si="4"/>
        <v>loss</v>
      </c>
      <c r="I46" s="47">
        <f t="shared" ca="1" si="4"/>
        <v>8.2899999999999991</v>
      </c>
      <c r="K46" s="51">
        <f t="shared" ca="1" si="8"/>
        <v>-50</v>
      </c>
      <c r="L46" s="51">
        <f t="shared" ca="1" si="15"/>
        <v>-500</v>
      </c>
      <c r="M46" s="1" t="str">
        <f t="shared" ca="1" si="9"/>
        <v/>
      </c>
      <c r="N46" s="52"/>
      <c r="T46" s="1" t="str">
        <f t="shared" si="12"/>
        <v>2°TRANCE</v>
      </c>
      <c r="U46" s="1">
        <f t="shared" si="16"/>
        <v>13</v>
      </c>
      <c r="V46" s="1">
        <f t="shared" si="17"/>
        <v>2</v>
      </c>
      <c r="W46" s="1">
        <f t="shared" ca="1" si="19"/>
        <v>0</v>
      </c>
      <c r="X46" s="1">
        <f t="shared" ca="1" si="19"/>
        <v>0</v>
      </c>
      <c r="Y46" s="1">
        <f t="shared" ca="1" si="19"/>
        <v>0</v>
      </c>
      <c r="Z46" s="1">
        <f t="shared" ca="1" si="19"/>
        <v>0</v>
      </c>
      <c r="AA46" s="1">
        <f t="shared" ca="1" si="19"/>
        <v>11.25</v>
      </c>
      <c r="AB46" s="1">
        <f t="shared" ca="1" si="13"/>
        <v>14</v>
      </c>
      <c r="AC46" s="1" t="str">
        <f t="shared" ca="1" si="14"/>
        <v/>
      </c>
      <c r="AD46" s="1">
        <f t="shared" si="18"/>
        <v>46</v>
      </c>
      <c r="AH46" s="53">
        <f t="shared" si="5"/>
        <v>34</v>
      </c>
      <c r="AI46" s="1">
        <f t="shared" ca="1" si="6"/>
        <v>99</v>
      </c>
    </row>
    <row r="47" spans="2:35" ht="15.75">
      <c r="B47" s="4">
        <f t="shared" si="11"/>
        <v>35</v>
      </c>
      <c r="C47" s="4">
        <f t="shared" ca="1" si="20"/>
        <v>5</v>
      </c>
      <c r="D47" s="47">
        <f t="shared" ca="1" si="21"/>
        <v>0</v>
      </c>
      <c r="E47" s="48">
        <f t="shared" ca="1" si="22"/>
        <v>0</v>
      </c>
      <c r="F47" s="49">
        <f t="shared" ca="1" si="23"/>
        <v>2</v>
      </c>
      <c r="G47" s="50">
        <f t="shared" ca="1" si="7"/>
        <v>2</v>
      </c>
      <c r="H47" s="47" t="str">
        <f t="shared" ca="1" si="4"/>
        <v>loss</v>
      </c>
      <c r="I47" s="47">
        <f t="shared" ca="1" si="4"/>
        <v>8.2899999999999991</v>
      </c>
      <c r="K47" s="51">
        <f t="shared" ca="1" si="8"/>
        <v>-50</v>
      </c>
      <c r="L47" s="51">
        <f t="shared" ca="1" si="15"/>
        <v>-550</v>
      </c>
      <c r="M47" s="1">
        <f t="shared" ca="1" si="9"/>
        <v>-550</v>
      </c>
      <c r="N47" s="52"/>
      <c r="T47" s="1" t="str">
        <f t="shared" si="12"/>
        <v>2°TRANCE</v>
      </c>
      <c r="U47" s="1">
        <f t="shared" si="16"/>
        <v>14</v>
      </c>
      <c r="V47" s="1">
        <f t="shared" si="17"/>
        <v>2</v>
      </c>
      <c r="W47" s="1">
        <f t="shared" ca="1" si="19"/>
        <v>0</v>
      </c>
      <c r="X47" s="1">
        <f t="shared" ca="1" si="19"/>
        <v>0</v>
      </c>
      <c r="Y47" s="1">
        <f t="shared" ca="1" si="19"/>
        <v>0</v>
      </c>
      <c r="Z47" s="1">
        <f t="shared" ca="1" si="19"/>
        <v>0</v>
      </c>
      <c r="AA47" s="1">
        <f t="shared" ca="1" si="19"/>
        <v>11.25</v>
      </c>
      <c r="AB47" s="1">
        <f t="shared" ca="1" si="13"/>
        <v>14</v>
      </c>
      <c r="AC47" s="1" t="str">
        <f t="shared" ca="1" si="14"/>
        <v/>
      </c>
      <c r="AD47" s="1">
        <f t="shared" si="18"/>
        <v>47</v>
      </c>
      <c r="AH47" s="53">
        <f t="shared" si="5"/>
        <v>35</v>
      </c>
      <c r="AI47" s="1">
        <f t="shared" ca="1" si="6"/>
        <v>100</v>
      </c>
    </row>
    <row r="48" spans="2:35" ht="15.75">
      <c r="B48" s="4">
        <f t="shared" si="11"/>
        <v>36</v>
      </c>
      <c r="C48" s="4">
        <f t="shared" ca="1" si="20"/>
        <v>6</v>
      </c>
      <c r="D48" s="47">
        <f t="shared" ca="1" si="21"/>
        <v>0</v>
      </c>
      <c r="E48" s="48">
        <f t="shared" ca="1" si="22"/>
        <v>0</v>
      </c>
      <c r="F48" s="49">
        <f t="shared" ca="1" si="23"/>
        <v>2</v>
      </c>
      <c r="G48" s="50">
        <f t="shared" ca="1" si="7"/>
        <v>2</v>
      </c>
      <c r="H48" s="47" t="str">
        <f t="shared" ca="1" si="4"/>
        <v>win</v>
      </c>
      <c r="I48" s="47">
        <f t="shared" ca="1" si="4"/>
        <v>8.07</v>
      </c>
      <c r="K48" s="51">
        <f t="shared" ca="1" si="8"/>
        <v>50</v>
      </c>
      <c r="L48" s="51">
        <f t="shared" ca="1" si="15"/>
        <v>-500</v>
      </c>
      <c r="M48" s="1" t="str">
        <f t="shared" ca="1" si="9"/>
        <v/>
      </c>
      <c r="N48" s="52"/>
      <c r="T48" s="1" t="str">
        <f t="shared" si="12"/>
        <v>2°TRANCE</v>
      </c>
      <c r="U48" s="1">
        <f t="shared" si="16"/>
        <v>15</v>
      </c>
      <c r="V48" s="1">
        <f t="shared" si="17"/>
        <v>2</v>
      </c>
      <c r="W48" s="1">
        <f t="shared" ca="1" si="19"/>
        <v>0</v>
      </c>
      <c r="X48" s="1">
        <f t="shared" ca="1" si="19"/>
        <v>0</v>
      </c>
      <c r="Y48" s="1">
        <f t="shared" ca="1" si="19"/>
        <v>0</v>
      </c>
      <c r="Z48" s="1">
        <f t="shared" ca="1" si="19"/>
        <v>0</v>
      </c>
      <c r="AA48" s="1">
        <f t="shared" ca="1" si="19"/>
        <v>11.25</v>
      </c>
      <c r="AB48" s="1">
        <f t="shared" ca="1" si="13"/>
        <v>14</v>
      </c>
      <c r="AC48" s="1" t="str">
        <f t="shared" ca="1" si="14"/>
        <v/>
      </c>
      <c r="AD48" s="1">
        <f t="shared" si="18"/>
        <v>48</v>
      </c>
      <c r="AH48" s="53">
        <f t="shared" si="5"/>
        <v>36</v>
      </c>
      <c r="AI48" s="1">
        <f t="shared" ca="1" si="6"/>
        <v>114</v>
      </c>
    </row>
    <row r="49" spans="2:35" ht="15.75">
      <c r="B49" s="4">
        <f t="shared" si="11"/>
        <v>37</v>
      </c>
      <c r="C49" s="4">
        <f t="shared" ca="1" si="20"/>
        <v>6</v>
      </c>
      <c r="D49" s="47">
        <f t="shared" ca="1" si="21"/>
        <v>0</v>
      </c>
      <c r="E49" s="48">
        <f t="shared" ca="1" si="22"/>
        <v>0</v>
      </c>
      <c r="F49" s="49">
        <f t="shared" ca="1" si="23"/>
        <v>2</v>
      </c>
      <c r="G49" s="50">
        <f t="shared" ca="1" si="7"/>
        <v>2</v>
      </c>
      <c r="H49" s="47" t="str">
        <f t="shared" ca="1" si="4"/>
        <v>win</v>
      </c>
      <c r="I49" s="47">
        <f t="shared" ca="1" si="4"/>
        <v>8.07</v>
      </c>
      <c r="K49" s="51">
        <f t="shared" ca="1" si="8"/>
        <v>50</v>
      </c>
      <c r="L49" s="51">
        <f t="shared" ca="1" si="15"/>
        <v>-450</v>
      </c>
      <c r="M49" s="1" t="str">
        <f t="shared" ca="1" si="9"/>
        <v/>
      </c>
      <c r="N49" s="52"/>
      <c r="T49" s="1" t="str">
        <f t="shared" si="12"/>
        <v>2°TRANCE</v>
      </c>
      <c r="U49" s="1">
        <f t="shared" si="16"/>
        <v>16</v>
      </c>
      <c r="V49" s="1">
        <f t="shared" si="17"/>
        <v>2</v>
      </c>
      <c r="W49" s="1">
        <f t="shared" ca="1" si="19"/>
        <v>0</v>
      </c>
      <c r="X49" s="1">
        <f t="shared" ca="1" si="19"/>
        <v>0</v>
      </c>
      <c r="Y49" s="1">
        <f t="shared" ca="1" si="19"/>
        <v>0</v>
      </c>
      <c r="Z49" s="1">
        <f t="shared" ca="1" si="19"/>
        <v>0</v>
      </c>
      <c r="AA49" s="1">
        <f t="shared" ca="1" si="19"/>
        <v>11.25</v>
      </c>
      <c r="AB49" s="1">
        <f t="shared" ca="1" si="13"/>
        <v>14</v>
      </c>
      <c r="AC49" s="1" t="str">
        <f t="shared" ca="1" si="14"/>
        <v/>
      </c>
      <c r="AD49" s="1">
        <f t="shared" si="18"/>
        <v>49</v>
      </c>
      <c r="AH49" s="53">
        <f t="shared" si="5"/>
        <v>37</v>
      </c>
      <c r="AI49" s="1">
        <f t="shared" ca="1" si="6"/>
        <v>115</v>
      </c>
    </row>
    <row r="50" spans="2:35" ht="15.75">
      <c r="B50" s="4">
        <f t="shared" si="11"/>
        <v>38</v>
      </c>
      <c r="C50" s="4">
        <f t="shared" ca="1" si="20"/>
        <v>6</v>
      </c>
      <c r="D50" s="47">
        <f t="shared" ca="1" si="21"/>
        <v>0</v>
      </c>
      <c r="E50" s="48">
        <f t="shared" ca="1" si="22"/>
        <v>0</v>
      </c>
      <c r="F50" s="49">
        <f t="shared" ca="1" si="23"/>
        <v>2</v>
      </c>
      <c r="G50" s="50">
        <f t="shared" ca="1" si="7"/>
        <v>2</v>
      </c>
      <c r="H50" s="47" t="str">
        <f t="shared" ca="1" si="4"/>
        <v>win</v>
      </c>
      <c r="I50" s="47">
        <f t="shared" ca="1" si="4"/>
        <v>8.07</v>
      </c>
      <c r="K50" s="51">
        <f t="shared" ca="1" si="8"/>
        <v>50</v>
      </c>
      <c r="L50" s="51">
        <f t="shared" ca="1" si="15"/>
        <v>-400</v>
      </c>
      <c r="M50" s="1" t="str">
        <f t="shared" ca="1" si="9"/>
        <v/>
      </c>
      <c r="N50" s="52"/>
      <c r="T50" s="1" t="str">
        <f t="shared" si="12"/>
        <v>2°TRANCE</v>
      </c>
      <c r="U50" s="1">
        <f t="shared" si="16"/>
        <v>17</v>
      </c>
      <c r="V50" s="1">
        <f t="shared" si="17"/>
        <v>2</v>
      </c>
      <c r="W50" s="1">
        <f t="shared" ca="1" si="19"/>
        <v>0</v>
      </c>
      <c r="X50" s="1">
        <f t="shared" ca="1" si="19"/>
        <v>0</v>
      </c>
      <c r="Y50" s="1">
        <f t="shared" ca="1" si="19"/>
        <v>0</v>
      </c>
      <c r="Z50" s="1">
        <f t="shared" ca="1" si="19"/>
        <v>0</v>
      </c>
      <c r="AA50" s="1">
        <f t="shared" ca="1" si="19"/>
        <v>11.25</v>
      </c>
      <c r="AB50" s="1">
        <f t="shared" ca="1" si="13"/>
        <v>14</v>
      </c>
      <c r="AC50" s="1" t="str">
        <f t="shared" ca="1" si="14"/>
        <v/>
      </c>
      <c r="AD50" s="1">
        <f t="shared" si="18"/>
        <v>50</v>
      </c>
      <c r="AH50" s="53">
        <f t="shared" si="5"/>
        <v>38</v>
      </c>
      <c r="AI50" s="1">
        <f t="shared" ca="1" si="6"/>
        <v>116</v>
      </c>
    </row>
    <row r="51" spans="2:35" ht="15.75">
      <c r="B51" s="4">
        <f t="shared" si="11"/>
        <v>39</v>
      </c>
      <c r="C51" s="4">
        <f t="shared" ca="1" si="20"/>
        <v>6</v>
      </c>
      <c r="D51" s="47">
        <f t="shared" ca="1" si="21"/>
        <v>0</v>
      </c>
      <c r="E51" s="48">
        <f t="shared" ca="1" si="22"/>
        <v>0</v>
      </c>
      <c r="F51" s="49">
        <f t="shared" ca="1" si="23"/>
        <v>2</v>
      </c>
      <c r="G51" s="50">
        <f t="shared" ca="1" si="7"/>
        <v>2</v>
      </c>
      <c r="H51" s="47" t="str">
        <f t="shared" ca="1" si="4"/>
        <v>win</v>
      </c>
      <c r="I51" s="47">
        <f t="shared" ca="1" si="4"/>
        <v>8.07</v>
      </c>
      <c r="K51" s="51">
        <f t="shared" ca="1" si="8"/>
        <v>50</v>
      </c>
      <c r="L51" s="51">
        <f t="shared" ca="1" si="15"/>
        <v>-350</v>
      </c>
      <c r="M51" s="1" t="str">
        <f t="shared" ca="1" si="9"/>
        <v/>
      </c>
      <c r="N51" s="52"/>
      <c r="T51" s="1" t="str">
        <f t="shared" si="12"/>
        <v>2°TRANCE</v>
      </c>
      <c r="U51" s="1">
        <f t="shared" si="16"/>
        <v>18</v>
      </c>
      <c r="V51" s="1">
        <f t="shared" si="17"/>
        <v>2</v>
      </c>
      <c r="W51" s="1">
        <f t="shared" ca="1" si="19"/>
        <v>0</v>
      </c>
      <c r="X51" s="1">
        <f t="shared" ca="1" si="19"/>
        <v>0</v>
      </c>
      <c r="Y51" s="1">
        <f t="shared" ca="1" si="19"/>
        <v>0</v>
      </c>
      <c r="Z51" s="1">
        <f t="shared" ca="1" si="19"/>
        <v>0</v>
      </c>
      <c r="AA51" s="1">
        <f t="shared" ca="1" si="19"/>
        <v>11.25</v>
      </c>
      <c r="AB51" s="1">
        <f t="shared" ca="1" si="13"/>
        <v>14</v>
      </c>
      <c r="AC51" s="1" t="str">
        <f t="shared" ca="1" si="14"/>
        <v/>
      </c>
      <c r="AD51" s="1">
        <f t="shared" si="18"/>
        <v>51</v>
      </c>
      <c r="AH51" s="53">
        <f t="shared" si="5"/>
        <v>39</v>
      </c>
      <c r="AI51" s="1">
        <f t="shared" ca="1" si="6"/>
        <v>117</v>
      </c>
    </row>
    <row r="52" spans="2:35" ht="15.75">
      <c r="B52" s="4">
        <f t="shared" si="11"/>
        <v>40</v>
      </c>
      <c r="C52" s="4">
        <f t="shared" ca="1" si="20"/>
        <v>6</v>
      </c>
      <c r="D52" s="47">
        <f t="shared" ca="1" si="21"/>
        <v>0</v>
      </c>
      <c r="E52" s="48">
        <f t="shared" ca="1" si="22"/>
        <v>0</v>
      </c>
      <c r="F52" s="49">
        <f t="shared" ca="1" si="23"/>
        <v>2</v>
      </c>
      <c r="G52" s="50">
        <f t="shared" ca="1" si="7"/>
        <v>2</v>
      </c>
      <c r="H52" s="47" t="str">
        <f t="shared" ca="1" si="4"/>
        <v>loss</v>
      </c>
      <c r="I52" s="47">
        <f t="shared" ca="1" si="4"/>
        <v>8.07</v>
      </c>
      <c r="K52" s="51">
        <f t="shared" ca="1" si="8"/>
        <v>-50</v>
      </c>
      <c r="L52" s="51">
        <f t="shared" ca="1" si="15"/>
        <v>-400</v>
      </c>
      <c r="M52" s="1" t="str">
        <f t="shared" ca="1" si="9"/>
        <v/>
      </c>
      <c r="N52" s="52"/>
      <c r="T52" s="1" t="str">
        <f t="shared" si="12"/>
        <v>2°TRANCE</v>
      </c>
      <c r="U52" s="1">
        <f t="shared" si="16"/>
        <v>19</v>
      </c>
      <c r="V52" s="1">
        <f t="shared" si="17"/>
        <v>2</v>
      </c>
      <c r="W52" s="1">
        <f t="shared" ca="1" si="19"/>
        <v>0</v>
      </c>
      <c r="X52" s="1">
        <f t="shared" ca="1" si="19"/>
        <v>0</v>
      </c>
      <c r="Y52" s="1">
        <f t="shared" ca="1" si="19"/>
        <v>0</v>
      </c>
      <c r="Z52" s="1">
        <f t="shared" ca="1" si="19"/>
        <v>0</v>
      </c>
      <c r="AA52" s="1">
        <f t="shared" ca="1" si="19"/>
        <v>11.25</v>
      </c>
      <c r="AB52" s="1">
        <f t="shared" ca="1" si="13"/>
        <v>14</v>
      </c>
      <c r="AC52" s="1" t="str">
        <f t="shared" ca="1" si="14"/>
        <v/>
      </c>
      <c r="AD52" s="1">
        <f t="shared" si="18"/>
        <v>52</v>
      </c>
      <c r="AH52" s="53">
        <f t="shared" si="5"/>
        <v>40</v>
      </c>
      <c r="AI52" s="1">
        <f t="shared" ca="1" si="6"/>
        <v>118</v>
      </c>
    </row>
    <row r="53" spans="2:35" ht="15.75">
      <c r="B53" s="4">
        <f t="shared" si="11"/>
        <v>41</v>
      </c>
      <c r="C53" s="4">
        <f t="shared" ca="1" si="20"/>
        <v>6</v>
      </c>
      <c r="D53" s="47">
        <f t="shared" ca="1" si="21"/>
        <v>0</v>
      </c>
      <c r="E53" s="48">
        <f t="shared" ca="1" si="22"/>
        <v>0</v>
      </c>
      <c r="F53" s="49">
        <f t="shared" ca="1" si="23"/>
        <v>2</v>
      </c>
      <c r="G53" s="50">
        <f t="shared" ca="1" si="7"/>
        <v>2</v>
      </c>
      <c r="H53" s="47" t="str">
        <f t="shared" ca="1" si="4"/>
        <v>loss</v>
      </c>
      <c r="I53" s="47">
        <f t="shared" ca="1" si="4"/>
        <v>8.07</v>
      </c>
      <c r="K53" s="51">
        <f t="shared" ca="1" si="8"/>
        <v>-50</v>
      </c>
      <c r="L53" s="51">
        <f t="shared" ca="1" si="15"/>
        <v>-450</v>
      </c>
      <c r="M53" s="1" t="str">
        <f t="shared" ca="1" si="9"/>
        <v/>
      </c>
      <c r="N53" s="52"/>
      <c r="T53" s="1" t="str">
        <f t="shared" si="12"/>
        <v>2°TRANCE</v>
      </c>
      <c r="U53" s="1">
        <f t="shared" si="16"/>
        <v>20</v>
      </c>
      <c r="V53" s="1">
        <f t="shared" si="17"/>
        <v>2</v>
      </c>
      <c r="W53" s="1">
        <f t="shared" ca="1" si="19"/>
        <v>0</v>
      </c>
      <c r="X53" s="1">
        <f t="shared" ca="1" si="19"/>
        <v>0</v>
      </c>
      <c r="Y53" s="1">
        <f t="shared" ca="1" si="19"/>
        <v>0</v>
      </c>
      <c r="Z53" s="1">
        <f t="shared" ca="1" si="19"/>
        <v>0</v>
      </c>
      <c r="AA53" s="1">
        <f t="shared" ca="1" si="19"/>
        <v>11.25</v>
      </c>
      <c r="AB53" s="1">
        <f t="shared" ca="1" si="13"/>
        <v>14</v>
      </c>
      <c r="AC53" s="1" t="str">
        <f t="shared" ca="1" si="14"/>
        <v/>
      </c>
      <c r="AD53" s="1">
        <f t="shared" si="18"/>
        <v>53</v>
      </c>
      <c r="AH53" s="53">
        <f t="shared" si="5"/>
        <v>41</v>
      </c>
      <c r="AI53" s="1">
        <f t="shared" ca="1" si="6"/>
        <v>119</v>
      </c>
    </row>
    <row r="54" spans="2:35" ht="15.75">
      <c r="B54" s="4">
        <f t="shared" si="11"/>
        <v>42</v>
      </c>
      <c r="C54" s="4">
        <f t="shared" ca="1" si="20"/>
        <v>6</v>
      </c>
      <c r="D54" s="47">
        <f t="shared" ca="1" si="21"/>
        <v>0</v>
      </c>
      <c r="E54" s="48">
        <f t="shared" ca="1" si="22"/>
        <v>0</v>
      </c>
      <c r="F54" s="49">
        <f t="shared" ca="1" si="23"/>
        <v>2</v>
      </c>
      <c r="G54" s="50">
        <f t="shared" ca="1" si="7"/>
        <v>2</v>
      </c>
      <c r="H54" s="47" t="str">
        <f t="shared" ca="1" si="4"/>
        <v>loss</v>
      </c>
      <c r="I54" s="47">
        <f t="shared" ca="1" si="4"/>
        <v>8.07</v>
      </c>
      <c r="K54" s="51">
        <f t="shared" ca="1" si="8"/>
        <v>-50</v>
      </c>
      <c r="L54" s="51">
        <f t="shared" ca="1" si="15"/>
        <v>-500</v>
      </c>
      <c r="M54" s="1">
        <f t="shared" ca="1" si="9"/>
        <v>-500</v>
      </c>
      <c r="N54" s="52"/>
      <c r="T54" s="1" t="str">
        <f t="shared" si="12"/>
        <v>3°TRANCE</v>
      </c>
      <c r="U54" s="1">
        <f t="shared" si="16"/>
        <v>1</v>
      </c>
      <c r="V54" s="1">
        <f t="shared" si="17"/>
        <v>3</v>
      </c>
      <c r="W54" s="1">
        <f t="shared" ref="W54:AA73" ca="1" si="24">INDIRECT(ADDRESS($W$5+$U54-1,W$4,,,$T54))</f>
        <v>0</v>
      </c>
      <c r="X54" s="1">
        <f t="shared" ca="1" si="24"/>
        <v>0</v>
      </c>
      <c r="Y54" s="1">
        <f t="shared" ca="1" si="24"/>
        <v>2</v>
      </c>
      <c r="Z54" s="1" t="str">
        <f t="shared" ca="1" si="24"/>
        <v>win</v>
      </c>
      <c r="AA54" s="1">
        <f t="shared" ca="1" si="24"/>
        <v>9.89</v>
      </c>
      <c r="AB54" s="1">
        <f t="shared" ca="1" si="13"/>
        <v>15</v>
      </c>
      <c r="AC54" s="1">
        <f t="shared" ca="1" si="14"/>
        <v>15</v>
      </c>
      <c r="AD54" s="1">
        <f t="shared" si="18"/>
        <v>54</v>
      </c>
      <c r="AH54" s="53">
        <f t="shared" si="5"/>
        <v>42</v>
      </c>
      <c r="AI54" s="1">
        <f t="shared" ca="1" si="6"/>
        <v>120</v>
      </c>
    </row>
    <row r="55" spans="2:35" ht="15.75">
      <c r="B55" s="4">
        <f t="shared" si="11"/>
        <v>43</v>
      </c>
      <c r="C55" s="4">
        <f t="shared" ca="1" si="20"/>
        <v>7</v>
      </c>
      <c r="D55" s="47">
        <f t="shared" ca="1" si="21"/>
        <v>0</v>
      </c>
      <c r="E55" s="48">
        <f t="shared" ca="1" si="22"/>
        <v>0</v>
      </c>
      <c r="F55" s="49">
        <f t="shared" ca="1" si="23"/>
        <v>2</v>
      </c>
      <c r="G55" s="50">
        <f t="shared" ca="1" si="7"/>
        <v>2</v>
      </c>
      <c r="H55" s="47" t="str">
        <f t="shared" ca="1" si="4"/>
        <v>win</v>
      </c>
      <c r="I55" s="47">
        <f t="shared" ca="1" si="4"/>
        <v>7.42</v>
      </c>
      <c r="K55" s="51">
        <f t="shared" ca="1" si="8"/>
        <v>50</v>
      </c>
      <c r="L55" s="51">
        <f t="shared" ca="1" si="15"/>
        <v>-450</v>
      </c>
      <c r="M55" s="1" t="str">
        <f t="shared" ca="1" si="9"/>
        <v/>
      </c>
      <c r="N55" s="52"/>
      <c r="T55" s="1" t="str">
        <f t="shared" si="12"/>
        <v>3°TRANCE</v>
      </c>
      <c r="U55" s="1">
        <f t="shared" si="16"/>
        <v>2</v>
      </c>
      <c r="V55" s="1">
        <f t="shared" si="17"/>
        <v>3</v>
      </c>
      <c r="W55" s="1">
        <f t="shared" ca="1" si="24"/>
        <v>0</v>
      </c>
      <c r="X55" s="1">
        <f t="shared" ca="1" si="24"/>
        <v>0</v>
      </c>
      <c r="Y55" s="1">
        <f t="shared" ca="1" si="24"/>
        <v>2</v>
      </c>
      <c r="Z55" s="1" t="str">
        <f t="shared" ca="1" si="24"/>
        <v>win</v>
      </c>
      <c r="AA55" s="1">
        <f t="shared" ca="1" si="24"/>
        <v>9.89</v>
      </c>
      <c r="AB55" s="1">
        <f t="shared" ca="1" si="13"/>
        <v>16</v>
      </c>
      <c r="AC55" s="1">
        <f t="shared" ca="1" si="14"/>
        <v>16</v>
      </c>
      <c r="AD55" s="1">
        <f t="shared" si="18"/>
        <v>55</v>
      </c>
      <c r="AH55" s="53">
        <f t="shared" si="5"/>
        <v>43</v>
      </c>
      <c r="AI55" s="1">
        <f t="shared" ca="1" si="6"/>
        <v>134</v>
      </c>
    </row>
    <row r="56" spans="2:35" ht="15.75">
      <c r="B56" s="4">
        <f t="shared" si="11"/>
        <v>44</v>
      </c>
      <c r="C56" s="4">
        <f t="shared" ca="1" si="20"/>
        <v>7</v>
      </c>
      <c r="D56" s="47">
        <f t="shared" ca="1" si="21"/>
        <v>0</v>
      </c>
      <c r="E56" s="48">
        <f t="shared" ca="1" si="22"/>
        <v>0</v>
      </c>
      <c r="F56" s="49">
        <f t="shared" ca="1" si="23"/>
        <v>2</v>
      </c>
      <c r="G56" s="50">
        <f t="shared" ca="1" si="7"/>
        <v>2</v>
      </c>
      <c r="H56" s="47" t="str">
        <f t="shared" ca="1" si="4"/>
        <v>win</v>
      </c>
      <c r="I56" s="47">
        <f t="shared" ca="1" si="4"/>
        <v>7.42</v>
      </c>
      <c r="K56" s="51">
        <f t="shared" ca="1" si="8"/>
        <v>50</v>
      </c>
      <c r="L56" s="51">
        <f t="shared" ca="1" si="15"/>
        <v>-400</v>
      </c>
      <c r="M56" s="1" t="str">
        <f t="shared" ca="1" si="9"/>
        <v/>
      </c>
      <c r="N56" s="52"/>
      <c r="T56" s="1" t="str">
        <f t="shared" si="12"/>
        <v>3°TRANCE</v>
      </c>
      <c r="U56" s="1">
        <f t="shared" si="16"/>
        <v>3</v>
      </c>
      <c r="V56" s="1">
        <f t="shared" si="17"/>
        <v>3</v>
      </c>
      <c r="W56" s="1">
        <f t="shared" ca="1" si="24"/>
        <v>0</v>
      </c>
      <c r="X56" s="1">
        <f t="shared" ca="1" si="24"/>
        <v>0</v>
      </c>
      <c r="Y56" s="1">
        <f t="shared" ca="1" si="24"/>
        <v>2</v>
      </c>
      <c r="Z56" s="1" t="str">
        <f t="shared" ca="1" si="24"/>
        <v>loss</v>
      </c>
      <c r="AA56" s="1">
        <f t="shared" ca="1" si="24"/>
        <v>9.89</v>
      </c>
      <c r="AB56" s="1">
        <f t="shared" ca="1" si="13"/>
        <v>17</v>
      </c>
      <c r="AC56" s="1">
        <f t="shared" ca="1" si="14"/>
        <v>17</v>
      </c>
      <c r="AD56" s="1">
        <f t="shared" si="18"/>
        <v>56</v>
      </c>
      <c r="AH56" s="53">
        <f t="shared" si="5"/>
        <v>44</v>
      </c>
      <c r="AI56" s="1">
        <f t="shared" ca="1" si="6"/>
        <v>135</v>
      </c>
    </row>
    <row r="57" spans="2:35" ht="15.75">
      <c r="B57" s="4">
        <f t="shared" si="11"/>
        <v>45</v>
      </c>
      <c r="C57" s="4">
        <f t="shared" ca="1" si="20"/>
        <v>7</v>
      </c>
      <c r="D57" s="47">
        <f t="shared" ca="1" si="21"/>
        <v>0</v>
      </c>
      <c r="E57" s="48">
        <f t="shared" ca="1" si="22"/>
        <v>0</v>
      </c>
      <c r="F57" s="49">
        <f t="shared" ca="1" si="23"/>
        <v>2</v>
      </c>
      <c r="G57" s="50">
        <f t="shared" ca="1" si="7"/>
        <v>2</v>
      </c>
      <c r="H57" s="47" t="str">
        <f t="shared" ca="1" si="4"/>
        <v>win</v>
      </c>
      <c r="I57" s="47">
        <f t="shared" ca="1" si="4"/>
        <v>7.42</v>
      </c>
      <c r="K57" s="51">
        <f t="shared" ca="1" si="8"/>
        <v>50</v>
      </c>
      <c r="L57" s="51">
        <f t="shared" ca="1" si="15"/>
        <v>-350</v>
      </c>
      <c r="M57" s="1" t="str">
        <f t="shared" ca="1" si="9"/>
        <v/>
      </c>
      <c r="N57" s="52"/>
      <c r="T57" s="1" t="str">
        <f t="shared" si="12"/>
        <v>3°TRANCE</v>
      </c>
      <c r="U57" s="1">
        <f t="shared" si="16"/>
        <v>4</v>
      </c>
      <c r="V57" s="1">
        <f t="shared" si="17"/>
        <v>3</v>
      </c>
      <c r="W57" s="1">
        <f t="shared" ca="1" si="24"/>
        <v>0</v>
      </c>
      <c r="X57" s="1">
        <f t="shared" ca="1" si="24"/>
        <v>0</v>
      </c>
      <c r="Y57" s="1">
        <f t="shared" ca="1" si="24"/>
        <v>2</v>
      </c>
      <c r="Z57" s="1" t="str">
        <f t="shared" ca="1" si="24"/>
        <v>loss</v>
      </c>
      <c r="AA57" s="1">
        <f t="shared" ca="1" si="24"/>
        <v>9.89</v>
      </c>
      <c r="AB57" s="1">
        <f t="shared" ca="1" si="13"/>
        <v>18</v>
      </c>
      <c r="AC57" s="1">
        <f t="shared" ca="1" si="14"/>
        <v>18</v>
      </c>
      <c r="AD57" s="1">
        <f t="shared" si="18"/>
        <v>57</v>
      </c>
      <c r="AH57" s="53">
        <f t="shared" si="5"/>
        <v>45</v>
      </c>
      <c r="AI57" s="1">
        <f t="shared" ca="1" si="6"/>
        <v>136</v>
      </c>
    </row>
    <row r="58" spans="2:35" ht="15.75">
      <c r="B58" s="4">
        <f t="shared" si="11"/>
        <v>46</v>
      </c>
      <c r="C58" s="4">
        <f t="shared" ca="1" si="20"/>
        <v>7</v>
      </c>
      <c r="D58" s="47">
        <f t="shared" ca="1" si="21"/>
        <v>0</v>
      </c>
      <c r="E58" s="48">
        <f t="shared" ca="1" si="22"/>
        <v>0</v>
      </c>
      <c r="F58" s="49">
        <f t="shared" ca="1" si="23"/>
        <v>2</v>
      </c>
      <c r="G58" s="50">
        <f t="shared" ca="1" si="7"/>
        <v>2</v>
      </c>
      <c r="H58" s="47" t="str">
        <f t="shared" ca="1" si="4"/>
        <v>win</v>
      </c>
      <c r="I58" s="47">
        <f t="shared" ca="1" si="4"/>
        <v>7.42</v>
      </c>
      <c r="K58" s="51">
        <f t="shared" ca="1" si="8"/>
        <v>50</v>
      </c>
      <c r="L58" s="51">
        <f t="shared" ca="1" si="15"/>
        <v>-300</v>
      </c>
      <c r="M58" s="1" t="str">
        <f t="shared" ca="1" si="9"/>
        <v/>
      </c>
      <c r="N58" s="52"/>
      <c r="T58" s="1" t="str">
        <f t="shared" si="12"/>
        <v>3°TRANCE</v>
      </c>
      <c r="U58" s="1">
        <f t="shared" si="16"/>
        <v>5</v>
      </c>
      <c r="V58" s="1">
        <f t="shared" si="17"/>
        <v>3</v>
      </c>
      <c r="W58" s="1">
        <f t="shared" ca="1" si="24"/>
        <v>0</v>
      </c>
      <c r="X58" s="1">
        <f t="shared" ca="1" si="24"/>
        <v>0</v>
      </c>
      <c r="Y58" s="1">
        <f t="shared" ca="1" si="24"/>
        <v>2</v>
      </c>
      <c r="Z58" s="1" t="str">
        <f t="shared" ca="1" si="24"/>
        <v>loss</v>
      </c>
      <c r="AA58" s="1">
        <f t="shared" ca="1" si="24"/>
        <v>9.89</v>
      </c>
      <c r="AB58" s="1">
        <f t="shared" ca="1" si="13"/>
        <v>19</v>
      </c>
      <c r="AC58" s="1">
        <f t="shared" ca="1" si="14"/>
        <v>19</v>
      </c>
      <c r="AD58" s="1">
        <f t="shared" si="18"/>
        <v>58</v>
      </c>
      <c r="AH58" s="53">
        <f t="shared" si="5"/>
        <v>46</v>
      </c>
      <c r="AI58" s="1">
        <f t="shared" ca="1" si="6"/>
        <v>137</v>
      </c>
    </row>
    <row r="59" spans="2:35" ht="15.75">
      <c r="B59" s="4">
        <f t="shared" si="11"/>
        <v>47</v>
      </c>
      <c r="C59" s="4">
        <f t="shared" ca="1" si="20"/>
        <v>7</v>
      </c>
      <c r="D59" s="47">
        <f t="shared" ca="1" si="21"/>
        <v>0</v>
      </c>
      <c r="E59" s="48">
        <f t="shared" ca="1" si="22"/>
        <v>0</v>
      </c>
      <c r="F59" s="49">
        <f t="shared" ca="1" si="23"/>
        <v>2</v>
      </c>
      <c r="G59" s="50">
        <f t="shared" ca="1" si="7"/>
        <v>2</v>
      </c>
      <c r="H59" s="47" t="str">
        <f t="shared" ca="1" si="4"/>
        <v>win</v>
      </c>
      <c r="I59" s="47">
        <f t="shared" ca="1" si="4"/>
        <v>7.42</v>
      </c>
      <c r="K59" s="51">
        <f t="shared" ca="1" si="8"/>
        <v>50</v>
      </c>
      <c r="L59" s="51">
        <f t="shared" ca="1" si="15"/>
        <v>-250</v>
      </c>
      <c r="M59" s="1" t="str">
        <f t="shared" ca="1" si="9"/>
        <v/>
      </c>
      <c r="N59" s="52"/>
      <c r="T59" s="1" t="str">
        <f t="shared" si="12"/>
        <v>3°TRANCE</v>
      </c>
      <c r="U59" s="1">
        <f t="shared" si="16"/>
        <v>6</v>
      </c>
      <c r="V59" s="1">
        <f t="shared" si="17"/>
        <v>3</v>
      </c>
      <c r="W59" s="1">
        <f t="shared" ca="1" si="24"/>
        <v>0</v>
      </c>
      <c r="X59" s="1">
        <f t="shared" ca="1" si="24"/>
        <v>0</v>
      </c>
      <c r="Y59" s="1">
        <f t="shared" ca="1" si="24"/>
        <v>2</v>
      </c>
      <c r="Z59" s="1" t="str">
        <f t="shared" ca="1" si="24"/>
        <v>loss</v>
      </c>
      <c r="AA59" s="1">
        <f t="shared" ca="1" si="24"/>
        <v>9.89</v>
      </c>
      <c r="AB59" s="1">
        <f t="shared" ca="1" si="13"/>
        <v>20</v>
      </c>
      <c r="AC59" s="1">
        <f t="shared" ca="1" si="14"/>
        <v>20</v>
      </c>
      <c r="AD59" s="1">
        <f t="shared" si="18"/>
        <v>59</v>
      </c>
      <c r="AH59" s="53">
        <f t="shared" si="5"/>
        <v>47</v>
      </c>
      <c r="AI59" s="1">
        <f t="shared" ca="1" si="6"/>
        <v>138</v>
      </c>
    </row>
    <row r="60" spans="2:35" ht="15.75">
      <c r="B60" s="4">
        <f t="shared" si="11"/>
        <v>48</v>
      </c>
      <c r="C60" s="4">
        <f t="shared" ca="1" si="20"/>
        <v>7</v>
      </c>
      <c r="D60" s="47">
        <f t="shared" ca="1" si="21"/>
        <v>0</v>
      </c>
      <c r="E60" s="48">
        <f t="shared" ca="1" si="22"/>
        <v>0</v>
      </c>
      <c r="F60" s="49">
        <f t="shared" ca="1" si="23"/>
        <v>2</v>
      </c>
      <c r="G60" s="50">
        <f t="shared" ca="1" si="7"/>
        <v>2</v>
      </c>
      <c r="H60" s="47" t="str">
        <f t="shared" ca="1" si="4"/>
        <v>loss</v>
      </c>
      <c r="I60" s="47">
        <f t="shared" ca="1" si="4"/>
        <v>7.42</v>
      </c>
      <c r="K60" s="51">
        <f t="shared" ca="1" si="8"/>
        <v>-50</v>
      </c>
      <c r="L60" s="51">
        <f t="shared" ca="1" si="15"/>
        <v>-300</v>
      </c>
      <c r="M60" s="1" t="str">
        <f t="shared" ca="1" si="9"/>
        <v/>
      </c>
      <c r="N60" s="52"/>
      <c r="T60" s="1" t="str">
        <f t="shared" si="12"/>
        <v>3°TRANCE</v>
      </c>
      <c r="U60" s="1">
        <f t="shared" si="16"/>
        <v>7</v>
      </c>
      <c r="V60" s="1">
        <f t="shared" si="17"/>
        <v>3</v>
      </c>
      <c r="W60" s="1">
        <f t="shared" ca="1" si="24"/>
        <v>0</v>
      </c>
      <c r="X60" s="1">
        <f t="shared" ca="1" si="24"/>
        <v>0</v>
      </c>
      <c r="Y60" s="1">
        <f t="shared" ca="1" si="24"/>
        <v>2</v>
      </c>
      <c r="Z60" s="1" t="str">
        <f t="shared" ca="1" si="24"/>
        <v>loss</v>
      </c>
      <c r="AA60" s="1">
        <f t="shared" ca="1" si="24"/>
        <v>9.89</v>
      </c>
      <c r="AB60" s="1">
        <f t="shared" ca="1" si="13"/>
        <v>21</v>
      </c>
      <c r="AC60" s="1">
        <f t="shared" ca="1" si="14"/>
        <v>21</v>
      </c>
      <c r="AD60" s="1">
        <f t="shared" si="18"/>
        <v>60</v>
      </c>
      <c r="AH60" s="53">
        <f t="shared" si="5"/>
        <v>48</v>
      </c>
      <c r="AI60" s="1">
        <f t="shared" ca="1" si="6"/>
        <v>139</v>
      </c>
    </row>
    <row r="61" spans="2:35" ht="15.75">
      <c r="B61" s="4">
        <f t="shared" si="11"/>
        <v>49</v>
      </c>
      <c r="C61" s="4">
        <f t="shared" ca="1" si="20"/>
        <v>7</v>
      </c>
      <c r="D61" s="47">
        <f t="shared" ca="1" si="21"/>
        <v>0</v>
      </c>
      <c r="E61" s="48">
        <f t="shared" ca="1" si="22"/>
        <v>0</v>
      </c>
      <c r="F61" s="49">
        <f t="shared" ca="1" si="23"/>
        <v>2</v>
      </c>
      <c r="G61" s="50">
        <f t="shared" ca="1" si="7"/>
        <v>2</v>
      </c>
      <c r="H61" s="47" t="str">
        <f t="shared" ca="1" si="4"/>
        <v>loss</v>
      </c>
      <c r="I61" s="47">
        <f t="shared" ca="1" si="4"/>
        <v>7.42</v>
      </c>
      <c r="K61" s="51">
        <f t="shared" ca="1" si="8"/>
        <v>-50</v>
      </c>
      <c r="L61" s="51">
        <f t="shared" ca="1" si="15"/>
        <v>-350</v>
      </c>
      <c r="M61" s="1">
        <f t="shared" ca="1" si="9"/>
        <v>-350</v>
      </c>
      <c r="N61" s="52"/>
      <c r="T61" s="1" t="str">
        <f t="shared" si="12"/>
        <v>3°TRANCE</v>
      </c>
      <c r="U61" s="1">
        <f t="shared" si="16"/>
        <v>8</v>
      </c>
      <c r="V61" s="1">
        <f t="shared" si="17"/>
        <v>3</v>
      </c>
      <c r="W61" s="1">
        <f t="shared" ca="1" si="24"/>
        <v>0</v>
      </c>
      <c r="X61" s="1">
        <f t="shared" ca="1" si="24"/>
        <v>0</v>
      </c>
      <c r="Y61" s="1">
        <f t="shared" ca="1" si="24"/>
        <v>0</v>
      </c>
      <c r="Z61" s="1">
        <f t="shared" ca="1" si="24"/>
        <v>0</v>
      </c>
      <c r="AA61" s="1">
        <f t="shared" ca="1" si="24"/>
        <v>9.89</v>
      </c>
      <c r="AB61" s="1">
        <f t="shared" ca="1" si="13"/>
        <v>21</v>
      </c>
      <c r="AC61" s="1" t="str">
        <f t="shared" ca="1" si="14"/>
        <v/>
      </c>
      <c r="AD61" s="1">
        <f t="shared" si="18"/>
        <v>61</v>
      </c>
      <c r="AH61" s="53">
        <f t="shared" si="5"/>
        <v>49</v>
      </c>
      <c r="AI61" s="1">
        <f t="shared" ca="1" si="6"/>
        <v>140</v>
      </c>
    </row>
    <row r="62" spans="2:35" ht="15.75">
      <c r="B62" s="4">
        <f t="shared" si="11"/>
        <v>50</v>
      </c>
      <c r="C62" s="4">
        <f t="shared" ca="1" si="20"/>
        <v>8</v>
      </c>
      <c r="D62" s="47">
        <f t="shared" ca="1" si="21"/>
        <v>0</v>
      </c>
      <c r="E62" s="48">
        <f t="shared" ca="1" si="22"/>
        <v>0</v>
      </c>
      <c r="F62" s="49">
        <f t="shared" ca="1" si="23"/>
        <v>2</v>
      </c>
      <c r="G62" s="50">
        <f t="shared" ca="1" si="7"/>
        <v>2</v>
      </c>
      <c r="H62" s="47" t="str">
        <f t="shared" ca="1" si="4"/>
        <v>win</v>
      </c>
      <c r="I62" s="47">
        <f t="shared" ca="1" si="4"/>
        <v>7.72</v>
      </c>
      <c r="K62" s="51">
        <f t="shared" ca="1" si="8"/>
        <v>50</v>
      </c>
      <c r="L62" s="51">
        <f t="shared" ca="1" si="15"/>
        <v>-300</v>
      </c>
      <c r="M62" s="1" t="str">
        <f t="shared" ca="1" si="9"/>
        <v/>
      </c>
      <c r="N62" s="52"/>
      <c r="T62" s="1" t="str">
        <f t="shared" si="12"/>
        <v>3°TRANCE</v>
      </c>
      <c r="U62" s="1">
        <f t="shared" si="16"/>
        <v>9</v>
      </c>
      <c r="V62" s="1">
        <f t="shared" si="17"/>
        <v>3</v>
      </c>
      <c r="W62" s="1">
        <f t="shared" ca="1" si="24"/>
        <v>0</v>
      </c>
      <c r="X62" s="1">
        <f t="shared" ca="1" si="24"/>
        <v>0</v>
      </c>
      <c r="Y62" s="1">
        <f t="shared" ca="1" si="24"/>
        <v>0</v>
      </c>
      <c r="Z62" s="1">
        <f t="shared" ca="1" si="24"/>
        <v>0</v>
      </c>
      <c r="AA62" s="1">
        <f t="shared" ca="1" si="24"/>
        <v>9.89</v>
      </c>
      <c r="AB62" s="1">
        <f t="shared" ca="1" si="13"/>
        <v>21</v>
      </c>
      <c r="AC62" s="1" t="str">
        <f t="shared" ca="1" si="14"/>
        <v/>
      </c>
      <c r="AD62" s="1">
        <f t="shared" si="18"/>
        <v>62</v>
      </c>
      <c r="AH62" s="53">
        <f t="shared" si="5"/>
        <v>50</v>
      </c>
      <c r="AI62" s="1">
        <f t="shared" ca="1" si="6"/>
        <v>154</v>
      </c>
    </row>
    <row r="63" spans="2:35" ht="15.75">
      <c r="B63" s="4">
        <f t="shared" si="11"/>
        <v>51</v>
      </c>
      <c r="C63" s="4">
        <f t="shared" ca="1" si="20"/>
        <v>8</v>
      </c>
      <c r="D63" s="47">
        <f t="shared" ca="1" si="21"/>
        <v>0</v>
      </c>
      <c r="E63" s="48">
        <f t="shared" ca="1" si="22"/>
        <v>0</v>
      </c>
      <c r="F63" s="49">
        <f t="shared" ca="1" si="23"/>
        <v>2</v>
      </c>
      <c r="G63" s="50">
        <f t="shared" ca="1" si="7"/>
        <v>2</v>
      </c>
      <c r="H63" s="47" t="str">
        <f t="shared" ca="1" si="4"/>
        <v>win</v>
      </c>
      <c r="I63" s="47">
        <f t="shared" ca="1" si="4"/>
        <v>7.72</v>
      </c>
      <c r="K63" s="51">
        <f t="shared" ca="1" si="8"/>
        <v>50</v>
      </c>
      <c r="L63" s="51">
        <f t="shared" ca="1" si="15"/>
        <v>-250</v>
      </c>
      <c r="M63" s="1" t="str">
        <f t="shared" ca="1" si="9"/>
        <v/>
      </c>
      <c r="N63" s="52"/>
      <c r="T63" s="1" t="str">
        <f t="shared" si="12"/>
        <v>3°TRANCE</v>
      </c>
      <c r="U63" s="1">
        <f t="shared" si="16"/>
        <v>10</v>
      </c>
      <c r="V63" s="1">
        <f t="shared" si="17"/>
        <v>3</v>
      </c>
      <c r="W63" s="1">
        <f t="shared" ca="1" si="24"/>
        <v>0</v>
      </c>
      <c r="X63" s="1">
        <f t="shared" ca="1" si="24"/>
        <v>0</v>
      </c>
      <c r="Y63" s="1">
        <f t="shared" ca="1" si="24"/>
        <v>0</v>
      </c>
      <c r="Z63" s="1">
        <f t="shared" ca="1" si="24"/>
        <v>0</v>
      </c>
      <c r="AA63" s="1">
        <f t="shared" ca="1" si="24"/>
        <v>9.89</v>
      </c>
      <c r="AB63" s="1">
        <f t="shared" ca="1" si="13"/>
        <v>21</v>
      </c>
      <c r="AC63" s="1" t="str">
        <f t="shared" ca="1" si="14"/>
        <v/>
      </c>
      <c r="AD63" s="1">
        <f t="shared" si="18"/>
        <v>63</v>
      </c>
      <c r="AH63" s="53">
        <f t="shared" si="5"/>
        <v>51</v>
      </c>
      <c r="AI63" s="1">
        <f t="shared" ca="1" si="6"/>
        <v>155</v>
      </c>
    </row>
    <row r="64" spans="2:35" ht="15.75">
      <c r="B64" s="4">
        <f t="shared" si="11"/>
        <v>52</v>
      </c>
      <c r="C64" s="4">
        <f t="shared" ca="1" si="20"/>
        <v>8</v>
      </c>
      <c r="D64" s="47">
        <f t="shared" ca="1" si="21"/>
        <v>0</v>
      </c>
      <c r="E64" s="48">
        <f t="shared" ca="1" si="22"/>
        <v>0</v>
      </c>
      <c r="F64" s="49">
        <f t="shared" ca="1" si="23"/>
        <v>2</v>
      </c>
      <c r="G64" s="50">
        <f t="shared" ca="1" si="7"/>
        <v>2</v>
      </c>
      <c r="H64" s="47" t="str">
        <f t="shared" ca="1" si="4"/>
        <v>win</v>
      </c>
      <c r="I64" s="47">
        <f t="shared" ca="1" si="4"/>
        <v>7.72</v>
      </c>
      <c r="K64" s="51">
        <f t="shared" ca="1" si="8"/>
        <v>50</v>
      </c>
      <c r="L64" s="51">
        <f t="shared" ca="1" si="15"/>
        <v>-200</v>
      </c>
      <c r="M64" s="1" t="str">
        <f t="shared" ca="1" si="9"/>
        <v/>
      </c>
      <c r="N64" s="52"/>
      <c r="T64" s="1" t="str">
        <f t="shared" si="12"/>
        <v>3°TRANCE</v>
      </c>
      <c r="U64" s="1">
        <f t="shared" si="16"/>
        <v>11</v>
      </c>
      <c r="V64" s="1">
        <f t="shared" si="17"/>
        <v>3</v>
      </c>
      <c r="W64" s="1">
        <f t="shared" ca="1" si="24"/>
        <v>0</v>
      </c>
      <c r="X64" s="1">
        <f t="shared" ca="1" si="24"/>
        <v>0</v>
      </c>
      <c r="Y64" s="1">
        <f t="shared" ca="1" si="24"/>
        <v>0</v>
      </c>
      <c r="Z64" s="1">
        <f t="shared" ca="1" si="24"/>
        <v>0</v>
      </c>
      <c r="AA64" s="1">
        <f t="shared" ca="1" si="24"/>
        <v>9.89</v>
      </c>
      <c r="AB64" s="1">
        <f t="shared" ca="1" si="13"/>
        <v>21</v>
      </c>
      <c r="AC64" s="1" t="str">
        <f t="shared" ca="1" si="14"/>
        <v/>
      </c>
      <c r="AD64" s="1">
        <f t="shared" si="18"/>
        <v>64</v>
      </c>
      <c r="AH64" s="53">
        <f t="shared" si="5"/>
        <v>52</v>
      </c>
      <c r="AI64" s="1">
        <f t="shared" ca="1" si="6"/>
        <v>156</v>
      </c>
    </row>
    <row r="65" spans="2:35" ht="15.75">
      <c r="B65" s="4">
        <f t="shared" si="11"/>
        <v>53</v>
      </c>
      <c r="C65" s="4">
        <f t="shared" ca="1" si="20"/>
        <v>8</v>
      </c>
      <c r="D65" s="47">
        <f t="shared" ca="1" si="21"/>
        <v>0</v>
      </c>
      <c r="E65" s="48">
        <f t="shared" ca="1" si="22"/>
        <v>0</v>
      </c>
      <c r="F65" s="49">
        <f t="shared" ca="1" si="23"/>
        <v>2</v>
      </c>
      <c r="G65" s="50">
        <f t="shared" ca="1" si="7"/>
        <v>2</v>
      </c>
      <c r="H65" s="47" t="str">
        <f t="shared" ca="1" si="4"/>
        <v>win</v>
      </c>
      <c r="I65" s="47">
        <f t="shared" ca="1" si="4"/>
        <v>7.72</v>
      </c>
      <c r="K65" s="51">
        <f t="shared" ca="1" si="8"/>
        <v>50</v>
      </c>
      <c r="L65" s="51">
        <f t="shared" ca="1" si="15"/>
        <v>-150</v>
      </c>
      <c r="M65" s="1" t="str">
        <f t="shared" ca="1" si="9"/>
        <v/>
      </c>
      <c r="N65" s="52"/>
      <c r="T65" s="1" t="str">
        <f t="shared" si="12"/>
        <v>3°TRANCE</v>
      </c>
      <c r="U65" s="1">
        <f t="shared" si="16"/>
        <v>12</v>
      </c>
      <c r="V65" s="1">
        <f t="shared" si="17"/>
        <v>3</v>
      </c>
      <c r="W65" s="1">
        <f t="shared" ca="1" si="24"/>
        <v>0</v>
      </c>
      <c r="X65" s="1">
        <f t="shared" ca="1" si="24"/>
        <v>0</v>
      </c>
      <c r="Y65" s="1">
        <f t="shared" ca="1" si="24"/>
        <v>0</v>
      </c>
      <c r="Z65" s="1">
        <f t="shared" ca="1" si="24"/>
        <v>0</v>
      </c>
      <c r="AA65" s="1">
        <f t="shared" ca="1" si="24"/>
        <v>9.89</v>
      </c>
      <c r="AB65" s="1">
        <f t="shared" ca="1" si="13"/>
        <v>21</v>
      </c>
      <c r="AC65" s="1" t="str">
        <f t="shared" ca="1" si="14"/>
        <v/>
      </c>
      <c r="AD65" s="1">
        <f t="shared" si="18"/>
        <v>65</v>
      </c>
      <c r="AH65" s="53">
        <f t="shared" si="5"/>
        <v>53</v>
      </c>
      <c r="AI65" s="1">
        <f t="shared" ca="1" si="6"/>
        <v>157</v>
      </c>
    </row>
    <row r="66" spans="2:35" ht="15.75">
      <c r="B66" s="4">
        <f t="shared" si="11"/>
        <v>54</v>
      </c>
      <c r="C66" s="4">
        <f t="shared" ca="1" si="20"/>
        <v>8</v>
      </c>
      <c r="D66" s="47">
        <f t="shared" ca="1" si="21"/>
        <v>0</v>
      </c>
      <c r="E66" s="48">
        <f t="shared" ca="1" si="22"/>
        <v>0</v>
      </c>
      <c r="F66" s="49">
        <f t="shared" ca="1" si="23"/>
        <v>2</v>
      </c>
      <c r="G66" s="50">
        <f t="shared" ca="1" si="7"/>
        <v>2</v>
      </c>
      <c r="H66" s="47" t="str">
        <f t="shared" ca="1" si="4"/>
        <v>loss</v>
      </c>
      <c r="I66" s="47">
        <f t="shared" ca="1" si="4"/>
        <v>7.72</v>
      </c>
      <c r="K66" s="51">
        <f t="shared" ca="1" si="8"/>
        <v>-50</v>
      </c>
      <c r="L66" s="51">
        <f t="shared" ca="1" si="15"/>
        <v>-200</v>
      </c>
      <c r="M66" s="1" t="str">
        <f t="shared" ca="1" si="9"/>
        <v/>
      </c>
      <c r="N66" s="52"/>
      <c r="T66" s="1" t="str">
        <f t="shared" si="12"/>
        <v>3°TRANCE</v>
      </c>
      <c r="U66" s="1">
        <f t="shared" si="16"/>
        <v>13</v>
      </c>
      <c r="V66" s="1">
        <f t="shared" si="17"/>
        <v>3</v>
      </c>
      <c r="W66" s="1">
        <f t="shared" ca="1" si="24"/>
        <v>0</v>
      </c>
      <c r="X66" s="1">
        <f t="shared" ca="1" si="24"/>
        <v>0</v>
      </c>
      <c r="Y66" s="1">
        <f t="shared" ca="1" si="24"/>
        <v>0</v>
      </c>
      <c r="Z66" s="1">
        <f t="shared" ca="1" si="24"/>
        <v>0</v>
      </c>
      <c r="AA66" s="1">
        <f t="shared" ca="1" si="24"/>
        <v>9.89</v>
      </c>
      <c r="AB66" s="1">
        <f t="shared" ca="1" si="13"/>
        <v>21</v>
      </c>
      <c r="AC66" s="1" t="str">
        <f t="shared" ca="1" si="14"/>
        <v/>
      </c>
      <c r="AD66" s="1">
        <f t="shared" si="18"/>
        <v>66</v>
      </c>
      <c r="AH66" s="53">
        <f t="shared" si="5"/>
        <v>54</v>
      </c>
      <c r="AI66" s="1">
        <f t="shared" ca="1" si="6"/>
        <v>158</v>
      </c>
    </row>
    <row r="67" spans="2:35" ht="15.75">
      <c r="B67" s="4">
        <f t="shared" si="11"/>
        <v>55</v>
      </c>
      <c r="C67" s="4">
        <f t="shared" ca="1" si="20"/>
        <v>8</v>
      </c>
      <c r="D67" s="47">
        <f t="shared" ca="1" si="21"/>
        <v>0</v>
      </c>
      <c r="E67" s="48">
        <f t="shared" ca="1" si="22"/>
        <v>0</v>
      </c>
      <c r="F67" s="49">
        <f t="shared" ca="1" si="23"/>
        <v>2</v>
      </c>
      <c r="G67" s="50">
        <f t="shared" ca="1" si="7"/>
        <v>2</v>
      </c>
      <c r="H67" s="47" t="str">
        <f t="shared" ca="1" si="4"/>
        <v>loss</v>
      </c>
      <c r="I67" s="47">
        <f t="shared" ca="1" si="4"/>
        <v>7.72</v>
      </c>
      <c r="K67" s="51">
        <f t="shared" ca="1" si="8"/>
        <v>-50</v>
      </c>
      <c r="L67" s="51">
        <f t="shared" ca="1" si="15"/>
        <v>-250</v>
      </c>
      <c r="M67" s="1" t="str">
        <f t="shared" ca="1" si="9"/>
        <v/>
      </c>
      <c r="N67" s="52"/>
      <c r="T67" s="1" t="str">
        <f t="shared" si="12"/>
        <v>3°TRANCE</v>
      </c>
      <c r="U67" s="1">
        <f t="shared" si="16"/>
        <v>14</v>
      </c>
      <c r="V67" s="1">
        <f t="shared" si="17"/>
        <v>3</v>
      </c>
      <c r="W67" s="1">
        <f t="shared" ca="1" si="24"/>
        <v>0</v>
      </c>
      <c r="X67" s="1">
        <f t="shared" ca="1" si="24"/>
        <v>0</v>
      </c>
      <c r="Y67" s="1">
        <f t="shared" ca="1" si="24"/>
        <v>0</v>
      </c>
      <c r="Z67" s="1">
        <f t="shared" ca="1" si="24"/>
        <v>0</v>
      </c>
      <c r="AA67" s="1">
        <f t="shared" ca="1" si="24"/>
        <v>9.89</v>
      </c>
      <c r="AB67" s="1">
        <f t="shared" ca="1" si="13"/>
        <v>21</v>
      </c>
      <c r="AC67" s="1" t="str">
        <f t="shared" ca="1" si="14"/>
        <v/>
      </c>
      <c r="AD67" s="1">
        <f t="shared" si="18"/>
        <v>67</v>
      </c>
      <c r="AH67" s="53">
        <f t="shared" si="5"/>
        <v>55</v>
      </c>
      <c r="AI67" s="1">
        <f t="shared" ca="1" si="6"/>
        <v>159</v>
      </c>
    </row>
    <row r="68" spans="2:35" ht="15.75">
      <c r="B68" s="4">
        <f t="shared" si="11"/>
        <v>56</v>
      </c>
      <c r="C68" s="4">
        <f t="shared" ca="1" si="20"/>
        <v>8</v>
      </c>
      <c r="D68" s="47">
        <f t="shared" ca="1" si="21"/>
        <v>0</v>
      </c>
      <c r="E68" s="48">
        <f t="shared" ca="1" si="22"/>
        <v>0</v>
      </c>
      <c r="F68" s="49">
        <f t="shared" ca="1" si="23"/>
        <v>2</v>
      </c>
      <c r="G68" s="50">
        <f t="shared" ca="1" si="7"/>
        <v>2</v>
      </c>
      <c r="H68" s="47" t="str">
        <f t="shared" ca="1" si="4"/>
        <v>loss</v>
      </c>
      <c r="I68" s="47">
        <f t="shared" ca="1" si="4"/>
        <v>7.72</v>
      </c>
      <c r="K68" s="51">
        <f t="shared" ca="1" si="8"/>
        <v>-50</v>
      </c>
      <c r="L68" s="51">
        <f t="shared" ca="1" si="15"/>
        <v>-300</v>
      </c>
      <c r="M68" s="1">
        <f t="shared" ca="1" si="9"/>
        <v>-300</v>
      </c>
      <c r="N68" s="52"/>
      <c r="T68" s="1" t="str">
        <f t="shared" si="12"/>
        <v>3°TRANCE</v>
      </c>
      <c r="U68" s="1">
        <f t="shared" si="16"/>
        <v>15</v>
      </c>
      <c r="V68" s="1">
        <f t="shared" si="17"/>
        <v>3</v>
      </c>
      <c r="W68" s="1">
        <f t="shared" ca="1" si="24"/>
        <v>0</v>
      </c>
      <c r="X68" s="1">
        <f t="shared" ca="1" si="24"/>
        <v>0</v>
      </c>
      <c r="Y68" s="1">
        <f t="shared" ca="1" si="24"/>
        <v>0</v>
      </c>
      <c r="Z68" s="1">
        <f t="shared" ca="1" si="24"/>
        <v>0</v>
      </c>
      <c r="AA68" s="1">
        <f t="shared" ca="1" si="24"/>
        <v>9.89</v>
      </c>
      <c r="AB68" s="1">
        <f t="shared" ca="1" si="13"/>
        <v>21</v>
      </c>
      <c r="AC68" s="1" t="str">
        <f t="shared" ca="1" si="14"/>
        <v/>
      </c>
      <c r="AD68" s="1">
        <f t="shared" si="18"/>
        <v>68</v>
      </c>
      <c r="AH68" s="53">
        <f t="shared" si="5"/>
        <v>56</v>
      </c>
      <c r="AI68" s="1">
        <f t="shared" ca="1" si="6"/>
        <v>160</v>
      </c>
    </row>
    <row r="69" spans="2:35" ht="15.75">
      <c r="B69" s="4">
        <f t="shared" si="11"/>
        <v>57</v>
      </c>
      <c r="C69" s="4">
        <f t="shared" ca="1" si="20"/>
        <v>9</v>
      </c>
      <c r="D69" s="47">
        <f t="shared" ca="1" si="21"/>
        <v>0</v>
      </c>
      <c r="E69" s="48">
        <f t="shared" ca="1" si="22"/>
        <v>0</v>
      </c>
      <c r="F69" s="49">
        <f t="shared" ca="1" si="23"/>
        <v>2</v>
      </c>
      <c r="G69" s="50">
        <f t="shared" ca="1" si="7"/>
        <v>2</v>
      </c>
      <c r="H69" s="47" t="str">
        <f t="shared" ca="1" si="4"/>
        <v>win</v>
      </c>
      <c r="I69" s="47">
        <f t="shared" ca="1" si="4"/>
        <v>8.69</v>
      </c>
      <c r="K69" s="51">
        <f t="shared" ca="1" si="8"/>
        <v>50</v>
      </c>
      <c r="L69" s="51">
        <f t="shared" ca="1" si="15"/>
        <v>-250</v>
      </c>
      <c r="M69" s="1" t="str">
        <f t="shared" ca="1" si="9"/>
        <v/>
      </c>
      <c r="N69" s="52"/>
      <c r="T69" s="1" t="str">
        <f t="shared" si="12"/>
        <v>3°TRANCE</v>
      </c>
      <c r="U69" s="1">
        <f t="shared" si="16"/>
        <v>16</v>
      </c>
      <c r="V69" s="1">
        <f t="shared" si="17"/>
        <v>3</v>
      </c>
      <c r="W69" s="1">
        <f t="shared" ca="1" si="24"/>
        <v>0</v>
      </c>
      <c r="X69" s="1">
        <f t="shared" ca="1" si="24"/>
        <v>0</v>
      </c>
      <c r="Y69" s="1">
        <f t="shared" ca="1" si="24"/>
        <v>0</v>
      </c>
      <c r="Z69" s="1">
        <f t="shared" ca="1" si="24"/>
        <v>0</v>
      </c>
      <c r="AA69" s="1">
        <f t="shared" ca="1" si="24"/>
        <v>9.89</v>
      </c>
      <c r="AB69" s="1">
        <f t="shared" ca="1" si="13"/>
        <v>21</v>
      </c>
      <c r="AC69" s="1" t="str">
        <f t="shared" ca="1" si="14"/>
        <v/>
      </c>
      <c r="AD69" s="1">
        <f t="shared" si="18"/>
        <v>69</v>
      </c>
      <c r="AH69" s="53">
        <f t="shared" si="5"/>
        <v>57</v>
      </c>
      <c r="AI69" s="1">
        <f t="shared" ca="1" si="6"/>
        <v>174</v>
      </c>
    </row>
    <row r="70" spans="2:35" ht="15.75">
      <c r="B70" s="4">
        <f t="shared" si="11"/>
        <v>58</v>
      </c>
      <c r="C70" s="4">
        <f t="shared" ca="1" si="20"/>
        <v>9</v>
      </c>
      <c r="D70" s="47">
        <f t="shared" ca="1" si="21"/>
        <v>0</v>
      </c>
      <c r="E70" s="48">
        <f t="shared" ca="1" si="22"/>
        <v>0</v>
      </c>
      <c r="F70" s="49">
        <f t="shared" ca="1" si="23"/>
        <v>2</v>
      </c>
      <c r="G70" s="50">
        <f t="shared" ca="1" si="7"/>
        <v>2</v>
      </c>
      <c r="H70" s="47" t="str">
        <f t="shared" ca="1" si="4"/>
        <v>win</v>
      </c>
      <c r="I70" s="47">
        <f t="shared" ca="1" si="4"/>
        <v>8.69</v>
      </c>
      <c r="K70" s="51">
        <f t="shared" ca="1" si="8"/>
        <v>50</v>
      </c>
      <c r="L70" s="51">
        <f t="shared" ca="1" si="15"/>
        <v>-200</v>
      </c>
      <c r="M70" s="1" t="str">
        <f t="shared" ca="1" si="9"/>
        <v/>
      </c>
      <c r="N70" s="52"/>
      <c r="T70" s="1" t="str">
        <f t="shared" si="12"/>
        <v>3°TRANCE</v>
      </c>
      <c r="U70" s="1">
        <f t="shared" si="16"/>
        <v>17</v>
      </c>
      <c r="V70" s="1">
        <f t="shared" si="17"/>
        <v>3</v>
      </c>
      <c r="W70" s="1">
        <f t="shared" ca="1" si="24"/>
        <v>0</v>
      </c>
      <c r="X70" s="1">
        <f t="shared" ca="1" si="24"/>
        <v>0</v>
      </c>
      <c r="Y70" s="1">
        <f t="shared" ca="1" si="24"/>
        <v>0</v>
      </c>
      <c r="Z70" s="1">
        <f t="shared" ca="1" si="24"/>
        <v>0</v>
      </c>
      <c r="AA70" s="1">
        <f t="shared" ca="1" si="24"/>
        <v>9.89</v>
      </c>
      <c r="AB70" s="1">
        <f t="shared" ca="1" si="13"/>
        <v>21</v>
      </c>
      <c r="AC70" s="1" t="str">
        <f t="shared" ca="1" si="14"/>
        <v/>
      </c>
      <c r="AD70" s="1">
        <f t="shared" si="18"/>
        <v>70</v>
      </c>
      <c r="AH70" s="53">
        <f t="shared" si="5"/>
        <v>58</v>
      </c>
      <c r="AI70" s="1">
        <f t="shared" ca="1" si="6"/>
        <v>175</v>
      </c>
    </row>
    <row r="71" spans="2:35" ht="15.75">
      <c r="B71" s="4">
        <f t="shared" si="11"/>
        <v>59</v>
      </c>
      <c r="C71" s="4">
        <f t="shared" ca="1" si="20"/>
        <v>9</v>
      </c>
      <c r="D71" s="47">
        <f t="shared" ca="1" si="21"/>
        <v>0</v>
      </c>
      <c r="E71" s="48">
        <f t="shared" ca="1" si="22"/>
        <v>0</v>
      </c>
      <c r="F71" s="49">
        <f t="shared" ca="1" si="23"/>
        <v>2</v>
      </c>
      <c r="G71" s="50">
        <f t="shared" ca="1" si="7"/>
        <v>2</v>
      </c>
      <c r="H71" s="47" t="str">
        <f t="shared" ca="1" si="4"/>
        <v>win</v>
      </c>
      <c r="I71" s="47">
        <f t="shared" ca="1" si="4"/>
        <v>8.69</v>
      </c>
      <c r="K71" s="51">
        <f t="shared" ca="1" si="8"/>
        <v>50</v>
      </c>
      <c r="L71" s="51">
        <f t="shared" ca="1" si="15"/>
        <v>-150</v>
      </c>
      <c r="M71" s="1" t="str">
        <f t="shared" ca="1" si="9"/>
        <v/>
      </c>
      <c r="N71" s="52"/>
      <c r="T71" s="1" t="str">
        <f t="shared" si="12"/>
        <v>3°TRANCE</v>
      </c>
      <c r="U71" s="1">
        <f t="shared" si="16"/>
        <v>18</v>
      </c>
      <c r="V71" s="1">
        <f t="shared" si="17"/>
        <v>3</v>
      </c>
      <c r="W71" s="1">
        <f t="shared" ca="1" si="24"/>
        <v>0</v>
      </c>
      <c r="X71" s="1">
        <f t="shared" ca="1" si="24"/>
        <v>0</v>
      </c>
      <c r="Y71" s="1">
        <f t="shared" ca="1" si="24"/>
        <v>0</v>
      </c>
      <c r="Z71" s="1">
        <f t="shared" ca="1" si="24"/>
        <v>0</v>
      </c>
      <c r="AA71" s="1">
        <f t="shared" ca="1" si="24"/>
        <v>9.89</v>
      </c>
      <c r="AB71" s="1">
        <f t="shared" ca="1" si="13"/>
        <v>21</v>
      </c>
      <c r="AC71" s="1" t="str">
        <f t="shared" ca="1" si="14"/>
        <v/>
      </c>
      <c r="AD71" s="1">
        <f t="shared" si="18"/>
        <v>71</v>
      </c>
      <c r="AH71" s="53">
        <f t="shared" si="5"/>
        <v>59</v>
      </c>
      <c r="AI71" s="1">
        <f t="shared" ca="1" si="6"/>
        <v>176</v>
      </c>
    </row>
    <row r="72" spans="2:35" ht="15.75">
      <c r="B72" s="4">
        <f t="shared" si="11"/>
        <v>60</v>
      </c>
      <c r="C72" s="4">
        <f t="shared" ca="1" si="20"/>
        <v>9</v>
      </c>
      <c r="D72" s="47">
        <f t="shared" ca="1" si="21"/>
        <v>0</v>
      </c>
      <c r="E72" s="48">
        <f t="shared" ca="1" si="22"/>
        <v>0</v>
      </c>
      <c r="F72" s="49">
        <f t="shared" ca="1" si="23"/>
        <v>2</v>
      </c>
      <c r="G72" s="50">
        <f t="shared" ca="1" si="7"/>
        <v>2</v>
      </c>
      <c r="H72" s="47" t="str">
        <f t="shared" ca="1" si="4"/>
        <v>win</v>
      </c>
      <c r="I72" s="47">
        <f t="shared" ca="1" si="4"/>
        <v>8.69</v>
      </c>
      <c r="K72" s="51">
        <f t="shared" ca="1" si="8"/>
        <v>50</v>
      </c>
      <c r="L72" s="51">
        <f t="shared" ca="1" si="15"/>
        <v>-100</v>
      </c>
      <c r="M72" s="1" t="str">
        <f t="shared" ca="1" si="9"/>
        <v/>
      </c>
      <c r="N72" s="52"/>
      <c r="T72" s="1" t="str">
        <f t="shared" si="12"/>
        <v>3°TRANCE</v>
      </c>
      <c r="U72" s="1">
        <f t="shared" si="16"/>
        <v>19</v>
      </c>
      <c r="V72" s="1">
        <f t="shared" si="17"/>
        <v>3</v>
      </c>
      <c r="W72" s="1">
        <f t="shared" ca="1" si="24"/>
        <v>0</v>
      </c>
      <c r="X72" s="1">
        <f t="shared" ca="1" si="24"/>
        <v>0</v>
      </c>
      <c r="Y72" s="1">
        <f t="shared" ca="1" si="24"/>
        <v>0</v>
      </c>
      <c r="Z72" s="1">
        <f t="shared" ca="1" si="24"/>
        <v>0</v>
      </c>
      <c r="AA72" s="1">
        <f t="shared" ca="1" si="24"/>
        <v>9.89</v>
      </c>
      <c r="AB72" s="1">
        <f t="shared" ca="1" si="13"/>
        <v>21</v>
      </c>
      <c r="AC72" s="1" t="str">
        <f t="shared" ca="1" si="14"/>
        <v/>
      </c>
      <c r="AD72" s="1">
        <f t="shared" si="18"/>
        <v>72</v>
      </c>
      <c r="AH72" s="53">
        <f t="shared" si="5"/>
        <v>60</v>
      </c>
      <c r="AI72" s="1">
        <f t="shared" ca="1" si="6"/>
        <v>177</v>
      </c>
    </row>
    <row r="73" spans="2:35" ht="15.75">
      <c r="B73" s="4">
        <f t="shared" si="11"/>
        <v>61</v>
      </c>
      <c r="C73" s="4">
        <f t="shared" ca="1" si="20"/>
        <v>9</v>
      </c>
      <c r="D73" s="47">
        <f t="shared" ca="1" si="21"/>
        <v>0</v>
      </c>
      <c r="E73" s="48">
        <f t="shared" ca="1" si="22"/>
        <v>0</v>
      </c>
      <c r="F73" s="49">
        <f t="shared" ca="1" si="23"/>
        <v>2</v>
      </c>
      <c r="G73" s="50">
        <f t="shared" ca="1" si="7"/>
        <v>2</v>
      </c>
      <c r="H73" s="47" t="str">
        <f t="shared" ca="1" si="4"/>
        <v>loss</v>
      </c>
      <c r="I73" s="47">
        <f t="shared" ca="1" si="4"/>
        <v>8.69</v>
      </c>
      <c r="K73" s="51">
        <f t="shared" ca="1" si="8"/>
        <v>-50</v>
      </c>
      <c r="L73" s="51">
        <f t="shared" ca="1" si="15"/>
        <v>-150</v>
      </c>
      <c r="M73" s="1" t="str">
        <f t="shared" ca="1" si="9"/>
        <v/>
      </c>
      <c r="N73" s="52"/>
      <c r="T73" s="1" t="str">
        <f t="shared" si="12"/>
        <v>3°TRANCE</v>
      </c>
      <c r="U73" s="1">
        <f t="shared" si="16"/>
        <v>20</v>
      </c>
      <c r="V73" s="1">
        <f t="shared" si="17"/>
        <v>3</v>
      </c>
      <c r="W73" s="1">
        <f t="shared" ca="1" si="24"/>
        <v>0</v>
      </c>
      <c r="X73" s="1">
        <f t="shared" ca="1" si="24"/>
        <v>0</v>
      </c>
      <c r="Y73" s="1">
        <f t="shared" ca="1" si="24"/>
        <v>0</v>
      </c>
      <c r="Z73" s="1">
        <f t="shared" ca="1" si="24"/>
        <v>0</v>
      </c>
      <c r="AA73" s="1">
        <f t="shared" ca="1" si="24"/>
        <v>9.89</v>
      </c>
      <c r="AB73" s="1">
        <f t="shared" ca="1" si="13"/>
        <v>21</v>
      </c>
      <c r="AC73" s="1" t="str">
        <f t="shared" ca="1" si="14"/>
        <v/>
      </c>
      <c r="AD73" s="1">
        <f t="shared" si="18"/>
        <v>73</v>
      </c>
      <c r="AH73" s="53">
        <f t="shared" si="5"/>
        <v>61</v>
      </c>
      <c r="AI73" s="1">
        <f t="shared" ca="1" si="6"/>
        <v>178</v>
      </c>
    </row>
    <row r="74" spans="2:35" ht="15.75">
      <c r="B74" s="4">
        <f t="shared" si="11"/>
        <v>62</v>
      </c>
      <c r="C74" s="4">
        <f t="shared" ca="1" si="20"/>
        <v>9</v>
      </c>
      <c r="D74" s="47">
        <f t="shared" ca="1" si="21"/>
        <v>0</v>
      </c>
      <c r="E74" s="48">
        <f t="shared" ca="1" si="22"/>
        <v>0</v>
      </c>
      <c r="F74" s="49">
        <f t="shared" ca="1" si="23"/>
        <v>2</v>
      </c>
      <c r="G74" s="50">
        <f t="shared" ca="1" si="7"/>
        <v>2</v>
      </c>
      <c r="H74" s="47" t="str">
        <f t="shared" ca="1" si="4"/>
        <v>loss</v>
      </c>
      <c r="I74" s="47">
        <f t="shared" ca="1" si="4"/>
        <v>8.69</v>
      </c>
      <c r="K74" s="51">
        <f t="shared" ca="1" si="8"/>
        <v>-50</v>
      </c>
      <c r="L74" s="51">
        <f t="shared" ca="1" si="15"/>
        <v>-200</v>
      </c>
      <c r="M74" s="1" t="str">
        <f t="shared" ca="1" si="9"/>
        <v/>
      </c>
      <c r="N74" s="52"/>
      <c r="T74" s="1" t="str">
        <f t="shared" si="12"/>
        <v>4°TRANCE</v>
      </c>
      <c r="U74" s="1">
        <f t="shared" si="16"/>
        <v>1</v>
      </c>
      <c r="V74" s="1">
        <f t="shared" si="17"/>
        <v>4</v>
      </c>
      <c r="W74" s="1">
        <f t="shared" ref="W74:AA93" ca="1" si="25">INDIRECT(ADDRESS($W$5+$U74-1,W$4,,,$T74))</f>
        <v>0</v>
      </c>
      <c r="X74" s="1">
        <f t="shared" ca="1" si="25"/>
        <v>0</v>
      </c>
      <c r="Y74" s="1">
        <f t="shared" ca="1" si="25"/>
        <v>2</v>
      </c>
      <c r="Z74" s="1" t="str">
        <f t="shared" ca="1" si="25"/>
        <v>win</v>
      </c>
      <c r="AA74" s="1">
        <f t="shared" ca="1" si="25"/>
        <v>8.68</v>
      </c>
      <c r="AB74" s="1">
        <f t="shared" ca="1" si="13"/>
        <v>22</v>
      </c>
      <c r="AC74" s="1">
        <f t="shared" ca="1" si="14"/>
        <v>22</v>
      </c>
      <c r="AD74" s="1">
        <f t="shared" si="18"/>
        <v>74</v>
      </c>
      <c r="AH74" s="53">
        <f t="shared" si="5"/>
        <v>62</v>
      </c>
      <c r="AI74" s="1">
        <f t="shared" ca="1" si="6"/>
        <v>179</v>
      </c>
    </row>
    <row r="75" spans="2:35" ht="15.75">
      <c r="B75" s="4">
        <f t="shared" si="11"/>
        <v>63</v>
      </c>
      <c r="C75" s="4">
        <f t="shared" ca="1" si="20"/>
        <v>9</v>
      </c>
      <c r="D75" s="47">
        <f t="shared" ca="1" si="21"/>
        <v>0</v>
      </c>
      <c r="E75" s="48">
        <f t="shared" ca="1" si="22"/>
        <v>0</v>
      </c>
      <c r="F75" s="49">
        <f t="shared" ca="1" si="23"/>
        <v>2</v>
      </c>
      <c r="G75" s="50">
        <f t="shared" ca="1" si="7"/>
        <v>2</v>
      </c>
      <c r="H75" s="47" t="str">
        <f t="shared" ca="1" si="4"/>
        <v>loss</v>
      </c>
      <c r="I75" s="47">
        <f t="shared" ca="1" si="4"/>
        <v>8.69</v>
      </c>
      <c r="K75" s="51">
        <f t="shared" ca="1" si="8"/>
        <v>-50</v>
      </c>
      <c r="L75" s="51">
        <f t="shared" ca="1" si="15"/>
        <v>-250</v>
      </c>
      <c r="M75" s="1">
        <f t="shared" ca="1" si="9"/>
        <v>-250</v>
      </c>
      <c r="N75" s="52"/>
      <c r="T75" s="1" t="str">
        <f t="shared" si="12"/>
        <v>4°TRANCE</v>
      </c>
      <c r="U75" s="1">
        <f t="shared" si="16"/>
        <v>2</v>
      </c>
      <c r="V75" s="1">
        <f t="shared" si="17"/>
        <v>4</v>
      </c>
      <c r="W75" s="1">
        <f t="shared" ca="1" si="25"/>
        <v>0</v>
      </c>
      <c r="X75" s="1">
        <f t="shared" ca="1" si="25"/>
        <v>0</v>
      </c>
      <c r="Y75" s="1">
        <f t="shared" ca="1" si="25"/>
        <v>2</v>
      </c>
      <c r="Z75" s="1" t="str">
        <f t="shared" ca="1" si="25"/>
        <v>win</v>
      </c>
      <c r="AA75" s="1">
        <f t="shared" ca="1" si="25"/>
        <v>8.68</v>
      </c>
      <c r="AB75" s="1">
        <f t="shared" ca="1" si="13"/>
        <v>23</v>
      </c>
      <c r="AC75" s="1">
        <f t="shared" ca="1" si="14"/>
        <v>23</v>
      </c>
      <c r="AD75" s="1">
        <f t="shared" si="18"/>
        <v>75</v>
      </c>
      <c r="AH75" s="53">
        <f t="shared" si="5"/>
        <v>63</v>
      </c>
      <c r="AI75" s="1">
        <f t="shared" ca="1" si="6"/>
        <v>180</v>
      </c>
    </row>
    <row r="76" spans="2:35" ht="15.75">
      <c r="B76" s="4">
        <f t="shared" si="11"/>
        <v>64</v>
      </c>
      <c r="C76" s="4">
        <f t="shared" ca="1" si="20"/>
        <v>10</v>
      </c>
      <c r="D76" s="47">
        <f t="shared" ca="1" si="21"/>
        <v>0</v>
      </c>
      <c r="E76" s="48">
        <f t="shared" ca="1" si="22"/>
        <v>0</v>
      </c>
      <c r="F76" s="49">
        <f t="shared" ca="1" si="23"/>
        <v>2</v>
      </c>
      <c r="G76" s="50">
        <f t="shared" ca="1" si="7"/>
        <v>2</v>
      </c>
      <c r="H76" s="47" t="str">
        <f t="shared" ca="1" si="4"/>
        <v>win</v>
      </c>
      <c r="I76" s="47">
        <f t="shared" ca="1" si="4"/>
        <v>8.74</v>
      </c>
      <c r="K76" s="51">
        <f t="shared" ca="1" si="8"/>
        <v>50</v>
      </c>
      <c r="L76" s="51">
        <f t="shared" ca="1" si="15"/>
        <v>-200</v>
      </c>
      <c r="M76" s="1" t="str">
        <f t="shared" ca="1" si="9"/>
        <v/>
      </c>
      <c r="N76" s="52"/>
      <c r="T76" s="1" t="str">
        <f t="shared" si="12"/>
        <v>4°TRANCE</v>
      </c>
      <c r="U76" s="1">
        <f t="shared" si="16"/>
        <v>3</v>
      </c>
      <c r="V76" s="1">
        <f t="shared" si="17"/>
        <v>4</v>
      </c>
      <c r="W76" s="1">
        <f t="shared" ca="1" si="25"/>
        <v>0</v>
      </c>
      <c r="X76" s="1">
        <f t="shared" ca="1" si="25"/>
        <v>0</v>
      </c>
      <c r="Y76" s="1">
        <f t="shared" ca="1" si="25"/>
        <v>2</v>
      </c>
      <c r="Z76" s="1" t="str">
        <f t="shared" ca="1" si="25"/>
        <v>win</v>
      </c>
      <c r="AA76" s="1">
        <f t="shared" ca="1" si="25"/>
        <v>8.68</v>
      </c>
      <c r="AB76" s="1">
        <f t="shared" ca="1" si="13"/>
        <v>24</v>
      </c>
      <c r="AC76" s="1">
        <f t="shared" ca="1" si="14"/>
        <v>24</v>
      </c>
      <c r="AD76" s="1">
        <f t="shared" si="18"/>
        <v>76</v>
      </c>
      <c r="AH76" s="53">
        <f t="shared" si="5"/>
        <v>64</v>
      </c>
      <c r="AI76" s="1">
        <f t="shared" ca="1" si="6"/>
        <v>194</v>
      </c>
    </row>
    <row r="77" spans="2:35" ht="15.75">
      <c r="B77" s="4">
        <f t="shared" si="11"/>
        <v>65</v>
      </c>
      <c r="C77" s="4">
        <f t="shared" ref="C77:C108" ca="1" si="26">INDIRECT(ADDRESS($AI77,V$11))</f>
        <v>10</v>
      </c>
      <c r="D77" s="47">
        <f t="shared" ref="D77:D108" ca="1" si="27">INDIRECT(ADDRESS($AI77,W$11))</f>
        <v>0</v>
      </c>
      <c r="E77" s="48">
        <f t="shared" ref="E77:E108" ca="1" si="28">INDIRECT(ADDRESS($AI77,X$11))</f>
        <v>0</v>
      </c>
      <c r="F77" s="49">
        <f t="shared" ref="F77:F108" ca="1" si="29">INDIRECT(ADDRESS($AI77,Y$11))</f>
        <v>2</v>
      </c>
      <c r="G77" s="50">
        <f t="shared" ca="1" si="7"/>
        <v>2</v>
      </c>
      <c r="H77" s="47" t="str">
        <f t="shared" ref="H77:I140" ca="1" si="30">INDIRECT(ADDRESS($AI77,Z$11))</f>
        <v>win</v>
      </c>
      <c r="I77" s="47">
        <f t="shared" ca="1" si="30"/>
        <v>8.74</v>
      </c>
      <c r="K77" s="51">
        <f t="shared" ca="1" si="8"/>
        <v>50</v>
      </c>
      <c r="L77" s="51">
        <f t="shared" ca="1" si="15"/>
        <v>-150</v>
      </c>
      <c r="M77" s="1" t="str">
        <f t="shared" ca="1" si="9"/>
        <v/>
      </c>
      <c r="N77" s="52"/>
      <c r="T77" s="1" t="str">
        <f t="shared" si="12"/>
        <v>4°TRANCE</v>
      </c>
      <c r="U77" s="1">
        <f t="shared" si="16"/>
        <v>4</v>
      </c>
      <c r="V77" s="1">
        <f t="shared" si="17"/>
        <v>4</v>
      </c>
      <c r="W77" s="1">
        <f t="shared" ca="1" si="25"/>
        <v>0</v>
      </c>
      <c r="X77" s="1">
        <f t="shared" ca="1" si="25"/>
        <v>0</v>
      </c>
      <c r="Y77" s="1">
        <f t="shared" ca="1" si="25"/>
        <v>2</v>
      </c>
      <c r="Z77" s="1" t="str">
        <f t="shared" ca="1" si="25"/>
        <v>win</v>
      </c>
      <c r="AA77" s="1">
        <f t="shared" ca="1" si="25"/>
        <v>8.68</v>
      </c>
      <c r="AB77" s="1">
        <f t="shared" ca="1" si="13"/>
        <v>25</v>
      </c>
      <c r="AC77" s="1">
        <f t="shared" ca="1" si="14"/>
        <v>25</v>
      </c>
      <c r="AD77" s="1">
        <f t="shared" si="18"/>
        <v>77</v>
      </c>
      <c r="AH77" s="53">
        <f t="shared" ref="AH77:AH140" si="31">B77</f>
        <v>65</v>
      </c>
      <c r="AI77" s="1">
        <f t="shared" ref="AI77:AI140" ca="1" si="32">IFERROR(VLOOKUP(B77,AC77:AD276,2,FALSE),ROW(U$13))</f>
        <v>195</v>
      </c>
    </row>
    <row r="78" spans="2:35" ht="15.75">
      <c r="B78" s="4">
        <f t="shared" si="11"/>
        <v>66</v>
      </c>
      <c r="C78" s="4">
        <f t="shared" ca="1" si="26"/>
        <v>10</v>
      </c>
      <c r="D78" s="47">
        <f t="shared" ca="1" si="27"/>
        <v>0</v>
      </c>
      <c r="E78" s="48">
        <f t="shared" ca="1" si="28"/>
        <v>0</v>
      </c>
      <c r="F78" s="49">
        <f t="shared" ca="1" si="29"/>
        <v>2</v>
      </c>
      <c r="G78" s="50">
        <f t="shared" ref="G78:G141" ca="1" si="33">F78/(F78-1)</f>
        <v>2</v>
      </c>
      <c r="H78" s="47" t="str">
        <f t="shared" ca="1" si="30"/>
        <v>win</v>
      </c>
      <c r="I78" s="47">
        <f t="shared" ca="1" si="30"/>
        <v>8.74</v>
      </c>
      <c r="K78" s="51">
        <f t="shared" ref="K78:K141" ca="1" si="34">IFERROR(IF(H78="WIN",+(100/G78),-(100/F78)),"")</f>
        <v>50</v>
      </c>
      <c r="L78" s="51">
        <f t="shared" ca="1" si="15"/>
        <v>-100</v>
      </c>
      <c r="M78" s="1" t="str">
        <f t="shared" ref="M78:M141" ca="1" si="35">IF(C78&lt;&gt;C79,L78,"")</f>
        <v/>
      </c>
      <c r="N78" s="52"/>
      <c r="T78" s="1" t="str">
        <f t="shared" ref="T78:T141" si="36">CONCATENATE(V78,"°TRANCE")</f>
        <v>4°TRANCE</v>
      </c>
      <c r="U78" s="1">
        <f t="shared" si="16"/>
        <v>5</v>
      </c>
      <c r="V78" s="1">
        <f t="shared" si="17"/>
        <v>4</v>
      </c>
      <c r="W78" s="1">
        <f t="shared" ca="1" si="25"/>
        <v>0</v>
      </c>
      <c r="X78" s="1">
        <f t="shared" ca="1" si="25"/>
        <v>0</v>
      </c>
      <c r="Y78" s="1">
        <f t="shared" ca="1" si="25"/>
        <v>2</v>
      </c>
      <c r="Z78" s="1" t="str">
        <f t="shared" ca="1" si="25"/>
        <v>loss</v>
      </c>
      <c r="AA78" s="1">
        <f t="shared" ca="1" si="25"/>
        <v>8.68</v>
      </c>
      <c r="AB78" s="1">
        <f t="shared" ca="1" si="13"/>
        <v>26</v>
      </c>
      <c r="AC78" s="1">
        <f t="shared" ca="1" si="14"/>
        <v>26</v>
      </c>
      <c r="AD78" s="1">
        <f t="shared" si="18"/>
        <v>78</v>
      </c>
      <c r="AH78" s="53">
        <f t="shared" si="31"/>
        <v>66</v>
      </c>
      <c r="AI78" s="1">
        <f t="shared" ca="1" si="32"/>
        <v>196</v>
      </c>
    </row>
    <row r="79" spans="2:35" ht="15.75">
      <c r="B79" s="4">
        <f t="shared" ref="B79:B142" si="37">B78+1</f>
        <v>67</v>
      </c>
      <c r="C79" s="4">
        <f t="shared" ca="1" si="26"/>
        <v>10</v>
      </c>
      <c r="D79" s="47">
        <f t="shared" ca="1" si="27"/>
        <v>0</v>
      </c>
      <c r="E79" s="48">
        <f t="shared" ca="1" si="28"/>
        <v>0</v>
      </c>
      <c r="F79" s="49">
        <f t="shared" ca="1" si="29"/>
        <v>2</v>
      </c>
      <c r="G79" s="50">
        <f t="shared" ca="1" si="33"/>
        <v>2</v>
      </c>
      <c r="H79" s="47" t="str">
        <f t="shared" ca="1" si="30"/>
        <v>win</v>
      </c>
      <c r="I79" s="47">
        <f t="shared" ca="1" si="30"/>
        <v>8.74</v>
      </c>
      <c r="K79" s="51">
        <f t="shared" ca="1" si="34"/>
        <v>50</v>
      </c>
      <c r="L79" s="51">
        <f t="shared" ca="1" si="15"/>
        <v>-50</v>
      </c>
      <c r="M79" s="1" t="str">
        <f t="shared" ca="1" si="35"/>
        <v/>
      </c>
      <c r="N79" s="52"/>
      <c r="T79" s="1" t="str">
        <f t="shared" si="36"/>
        <v>4°TRANCE</v>
      </c>
      <c r="U79" s="1">
        <f t="shared" si="16"/>
        <v>6</v>
      </c>
      <c r="V79" s="1">
        <f t="shared" si="17"/>
        <v>4</v>
      </c>
      <c r="W79" s="1">
        <f t="shared" ca="1" si="25"/>
        <v>0</v>
      </c>
      <c r="X79" s="1">
        <f t="shared" ca="1" si="25"/>
        <v>0</v>
      </c>
      <c r="Y79" s="1">
        <f t="shared" ca="1" si="25"/>
        <v>2</v>
      </c>
      <c r="Z79" s="1" t="str">
        <f t="shared" ca="1" si="25"/>
        <v>loss</v>
      </c>
      <c r="AA79" s="1">
        <f t="shared" ca="1" si="25"/>
        <v>8.68</v>
      </c>
      <c r="AB79" s="1">
        <f t="shared" ref="AB79:AB142" ca="1" si="38">IF(Y79=0,AB78,AB78+1)</f>
        <v>27</v>
      </c>
      <c r="AC79" s="1">
        <f t="shared" ref="AC79:AC142" ca="1" si="39">IF(AB79&lt;&gt;AB78,AB79,"")</f>
        <v>27</v>
      </c>
      <c r="AD79" s="1">
        <f t="shared" si="18"/>
        <v>79</v>
      </c>
      <c r="AH79" s="53">
        <f t="shared" si="31"/>
        <v>67</v>
      </c>
      <c r="AI79" s="1">
        <f t="shared" ca="1" si="32"/>
        <v>197</v>
      </c>
    </row>
    <row r="80" spans="2:35" ht="15.75">
      <c r="B80" s="4">
        <f t="shared" si="37"/>
        <v>68</v>
      </c>
      <c r="C80" s="4">
        <f t="shared" ca="1" si="26"/>
        <v>10</v>
      </c>
      <c r="D80" s="47">
        <f t="shared" ca="1" si="27"/>
        <v>0</v>
      </c>
      <c r="E80" s="48">
        <f t="shared" ca="1" si="28"/>
        <v>0</v>
      </c>
      <c r="F80" s="49">
        <f t="shared" ca="1" si="29"/>
        <v>2</v>
      </c>
      <c r="G80" s="50">
        <f t="shared" ca="1" si="33"/>
        <v>2</v>
      </c>
      <c r="H80" s="47" t="str">
        <f t="shared" ca="1" si="30"/>
        <v>win</v>
      </c>
      <c r="I80" s="47">
        <f t="shared" ca="1" si="30"/>
        <v>8.74</v>
      </c>
      <c r="K80" s="51">
        <f t="shared" ca="1" si="34"/>
        <v>50</v>
      </c>
      <c r="L80" s="51">
        <f t="shared" ref="L80:L143" ca="1" si="40">IFERROR(L79+K80,0)</f>
        <v>0</v>
      </c>
      <c r="M80" s="1" t="str">
        <f t="shared" ca="1" si="35"/>
        <v/>
      </c>
      <c r="N80" s="52"/>
      <c r="T80" s="1" t="str">
        <f t="shared" si="36"/>
        <v>4°TRANCE</v>
      </c>
      <c r="U80" s="1">
        <f t="shared" ref="U80:U143" si="41">IF(U79=20,1,U79+1)</f>
        <v>7</v>
      </c>
      <c r="V80" s="1">
        <f t="shared" ref="V80:V143" si="42">IF(U79=20,V79+1,V79)</f>
        <v>4</v>
      </c>
      <c r="W80" s="1">
        <f t="shared" ca="1" si="25"/>
        <v>0</v>
      </c>
      <c r="X80" s="1">
        <f t="shared" ca="1" si="25"/>
        <v>0</v>
      </c>
      <c r="Y80" s="1">
        <f t="shared" ca="1" si="25"/>
        <v>2</v>
      </c>
      <c r="Z80" s="1" t="str">
        <f t="shared" ca="1" si="25"/>
        <v>loss</v>
      </c>
      <c r="AA80" s="1">
        <f t="shared" ca="1" si="25"/>
        <v>8.68</v>
      </c>
      <c r="AB80" s="1">
        <f t="shared" ca="1" si="38"/>
        <v>28</v>
      </c>
      <c r="AC80" s="1">
        <f t="shared" ca="1" si="39"/>
        <v>28</v>
      </c>
      <c r="AD80" s="1">
        <f t="shared" ref="AD80:AD143" si="43">AD79+1</f>
        <v>80</v>
      </c>
      <c r="AH80" s="53">
        <f t="shared" si="31"/>
        <v>68</v>
      </c>
      <c r="AI80" s="1">
        <f t="shared" ca="1" si="32"/>
        <v>198</v>
      </c>
    </row>
    <row r="81" spans="2:35" ht="15.75">
      <c r="B81" s="4">
        <f t="shared" si="37"/>
        <v>69</v>
      </c>
      <c r="C81" s="4">
        <f t="shared" ca="1" si="26"/>
        <v>10</v>
      </c>
      <c r="D81" s="47">
        <f t="shared" ca="1" si="27"/>
        <v>0</v>
      </c>
      <c r="E81" s="48">
        <f t="shared" ca="1" si="28"/>
        <v>0</v>
      </c>
      <c r="F81" s="49">
        <f t="shared" ca="1" si="29"/>
        <v>2</v>
      </c>
      <c r="G81" s="50">
        <f t="shared" ca="1" si="33"/>
        <v>2</v>
      </c>
      <c r="H81" s="47" t="str">
        <f t="shared" ca="1" si="30"/>
        <v>win</v>
      </c>
      <c r="I81" s="47">
        <f t="shared" ca="1" si="30"/>
        <v>8.74</v>
      </c>
      <c r="K81" s="51">
        <f t="shared" ca="1" si="34"/>
        <v>50</v>
      </c>
      <c r="L81" s="51">
        <f t="shared" ca="1" si="40"/>
        <v>50</v>
      </c>
      <c r="M81" s="1" t="str">
        <f t="shared" ca="1" si="35"/>
        <v/>
      </c>
      <c r="N81" s="52"/>
      <c r="T81" s="1" t="str">
        <f t="shared" si="36"/>
        <v>4°TRANCE</v>
      </c>
      <c r="U81" s="1">
        <f t="shared" si="41"/>
        <v>8</v>
      </c>
      <c r="V81" s="1">
        <f t="shared" si="42"/>
        <v>4</v>
      </c>
      <c r="W81" s="1">
        <f t="shared" ca="1" si="25"/>
        <v>0</v>
      </c>
      <c r="X81" s="1">
        <f t="shared" ca="1" si="25"/>
        <v>0</v>
      </c>
      <c r="Y81" s="1">
        <f t="shared" ca="1" si="25"/>
        <v>0</v>
      </c>
      <c r="Z81" s="1">
        <f t="shared" ca="1" si="25"/>
        <v>0</v>
      </c>
      <c r="AA81" s="1">
        <f t="shared" ca="1" si="25"/>
        <v>8.68</v>
      </c>
      <c r="AB81" s="1">
        <f t="shared" ca="1" si="38"/>
        <v>28</v>
      </c>
      <c r="AC81" s="1" t="str">
        <f t="shared" ca="1" si="39"/>
        <v/>
      </c>
      <c r="AD81" s="1">
        <f t="shared" si="43"/>
        <v>81</v>
      </c>
      <c r="AH81" s="53">
        <f t="shared" si="31"/>
        <v>69</v>
      </c>
      <c r="AI81" s="1">
        <f t="shared" ca="1" si="32"/>
        <v>199</v>
      </c>
    </row>
    <row r="82" spans="2:35" ht="15.75">
      <c r="B82" s="4">
        <f t="shared" si="37"/>
        <v>70</v>
      </c>
      <c r="C82" s="4">
        <f t="shared" ca="1" si="26"/>
        <v>10</v>
      </c>
      <c r="D82" s="47">
        <f t="shared" ca="1" si="27"/>
        <v>0</v>
      </c>
      <c r="E82" s="48">
        <f t="shared" ca="1" si="28"/>
        <v>0</v>
      </c>
      <c r="F82" s="49">
        <f t="shared" ca="1" si="29"/>
        <v>2</v>
      </c>
      <c r="G82" s="50">
        <f t="shared" ca="1" si="33"/>
        <v>2</v>
      </c>
      <c r="H82" s="47" t="str">
        <f t="shared" ca="1" si="30"/>
        <v>loss</v>
      </c>
      <c r="I82" s="47">
        <f t="shared" ca="1" si="30"/>
        <v>8.74</v>
      </c>
      <c r="K82" s="51">
        <f t="shared" ca="1" si="34"/>
        <v>-50</v>
      </c>
      <c r="L82" s="51">
        <f t="shared" ca="1" si="40"/>
        <v>0</v>
      </c>
      <c r="M82" s="1">
        <f t="shared" ca="1" si="35"/>
        <v>0</v>
      </c>
      <c r="N82" s="52"/>
      <c r="T82" s="1" t="str">
        <f t="shared" si="36"/>
        <v>4°TRANCE</v>
      </c>
      <c r="U82" s="1">
        <f t="shared" si="41"/>
        <v>9</v>
      </c>
      <c r="V82" s="1">
        <f t="shared" si="42"/>
        <v>4</v>
      </c>
      <c r="W82" s="1">
        <f t="shared" ca="1" si="25"/>
        <v>0</v>
      </c>
      <c r="X82" s="1">
        <f t="shared" ca="1" si="25"/>
        <v>0</v>
      </c>
      <c r="Y82" s="1">
        <f t="shared" ca="1" si="25"/>
        <v>0</v>
      </c>
      <c r="Z82" s="1">
        <f t="shared" ca="1" si="25"/>
        <v>0</v>
      </c>
      <c r="AA82" s="1">
        <f t="shared" ca="1" si="25"/>
        <v>8.68</v>
      </c>
      <c r="AB82" s="1">
        <f t="shared" ca="1" si="38"/>
        <v>28</v>
      </c>
      <c r="AC82" s="1" t="str">
        <f t="shared" ca="1" si="39"/>
        <v/>
      </c>
      <c r="AD82" s="1">
        <f t="shared" si="43"/>
        <v>82</v>
      </c>
      <c r="AH82" s="53">
        <f t="shared" si="31"/>
        <v>70</v>
      </c>
      <c r="AI82" s="1">
        <f t="shared" ca="1" si="32"/>
        <v>200</v>
      </c>
    </row>
    <row r="83" spans="2:35" ht="15.75">
      <c r="B83" s="4">
        <f t="shared" si="37"/>
        <v>71</v>
      </c>
      <c r="C83" s="4">
        <f t="shared" ca="1" si="26"/>
        <v>0</v>
      </c>
      <c r="D83" s="47">
        <f t="shared" ca="1" si="27"/>
        <v>0</v>
      </c>
      <c r="E83" s="48">
        <f t="shared" ca="1" si="28"/>
        <v>0</v>
      </c>
      <c r="F83" s="49">
        <f t="shared" ca="1" si="29"/>
        <v>0</v>
      </c>
      <c r="G83" s="50">
        <f t="shared" ca="1" si="33"/>
        <v>0</v>
      </c>
      <c r="H83" s="47">
        <f t="shared" ca="1" si="30"/>
        <v>0</v>
      </c>
      <c r="I83" s="47">
        <f t="shared" ca="1" si="30"/>
        <v>0</v>
      </c>
      <c r="K83" s="51" t="str">
        <f t="shared" ca="1" si="34"/>
        <v/>
      </c>
      <c r="L83" s="51">
        <f t="shared" ca="1" si="40"/>
        <v>0</v>
      </c>
      <c r="M83" s="1" t="str">
        <f t="shared" ca="1" si="35"/>
        <v/>
      </c>
      <c r="N83" s="52"/>
      <c r="T83" s="1" t="str">
        <f t="shared" si="36"/>
        <v>4°TRANCE</v>
      </c>
      <c r="U83" s="1">
        <f t="shared" si="41"/>
        <v>10</v>
      </c>
      <c r="V83" s="1">
        <f t="shared" si="42"/>
        <v>4</v>
      </c>
      <c r="W83" s="1">
        <f t="shared" ca="1" si="25"/>
        <v>0</v>
      </c>
      <c r="X83" s="1">
        <f t="shared" ca="1" si="25"/>
        <v>0</v>
      </c>
      <c r="Y83" s="1">
        <f t="shared" ca="1" si="25"/>
        <v>0</v>
      </c>
      <c r="Z83" s="1">
        <f t="shared" ca="1" si="25"/>
        <v>0</v>
      </c>
      <c r="AA83" s="1">
        <f t="shared" ca="1" si="25"/>
        <v>8.68</v>
      </c>
      <c r="AB83" s="1">
        <f t="shared" ca="1" si="38"/>
        <v>28</v>
      </c>
      <c r="AC83" s="1" t="str">
        <f t="shared" ca="1" si="39"/>
        <v/>
      </c>
      <c r="AD83" s="1">
        <f t="shared" si="43"/>
        <v>83</v>
      </c>
      <c r="AH83" s="53">
        <f t="shared" si="31"/>
        <v>71</v>
      </c>
      <c r="AI83" s="1">
        <f t="shared" ca="1" si="32"/>
        <v>13</v>
      </c>
    </row>
    <row r="84" spans="2:35" ht="15.75">
      <c r="B84" s="4">
        <f t="shared" si="37"/>
        <v>72</v>
      </c>
      <c r="C84" s="4">
        <f t="shared" ca="1" si="26"/>
        <v>0</v>
      </c>
      <c r="D84" s="47">
        <f t="shared" ca="1" si="27"/>
        <v>0</v>
      </c>
      <c r="E84" s="48">
        <f t="shared" ca="1" si="28"/>
        <v>0</v>
      </c>
      <c r="F84" s="49">
        <f t="shared" ca="1" si="29"/>
        <v>0</v>
      </c>
      <c r="G84" s="50">
        <f t="shared" ca="1" si="33"/>
        <v>0</v>
      </c>
      <c r="H84" s="47">
        <f t="shared" ca="1" si="30"/>
        <v>0</v>
      </c>
      <c r="I84" s="47">
        <f t="shared" ca="1" si="30"/>
        <v>0</v>
      </c>
      <c r="K84" s="51" t="str">
        <f t="shared" ca="1" si="34"/>
        <v/>
      </c>
      <c r="L84" s="51">
        <f t="shared" ca="1" si="40"/>
        <v>0</v>
      </c>
      <c r="M84" s="1" t="str">
        <f t="shared" ca="1" si="35"/>
        <v/>
      </c>
      <c r="N84" s="52"/>
      <c r="T84" s="1" t="str">
        <f t="shared" si="36"/>
        <v>4°TRANCE</v>
      </c>
      <c r="U84" s="1">
        <f t="shared" si="41"/>
        <v>11</v>
      </c>
      <c r="V84" s="1">
        <f t="shared" si="42"/>
        <v>4</v>
      </c>
      <c r="W84" s="1">
        <f t="shared" ca="1" si="25"/>
        <v>0</v>
      </c>
      <c r="X84" s="1">
        <f t="shared" ca="1" si="25"/>
        <v>0</v>
      </c>
      <c r="Y84" s="1">
        <f t="shared" ca="1" si="25"/>
        <v>0</v>
      </c>
      <c r="Z84" s="1">
        <f t="shared" ca="1" si="25"/>
        <v>0</v>
      </c>
      <c r="AA84" s="1">
        <f t="shared" ca="1" si="25"/>
        <v>8.68</v>
      </c>
      <c r="AB84" s="1">
        <f t="shared" ca="1" si="38"/>
        <v>28</v>
      </c>
      <c r="AC84" s="1" t="str">
        <f t="shared" ca="1" si="39"/>
        <v/>
      </c>
      <c r="AD84" s="1">
        <f t="shared" si="43"/>
        <v>84</v>
      </c>
      <c r="AH84" s="53">
        <f t="shared" si="31"/>
        <v>72</v>
      </c>
      <c r="AI84" s="1">
        <f t="shared" ca="1" si="32"/>
        <v>13</v>
      </c>
    </row>
    <row r="85" spans="2:35" ht="15.75">
      <c r="B85" s="4">
        <f t="shared" si="37"/>
        <v>73</v>
      </c>
      <c r="C85" s="4">
        <f t="shared" ca="1" si="26"/>
        <v>0</v>
      </c>
      <c r="D85" s="47">
        <f t="shared" ca="1" si="27"/>
        <v>0</v>
      </c>
      <c r="E85" s="48">
        <f t="shared" ca="1" si="28"/>
        <v>0</v>
      </c>
      <c r="F85" s="49">
        <f t="shared" ca="1" si="29"/>
        <v>0</v>
      </c>
      <c r="G85" s="50">
        <f t="shared" ca="1" si="33"/>
        <v>0</v>
      </c>
      <c r="H85" s="47">
        <f t="shared" ca="1" si="30"/>
        <v>0</v>
      </c>
      <c r="I85" s="47">
        <f t="shared" ca="1" si="30"/>
        <v>0</v>
      </c>
      <c r="K85" s="51" t="str">
        <f t="shared" ca="1" si="34"/>
        <v/>
      </c>
      <c r="L85" s="51">
        <f t="shared" ca="1" si="40"/>
        <v>0</v>
      </c>
      <c r="M85" s="1" t="str">
        <f t="shared" ca="1" si="35"/>
        <v/>
      </c>
      <c r="N85" s="52"/>
      <c r="T85" s="1" t="str">
        <f t="shared" si="36"/>
        <v>4°TRANCE</v>
      </c>
      <c r="U85" s="1">
        <f t="shared" si="41"/>
        <v>12</v>
      </c>
      <c r="V85" s="1">
        <f t="shared" si="42"/>
        <v>4</v>
      </c>
      <c r="W85" s="1">
        <f t="shared" ca="1" si="25"/>
        <v>0</v>
      </c>
      <c r="X85" s="1">
        <f t="shared" ca="1" si="25"/>
        <v>0</v>
      </c>
      <c r="Y85" s="1">
        <f t="shared" ca="1" si="25"/>
        <v>0</v>
      </c>
      <c r="Z85" s="1">
        <f t="shared" ca="1" si="25"/>
        <v>0</v>
      </c>
      <c r="AA85" s="1">
        <f t="shared" ca="1" si="25"/>
        <v>8.68</v>
      </c>
      <c r="AB85" s="1">
        <f t="shared" ca="1" si="38"/>
        <v>28</v>
      </c>
      <c r="AC85" s="1" t="str">
        <f t="shared" ca="1" si="39"/>
        <v/>
      </c>
      <c r="AD85" s="1">
        <f t="shared" si="43"/>
        <v>85</v>
      </c>
      <c r="AH85" s="53">
        <f t="shared" si="31"/>
        <v>73</v>
      </c>
      <c r="AI85" s="1">
        <f t="shared" ca="1" si="32"/>
        <v>13</v>
      </c>
    </row>
    <row r="86" spans="2:35" ht="15.75">
      <c r="B86" s="4">
        <f t="shared" si="37"/>
        <v>74</v>
      </c>
      <c r="C86" s="4">
        <f t="shared" ca="1" si="26"/>
        <v>0</v>
      </c>
      <c r="D86" s="47">
        <f t="shared" ca="1" si="27"/>
        <v>0</v>
      </c>
      <c r="E86" s="48">
        <f t="shared" ca="1" si="28"/>
        <v>0</v>
      </c>
      <c r="F86" s="49">
        <f t="shared" ca="1" si="29"/>
        <v>0</v>
      </c>
      <c r="G86" s="50">
        <f t="shared" ca="1" si="33"/>
        <v>0</v>
      </c>
      <c r="H86" s="47">
        <f t="shared" ca="1" si="30"/>
        <v>0</v>
      </c>
      <c r="I86" s="47">
        <f t="shared" ca="1" si="30"/>
        <v>0</v>
      </c>
      <c r="K86" s="51" t="str">
        <f t="shared" ca="1" si="34"/>
        <v/>
      </c>
      <c r="L86" s="51">
        <f t="shared" ca="1" si="40"/>
        <v>0</v>
      </c>
      <c r="M86" s="1" t="str">
        <f t="shared" ca="1" si="35"/>
        <v/>
      </c>
      <c r="N86" s="52"/>
      <c r="T86" s="1" t="str">
        <f t="shared" si="36"/>
        <v>4°TRANCE</v>
      </c>
      <c r="U86" s="1">
        <f t="shared" si="41"/>
        <v>13</v>
      </c>
      <c r="V86" s="1">
        <f t="shared" si="42"/>
        <v>4</v>
      </c>
      <c r="W86" s="1">
        <f t="shared" ca="1" si="25"/>
        <v>0</v>
      </c>
      <c r="X86" s="1">
        <f t="shared" ca="1" si="25"/>
        <v>0</v>
      </c>
      <c r="Y86" s="1">
        <f t="shared" ca="1" si="25"/>
        <v>0</v>
      </c>
      <c r="Z86" s="1">
        <f t="shared" ca="1" si="25"/>
        <v>0</v>
      </c>
      <c r="AA86" s="1">
        <f t="shared" ca="1" si="25"/>
        <v>8.68</v>
      </c>
      <c r="AB86" s="1">
        <f t="shared" ca="1" si="38"/>
        <v>28</v>
      </c>
      <c r="AC86" s="1" t="str">
        <f t="shared" ca="1" si="39"/>
        <v/>
      </c>
      <c r="AD86" s="1">
        <f t="shared" si="43"/>
        <v>86</v>
      </c>
      <c r="AH86" s="53">
        <f t="shared" si="31"/>
        <v>74</v>
      </c>
      <c r="AI86" s="1">
        <f t="shared" ca="1" si="32"/>
        <v>13</v>
      </c>
    </row>
    <row r="87" spans="2:35" ht="15.75">
      <c r="B87" s="4">
        <f t="shared" si="37"/>
        <v>75</v>
      </c>
      <c r="C87" s="4">
        <f t="shared" ca="1" si="26"/>
        <v>0</v>
      </c>
      <c r="D87" s="47">
        <f t="shared" ca="1" si="27"/>
        <v>0</v>
      </c>
      <c r="E87" s="48">
        <f t="shared" ca="1" si="28"/>
        <v>0</v>
      </c>
      <c r="F87" s="49">
        <f t="shared" ca="1" si="29"/>
        <v>0</v>
      </c>
      <c r="G87" s="50">
        <f t="shared" ca="1" si="33"/>
        <v>0</v>
      </c>
      <c r="H87" s="47">
        <f t="shared" ca="1" si="30"/>
        <v>0</v>
      </c>
      <c r="I87" s="47">
        <f t="shared" ca="1" si="30"/>
        <v>0</v>
      </c>
      <c r="K87" s="51" t="str">
        <f t="shared" ca="1" si="34"/>
        <v/>
      </c>
      <c r="L87" s="51">
        <f t="shared" ca="1" si="40"/>
        <v>0</v>
      </c>
      <c r="M87" s="1" t="str">
        <f t="shared" ca="1" si="35"/>
        <v/>
      </c>
      <c r="N87" s="52"/>
      <c r="T87" s="1" t="str">
        <f t="shared" si="36"/>
        <v>4°TRANCE</v>
      </c>
      <c r="U87" s="1">
        <f t="shared" si="41"/>
        <v>14</v>
      </c>
      <c r="V87" s="1">
        <f t="shared" si="42"/>
        <v>4</v>
      </c>
      <c r="W87" s="1">
        <f t="shared" ca="1" si="25"/>
        <v>0</v>
      </c>
      <c r="X87" s="1">
        <f t="shared" ca="1" si="25"/>
        <v>0</v>
      </c>
      <c r="Y87" s="1">
        <f t="shared" ca="1" si="25"/>
        <v>0</v>
      </c>
      <c r="Z87" s="1">
        <f t="shared" ca="1" si="25"/>
        <v>0</v>
      </c>
      <c r="AA87" s="1">
        <f t="shared" ca="1" si="25"/>
        <v>8.68</v>
      </c>
      <c r="AB87" s="1">
        <f t="shared" ca="1" si="38"/>
        <v>28</v>
      </c>
      <c r="AC87" s="1" t="str">
        <f t="shared" ca="1" si="39"/>
        <v/>
      </c>
      <c r="AD87" s="1">
        <f t="shared" si="43"/>
        <v>87</v>
      </c>
      <c r="AH87" s="53">
        <f t="shared" si="31"/>
        <v>75</v>
      </c>
      <c r="AI87" s="1">
        <f t="shared" ca="1" si="32"/>
        <v>13</v>
      </c>
    </row>
    <row r="88" spans="2:35" ht="15.75">
      <c r="B88" s="4">
        <f t="shared" si="37"/>
        <v>76</v>
      </c>
      <c r="C88" s="4">
        <f t="shared" ca="1" si="26"/>
        <v>0</v>
      </c>
      <c r="D88" s="47">
        <f t="shared" ca="1" si="27"/>
        <v>0</v>
      </c>
      <c r="E88" s="48">
        <f t="shared" ca="1" si="28"/>
        <v>0</v>
      </c>
      <c r="F88" s="49">
        <f t="shared" ca="1" si="29"/>
        <v>0</v>
      </c>
      <c r="G88" s="50">
        <f t="shared" ca="1" si="33"/>
        <v>0</v>
      </c>
      <c r="H88" s="47">
        <f t="shared" ca="1" si="30"/>
        <v>0</v>
      </c>
      <c r="I88" s="47">
        <f t="shared" ca="1" si="30"/>
        <v>0</v>
      </c>
      <c r="K88" s="51" t="str">
        <f t="shared" ca="1" si="34"/>
        <v/>
      </c>
      <c r="L88" s="51">
        <f t="shared" ca="1" si="40"/>
        <v>0</v>
      </c>
      <c r="M88" s="1" t="str">
        <f t="shared" ca="1" si="35"/>
        <v/>
      </c>
      <c r="N88" s="52"/>
      <c r="T88" s="1" t="str">
        <f t="shared" si="36"/>
        <v>4°TRANCE</v>
      </c>
      <c r="U88" s="1">
        <f t="shared" si="41"/>
        <v>15</v>
      </c>
      <c r="V88" s="1">
        <f t="shared" si="42"/>
        <v>4</v>
      </c>
      <c r="W88" s="1">
        <f t="shared" ca="1" si="25"/>
        <v>0</v>
      </c>
      <c r="X88" s="1">
        <f t="shared" ca="1" si="25"/>
        <v>0</v>
      </c>
      <c r="Y88" s="1">
        <f t="shared" ca="1" si="25"/>
        <v>0</v>
      </c>
      <c r="Z88" s="1">
        <f t="shared" ca="1" si="25"/>
        <v>0</v>
      </c>
      <c r="AA88" s="1">
        <f t="shared" ca="1" si="25"/>
        <v>8.68</v>
      </c>
      <c r="AB88" s="1">
        <f t="shared" ca="1" si="38"/>
        <v>28</v>
      </c>
      <c r="AC88" s="1" t="str">
        <f t="shared" ca="1" si="39"/>
        <v/>
      </c>
      <c r="AD88" s="1">
        <f t="shared" si="43"/>
        <v>88</v>
      </c>
      <c r="AH88" s="53">
        <f t="shared" si="31"/>
        <v>76</v>
      </c>
      <c r="AI88" s="1">
        <f t="shared" ca="1" si="32"/>
        <v>13</v>
      </c>
    </row>
    <row r="89" spans="2:35" ht="15.75">
      <c r="B89" s="4">
        <f t="shared" si="37"/>
        <v>77</v>
      </c>
      <c r="C89" s="4">
        <f t="shared" ca="1" si="26"/>
        <v>0</v>
      </c>
      <c r="D89" s="47">
        <f t="shared" ca="1" si="27"/>
        <v>0</v>
      </c>
      <c r="E89" s="48">
        <f t="shared" ca="1" si="28"/>
        <v>0</v>
      </c>
      <c r="F89" s="49">
        <f t="shared" ca="1" si="29"/>
        <v>0</v>
      </c>
      <c r="G89" s="50">
        <f t="shared" ca="1" si="33"/>
        <v>0</v>
      </c>
      <c r="H89" s="47">
        <f t="shared" ca="1" si="30"/>
        <v>0</v>
      </c>
      <c r="I89" s="47">
        <f t="shared" ca="1" si="30"/>
        <v>0</v>
      </c>
      <c r="K89" s="51" t="str">
        <f t="shared" ca="1" si="34"/>
        <v/>
      </c>
      <c r="L89" s="51">
        <f t="shared" ca="1" si="40"/>
        <v>0</v>
      </c>
      <c r="M89" s="1" t="str">
        <f t="shared" ca="1" si="35"/>
        <v/>
      </c>
      <c r="N89" s="52"/>
      <c r="T89" s="1" t="str">
        <f t="shared" si="36"/>
        <v>4°TRANCE</v>
      </c>
      <c r="U89" s="1">
        <f t="shared" si="41"/>
        <v>16</v>
      </c>
      <c r="V89" s="1">
        <f t="shared" si="42"/>
        <v>4</v>
      </c>
      <c r="W89" s="1">
        <f t="shared" ca="1" si="25"/>
        <v>0</v>
      </c>
      <c r="X89" s="1">
        <f t="shared" ca="1" si="25"/>
        <v>0</v>
      </c>
      <c r="Y89" s="1">
        <f t="shared" ca="1" si="25"/>
        <v>0</v>
      </c>
      <c r="Z89" s="1">
        <f t="shared" ca="1" si="25"/>
        <v>0</v>
      </c>
      <c r="AA89" s="1">
        <f t="shared" ca="1" si="25"/>
        <v>8.68</v>
      </c>
      <c r="AB89" s="1">
        <f t="shared" ca="1" si="38"/>
        <v>28</v>
      </c>
      <c r="AC89" s="1" t="str">
        <f t="shared" ca="1" si="39"/>
        <v/>
      </c>
      <c r="AD89" s="1">
        <f t="shared" si="43"/>
        <v>89</v>
      </c>
      <c r="AH89" s="53">
        <f t="shared" si="31"/>
        <v>77</v>
      </c>
      <c r="AI89" s="1">
        <f t="shared" ca="1" si="32"/>
        <v>13</v>
      </c>
    </row>
    <row r="90" spans="2:35" ht="15.75">
      <c r="B90" s="4">
        <f t="shared" si="37"/>
        <v>78</v>
      </c>
      <c r="C90" s="4">
        <f t="shared" ca="1" si="26"/>
        <v>0</v>
      </c>
      <c r="D90" s="47">
        <f t="shared" ca="1" si="27"/>
        <v>0</v>
      </c>
      <c r="E90" s="48">
        <f t="shared" ca="1" si="28"/>
        <v>0</v>
      </c>
      <c r="F90" s="49">
        <f t="shared" ca="1" si="29"/>
        <v>0</v>
      </c>
      <c r="G90" s="50">
        <f t="shared" ca="1" si="33"/>
        <v>0</v>
      </c>
      <c r="H90" s="47">
        <f t="shared" ca="1" si="30"/>
        <v>0</v>
      </c>
      <c r="I90" s="47">
        <f t="shared" ca="1" si="30"/>
        <v>0</v>
      </c>
      <c r="K90" s="51" t="str">
        <f t="shared" ca="1" si="34"/>
        <v/>
      </c>
      <c r="L90" s="51">
        <f t="shared" ca="1" si="40"/>
        <v>0</v>
      </c>
      <c r="M90" s="1" t="str">
        <f t="shared" ca="1" si="35"/>
        <v/>
      </c>
      <c r="N90" s="52"/>
      <c r="T90" s="1" t="str">
        <f t="shared" si="36"/>
        <v>4°TRANCE</v>
      </c>
      <c r="U90" s="1">
        <f t="shared" si="41"/>
        <v>17</v>
      </c>
      <c r="V90" s="1">
        <f t="shared" si="42"/>
        <v>4</v>
      </c>
      <c r="W90" s="1">
        <f t="shared" ca="1" si="25"/>
        <v>0</v>
      </c>
      <c r="X90" s="1">
        <f t="shared" ca="1" si="25"/>
        <v>0</v>
      </c>
      <c r="Y90" s="1">
        <f t="shared" ca="1" si="25"/>
        <v>0</v>
      </c>
      <c r="Z90" s="1">
        <f t="shared" ca="1" si="25"/>
        <v>0</v>
      </c>
      <c r="AA90" s="1">
        <f t="shared" ca="1" si="25"/>
        <v>8.68</v>
      </c>
      <c r="AB90" s="1">
        <f t="shared" ca="1" si="38"/>
        <v>28</v>
      </c>
      <c r="AC90" s="1" t="str">
        <f t="shared" ca="1" si="39"/>
        <v/>
      </c>
      <c r="AD90" s="1">
        <f t="shared" si="43"/>
        <v>90</v>
      </c>
      <c r="AH90" s="53">
        <f t="shared" si="31"/>
        <v>78</v>
      </c>
      <c r="AI90" s="1">
        <f t="shared" ca="1" si="32"/>
        <v>13</v>
      </c>
    </row>
    <row r="91" spans="2:35" ht="15.75">
      <c r="B91" s="4">
        <f t="shared" si="37"/>
        <v>79</v>
      </c>
      <c r="C91" s="4">
        <f t="shared" ca="1" si="26"/>
        <v>0</v>
      </c>
      <c r="D91" s="47">
        <f t="shared" ca="1" si="27"/>
        <v>0</v>
      </c>
      <c r="E91" s="48">
        <f t="shared" ca="1" si="28"/>
        <v>0</v>
      </c>
      <c r="F91" s="49">
        <f t="shared" ca="1" si="29"/>
        <v>0</v>
      </c>
      <c r="G91" s="50">
        <f t="shared" ca="1" si="33"/>
        <v>0</v>
      </c>
      <c r="H91" s="47">
        <f t="shared" ca="1" si="30"/>
        <v>0</v>
      </c>
      <c r="I91" s="47">
        <f t="shared" ca="1" si="30"/>
        <v>0</v>
      </c>
      <c r="K91" s="51" t="str">
        <f t="shared" ca="1" si="34"/>
        <v/>
      </c>
      <c r="L91" s="51">
        <f t="shared" ca="1" si="40"/>
        <v>0</v>
      </c>
      <c r="M91" s="1" t="str">
        <f t="shared" ca="1" si="35"/>
        <v/>
      </c>
      <c r="N91" s="52"/>
      <c r="T91" s="1" t="str">
        <f t="shared" si="36"/>
        <v>4°TRANCE</v>
      </c>
      <c r="U91" s="1">
        <f t="shared" si="41"/>
        <v>18</v>
      </c>
      <c r="V91" s="1">
        <f t="shared" si="42"/>
        <v>4</v>
      </c>
      <c r="W91" s="1">
        <f t="shared" ca="1" si="25"/>
        <v>0</v>
      </c>
      <c r="X91" s="1">
        <f t="shared" ca="1" si="25"/>
        <v>0</v>
      </c>
      <c r="Y91" s="1">
        <f t="shared" ca="1" si="25"/>
        <v>0</v>
      </c>
      <c r="Z91" s="1">
        <f t="shared" ca="1" si="25"/>
        <v>0</v>
      </c>
      <c r="AA91" s="1">
        <f t="shared" ca="1" si="25"/>
        <v>8.68</v>
      </c>
      <c r="AB91" s="1">
        <f t="shared" ca="1" si="38"/>
        <v>28</v>
      </c>
      <c r="AC91" s="1" t="str">
        <f t="shared" ca="1" si="39"/>
        <v/>
      </c>
      <c r="AD91" s="1">
        <f t="shared" si="43"/>
        <v>91</v>
      </c>
      <c r="AH91" s="53">
        <f t="shared" si="31"/>
        <v>79</v>
      </c>
      <c r="AI91" s="1">
        <f t="shared" ca="1" si="32"/>
        <v>13</v>
      </c>
    </row>
    <row r="92" spans="2:35" ht="15.75">
      <c r="B92" s="4">
        <f t="shared" si="37"/>
        <v>80</v>
      </c>
      <c r="C92" s="4">
        <f t="shared" ca="1" si="26"/>
        <v>0</v>
      </c>
      <c r="D92" s="47">
        <f t="shared" ca="1" si="27"/>
        <v>0</v>
      </c>
      <c r="E92" s="48">
        <f t="shared" ca="1" si="28"/>
        <v>0</v>
      </c>
      <c r="F92" s="49">
        <f t="shared" ca="1" si="29"/>
        <v>0</v>
      </c>
      <c r="G92" s="50">
        <f t="shared" ca="1" si="33"/>
        <v>0</v>
      </c>
      <c r="H92" s="47">
        <f t="shared" ca="1" si="30"/>
        <v>0</v>
      </c>
      <c r="I92" s="47">
        <f t="shared" ca="1" si="30"/>
        <v>0</v>
      </c>
      <c r="K92" s="51" t="str">
        <f t="shared" ca="1" si="34"/>
        <v/>
      </c>
      <c r="L92" s="51">
        <f t="shared" ca="1" si="40"/>
        <v>0</v>
      </c>
      <c r="M92" s="1" t="str">
        <f t="shared" ca="1" si="35"/>
        <v/>
      </c>
      <c r="N92" s="52"/>
      <c r="T92" s="1" t="str">
        <f t="shared" si="36"/>
        <v>4°TRANCE</v>
      </c>
      <c r="U92" s="1">
        <f t="shared" si="41"/>
        <v>19</v>
      </c>
      <c r="V92" s="1">
        <f t="shared" si="42"/>
        <v>4</v>
      </c>
      <c r="W92" s="1">
        <f t="shared" ca="1" si="25"/>
        <v>0</v>
      </c>
      <c r="X92" s="1">
        <f t="shared" ca="1" si="25"/>
        <v>0</v>
      </c>
      <c r="Y92" s="1">
        <f t="shared" ca="1" si="25"/>
        <v>0</v>
      </c>
      <c r="Z92" s="1">
        <f t="shared" ca="1" si="25"/>
        <v>0</v>
      </c>
      <c r="AA92" s="1">
        <f t="shared" ca="1" si="25"/>
        <v>8.68</v>
      </c>
      <c r="AB92" s="1">
        <f t="shared" ca="1" si="38"/>
        <v>28</v>
      </c>
      <c r="AC92" s="1" t="str">
        <f t="shared" ca="1" si="39"/>
        <v/>
      </c>
      <c r="AD92" s="1">
        <f t="shared" si="43"/>
        <v>92</v>
      </c>
      <c r="AH92" s="53">
        <f t="shared" si="31"/>
        <v>80</v>
      </c>
      <c r="AI92" s="1">
        <f t="shared" ca="1" si="32"/>
        <v>13</v>
      </c>
    </row>
    <row r="93" spans="2:35" ht="15.75">
      <c r="B93" s="4">
        <f t="shared" si="37"/>
        <v>81</v>
      </c>
      <c r="C93" s="4">
        <f t="shared" ca="1" si="26"/>
        <v>0</v>
      </c>
      <c r="D93" s="47">
        <f t="shared" ca="1" si="27"/>
        <v>0</v>
      </c>
      <c r="E93" s="48">
        <f t="shared" ca="1" si="28"/>
        <v>0</v>
      </c>
      <c r="F93" s="49">
        <f t="shared" ca="1" si="29"/>
        <v>0</v>
      </c>
      <c r="G93" s="50">
        <f t="shared" ca="1" si="33"/>
        <v>0</v>
      </c>
      <c r="H93" s="47">
        <f t="shared" ca="1" si="30"/>
        <v>0</v>
      </c>
      <c r="I93" s="47">
        <f t="shared" ca="1" si="30"/>
        <v>0</v>
      </c>
      <c r="K93" s="51" t="str">
        <f t="shared" ca="1" si="34"/>
        <v/>
      </c>
      <c r="L93" s="51">
        <f t="shared" ca="1" si="40"/>
        <v>0</v>
      </c>
      <c r="M93" s="1" t="str">
        <f t="shared" ca="1" si="35"/>
        <v/>
      </c>
      <c r="N93" s="52"/>
      <c r="T93" s="1" t="str">
        <f t="shared" si="36"/>
        <v>4°TRANCE</v>
      </c>
      <c r="U93" s="1">
        <f t="shared" si="41"/>
        <v>20</v>
      </c>
      <c r="V93" s="1">
        <f t="shared" si="42"/>
        <v>4</v>
      </c>
      <c r="W93" s="1">
        <f t="shared" ca="1" si="25"/>
        <v>0</v>
      </c>
      <c r="X93" s="1">
        <f t="shared" ca="1" si="25"/>
        <v>0</v>
      </c>
      <c r="Y93" s="1">
        <f t="shared" ca="1" si="25"/>
        <v>0</v>
      </c>
      <c r="Z93" s="1">
        <f t="shared" ca="1" si="25"/>
        <v>0</v>
      </c>
      <c r="AA93" s="1">
        <f t="shared" ca="1" si="25"/>
        <v>8.68</v>
      </c>
      <c r="AB93" s="1">
        <f t="shared" ca="1" si="38"/>
        <v>28</v>
      </c>
      <c r="AC93" s="1" t="str">
        <f t="shared" ca="1" si="39"/>
        <v/>
      </c>
      <c r="AD93" s="1">
        <f t="shared" si="43"/>
        <v>93</v>
      </c>
      <c r="AH93" s="53">
        <f t="shared" si="31"/>
        <v>81</v>
      </c>
      <c r="AI93" s="1">
        <f t="shared" ca="1" si="32"/>
        <v>13</v>
      </c>
    </row>
    <row r="94" spans="2:35" ht="15.75">
      <c r="B94" s="4">
        <f t="shared" si="37"/>
        <v>82</v>
      </c>
      <c r="C94" s="4">
        <f t="shared" ca="1" si="26"/>
        <v>0</v>
      </c>
      <c r="D94" s="47">
        <f t="shared" ca="1" si="27"/>
        <v>0</v>
      </c>
      <c r="E94" s="48">
        <f t="shared" ca="1" si="28"/>
        <v>0</v>
      </c>
      <c r="F94" s="49">
        <f t="shared" ca="1" si="29"/>
        <v>0</v>
      </c>
      <c r="G94" s="50">
        <f t="shared" ca="1" si="33"/>
        <v>0</v>
      </c>
      <c r="H94" s="47">
        <f t="shared" ca="1" si="30"/>
        <v>0</v>
      </c>
      <c r="I94" s="47">
        <f t="shared" ca="1" si="30"/>
        <v>0</v>
      </c>
      <c r="K94" s="51" t="str">
        <f t="shared" ca="1" si="34"/>
        <v/>
      </c>
      <c r="L94" s="51">
        <f t="shared" ca="1" si="40"/>
        <v>0</v>
      </c>
      <c r="M94" s="1" t="str">
        <f t="shared" ca="1" si="35"/>
        <v/>
      </c>
      <c r="N94" s="52"/>
      <c r="T94" s="1" t="str">
        <f t="shared" si="36"/>
        <v>5°TRANCE</v>
      </c>
      <c r="U94" s="1">
        <f t="shared" si="41"/>
        <v>1</v>
      </c>
      <c r="V94" s="1">
        <f t="shared" si="42"/>
        <v>5</v>
      </c>
      <c r="W94" s="1">
        <f t="shared" ref="W94:AA113" ca="1" si="44">INDIRECT(ADDRESS($W$5+$U94-1,W$4,,,$T94))</f>
        <v>0</v>
      </c>
      <c r="X94" s="1">
        <f t="shared" ca="1" si="44"/>
        <v>0</v>
      </c>
      <c r="Y94" s="1">
        <f t="shared" ca="1" si="44"/>
        <v>2</v>
      </c>
      <c r="Z94" s="1" t="str">
        <f t="shared" ca="1" si="44"/>
        <v>win</v>
      </c>
      <c r="AA94" s="1">
        <f t="shared" ca="1" si="44"/>
        <v>8.2899999999999991</v>
      </c>
      <c r="AB94" s="1">
        <f t="shared" ca="1" si="38"/>
        <v>29</v>
      </c>
      <c r="AC94" s="1">
        <f t="shared" ca="1" si="39"/>
        <v>29</v>
      </c>
      <c r="AD94" s="1">
        <f t="shared" si="43"/>
        <v>94</v>
      </c>
      <c r="AH94" s="53">
        <f t="shared" si="31"/>
        <v>82</v>
      </c>
      <c r="AI94" s="1">
        <f t="shared" ca="1" si="32"/>
        <v>13</v>
      </c>
    </row>
    <row r="95" spans="2:35" ht="15.75">
      <c r="B95" s="4">
        <f t="shared" si="37"/>
        <v>83</v>
      </c>
      <c r="C95" s="4">
        <f t="shared" ca="1" si="26"/>
        <v>0</v>
      </c>
      <c r="D95" s="47">
        <f t="shared" ca="1" si="27"/>
        <v>0</v>
      </c>
      <c r="E95" s="48">
        <f t="shared" ca="1" si="28"/>
        <v>0</v>
      </c>
      <c r="F95" s="49">
        <f t="shared" ca="1" si="29"/>
        <v>0</v>
      </c>
      <c r="G95" s="50">
        <f t="shared" ca="1" si="33"/>
        <v>0</v>
      </c>
      <c r="H95" s="47">
        <f t="shared" ca="1" si="30"/>
        <v>0</v>
      </c>
      <c r="I95" s="47">
        <f t="shared" ca="1" si="30"/>
        <v>0</v>
      </c>
      <c r="K95" s="51" t="str">
        <f t="shared" ca="1" si="34"/>
        <v/>
      </c>
      <c r="L95" s="51">
        <f t="shared" ca="1" si="40"/>
        <v>0</v>
      </c>
      <c r="M95" s="1" t="str">
        <f t="shared" ca="1" si="35"/>
        <v/>
      </c>
      <c r="N95" s="52"/>
      <c r="T95" s="1" t="str">
        <f t="shared" si="36"/>
        <v>5°TRANCE</v>
      </c>
      <c r="U95" s="1">
        <f t="shared" si="41"/>
        <v>2</v>
      </c>
      <c r="V95" s="1">
        <f t="shared" si="42"/>
        <v>5</v>
      </c>
      <c r="W95" s="1">
        <f t="shared" ca="1" si="44"/>
        <v>0</v>
      </c>
      <c r="X95" s="1">
        <f t="shared" ca="1" si="44"/>
        <v>0</v>
      </c>
      <c r="Y95" s="1">
        <f t="shared" ca="1" si="44"/>
        <v>2</v>
      </c>
      <c r="Z95" s="1" t="str">
        <f t="shared" ca="1" si="44"/>
        <v>win</v>
      </c>
      <c r="AA95" s="1">
        <f t="shared" ca="1" si="44"/>
        <v>8.2899999999999991</v>
      </c>
      <c r="AB95" s="1">
        <f t="shared" ca="1" si="38"/>
        <v>30</v>
      </c>
      <c r="AC95" s="1">
        <f t="shared" ca="1" si="39"/>
        <v>30</v>
      </c>
      <c r="AD95" s="1">
        <f t="shared" si="43"/>
        <v>95</v>
      </c>
      <c r="AH95" s="53">
        <f t="shared" si="31"/>
        <v>83</v>
      </c>
      <c r="AI95" s="1">
        <f t="shared" ca="1" si="32"/>
        <v>13</v>
      </c>
    </row>
    <row r="96" spans="2:35" ht="15.75">
      <c r="B96" s="4">
        <f t="shared" si="37"/>
        <v>84</v>
      </c>
      <c r="C96" s="4">
        <f t="shared" ca="1" si="26"/>
        <v>0</v>
      </c>
      <c r="D96" s="47">
        <f t="shared" ca="1" si="27"/>
        <v>0</v>
      </c>
      <c r="E96" s="48">
        <f t="shared" ca="1" si="28"/>
        <v>0</v>
      </c>
      <c r="F96" s="49">
        <f t="shared" ca="1" si="29"/>
        <v>0</v>
      </c>
      <c r="G96" s="50">
        <f t="shared" ca="1" si="33"/>
        <v>0</v>
      </c>
      <c r="H96" s="47">
        <f t="shared" ca="1" si="30"/>
        <v>0</v>
      </c>
      <c r="I96" s="47">
        <f t="shared" ca="1" si="30"/>
        <v>0</v>
      </c>
      <c r="K96" s="51" t="str">
        <f t="shared" ca="1" si="34"/>
        <v/>
      </c>
      <c r="L96" s="51">
        <f t="shared" ca="1" si="40"/>
        <v>0</v>
      </c>
      <c r="M96" s="1" t="str">
        <f t="shared" ca="1" si="35"/>
        <v/>
      </c>
      <c r="N96" s="52"/>
      <c r="T96" s="1" t="str">
        <f t="shared" si="36"/>
        <v>5°TRANCE</v>
      </c>
      <c r="U96" s="1">
        <f t="shared" si="41"/>
        <v>3</v>
      </c>
      <c r="V96" s="1">
        <f t="shared" si="42"/>
        <v>5</v>
      </c>
      <c r="W96" s="1">
        <f t="shared" ca="1" si="44"/>
        <v>0</v>
      </c>
      <c r="X96" s="1">
        <f t="shared" ca="1" si="44"/>
        <v>0</v>
      </c>
      <c r="Y96" s="1">
        <f t="shared" ca="1" si="44"/>
        <v>2</v>
      </c>
      <c r="Z96" s="1" t="str">
        <f t="shared" ca="1" si="44"/>
        <v>loss</v>
      </c>
      <c r="AA96" s="1">
        <f t="shared" ca="1" si="44"/>
        <v>8.2899999999999991</v>
      </c>
      <c r="AB96" s="1">
        <f t="shared" ca="1" si="38"/>
        <v>31</v>
      </c>
      <c r="AC96" s="1">
        <f t="shared" ca="1" si="39"/>
        <v>31</v>
      </c>
      <c r="AD96" s="1">
        <f t="shared" si="43"/>
        <v>96</v>
      </c>
      <c r="AH96" s="53">
        <f t="shared" si="31"/>
        <v>84</v>
      </c>
      <c r="AI96" s="1">
        <f t="shared" ca="1" si="32"/>
        <v>13</v>
      </c>
    </row>
    <row r="97" spans="2:35" ht="15.75">
      <c r="B97" s="4">
        <f t="shared" si="37"/>
        <v>85</v>
      </c>
      <c r="C97" s="4">
        <f t="shared" ca="1" si="26"/>
        <v>0</v>
      </c>
      <c r="D97" s="47">
        <f t="shared" ca="1" si="27"/>
        <v>0</v>
      </c>
      <c r="E97" s="48">
        <f t="shared" ca="1" si="28"/>
        <v>0</v>
      </c>
      <c r="F97" s="49">
        <f t="shared" ca="1" si="29"/>
        <v>0</v>
      </c>
      <c r="G97" s="50">
        <f t="shared" ca="1" si="33"/>
        <v>0</v>
      </c>
      <c r="H97" s="47">
        <f t="shared" ca="1" si="30"/>
        <v>0</v>
      </c>
      <c r="I97" s="47">
        <f t="shared" ca="1" si="30"/>
        <v>0</v>
      </c>
      <c r="K97" s="51" t="str">
        <f t="shared" ca="1" si="34"/>
        <v/>
      </c>
      <c r="L97" s="51">
        <f t="shared" ca="1" si="40"/>
        <v>0</v>
      </c>
      <c r="M97" s="1" t="str">
        <f t="shared" ca="1" si="35"/>
        <v/>
      </c>
      <c r="N97" s="52"/>
      <c r="T97" s="1" t="str">
        <f t="shared" si="36"/>
        <v>5°TRANCE</v>
      </c>
      <c r="U97" s="1">
        <f t="shared" si="41"/>
        <v>4</v>
      </c>
      <c r="V97" s="1">
        <f t="shared" si="42"/>
        <v>5</v>
      </c>
      <c r="W97" s="1">
        <f t="shared" ca="1" si="44"/>
        <v>0</v>
      </c>
      <c r="X97" s="1">
        <f t="shared" ca="1" si="44"/>
        <v>0</v>
      </c>
      <c r="Y97" s="1">
        <f t="shared" ca="1" si="44"/>
        <v>2</v>
      </c>
      <c r="Z97" s="1" t="str">
        <f t="shared" ca="1" si="44"/>
        <v>loss</v>
      </c>
      <c r="AA97" s="1">
        <f t="shared" ca="1" si="44"/>
        <v>8.2899999999999991</v>
      </c>
      <c r="AB97" s="1">
        <f t="shared" ca="1" si="38"/>
        <v>32</v>
      </c>
      <c r="AC97" s="1">
        <f t="shared" ca="1" si="39"/>
        <v>32</v>
      </c>
      <c r="AD97" s="1">
        <f t="shared" si="43"/>
        <v>97</v>
      </c>
      <c r="AH97" s="53">
        <f t="shared" si="31"/>
        <v>85</v>
      </c>
      <c r="AI97" s="1">
        <f t="shared" ca="1" si="32"/>
        <v>13</v>
      </c>
    </row>
    <row r="98" spans="2:35" ht="15.75">
      <c r="B98" s="4">
        <f t="shared" si="37"/>
        <v>86</v>
      </c>
      <c r="C98" s="4">
        <f t="shared" ca="1" si="26"/>
        <v>0</v>
      </c>
      <c r="D98" s="47">
        <f t="shared" ca="1" si="27"/>
        <v>0</v>
      </c>
      <c r="E98" s="48">
        <f t="shared" ca="1" si="28"/>
        <v>0</v>
      </c>
      <c r="F98" s="49">
        <f t="shared" ca="1" si="29"/>
        <v>0</v>
      </c>
      <c r="G98" s="50">
        <f t="shared" ca="1" si="33"/>
        <v>0</v>
      </c>
      <c r="H98" s="47">
        <f t="shared" ca="1" si="30"/>
        <v>0</v>
      </c>
      <c r="I98" s="47">
        <f t="shared" ca="1" si="30"/>
        <v>0</v>
      </c>
      <c r="K98" s="51" t="str">
        <f t="shared" ca="1" si="34"/>
        <v/>
      </c>
      <c r="L98" s="51">
        <f t="shared" ca="1" si="40"/>
        <v>0</v>
      </c>
      <c r="M98" s="1" t="str">
        <f t="shared" ca="1" si="35"/>
        <v/>
      </c>
      <c r="N98" s="52"/>
      <c r="T98" s="1" t="str">
        <f t="shared" si="36"/>
        <v>5°TRANCE</v>
      </c>
      <c r="U98" s="1">
        <f t="shared" si="41"/>
        <v>5</v>
      </c>
      <c r="V98" s="1">
        <f t="shared" si="42"/>
        <v>5</v>
      </c>
      <c r="W98" s="1">
        <f t="shared" ca="1" si="44"/>
        <v>0</v>
      </c>
      <c r="X98" s="1">
        <f t="shared" ca="1" si="44"/>
        <v>0</v>
      </c>
      <c r="Y98" s="1">
        <f t="shared" ca="1" si="44"/>
        <v>2</v>
      </c>
      <c r="Z98" s="1" t="str">
        <f t="shared" ca="1" si="44"/>
        <v>loss</v>
      </c>
      <c r="AA98" s="1">
        <f t="shared" ca="1" si="44"/>
        <v>8.2899999999999991</v>
      </c>
      <c r="AB98" s="1">
        <f t="shared" ca="1" si="38"/>
        <v>33</v>
      </c>
      <c r="AC98" s="1">
        <f t="shared" ca="1" si="39"/>
        <v>33</v>
      </c>
      <c r="AD98" s="1">
        <f t="shared" si="43"/>
        <v>98</v>
      </c>
      <c r="AH98" s="53">
        <f t="shared" si="31"/>
        <v>86</v>
      </c>
      <c r="AI98" s="1">
        <f t="shared" ca="1" si="32"/>
        <v>13</v>
      </c>
    </row>
    <row r="99" spans="2:35" ht="15.75">
      <c r="B99" s="4">
        <f t="shared" si="37"/>
        <v>87</v>
      </c>
      <c r="C99" s="4">
        <f t="shared" ca="1" si="26"/>
        <v>0</v>
      </c>
      <c r="D99" s="47">
        <f t="shared" ca="1" si="27"/>
        <v>0</v>
      </c>
      <c r="E99" s="48">
        <f t="shared" ca="1" si="28"/>
        <v>0</v>
      </c>
      <c r="F99" s="49">
        <f t="shared" ca="1" si="29"/>
        <v>0</v>
      </c>
      <c r="G99" s="50">
        <f t="shared" ca="1" si="33"/>
        <v>0</v>
      </c>
      <c r="H99" s="47">
        <f t="shared" ca="1" si="30"/>
        <v>0</v>
      </c>
      <c r="I99" s="47">
        <f t="shared" ca="1" si="30"/>
        <v>0</v>
      </c>
      <c r="K99" s="51" t="str">
        <f t="shared" ca="1" si="34"/>
        <v/>
      </c>
      <c r="L99" s="51">
        <f t="shared" ca="1" si="40"/>
        <v>0</v>
      </c>
      <c r="M99" s="1" t="str">
        <f t="shared" ca="1" si="35"/>
        <v/>
      </c>
      <c r="N99" s="52"/>
      <c r="T99" s="1" t="str">
        <f t="shared" si="36"/>
        <v>5°TRANCE</v>
      </c>
      <c r="U99" s="1">
        <f t="shared" si="41"/>
        <v>6</v>
      </c>
      <c r="V99" s="1">
        <f t="shared" si="42"/>
        <v>5</v>
      </c>
      <c r="W99" s="1">
        <f t="shared" ca="1" si="44"/>
        <v>0</v>
      </c>
      <c r="X99" s="1">
        <f t="shared" ca="1" si="44"/>
        <v>0</v>
      </c>
      <c r="Y99" s="1">
        <f t="shared" ca="1" si="44"/>
        <v>2</v>
      </c>
      <c r="Z99" s="1" t="str">
        <f t="shared" ca="1" si="44"/>
        <v>loss</v>
      </c>
      <c r="AA99" s="1">
        <f t="shared" ca="1" si="44"/>
        <v>8.2899999999999991</v>
      </c>
      <c r="AB99" s="1">
        <f t="shared" ca="1" si="38"/>
        <v>34</v>
      </c>
      <c r="AC99" s="1">
        <f t="shared" ca="1" si="39"/>
        <v>34</v>
      </c>
      <c r="AD99" s="1">
        <f t="shared" si="43"/>
        <v>99</v>
      </c>
      <c r="AH99" s="53">
        <f t="shared" si="31"/>
        <v>87</v>
      </c>
      <c r="AI99" s="1">
        <f t="shared" ca="1" si="32"/>
        <v>13</v>
      </c>
    </row>
    <row r="100" spans="2:35" ht="15.75">
      <c r="B100" s="4">
        <f t="shared" si="37"/>
        <v>88</v>
      </c>
      <c r="C100" s="4">
        <f t="shared" ca="1" si="26"/>
        <v>0</v>
      </c>
      <c r="D100" s="47">
        <f t="shared" ca="1" si="27"/>
        <v>0</v>
      </c>
      <c r="E100" s="48">
        <f t="shared" ca="1" si="28"/>
        <v>0</v>
      </c>
      <c r="F100" s="49">
        <f t="shared" ca="1" si="29"/>
        <v>0</v>
      </c>
      <c r="G100" s="50">
        <f t="shared" ca="1" si="33"/>
        <v>0</v>
      </c>
      <c r="H100" s="47">
        <f t="shared" ca="1" si="30"/>
        <v>0</v>
      </c>
      <c r="I100" s="47">
        <f t="shared" ca="1" si="30"/>
        <v>0</v>
      </c>
      <c r="K100" s="51" t="str">
        <f t="shared" ca="1" si="34"/>
        <v/>
      </c>
      <c r="L100" s="51">
        <f t="shared" ca="1" si="40"/>
        <v>0</v>
      </c>
      <c r="M100" s="1" t="str">
        <f t="shared" ca="1" si="35"/>
        <v/>
      </c>
      <c r="N100" s="52"/>
      <c r="T100" s="1" t="str">
        <f t="shared" si="36"/>
        <v>5°TRANCE</v>
      </c>
      <c r="U100" s="1">
        <f t="shared" si="41"/>
        <v>7</v>
      </c>
      <c r="V100" s="1">
        <f t="shared" si="42"/>
        <v>5</v>
      </c>
      <c r="W100" s="1">
        <f t="shared" ca="1" si="44"/>
        <v>0</v>
      </c>
      <c r="X100" s="1">
        <f t="shared" ca="1" si="44"/>
        <v>0</v>
      </c>
      <c r="Y100" s="1">
        <f t="shared" ca="1" si="44"/>
        <v>2</v>
      </c>
      <c r="Z100" s="1" t="str">
        <f t="shared" ca="1" si="44"/>
        <v>loss</v>
      </c>
      <c r="AA100" s="1">
        <f t="shared" ca="1" si="44"/>
        <v>8.2899999999999991</v>
      </c>
      <c r="AB100" s="1">
        <f t="shared" ca="1" si="38"/>
        <v>35</v>
      </c>
      <c r="AC100" s="1">
        <f t="shared" ca="1" si="39"/>
        <v>35</v>
      </c>
      <c r="AD100" s="1">
        <f t="shared" si="43"/>
        <v>100</v>
      </c>
      <c r="AH100" s="53">
        <f t="shared" si="31"/>
        <v>88</v>
      </c>
      <c r="AI100" s="1">
        <f t="shared" ca="1" si="32"/>
        <v>13</v>
      </c>
    </row>
    <row r="101" spans="2:35" ht="15.75">
      <c r="B101" s="4">
        <f t="shared" si="37"/>
        <v>89</v>
      </c>
      <c r="C101" s="4">
        <f t="shared" ca="1" si="26"/>
        <v>0</v>
      </c>
      <c r="D101" s="47">
        <f t="shared" ca="1" si="27"/>
        <v>0</v>
      </c>
      <c r="E101" s="48">
        <f t="shared" ca="1" si="28"/>
        <v>0</v>
      </c>
      <c r="F101" s="49">
        <f t="shared" ca="1" si="29"/>
        <v>0</v>
      </c>
      <c r="G101" s="50">
        <f t="shared" ca="1" si="33"/>
        <v>0</v>
      </c>
      <c r="H101" s="47">
        <f t="shared" ca="1" si="30"/>
        <v>0</v>
      </c>
      <c r="I101" s="47">
        <f t="shared" ca="1" si="30"/>
        <v>0</v>
      </c>
      <c r="K101" s="51" t="str">
        <f t="shared" ca="1" si="34"/>
        <v/>
      </c>
      <c r="L101" s="51">
        <f t="shared" ca="1" si="40"/>
        <v>0</v>
      </c>
      <c r="M101" s="1" t="str">
        <f t="shared" ca="1" si="35"/>
        <v/>
      </c>
      <c r="N101" s="52"/>
      <c r="T101" s="1" t="str">
        <f t="shared" si="36"/>
        <v>5°TRANCE</v>
      </c>
      <c r="U101" s="1">
        <f t="shared" si="41"/>
        <v>8</v>
      </c>
      <c r="V101" s="1">
        <f t="shared" si="42"/>
        <v>5</v>
      </c>
      <c r="W101" s="1">
        <f t="shared" ca="1" si="44"/>
        <v>0</v>
      </c>
      <c r="X101" s="1">
        <f t="shared" ca="1" si="44"/>
        <v>0</v>
      </c>
      <c r="Y101" s="1">
        <f t="shared" ca="1" si="44"/>
        <v>0</v>
      </c>
      <c r="Z101" s="1">
        <f t="shared" ca="1" si="44"/>
        <v>0</v>
      </c>
      <c r="AA101" s="1">
        <f t="shared" ca="1" si="44"/>
        <v>8.2899999999999991</v>
      </c>
      <c r="AB101" s="1">
        <f t="shared" ca="1" si="38"/>
        <v>35</v>
      </c>
      <c r="AC101" s="1" t="str">
        <f t="shared" ca="1" si="39"/>
        <v/>
      </c>
      <c r="AD101" s="1">
        <f t="shared" si="43"/>
        <v>101</v>
      </c>
      <c r="AH101" s="53">
        <f t="shared" si="31"/>
        <v>89</v>
      </c>
      <c r="AI101" s="1">
        <f t="shared" ca="1" si="32"/>
        <v>13</v>
      </c>
    </row>
    <row r="102" spans="2:35" ht="15.75">
      <c r="B102" s="4">
        <f t="shared" si="37"/>
        <v>90</v>
      </c>
      <c r="C102" s="4">
        <f t="shared" ca="1" si="26"/>
        <v>0</v>
      </c>
      <c r="D102" s="47">
        <f t="shared" ca="1" si="27"/>
        <v>0</v>
      </c>
      <c r="E102" s="48">
        <f t="shared" ca="1" si="28"/>
        <v>0</v>
      </c>
      <c r="F102" s="49">
        <f t="shared" ca="1" si="29"/>
        <v>0</v>
      </c>
      <c r="G102" s="50">
        <f t="shared" ca="1" si="33"/>
        <v>0</v>
      </c>
      <c r="H102" s="47">
        <f t="shared" ca="1" si="30"/>
        <v>0</v>
      </c>
      <c r="I102" s="47">
        <f t="shared" ca="1" si="30"/>
        <v>0</v>
      </c>
      <c r="K102" s="51" t="str">
        <f t="shared" ca="1" si="34"/>
        <v/>
      </c>
      <c r="L102" s="51">
        <f t="shared" ca="1" si="40"/>
        <v>0</v>
      </c>
      <c r="M102" s="1" t="str">
        <f t="shared" ca="1" si="35"/>
        <v/>
      </c>
      <c r="N102" s="52"/>
      <c r="T102" s="1" t="str">
        <f t="shared" si="36"/>
        <v>5°TRANCE</v>
      </c>
      <c r="U102" s="1">
        <f t="shared" si="41"/>
        <v>9</v>
      </c>
      <c r="V102" s="1">
        <f t="shared" si="42"/>
        <v>5</v>
      </c>
      <c r="W102" s="1">
        <f t="shared" ca="1" si="44"/>
        <v>0</v>
      </c>
      <c r="X102" s="1">
        <f t="shared" ca="1" si="44"/>
        <v>0</v>
      </c>
      <c r="Y102" s="1">
        <f t="shared" ca="1" si="44"/>
        <v>0</v>
      </c>
      <c r="Z102" s="1">
        <f t="shared" ca="1" si="44"/>
        <v>0</v>
      </c>
      <c r="AA102" s="1">
        <f t="shared" ca="1" si="44"/>
        <v>8.2899999999999991</v>
      </c>
      <c r="AB102" s="1">
        <f t="shared" ca="1" si="38"/>
        <v>35</v>
      </c>
      <c r="AC102" s="1" t="str">
        <f t="shared" ca="1" si="39"/>
        <v/>
      </c>
      <c r="AD102" s="1">
        <f t="shared" si="43"/>
        <v>102</v>
      </c>
      <c r="AH102" s="53">
        <f t="shared" si="31"/>
        <v>90</v>
      </c>
      <c r="AI102" s="1">
        <f t="shared" ca="1" si="32"/>
        <v>13</v>
      </c>
    </row>
    <row r="103" spans="2:35" ht="15.75">
      <c r="B103" s="4">
        <f t="shared" si="37"/>
        <v>91</v>
      </c>
      <c r="C103" s="4">
        <f t="shared" ca="1" si="26"/>
        <v>0</v>
      </c>
      <c r="D103" s="47">
        <f t="shared" ca="1" si="27"/>
        <v>0</v>
      </c>
      <c r="E103" s="48">
        <f t="shared" ca="1" si="28"/>
        <v>0</v>
      </c>
      <c r="F103" s="49">
        <f t="shared" ca="1" si="29"/>
        <v>0</v>
      </c>
      <c r="G103" s="50">
        <f t="shared" ca="1" si="33"/>
        <v>0</v>
      </c>
      <c r="H103" s="47">
        <f t="shared" ca="1" si="30"/>
        <v>0</v>
      </c>
      <c r="I103" s="47">
        <f t="shared" ca="1" si="30"/>
        <v>0</v>
      </c>
      <c r="K103" s="51" t="str">
        <f t="shared" ca="1" si="34"/>
        <v/>
      </c>
      <c r="L103" s="51">
        <f t="shared" ca="1" si="40"/>
        <v>0</v>
      </c>
      <c r="M103" s="1" t="str">
        <f t="shared" ca="1" si="35"/>
        <v/>
      </c>
      <c r="N103" s="52"/>
      <c r="T103" s="1" t="str">
        <f t="shared" si="36"/>
        <v>5°TRANCE</v>
      </c>
      <c r="U103" s="1">
        <f t="shared" si="41"/>
        <v>10</v>
      </c>
      <c r="V103" s="1">
        <f t="shared" si="42"/>
        <v>5</v>
      </c>
      <c r="W103" s="1">
        <f t="shared" ca="1" si="44"/>
        <v>0</v>
      </c>
      <c r="X103" s="1">
        <f t="shared" ca="1" si="44"/>
        <v>0</v>
      </c>
      <c r="Y103" s="1">
        <f t="shared" ca="1" si="44"/>
        <v>0</v>
      </c>
      <c r="Z103" s="1">
        <f t="shared" ca="1" si="44"/>
        <v>0</v>
      </c>
      <c r="AA103" s="1">
        <f t="shared" ca="1" si="44"/>
        <v>8.2899999999999991</v>
      </c>
      <c r="AB103" s="1">
        <f t="shared" ca="1" si="38"/>
        <v>35</v>
      </c>
      <c r="AC103" s="1" t="str">
        <f t="shared" ca="1" si="39"/>
        <v/>
      </c>
      <c r="AD103" s="1">
        <f t="shared" si="43"/>
        <v>103</v>
      </c>
      <c r="AH103" s="53">
        <f t="shared" si="31"/>
        <v>91</v>
      </c>
      <c r="AI103" s="1">
        <f t="shared" ca="1" si="32"/>
        <v>13</v>
      </c>
    </row>
    <row r="104" spans="2:35" ht="15.75">
      <c r="B104" s="4">
        <f t="shared" si="37"/>
        <v>92</v>
      </c>
      <c r="C104" s="4">
        <f t="shared" ca="1" si="26"/>
        <v>0</v>
      </c>
      <c r="D104" s="47">
        <f t="shared" ca="1" si="27"/>
        <v>0</v>
      </c>
      <c r="E104" s="48">
        <f t="shared" ca="1" si="28"/>
        <v>0</v>
      </c>
      <c r="F104" s="49">
        <f t="shared" ca="1" si="29"/>
        <v>0</v>
      </c>
      <c r="G104" s="50">
        <f t="shared" ca="1" si="33"/>
        <v>0</v>
      </c>
      <c r="H104" s="47">
        <f t="shared" ca="1" si="30"/>
        <v>0</v>
      </c>
      <c r="I104" s="47">
        <f t="shared" ca="1" si="30"/>
        <v>0</v>
      </c>
      <c r="K104" s="51" t="str">
        <f t="shared" ca="1" si="34"/>
        <v/>
      </c>
      <c r="L104" s="51">
        <f t="shared" ca="1" si="40"/>
        <v>0</v>
      </c>
      <c r="M104" s="1" t="str">
        <f t="shared" ca="1" si="35"/>
        <v/>
      </c>
      <c r="N104" s="52"/>
      <c r="T104" s="1" t="str">
        <f t="shared" si="36"/>
        <v>5°TRANCE</v>
      </c>
      <c r="U104" s="1">
        <f t="shared" si="41"/>
        <v>11</v>
      </c>
      <c r="V104" s="1">
        <f t="shared" si="42"/>
        <v>5</v>
      </c>
      <c r="W104" s="1">
        <f t="shared" ca="1" si="44"/>
        <v>0</v>
      </c>
      <c r="X104" s="1">
        <f t="shared" ca="1" si="44"/>
        <v>0</v>
      </c>
      <c r="Y104" s="1">
        <f t="shared" ca="1" si="44"/>
        <v>0</v>
      </c>
      <c r="Z104" s="1">
        <f t="shared" ca="1" si="44"/>
        <v>0</v>
      </c>
      <c r="AA104" s="1">
        <f t="shared" ca="1" si="44"/>
        <v>8.2899999999999991</v>
      </c>
      <c r="AB104" s="1">
        <f t="shared" ca="1" si="38"/>
        <v>35</v>
      </c>
      <c r="AC104" s="1" t="str">
        <f t="shared" ca="1" si="39"/>
        <v/>
      </c>
      <c r="AD104" s="1">
        <f t="shared" si="43"/>
        <v>104</v>
      </c>
      <c r="AH104" s="53">
        <f t="shared" si="31"/>
        <v>92</v>
      </c>
      <c r="AI104" s="1">
        <f t="shared" ca="1" si="32"/>
        <v>13</v>
      </c>
    </row>
    <row r="105" spans="2:35" ht="15.75">
      <c r="B105" s="4">
        <f t="shared" si="37"/>
        <v>93</v>
      </c>
      <c r="C105" s="4">
        <f t="shared" ca="1" si="26"/>
        <v>0</v>
      </c>
      <c r="D105" s="47">
        <f t="shared" ca="1" si="27"/>
        <v>0</v>
      </c>
      <c r="E105" s="48">
        <f t="shared" ca="1" si="28"/>
        <v>0</v>
      </c>
      <c r="F105" s="49">
        <f t="shared" ca="1" si="29"/>
        <v>0</v>
      </c>
      <c r="G105" s="50">
        <f t="shared" ca="1" si="33"/>
        <v>0</v>
      </c>
      <c r="H105" s="47">
        <f t="shared" ca="1" si="30"/>
        <v>0</v>
      </c>
      <c r="I105" s="47">
        <f t="shared" ca="1" si="30"/>
        <v>0</v>
      </c>
      <c r="K105" s="51" t="str">
        <f t="shared" ca="1" si="34"/>
        <v/>
      </c>
      <c r="L105" s="51">
        <f t="shared" ca="1" si="40"/>
        <v>0</v>
      </c>
      <c r="M105" s="1" t="str">
        <f t="shared" ca="1" si="35"/>
        <v/>
      </c>
      <c r="N105" s="52"/>
      <c r="T105" s="1" t="str">
        <f t="shared" si="36"/>
        <v>5°TRANCE</v>
      </c>
      <c r="U105" s="1">
        <f t="shared" si="41"/>
        <v>12</v>
      </c>
      <c r="V105" s="1">
        <f t="shared" si="42"/>
        <v>5</v>
      </c>
      <c r="W105" s="1">
        <f t="shared" ca="1" si="44"/>
        <v>0</v>
      </c>
      <c r="X105" s="1">
        <f t="shared" ca="1" si="44"/>
        <v>0</v>
      </c>
      <c r="Y105" s="1">
        <f t="shared" ca="1" si="44"/>
        <v>0</v>
      </c>
      <c r="Z105" s="1">
        <f t="shared" ca="1" si="44"/>
        <v>0</v>
      </c>
      <c r="AA105" s="1">
        <f t="shared" ca="1" si="44"/>
        <v>8.2899999999999991</v>
      </c>
      <c r="AB105" s="1">
        <f t="shared" ca="1" si="38"/>
        <v>35</v>
      </c>
      <c r="AC105" s="1" t="str">
        <f t="shared" ca="1" si="39"/>
        <v/>
      </c>
      <c r="AD105" s="1">
        <f t="shared" si="43"/>
        <v>105</v>
      </c>
      <c r="AH105" s="53">
        <f t="shared" si="31"/>
        <v>93</v>
      </c>
      <c r="AI105" s="1">
        <f t="shared" ca="1" si="32"/>
        <v>13</v>
      </c>
    </row>
    <row r="106" spans="2:35" ht="15.75">
      <c r="B106" s="4">
        <f t="shared" si="37"/>
        <v>94</v>
      </c>
      <c r="C106" s="4">
        <f t="shared" ca="1" si="26"/>
        <v>0</v>
      </c>
      <c r="D106" s="47">
        <f t="shared" ca="1" si="27"/>
        <v>0</v>
      </c>
      <c r="E106" s="48">
        <f t="shared" ca="1" si="28"/>
        <v>0</v>
      </c>
      <c r="F106" s="49">
        <f t="shared" ca="1" si="29"/>
        <v>0</v>
      </c>
      <c r="G106" s="50">
        <f t="shared" ca="1" si="33"/>
        <v>0</v>
      </c>
      <c r="H106" s="47">
        <f t="shared" ca="1" si="30"/>
        <v>0</v>
      </c>
      <c r="I106" s="47">
        <f t="shared" ca="1" si="30"/>
        <v>0</v>
      </c>
      <c r="K106" s="51" t="str">
        <f t="shared" ca="1" si="34"/>
        <v/>
      </c>
      <c r="L106" s="51">
        <f t="shared" ca="1" si="40"/>
        <v>0</v>
      </c>
      <c r="M106" s="1" t="str">
        <f t="shared" ca="1" si="35"/>
        <v/>
      </c>
      <c r="N106" s="52"/>
      <c r="T106" s="1" t="str">
        <f t="shared" si="36"/>
        <v>5°TRANCE</v>
      </c>
      <c r="U106" s="1">
        <f t="shared" si="41"/>
        <v>13</v>
      </c>
      <c r="V106" s="1">
        <f t="shared" si="42"/>
        <v>5</v>
      </c>
      <c r="W106" s="1">
        <f t="shared" ca="1" si="44"/>
        <v>0</v>
      </c>
      <c r="X106" s="1">
        <f t="shared" ca="1" si="44"/>
        <v>0</v>
      </c>
      <c r="Y106" s="1">
        <f t="shared" ca="1" si="44"/>
        <v>0</v>
      </c>
      <c r="Z106" s="1">
        <f t="shared" ca="1" si="44"/>
        <v>0</v>
      </c>
      <c r="AA106" s="1">
        <f t="shared" ca="1" si="44"/>
        <v>8.2899999999999991</v>
      </c>
      <c r="AB106" s="1">
        <f t="shared" ca="1" si="38"/>
        <v>35</v>
      </c>
      <c r="AC106" s="1" t="str">
        <f t="shared" ca="1" si="39"/>
        <v/>
      </c>
      <c r="AD106" s="1">
        <f t="shared" si="43"/>
        <v>106</v>
      </c>
      <c r="AH106" s="53">
        <f t="shared" si="31"/>
        <v>94</v>
      </c>
      <c r="AI106" s="1">
        <f t="shared" ca="1" si="32"/>
        <v>13</v>
      </c>
    </row>
    <row r="107" spans="2:35" ht="15.75">
      <c r="B107" s="4">
        <f t="shared" si="37"/>
        <v>95</v>
      </c>
      <c r="C107" s="4">
        <f t="shared" ca="1" si="26"/>
        <v>0</v>
      </c>
      <c r="D107" s="47">
        <f t="shared" ca="1" si="27"/>
        <v>0</v>
      </c>
      <c r="E107" s="48">
        <f t="shared" ca="1" si="28"/>
        <v>0</v>
      </c>
      <c r="F107" s="49">
        <f t="shared" ca="1" si="29"/>
        <v>0</v>
      </c>
      <c r="G107" s="50">
        <f t="shared" ca="1" si="33"/>
        <v>0</v>
      </c>
      <c r="H107" s="47">
        <f t="shared" ca="1" si="30"/>
        <v>0</v>
      </c>
      <c r="I107" s="47">
        <f t="shared" ca="1" si="30"/>
        <v>0</v>
      </c>
      <c r="K107" s="51" t="str">
        <f t="shared" ca="1" si="34"/>
        <v/>
      </c>
      <c r="L107" s="51">
        <f t="shared" ca="1" si="40"/>
        <v>0</v>
      </c>
      <c r="M107" s="1" t="str">
        <f t="shared" ca="1" si="35"/>
        <v/>
      </c>
      <c r="N107" s="52"/>
      <c r="T107" s="1" t="str">
        <f t="shared" si="36"/>
        <v>5°TRANCE</v>
      </c>
      <c r="U107" s="1">
        <f t="shared" si="41"/>
        <v>14</v>
      </c>
      <c r="V107" s="1">
        <f t="shared" si="42"/>
        <v>5</v>
      </c>
      <c r="W107" s="1">
        <f t="shared" ca="1" si="44"/>
        <v>0</v>
      </c>
      <c r="X107" s="1">
        <f t="shared" ca="1" si="44"/>
        <v>0</v>
      </c>
      <c r="Y107" s="1">
        <f t="shared" ca="1" si="44"/>
        <v>0</v>
      </c>
      <c r="Z107" s="1">
        <f t="shared" ca="1" si="44"/>
        <v>0</v>
      </c>
      <c r="AA107" s="1">
        <f t="shared" ca="1" si="44"/>
        <v>8.2899999999999991</v>
      </c>
      <c r="AB107" s="1">
        <f t="shared" ca="1" si="38"/>
        <v>35</v>
      </c>
      <c r="AC107" s="1" t="str">
        <f t="shared" ca="1" si="39"/>
        <v/>
      </c>
      <c r="AD107" s="1">
        <f t="shared" si="43"/>
        <v>107</v>
      </c>
      <c r="AH107" s="53">
        <f t="shared" si="31"/>
        <v>95</v>
      </c>
      <c r="AI107" s="1">
        <f t="shared" ca="1" si="32"/>
        <v>13</v>
      </c>
    </row>
    <row r="108" spans="2:35" ht="15.75">
      <c r="B108" s="4">
        <f t="shared" si="37"/>
        <v>96</v>
      </c>
      <c r="C108" s="4">
        <f t="shared" ca="1" si="26"/>
        <v>0</v>
      </c>
      <c r="D108" s="47">
        <f t="shared" ca="1" si="27"/>
        <v>0</v>
      </c>
      <c r="E108" s="48">
        <f t="shared" ca="1" si="28"/>
        <v>0</v>
      </c>
      <c r="F108" s="49">
        <f t="shared" ca="1" si="29"/>
        <v>0</v>
      </c>
      <c r="G108" s="50">
        <f t="shared" ca="1" si="33"/>
        <v>0</v>
      </c>
      <c r="H108" s="47">
        <f t="shared" ca="1" si="30"/>
        <v>0</v>
      </c>
      <c r="I108" s="47">
        <f t="shared" ca="1" si="30"/>
        <v>0</v>
      </c>
      <c r="K108" s="51" t="str">
        <f t="shared" ca="1" si="34"/>
        <v/>
      </c>
      <c r="L108" s="51">
        <f t="shared" ca="1" si="40"/>
        <v>0</v>
      </c>
      <c r="M108" s="1" t="str">
        <f t="shared" ca="1" si="35"/>
        <v/>
      </c>
      <c r="N108" s="52"/>
      <c r="T108" s="1" t="str">
        <f t="shared" si="36"/>
        <v>5°TRANCE</v>
      </c>
      <c r="U108" s="1">
        <f t="shared" si="41"/>
        <v>15</v>
      </c>
      <c r="V108" s="1">
        <f t="shared" si="42"/>
        <v>5</v>
      </c>
      <c r="W108" s="1">
        <f t="shared" ca="1" si="44"/>
        <v>0</v>
      </c>
      <c r="X108" s="1">
        <f t="shared" ca="1" si="44"/>
        <v>0</v>
      </c>
      <c r="Y108" s="1">
        <f t="shared" ca="1" si="44"/>
        <v>0</v>
      </c>
      <c r="Z108" s="1">
        <f t="shared" ca="1" si="44"/>
        <v>0</v>
      </c>
      <c r="AA108" s="1">
        <f t="shared" ca="1" si="44"/>
        <v>8.2899999999999991</v>
      </c>
      <c r="AB108" s="1">
        <f t="shared" ca="1" si="38"/>
        <v>35</v>
      </c>
      <c r="AC108" s="1" t="str">
        <f t="shared" ca="1" si="39"/>
        <v/>
      </c>
      <c r="AD108" s="1">
        <f t="shared" si="43"/>
        <v>108</v>
      </c>
      <c r="AH108" s="53">
        <f t="shared" si="31"/>
        <v>96</v>
      </c>
      <c r="AI108" s="1">
        <f t="shared" ca="1" si="32"/>
        <v>13</v>
      </c>
    </row>
    <row r="109" spans="2:35" ht="15.75">
      <c r="B109" s="4">
        <f t="shared" si="37"/>
        <v>97</v>
      </c>
      <c r="C109" s="4">
        <f t="shared" ref="C109:C140" ca="1" si="45">INDIRECT(ADDRESS($AI109,V$11))</f>
        <v>0</v>
      </c>
      <c r="D109" s="47">
        <f t="shared" ref="D109:D140" ca="1" si="46">INDIRECT(ADDRESS($AI109,W$11))</f>
        <v>0</v>
      </c>
      <c r="E109" s="48">
        <f t="shared" ref="E109:E140" ca="1" si="47">INDIRECT(ADDRESS($AI109,X$11))</f>
        <v>0</v>
      </c>
      <c r="F109" s="49">
        <f t="shared" ref="F109:F140" ca="1" si="48">INDIRECT(ADDRESS($AI109,Y$11))</f>
        <v>0</v>
      </c>
      <c r="G109" s="50">
        <f t="shared" ca="1" si="33"/>
        <v>0</v>
      </c>
      <c r="H109" s="47">
        <f t="shared" ca="1" si="30"/>
        <v>0</v>
      </c>
      <c r="I109" s="47">
        <f t="shared" ca="1" si="30"/>
        <v>0</v>
      </c>
      <c r="K109" s="51" t="str">
        <f t="shared" ca="1" si="34"/>
        <v/>
      </c>
      <c r="L109" s="51">
        <f t="shared" ca="1" si="40"/>
        <v>0</v>
      </c>
      <c r="M109" s="1" t="str">
        <f t="shared" ca="1" si="35"/>
        <v/>
      </c>
      <c r="N109" s="52"/>
      <c r="T109" s="1" t="str">
        <f t="shared" si="36"/>
        <v>5°TRANCE</v>
      </c>
      <c r="U109" s="1">
        <f t="shared" si="41"/>
        <v>16</v>
      </c>
      <c r="V109" s="1">
        <f t="shared" si="42"/>
        <v>5</v>
      </c>
      <c r="W109" s="1">
        <f t="shared" ca="1" si="44"/>
        <v>0</v>
      </c>
      <c r="X109" s="1">
        <f t="shared" ca="1" si="44"/>
        <v>0</v>
      </c>
      <c r="Y109" s="1">
        <f t="shared" ca="1" si="44"/>
        <v>0</v>
      </c>
      <c r="Z109" s="1">
        <f t="shared" ca="1" si="44"/>
        <v>0</v>
      </c>
      <c r="AA109" s="1">
        <f t="shared" ca="1" si="44"/>
        <v>8.2899999999999991</v>
      </c>
      <c r="AB109" s="1">
        <f t="shared" ca="1" si="38"/>
        <v>35</v>
      </c>
      <c r="AC109" s="1" t="str">
        <f t="shared" ca="1" si="39"/>
        <v/>
      </c>
      <c r="AD109" s="1">
        <f t="shared" si="43"/>
        <v>109</v>
      </c>
      <c r="AH109" s="53">
        <f t="shared" si="31"/>
        <v>97</v>
      </c>
      <c r="AI109" s="1">
        <f t="shared" ca="1" si="32"/>
        <v>13</v>
      </c>
    </row>
    <row r="110" spans="2:35" ht="15.75">
      <c r="B110" s="4">
        <f t="shared" si="37"/>
        <v>98</v>
      </c>
      <c r="C110" s="4">
        <f t="shared" ca="1" si="45"/>
        <v>0</v>
      </c>
      <c r="D110" s="47">
        <f t="shared" ca="1" si="46"/>
        <v>0</v>
      </c>
      <c r="E110" s="48">
        <f t="shared" ca="1" si="47"/>
        <v>0</v>
      </c>
      <c r="F110" s="49">
        <f t="shared" ca="1" si="48"/>
        <v>0</v>
      </c>
      <c r="G110" s="50">
        <f t="shared" ca="1" si="33"/>
        <v>0</v>
      </c>
      <c r="H110" s="47">
        <f t="shared" ca="1" si="30"/>
        <v>0</v>
      </c>
      <c r="I110" s="47">
        <f t="shared" ca="1" si="30"/>
        <v>0</v>
      </c>
      <c r="K110" s="51" t="str">
        <f t="shared" ca="1" si="34"/>
        <v/>
      </c>
      <c r="L110" s="51">
        <f t="shared" ca="1" si="40"/>
        <v>0</v>
      </c>
      <c r="M110" s="1" t="str">
        <f t="shared" ca="1" si="35"/>
        <v/>
      </c>
      <c r="N110" s="52"/>
      <c r="T110" s="1" t="str">
        <f t="shared" si="36"/>
        <v>5°TRANCE</v>
      </c>
      <c r="U110" s="1">
        <f t="shared" si="41"/>
        <v>17</v>
      </c>
      <c r="V110" s="1">
        <f t="shared" si="42"/>
        <v>5</v>
      </c>
      <c r="W110" s="1">
        <f t="shared" ca="1" si="44"/>
        <v>0</v>
      </c>
      <c r="X110" s="1">
        <f t="shared" ca="1" si="44"/>
        <v>0</v>
      </c>
      <c r="Y110" s="1">
        <f t="shared" ca="1" si="44"/>
        <v>0</v>
      </c>
      <c r="Z110" s="1">
        <f t="shared" ca="1" si="44"/>
        <v>0</v>
      </c>
      <c r="AA110" s="1">
        <f t="shared" ca="1" si="44"/>
        <v>8.2899999999999991</v>
      </c>
      <c r="AB110" s="1">
        <f t="shared" ca="1" si="38"/>
        <v>35</v>
      </c>
      <c r="AC110" s="1" t="str">
        <f t="shared" ca="1" si="39"/>
        <v/>
      </c>
      <c r="AD110" s="1">
        <f t="shared" si="43"/>
        <v>110</v>
      </c>
      <c r="AH110" s="53">
        <f t="shared" si="31"/>
        <v>98</v>
      </c>
      <c r="AI110" s="1">
        <f t="shared" ca="1" si="32"/>
        <v>13</v>
      </c>
    </row>
    <row r="111" spans="2:35" ht="15.75">
      <c r="B111" s="4">
        <f t="shared" si="37"/>
        <v>99</v>
      </c>
      <c r="C111" s="4">
        <f t="shared" ca="1" si="45"/>
        <v>0</v>
      </c>
      <c r="D111" s="47">
        <f t="shared" ca="1" si="46"/>
        <v>0</v>
      </c>
      <c r="E111" s="48">
        <f t="shared" ca="1" si="47"/>
        <v>0</v>
      </c>
      <c r="F111" s="49">
        <f t="shared" ca="1" si="48"/>
        <v>0</v>
      </c>
      <c r="G111" s="50">
        <f t="shared" ca="1" si="33"/>
        <v>0</v>
      </c>
      <c r="H111" s="47">
        <f t="shared" ca="1" si="30"/>
        <v>0</v>
      </c>
      <c r="I111" s="47">
        <f t="shared" ca="1" si="30"/>
        <v>0</v>
      </c>
      <c r="K111" s="51" t="str">
        <f t="shared" ca="1" si="34"/>
        <v/>
      </c>
      <c r="L111" s="51">
        <f t="shared" ca="1" si="40"/>
        <v>0</v>
      </c>
      <c r="M111" s="1" t="str">
        <f t="shared" ca="1" si="35"/>
        <v/>
      </c>
      <c r="N111" s="52"/>
      <c r="T111" s="1" t="str">
        <f t="shared" si="36"/>
        <v>5°TRANCE</v>
      </c>
      <c r="U111" s="1">
        <f t="shared" si="41"/>
        <v>18</v>
      </c>
      <c r="V111" s="1">
        <f t="shared" si="42"/>
        <v>5</v>
      </c>
      <c r="W111" s="1">
        <f t="shared" ca="1" si="44"/>
        <v>0</v>
      </c>
      <c r="X111" s="1">
        <f t="shared" ca="1" si="44"/>
        <v>0</v>
      </c>
      <c r="Y111" s="1">
        <f t="shared" ca="1" si="44"/>
        <v>0</v>
      </c>
      <c r="Z111" s="1">
        <f t="shared" ca="1" si="44"/>
        <v>0</v>
      </c>
      <c r="AA111" s="1">
        <f t="shared" ca="1" si="44"/>
        <v>8.2899999999999991</v>
      </c>
      <c r="AB111" s="1">
        <f t="shared" ca="1" si="38"/>
        <v>35</v>
      </c>
      <c r="AC111" s="1" t="str">
        <f t="shared" ca="1" si="39"/>
        <v/>
      </c>
      <c r="AD111" s="1">
        <f t="shared" si="43"/>
        <v>111</v>
      </c>
      <c r="AH111" s="53">
        <f t="shared" si="31"/>
        <v>99</v>
      </c>
      <c r="AI111" s="1">
        <f t="shared" ca="1" si="32"/>
        <v>13</v>
      </c>
    </row>
    <row r="112" spans="2:35" ht="15.75">
      <c r="B112" s="4">
        <f t="shared" si="37"/>
        <v>100</v>
      </c>
      <c r="C112" s="4">
        <f t="shared" ca="1" si="45"/>
        <v>0</v>
      </c>
      <c r="D112" s="47">
        <f t="shared" ca="1" si="46"/>
        <v>0</v>
      </c>
      <c r="E112" s="48">
        <f t="shared" ca="1" si="47"/>
        <v>0</v>
      </c>
      <c r="F112" s="49">
        <f t="shared" ca="1" si="48"/>
        <v>0</v>
      </c>
      <c r="G112" s="50">
        <f t="shared" ca="1" si="33"/>
        <v>0</v>
      </c>
      <c r="H112" s="47">
        <f t="shared" ca="1" si="30"/>
        <v>0</v>
      </c>
      <c r="I112" s="47">
        <f t="shared" ca="1" si="30"/>
        <v>0</v>
      </c>
      <c r="K112" s="51" t="str">
        <f t="shared" ca="1" si="34"/>
        <v/>
      </c>
      <c r="L112" s="51">
        <f t="shared" ca="1" si="40"/>
        <v>0</v>
      </c>
      <c r="M112" s="1" t="str">
        <f t="shared" ca="1" si="35"/>
        <v/>
      </c>
      <c r="N112" s="52"/>
      <c r="T112" s="1" t="str">
        <f t="shared" si="36"/>
        <v>5°TRANCE</v>
      </c>
      <c r="U112" s="1">
        <f t="shared" si="41"/>
        <v>19</v>
      </c>
      <c r="V112" s="1">
        <f t="shared" si="42"/>
        <v>5</v>
      </c>
      <c r="W112" s="1">
        <f t="shared" ca="1" si="44"/>
        <v>0</v>
      </c>
      <c r="X112" s="1">
        <f t="shared" ca="1" si="44"/>
        <v>0</v>
      </c>
      <c r="Y112" s="1">
        <f t="shared" ca="1" si="44"/>
        <v>0</v>
      </c>
      <c r="Z112" s="1">
        <f t="shared" ca="1" si="44"/>
        <v>0</v>
      </c>
      <c r="AA112" s="1">
        <f t="shared" ca="1" si="44"/>
        <v>8.2899999999999991</v>
      </c>
      <c r="AB112" s="1">
        <f t="shared" ca="1" si="38"/>
        <v>35</v>
      </c>
      <c r="AC112" s="1" t="str">
        <f t="shared" ca="1" si="39"/>
        <v/>
      </c>
      <c r="AD112" s="1">
        <f t="shared" si="43"/>
        <v>112</v>
      </c>
      <c r="AH112" s="53">
        <f t="shared" si="31"/>
        <v>100</v>
      </c>
      <c r="AI112" s="1">
        <f t="shared" ca="1" si="32"/>
        <v>13</v>
      </c>
    </row>
    <row r="113" spans="2:35" ht="15.75">
      <c r="B113" s="4">
        <f t="shared" si="37"/>
        <v>101</v>
      </c>
      <c r="C113" s="4">
        <f t="shared" ca="1" si="45"/>
        <v>0</v>
      </c>
      <c r="D113" s="47">
        <f t="shared" ca="1" si="46"/>
        <v>0</v>
      </c>
      <c r="E113" s="48">
        <f t="shared" ca="1" si="47"/>
        <v>0</v>
      </c>
      <c r="F113" s="49">
        <f t="shared" ca="1" si="48"/>
        <v>0</v>
      </c>
      <c r="G113" s="50">
        <f t="shared" ca="1" si="33"/>
        <v>0</v>
      </c>
      <c r="H113" s="47">
        <f t="shared" ca="1" si="30"/>
        <v>0</v>
      </c>
      <c r="I113" s="47">
        <f t="shared" ca="1" si="30"/>
        <v>0</v>
      </c>
      <c r="K113" s="51" t="str">
        <f t="shared" ca="1" si="34"/>
        <v/>
      </c>
      <c r="L113" s="51">
        <f t="shared" ca="1" si="40"/>
        <v>0</v>
      </c>
      <c r="M113" s="1" t="str">
        <f t="shared" ca="1" si="35"/>
        <v/>
      </c>
      <c r="N113" s="52"/>
      <c r="T113" s="1" t="str">
        <f t="shared" si="36"/>
        <v>5°TRANCE</v>
      </c>
      <c r="U113" s="1">
        <f t="shared" si="41"/>
        <v>20</v>
      </c>
      <c r="V113" s="1">
        <f t="shared" si="42"/>
        <v>5</v>
      </c>
      <c r="W113" s="1">
        <f t="shared" ca="1" si="44"/>
        <v>0</v>
      </c>
      <c r="X113" s="1">
        <f t="shared" ca="1" si="44"/>
        <v>0</v>
      </c>
      <c r="Y113" s="1">
        <f t="shared" ca="1" si="44"/>
        <v>0</v>
      </c>
      <c r="Z113" s="1">
        <f t="shared" ca="1" si="44"/>
        <v>0</v>
      </c>
      <c r="AA113" s="1">
        <f t="shared" ca="1" si="44"/>
        <v>8.2899999999999991</v>
      </c>
      <c r="AB113" s="1">
        <f t="shared" ca="1" si="38"/>
        <v>35</v>
      </c>
      <c r="AC113" s="1" t="str">
        <f t="shared" ca="1" si="39"/>
        <v/>
      </c>
      <c r="AD113" s="1">
        <f t="shared" si="43"/>
        <v>113</v>
      </c>
      <c r="AH113" s="53">
        <f t="shared" si="31"/>
        <v>101</v>
      </c>
      <c r="AI113" s="1">
        <f t="shared" ca="1" si="32"/>
        <v>13</v>
      </c>
    </row>
    <row r="114" spans="2:35" ht="15.75">
      <c r="B114" s="4">
        <f t="shared" si="37"/>
        <v>102</v>
      </c>
      <c r="C114" s="4">
        <f t="shared" ca="1" si="45"/>
        <v>0</v>
      </c>
      <c r="D114" s="47">
        <f t="shared" ca="1" si="46"/>
        <v>0</v>
      </c>
      <c r="E114" s="48">
        <f t="shared" ca="1" si="47"/>
        <v>0</v>
      </c>
      <c r="F114" s="49">
        <f t="shared" ca="1" si="48"/>
        <v>0</v>
      </c>
      <c r="G114" s="50">
        <f t="shared" ca="1" si="33"/>
        <v>0</v>
      </c>
      <c r="H114" s="47">
        <f t="shared" ca="1" si="30"/>
        <v>0</v>
      </c>
      <c r="I114" s="47">
        <f t="shared" ca="1" si="30"/>
        <v>0</v>
      </c>
      <c r="K114" s="51" t="str">
        <f t="shared" ca="1" si="34"/>
        <v/>
      </c>
      <c r="L114" s="51">
        <f t="shared" ca="1" si="40"/>
        <v>0</v>
      </c>
      <c r="M114" s="1" t="str">
        <f t="shared" ca="1" si="35"/>
        <v/>
      </c>
      <c r="N114" s="52"/>
      <c r="T114" s="1" t="str">
        <f t="shared" si="36"/>
        <v>6°TRANCE</v>
      </c>
      <c r="U114" s="1">
        <f t="shared" si="41"/>
        <v>1</v>
      </c>
      <c r="V114" s="1">
        <f t="shared" si="42"/>
        <v>6</v>
      </c>
      <c r="W114" s="1">
        <f t="shared" ref="W114:AA133" ca="1" si="49">INDIRECT(ADDRESS($W$5+$U114-1,W$4,,,$T114))</f>
        <v>0</v>
      </c>
      <c r="X114" s="1">
        <f t="shared" ca="1" si="49"/>
        <v>0</v>
      </c>
      <c r="Y114" s="1">
        <f t="shared" ca="1" si="49"/>
        <v>2</v>
      </c>
      <c r="Z114" s="1" t="str">
        <f t="shared" ca="1" si="49"/>
        <v>win</v>
      </c>
      <c r="AA114" s="1">
        <f t="shared" ca="1" si="49"/>
        <v>8.07</v>
      </c>
      <c r="AB114" s="1">
        <f t="shared" ca="1" si="38"/>
        <v>36</v>
      </c>
      <c r="AC114" s="1">
        <f t="shared" ca="1" si="39"/>
        <v>36</v>
      </c>
      <c r="AD114" s="1">
        <f t="shared" si="43"/>
        <v>114</v>
      </c>
      <c r="AH114" s="53">
        <f t="shared" si="31"/>
        <v>102</v>
      </c>
      <c r="AI114" s="1">
        <f t="shared" ca="1" si="32"/>
        <v>13</v>
      </c>
    </row>
    <row r="115" spans="2:35" ht="15.75">
      <c r="B115" s="4">
        <f t="shared" si="37"/>
        <v>103</v>
      </c>
      <c r="C115" s="4">
        <f t="shared" ca="1" si="45"/>
        <v>0</v>
      </c>
      <c r="D115" s="47">
        <f t="shared" ca="1" si="46"/>
        <v>0</v>
      </c>
      <c r="E115" s="48">
        <f t="shared" ca="1" si="47"/>
        <v>0</v>
      </c>
      <c r="F115" s="49">
        <f t="shared" ca="1" si="48"/>
        <v>0</v>
      </c>
      <c r="G115" s="50">
        <f t="shared" ca="1" si="33"/>
        <v>0</v>
      </c>
      <c r="H115" s="47">
        <f t="shared" ca="1" si="30"/>
        <v>0</v>
      </c>
      <c r="I115" s="47">
        <f t="shared" ca="1" si="30"/>
        <v>0</v>
      </c>
      <c r="K115" s="51" t="str">
        <f t="shared" ca="1" si="34"/>
        <v/>
      </c>
      <c r="L115" s="51">
        <f t="shared" ca="1" si="40"/>
        <v>0</v>
      </c>
      <c r="M115" s="1" t="str">
        <f t="shared" ca="1" si="35"/>
        <v/>
      </c>
      <c r="N115" s="52"/>
      <c r="T115" s="1" t="str">
        <f t="shared" si="36"/>
        <v>6°TRANCE</v>
      </c>
      <c r="U115" s="1">
        <f t="shared" si="41"/>
        <v>2</v>
      </c>
      <c r="V115" s="1">
        <f t="shared" si="42"/>
        <v>6</v>
      </c>
      <c r="W115" s="1">
        <f t="shared" ca="1" si="49"/>
        <v>0</v>
      </c>
      <c r="X115" s="1">
        <f t="shared" ca="1" si="49"/>
        <v>0</v>
      </c>
      <c r="Y115" s="1">
        <f t="shared" ca="1" si="49"/>
        <v>2</v>
      </c>
      <c r="Z115" s="1" t="str">
        <f t="shared" ca="1" si="49"/>
        <v>win</v>
      </c>
      <c r="AA115" s="1">
        <f t="shared" ca="1" si="49"/>
        <v>8.07</v>
      </c>
      <c r="AB115" s="1">
        <f t="shared" ca="1" si="38"/>
        <v>37</v>
      </c>
      <c r="AC115" s="1">
        <f t="shared" ca="1" si="39"/>
        <v>37</v>
      </c>
      <c r="AD115" s="1">
        <f t="shared" si="43"/>
        <v>115</v>
      </c>
      <c r="AH115" s="53">
        <f t="shared" si="31"/>
        <v>103</v>
      </c>
      <c r="AI115" s="1">
        <f t="shared" ca="1" si="32"/>
        <v>13</v>
      </c>
    </row>
    <row r="116" spans="2:35" ht="15.75">
      <c r="B116" s="4">
        <f t="shared" si="37"/>
        <v>104</v>
      </c>
      <c r="C116" s="4">
        <f t="shared" ca="1" si="45"/>
        <v>0</v>
      </c>
      <c r="D116" s="47">
        <f t="shared" ca="1" si="46"/>
        <v>0</v>
      </c>
      <c r="E116" s="48">
        <f t="shared" ca="1" si="47"/>
        <v>0</v>
      </c>
      <c r="F116" s="49">
        <f t="shared" ca="1" si="48"/>
        <v>0</v>
      </c>
      <c r="G116" s="50">
        <f t="shared" ca="1" si="33"/>
        <v>0</v>
      </c>
      <c r="H116" s="47">
        <f t="shared" ca="1" si="30"/>
        <v>0</v>
      </c>
      <c r="I116" s="47">
        <f t="shared" ca="1" si="30"/>
        <v>0</v>
      </c>
      <c r="K116" s="51" t="str">
        <f t="shared" ca="1" si="34"/>
        <v/>
      </c>
      <c r="L116" s="51">
        <f t="shared" ca="1" si="40"/>
        <v>0</v>
      </c>
      <c r="M116" s="1" t="str">
        <f t="shared" ca="1" si="35"/>
        <v/>
      </c>
      <c r="N116" s="52"/>
      <c r="T116" s="1" t="str">
        <f t="shared" si="36"/>
        <v>6°TRANCE</v>
      </c>
      <c r="U116" s="1">
        <f t="shared" si="41"/>
        <v>3</v>
      </c>
      <c r="V116" s="1">
        <f t="shared" si="42"/>
        <v>6</v>
      </c>
      <c r="W116" s="1">
        <f t="shared" ca="1" si="49"/>
        <v>0</v>
      </c>
      <c r="X116" s="1">
        <f t="shared" ca="1" si="49"/>
        <v>0</v>
      </c>
      <c r="Y116" s="1">
        <f t="shared" ca="1" si="49"/>
        <v>2</v>
      </c>
      <c r="Z116" s="1" t="str">
        <f t="shared" ca="1" si="49"/>
        <v>win</v>
      </c>
      <c r="AA116" s="1">
        <f t="shared" ca="1" si="49"/>
        <v>8.07</v>
      </c>
      <c r="AB116" s="1">
        <f t="shared" ca="1" si="38"/>
        <v>38</v>
      </c>
      <c r="AC116" s="1">
        <f t="shared" ca="1" si="39"/>
        <v>38</v>
      </c>
      <c r="AD116" s="1">
        <f t="shared" si="43"/>
        <v>116</v>
      </c>
      <c r="AH116" s="53">
        <f t="shared" si="31"/>
        <v>104</v>
      </c>
      <c r="AI116" s="1">
        <f t="shared" ca="1" si="32"/>
        <v>13</v>
      </c>
    </row>
    <row r="117" spans="2:35" ht="15.75">
      <c r="B117" s="4">
        <f t="shared" si="37"/>
        <v>105</v>
      </c>
      <c r="C117" s="4">
        <f t="shared" ca="1" si="45"/>
        <v>0</v>
      </c>
      <c r="D117" s="47">
        <f t="shared" ca="1" si="46"/>
        <v>0</v>
      </c>
      <c r="E117" s="48">
        <f t="shared" ca="1" si="47"/>
        <v>0</v>
      </c>
      <c r="F117" s="49">
        <f t="shared" ca="1" si="48"/>
        <v>0</v>
      </c>
      <c r="G117" s="50">
        <f t="shared" ca="1" si="33"/>
        <v>0</v>
      </c>
      <c r="H117" s="47">
        <f t="shared" ca="1" si="30"/>
        <v>0</v>
      </c>
      <c r="I117" s="47">
        <f t="shared" ca="1" si="30"/>
        <v>0</v>
      </c>
      <c r="K117" s="51" t="str">
        <f t="shared" ca="1" si="34"/>
        <v/>
      </c>
      <c r="L117" s="51">
        <f t="shared" ca="1" si="40"/>
        <v>0</v>
      </c>
      <c r="M117" s="1" t="str">
        <f t="shared" ca="1" si="35"/>
        <v/>
      </c>
      <c r="N117" s="52"/>
      <c r="T117" s="1" t="str">
        <f t="shared" si="36"/>
        <v>6°TRANCE</v>
      </c>
      <c r="U117" s="1">
        <f t="shared" si="41"/>
        <v>4</v>
      </c>
      <c r="V117" s="1">
        <f t="shared" si="42"/>
        <v>6</v>
      </c>
      <c r="W117" s="1">
        <f t="shared" ca="1" si="49"/>
        <v>0</v>
      </c>
      <c r="X117" s="1">
        <f t="shared" ca="1" si="49"/>
        <v>0</v>
      </c>
      <c r="Y117" s="1">
        <f t="shared" ca="1" si="49"/>
        <v>2</v>
      </c>
      <c r="Z117" s="1" t="str">
        <f t="shared" ca="1" si="49"/>
        <v>win</v>
      </c>
      <c r="AA117" s="1">
        <f t="shared" ca="1" si="49"/>
        <v>8.07</v>
      </c>
      <c r="AB117" s="1">
        <f t="shared" ca="1" si="38"/>
        <v>39</v>
      </c>
      <c r="AC117" s="1">
        <f t="shared" ca="1" si="39"/>
        <v>39</v>
      </c>
      <c r="AD117" s="1">
        <f t="shared" si="43"/>
        <v>117</v>
      </c>
      <c r="AH117" s="53">
        <f t="shared" si="31"/>
        <v>105</v>
      </c>
      <c r="AI117" s="1">
        <f t="shared" ca="1" si="32"/>
        <v>13</v>
      </c>
    </row>
    <row r="118" spans="2:35" ht="15.75">
      <c r="B118" s="4">
        <f t="shared" si="37"/>
        <v>106</v>
      </c>
      <c r="C118" s="4">
        <f t="shared" ca="1" si="45"/>
        <v>0</v>
      </c>
      <c r="D118" s="47">
        <f t="shared" ca="1" si="46"/>
        <v>0</v>
      </c>
      <c r="E118" s="48">
        <f t="shared" ca="1" si="47"/>
        <v>0</v>
      </c>
      <c r="F118" s="49">
        <f t="shared" ca="1" si="48"/>
        <v>0</v>
      </c>
      <c r="G118" s="50">
        <f t="shared" ca="1" si="33"/>
        <v>0</v>
      </c>
      <c r="H118" s="47">
        <f t="shared" ca="1" si="30"/>
        <v>0</v>
      </c>
      <c r="I118" s="47">
        <f t="shared" ca="1" si="30"/>
        <v>0</v>
      </c>
      <c r="K118" s="51" t="str">
        <f t="shared" ca="1" si="34"/>
        <v/>
      </c>
      <c r="L118" s="51">
        <f t="shared" ca="1" si="40"/>
        <v>0</v>
      </c>
      <c r="M118" s="1" t="str">
        <f t="shared" ca="1" si="35"/>
        <v/>
      </c>
      <c r="N118" s="52"/>
      <c r="T118" s="1" t="str">
        <f t="shared" si="36"/>
        <v>6°TRANCE</v>
      </c>
      <c r="U118" s="1">
        <f t="shared" si="41"/>
        <v>5</v>
      </c>
      <c r="V118" s="1">
        <f t="shared" si="42"/>
        <v>6</v>
      </c>
      <c r="W118" s="1">
        <f t="shared" ca="1" si="49"/>
        <v>0</v>
      </c>
      <c r="X118" s="1">
        <f t="shared" ca="1" si="49"/>
        <v>0</v>
      </c>
      <c r="Y118" s="1">
        <f t="shared" ca="1" si="49"/>
        <v>2</v>
      </c>
      <c r="Z118" s="1" t="str">
        <f t="shared" ca="1" si="49"/>
        <v>loss</v>
      </c>
      <c r="AA118" s="1">
        <f t="shared" ca="1" si="49"/>
        <v>8.07</v>
      </c>
      <c r="AB118" s="1">
        <f t="shared" ca="1" si="38"/>
        <v>40</v>
      </c>
      <c r="AC118" s="1">
        <f t="shared" ca="1" si="39"/>
        <v>40</v>
      </c>
      <c r="AD118" s="1">
        <f t="shared" si="43"/>
        <v>118</v>
      </c>
      <c r="AH118" s="53">
        <f t="shared" si="31"/>
        <v>106</v>
      </c>
      <c r="AI118" s="1">
        <f t="shared" ca="1" si="32"/>
        <v>13</v>
      </c>
    </row>
    <row r="119" spans="2:35" ht="15.75">
      <c r="B119" s="4">
        <f t="shared" si="37"/>
        <v>107</v>
      </c>
      <c r="C119" s="4">
        <f t="shared" ca="1" si="45"/>
        <v>0</v>
      </c>
      <c r="D119" s="47">
        <f t="shared" ca="1" si="46"/>
        <v>0</v>
      </c>
      <c r="E119" s="48">
        <f t="shared" ca="1" si="47"/>
        <v>0</v>
      </c>
      <c r="F119" s="49">
        <f t="shared" ca="1" si="48"/>
        <v>0</v>
      </c>
      <c r="G119" s="50">
        <f t="shared" ca="1" si="33"/>
        <v>0</v>
      </c>
      <c r="H119" s="47">
        <f t="shared" ca="1" si="30"/>
        <v>0</v>
      </c>
      <c r="I119" s="47">
        <f t="shared" ca="1" si="30"/>
        <v>0</v>
      </c>
      <c r="K119" s="51" t="str">
        <f t="shared" ca="1" si="34"/>
        <v/>
      </c>
      <c r="L119" s="51">
        <f t="shared" ca="1" si="40"/>
        <v>0</v>
      </c>
      <c r="M119" s="1" t="str">
        <f t="shared" ca="1" si="35"/>
        <v/>
      </c>
      <c r="N119" s="52"/>
      <c r="T119" s="1" t="str">
        <f t="shared" si="36"/>
        <v>6°TRANCE</v>
      </c>
      <c r="U119" s="1">
        <f t="shared" si="41"/>
        <v>6</v>
      </c>
      <c r="V119" s="1">
        <f t="shared" si="42"/>
        <v>6</v>
      </c>
      <c r="W119" s="1">
        <f t="shared" ca="1" si="49"/>
        <v>0</v>
      </c>
      <c r="X119" s="1">
        <f t="shared" ca="1" si="49"/>
        <v>0</v>
      </c>
      <c r="Y119" s="1">
        <f t="shared" ca="1" si="49"/>
        <v>2</v>
      </c>
      <c r="Z119" s="1" t="str">
        <f t="shared" ca="1" si="49"/>
        <v>loss</v>
      </c>
      <c r="AA119" s="1">
        <f t="shared" ca="1" si="49"/>
        <v>8.07</v>
      </c>
      <c r="AB119" s="1">
        <f t="shared" ca="1" si="38"/>
        <v>41</v>
      </c>
      <c r="AC119" s="1">
        <f t="shared" ca="1" si="39"/>
        <v>41</v>
      </c>
      <c r="AD119" s="1">
        <f t="shared" si="43"/>
        <v>119</v>
      </c>
      <c r="AH119" s="53">
        <f t="shared" si="31"/>
        <v>107</v>
      </c>
      <c r="AI119" s="1">
        <f t="shared" ca="1" si="32"/>
        <v>13</v>
      </c>
    </row>
    <row r="120" spans="2:35" ht="15.75">
      <c r="B120" s="4">
        <f t="shared" si="37"/>
        <v>108</v>
      </c>
      <c r="C120" s="4">
        <f t="shared" ca="1" si="45"/>
        <v>0</v>
      </c>
      <c r="D120" s="47">
        <f t="shared" ca="1" si="46"/>
        <v>0</v>
      </c>
      <c r="E120" s="48">
        <f t="shared" ca="1" si="47"/>
        <v>0</v>
      </c>
      <c r="F120" s="49">
        <f t="shared" ca="1" si="48"/>
        <v>0</v>
      </c>
      <c r="G120" s="50">
        <f t="shared" ca="1" si="33"/>
        <v>0</v>
      </c>
      <c r="H120" s="47">
        <f t="shared" ca="1" si="30"/>
        <v>0</v>
      </c>
      <c r="I120" s="47">
        <f t="shared" ca="1" si="30"/>
        <v>0</v>
      </c>
      <c r="K120" s="51" t="str">
        <f t="shared" ca="1" si="34"/>
        <v/>
      </c>
      <c r="L120" s="51">
        <f t="shared" ca="1" si="40"/>
        <v>0</v>
      </c>
      <c r="M120" s="1" t="str">
        <f t="shared" ca="1" si="35"/>
        <v/>
      </c>
      <c r="N120" s="52"/>
      <c r="T120" s="1" t="str">
        <f t="shared" si="36"/>
        <v>6°TRANCE</v>
      </c>
      <c r="U120" s="1">
        <f t="shared" si="41"/>
        <v>7</v>
      </c>
      <c r="V120" s="1">
        <f t="shared" si="42"/>
        <v>6</v>
      </c>
      <c r="W120" s="1">
        <f t="shared" ca="1" si="49"/>
        <v>0</v>
      </c>
      <c r="X120" s="1">
        <f t="shared" ca="1" si="49"/>
        <v>0</v>
      </c>
      <c r="Y120" s="1">
        <f t="shared" ca="1" si="49"/>
        <v>2</v>
      </c>
      <c r="Z120" s="1" t="str">
        <f t="shared" ca="1" si="49"/>
        <v>loss</v>
      </c>
      <c r="AA120" s="1">
        <f t="shared" ca="1" si="49"/>
        <v>8.07</v>
      </c>
      <c r="AB120" s="1">
        <f t="shared" ca="1" si="38"/>
        <v>42</v>
      </c>
      <c r="AC120" s="1">
        <f t="shared" ca="1" si="39"/>
        <v>42</v>
      </c>
      <c r="AD120" s="1">
        <f t="shared" si="43"/>
        <v>120</v>
      </c>
      <c r="AH120" s="53">
        <f t="shared" si="31"/>
        <v>108</v>
      </c>
      <c r="AI120" s="1">
        <f t="shared" ca="1" si="32"/>
        <v>13</v>
      </c>
    </row>
    <row r="121" spans="2:35" ht="15.75">
      <c r="B121" s="4">
        <f t="shared" si="37"/>
        <v>109</v>
      </c>
      <c r="C121" s="4">
        <f t="shared" ca="1" si="45"/>
        <v>0</v>
      </c>
      <c r="D121" s="47">
        <f t="shared" ca="1" si="46"/>
        <v>0</v>
      </c>
      <c r="E121" s="48">
        <f t="shared" ca="1" si="47"/>
        <v>0</v>
      </c>
      <c r="F121" s="49">
        <f t="shared" ca="1" si="48"/>
        <v>0</v>
      </c>
      <c r="G121" s="50">
        <f t="shared" ca="1" si="33"/>
        <v>0</v>
      </c>
      <c r="H121" s="47">
        <f t="shared" ca="1" si="30"/>
        <v>0</v>
      </c>
      <c r="I121" s="47">
        <f t="shared" ca="1" si="30"/>
        <v>0</v>
      </c>
      <c r="K121" s="51" t="str">
        <f t="shared" ca="1" si="34"/>
        <v/>
      </c>
      <c r="L121" s="51">
        <f t="shared" ca="1" si="40"/>
        <v>0</v>
      </c>
      <c r="M121" s="1" t="str">
        <f t="shared" ca="1" si="35"/>
        <v/>
      </c>
      <c r="N121" s="52"/>
      <c r="T121" s="1" t="str">
        <f t="shared" si="36"/>
        <v>6°TRANCE</v>
      </c>
      <c r="U121" s="1">
        <f t="shared" si="41"/>
        <v>8</v>
      </c>
      <c r="V121" s="1">
        <f t="shared" si="42"/>
        <v>6</v>
      </c>
      <c r="W121" s="1">
        <f t="shared" ca="1" si="49"/>
        <v>0</v>
      </c>
      <c r="X121" s="1">
        <f t="shared" ca="1" si="49"/>
        <v>0</v>
      </c>
      <c r="Y121" s="1">
        <f t="shared" ca="1" si="49"/>
        <v>0</v>
      </c>
      <c r="Z121" s="1">
        <f t="shared" ca="1" si="49"/>
        <v>0</v>
      </c>
      <c r="AA121" s="1">
        <f t="shared" ca="1" si="49"/>
        <v>8.07</v>
      </c>
      <c r="AB121" s="1">
        <f t="shared" ca="1" si="38"/>
        <v>42</v>
      </c>
      <c r="AC121" s="1" t="str">
        <f t="shared" ca="1" si="39"/>
        <v/>
      </c>
      <c r="AD121" s="1">
        <f t="shared" si="43"/>
        <v>121</v>
      </c>
      <c r="AH121" s="53">
        <f t="shared" si="31"/>
        <v>109</v>
      </c>
      <c r="AI121" s="1">
        <f t="shared" ca="1" si="32"/>
        <v>13</v>
      </c>
    </row>
    <row r="122" spans="2:35" ht="15.75">
      <c r="B122" s="4">
        <f t="shared" si="37"/>
        <v>110</v>
      </c>
      <c r="C122" s="4">
        <f t="shared" ca="1" si="45"/>
        <v>0</v>
      </c>
      <c r="D122" s="47">
        <f t="shared" ca="1" si="46"/>
        <v>0</v>
      </c>
      <c r="E122" s="48">
        <f t="shared" ca="1" si="47"/>
        <v>0</v>
      </c>
      <c r="F122" s="49">
        <f t="shared" ca="1" si="48"/>
        <v>0</v>
      </c>
      <c r="G122" s="50">
        <f t="shared" ca="1" si="33"/>
        <v>0</v>
      </c>
      <c r="H122" s="47">
        <f t="shared" ca="1" si="30"/>
        <v>0</v>
      </c>
      <c r="I122" s="47">
        <f t="shared" ca="1" si="30"/>
        <v>0</v>
      </c>
      <c r="K122" s="51" t="str">
        <f t="shared" ca="1" si="34"/>
        <v/>
      </c>
      <c r="L122" s="51">
        <f t="shared" ca="1" si="40"/>
        <v>0</v>
      </c>
      <c r="M122" s="1" t="str">
        <f t="shared" ca="1" si="35"/>
        <v/>
      </c>
      <c r="N122" s="52"/>
      <c r="T122" s="1" t="str">
        <f t="shared" si="36"/>
        <v>6°TRANCE</v>
      </c>
      <c r="U122" s="1">
        <f t="shared" si="41"/>
        <v>9</v>
      </c>
      <c r="V122" s="1">
        <f t="shared" si="42"/>
        <v>6</v>
      </c>
      <c r="W122" s="1">
        <f t="shared" ca="1" si="49"/>
        <v>0</v>
      </c>
      <c r="X122" s="1">
        <f t="shared" ca="1" si="49"/>
        <v>0</v>
      </c>
      <c r="Y122" s="1">
        <f t="shared" ca="1" si="49"/>
        <v>0</v>
      </c>
      <c r="Z122" s="1">
        <f t="shared" ca="1" si="49"/>
        <v>0</v>
      </c>
      <c r="AA122" s="1">
        <f t="shared" ca="1" si="49"/>
        <v>8.07</v>
      </c>
      <c r="AB122" s="1">
        <f t="shared" ca="1" si="38"/>
        <v>42</v>
      </c>
      <c r="AC122" s="1" t="str">
        <f t="shared" ca="1" si="39"/>
        <v/>
      </c>
      <c r="AD122" s="1">
        <f t="shared" si="43"/>
        <v>122</v>
      </c>
      <c r="AH122" s="53">
        <f t="shared" si="31"/>
        <v>110</v>
      </c>
      <c r="AI122" s="1">
        <f t="shared" ca="1" si="32"/>
        <v>13</v>
      </c>
    </row>
    <row r="123" spans="2:35" ht="15.75">
      <c r="B123" s="4">
        <f t="shared" si="37"/>
        <v>111</v>
      </c>
      <c r="C123" s="4">
        <f t="shared" ca="1" si="45"/>
        <v>0</v>
      </c>
      <c r="D123" s="47">
        <f t="shared" ca="1" si="46"/>
        <v>0</v>
      </c>
      <c r="E123" s="48">
        <f t="shared" ca="1" si="47"/>
        <v>0</v>
      </c>
      <c r="F123" s="49">
        <f t="shared" ca="1" si="48"/>
        <v>0</v>
      </c>
      <c r="G123" s="50">
        <f t="shared" ca="1" si="33"/>
        <v>0</v>
      </c>
      <c r="H123" s="47">
        <f t="shared" ca="1" si="30"/>
        <v>0</v>
      </c>
      <c r="I123" s="47">
        <f t="shared" ca="1" si="30"/>
        <v>0</v>
      </c>
      <c r="K123" s="51" t="str">
        <f t="shared" ca="1" si="34"/>
        <v/>
      </c>
      <c r="L123" s="51">
        <f t="shared" ca="1" si="40"/>
        <v>0</v>
      </c>
      <c r="M123" s="1" t="str">
        <f t="shared" ca="1" si="35"/>
        <v/>
      </c>
      <c r="N123" s="52"/>
      <c r="T123" s="1" t="str">
        <f t="shared" si="36"/>
        <v>6°TRANCE</v>
      </c>
      <c r="U123" s="1">
        <f t="shared" si="41"/>
        <v>10</v>
      </c>
      <c r="V123" s="1">
        <f t="shared" si="42"/>
        <v>6</v>
      </c>
      <c r="W123" s="1">
        <f t="shared" ca="1" si="49"/>
        <v>0</v>
      </c>
      <c r="X123" s="1">
        <f t="shared" ca="1" si="49"/>
        <v>0</v>
      </c>
      <c r="Y123" s="1">
        <f t="shared" ca="1" si="49"/>
        <v>0</v>
      </c>
      <c r="Z123" s="1">
        <f t="shared" ca="1" si="49"/>
        <v>0</v>
      </c>
      <c r="AA123" s="1">
        <f t="shared" ca="1" si="49"/>
        <v>8.07</v>
      </c>
      <c r="AB123" s="1">
        <f t="shared" ca="1" si="38"/>
        <v>42</v>
      </c>
      <c r="AC123" s="1" t="str">
        <f t="shared" ca="1" si="39"/>
        <v/>
      </c>
      <c r="AD123" s="1">
        <f t="shared" si="43"/>
        <v>123</v>
      </c>
      <c r="AH123" s="53">
        <f t="shared" si="31"/>
        <v>111</v>
      </c>
      <c r="AI123" s="1">
        <f t="shared" ca="1" si="32"/>
        <v>13</v>
      </c>
    </row>
    <row r="124" spans="2:35" ht="15.75">
      <c r="B124" s="4">
        <f t="shared" si="37"/>
        <v>112</v>
      </c>
      <c r="C124" s="4">
        <f t="shared" ca="1" si="45"/>
        <v>0</v>
      </c>
      <c r="D124" s="47">
        <f t="shared" ca="1" si="46"/>
        <v>0</v>
      </c>
      <c r="E124" s="48">
        <f t="shared" ca="1" si="47"/>
        <v>0</v>
      </c>
      <c r="F124" s="49">
        <f t="shared" ca="1" si="48"/>
        <v>0</v>
      </c>
      <c r="G124" s="50">
        <f t="shared" ca="1" si="33"/>
        <v>0</v>
      </c>
      <c r="H124" s="47">
        <f t="shared" ca="1" si="30"/>
        <v>0</v>
      </c>
      <c r="I124" s="47">
        <f t="shared" ca="1" si="30"/>
        <v>0</v>
      </c>
      <c r="K124" s="51" t="str">
        <f t="shared" ca="1" si="34"/>
        <v/>
      </c>
      <c r="L124" s="51">
        <f t="shared" ca="1" si="40"/>
        <v>0</v>
      </c>
      <c r="M124" s="1" t="str">
        <f t="shared" ca="1" si="35"/>
        <v/>
      </c>
      <c r="N124" s="52"/>
      <c r="T124" s="1" t="str">
        <f t="shared" si="36"/>
        <v>6°TRANCE</v>
      </c>
      <c r="U124" s="1">
        <f t="shared" si="41"/>
        <v>11</v>
      </c>
      <c r="V124" s="1">
        <f t="shared" si="42"/>
        <v>6</v>
      </c>
      <c r="W124" s="1">
        <f t="shared" ca="1" si="49"/>
        <v>0</v>
      </c>
      <c r="X124" s="1">
        <f t="shared" ca="1" si="49"/>
        <v>0</v>
      </c>
      <c r="Y124" s="1">
        <f t="shared" ca="1" si="49"/>
        <v>0</v>
      </c>
      <c r="Z124" s="1">
        <f t="shared" ca="1" si="49"/>
        <v>0</v>
      </c>
      <c r="AA124" s="1">
        <f t="shared" ca="1" si="49"/>
        <v>8.07</v>
      </c>
      <c r="AB124" s="1">
        <f t="shared" ca="1" si="38"/>
        <v>42</v>
      </c>
      <c r="AC124" s="1" t="str">
        <f t="shared" ca="1" si="39"/>
        <v/>
      </c>
      <c r="AD124" s="1">
        <f t="shared" si="43"/>
        <v>124</v>
      </c>
      <c r="AH124" s="53">
        <f t="shared" si="31"/>
        <v>112</v>
      </c>
      <c r="AI124" s="1">
        <f t="shared" ca="1" si="32"/>
        <v>13</v>
      </c>
    </row>
    <row r="125" spans="2:35" ht="15.75">
      <c r="B125" s="4">
        <f t="shared" si="37"/>
        <v>113</v>
      </c>
      <c r="C125" s="4">
        <f t="shared" ca="1" si="45"/>
        <v>0</v>
      </c>
      <c r="D125" s="47">
        <f t="shared" ca="1" si="46"/>
        <v>0</v>
      </c>
      <c r="E125" s="48">
        <f t="shared" ca="1" si="47"/>
        <v>0</v>
      </c>
      <c r="F125" s="49">
        <f t="shared" ca="1" si="48"/>
        <v>0</v>
      </c>
      <c r="G125" s="50">
        <f t="shared" ca="1" si="33"/>
        <v>0</v>
      </c>
      <c r="H125" s="47">
        <f t="shared" ca="1" si="30"/>
        <v>0</v>
      </c>
      <c r="I125" s="47">
        <f t="shared" ca="1" si="30"/>
        <v>0</v>
      </c>
      <c r="K125" s="51" t="str">
        <f t="shared" ca="1" si="34"/>
        <v/>
      </c>
      <c r="L125" s="51">
        <f t="shared" ca="1" si="40"/>
        <v>0</v>
      </c>
      <c r="M125" s="1" t="str">
        <f t="shared" ca="1" si="35"/>
        <v/>
      </c>
      <c r="N125" s="52"/>
      <c r="T125" s="1" t="str">
        <f t="shared" si="36"/>
        <v>6°TRANCE</v>
      </c>
      <c r="U125" s="1">
        <f t="shared" si="41"/>
        <v>12</v>
      </c>
      <c r="V125" s="1">
        <f t="shared" si="42"/>
        <v>6</v>
      </c>
      <c r="W125" s="1">
        <f t="shared" ca="1" si="49"/>
        <v>0</v>
      </c>
      <c r="X125" s="1">
        <f t="shared" ca="1" si="49"/>
        <v>0</v>
      </c>
      <c r="Y125" s="1">
        <f t="shared" ca="1" si="49"/>
        <v>0</v>
      </c>
      <c r="Z125" s="1">
        <f t="shared" ca="1" si="49"/>
        <v>0</v>
      </c>
      <c r="AA125" s="1">
        <f t="shared" ca="1" si="49"/>
        <v>8.07</v>
      </c>
      <c r="AB125" s="1">
        <f t="shared" ca="1" si="38"/>
        <v>42</v>
      </c>
      <c r="AC125" s="1" t="str">
        <f t="shared" ca="1" si="39"/>
        <v/>
      </c>
      <c r="AD125" s="1">
        <f t="shared" si="43"/>
        <v>125</v>
      </c>
      <c r="AH125" s="53">
        <f t="shared" si="31"/>
        <v>113</v>
      </c>
      <c r="AI125" s="1">
        <f t="shared" ca="1" si="32"/>
        <v>13</v>
      </c>
    </row>
    <row r="126" spans="2:35" ht="15.75">
      <c r="B126" s="4">
        <f t="shared" si="37"/>
        <v>114</v>
      </c>
      <c r="C126" s="4">
        <f t="shared" ca="1" si="45"/>
        <v>0</v>
      </c>
      <c r="D126" s="47">
        <f t="shared" ca="1" si="46"/>
        <v>0</v>
      </c>
      <c r="E126" s="48">
        <f t="shared" ca="1" si="47"/>
        <v>0</v>
      </c>
      <c r="F126" s="49">
        <f t="shared" ca="1" si="48"/>
        <v>0</v>
      </c>
      <c r="G126" s="50">
        <f t="shared" ca="1" si="33"/>
        <v>0</v>
      </c>
      <c r="H126" s="47">
        <f t="shared" ca="1" si="30"/>
        <v>0</v>
      </c>
      <c r="I126" s="47">
        <f t="shared" ca="1" si="30"/>
        <v>0</v>
      </c>
      <c r="K126" s="51" t="str">
        <f t="shared" ca="1" si="34"/>
        <v/>
      </c>
      <c r="L126" s="51">
        <f t="shared" ca="1" si="40"/>
        <v>0</v>
      </c>
      <c r="M126" s="1" t="str">
        <f t="shared" ca="1" si="35"/>
        <v/>
      </c>
      <c r="N126" s="52"/>
      <c r="T126" s="1" t="str">
        <f t="shared" si="36"/>
        <v>6°TRANCE</v>
      </c>
      <c r="U126" s="1">
        <f t="shared" si="41"/>
        <v>13</v>
      </c>
      <c r="V126" s="1">
        <f t="shared" si="42"/>
        <v>6</v>
      </c>
      <c r="W126" s="1">
        <f t="shared" ca="1" si="49"/>
        <v>0</v>
      </c>
      <c r="X126" s="1">
        <f t="shared" ca="1" si="49"/>
        <v>0</v>
      </c>
      <c r="Y126" s="1">
        <f t="shared" ca="1" si="49"/>
        <v>0</v>
      </c>
      <c r="Z126" s="1">
        <f t="shared" ca="1" si="49"/>
        <v>0</v>
      </c>
      <c r="AA126" s="1">
        <f t="shared" ca="1" si="49"/>
        <v>8.07</v>
      </c>
      <c r="AB126" s="1">
        <f t="shared" ca="1" si="38"/>
        <v>42</v>
      </c>
      <c r="AC126" s="1" t="str">
        <f t="shared" ca="1" si="39"/>
        <v/>
      </c>
      <c r="AD126" s="1">
        <f t="shared" si="43"/>
        <v>126</v>
      </c>
      <c r="AH126" s="53">
        <f t="shared" si="31"/>
        <v>114</v>
      </c>
      <c r="AI126" s="1">
        <f t="shared" ca="1" si="32"/>
        <v>13</v>
      </c>
    </row>
    <row r="127" spans="2:35" ht="15.75">
      <c r="B127" s="4">
        <f t="shared" si="37"/>
        <v>115</v>
      </c>
      <c r="C127" s="4">
        <f t="shared" ca="1" si="45"/>
        <v>0</v>
      </c>
      <c r="D127" s="47">
        <f t="shared" ca="1" si="46"/>
        <v>0</v>
      </c>
      <c r="E127" s="48">
        <f t="shared" ca="1" si="47"/>
        <v>0</v>
      </c>
      <c r="F127" s="49">
        <f t="shared" ca="1" si="48"/>
        <v>0</v>
      </c>
      <c r="G127" s="50">
        <f t="shared" ca="1" si="33"/>
        <v>0</v>
      </c>
      <c r="H127" s="47">
        <f t="shared" ca="1" si="30"/>
        <v>0</v>
      </c>
      <c r="I127" s="47">
        <f t="shared" ca="1" si="30"/>
        <v>0</v>
      </c>
      <c r="K127" s="51" t="str">
        <f t="shared" ca="1" si="34"/>
        <v/>
      </c>
      <c r="L127" s="51">
        <f t="shared" ca="1" si="40"/>
        <v>0</v>
      </c>
      <c r="M127" s="1" t="str">
        <f t="shared" ca="1" si="35"/>
        <v/>
      </c>
      <c r="N127" s="52"/>
      <c r="T127" s="1" t="str">
        <f t="shared" si="36"/>
        <v>6°TRANCE</v>
      </c>
      <c r="U127" s="1">
        <f t="shared" si="41"/>
        <v>14</v>
      </c>
      <c r="V127" s="1">
        <f t="shared" si="42"/>
        <v>6</v>
      </c>
      <c r="W127" s="1">
        <f t="shared" ca="1" si="49"/>
        <v>0</v>
      </c>
      <c r="X127" s="1">
        <f t="shared" ca="1" si="49"/>
        <v>0</v>
      </c>
      <c r="Y127" s="1">
        <f t="shared" ca="1" si="49"/>
        <v>0</v>
      </c>
      <c r="Z127" s="1">
        <f t="shared" ca="1" si="49"/>
        <v>0</v>
      </c>
      <c r="AA127" s="1">
        <f t="shared" ca="1" si="49"/>
        <v>8.07</v>
      </c>
      <c r="AB127" s="1">
        <f t="shared" ca="1" si="38"/>
        <v>42</v>
      </c>
      <c r="AC127" s="1" t="str">
        <f t="shared" ca="1" si="39"/>
        <v/>
      </c>
      <c r="AD127" s="1">
        <f t="shared" si="43"/>
        <v>127</v>
      </c>
      <c r="AH127" s="53">
        <f t="shared" si="31"/>
        <v>115</v>
      </c>
      <c r="AI127" s="1">
        <f t="shared" ca="1" si="32"/>
        <v>13</v>
      </c>
    </row>
    <row r="128" spans="2:35" ht="15.75">
      <c r="B128" s="4">
        <f t="shared" si="37"/>
        <v>116</v>
      </c>
      <c r="C128" s="4">
        <f t="shared" ca="1" si="45"/>
        <v>0</v>
      </c>
      <c r="D128" s="47">
        <f t="shared" ca="1" si="46"/>
        <v>0</v>
      </c>
      <c r="E128" s="48">
        <f t="shared" ca="1" si="47"/>
        <v>0</v>
      </c>
      <c r="F128" s="49">
        <f t="shared" ca="1" si="48"/>
        <v>0</v>
      </c>
      <c r="G128" s="50">
        <f t="shared" ca="1" si="33"/>
        <v>0</v>
      </c>
      <c r="H128" s="47">
        <f t="shared" ca="1" si="30"/>
        <v>0</v>
      </c>
      <c r="I128" s="47">
        <f t="shared" ca="1" si="30"/>
        <v>0</v>
      </c>
      <c r="K128" s="51" t="str">
        <f t="shared" ca="1" si="34"/>
        <v/>
      </c>
      <c r="L128" s="51">
        <f t="shared" ca="1" si="40"/>
        <v>0</v>
      </c>
      <c r="M128" s="1" t="str">
        <f t="shared" ca="1" si="35"/>
        <v/>
      </c>
      <c r="N128" s="52"/>
      <c r="T128" s="1" t="str">
        <f t="shared" si="36"/>
        <v>6°TRANCE</v>
      </c>
      <c r="U128" s="1">
        <f t="shared" si="41"/>
        <v>15</v>
      </c>
      <c r="V128" s="1">
        <f t="shared" si="42"/>
        <v>6</v>
      </c>
      <c r="W128" s="1">
        <f t="shared" ca="1" si="49"/>
        <v>0</v>
      </c>
      <c r="X128" s="1">
        <f t="shared" ca="1" si="49"/>
        <v>0</v>
      </c>
      <c r="Y128" s="1">
        <f t="shared" ca="1" si="49"/>
        <v>0</v>
      </c>
      <c r="Z128" s="1">
        <f t="shared" ca="1" si="49"/>
        <v>0</v>
      </c>
      <c r="AA128" s="1">
        <f t="shared" ca="1" si="49"/>
        <v>8.07</v>
      </c>
      <c r="AB128" s="1">
        <f t="shared" ca="1" si="38"/>
        <v>42</v>
      </c>
      <c r="AC128" s="1" t="str">
        <f t="shared" ca="1" si="39"/>
        <v/>
      </c>
      <c r="AD128" s="1">
        <f t="shared" si="43"/>
        <v>128</v>
      </c>
      <c r="AH128" s="53">
        <f t="shared" si="31"/>
        <v>116</v>
      </c>
      <c r="AI128" s="1">
        <f t="shared" ca="1" si="32"/>
        <v>13</v>
      </c>
    </row>
    <row r="129" spans="2:35" ht="15.75">
      <c r="B129" s="4">
        <f t="shared" si="37"/>
        <v>117</v>
      </c>
      <c r="C129" s="4">
        <f t="shared" ca="1" si="45"/>
        <v>0</v>
      </c>
      <c r="D129" s="47">
        <f t="shared" ca="1" si="46"/>
        <v>0</v>
      </c>
      <c r="E129" s="48">
        <f t="shared" ca="1" si="47"/>
        <v>0</v>
      </c>
      <c r="F129" s="49">
        <f t="shared" ca="1" si="48"/>
        <v>0</v>
      </c>
      <c r="G129" s="50">
        <f t="shared" ca="1" si="33"/>
        <v>0</v>
      </c>
      <c r="H129" s="47">
        <f t="shared" ca="1" si="30"/>
        <v>0</v>
      </c>
      <c r="I129" s="47">
        <f t="shared" ca="1" si="30"/>
        <v>0</v>
      </c>
      <c r="K129" s="51" t="str">
        <f t="shared" ca="1" si="34"/>
        <v/>
      </c>
      <c r="L129" s="51">
        <f t="shared" ca="1" si="40"/>
        <v>0</v>
      </c>
      <c r="M129" s="1" t="str">
        <f t="shared" ca="1" si="35"/>
        <v/>
      </c>
      <c r="N129" s="52"/>
      <c r="T129" s="1" t="str">
        <f t="shared" si="36"/>
        <v>6°TRANCE</v>
      </c>
      <c r="U129" s="1">
        <f t="shared" si="41"/>
        <v>16</v>
      </c>
      <c r="V129" s="1">
        <f t="shared" si="42"/>
        <v>6</v>
      </c>
      <c r="W129" s="1">
        <f t="shared" ca="1" si="49"/>
        <v>0</v>
      </c>
      <c r="X129" s="1">
        <f t="shared" ca="1" si="49"/>
        <v>0</v>
      </c>
      <c r="Y129" s="1">
        <f t="shared" ca="1" si="49"/>
        <v>0</v>
      </c>
      <c r="Z129" s="1">
        <f t="shared" ca="1" si="49"/>
        <v>0</v>
      </c>
      <c r="AA129" s="1">
        <f t="shared" ca="1" si="49"/>
        <v>8.07</v>
      </c>
      <c r="AB129" s="1">
        <f t="shared" ca="1" si="38"/>
        <v>42</v>
      </c>
      <c r="AC129" s="1" t="str">
        <f t="shared" ca="1" si="39"/>
        <v/>
      </c>
      <c r="AD129" s="1">
        <f t="shared" si="43"/>
        <v>129</v>
      </c>
      <c r="AH129" s="53">
        <f t="shared" si="31"/>
        <v>117</v>
      </c>
      <c r="AI129" s="1">
        <f t="shared" ca="1" si="32"/>
        <v>13</v>
      </c>
    </row>
    <row r="130" spans="2:35" ht="15.75">
      <c r="B130" s="4">
        <f t="shared" si="37"/>
        <v>118</v>
      </c>
      <c r="C130" s="4">
        <f t="shared" ca="1" si="45"/>
        <v>0</v>
      </c>
      <c r="D130" s="47">
        <f t="shared" ca="1" si="46"/>
        <v>0</v>
      </c>
      <c r="E130" s="48">
        <f t="shared" ca="1" si="47"/>
        <v>0</v>
      </c>
      <c r="F130" s="49">
        <f t="shared" ca="1" si="48"/>
        <v>0</v>
      </c>
      <c r="G130" s="50">
        <f t="shared" ca="1" si="33"/>
        <v>0</v>
      </c>
      <c r="H130" s="47">
        <f t="shared" ca="1" si="30"/>
        <v>0</v>
      </c>
      <c r="I130" s="47">
        <f t="shared" ca="1" si="30"/>
        <v>0</v>
      </c>
      <c r="K130" s="51" t="str">
        <f t="shared" ca="1" si="34"/>
        <v/>
      </c>
      <c r="L130" s="51">
        <f t="shared" ca="1" si="40"/>
        <v>0</v>
      </c>
      <c r="M130" s="1" t="str">
        <f t="shared" ca="1" si="35"/>
        <v/>
      </c>
      <c r="N130" s="52"/>
      <c r="T130" s="1" t="str">
        <f t="shared" si="36"/>
        <v>6°TRANCE</v>
      </c>
      <c r="U130" s="1">
        <f t="shared" si="41"/>
        <v>17</v>
      </c>
      <c r="V130" s="1">
        <f t="shared" si="42"/>
        <v>6</v>
      </c>
      <c r="W130" s="1">
        <f t="shared" ca="1" si="49"/>
        <v>0</v>
      </c>
      <c r="X130" s="1">
        <f t="shared" ca="1" si="49"/>
        <v>0</v>
      </c>
      <c r="Y130" s="1">
        <f t="shared" ca="1" si="49"/>
        <v>0</v>
      </c>
      <c r="Z130" s="1">
        <f t="shared" ca="1" si="49"/>
        <v>0</v>
      </c>
      <c r="AA130" s="1">
        <f t="shared" ca="1" si="49"/>
        <v>8.07</v>
      </c>
      <c r="AB130" s="1">
        <f t="shared" ca="1" si="38"/>
        <v>42</v>
      </c>
      <c r="AC130" s="1" t="str">
        <f t="shared" ca="1" si="39"/>
        <v/>
      </c>
      <c r="AD130" s="1">
        <f t="shared" si="43"/>
        <v>130</v>
      </c>
      <c r="AH130" s="53">
        <f t="shared" si="31"/>
        <v>118</v>
      </c>
      <c r="AI130" s="1">
        <f t="shared" ca="1" si="32"/>
        <v>13</v>
      </c>
    </row>
    <row r="131" spans="2:35" ht="15.75">
      <c r="B131" s="4">
        <f t="shared" si="37"/>
        <v>119</v>
      </c>
      <c r="C131" s="4">
        <f t="shared" ca="1" si="45"/>
        <v>0</v>
      </c>
      <c r="D131" s="47">
        <f t="shared" ca="1" si="46"/>
        <v>0</v>
      </c>
      <c r="E131" s="48">
        <f t="shared" ca="1" si="47"/>
        <v>0</v>
      </c>
      <c r="F131" s="49">
        <f t="shared" ca="1" si="48"/>
        <v>0</v>
      </c>
      <c r="G131" s="50">
        <f t="shared" ca="1" si="33"/>
        <v>0</v>
      </c>
      <c r="H131" s="47">
        <f t="shared" ca="1" si="30"/>
        <v>0</v>
      </c>
      <c r="I131" s="47">
        <f t="shared" ca="1" si="30"/>
        <v>0</v>
      </c>
      <c r="K131" s="51" t="str">
        <f t="shared" ca="1" si="34"/>
        <v/>
      </c>
      <c r="L131" s="51">
        <f t="shared" ca="1" si="40"/>
        <v>0</v>
      </c>
      <c r="M131" s="1" t="str">
        <f t="shared" ca="1" si="35"/>
        <v/>
      </c>
      <c r="N131" s="52"/>
      <c r="T131" s="1" t="str">
        <f t="shared" si="36"/>
        <v>6°TRANCE</v>
      </c>
      <c r="U131" s="1">
        <f t="shared" si="41"/>
        <v>18</v>
      </c>
      <c r="V131" s="1">
        <f t="shared" si="42"/>
        <v>6</v>
      </c>
      <c r="W131" s="1">
        <f t="shared" ca="1" si="49"/>
        <v>0</v>
      </c>
      <c r="X131" s="1">
        <f t="shared" ca="1" si="49"/>
        <v>0</v>
      </c>
      <c r="Y131" s="1">
        <f t="shared" ca="1" si="49"/>
        <v>0</v>
      </c>
      <c r="Z131" s="1">
        <f t="shared" ca="1" si="49"/>
        <v>0</v>
      </c>
      <c r="AA131" s="1">
        <f t="shared" ca="1" si="49"/>
        <v>8.07</v>
      </c>
      <c r="AB131" s="1">
        <f t="shared" ca="1" si="38"/>
        <v>42</v>
      </c>
      <c r="AC131" s="1" t="str">
        <f t="shared" ca="1" si="39"/>
        <v/>
      </c>
      <c r="AD131" s="1">
        <f t="shared" si="43"/>
        <v>131</v>
      </c>
      <c r="AH131" s="53">
        <f t="shared" si="31"/>
        <v>119</v>
      </c>
      <c r="AI131" s="1">
        <f t="shared" ca="1" si="32"/>
        <v>13</v>
      </c>
    </row>
    <row r="132" spans="2:35" ht="15.75">
      <c r="B132" s="4">
        <f t="shared" si="37"/>
        <v>120</v>
      </c>
      <c r="C132" s="4">
        <f t="shared" ca="1" si="45"/>
        <v>0</v>
      </c>
      <c r="D132" s="47">
        <f t="shared" ca="1" si="46"/>
        <v>0</v>
      </c>
      <c r="E132" s="48">
        <f t="shared" ca="1" si="47"/>
        <v>0</v>
      </c>
      <c r="F132" s="49">
        <f t="shared" ca="1" si="48"/>
        <v>0</v>
      </c>
      <c r="G132" s="50">
        <f t="shared" ca="1" si="33"/>
        <v>0</v>
      </c>
      <c r="H132" s="47">
        <f t="shared" ca="1" si="30"/>
        <v>0</v>
      </c>
      <c r="I132" s="47">
        <f t="shared" ca="1" si="30"/>
        <v>0</v>
      </c>
      <c r="K132" s="51" t="str">
        <f t="shared" ca="1" si="34"/>
        <v/>
      </c>
      <c r="L132" s="51">
        <f t="shared" ca="1" si="40"/>
        <v>0</v>
      </c>
      <c r="M132" s="1" t="str">
        <f t="shared" ca="1" si="35"/>
        <v/>
      </c>
      <c r="N132" s="52"/>
      <c r="T132" s="1" t="str">
        <f t="shared" si="36"/>
        <v>6°TRANCE</v>
      </c>
      <c r="U132" s="1">
        <f t="shared" si="41"/>
        <v>19</v>
      </c>
      <c r="V132" s="1">
        <f t="shared" si="42"/>
        <v>6</v>
      </c>
      <c r="W132" s="1">
        <f t="shared" ca="1" si="49"/>
        <v>0</v>
      </c>
      <c r="X132" s="1">
        <f t="shared" ca="1" si="49"/>
        <v>0</v>
      </c>
      <c r="Y132" s="1">
        <f t="shared" ca="1" si="49"/>
        <v>0</v>
      </c>
      <c r="Z132" s="1">
        <f t="shared" ca="1" si="49"/>
        <v>0</v>
      </c>
      <c r="AA132" s="1">
        <f t="shared" ca="1" si="49"/>
        <v>8.07</v>
      </c>
      <c r="AB132" s="1">
        <f t="shared" ca="1" si="38"/>
        <v>42</v>
      </c>
      <c r="AC132" s="1" t="str">
        <f t="shared" ca="1" si="39"/>
        <v/>
      </c>
      <c r="AD132" s="1">
        <f t="shared" si="43"/>
        <v>132</v>
      </c>
      <c r="AH132" s="53">
        <f t="shared" si="31"/>
        <v>120</v>
      </c>
      <c r="AI132" s="1">
        <f t="shared" ca="1" si="32"/>
        <v>13</v>
      </c>
    </row>
    <row r="133" spans="2:35" ht="15.75">
      <c r="B133" s="4">
        <f t="shared" si="37"/>
        <v>121</v>
      </c>
      <c r="C133" s="4">
        <f t="shared" ca="1" si="45"/>
        <v>0</v>
      </c>
      <c r="D133" s="47">
        <f t="shared" ca="1" si="46"/>
        <v>0</v>
      </c>
      <c r="E133" s="48">
        <f t="shared" ca="1" si="47"/>
        <v>0</v>
      </c>
      <c r="F133" s="49">
        <f t="shared" ca="1" si="48"/>
        <v>0</v>
      </c>
      <c r="G133" s="50">
        <f t="shared" ca="1" si="33"/>
        <v>0</v>
      </c>
      <c r="H133" s="47">
        <f t="shared" ca="1" si="30"/>
        <v>0</v>
      </c>
      <c r="I133" s="47">
        <f t="shared" ca="1" si="30"/>
        <v>0</v>
      </c>
      <c r="K133" s="51" t="str">
        <f t="shared" ca="1" si="34"/>
        <v/>
      </c>
      <c r="L133" s="51">
        <f t="shared" ca="1" si="40"/>
        <v>0</v>
      </c>
      <c r="M133" s="1" t="str">
        <f t="shared" ca="1" si="35"/>
        <v/>
      </c>
      <c r="N133" s="52"/>
      <c r="T133" s="1" t="str">
        <f t="shared" si="36"/>
        <v>6°TRANCE</v>
      </c>
      <c r="U133" s="1">
        <f t="shared" si="41"/>
        <v>20</v>
      </c>
      <c r="V133" s="1">
        <f t="shared" si="42"/>
        <v>6</v>
      </c>
      <c r="W133" s="1">
        <f t="shared" ca="1" si="49"/>
        <v>0</v>
      </c>
      <c r="X133" s="1">
        <f t="shared" ca="1" si="49"/>
        <v>0</v>
      </c>
      <c r="Y133" s="1">
        <f t="shared" ca="1" si="49"/>
        <v>0</v>
      </c>
      <c r="Z133" s="1">
        <f t="shared" ca="1" si="49"/>
        <v>0</v>
      </c>
      <c r="AA133" s="1">
        <f t="shared" ca="1" si="49"/>
        <v>8.07</v>
      </c>
      <c r="AB133" s="1">
        <f t="shared" ca="1" si="38"/>
        <v>42</v>
      </c>
      <c r="AC133" s="1" t="str">
        <f t="shared" ca="1" si="39"/>
        <v/>
      </c>
      <c r="AD133" s="1">
        <f t="shared" si="43"/>
        <v>133</v>
      </c>
      <c r="AH133" s="53">
        <f t="shared" si="31"/>
        <v>121</v>
      </c>
      <c r="AI133" s="1">
        <f t="shared" ca="1" si="32"/>
        <v>13</v>
      </c>
    </row>
    <row r="134" spans="2:35" ht="15.75">
      <c r="B134" s="4">
        <f t="shared" si="37"/>
        <v>122</v>
      </c>
      <c r="C134" s="4">
        <f t="shared" ca="1" si="45"/>
        <v>0</v>
      </c>
      <c r="D134" s="47">
        <f t="shared" ca="1" si="46"/>
        <v>0</v>
      </c>
      <c r="E134" s="48">
        <f t="shared" ca="1" si="47"/>
        <v>0</v>
      </c>
      <c r="F134" s="49">
        <f t="shared" ca="1" si="48"/>
        <v>0</v>
      </c>
      <c r="G134" s="50">
        <f t="shared" ca="1" si="33"/>
        <v>0</v>
      </c>
      <c r="H134" s="47">
        <f t="shared" ca="1" si="30"/>
        <v>0</v>
      </c>
      <c r="I134" s="47">
        <f t="shared" ca="1" si="30"/>
        <v>0</v>
      </c>
      <c r="K134" s="51" t="str">
        <f t="shared" ca="1" si="34"/>
        <v/>
      </c>
      <c r="L134" s="51">
        <f t="shared" ca="1" si="40"/>
        <v>0</v>
      </c>
      <c r="M134" s="1" t="str">
        <f t="shared" ca="1" si="35"/>
        <v/>
      </c>
      <c r="N134" s="52"/>
      <c r="T134" s="1" t="str">
        <f t="shared" si="36"/>
        <v>7°TRANCE</v>
      </c>
      <c r="U134" s="1">
        <f t="shared" si="41"/>
        <v>1</v>
      </c>
      <c r="V134" s="1">
        <f t="shared" si="42"/>
        <v>7</v>
      </c>
      <c r="W134" s="1">
        <f t="shared" ref="W134:AA153" ca="1" si="50">INDIRECT(ADDRESS($W$5+$U134-1,W$4,,,$T134))</f>
        <v>0</v>
      </c>
      <c r="X134" s="1">
        <f t="shared" ca="1" si="50"/>
        <v>0</v>
      </c>
      <c r="Y134" s="1">
        <f t="shared" ca="1" si="50"/>
        <v>2</v>
      </c>
      <c r="Z134" s="1" t="str">
        <f t="shared" ca="1" si="50"/>
        <v>win</v>
      </c>
      <c r="AA134" s="1">
        <f t="shared" ca="1" si="50"/>
        <v>7.42</v>
      </c>
      <c r="AB134" s="1">
        <f t="shared" ca="1" si="38"/>
        <v>43</v>
      </c>
      <c r="AC134" s="1">
        <f t="shared" ca="1" si="39"/>
        <v>43</v>
      </c>
      <c r="AD134" s="1">
        <f t="shared" si="43"/>
        <v>134</v>
      </c>
      <c r="AH134" s="53">
        <f t="shared" si="31"/>
        <v>122</v>
      </c>
      <c r="AI134" s="1">
        <f t="shared" ca="1" si="32"/>
        <v>13</v>
      </c>
    </row>
    <row r="135" spans="2:35" ht="15.75">
      <c r="B135" s="4">
        <f t="shared" si="37"/>
        <v>123</v>
      </c>
      <c r="C135" s="4">
        <f t="shared" ca="1" si="45"/>
        <v>0</v>
      </c>
      <c r="D135" s="47">
        <f t="shared" ca="1" si="46"/>
        <v>0</v>
      </c>
      <c r="E135" s="48">
        <f t="shared" ca="1" si="47"/>
        <v>0</v>
      </c>
      <c r="F135" s="49">
        <f t="shared" ca="1" si="48"/>
        <v>0</v>
      </c>
      <c r="G135" s="50">
        <f t="shared" ca="1" si="33"/>
        <v>0</v>
      </c>
      <c r="H135" s="47">
        <f t="shared" ca="1" si="30"/>
        <v>0</v>
      </c>
      <c r="I135" s="47">
        <f t="shared" ca="1" si="30"/>
        <v>0</v>
      </c>
      <c r="K135" s="51" t="str">
        <f t="shared" ca="1" si="34"/>
        <v/>
      </c>
      <c r="L135" s="51">
        <f t="shared" ca="1" si="40"/>
        <v>0</v>
      </c>
      <c r="M135" s="1" t="str">
        <f t="shared" ca="1" si="35"/>
        <v/>
      </c>
      <c r="N135" s="52"/>
      <c r="T135" s="1" t="str">
        <f t="shared" si="36"/>
        <v>7°TRANCE</v>
      </c>
      <c r="U135" s="1">
        <f t="shared" si="41"/>
        <v>2</v>
      </c>
      <c r="V135" s="1">
        <f t="shared" si="42"/>
        <v>7</v>
      </c>
      <c r="W135" s="1">
        <f t="shared" ca="1" si="50"/>
        <v>0</v>
      </c>
      <c r="X135" s="1">
        <f t="shared" ca="1" si="50"/>
        <v>0</v>
      </c>
      <c r="Y135" s="1">
        <f t="shared" ca="1" si="50"/>
        <v>2</v>
      </c>
      <c r="Z135" s="1" t="str">
        <f t="shared" ca="1" si="50"/>
        <v>win</v>
      </c>
      <c r="AA135" s="1">
        <f t="shared" ca="1" si="50"/>
        <v>7.42</v>
      </c>
      <c r="AB135" s="1">
        <f t="shared" ca="1" si="38"/>
        <v>44</v>
      </c>
      <c r="AC135" s="1">
        <f t="shared" ca="1" si="39"/>
        <v>44</v>
      </c>
      <c r="AD135" s="1">
        <f t="shared" si="43"/>
        <v>135</v>
      </c>
      <c r="AH135" s="53">
        <f t="shared" si="31"/>
        <v>123</v>
      </c>
      <c r="AI135" s="1">
        <f t="shared" ca="1" si="32"/>
        <v>13</v>
      </c>
    </row>
    <row r="136" spans="2:35" ht="15.75">
      <c r="B136" s="4">
        <f t="shared" si="37"/>
        <v>124</v>
      </c>
      <c r="C136" s="4">
        <f t="shared" ca="1" si="45"/>
        <v>0</v>
      </c>
      <c r="D136" s="47">
        <f t="shared" ca="1" si="46"/>
        <v>0</v>
      </c>
      <c r="E136" s="48">
        <f t="shared" ca="1" si="47"/>
        <v>0</v>
      </c>
      <c r="F136" s="49">
        <f t="shared" ca="1" si="48"/>
        <v>0</v>
      </c>
      <c r="G136" s="50">
        <f t="shared" ca="1" si="33"/>
        <v>0</v>
      </c>
      <c r="H136" s="47">
        <f t="shared" ca="1" si="30"/>
        <v>0</v>
      </c>
      <c r="I136" s="47">
        <f t="shared" ca="1" si="30"/>
        <v>0</v>
      </c>
      <c r="K136" s="51" t="str">
        <f t="shared" ca="1" si="34"/>
        <v/>
      </c>
      <c r="L136" s="51">
        <f t="shared" ca="1" si="40"/>
        <v>0</v>
      </c>
      <c r="M136" s="1" t="str">
        <f t="shared" ca="1" si="35"/>
        <v/>
      </c>
      <c r="N136" s="52"/>
      <c r="T136" s="1" t="str">
        <f t="shared" si="36"/>
        <v>7°TRANCE</v>
      </c>
      <c r="U136" s="1">
        <f t="shared" si="41"/>
        <v>3</v>
      </c>
      <c r="V136" s="1">
        <f t="shared" si="42"/>
        <v>7</v>
      </c>
      <c r="W136" s="1">
        <f t="shared" ca="1" si="50"/>
        <v>0</v>
      </c>
      <c r="X136" s="1">
        <f t="shared" ca="1" si="50"/>
        <v>0</v>
      </c>
      <c r="Y136" s="1">
        <f t="shared" ca="1" si="50"/>
        <v>2</v>
      </c>
      <c r="Z136" s="1" t="str">
        <f t="shared" ca="1" si="50"/>
        <v>win</v>
      </c>
      <c r="AA136" s="1">
        <f t="shared" ca="1" si="50"/>
        <v>7.42</v>
      </c>
      <c r="AB136" s="1">
        <f t="shared" ca="1" si="38"/>
        <v>45</v>
      </c>
      <c r="AC136" s="1">
        <f t="shared" ca="1" si="39"/>
        <v>45</v>
      </c>
      <c r="AD136" s="1">
        <f t="shared" si="43"/>
        <v>136</v>
      </c>
      <c r="AH136" s="53">
        <f t="shared" si="31"/>
        <v>124</v>
      </c>
      <c r="AI136" s="1">
        <f t="shared" ca="1" si="32"/>
        <v>13</v>
      </c>
    </row>
    <row r="137" spans="2:35" ht="15.75">
      <c r="B137" s="4">
        <f t="shared" si="37"/>
        <v>125</v>
      </c>
      <c r="C137" s="4">
        <f t="shared" ca="1" si="45"/>
        <v>0</v>
      </c>
      <c r="D137" s="47">
        <f t="shared" ca="1" si="46"/>
        <v>0</v>
      </c>
      <c r="E137" s="48">
        <f t="shared" ca="1" si="47"/>
        <v>0</v>
      </c>
      <c r="F137" s="49">
        <f t="shared" ca="1" si="48"/>
        <v>0</v>
      </c>
      <c r="G137" s="50">
        <f t="shared" ca="1" si="33"/>
        <v>0</v>
      </c>
      <c r="H137" s="47">
        <f t="shared" ca="1" si="30"/>
        <v>0</v>
      </c>
      <c r="I137" s="47">
        <f t="shared" ca="1" si="30"/>
        <v>0</v>
      </c>
      <c r="K137" s="51" t="str">
        <f t="shared" ca="1" si="34"/>
        <v/>
      </c>
      <c r="L137" s="51">
        <f t="shared" ca="1" si="40"/>
        <v>0</v>
      </c>
      <c r="M137" s="1" t="str">
        <f t="shared" ca="1" si="35"/>
        <v/>
      </c>
      <c r="N137" s="52"/>
      <c r="T137" s="1" t="str">
        <f t="shared" si="36"/>
        <v>7°TRANCE</v>
      </c>
      <c r="U137" s="1">
        <f t="shared" si="41"/>
        <v>4</v>
      </c>
      <c r="V137" s="1">
        <f t="shared" si="42"/>
        <v>7</v>
      </c>
      <c r="W137" s="1">
        <f t="shared" ca="1" si="50"/>
        <v>0</v>
      </c>
      <c r="X137" s="1">
        <f t="shared" ca="1" si="50"/>
        <v>0</v>
      </c>
      <c r="Y137" s="1">
        <f t="shared" ca="1" si="50"/>
        <v>2</v>
      </c>
      <c r="Z137" s="1" t="str">
        <f t="shared" ca="1" si="50"/>
        <v>win</v>
      </c>
      <c r="AA137" s="1">
        <f t="shared" ca="1" si="50"/>
        <v>7.42</v>
      </c>
      <c r="AB137" s="1">
        <f t="shared" ca="1" si="38"/>
        <v>46</v>
      </c>
      <c r="AC137" s="1">
        <f t="shared" ca="1" si="39"/>
        <v>46</v>
      </c>
      <c r="AD137" s="1">
        <f t="shared" si="43"/>
        <v>137</v>
      </c>
      <c r="AH137" s="53">
        <f t="shared" si="31"/>
        <v>125</v>
      </c>
      <c r="AI137" s="1">
        <f t="shared" ca="1" si="32"/>
        <v>13</v>
      </c>
    </row>
    <row r="138" spans="2:35" ht="15.75">
      <c r="B138" s="4">
        <f t="shared" si="37"/>
        <v>126</v>
      </c>
      <c r="C138" s="4">
        <f t="shared" ca="1" si="45"/>
        <v>0</v>
      </c>
      <c r="D138" s="47">
        <f t="shared" ca="1" si="46"/>
        <v>0</v>
      </c>
      <c r="E138" s="48">
        <f t="shared" ca="1" si="47"/>
        <v>0</v>
      </c>
      <c r="F138" s="49">
        <f t="shared" ca="1" si="48"/>
        <v>0</v>
      </c>
      <c r="G138" s="50">
        <f t="shared" ca="1" si="33"/>
        <v>0</v>
      </c>
      <c r="H138" s="47">
        <f t="shared" ca="1" si="30"/>
        <v>0</v>
      </c>
      <c r="I138" s="47">
        <f t="shared" ca="1" si="30"/>
        <v>0</v>
      </c>
      <c r="K138" s="51" t="str">
        <f t="shared" ca="1" si="34"/>
        <v/>
      </c>
      <c r="L138" s="51">
        <f t="shared" ca="1" si="40"/>
        <v>0</v>
      </c>
      <c r="M138" s="1" t="str">
        <f t="shared" ca="1" si="35"/>
        <v/>
      </c>
      <c r="N138" s="52"/>
      <c r="T138" s="1" t="str">
        <f t="shared" si="36"/>
        <v>7°TRANCE</v>
      </c>
      <c r="U138" s="1">
        <f t="shared" si="41"/>
        <v>5</v>
      </c>
      <c r="V138" s="1">
        <f t="shared" si="42"/>
        <v>7</v>
      </c>
      <c r="W138" s="1">
        <f t="shared" ca="1" si="50"/>
        <v>0</v>
      </c>
      <c r="X138" s="1">
        <f t="shared" ca="1" si="50"/>
        <v>0</v>
      </c>
      <c r="Y138" s="1">
        <f t="shared" ca="1" si="50"/>
        <v>2</v>
      </c>
      <c r="Z138" s="1" t="str">
        <f t="shared" ca="1" si="50"/>
        <v>win</v>
      </c>
      <c r="AA138" s="1">
        <f t="shared" ca="1" si="50"/>
        <v>7.42</v>
      </c>
      <c r="AB138" s="1">
        <f t="shared" ca="1" si="38"/>
        <v>47</v>
      </c>
      <c r="AC138" s="1">
        <f t="shared" ca="1" si="39"/>
        <v>47</v>
      </c>
      <c r="AD138" s="1">
        <f t="shared" si="43"/>
        <v>138</v>
      </c>
      <c r="AH138" s="53">
        <f t="shared" si="31"/>
        <v>126</v>
      </c>
      <c r="AI138" s="1">
        <f t="shared" ca="1" si="32"/>
        <v>13</v>
      </c>
    </row>
    <row r="139" spans="2:35" ht="15.75">
      <c r="B139" s="4">
        <f t="shared" si="37"/>
        <v>127</v>
      </c>
      <c r="C139" s="4">
        <f t="shared" ca="1" si="45"/>
        <v>0</v>
      </c>
      <c r="D139" s="47">
        <f t="shared" ca="1" si="46"/>
        <v>0</v>
      </c>
      <c r="E139" s="48">
        <f t="shared" ca="1" si="47"/>
        <v>0</v>
      </c>
      <c r="F139" s="49">
        <f t="shared" ca="1" si="48"/>
        <v>0</v>
      </c>
      <c r="G139" s="50">
        <f t="shared" ca="1" si="33"/>
        <v>0</v>
      </c>
      <c r="H139" s="47">
        <f t="shared" ca="1" si="30"/>
        <v>0</v>
      </c>
      <c r="I139" s="47">
        <f t="shared" ca="1" si="30"/>
        <v>0</v>
      </c>
      <c r="K139" s="51" t="str">
        <f t="shared" ca="1" si="34"/>
        <v/>
      </c>
      <c r="L139" s="51">
        <f t="shared" ca="1" si="40"/>
        <v>0</v>
      </c>
      <c r="M139" s="1" t="str">
        <f t="shared" ca="1" si="35"/>
        <v/>
      </c>
      <c r="N139" s="52"/>
      <c r="T139" s="1" t="str">
        <f t="shared" si="36"/>
        <v>7°TRANCE</v>
      </c>
      <c r="U139" s="1">
        <f t="shared" si="41"/>
        <v>6</v>
      </c>
      <c r="V139" s="1">
        <f t="shared" si="42"/>
        <v>7</v>
      </c>
      <c r="W139" s="1">
        <f t="shared" ca="1" si="50"/>
        <v>0</v>
      </c>
      <c r="X139" s="1">
        <f t="shared" ca="1" si="50"/>
        <v>0</v>
      </c>
      <c r="Y139" s="1">
        <f t="shared" ca="1" si="50"/>
        <v>2</v>
      </c>
      <c r="Z139" s="1" t="str">
        <f t="shared" ca="1" si="50"/>
        <v>loss</v>
      </c>
      <c r="AA139" s="1">
        <f t="shared" ca="1" si="50"/>
        <v>7.42</v>
      </c>
      <c r="AB139" s="1">
        <f t="shared" ca="1" si="38"/>
        <v>48</v>
      </c>
      <c r="AC139" s="1">
        <f t="shared" ca="1" si="39"/>
        <v>48</v>
      </c>
      <c r="AD139" s="1">
        <f t="shared" si="43"/>
        <v>139</v>
      </c>
      <c r="AH139" s="53">
        <f t="shared" si="31"/>
        <v>127</v>
      </c>
      <c r="AI139" s="1">
        <f t="shared" ca="1" si="32"/>
        <v>13</v>
      </c>
    </row>
    <row r="140" spans="2:35" ht="15.75">
      <c r="B140" s="4">
        <f t="shared" si="37"/>
        <v>128</v>
      </c>
      <c r="C140" s="4">
        <f t="shared" ca="1" si="45"/>
        <v>0</v>
      </c>
      <c r="D140" s="47">
        <f t="shared" ca="1" si="46"/>
        <v>0</v>
      </c>
      <c r="E140" s="48">
        <f t="shared" ca="1" si="47"/>
        <v>0</v>
      </c>
      <c r="F140" s="49">
        <f t="shared" ca="1" si="48"/>
        <v>0</v>
      </c>
      <c r="G140" s="50">
        <f t="shared" ca="1" si="33"/>
        <v>0</v>
      </c>
      <c r="H140" s="47">
        <f t="shared" ca="1" si="30"/>
        <v>0</v>
      </c>
      <c r="I140" s="47">
        <f t="shared" ca="1" si="30"/>
        <v>0</v>
      </c>
      <c r="K140" s="51" t="str">
        <f t="shared" ca="1" si="34"/>
        <v/>
      </c>
      <c r="L140" s="51">
        <f t="shared" ca="1" si="40"/>
        <v>0</v>
      </c>
      <c r="M140" s="1" t="str">
        <f t="shared" ca="1" si="35"/>
        <v/>
      </c>
      <c r="N140" s="52"/>
      <c r="T140" s="1" t="str">
        <f t="shared" si="36"/>
        <v>7°TRANCE</v>
      </c>
      <c r="U140" s="1">
        <f t="shared" si="41"/>
        <v>7</v>
      </c>
      <c r="V140" s="1">
        <f t="shared" si="42"/>
        <v>7</v>
      </c>
      <c r="W140" s="1">
        <f t="shared" ca="1" si="50"/>
        <v>0</v>
      </c>
      <c r="X140" s="1">
        <f t="shared" ca="1" si="50"/>
        <v>0</v>
      </c>
      <c r="Y140" s="1">
        <f t="shared" ca="1" si="50"/>
        <v>2</v>
      </c>
      <c r="Z140" s="1" t="str">
        <f t="shared" ca="1" si="50"/>
        <v>loss</v>
      </c>
      <c r="AA140" s="1">
        <f t="shared" ca="1" si="50"/>
        <v>7.42</v>
      </c>
      <c r="AB140" s="1">
        <f t="shared" ca="1" si="38"/>
        <v>49</v>
      </c>
      <c r="AC140" s="1">
        <f t="shared" ca="1" si="39"/>
        <v>49</v>
      </c>
      <c r="AD140" s="1">
        <f t="shared" si="43"/>
        <v>140</v>
      </c>
      <c r="AH140" s="53">
        <f t="shared" si="31"/>
        <v>128</v>
      </c>
      <c r="AI140" s="1">
        <f t="shared" ca="1" si="32"/>
        <v>13</v>
      </c>
    </row>
    <row r="141" spans="2:35" ht="15.75">
      <c r="B141" s="4">
        <f t="shared" si="37"/>
        <v>129</v>
      </c>
      <c r="C141" s="4">
        <f t="shared" ref="C141:C172" ca="1" si="51">INDIRECT(ADDRESS($AI141,V$11))</f>
        <v>0</v>
      </c>
      <c r="D141" s="47">
        <f t="shared" ref="D141:D172" ca="1" si="52">INDIRECT(ADDRESS($AI141,W$11))</f>
        <v>0</v>
      </c>
      <c r="E141" s="48">
        <f t="shared" ref="E141:E172" ca="1" si="53">INDIRECT(ADDRESS($AI141,X$11))</f>
        <v>0</v>
      </c>
      <c r="F141" s="49">
        <f t="shared" ref="F141:F172" ca="1" si="54">INDIRECT(ADDRESS($AI141,Y$11))</f>
        <v>0</v>
      </c>
      <c r="G141" s="50">
        <f t="shared" ca="1" si="33"/>
        <v>0</v>
      </c>
      <c r="H141" s="47">
        <f t="shared" ref="H141:I204" ca="1" si="55">INDIRECT(ADDRESS($AI141,Z$11))</f>
        <v>0</v>
      </c>
      <c r="I141" s="47">
        <f t="shared" ca="1" si="55"/>
        <v>0</v>
      </c>
      <c r="K141" s="51" t="str">
        <f t="shared" ca="1" si="34"/>
        <v/>
      </c>
      <c r="L141" s="51">
        <f t="shared" ca="1" si="40"/>
        <v>0</v>
      </c>
      <c r="M141" s="1" t="str">
        <f t="shared" ca="1" si="35"/>
        <v/>
      </c>
      <c r="N141" s="52"/>
      <c r="T141" s="1" t="str">
        <f t="shared" si="36"/>
        <v>7°TRANCE</v>
      </c>
      <c r="U141" s="1">
        <f t="shared" si="41"/>
        <v>8</v>
      </c>
      <c r="V141" s="1">
        <f t="shared" si="42"/>
        <v>7</v>
      </c>
      <c r="W141" s="1">
        <f t="shared" ca="1" si="50"/>
        <v>0</v>
      </c>
      <c r="X141" s="1">
        <f t="shared" ca="1" si="50"/>
        <v>0</v>
      </c>
      <c r="Y141" s="1">
        <f t="shared" ca="1" si="50"/>
        <v>0</v>
      </c>
      <c r="Z141" s="1">
        <f t="shared" ca="1" si="50"/>
        <v>0</v>
      </c>
      <c r="AA141" s="1">
        <f t="shared" ca="1" si="50"/>
        <v>7.42</v>
      </c>
      <c r="AB141" s="1">
        <f t="shared" ca="1" si="38"/>
        <v>49</v>
      </c>
      <c r="AC141" s="1" t="str">
        <f t="shared" ca="1" si="39"/>
        <v/>
      </c>
      <c r="AD141" s="1">
        <f t="shared" si="43"/>
        <v>141</v>
      </c>
      <c r="AH141" s="53">
        <f t="shared" ref="AH141:AH204" si="56">B141</f>
        <v>129</v>
      </c>
      <c r="AI141" s="1">
        <f t="shared" ref="AI141:AI204" ca="1" si="57">IFERROR(VLOOKUP(B141,AC141:AD340,2,FALSE),ROW(U$13))</f>
        <v>13</v>
      </c>
    </row>
    <row r="142" spans="2:35" ht="15.75">
      <c r="B142" s="4">
        <f t="shared" si="37"/>
        <v>130</v>
      </c>
      <c r="C142" s="4">
        <f t="shared" ca="1" si="51"/>
        <v>0</v>
      </c>
      <c r="D142" s="47">
        <f t="shared" ca="1" si="52"/>
        <v>0</v>
      </c>
      <c r="E142" s="48">
        <f t="shared" ca="1" si="53"/>
        <v>0</v>
      </c>
      <c r="F142" s="49">
        <f t="shared" ca="1" si="54"/>
        <v>0</v>
      </c>
      <c r="G142" s="50">
        <f t="shared" ref="G142:G205" ca="1" si="58">F142/(F142-1)</f>
        <v>0</v>
      </c>
      <c r="H142" s="47">
        <f t="shared" ca="1" si="55"/>
        <v>0</v>
      </c>
      <c r="I142" s="47">
        <f t="shared" ca="1" si="55"/>
        <v>0</v>
      </c>
      <c r="K142" s="51" t="str">
        <f t="shared" ref="K142:K205" ca="1" si="59">IFERROR(IF(H142="WIN",+(100/G142),-(100/F142)),"")</f>
        <v/>
      </c>
      <c r="L142" s="51">
        <f t="shared" ca="1" si="40"/>
        <v>0</v>
      </c>
      <c r="M142" s="1" t="str">
        <f t="shared" ref="M142:M205" ca="1" si="60">IF(C142&lt;&gt;C143,L142,"")</f>
        <v/>
      </c>
      <c r="N142" s="52"/>
      <c r="T142" s="1" t="str">
        <f t="shared" ref="T142:T205" si="61">CONCATENATE(V142,"°TRANCE")</f>
        <v>7°TRANCE</v>
      </c>
      <c r="U142" s="1">
        <f t="shared" si="41"/>
        <v>9</v>
      </c>
      <c r="V142" s="1">
        <f t="shared" si="42"/>
        <v>7</v>
      </c>
      <c r="W142" s="1">
        <f t="shared" ca="1" si="50"/>
        <v>0</v>
      </c>
      <c r="X142" s="1">
        <f t="shared" ca="1" si="50"/>
        <v>0</v>
      </c>
      <c r="Y142" s="1">
        <f t="shared" ca="1" si="50"/>
        <v>0</v>
      </c>
      <c r="Z142" s="1">
        <f t="shared" ca="1" si="50"/>
        <v>0</v>
      </c>
      <c r="AA142" s="1">
        <f t="shared" ca="1" si="50"/>
        <v>7.42</v>
      </c>
      <c r="AB142" s="1">
        <f t="shared" ca="1" si="38"/>
        <v>49</v>
      </c>
      <c r="AC142" s="1" t="str">
        <f t="shared" ca="1" si="39"/>
        <v/>
      </c>
      <c r="AD142" s="1">
        <f t="shared" si="43"/>
        <v>142</v>
      </c>
      <c r="AH142" s="53">
        <f t="shared" si="56"/>
        <v>130</v>
      </c>
      <c r="AI142" s="1">
        <f t="shared" ca="1" si="57"/>
        <v>13</v>
      </c>
    </row>
    <row r="143" spans="2:35" ht="15.75">
      <c r="B143" s="4">
        <f t="shared" ref="B143:B206" si="62">B142+1</f>
        <v>131</v>
      </c>
      <c r="C143" s="4">
        <f t="shared" ca="1" si="51"/>
        <v>0</v>
      </c>
      <c r="D143" s="47">
        <f t="shared" ca="1" si="52"/>
        <v>0</v>
      </c>
      <c r="E143" s="48">
        <f t="shared" ca="1" si="53"/>
        <v>0</v>
      </c>
      <c r="F143" s="49">
        <f t="shared" ca="1" si="54"/>
        <v>0</v>
      </c>
      <c r="G143" s="50">
        <f t="shared" ca="1" si="58"/>
        <v>0</v>
      </c>
      <c r="H143" s="47">
        <f t="shared" ca="1" si="55"/>
        <v>0</v>
      </c>
      <c r="I143" s="47">
        <f t="shared" ca="1" si="55"/>
        <v>0</v>
      </c>
      <c r="K143" s="51" t="str">
        <f t="shared" ca="1" si="59"/>
        <v/>
      </c>
      <c r="L143" s="51">
        <f t="shared" ca="1" si="40"/>
        <v>0</v>
      </c>
      <c r="M143" s="1" t="str">
        <f t="shared" ca="1" si="60"/>
        <v/>
      </c>
      <c r="N143" s="52"/>
      <c r="T143" s="1" t="str">
        <f t="shared" si="61"/>
        <v>7°TRANCE</v>
      </c>
      <c r="U143" s="1">
        <f t="shared" si="41"/>
        <v>10</v>
      </c>
      <c r="V143" s="1">
        <f t="shared" si="42"/>
        <v>7</v>
      </c>
      <c r="W143" s="1">
        <f t="shared" ca="1" si="50"/>
        <v>0</v>
      </c>
      <c r="X143" s="1">
        <f t="shared" ca="1" si="50"/>
        <v>0</v>
      </c>
      <c r="Y143" s="1">
        <f t="shared" ca="1" si="50"/>
        <v>0</v>
      </c>
      <c r="Z143" s="1">
        <f t="shared" ca="1" si="50"/>
        <v>0</v>
      </c>
      <c r="AA143" s="1">
        <f t="shared" ca="1" si="50"/>
        <v>7.42</v>
      </c>
      <c r="AB143" s="1">
        <f t="shared" ref="AB143:AB206" ca="1" si="63">IF(Y143=0,AB142,AB142+1)</f>
        <v>49</v>
      </c>
      <c r="AC143" s="1" t="str">
        <f t="shared" ref="AC143:AC206" ca="1" si="64">IF(AB143&lt;&gt;AB142,AB143,"")</f>
        <v/>
      </c>
      <c r="AD143" s="1">
        <f t="shared" si="43"/>
        <v>143</v>
      </c>
      <c r="AH143" s="53">
        <f t="shared" si="56"/>
        <v>131</v>
      </c>
      <c r="AI143" s="1">
        <f t="shared" ca="1" si="57"/>
        <v>13</v>
      </c>
    </row>
    <row r="144" spans="2:35" ht="15.75">
      <c r="B144" s="4">
        <f t="shared" si="62"/>
        <v>132</v>
      </c>
      <c r="C144" s="4">
        <f t="shared" ca="1" si="51"/>
        <v>0</v>
      </c>
      <c r="D144" s="47">
        <f t="shared" ca="1" si="52"/>
        <v>0</v>
      </c>
      <c r="E144" s="48">
        <f t="shared" ca="1" si="53"/>
        <v>0</v>
      </c>
      <c r="F144" s="49">
        <f t="shared" ca="1" si="54"/>
        <v>0</v>
      </c>
      <c r="G144" s="50">
        <f t="shared" ca="1" si="58"/>
        <v>0</v>
      </c>
      <c r="H144" s="47">
        <f t="shared" ca="1" si="55"/>
        <v>0</v>
      </c>
      <c r="I144" s="47">
        <f t="shared" ca="1" si="55"/>
        <v>0</v>
      </c>
      <c r="K144" s="51" t="str">
        <f t="shared" ca="1" si="59"/>
        <v/>
      </c>
      <c r="L144" s="51">
        <f t="shared" ref="L144:L207" ca="1" si="65">IFERROR(L143+K144,0)</f>
        <v>0</v>
      </c>
      <c r="M144" s="1" t="str">
        <f t="shared" ca="1" si="60"/>
        <v/>
      </c>
      <c r="N144" s="52"/>
      <c r="T144" s="1" t="str">
        <f t="shared" si="61"/>
        <v>7°TRANCE</v>
      </c>
      <c r="U144" s="1">
        <f t="shared" ref="U144:U207" si="66">IF(U143=20,1,U143+1)</f>
        <v>11</v>
      </c>
      <c r="V144" s="1">
        <f t="shared" ref="V144:V207" si="67">IF(U143=20,V143+1,V143)</f>
        <v>7</v>
      </c>
      <c r="W144" s="1">
        <f t="shared" ca="1" si="50"/>
        <v>0</v>
      </c>
      <c r="X144" s="1">
        <f t="shared" ca="1" si="50"/>
        <v>0</v>
      </c>
      <c r="Y144" s="1">
        <f t="shared" ca="1" si="50"/>
        <v>0</v>
      </c>
      <c r="Z144" s="1">
        <f t="shared" ca="1" si="50"/>
        <v>0</v>
      </c>
      <c r="AA144" s="1">
        <f t="shared" ca="1" si="50"/>
        <v>7.42</v>
      </c>
      <c r="AB144" s="1">
        <f t="shared" ca="1" si="63"/>
        <v>49</v>
      </c>
      <c r="AC144" s="1" t="str">
        <f t="shared" ca="1" si="64"/>
        <v/>
      </c>
      <c r="AD144" s="1">
        <f t="shared" ref="AD144:AD207" si="68">AD143+1</f>
        <v>144</v>
      </c>
      <c r="AH144" s="53">
        <f t="shared" si="56"/>
        <v>132</v>
      </c>
      <c r="AI144" s="1">
        <f t="shared" ca="1" si="57"/>
        <v>13</v>
      </c>
    </row>
    <row r="145" spans="2:35" ht="15.75">
      <c r="B145" s="4">
        <f t="shared" si="62"/>
        <v>133</v>
      </c>
      <c r="C145" s="4">
        <f t="shared" ca="1" si="51"/>
        <v>0</v>
      </c>
      <c r="D145" s="47">
        <f t="shared" ca="1" si="52"/>
        <v>0</v>
      </c>
      <c r="E145" s="48">
        <f t="shared" ca="1" si="53"/>
        <v>0</v>
      </c>
      <c r="F145" s="49">
        <f t="shared" ca="1" si="54"/>
        <v>0</v>
      </c>
      <c r="G145" s="50">
        <f t="shared" ca="1" si="58"/>
        <v>0</v>
      </c>
      <c r="H145" s="47">
        <f t="shared" ca="1" si="55"/>
        <v>0</v>
      </c>
      <c r="I145" s="47">
        <f t="shared" ca="1" si="55"/>
        <v>0</v>
      </c>
      <c r="K145" s="51" t="str">
        <f t="shared" ca="1" si="59"/>
        <v/>
      </c>
      <c r="L145" s="51">
        <f t="shared" ca="1" si="65"/>
        <v>0</v>
      </c>
      <c r="M145" s="1" t="str">
        <f t="shared" ca="1" si="60"/>
        <v/>
      </c>
      <c r="N145" s="52"/>
      <c r="T145" s="1" t="str">
        <f t="shared" si="61"/>
        <v>7°TRANCE</v>
      </c>
      <c r="U145" s="1">
        <f t="shared" si="66"/>
        <v>12</v>
      </c>
      <c r="V145" s="1">
        <f t="shared" si="67"/>
        <v>7</v>
      </c>
      <c r="W145" s="1">
        <f t="shared" ca="1" si="50"/>
        <v>0</v>
      </c>
      <c r="X145" s="1">
        <f t="shared" ca="1" si="50"/>
        <v>0</v>
      </c>
      <c r="Y145" s="1">
        <f t="shared" ca="1" si="50"/>
        <v>0</v>
      </c>
      <c r="Z145" s="1">
        <f t="shared" ca="1" si="50"/>
        <v>0</v>
      </c>
      <c r="AA145" s="1">
        <f t="shared" ca="1" si="50"/>
        <v>7.42</v>
      </c>
      <c r="AB145" s="1">
        <f t="shared" ca="1" si="63"/>
        <v>49</v>
      </c>
      <c r="AC145" s="1" t="str">
        <f t="shared" ca="1" si="64"/>
        <v/>
      </c>
      <c r="AD145" s="1">
        <f t="shared" si="68"/>
        <v>145</v>
      </c>
      <c r="AH145" s="53">
        <f t="shared" si="56"/>
        <v>133</v>
      </c>
      <c r="AI145" s="1">
        <f t="shared" ca="1" si="57"/>
        <v>13</v>
      </c>
    </row>
    <row r="146" spans="2:35" ht="15.75">
      <c r="B146" s="4">
        <f t="shared" si="62"/>
        <v>134</v>
      </c>
      <c r="C146" s="4">
        <f t="shared" ca="1" si="51"/>
        <v>0</v>
      </c>
      <c r="D146" s="47">
        <f t="shared" ca="1" si="52"/>
        <v>0</v>
      </c>
      <c r="E146" s="48">
        <f t="shared" ca="1" si="53"/>
        <v>0</v>
      </c>
      <c r="F146" s="49">
        <f t="shared" ca="1" si="54"/>
        <v>0</v>
      </c>
      <c r="G146" s="50">
        <f t="shared" ca="1" si="58"/>
        <v>0</v>
      </c>
      <c r="H146" s="47">
        <f t="shared" ca="1" si="55"/>
        <v>0</v>
      </c>
      <c r="I146" s="47">
        <f t="shared" ca="1" si="55"/>
        <v>0</v>
      </c>
      <c r="K146" s="51" t="str">
        <f t="shared" ca="1" si="59"/>
        <v/>
      </c>
      <c r="L146" s="51">
        <f t="shared" ca="1" si="65"/>
        <v>0</v>
      </c>
      <c r="M146" s="1" t="str">
        <f t="shared" ca="1" si="60"/>
        <v/>
      </c>
      <c r="N146" s="52"/>
      <c r="T146" s="1" t="str">
        <f t="shared" si="61"/>
        <v>7°TRANCE</v>
      </c>
      <c r="U146" s="1">
        <f t="shared" si="66"/>
        <v>13</v>
      </c>
      <c r="V146" s="1">
        <f t="shared" si="67"/>
        <v>7</v>
      </c>
      <c r="W146" s="1">
        <f t="shared" ca="1" si="50"/>
        <v>0</v>
      </c>
      <c r="X146" s="1">
        <f t="shared" ca="1" si="50"/>
        <v>0</v>
      </c>
      <c r="Y146" s="1">
        <f t="shared" ca="1" si="50"/>
        <v>0</v>
      </c>
      <c r="Z146" s="1">
        <f t="shared" ca="1" si="50"/>
        <v>0</v>
      </c>
      <c r="AA146" s="1">
        <f t="shared" ca="1" si="50"/>
        <v>7.42</v>
      </c>
      <c r="AB146" s="1">
        <f t="shared" ca="1" si="63"/>
        <v>49</v>
      </c>
      <c r="AC146" s="1" t="str">
        <f t="shared" ca="1" si="64"/>
        <v/>
      </c>
      <c r="AD146" s="1">
        <f t="shared" si="68"/>
        <v>146</v>
      </c>
      <c r="AH146" s="53">
        <f t="shared" si="56"/>
        <v>134</v>
      </c>
      <c r="AI146" s="1">
        <f t="shared" ca="1" si="57"/>
        <v>13</v>
      </c>
    </row>
    <row r="147" spans="2:35" ht="15.75">
      <c r="B147" s="4">
        <f t="shared" si="62"/>
        <v>135</v>
      </c>
      <c r="C147" s="4">
        <f t="shared" ca="1" si="51"/>
        <v>0</v>
      </c>
      <c r="D147" s="47">
        <f t="shared" ca="1" si="52"/>
        <v>0</v>
      </c>
      <c r="E147" s="48">
        <f t="shared" ca="1" si="53"/>
        <v>0</v>
      </c>
      <c r="F147" s="49">
        <f t="shared" ca="1" si="54"/>
        <v>0</v>
      </c>
      <c r="G147" s="50">
        <f t="shared" ca="1" si="58"/>
        <v>0</v>
      </c>
      <c r="H147" s="47">
        <f t="shared" ca="1" si="55"/>
        <v>0</v>
      </c>
      <c r="I147" s="47">
        <f t="shared" ca="1" si="55"/>
        <v>0</v>
      </c>
      <c r="K147" s="51" t="str">
        <f t="shared" ca="1" si="59"/>
        <v/>
      </c>
      <c r="L147" s="51">
        <f t="shared" ca="1" si="65"/>
        <v>0</v>
      </c>
      <c r="M147" s="1" t="str">
        <f t="shared" ca="1" si="60"/>
        <v/>
      </c>
      <c r="N147" s="52"/>
      <c r="T147" s="1" t="str">
        <f t="shared" si="61"/>
        <v>7°TRANCE</v>
      </c>
      <c r="U147" s="1">
        <f t="shared" si="66"/>
        <v>14</v>
      </c>
      <c r="V147" s="1">
        <f t="shared" si="67"/>
        <v>7</v>
      </c>
      <c r="W147" s="1">
        <f t="shared" ca="1" si="50"/>
        <v>0</v>
      </c>
      <c r="X147" s="1">
        <f t="shared" ca="1" si="50"/>
        <v>0</v>
      </c>
      <c r="Y147" s="1">
        <f t="shared" ca="1" si="50"/>
        <v>0</v>
      </c>
      <c r="Z147" s="1">
        <f t="shared" ca="1" si="50"/>
        <v>0</v>
      </c>
      <c r="AA147" s="1">
        <f t="shared" ca="1" si="50"/>
        <v>7.42</v>
      </c>
      <c r="AB147" s="1">
        <f t="shared" ca="1" si="63"/>
        <v>49</v>
      </c>
      <c r="AC147" s="1" t="str">
        <f t="shared" ca="1" si="64"/>
        <v/>
      </c>
      <c r="AD147" s="1">
        <f t="shared" si="68"/>
        <v>147</v>
      </c>
      <c r="AH147" s="53">
        <f t="shared" si="56"/>
        <v>135</v>
      </c>
      <c r="AI147" s="1">
        <f t="shared" ca="1" si="57"/>
        <v>13</v>
      </c>
    </row>
    <row r="148" spans="2:35" ht="15.75">
      <c r="B148" s="4">
        <f t="shared" si="62"/>
        <v>136</v>
      </c>
      <c r="C148" s="4">
        <f t="shared" ca="1" si="51"/>
        <v>0</v>
      </c>
      <c r="D148" s="47">
        <f t="shared" ca="1" si="52"/>
        <v>0</v>
      </c>
      <c r="E148" s="48">
        <f t="shared" ca="1" si="53"/>
        <v>0</v>
      </c>
      <c r="F148" s="49">
        <f t="shared" ca="1" si="54"/>
        <v>0</v>
      </c>
      <c r="G148" s="50">
        <f t="shared" ca="1" si="58"/>
        <v>0</v>
      </c>
      <c r="H148" s="47">
        <f t="shared" ca="1" si="55"/>
        <v>0</v>
      </c>
      <c r="I148" s="47">
        <f t="shared" ca="1" si="55"/>
        <v>0</v>
      </c>
      <c r="K148" s="51" t="str">
        <f t="shared" ca="1" si="59"/>
        <v/>
      </c>
      <c r="L148" s="51">
        <f t="shared" ca="1" si="65"/>
        <v>0</v>
      </c>
      <c r="M148" s="1" t="str">
        <f t="shared" ca="1" si="60"/>
        <v/>
      </c>
      <c r="N148" s="52"/>
      <c r="T148" s="1" t="str">
        <f t="shared" si="61"/>
        <v>7°TRANCE</v>
      </c>
      <c r="U148" s="1">
        <f t="shared" si="66"/>
        <v>15</v>
      </c>
      <c r="V148" s="1">
        <f t="shared" si="67"/>
        <v>7</v>
      </c>
      <c r="W148" s="1">
        <f t="shared" ca="1" si="50"/>
        <v>0</v>
      </c>
      <c r="X148" s="1">
        <f t="shared" ca="1" si="50"/>
        <v>0</v>
      </c>
      <c r="Y148" s="1">
        <f t="shared" ca="1" si="50"/>
        <v>0</v>
      </c>
      <c r="Z148" s="1">
        <f t="shared" ca="1" si="50"/>
        <v>0</v>
      </c>
      <c r="AA148" s="1">
        <f t="shared" ca="1" si="50"/>
        <v>7.42</v>
      </c>
      <c r="AB148" s="1">
        <f t="shared" ca="1" si="63"/>
        <v>49</v>
      </c>
      <c r="AC148" s="1" t="str">
        <f t="shared" ca="1" si="64"/>
        <v/>
      </c>
      <c r="AD148" s="1">
        <f t="shared" si="68"/>
        <v>148</v>
      </c>
      <c r="AH148" s="53">
        <f t="shared" si="56"/>
        <v>136</v>
      </c>
      <c r="AI148" s="1">
        <f t="shared" ca="1" si="57"/>
        <v>13</v>
      </c>
    </row>
    <row r="149" spans="2:35" ht="15.75">
      <c r="B149" s="4">
        <f t="shared" si="62"/>
        <v>137</v>
      </c>
      <c r="C149" s="4">
        <f t="shared" ca="1" si="51"/>
        <v>0</v>
      </c>
      <c r="D149" s="47">
        <f t="shared" ca="1" si="52"/>
        <v>0</v>
      </c>
      <c r="E149" s="48">
        <f t="shared" ca="1" si="53"/>
        <v>0</v>
      </c>
      <c r="F149" s="49">
        <f t="shared" ca="1" si="54"/>
        <v>0</v>
      </c>
      <c r="G149" s="50">
        <f t="shared" ca="1" si="58"/>
        <v>0</v>
      </c>
      <c r="H149" s="47">
        <f t="shared" ca="1" si="55"/>
        <v>0</v>
      </c>
      <c r="I149" s="47">
        <f t="shared" ca="1" si="55"/>
        <v>0</v>
      </c>
      <c r="K149" s="51" t="str">
        <f t="shared" ca="1" si="59"/>
        <v/>
      </c>
      <c r="L149" s="51">
        <f t="shared" ca="1" si="65"/>
        <v>0</v>
      </c>
      <c r="M149" s="1" t="str">
        <f t="shared" ca="1" si="60"/>
        <v/>
      </c>
      <c r="N149" s="52"/>
      <c r="T149" s="1" t="str">
        <f t="shared" si="61"/>
        <v>7°TRANCE</v>
      </c>
      <c r="U149" s="1">
        <f t="shared" si="66"/>
        <v>16</v>
      </c>
      <c r="V149" s="1">
        <f t="shared" si="67"/>
        <v>7</v>
      </c>
      <c r="W149" s="1">
        <f t="shared" ca="1" si="50"/>
        <v>0</v>
      </c>
      <c r="X149" s="1">
        <f t="shared" ca="1" si="50"/>
        <v>0</v>
      </c>
      <c r="Y149" s="1">
        <f t="shared" ca="1" si="50"/>
        <v>0</v>
      </c>
      <c r="Z149" s="1">
        <f t="shared" ca="1" si="50"/>
        <v>0</v>
      </c>
      <c r="AA149" s="1">
        <f t="shared" ca="1" si="50"/>
        <v>7.42</v>
      </c>
      <c r="AB149" s="1">
        <f t="shared" ca="1" si="63"/>
        <v>49</v>
      </c>
      <c r="AC149" s="1" t="str">
        <f t="shared" ca="1" si="64"/>
        <v/>
      </c>
      <c r="AD149" s="1">
        <f t="shared" si="68"/>
        <v>149</v>
      </c>
      <c r="AH149" s="53">
        <f t="shared" si="56"/>
        <v>137</v>
      </c>
      <c r="AI149" s="1">
        <f t="shared" ca="1" si="57"/>
        <v>13</v>
      </c>
    </row>
    <row r="150" spans="2:35" ht="15.75">
      <c r="B150" s="4">
        <f t="shared" si="62"/>
        <v>138</v>
      </c>
      <c r="C150" s="4">
        <f t="shared" ca="1" si="51"/>
        <v>0</v>
      </c>
      <c r="D150" s="47">
        <f t="shared" ca="1" si="52"/>
        <v>0</v>
      </c>
      <c r="E150" s="48">
        <f t="shared" ca="1" si="53"/>
        <v>0</v>
      </c>
      <c r="F150" s="49">
        <f t="shared" ca="1" si="54"/>
        <v>0</v>
      </c>
      <c r="G150" s="50">
        <f t="shared" ca="1" si="58"/>
        <v>0</v>
      </c>
      <c r="H150" s="47">
        <f t="shared" ca="1" si="55"/>
        <v>0</v>
      </c>
      <c r="I150" s="47">
        <f t="shared" ca="1" si="55"/>
        <v>0</v>
      </c>
      <c r="K150" s="51" t="str">
        <f t="shared" ca="1" si="59"/>
        <v/>
      </c>
      <c r="L150" s="51">
        <f t="shared" ca="1" si="65"/>
        <v>0</v>
      </c>
      <c r="M150" s="1" t="str">
        <f t="shared" ca="1" si="60"/>
        <v/>
      </c>
      <c r="N150" s="52"/>
      <c r="T150" s="1" t="str">
        <f t="shared" si="61"/>
        <v>7°TRANCE</v>
      </c>
      <c r="U150" s="1">
        <f t="shared" si="66"/>
        <v>17</v>
      </c>
      <c r="V150" s="1">
        <f t="shared" si="67"/>
        <v>7</v>
      </c>
      <c r="W150" s="1">
        <f t="shared" ca="1" si="50"/>
        <v>0</v>
      </c>
      <c r="X150" s="1">
        <f t="shared" ca="1" si="50"/>
        <v>0</v>
      </c>
      <c r="Y150" s="1">
        <f t="shared" ca="1" si="50"/>
        <v>0</v>
      </c>
      <c r="Z150" s="1">
        <f t="shared" ca="1" si="50"/>
        <v>0</v>
      </c>
      <c r="AA150" s="1">
        <f t="shared" ca="1" si="50"/>
        <v>7.42</v>
      </c>
      <c r="AB150" s="1">
        <f t="shared" ca="1" si="63"/>
        <v>49</v>
      </c>
      <c r="AC150" s="1" t="str">
        <f t="shared" ca="1" si="64"/>
        <v/>
      </c>
      <c r="AD150" s="1">
        <f t="shared" si="68"/>
        <v>150</v>
      </c>
      <c r="AH150" s="53">
        <f t="shared" si="56"/>
        <v>138</v>
      </c>
      <c r="AI150" s="1">
        <f t="shared" ca="1" si="57"/>
        <v>13</v>
      </c>
    </row>
    <row r="151" spans="2:35" ht="15.75">
      <c r="B151" s="4">
        <f t="shared" si="62"/>
        <v>139</v>
      </c>
      <c r="C151" s="4">
        <f t="shared" ca="1" si="51"/>
        <v>0</v>
      </c>
      <c r="D151" s="47">
        <f t="shared" ca="1" si="52"/>
        <v>0</v>
      </c>
      <c r="E151" s="48">
        <f t="shared" ca="1" si="53"/>
        <v>0</v>
      </c>
      <c r="F151" s="49">
        <f t="shared" ca="1" si="54"/>
        <v>0</v>
      </c>
      <c r="G151" s="50">
        <f t="shared" ca="1" si="58"/>
        <v>0</v>
      </c>
      <c r="H151" s="47">
        <f t="shared" ca="1" si="55"/>
        <v>0</v>
      </c>
      <c r="I151" s="47">
        <f t="shared" ca="1" si="55"/>
        <v>0</v>
      </c>
      <c r="K151" s="51" t="str">
        <f t="shared" ca="1" si="59"/>
        <v/>
      </c>
      <c r="L151" s="51">
        <f t="shared" ca="1" si="65"/>
        <v>0</v>
      </c>
      <c r="M151" s="1" t="str">
        <f t="shared" ca="1" si="60"/>
        <v/>
      </c>
      <c r="N151" s="52"/>
      <c r="T151" s="1" t="str">
        <f t="shared" si="61"/>
        <v>7°TRANCE</v>
      </c>
      <c r="U151" s="1">
        <f t="shared" si="66"/>
        <v>18</v>
      </c>
      <c r="V151" s="1">
        <f t="shared" si="67"/>
        <v>7</v>
      </c>
      <c r="W151" s="1">
        <f t="shared" ca="1" si="50"/>
        <v>0</v>
      </c>
      <c r="X151" s="1">
        <f t="shared" ca="1" si="50"/>
        <v>0</v>
      </c>
      <c r="Y151" s="1">
        <f t="shared" ca="1" si="50"/>
        <v>0</v>
      </c>
      <c r="Z151" s="1">
        <f t="shared" ca="1" si="50"/>
        <v>0</v>
      </c>
      <c r="AA151" s="1">
        <f t="shared" ca="1" si="50"/>
        <v>7.42</v>
      </c>
      <c r="AB151" s="1">
        <f t="shared" ca="1" si="63"/>
        <v>49</v>
      </c>
      <c r="AC151" s="1" t="str">
        <f t="shared" ca="1" si="64"/>
        <v/>
      </c>
      <c r="AD151" s="1">
        <f t="shared" si="68"/>
        <v>151</v>
      </c>
      <c r="AH151" s="53">
        <f t="shared" si="56"/>
        <v>139</v>
      </c>
      <c r="AI151" s="1">
        <f t="shared" ca="1" si="57"/>
        <v>13</v>
      </c>
    </row>
    <row r="152" spans="2:35" ht="15.75">
      <c r="B152" s="4">
        <f t="shared" si="62"/>
        <v>140</v>
      </c>
      <c r="C152" s="4">
        <f t="shared" ca="1" si="51"/>
        <v>0</v>
      </c>
      <c r="D152" s="47">
        <f t="shared" ca="1" si="52"/>
        <v>0</v>
      </c>
      <c r="E152" s="48">
        <f t="shared" ca="1" si="53"/>
        <v>0</v>
      </c>
      <c r="F152" s="49">
        <f t="shared" ca="1" si="54"/>
        <v>0</v>
      </c>
      <c r="G152" s="50">
        <f t="shared" ca="1" si="58"/>
        <v>0</v>
      </c>
      <c r="H152" s="47">
        <f t="shared" ca="1" si="55"/>
        <v>0</v>
      </c>
      <c r="I152" s="47">
        <f t="shared" ca="1" si="55"/>
        <v>0</v>
      </c>
      <c r="K152" s="51" t="str">
        <f t="shared" ca="1" si="59"/>
        <v/>
      </c>
      <c r="L152" s="51">
        <f t="shared" ca="1" si="65"/>
        <v>0</v>
      </c>
      <c r="M152" s="1" t="str">
        <f t="shared" ca="1" si="60"/>
        <v/>
      </c>
      <c r="N152" s="52"/>
      <c r="T152" s="1" t="str">
        <f t="shared" si="61"/>
        <v>7°TRANCE</v>
      </c>
      <c r="U152" s="1">
        <f t="shared" si="66"/>
        <v>19</v>
      </c>
      <c r="V152" s="1">
        <f t="shared" si="67"/>
        <v>7</v>
      </c>
      <c r="W152" s="1">
        <f t="shared" ca="1" si="50"/>
        <v>0</v>
      </c>
      <c r="X152" s="1">
        <f t="shared" ca="1" si="50"/>
        <v>0</v>
      </c>
      <c r="Y152" s="1">
        <f t="shared" ca="1" si="50"/>
        <v>0</v>
      </c>
      <c r="Z152" s="1">
        <f t="shared" ca="1" si="50"/>
        <v>0</v>
      </c>
      <c r="AA152" s="1">
        <f t="shared" ca="1" si="50"/>
        <v>7.42</v>
      </c>
      <c r="AB152" s="1">
        <f t="shared" ca="1" si="63"/>
        <v>49</v>
      </c>
      <c r="AC152" s="1" t="str">
        <f t="shared" ca="1" si="64"/>
        <v/>
      </c>
      <c r="AD152" s="1">
        <f t="shared" si="68"/>
        <v>152</v>
      </c>
      <c r="AH152" s="53">
        <f t="shared" si="56"/>
        <v>140</v>
      </c>
      <c r="AI152" s="1">
        <f t="shared" ca="1" si="57"/>
        <v>13</v>
      </c>
    </row>
    <row r="153" spans="2:35" ht="15.75">
      <c r="B153" s="4">
        <f t="shared" si="62"/>
        <v>141</v>
      </c>
      <c r="C153" s="4">
        <f t="shared" ca="1" si="51"/>
        <v>0</v>
      </c>
      <c r="D153" s="47">
        <f t="shared" ca="1" si="52"/>
        <v>0</v>
      </c>
      <c r="E153" s="48">
        <f t="shared" ca="1" si="53"/>
        <v>0</v>
      </c>
      <c r="F153" s="49">
        <f t="shared" ca="1" si="54"/>
        <v>0</v>
      </c>
      <c r="G153" s="50">
        <f t="shared" ca="1" si="58"/>
        <v>0</v>
      </c>
      <c r="H153" s="47">
        <f t="shared" ca="1" si="55"/>
        <v>0</v>
      </c>
      <c r="I153" s="47">
        <f t="shared" ca="1" si="55"/>
        <v>0</v>
      </c>
      <c r="K153" s="51" t="str">
        <f t="shared" ca="1" si="59"/>
        <v/>
      </c>
      <c r="L153" s="51">
        <f t="shared" ca="1" si="65"/>
        <v>0</v>
      </c>
      <c r="M153" s="1" t="str">
        <f t="shared" ca="1" si="60"/>
        <v/>
      </c>
      <c r="N153" s="52"/>
      <c r="T153" s="1" t="str">
        <f t="shared" si="61"/>
        <v>7°TRANCE</v>
      </c>
      <c r="U153" s="1">
        <f t="shared" si="66"/>
        <v>20</v>
      </c>
      <c r="V153" s="1">
        <f t="shared" si="67"/>
        <v>7</v>
      </c>
      <c r="W153" s="1">
        <f t="shared" ca="1" si="50"/>
        <v>0</v>
      </c>
      <c r="X153" s="1">
        <f t="shared" ca="1" si="50"/>
        <v>0</v>
      </c>
      <c r="Y153" s="1">
        <f t="shared" ca="1" si="50"/>
        <v>0</v>
      </c>
      <c r="Z153" s="1">
        <f t="shared" ca="1" si="50"/>
        <v>0</v>
      </c>
      <c r="AA153" s="1">
        <f t="shared" ca="1" si="50"/>
        <v>7.42</v>
      </c>
      <c r="AB153" s="1">
        <f t="shared" ca="1" si="63"/>
        <v>49</v>
      </c>
      <c r="AC153" s="1" t="str">
        <f t="shared" ca="1" si="64"/>
        <v/>
      </c>
      <c r="AD153" s="1">
        <f t="shared" si="68"/>
        <v>153</v>
      </c>
      <c r="AH153" s="53">
        <f t="shared" si="56"/>
        <v>141</v>
      </c>
      <c r="AI153" s="1">
        <f t="shared" ca="1" si="57"/>
        <v>13</v>
      </c>
    </row>
    <row r="154" spans="2:35" ht="15.75">
      <c r="B154" s="4">
        <f t="shared" si="62"/>
        <v>142</v>
      </c>
      <c r="C154" s="4">
        <f t="shared" ca="1" si="51"/>
        <v>0</v>
      </c>
      <c r="D154" s="47">
        <f t="shared" ca="1" si="52"/>
        <v>0</v>
      </c>
      <c r="E154" s="48">
        <f t="shared" ca="1" si="53"/>
        <v>0</v>
      </c>
      <c r="F154" s="49">
        <f t="shared" ca="1" si="54"/>
        <v>0</v>
      </c>
      <c r="G154" s="50">
        <f t="shared" ca="1" si="58"/>
        <v>0</v>
      </c>
      <c r="H154" s="47">
        <f t="shared" ca="1" si="55"/>
        <v>0</v>
      </c>
      <c r="I154" s="47">
        <f t="shared" ca="1" si="55"/>
        <v>0</v>
      </c>
      <c r="K154" s="51" t="str">
        <f t="shared" ca="1" si="59"/>
        <v/>
      </c>
      <c r="L154" s="51">
        <f t="shared" ca="1" si="65"/>
        <v>0</v>
      </c>
      <c r="M154" s="1" t="str">
        <f t="shared" ca="1" si="60"/>
        <v/>
      </c>
      <c r="N154" s="52"/>
      <c r="T154" s="1" t="str">
        <f t="shared" si="61"/>
        <v>8°TRANCE</v>
      </c>
      <c r="U154" s="1">
        <f t="shared" si="66"/>
        <v>1</v>
      </c>
      <c r="V154" s="1">
        <f t="shared" si="67"/>
        <v>8</v>
      </c>
      <c r="W154" s="1">
        <f t="shared" ref="W154:AA173" ca="1" si="69">INDIRECT(ADDRESS($W$5+$U154-1,W$4,,,$T154))</f>
        <v>0</v>
      </c>
      <c r="X154" s="1">
        <f t="shared" ca="1" si="69"/>
        <v>0</v>
      </c>
      <c r="Y154" s="1">
        <f t="shared" ca="1" si="69"/>
        <v>2</v>
      </c>
      <c r="Z154" s="1" t="str">
        <f t="shared" ca="1" si="69"/>
        <v>win</v>
      </c>
      <c r="AA154" s="1">
        <f t="shared" ca="1" si="69"/>
        <v>7.72</v>
      </c>
      <c r="AB154" s="1">
        <f t="shared" ca="1" si="63"/>
        <v>50</v>
      </c>
      <c r="AC154" s="1">
        <f t="shared" ca="1" si="64"/>
        <v>50</v>
      </c>
      <c r="AD154" s="1">
        <f t="shared" si="68"/>
        <v>154</v>
      </c>
      <c r="AH154" s="53">
        <f t="shared" si="56"/>
        <v>142</v>
      </c>
      <c r="AI154" s="1">
        <f t="shared" ca="1" si="57"/>
        <v>13</v>
      </c>
    </row>
    <row r="155" spans="2:35" ht="15.75">
      <c r="B155" s="4">
        <f t="shared" si="62"/>
        <v>143</v>
      </c>
      <c r="C155" s="4">
        <f t="shared" ca="1" si="51"/>
        <v>0</v>
      </c>
      <c r="D155" s="47">
        <f t="shared" ca="1" si="52"/>
        <v>0</v>
      </c>
      <c r="E155" s="48">
        <f t="shared" ca="1" si="53"/>
        <v>0</v>
      </c>
      <c r="F155" s="49">
        <f t="shared" ca="1" si="54"/>
        <v>0</v>
      </c>
      <c r="G155" s="50">
        <f t="shared" ca="1" si="58"/>
        <v>0</v>
      </c>
      <c r="H155" s="47">
        <f t="shared" ca="1" si="55"/>
        <v>0</v>
      </c>
      <c r="I155" s="47">
        <f t="shared" ca="1" si="55"/>
        <v>0</v>
      </c>
      <c r="K155" s="51" t="str">
        <f t="shared" ca="1" si="59"/>
        <v/>
      </c>
      <c r="L155" s="51">
        <f t="shared" ca="1" si="65"/>
        <v>0</v>
      </c>
      <c r="M155" s="1" t="str">
        <f t="shared" ca="1" si="60"/>
        <v/>
      </c>
      <c r="N155" s="52"/>
      <c r="T155" s="1" t="str">
        <f t="shared" si="61"/>
        <v>8°TRANCE</v>
      </c>
      <c r="U155" s="1">
        <f t="shared" si="66"/>
        <v>2</v>
      </c>
      <c r="V155" s="1">
        <f t="shared" si="67"/>
        <v>8</v>
      </c>
      <c r="W155" s="1">
        <f t="shared" ca="1" si="69"/>
        <v>0</v>
      </c>
      <c r="X155" s="1">
        <f t="shared" ca="1" si="69"/>
        <v>0</v>
      </c>
      <c r="Y155" s="1">
        <f t="shared" ca="1" si="69"/>
        <v>2</v>
      </c>
      <c r="Z155" s="1" t="str">
        <f t="shared" ca="1" si="69"/>
        <v>win</v>
      </c>
      <c r="AA155" s="1">
        <f t="shared" ca="1" si="69"/>
        <v>7.72</v>
      </c>
      <c r="AB155" s="1">
        <f t="shared" ca="1" si="63"/>
        <v>51</v>
      </c>
      <c r="AC155" s="1">
        <f t="shared" ca="1" si="64"/>
        <v>51</v>
      </c>
      <c r="AD155" s="1">
        <f t="shared" si="68"/>
        <v>155</v>
      </c>
      <c r="AH155" s="53">
        <f t="shared" si="56"/>
        <v>143</v>
      </c>
      <c r="AI155" s="1">
        <f t="shared" ca="1" si="57"/>
        <v>13</v>
      </c>
    </row>
    <row r="156" spans="2:35" ht="15.75">
      <c r="B156" s="4">
        <f t="shared" si="62"/>
        <v>144</v>
      </c>
      <c r="C156" s="4">
        <f t="shared" ca="1" si="51"/>
        <v>0</v>
      </c>
      <c r="D156" s="47">
        <f t="shared" ca="1" si="52"/>
        <v>0</v>
      </c>
      <c r="E156" s="48">
        <f t="shared" ca="1" si="53"/>
        <v>0</v>
      </c>
      <c r="F156" s="49">
        <f t="shared" ca="1" si="54"/>
        <v>0</v>
      </c>
      <c r="G156" s="50">
        <f t="shared" ca="1" si="58"/>
        <v>0</v>
      </c>
      <c r="H156" s="47">
        <f t="shared" ca="1" si="55"/>
        <v>0</v>
      </c>
      <c r="I156" s="47">
        <f t="shared" ca="1" si="55"/>
        <v>0</v>
      </c>
      <c r="K156" s="51" t="str">
        <f t="shared" ca="1" si="59"/>
        <v/>
      </c>
      <c r="L156" s="51">
        <f t="shared" ca="1" si="65"/>
        <v>0</v>
      </c>
      <c r="M156" s="1" t="str">
        <f t="shared" ca="1" si="60"/>
        <v/>
      </c>
      <c r="N156" s="52"/>
      <c r="T156" s="1" t="str">
        <f t="shared" si="61"/>
        <v>8°TRANCE</v>
      </c>
      <c r="U156" s="1">
        <f t="shared" si="66"/>
        <v>3</v>
      </c>
      <c r="V156" s="1">
        <f t="shared" si="67"/>
        <v>8</v>
      </c>
      <c r="W156" s="1">
        <f t="shared" ca="1" si="69"/>
        <v>0</v>
      </c>
      <c r="X156" s="1">
        <f t="shared" ca="1" si="69"/>
        <v>0</v>
      </c>
      <c r="Y156" s="1">
        <f t="shared" ca="1" si="69"/>
        <v>2</v>
      </c>
      <c r="Z156" s="1" t="str">
        <f t="shared" ca="1" si="69"/>
        <v>win</v>
      </c>
      <c r="AA156" s="1">
        <f t="shared" ca="1" si="69"/>
        <v>7.72</v>
      </c>
      <c r="AB156" s="1">
        <f t="shared" ca="1" si="63"/>
        <v>52</v>
      </c>
      <c r="AC156" s="1">
        <f t="shared" ca="1" si="64"/>
        <v>52</v>
      </c>
      <c r="AD156" s="1">
        <f t="shared" si="68"/>
        <v>156</v>
      </c>
      <c r="AH156" s="53">
        <f t="shared" si="56"/>
        <v>144</v>
      </c>
      <c r="AI156" s="1">
        <f t="shared" ca="1" si="57"/>
        <v>13</v>
      </c>
    </row>
    <row r="157" spans="2:35" ht="15.75">
      <c r="B157" s="4">
        <f t="shared" si="62"/>
        <v>145</v>
      </c>
      <c r="C157" s="4">
        <f t="shared" ca="1" si="51"/>
        <v>0</v>
      </c>
      <c r="D157" s="47">
        <f t="shared" ca="1" si="52"/>
        <v>0</v>
      </c>
      <c r="E157" s="48">
        <f t="shared" ca="1" si="53"/>
        <v>0</v>
      </c>
      <c r="F157" s="49">
        <f t="shared" ca="1" si="54"/>
        <v>0</v>
      </c>
      <c r="G157" s="50">
        <f t="shared" ca="1" si="58"/>
        <v>0</v>
      </c>
      <c r="H157" s="47">
        <f t="shared" ca="1" si="55"/>
        <v>0</v>
      </c>
      <c r="I157" s="47">
        <f t="shared" ca="1" si="55"/>
        <v>0</v>
      </c>
      <c r="K157" s="51" t="str">
        <f t="shared" ca="1" si="59"/>
        <v/>
      </c>
      <c r="L157" s="51">
        <f t="shared" ca="1" si="65"/>
        <v>0</v>
      </c>
      <c r="M157" s="1" t="str">
        <f t="shared" ca="1" si="60"/>
        <v/>
      </c>
      <c r="N157" s="52"/>
      <c r="T157" s="1" t="str">
        <f t="shared" si="61"/>
        <v>8°TRANCE</v>
      </c>
      <c r="U157" s="1">
        <f t="shared" si="66"/>
        <v>4</v>
      </c>
      <c r="V157" s="1">
        <f t="shared" si="67"/>
        <v>8</v>
      </c>
      <c r="W157" s="1">
        <f t="shared" ca="1" si="69"/>
        <v>0</v>
      </c>
      <c r="X157" s="1">
        <f t="shared" ca="1" si="69"/>
        <v>0</v>
      </c>
      <c r="Y157" s="1">
        <f t="shared" ca="1" si="69"/>
        <v>2</v>
      </c>
      <c r="Z157" s="1" t="str">
        <f t="shared" ca="1" si="69"/>
        <v>win</v>
      </c>
      <c r="AA157" s="1">
        <f t="shared" ca="1" si="69"/>
        <v>7.72</v>
      </c>
      <c r="AB157" s="1">
        <f t="shared" ca="1" si="63"/>
        <v>53</v>
      </c>
      <c r="AC157" s="1">
        <f t="shared" ca="1" si="64"/>
        <v>53</v>
      </c>
      <c r="AD157" s="1">
        <f t="shared" si="68"/>
        <v>157</v>
      </c>
      <c r="AH157" s="53">
        <f t="shared" si="56"/>
        <v>145</v>
      </c>
      <c r="AI157" s="1">
        <f t="shared" ca="1" si="57"/>
        <v>13</v>
      </c>
    </row>
    <row r="158" spans="2:35" ht="15.75">
      <c r="B158" s="4">
        <f t="shared" si="62"/>
        <v>146</v>
      </c>
      <c r="C158" s="4">
        <f t="shared" ca="1" si="51"/>
        <v>0</v>
      </c>
      <c r="D158" s="47">
        <f t="shared" ca="1" si="52"/>
        <v>0</v>
      </c>
      <c r="E158" s="48">
        <f t="shared" ca="1" si="53"/>
        <v>0</v>
      </c>
      <c r="F158" s="49">
        <f t="shared" ca="1" si="54"/>
        <v>0</v>
      </c>
      <c r="G158" s="50">
        <f t="shared" ca="1" si="58"/>
        <v>0</v>
      </c>
      <c r="H158" s="47">
        <f t="shared" ca="1" si="55"/>
        <v>0</v>
      </c>
      <c r="I158" s="47">
        <f t="shared" ca="1" si="55"/>
        <v>0</v>
      </c>
      <c r="K158" s="51" t="str">
        <f t="shared" ca="1" si="59"/>
        <v/>
      </c>
      <c r="L158" s="51">
        <f t="shared" ca="1" si="65"/>
        <v>0</v>
      </c>
      <c r="M158" s="1" t="str">
        <f t="shared" ca="1" si="60"/>
        <v/>
      </c>
      <c r="N158" s="52"/>
      <c r="T158" s="1" t="str">
        <f t="shared" si="61"/>
        <v>8°TRANCE</v>
      </c>
      <c r="U158" s="1">
        <f t="shared" si="66"/>
        <v>5</v>
      </c>
      <c r="V158" s="1">
        <f t="shared" si="67"/>
        <v>8</v>
      </c>
      <c r="W158" s="1">
        <f t="shared" ca="1" si="69"/>
        <v>0</v>
      </c>
      <c r="X158" s="1">
        <f t="shared" ca="1" si="69"/>
        <v>0</v>
      </c>
      <c r="Y158" s="1">
        <f t="shared" ca="1" si="69"/>
        <v>2</v>
      </c>
      <c r="Z158" s="1" t="str">
        <f t="shared" ca="1" si="69"/>
        <v>loss</v>
      </c>
      <c r="AA158" s="1">
        <f t="shared" ca="1" si="69"/>
        <v>7.72</v>
      </c>
      <c r="AB158" s="1">
        <f t="shared" ca="1" si="63"/>
        <v>54</v>
      </c>
      <c r="AC158" s="1">
        <f t="shared" ca="1" si="64"/>
        <v>54</v>
      </c>
      <c r="AD158" s="1">
        <f t="shared" si="68"/>
        <v>158</v>
      </c>
      <c r="AH158" s="53">
        <f t="shared" si="56"/>
        <v>146</v>
      </c>
      <c r="AI158" s="1">
        <f t="shared" ca="1" si="57"/>
        <v>13</v>
      </c>
    </row>
    <row r="159" spans="2:35" ht="15.75">
      <c r="B159" s="4">
        <f t="shared" si="62"/>
        <v>147</v>
      </c>
      <c r="C159" s="4">
        <f t="shared" ca="1" si="51"/>
        <v>0</v>
      </c>
      <c r="D159" s="47">
        <f t="shared" ca="1" si="52"/>
        <v>0</v>
      </c>
      <c r="E159" s="48">
        <f t="shared" ca="1" si="53"/>
        <v>0</v>
      </c>
      <c r="F159" s="49">
        <f t="shared" ca="1" si="54"/>
        <v>0</v>
      </c>
      <c r="G159" s="50">
        <f t="shared" ca="1" si="58"/>
        <v>0</v>
      </c>
      <c r="H159" s="47">
        <f t="shared" ca="1" si="55"/>
        <v>0</v>
      </c>
      <c r="I159" s="47">
        <f t="shared" ca="1" si="55"/>
        <v>0</v>
      </c>
      <c r="K159" s="51" t="str">
        <f t="shared" ca="1" si="59"/>
        <v/>
      </c>
      <c r="L159" s="51">
        <f t="shared" ca="1" si="65"/>
        <v>0</v>
      </c>
      <c r="M159" s="1" t="str">
        <f t="shared" ca="1" si="60"/>
        <v/>
      </c>
      <c r="N159" s="52"/>
      <c r="T159" s="1" t="str">
        <f t="shared" si="61"/>
        <v>8°TRANCE</v>
      </c>
      <c r="U159" s="1">
        <f t="shared" si="66"/>
        <v>6</v>
      </c>
      <c r="V159" s="1">
        <f t="shared" si="67"/>
        <v>8</v>
      </c>
      <c r="W159" s="1">
        <f t="shared" ca="1" si="69"/>
        <v>0</v>
      </c>
      <c r="X159" s="1">
        <f t="shared" ca="1" si="69"/>
        <v>0</v>
      </c>
      <c r="Y159" s="1">
        <f t="shared" ca="1" si="69"/>
        <v>2</v>
      </c>
      <c r="Z159" s="1" t="str">
        <f t="shared" ca="1" si="69"/>
        <v>loss</v>
      </c>
      <c r="AA159" s="1">
        <f t="shared" ca="1" si="69"/>
        <v>7.72</v>
      </c>
      <c r="AB159" s="1">
        <f t="shared" ca="1" si="63"/>
        <v>55</v>
      </c>
      <c r="AC159" s="1">
        <f t="shared" ca="1" si="64"/>
        <v>55</v>
      </c>
      <c r="AD159" s="1">
        <f t="shared" si="68"/>
        <v>159</v>
      </c>
      <c r="AH159" s="53">
        <f t="shared" si="56"/>
        <v>147</v>
      </c>
      <c r="AI159" s="1">
        <f t="shared" ca="1" si="57"/>
        <v>13</v>
      </c>
    </row>
    <row r="160" spans="2:35" ht="15.75">
      <c r="B160" s="4">
        <f t="shared" si="62"/>
        <v>148</v>
      </c>
      <c r="C160" s="4">
        <f t="shared" ca="1" si="51"/>
        <v>0</v>
      </c>
      <c r="D160" s="47">
        <f t="shared" ca="1" si="52"/>
        <v>0</v>
      </c>
      <c r="E160" s="48">
        <f t="shared" ca="1" si="53"/>
        <v>0</v>
      </c>
      <c r="F160" s="49">
        <f t="shared" ca="1" si="54"/>
        <v>0</v>
      </c>
      <c r="G160" s="50">
        <f t="shared" ca="1" si="58"/>
        <v>0</v>
      </c>
      <c r="H160" s="47">
        <f t="shared" ca="1" si="55"/>
        <v>0</v>
      </c>
      <c r="I160" s="47">
        <f t="shared" ca="1" si="55"/>
        <v>0</v>
      </c>
      <c r="K160" s="51" t="str">
        <f t="shared" ca="1" si="59"/>
        <v/>
      </c>
      <c r="L160" s="51">
        <f t="shared" ca="1" si="65"/>
        <v>0</v>
      </c>
      <c r="M160" s="1" t="str">
        <f t="shared" ca="1" si="60"/>
        <v/>
      </c>
      <c r="N160" s="52"/>
      <c r="T160" s="1" t="str">
        <f t="shared" si="61"/>
        <v>8°TRANCE</v>
      </c>
      <c r="U160" s="1">
        <f t="shared" si="66"/>
        <v>7</v>
      </c>
      <c r="V160" s="1">
        <f t="shared" si="67"/>
        <v>8</v>
      </c>
      <c r="W160" s="1">
        <f t="shared" ca="1" si="69"/>
        <v>0</v>
      </c>
      <c r="X160" s="1">
        <f t="shared" ca="1" si="69"/>
        <v>0</v>
      </c>
      <c r="Y160" s="1">
        <f t="shared" ca="1" si="69"/>
        <v>2</v>
      </c>
      <c r="Z160" s="1" t="str">
        <f t="shared" ca="1" si="69"/>
        <v>loss</v>
      </c>
      <c r="AA160" s="1">
        <f t="shared" ca="1" si="69"/>
        <v>7.72</v>
      </c>
      <c r="AB160" s="1">
        <f t="shared" ca="1" si="63"/>
        <v>56</v>
      </c>
      <c r="AC160" s="1">
        <f t="shared" ca="1" si="64"/>
        <v>56</v>
      </c>
      <c r="AD160" s="1">
        <f t="shared" si="68"/>
        <v>160</v>
      </c>
      <c r="AH160" s="53">
        <f t="shared" si="56"/>
        <v>148</v>
      </c>
      <c r="AI160" s="1">
        <f t="shared" ca="1" si="57"/>
        <v>13</v>
      </c>
    </row>
    <row r="161" spans="2:35" ht="15.75">
      <c r="B161" s="4">
        <f t="shared" si="62"/>
        <v>149</v>
      </c>
      <c r="C161" s="4">
        <f t="shared" ca="1" si="51"/>
        <v>0</v>
      </c>
      <c r="D161" s="47">
        <f t="shared" ca="1" si="52"/>
        <v>0</v>
      </c>
      <c r="E161" s="48">
        <f t="shared" ca="1" si="53"/>
        <v>0</v>
      </c>
      <c r="F161" s="49">
        <f t="shared" ca="1" si="54"/>
        <v>0</v>
      </c>
      <c r="G161" s="50">
        <f t="shared" ca="1" si="58"/>
        <v>0</v>
      </c>
      <c r="H161" s="47">
        <f t="shared" ca="1" si="55"/>
        <v>0</v>
      </c>
      <c r="I161" s="47">
        <f t="shared" ca="1" si="55"/>
        <v>0</v>
      </c>
      <c r="K161" s="51" t="str">
        <f t="shared" ca="1" si="59"/>
        <v/>
      </c>
      <c r="L161" s="51">
        <f t="shared" ca="1" si="65"/>
        <v>0</v>
      </c>
      <c r="M161" s="1" t="str">
        <f t="shared" ca="1" si="60"/>
        <v/>
      </c>
      <c r="N161" s="52"/>
      <c r="T161" s="1" t="str">
        <f t="shared" si="61"/>
        <v>8°TRANCE</v>
      </c>
      <c r="U161" s="1">
        <f t="shared" si="66"/>
        <v>8</v>
      </c>
      <c r="V161" s="1">
        <f t="shared" si="67"/>
        <v>8</v>
      </c>
      <c r="W161" s="1">
        <f t="shared" ca="1" si="69"/>
        <v>0</v>
      </c>
      <c r="X161" s="1">
        <f t="shared" ca="1" si="69"/>
        <v>0</v>
      </c>
      <c r="Y161" s="1">
        <f t="shared" ca="1" si="69"/>
        <v>0</v>
      </c>
      <c r="Z161" s="1">
        <f t="shared" ca="1" si="69"/>
        <v>0</v>
      </c>
      <c r="AA161" s="1">
        <f t="shared" ca="1" si="69"/>
        <v>7.72</v>
      </c>
      <c r="AB161" s="1">
        <f t="shared" ca="1" si="63"/>
        <v>56</v>
      </c>
      <c r="AC161" s="1" t="str">
        <f t="shared" ca="1" si="64"/>
        <v/>
      </c>
      <c r="AD161" s="1">
        <f t="shared" si="68"/>
        <v>161</v>
      </c>
      <c r="AH161" s="53">
        <f t="shared" si="56"/>
        <v>149</v>
      </c>
      <c r="AI161" s="1">
        <f t="shared" ca="1" si="57"/>
        <v>13</v>
      </c>
    </row>
    <row r="162" spans="2:35" ht="15.75">
      <c r="B162" s="4">
        <f t="shared" si="62"/>
        <v>150</v>
      </c>
      <c r="C162" s="4">
        <f t="shared" ca="1" si="51"/>
        <v>0</v>
      </c>
      <c r="D162" s="47">
        <f t="shared" ca="1" si="52"/>
        <v>0</v>
      </c>
      <c r="E162" s="48">
        <f t="shared" ca="1" si="53"/>
        <v>0</v>
      </c>
      <c r="F162" s="49">
        <f t="shared" ca="1" si="54"/>
        <v>0</v>
      </c>
      <c r="G162" s="50">
        <f t="shared" ca="1" si="58"/>
        <v>0</v>
      </c>
      <c r="H162" s="47">
        <f t="shared" ca="1" si="55"/>
        <v>0</v>
      </c>
      <c r="I162" s="47">
        <f t="shared" ca="1" si="55"/>
        <v>0</v>
      </c>
      <c r="K162" s="51" t="str">
        <f t="shared" ca="1" si="59"/>
        <v/>
      </c>
      <c r="L162" s="51">
        <f t="shared" ca="1" si="65"/>
        <v>0</v>
      </c>
      <c r="M162" s="1" t="str">
        <f t="shared" ca="1" si="60"/>
        <v/>
      </c>
      <c r="N162" s="52"/>
      <c r="T162" s="1" t="str">
        <f t="shared" si="61"/>
        <v>8°TRANCE</v>
      </c>
      <c r="U162" s="1">
        <f t="shared" si="66"/>
        <v>9</v>
      </c>
      <c r="V162" s="1">
        <f t="shared" si="67"/>
        <v>8</v>
      </c>
      <c r="W162" s="1">
        <f t="shared" ca="1" si="69"/>
        <v>0</v>
      </c>
      <c r="X162" s="1">
        <f t="shared" ca="1" si="69"/>
        <v>0</v>
      </c>
      <c r="Y162" s="1">
        <f t="shared" ca="1" si="69"/>
        <v>0</v>
      </c>
      <c r="Z162" s="1">
        <f t="shared" ca="1" si="69"/>
        <v>0</v>
      </c>
      <c r="AA162" s="1">
        <f t="shared" ca="1" si="69"/>
        <v>7.72</v>
      </c>
      <c r="AB162" s="1">
        <f t="shared" ca="1" si="63"/>
        <v>56</v>
      </c>
      <c r="AC162" s="1" t="str">
        <f t="shared" ca="1" si="64"/>
        <v/>
      </c>
      <c r="AD162" s="1">
        <f t="shared" si="68"/>
        <v>162</v>
      </c>
      <c r="AH162" s="53">
        <f t="shared" si="56"/>
        <v>150</v>
      </c>
      <c r="AI162" s="1">
        <f t="shared" ca="1" si="57"/>
        <v>13</v>
      </c>
    </row>
    <row r="163" spans="2:35" ht="15.75">
      <c r="B163" s="4">
        <f t="shared" si="62"/>
        <v>151</v>
      </c>
      <c r="C163" s="4">
        <f t="shared" ca="1" si="51"/>
        <v>0</v>
      </c>
      <c r="D163" s="47">
        <f t="shared" ca="1" si="52"/>
        <v>0</v>
      </c>
      <c r="E163" s="48">
        <f t="shared" ca="1" si="53"/>
        <v>0</v>
      </c>
      <c r="F163" s="49">
        <f t="shared" ca="1" si="54"/>
        <v>0</v>
      </c>
      <c r="G163" s="50">
        <f t="shared" ca="1" si="58"/>
        <v>0</v>
      </c>
      <c r="H163" s="47">
        <f t="shared" ca="1" si="55"/>
        <v>0</v>
      </c>
      <c r="I163" s="47">
        <f t="shared" ca="1" si="55"/>
        <v>0</v>
      </c>
      <c r="K163" s="51" t="str">
        <f t="shared" ca="1" si="59"/>
        <v/>
      </c>
      <c r="L163" s="51">
        <f t="shared" ca="1" si="65"/>
        <v>0</v>
      </c>
      <c r="M163" s="1" t="str">
        <f t="shared" ca="1" si="60"/>
        <v/>
      </c>
      <c r="N163" s="52"/>
      <c r="T163" s="1" t="str">
        <f t="shared" si="61"/>
        <v>8°TRANCE</v>
      </c>
      <c r="U163" s="1">
        <f t="shared" si="66"/>
        <v>10</v>
      </c>
      <c r="V163" s="1">
        <f t="shared" si="67"/>
        <v>8</v>
      </c>
      <c r="W163" s="1">
        <f t="shared" ca="1" si="69"/>
        <v>0</v>
      </c>
      <c r="X163" s="1">
        <f t="shared" ca="1" si="69"/>
        <v>0</v>
      </c>
      <c r="Y163" s="1">
        <f t="shared" ca="1" si="69"/>
        <v>0</v>
      </c>
      <c r="Z163" s="1">
        <f t="shared" ca="1" si="69"/>
        <v>0</v>
      </c>
      <c r="AA163" s="1">
        <f t="shared" ca="1" si="69"/>
        <v>7.72</v>
      </c>
      <c r="AB163" s="1">
        <f t="shared" ca="1" si="63"/>
        <v>56</v>
      </c>
      <c r="AC163" s="1" t="str">
        <f t="shared" ca="1" si="64"/>
        <v/>
      </c>
      <c r="AD163" s="1">
        <f t="shared" si="68"/>
        <v>163</v>
      </c>
      <c r="AH163" s="53">
        <f t="shared" si="56"/>
        <v>151</v>
      </c>
      <c r="AI163" s="1">
        <f t="shared" ca="1" si="57"/>
        <v>13</v>
      </c>
    </row>
    <row r="164" spans="2:35" ht="15.75">
      <c r="B164" s="4">
        <f t="shared" si="62"/>
        <v>152</v>
      </c>
      <c r="C164" s="4">
        <f t="shared" ca="1" si="51"/>
        <v>0</v>
      </c>
      <c r="D164" s="47">
        <f t="shared" ca="1" si="52"/>
        <v>0</v>
      </c>
      <c r="E164" s="48">
        <f t="shared" ca="1" si="53"/>
        <v>0</v>
      </c>
      <c r="F164" s="49">
        <f t="shared" ca="1" si="54"/>
        <v>0</v>
      </c>
      <c r="G164" s="50">
        <f t="shared" ca="1" si="58"/>
        <v>0</v>
      </c>
      <c r="H164" s="47">
        <f t="shared" ca="1" si="55"/>
        <v>0</v>
      </c>
      <c r="I164" s="47">
        <f t="shared" ca="1" si="55"/>
        <v>0</v>
      </c>
      <c r="K164" s="51" t="str">
        <f t="shared" ca="1" si="59"/>
        <v/>
      </c>
      <c r="L164" s="51">
        <f t="shared" ca="1" si="65"/>
        <v>0</v>
      </c>
      <c r="M164" s="1" t="str">
        <f t="shared" ca="1" si="60"/>
        <v/>
      </c>
      <c r="N164" s="52"/>
      <c r="T164" s="1" t="str">
        <f t="shared" si="61"/>
        <v>8°TRANCE</v>
      </c>
      <c r="U164" s="1">
        <f t="shared" si="66"/>
        <v>11</v>
      </c>
      <c r="V164" s="1">
        <f t="shared" si="67"/>
        <v>8</v>
      </c>
      <c r="W164" s="1">
        <f t="shared" ca="1" si="69"/>
        <v>0</v>
      </c>
      <c r="X164" s="1">
        <f t="shared" ca="1" si="69"/>
        <v>0</v>
      </c>
      <c r="Y164" s="1">
        <f t="shared" ca="1" si="69"/>
        <v>0</v>
      </c>
      <c r="Z164" s="1">
        <f t="shared" ca="1" si="69"/>
        <v>0</v>
      </c>
      <c r="AA164" s="1">
        <f t="shared" ca="1" si="69"/>
        <v>7.72</v>
      </c>
      <c r="AB164" s="1">
        <f t="shared" ca="1" si="63"/>
        <v>56</v>
      </c>
      <c r="AC164" s="1" t="str">
        <f t="shared" ca="1" si="64"/>
        <v/>
      </c>
      <c r="AD164" s="1">
        <f t="shared" si="68"/>
        <v>164</v>
      </c>
      <c r="AH164" s="53">
        <f t="shared" si="56"/>
        <v>152</v>
      </c>
      <c r="AI164" s="1">
        <f t="shared" ca="1" si="57"/>
        <v>13</v>
      </c>
    </row>
    <row r="165" spans="2:35" ht="15.75">
      <c r="B165" s="4">
        <f t="shared" si="62"/>
        <v>153</v>
      </c>
      <c r="C165" s="4">
        <f t="shared" ca="1" si="51"/>
        <v>0</v>
      </c>
      <c r="D165" s="47">
        <f t="shared" ca="1" si="52"/>
        <v>0</v>
      </c>
      <c r="E165" s="48">
        <f t="shared" ca="1" si="53"/>
        <v>0</v>
      </c>
      <c r="F165" s="49">
        <f t="shared" ca="1" si="54"/>
        <v>0</v>
      </c>
      <c r="G165" s="50">
        <f t="shared" ca="1" si="58"/>
        <v>0</v>
      </c>
      <c r="H165" s="47">
        <f t="shared" ca="1" si="55"/>
        <v>0</v>
      </c>
      <c r="I165" s="47">
        <f t="shared" ca="1" si="55"/>
        <v>0</v>
      </c>
      <c r="K165" s="51" t="str">
        <f t="shared" ca="1" si="59"/>
        <v/>
      </c>
      <c r="L165" s="51">
        <f t="shared" ca="1" si="65"/>
        <v>0</v>
      </c>
      <c r="M165" s="1" t="str">
        <f t="shared" ca="1" si="60"/>
        <v/>
      </c>
      <c r="N165" s="52"/>
      <c r="T165" s="1" t="str">
        <f t="shared" si="61"/>
        <v>8°TRANCE</v>
      </c>
      <c r="U165" s="1">
        <f t="shared" si="66"/>
        <v>12</v>
      </c>
      <c r="V165" s="1">
        <f t="shared" si="67"/>
        <v>8</v>
      </c>
      <c r="W165" s="1">
        <f t="shared" ca="1" si="69"/>
        <v>0</v>
      </c>
      <c r="X165" s="1">
        <f t="shared" ca="1" si="69"/>
        <v>0</v>
      </c>
      <c r="Y165" s="1">
        <f t="shared" ca="1" si="69"/>
        <v>0</v>
      </c>
      <c r="Z165" s="1">
        <f t="shared" ca="1" si="69"/>
        <v>0</v>
      </c>
      <c r="AA165" s="1">
        <f t="shared" ca="1" si="69"/>
        <v>7.72</v>
      </c>
      <c r="AB165" s="1">
        <f t="shared" ca="1" si="63"/>
        <v>56</v>
      </c>
      <c r="AC165" s="1" t="str">
        <f t="shared" ca="1" si="64"/>
        <v/>
      </c>
      <c r="AD165" s="1">
        <f t="shared" si="68"/>
        <v>165</v>
      </c>
      <c r="AH165" s="53">
        <f t="shared" si="56"/>
        <v>153</v>
      </c>
      <c r="AI165" s="1">
        <f t="shared" ca="1" si="57"/>
        <v>13</v>
      </c>
    </row>
    <row r="166" spans="2:35" ht="15.75">
      <c r="B166" s="4">
        <f t="shared" si="62"/>
        <v>154</v>
      </c>
      <c r="C166" s="4">
        <f t="shared" ca="1" si="51"/>
        <v>0</v>
      </c>
      <c r="D166" s="47">
        <f t="shared" ca="1" si="52"/>
        <v>0</v>
      </c>
      <c r="E166" s="48">
        <f t="shared" ca="1" si="53"/>
        <v>0</v>
      </c>
      <c r="F166" s="49">
        <f t="shared" ca="1" si="54"/>
        <v>0</v>
      </c>
      <c r="G166" s="50">
        <f t="shared" ca="1" si="58"/>
        <v>0</v>
      </c>
      <c r="H166" s="47">
        <f t="shared" ca="1" si="55"/>
        <v>0</v>
      </c>
      <c r="I166" s="47">
        <f t="shared" ca="1" si="55"/>
        <v>0</v>
      </c>
      <c r="K166" s="51" t="str">
        <f t="shared" ca="1" si="59"/>
        <v/>
      </c>
      <c r="L166" s="51">
        <f t="shared" ca="1" si="65"/>
        <v>0</v>
      </c>
      <c r="M166" s="1" t="str">
        <f t="shared" ca="1" si="60"/>
        <v/>
      </c>
      <c r="N166" s="52"/>
      <c r="T166" s="1" t="str">
        <f t="shared" si="61"/>
        <v>8°TRANCE</v>
      </c>
      <c r="U166" s="1">
        <f t="shared" si="66"/>
        <v>13</v>
      </c>
      <c r="V166" s="1">
        <f t="shared" si="67"/>
        <v>8</v>
      </c>
      <c r="W166" s="1">
        <f t="shared" ca="1" si="69"/>
        <v>0</v>
      </c>
      <c r="X166" s="1">
        <f t="shared" ca="1" si="69"/>
        <v>0</v>
      </c>
      <c r="Y166" s="1">
        <f t="shared" ca="1" si="69"/>
        <v>0</v>
      </c>
      <c r="Z166" s="1">
        <f t="shared" ca="1" si="69"/>
        <v>0</v>
      </c>
      <c r="AA166" s="1">
        <f t="shared" ca="1" si="69"/>
        <v>7.72</v>
      </c>
      <c r="AB166" s="1">
        <f t="shared" ca="1" si="63"/>
        <v>56</v>
      </c>
      <c r="AC166" s="1" t="str">
        <f t="shared" ca="1" si="64"/>
        <v/>
      </c>
      <c r="AD166" s="1">
        <f t="shared" si="68"/>
        <v>166</v>
      </c>
      <c r="AH166" s="53">
        <f t="shared" si="56"/>
        <v>154</v>
      </c>
      <c r="AI166" s="1">
        <f t="shared" ca="1" si="57"/>
        <v>13</v>
      </c>
    </row>
    <row r="167" spans="2:35" ht="15.75">
      <c r="B167" s="4">
        <f t="shared" si="62"/>
        <v>155</v>
      </c>
      <c r="C167" s="4">
        <f t="shared" ca="1" si="51"/>
        <v>0</v>
      </c>
      <c r="D167" s="47">
        <f t="shared" ca="1" si="52"/>
        <v>0</v>
      </c>
      <c r="E167" s="48">
        <f t="shared" ca="1" si="53"/>
        <v>0</v>
      </c>
      <c r="F167" s="49">
        <f t="shared" ca="1" si="54"/>
        <v>0</v>
      </c>
      <c r="G167" s="50">
        <f t="shared" ca="1" si="58"/>
        <v>0</v>
      </c>
      <c r="H167" s="47">
        <f t="shared" ca="1" si="55"/>
        <v>0</v>
      </c>
      <c r="I167" s="47">
        <f t="shared" ca="1" si="55"/>
        <v>0</v>
      </c>
      <c r="K167" s="51" t="str">
        <f t="shared" ca="1" si="59"/>
        <v/>
      </c>
      <c r="L167" s="51">
        <f t="shared" ca="1" si="65"/>
        <v>0</v>
      </c>
      <c r="M167" s="1" t="str">
        <f t="shared" ca="1" si="60"/>
        <v/>
      </c>
      <c r="N167" s="52"/>
      <c r="T167" s="1" t="str">
        <f t="shared" si="61"/>
        <v>8°TRANCE</v>
      </c>
      <c r="U167" s="1">
        <f t="shared" si="66"/>
        <v>14</v>
      </c>
      <c r="V167" s="1">
        <f t="shared" si="67"/>
        <v>8</v>
      </c>
      <c r="W167" s="1">
        <f t="shared" ca="1" si="69"/>
        <v>0</v>
      </c>
      <c r="X167" s="1">
        <f t="shared" ca="1" si="69"/>
        <v>0</v>
      </c>
      <c r="Y167" s="1">
        <f t="shared" ca="1" si="69"/>
        <v>0</v>
      </c>
      <c r="Z167" s="1">
        <f t="shared" ca="1" si="69"/>
        <v>0</v>
      </c>
      <c r="AA167" s="1">
        <f t="shared" ca="1" si="69"/>
        <v>7.72</v>
      </c>
      <c r="AB167" s="1">
        <f t="shared" ca="1" si="63"/>
        <v>56</v>
      </c>
      <c r="AC167" s="1" t="str">
        <f t="shared" ca="1" si="64"/>
        <v/>
      </c>
      <c r="AD167" s="1">
        <f t="shared" si="68"/>
        <v>167</v>
      </c>
      <c r="AH167" s="53">
        <f t="shared" si="56"/>
        <v>155</v>
      </c>
      <c r="AI167" s="1">
        <f t="shared" ca="1" si="57"/>
        <v>13</v>
      </c>
    </row>
    <row r="168" spans="2:35" ht="15.75">
      <c r="B168" s="4">
        <f t="shared" si="62"/>
        <v>156</v>
      </c>
      <c r="C168" s="4">
        <f t="shared" ca="1" si="51"/>
        <v>0</v>
      </c>
      <c r="D168" s="47">
        <f t="shared" ca="1" si="52"/>
        <v>0</v>
      </c>
      <c r="E168" s="48">
        <f t="shared" ca="1" si="53"/>
        <v>0</v>
      </c>
      <c r="F168" s="49">
        <f t="shared" ca="1" si="54"/>
        <v>0</v>
      </c>
      <c r="G168" s="50">
        <f t="shared" ca="1" si="58"/>
        <v>0</v>
      </c>
      <c r="H168" s="47">
        <f t="shared" ca="1" si="55"/>
        <v>0</v>
      </c>
      <c r="I168" s="47">
        <f t="shared" ca="1" si="55"/>
        <v>0</v>
      </c>
      <c r="K168" s="51" t="str">
        <f t="shared" ca="1" si="59"/>
        <v/>
      </c>
      <c r="L168" s="51">
        <f t="shared" ca="1" si="65"/>
        <v>0</v>
      </c>
      <c r="M168" s="1" t="str">
        <f t="shared" ca="1" si="60"/>
        <v/>
      </c>
      <c r="N168" s="52"/>
      <c r="T168" s="1" t="str">
        <f t="shared" si="61"/>
        <v>8°TRANCE</v>
      </c>
      <c r="U168" s="1">
        <f t="shared" si="66"/>
        <v>15</v>
      </c>
      <c r="V168" s="1">
        <f t="shared" si="67"/>
        <v>8</v>
      </c>
      <c r="W168" s="1">
        <f t="shared" ca="1" si="69"/>
        <v>0</v>
      </c>
      <c r="X168" s="1">
        <f t="shared" ca="1" si="69"/>
        <v>0</v>
      </c>
      <c r="Y168" s="1">
        <f t="shared" ca="1" si="69"/>
        <v>0</v>
      </c>
      <c r="Z168" s="1">
        <f t="shared" ca="1" si="69"/>
        <v>0</v>
      </c>
      <c r="AA168" s="1">
        <f t="shared" ca="1" si="69"/>
        <v>7.72</v>
      </c>
      <c r="AB168" s="1">
        <f t="shared" ca="1" si="63"/>
        <v>56</v>
      </c>
      <c r="AC168" s="1" t="str">
        <f t="shared" ca="1" si="64"/>
        <v/>
      </c>
      <c r="AD168" s="1">
        <f t="shared" si="68"/>
        <v>168</v>
      </c>
      <c r="AH168" s="53">
        <f t="shared" si="56"/>
        <v>156</v>
      </c>
      <c r="AI168" s="1">
        <f t="shared" ca="1" si="57"/>
        <v>13</v>
      </c>
    </row>
    <row r="169" spans="2:35" ht="15.75">
      <c r="B169" s="4">
        <f t="shared" si="62"/>
        <v>157</v>
      </c>
      <c r="C169" s="4">
        <f t="shared" ca="1" si="51"/>
        <v>0</v>
      </c>
      <c r="D169" s="47">
        <f t="shared" ca="1" si="52"/>
        <v>0</v>
      </c>
      <c r="E169" s="48">
        <f t="shared" ca="1" si="53"/>
        <v>0</v>
      </c>
      <c r="F169" s="49">
        <f t="shared" ca="1" si="54"/>
        <v>0</v>
      </c>
      <c r="G169" s="50">
        <f t="shared" ca="1" si="58"/>
        <v>0</v>
      </c>
      <c r="H169" s="47">
        <f t="shared" ca="1" si="55"/>
        <v>0</v>
      </c>
      <c r="I169" s="47">
        <f t="shared" ca="1" si="55"/>
        <v>0</v>
      </c>
      <c r="K169" s="51" t="str">
        <f t="shared" ca="1" si="59"/>
        <v/>
      </c>
      <c r="L169" s="51">
        <f t="shared" ca="1" si="65"/>
        <v>0</v>
      </c>
      <c r="M169" s="1" t="str">
        <f t="shared" ca="1" si="60"/>
        <v/>
      </c>
      <c r="N169" s="52"/>
      <c r="T169" s="1" t="str">
        <f t="shared" si="61"/>
        <v>8°TRANCE</v>
      </c>
      <c r="U169" s="1">
        <f t="shared" si="66"/>
        <v>16</v>
      </c>
      <c r="V169" s="1">
        <f t="shared" si="67"/>
        <v>8</v>
      </c>
      <c r="W169" s="1">
        <f t="shared" ca="1" si="69"/>
        <v>0</v>
      </c>
      <c r="X169" s="1">
        <f t="shared" ca="1" si="69"/>
        <v>0</v>
      </c>
      <c r="Y169" s="1">
        <f t="shared" ca="1" si="69"/>
        <v>0</v>
      </c>
      <c r="Z169" s="1">
        <f t="shared" ca="1" si="69"/>
        <v>0</v>
      </c>
      <c r="AA169" s="1">
        <f t="shared" ca="1" si="69"/>
        <v>7.72</v>
      </c>
      <c r="AB169" s="1">
        <f t="shared" ca="1" si="63"/>
        <v>56</v>
      </c>
      <c r="AC169" s="1" t="str">
        <f t="shared" ca="1" si="64"/>
        <v/>
      </c>
      <c r="AD169" s="1">
        <f t="shared" si="68"/>
        <v>169</v>
      </c>
      <c r="AH169" s="53">
        <f t="shared" si="56"/>
        <v>157</v>
      </c>
      <c r="AI169" s="1">
        <f t="shared" ca="1" si="57"/>
        <v>13</v>
      </c>
    </row>
    <row r="170" spans="2:35" ht="15.75">
      <c r="B170" s="4">
        <f t="shared" si="62"/>
        <v>158</v>
      </c>
      <c r="C170" s="4">
        <f t="shared" ca="1" si="51"/>
        <v>0</v>
      </c>
      <c r="D170" s="47">
        <f t="shared" ca="1" si="52"/>
        <v>0</v>
      </c>
      <c r="E170" s="48">
        <f t="shared" ca="1" si="53"/>
        <v>0</v>
      </c>
      <c r="F170" s="49">
        <f t="shared" ca="1" si="54"/>
        <v>0</v>
      </c>
      <c r="G170" s="50">
        <f t="shared" ca="1" si="58"/>
        <v>0</v>
      </c>
      <c r="H170" s="47">
        <f t="shared" ca="1" si="55"/>
        <v>0</v>
      </c>
      <c r="I170" s="47">
        <f t="shared" ca="1" si="55"/>
        <v>0</v>
      </c>
      <c r="K170" s="51" t="str">
        <f t="shared" ca="1" si="59"/>
        <v/>
      </c>
      <c r="L170" s="51">
        <f t="shared" ca="1" si="65"/>
        <v>0</v>
      </c>
      <c r="M170" s="1" t="str">
        <f t="shared" ca="1" si="60"/>
        <v/>
      </c>
      <c r="N170" s="52"/>
      <c r="T170" s="1" t="str">
        <f t="shared" si="61"/>
        <v>8°TRANCE</v>
      </c>
      <c r="U170" s="1">
        <f t="shared" si="66"/>
        <v>17</v>
      </c>
      <c r="V170" s="1">
        <f t="shared" si="67"/>
        <v>8</v>
      </c>
      <c r="W170" s="1">
        <f t="shared" ca="1" si="69"/>
        <v>0</v>
      </c>
      <c r="X170" s="1">
        <f t="shared" ca="1" si="69"/>
        <v>0</v>
      </c>
      <c r="Y170" s="1">
        <f t="shared" ca="1" si="69"/>
        <v>0</v>
      </c>
      <c r="Z170" s="1">
        <f t="shared" ca="1" si="69"/>
        <v>0</v>
      </c>
      <c r="AA170" s="1">
        <f t="shared" ca="1" si="69"/>
        <v>7.72</v>
      </c>
      <c r="AB170" s="1">
        <f t="shared" ca="1" si="63"/>
        <v>56</v>
      </c>
      <c r="AC170" s="1" t="str">
        <f t="shared" ca="1" si="64"/>
        <v/>
      </c>
      <c r="AD170" s="1">
        <f t="shared" si="68"/>
        <v>170</v>
      </c>
      <c r="AH170" s="53">
        <f t="shared" si="56"/>
        <v>158</v>
      </c>
      <c r="AI170" s="1">
        <f t="shared" ca="1" si="57"/>
        <v>13</v>
      </c>
    </row>
    <row r="171" spans="2:35" ht="15.75">
      <c r="B171" s="4">
        <f t="shared" si="62"/>
        <v>159</v>
      </c>
      <c r="C171" s="4">
        <f t="shared" ca="1" si="51"/>
        <v>0</v>
      </c>
      <c r="D171" s="47">
        <f t="shared" ca="1" si="52"/>
        <v>0</v>
      </c>
      <c r="E171" s="48">
        <f t="shared" ca="1" si="53"/>
        <v>0</v>
      </c>
      <c r="F171" s="49">
        <f t="shared" ca="1" si="54"/>
        <v>0</v>
      </c>
      <c r="G171" s="50">
        <f t="shared" ca="1" si="58"/>
        <v>0</v>
      </c>
      <c r="H171" s="47">
        <f t="shared" ca="1" si="55"/>
        <v>0</v>
      </c>
      <c r="I171" s="47">
        <f t="shared" ca="1" si="55"/>
        <v>0</v>
      </c>
      <c r="K171" s="51" t="str">
        <f t="shared" ca="1" si="59"/>
        <v/>
      </c>
      <c r="L171" s="51">
        <f t="shared" ca="1" si="65"/>
        <v>0</v>
      </c>
      <c r="M171" s="1" t="str">
        <f t="shared" ca="1" si="60"/>
        <v/>
      </c>
      <c r="N171" s="52"/>
      <c r="T171" s="1" t="str">
        <f t="shared" si="61"/>
        <v>8°TRANCE</v>
      </c>
      <c r="U171" s="1">
        <f t="shared" si="66"/>
        <v>18</v>
      </c>
      <c r="V171" s="1">
        <f t="shared" si="67"/>
        <v>8</v>
      </c>
      <c r="W171" s="1">
        <f t="shared" ca="1" si="69"/>
        <v>0</v>
      </c>
      <c r="X171" s="1">
        <f t="shared" ca="1" si="69"/>
        <v>0</v>
      </c>
      <c r="Y171" s="1">
        <f t="shared" ca="1" si="69"/>
        <v>0</v>
      </c>
      <c r="Z171" s="1">
        <f t="shared" ca="1" si="69"/>
        <v>0</v>
      </c>
      <c r="AA171" s="1">
        <f t="shared" ca="1" si="69"/>
        <v>7.72</v>
      </c>
      <c r="AB171" s="1">
        <f t="shared" ca="1" si="63"/>
        <v>56</v>
      </c>
      <c r="AC171" s="1" t="str">
        <f t="shared" ca="1" si="64"/>
        <v/>
      </c>
      <c r="AD171" s="1">
        <f t="shared" si="68"/>
        <v>171</v>
      </c>
      <c r="AH171" s="53">
        <f t="shared" si="56"/>
        <v>159</v>
      </c>
      <c r="AI171" s="1">
        <f t="shared" ca="1" si="57"/>
        <v>13</v>
      </c>
    </row>
    <row r="172" spans="2:35" ht="15.75">
      <c r="B172" s="4">
        <f t="shared" si="62"/>
        <v>160</v>
      </c>
      <c r="C172" s="4">
        <f t="shared" ca="1" si="51"/>
        <v>0</v>
      </c>
      <c r="D172" s="47">
        <f t="shared" ca="1" si="52"/>
        <v>0</v>
      </c>
      <c r="E172" s="48">
        <f t="shared" ca="1" si="53"/>
        <v>0</v>
      </c>
      <c r="F172" s="49">
        <f t="shared" ca="1" si="54"/>
        <v>0</v>
      </c>
      <c r="G172" s="50">
        <f t="shared" ca="1" si="58"/>
        <v>0</v>
      </c>
      <c r="H172" s="47">
        <f t="shared" ca="1" si="55"/>
        <v>0</v>
      </c>
      <c r="I172" s="47">
        <f t="shared" ca="1" si="55"/>
        <v>0</v>
      </c>
      <c r="K172" s="51" t="str">
        <f t="shared" ca="1" si="59"/>
        <v/>
      </c>
      <c r="L172" s="51">
        <f t="shared" ca="1" si="65"/>
        <v>0</v>
      </c>
      <c r="M172" s="1" t="str">
        <f t="shared" ca="1" si="60"/>
        <v/>
      </c>
      <c r="N172" s="52"/>
      <c r="T172" s="1" t="str">
        <f t="shared" si="61"/>
        <v>8°TRANCE</v>
      </c>
      <c r="U172" s="1">
        <f t="shared" si="66"/>
        <v>19</v>
      </c>
      <c r="V172" s="1">
        <f t="shared" si="67"/>
        <v>8</v>
      </c>
      <c r="W172" s="1">
        <f t="shared" ca="1" si="69"/>
        <v>0</v>
      </c>
      <c r="X172" s="1">
        <f t="shared" ca="1" si="69"/>
        <v>0</v>
      </c>
      <c r="Y172" s="1">
        <f t="shared" ca="1" si="69"/>
        <v>0</v>
      </c>
      <c r="Z172" s="1">
        <f t="shared" ca="1" si="69"/>
        <v>0</v>
      </c>
      <c r="AA172" s="1">
        <f t="shared" ca="1" si="69"/>
        <v>7.72</v>
      </c>
      <c r="AB172" s="1">
        <f t="shared" ca="1" si="63"/>
        <v>56</v>
      </c>
      <c r="AC172" s="1" t="str">
        <f t="shared" ca="1" si="64"/>
        <v/>
      </c>
      <c r="AD172" s="1">
        <f t="shared" si="68"/>
        <v>172</v>
      </c>
      <c r="AH172" s="53">
        <f t="shared" si="56"/>
        <v>160</v>
      </c>
      <c r="AI172" s="1">
        <f t="shared" ca="1" si="57"/>
        <v>13</v>
      </c>
    </row>
    <row r="173" spans="2:35" ht="15.75">
      <c r="B173" s="4">
        <f t="shared" si="62"/>
        <v>161</v>
      </c>
      <c r="C173" s="4">
        <f t="shared" ref="C173:C204" ca="1" si="70">INDIRECT(ADDRESS($AI173,V$11))</f>
        <v>0</v>
      </c>
      <c r="D173" s="47">
        <f t="shared" ref="D173:D204" ca="1" si="71">INDIRECT(ADDRESS($AI173,W$11))</f>
        <v>0</v>
      </c>
      <c r="E173" s="48">
        <f t="shared" ref="E173:E204" ca="1" si="72">INDIRECT(ADDRESS($AI173,X$11))</f>
        <v>0</v>
      </c>
      <c r="F173" s="49">
        <f t="shared" ref="F173:F204" ca="1" si="73">INDIRECT(ADDRESS($AI173,Y$11))</f>
        <v>0</v>
      </c>
      <c r="G173" s="50">
        <f t="shared" ca="1" si="58"/>
        <v>0</v>
      </c>
      <c r="H173" s="47">
        <f t="shared" ca="1" si="55"/>
        <v>0</v>
      </c>
      <c r="I173" s="47">
        <f t="shared" ca="1" si="55"/>
        <v>0</v>
      </c>
      <c r="K173" s="51" t="str">
        <f t="shared" ca="1" si="59"/>
        <v/>
      </c>
      <c r="L173" s="51">
        <f t="shared" ca="1" si="65"/>
        <v>0</v>
      </c>
      <c r="M173" s="1" t="str">
        <f t="shared" ca="1" si="60"/>
        <v/>
      </c>
      <c r="N173" s="52"/>
      <c r="T173" s="1" t="str">
        <f t="shared" si="61"/>
        <v>8°TRANCE</v>
      </c>
      <c r="U173" s="1">
        <f t="shared" si="66"/>
        <v>20</v>
      </c>
      <c r="V173" s="1">
        <f t="shared" si="67"/>
        <v>8</v>
      </c>
      <c r="W173" s="1">
        <f t="shared" ca="1" si="69"/>
        <v>0</v>
      </c>
      <c r="X173" s="1">
        <f t="shared" ca="1" si="69"/>
        <v>0</v>
      </c>
      <c r="Y173" s="1">
        <f t="shared" ca="1" si="69"/>
        <v>0</v>
      </c>
      <c r="Z173" s="1">
        <f t="shared" ca="1" si="69"/>
        <v>0</v>
      </c>
      <c r="AA173" s="1">
        <f t="shared" ca="1" si="69"/>
        <v>7.72</v>
      </c>
      <c r="AB173" s="1">
        <f t="shared" ca="1" si="63"/>
        <v>56</v>
      </c>
      <c r="AC173" s="1" t="str">
        <f t="shared" ca="1" si="64"/>
        <v/>
      </c>
      <c r="AD173" s="1">
        <f t="shared" si="68"/>
        <v>173</v>
      </c>
      <c r="AH173" s="53">
        <f t="shared" si="56"/>
        <v>161</v>
      </c>
      <c r="AI173" s="1">
        <f t="shared" ca="1" si="57"/>
        <v>13</v>
      </c>
    </row>
    <row r="174" spans="2:35" ht="15.75">
      <c r="B174" s="4">
        <f t="shared" si="62"/>
        <v>162</v>
      </c>
      <c r="C174" s="4">
        <f t="shared" ca="1" si="70"/>
        <v>0</v>
      </c>
      <c r="D174" s="47">
        <f t="shared" ca="1" si="71"/>
        <v>0</v>
      </c>
      <c r="E174" s="48">
        <f t="shared" ca="1" si="72"/>
        <v>0</v>
      </c>
      <c r="F174" s="49">
        <f t="shared" ca="1" si="73"/>
        <v>0</v>
      </c>
      <c r="G174" s="50">
        <f t="shared" ca="1" si="58"/>
        <v>0</v>
      </c>
      <c r="H174" s="47">
        <f t="shared" ca="1" si="55"/>
        <v>0</v>
      </c>
      <c r="I174" s="47">
        <f t="shared" ca="1" si="55"/>
        <v>0</v>
      </c>
      <c r="K174" s="51" t="str">
        <f t="shared" ca="1" si="59"/>
        <v/>
      </c>
      <c r="L174" s="51">
        <f t="shared" ca="1" si="65"/>
        <v>0</v>
      </c>
      <c r="M174" s="1" t="str">
        <f t="shared" ca="1" si="60"/>
        <v/>
      </c>
      <c r="N174" s="52"/>
      <c r="T174" s="1" t="str">
        <f t="shared" si="61"/>
        <v>9°TRANCE</v>
      </c>
      <c r="U174" s="1">
        <f t="shared" si="66"/>
        <v>1</v>
      </c>
      <c r="V174" s="1">
        <f t="shared" si="67"/>
        <v>9</v>
      </c>
      <c r="W174" s="1">
        <f t="shared" ref="W174:AA193" ca="1" si="74">INDIRECT(ADDRESS($W$5+$U174-1,W$4,,,$T174))</f>
        <v>0</v>
      </c>
      <c r="X174" s="1">
        <f t="shared" ca="1" si="74"/>
        <v>0</v>
      </c>
      <c r="Y174" s="1">
        <f t="shared" ca="1" si="74"/>
        <v>2</v>
      </c>
      <c r="Z174" s="1" t="str">
        <f t="shared" ca="1" si="74"/>
        <v>win</v>
      </c>
      <c r="AA174" s="1">
        <f t="shared" ca="1" si="74"/>
        <v>8.69</v>
      </c>
      <c r="AB174" s="1">
        <f t="shared" ca="1" si="63"/>
        <v>57</v>
      </c>
      <c r="AC174" s="1">
        <f t="shared" ca="1" si="64"/>
        <v>57</v>
      </c>
      <c r="AD174" s="1">
        <f t="shared" si="68"/>
        <v>174</v>
      </c>
      <c r="AH174" s="53">
        <f t="shared" si="56"/>
        <v>162</v>
      </c>
      <c r="AI174" s="1">
        <f t="shared" ca="1" si="57"/>
        <v>13</v>
      </c>
    </row>
    <row r="175" spans="2:35" ht="15.75">
      <c r="B175" s="4">
        <f t="shared" si="62"/>
        <v>163</v>
      </c>
      <c r="C175" s="4">
        <f t="shared" ca="1" si="70"/>
        <v>0</v>
      </c>
      <c r="D175" s="47">
        <f t="shared" ca="1" si="71"/>
        <v>0</v>
      </c>
      <c r="E175" s="48">
        <f t="shared" ca="1" si="72"/>
        <v>0</v>
      </c>
      <c r="F175" s="49">
        <f t="shared" ca="1" si="73"/>
        <v>0</v>
      </c>
      <c r="G175" s="50">
        <f t="shared" ca="1" si="58"/>
        <v>0</v>
      </c>
      <c r="H175" s="47">
        <f t="shared" ca="1" si="55"/>
        <v>0</v>
      </c>
      <c r="I175" s="47">
        <f t="shared" ca="1" si="55"/>
        <v>0</v>
      </c>
      <c r="K175" s="51" t="str">
        <f t="shared" ca="1" si="59"/>
        <v/>
      </c>
      <c r="L175" s="51">
        <f t="shared" ca="1" si="65"/>
        <v>0</v>
      </c>
      <c r="M175" s="1" t="str">
        <f t="shared" ca="1" si="60"/>
        <v/>
      </c>
      <c r="N175" s="52"/>
      <c r="T175" s="1" t="str">
        <f t="shared" si="61"/>
        <v>9°TRANCE</v>
      </c>
      <c r="U175" s="1">
        <f t="shared" si="66"/>
        <v>2</v>
      </c>
      <c r="V175" s="1">
        <f t="shared" si="67"/>
        <v>9</v>
      </c>
      <c r="W175" s="1">
        <f t="shared" ca="1" si="74"/>
        <v>0</v>
      </c>
      <c r="X175" s="1">
        <f t="shared" ca="1" si="74"/>
        <v>0</v>
      </c>
      <c r="Y175" s="1">
        <f t="shared" ca="1" si="74"/>
        <v>2</v>
      </c>
      <c r="Z175" s="1" t="str">
        <f t="shared" ca="1" si="74"/>
        <v>win</v>
      </c>
      <c r="AA175" s="1">
        <f t="shared" ca="1" si="74"/>
        <v>8.69</v>
      </c>
      <c r="AB175" s="1">
        <f t="shared" ca="1" si="63"/>
        <v>58</v>
      </c>
      <c r="AC175" s="1">
        <f t="shared" ca="1" si="64"/>
        <v>58</v>
      </c>
      <c r="AD175" s="1">
        <f t="shared" si="68"/>
        <v>175</v>
      </c>
      <c r="AH175" s="53">
        <f t="shared" si="56"/>
        <v>163</v>
      </c>
      <c r="AI175" s="1">
        <f t="shared" ca="1" si="57"/>
        <v>13</v>
      </c>
    </row>
    <row r="176" spans="2:35" ht="15.75">
      <c r="B176" s="4">
        <f t="shared" si="62"/>
        <v>164</v>
      </c>
      <c r="C176" s="4">
        <f t="shared" ca="1" si="70"/>
        <v>0</v>
      </c>
      <c r="D176" s="47">
        <f t="shared" ca="1" si="71"/>
        <v>0</v>
      </c>
      <c r="E176" s="48">
        <f t="shared" ca="1" si="72"/>
        <v>0</v>
      </c>
      <c r="F176" s="49">
        <f t="shared" ca="1" si="73"/>
        <v>0</v>
      </c>
      <c r="G176" s="50">
        <f t="shared" ca="1" si="58"/>
        <v>0</v>
      </c>
      <c r="H176" s="47">
        <f t="shared" ca="1" si="55"/>
        <v>0</v>
      </c>
      <c r="I176" s="47">
        <f t="shared" ca="1" si="55"/>
        <v>0</v>
      </c>
      <c r="K176" s="51" t="str">
        <f t="shared" ca="1" si="59"/>
        <v/>
      </c>
      <c r="L176" s="51">
        <f t="shared" ca="1" si="65"/>
        <v>0</v>
      </c>
      <c r="M176" s="1" t="str">
        <f t="shared" ca="1" si="60"/>
        <v/>
      </c>
      <c r="N176" s="52"/>
      <c r="T176" s="1" t="str">
        <f t="shared" si="61"/>
        <v>9°TRANCE</v>
      </c>
      <c r="U176" s="1">
        <f t="shared" si="66"/>
        <v>3</v>
      </c>
      <c r="V176" s="1">
        <f t="shared" si="67"/>
        <v>9</v>
      </c>
      <c r="W176" s="1">
        <f t="shared" ca="1" si="74"/>
        <v>0</v>
      </c>
      <c r="X176" s="1">
        <f t="shared" ca="1" si="74"/>
        <v>0</v>
      </c>
      <c r="Y176" s="1">
        <f t="shared" ca="1" si="74"/>
        <v>2</v>
      </c>
      <c r="Z176" s="1" t="str">
        <f t="shared" ca="1" si="74"/>
        <v>win</v>
      </c>
      <c r="AA176" s="1">
        <f t="shared" ca="1" si="74"/>
        <v>8.69</v>
      </c>
      <c r="AB176" s="1">
        <f t="shared" ca="1" si="63"/>
        <v>59</v>
      </c>
      <c r="AC176" s="1">
        <f t="shared" ca="1" si="64"/>
        <v>59</v>
      </c>
      <c r="AD176" s="1">
        <f t="shared" si="68"/>
        <v>176</v>
      </c>
      <c r="AH176" s="53">
        <f t="shared" si="56"/>
        <v>164</v>
      </c>
      <c r="AI176" s="1">
        <f t="shared" ca="1" si="57"/>
        <v>13</v>
      </c>
    </row>
    <row r="177" spans="2:35" ht="15.75">
      <c r="B177" s="4">
        <f t="shared" si="62"/>
        <v>165</v>
      </c>
      <c r="C177" s="4">
        <f t="shared" ca="1" si="70"/>
        <v>0</v>
      </c>
      <c r="D177" s="47">
        <f t="shared" ca="1" si="71"/>
        <v>0</v>
      </c>
      <c r="E177" s="48">
        <f t="shared" ca="1" si="72"/>
        <v>0</v>
      </c>
      <c r="F177" s="49">
        <f t="shared" ca="1" si="73"/>
        <v>0</v>
      </c>
      <c r="G177" s="50">
        <f t="shared" ca="1" si="58"/>
        <v>0</v>
      </c>
      <c r="H177" s="47">
        <f t="shared" ca="1" si="55"/>
        <v>0</v>
      </c>
      <c r="I177" s="47">
        <f t="shared" ca="1" si="55"/>
        <v>0</v>
      </c>
      <c r="K177" s="51" t="str">
        <f t="shared" ca="1" si="59"/>
        <v/>
      </c>
      <c r="L177" s="51">
        <f t="shared" ca="1" si="65"/>
        <v>0</v>
      </c>
      <c r="M177" s="1" t="str">
        <f t="shared" ca="1" si="60"/>
        <v/>
      </c>
      <c r="N177" s="52"/>
      <c r="T177" s="1" t="str">
        <f t="shared" si="61"/>
        <v>9°TRANCE</v>
      </c>
      <c r="U177" s="1">
        <f t="shared" si="66"/>
        <v>4</v>
      </c>
      <c r="V177" s="1">
        <f t="shared" si="67"/>
        <v>9</v>
      </c>
      <c r="W177" s="1">
        <f t="shared" ca="1" si="74"/>
        <v>0</v>
      </c>
      <c r="X177" s="1">
        <f t="shared" ca="1" si="74"/>
        <v>0</v>
      </c>
      <c r="Y177" s="1">
        <f t="shared" ca="1" si="74"/>
        <v>2</v>
      </c>
      <c r="Z177" s="1" t="str">
        <f t="shared" ca="1" si="74"/>
        <v>win</v>
      </c>
      <c r="AA177" s="1">
        <f t="shared" ca="1" si="74"/>
        <v>8.69</v>
      </c>
      <c r="AB177" s="1">
        <f t="shared" ca="1" si="63"/>
        <v>60</v>
      </c>
      <c r="AC177" s="1">
        <f t="shared" ca="1" si="64"/>
        <v>60</v>
      </c>
      <c r="AD177" s="1">
        <f t="shared" si="68"/>
        <v>177</v>
      </c>
      <c r="AH177" s="53">
        <f t="shared" si="56"/>
        <v>165</v>
      </c>
      <c r="AI177" s="1">
        <f t="shared" ca="1" si="57"/>
        <v>13</v>
      </c>
    </row>
    <row r="178" spans="2:35" ht="15.75">
      <c r="B178" s="4">
        <f t="shared" si="62"/>
        <v>166</v>
      </c>
      <c r="C178" s="4">
        <f t="shared" ca="1" si="70"/>
        <v>0</v>
      </c>
      <c r="D178" s="47">
        <f t="shared" ca="1" si="71"/>
        <v>0</v>
      </c>
      <c r="E178" s="48">
        <f t="shared" ca="1" si="72"/>
        <v>0</v>
      </c>
      <c r="F178" s="49">
        <f t="shared" ca="1" si="73"/>
        <v>0</v>
      </c>
      <c r="G178" s="50">
        <f t="shared" ca="1" si="58"/>
        <v>0</v>
      </c>
      <c r="H178" s="47">
        <f t="shared" ca="1" si="55"/>
        <v>0</v>
      </c>
      <c r="I178" s="47">
        <f t="shared" ca="1" si="55"/>
        <v>0</v>
      </c>
      <c r="K178" s="51" t="str">
        <f t="shared" ca="1" si="59"/>
        <v/>
      </c>
      <c r="L178" s="51">
        <f t="shared" ca="1" si="65"/>
        <v>0</v>
      </c>
      <c r="M178" s="1" t="str">
        <f t="shared" ca="1" si="60"/>
        <v/>
      </c>
      <c r="N178" s="52"/>
      <c r="T178" s="1" t="str">
        <f t="shared" si="61"/>
        <v>9°TRANCE</v>
      </c>
      <c r="U178" s="1">
        <f t="shared" si="66"/>
        <v>5</v>
      </c>
      <c r="V178" s="1">
        <f t="shared" si="67"/>
        <v>9</v>
      </c>
      <c r="W178" s="1">
        <f t="shared" ca="1" si="74"/>
        <v>0</v>
      </c>
      <c r="X178" s="1">
        <f t="shared" ca="1" si="74"/>
        <v>0</v>
      </c>
      <c r="Y178" s="1">
        <f t="shared" ca="1" si="74"/>
        <v>2</v>
      </c>
      <c r="Z178" s="1" t="str">
        <f t="shared" ca="1" si="74"/>
        <v>loss</v>
      </c>
      <c r="AA178" s="1">
        <f t="shared" ca="1" si="74"/>
        <v>8.69</v>
      </c>
      <c r="AB178" s="1">
        <f t="shared" ca="1" si="63"/>
        <v>61</v>
      </c>
      <c r="AC178" s="1">
        <f t="shared" ca="1" si="64"/>
        <v>61</v>
      </c>
      <c r="AD178" s="1">
        <f t="shared" si="68"/>
        <v>178</v>
      </c>
      <c r="AH178" s="53">
        <f t="shared" si="56"/>
        <v>166</v>
      </c>
      <c r="AI178" s="1">
        <f t="shared" ca="1" si="57"/>
        <v>13</v>
      </c>
    </row>
    <row r="179" spans="2:35" ht="15.75">
      <c r="B179" s="4">
        <f t="shared" si="62"/>
        <v>167</v>
      </c>
      <c r="C179" s="4">
        <f t="shared" ca="1" si="70"/>
        <v>0</v>
      </c>
      <c r="D179" s="47">
        <f t="shared" ca="1" si="71"/>
        <v>0</v>
      </c>
      <c r="E179" s="48">
        <f t="shared" ca="1" si="72"/>
        <v>0</v>
      </c>
      <c r="F179" s="49">
        <f t="shared" ca="1" si="73"/>
        <v>0</v>
      </c>
      <c r="G179" s="50">
        <f t="shared" ca="1" si="58"/>
        <v>0</v>
      </c>
      <c r="H179" s="47">
        <f t="shared" ca="1" si="55"/>
        <v>0</v>
      </c>
      <c r="I179" s="47">
        <f t="shared" ca="1" si="55"/>
        <v>0</v>
      </c>
      <c r="K179" s="51" t="str">
        <f t="shared" ca="1" si="59"/>
        <v/>
      </c>
      <c r="L179" s="51">
        <f t="shared" ca="1" si="65"/>
        <v>0</v>
      </c>
      <c r="M179" s="1" t="str">
        <f t="shared" ca="1" si="60"/>
        <v/>
      </c>
      <c r="N179" s="52"/>
      <c r="T179" s="1" t="str">
        <f t="shared" si="61"/>
        <v>9°TRANCE</v>
      </c>
      <c r="U179" s="1">
        <f t="shared" si="66"/>
        <v>6</v>
      </c>
      <c r="V179" s="1">
        <f t="shared" si="67"/>
        <v>9</v>
      </c>
      <c r="W179" s="1">
        <f t="shared" ca="1" si="74"/>
        <v>0</v>
      </c>
      <c r="X179" s="1">
        <f t="shared" ca="1" si="74"/>
        <v>0</v>
      </c>
      <c r="Y179" s="1">
        <f t="shared" ca="1" si="74"/>
        <v>2</v>
      </c>
      <c r="Z179" s="1" t="str">
        <f t="shared" ca="1" si="74"/>
        <v>loss</v>
      </c>
      <c r="AA179" s="1">
        <f t="shared" ca="1" si="74"/>
        <v>8.69</v>
      </c>
      <c r="AB179" s="1">
        <f t="shared" ca="1" si="63"/>
        <v>62</v>
      </c>
      <c r="AC179" s="1">
        <f t="shared" ca="1" si="64"/>
        <v>62</v>
      </c>
      <c r="AD179" s="1">
        <f t="shared" si="68"/>
        <v>179</v>
      </c>
      <c r="AH179" s="53">
        <f t="shared" si="56"/>
        <v>167</v>
      </c>
      <c r="AI179" s="1">
        <f t="shared" ca="1" si="57"/>
        <v>13</v>
      </c>
    </row>
    <row r="180" spans="2:35" ht="15.75">
      <c r="B180" s="4">
        <f t="shared" si="62"/>
        <v>168</v>
      </c>
      <c r="C180" s="4">
        <f t="shared" ca="1" si="70"/>
        <v>0</v>
      </c>
      <c r="D180" s="47">
        <f t="shared" ca="1" si="71"/>
        <v>0</v>
      </c>
      <c r="E180" s="48">
        <f t="shared" ca="1" si="72"/>
        <v>0</v>
      </c>
      <c r="F180" s="49">
        <f t="shared" ca="1" si="73"/>
        <v>0</v>
      </c>
      <c r="G180" s="50">
        <f t="shared" ca="1" si="58"/>
        <v>0</v>
      </c>
      <c r="H180" s="47">
        <f t="shared" ca="1" si="55"/>
        <v>0</v>
      </c>
      <c r="I180" s="47">
        <f t="shared" ca="1" si="55"/>
        <v>0</v>
      </c>
      <c r="K180" s="51" t="str">
        <f t="shared" ca="1" si="59"/>
        <v/>
      </c>
      <c r="L180" s="51">
        <f t="shared" ca="1" si="65"/>
        <v>0</v>
      </c>
      <c r="M180" s="1" t="str">
        <f t="shared" ca="1" si="60"/>
        <v/>
      </c>
      <c r="N180" s="52"/>
      <c r="T180" s="1" t="str">
        <f t="shared" si="61"/>
        <v>9°TRANCE</v>
      </c>
      <c r="U180" s="1">
        <f t="shared" si="66"/>
        <v>7</v>
      </c>
      <c r="V180" s="1">
        <f t="shared" si="67"/>
        <v>9</v>
      </c>
      <c r="W180" s="1">
        <f t="shared" ca="1" si="74"/>
        <v>0</v>
      </c>
      <c r="X180" s="1">
        <f t="shared" ca="1" si="74"/>
        <v>0</v>
      </c>
      <c r="Y180" s="1">
        <f t="shared" ca="1" si="74"/>
        <v>2</v>
      </c>
      <c r="Z180" s="1" t="str">
        <f t="shared" ca="1" si="74"/>
        <v>loss</v>
      </c>
      <c r="AA180" s="1">
        <f t="shared" ca="1" si="74"/>
        <v>8.69</v>
      </c>
      <c r="AB180" s="1">
        <f t="shared" ca="1" si="63"/>
        <v>63</v>
      </c>
      <c r="AC180" s="1">
        <f t="shared" ca="1" si="64"/>
        <v>63</v>
      </c>
      <c r="AD180" s="1">
        <f t="shared" si="68"/>
        <v>180</v>
      </c>
      <c r="AH180" s="53">
        <f t="shared" si="56"/>
        <v>168</v>
      </c>
      <c r="AI180" s="1">
        <f t="shared" ca="1" si="57"/>
        <v>13</v>
      </c>
    </row>
    <row r="181" spans="2:35" ht="15.75">
      <c r="B181" s="4">
        <f t="shared" si="62"/>
        <v>169</v>
      </c>
      <c r="C181" s="4">
        <f t="shared" ca="1" si="70"/>
        <v>0</v>
      </c>
      <c r="D181" s="47">
        <f t="shared" ca="1" si="71"/>
        <v>0</v>
      </c>
      <c r="E181" s="48">
        <f t="shared" ca="1" si="72"/>
        <v>0</v>
      </c>
      <c r="F181" s="49">
        <f t="shared" ca="1" si="73"/>
        <v>0</v>
      </c>
      <c r="G181" s="50">
        <f t="shared" ca="1" si="58"/>
        <v>0</v>
      </c>
      <c r="H181" s="47">
        <f t="shared" ca="1" si="55"/>
        <v>0</v>
      </c>
      <c r="I181" s="47">
        <f t="shared" ca="1" si="55"/>
        <v>0</v>
      </c>
      <c r="K181" s="51" t="str">
        <f t="shared" ca="1" si="59"/>
        <v/>
      </c>
      <c r="L181" s="51">
        <f t="shared" ca="1" si="65"/>
        <v>0</v>
      </c>
      <c r="M181" s="1" t="str">
        <f t="shared" ca="1" si="60"/>
        <v/>
      </c>
      <c r="N181" s="52"/>
      <c r="T181" s="1" t="str">
        <f t="shared" si="61"/>
        <v>9°TRANCE</v>
      </c>
      <c r="U181" s="1">
        <f t="shared" si="66"/>
        <v>8</v>
      </c>
      <c r="V181" s="1">
        <f t="shared" si="67"/>
        <v>9</v>
      </c>
      <c r="W181" s="1">
        <f t="shared" ca="1" si="74"/>
        <v>0</v>
      </c>
      <c r="X181" s="1">
        <f t="shared" ca="1" si="74"/>
        <v>0</v>
      </c>
      <c r="Y181" s="1">
        <f t="shared" ca="1" si="74"/>
        <v>0</v>
      </c>
      <c r="Z181" s="1">
        <f t="shared" ca="1" si="74"/>
        <v>0</v>
      </c>
      <c r="AA181" s="1">
        <f t="shared" ca="1" si="74"/>
        <v>8.69</v>
      </c>
      <c r="AB181" s="1">
        <f t="shared" ca="1" si="63"/>
        <v>63</v>
      </c>
      <c r="AC181" s="1" t="str">
        <f t="shared" ca="1" si="64"/>
        <v/>
      </c>
      <c r="AD181" s="1">
        <f t="shared" si="68"/>
        <v>181</v>
      </c>
      <c r="AH181" s="53">
        <f t="shared" si="56"/>
        <v>169</v>
      </c>
      <c r="AI181" s="1">
        <f t="shared" ca="1" si="57"/>
        <v>13</v>
      </c>
    </row>
    <row r="182" spans="2:35" ht="15.75">
      <c r="B182" s="4">
        <f t="shared" si="62"/>
        <v>170</v>
      </c>
      <c r="C182" s="4">
        <f t="shared" ca="1" si="70"/>
        <v>0</v>
      </c>
      <c r="D182" s="47">
        <f t="shared" ca="1" si="71"/>
        <v>0</v>
      </c>
      <c r="E182" s="48">
        <f t="shared" ca="1" si="72"/>
        <v>0</v>
      </c>
      <c r="F182" s="49">
        <f t="shared" ca="1" si="73"/>
        <v>0</v>
      </c>
      <c r="G182" s="50">
        <f t="shared" ca="1" si="58"/>
        <v>0</v>
      </c>
      <c r="H182" s="47">
        <f t="shared" ca="1" si="55"/>
        <v>0</v>
      </c>
      <c r="I182" s="47">
        <f t="shared" ca="1" si="55"/>
        <v>0</v>
      </c>
      <c r="K182" s="51" t="str">
        <f t="shared" ca="1" si="59"/>
        <v/>
      </c>
      <c r="L182" s="51">
        <f t="shared" ca="1" si="65"/>
        <v>0</v>
      </c>
      <c r="M182" s="1" t="str">
        <f t="shared" ca="1" si="60"/>
        <v/>
      </c>
      <c r="N182" s="52"/>
      <c r="T182" s="1" t="str">
        <f t="shared" si="61"/>
        <v>9°TRANCE</v>
      </c>
      <c r="U182" s="1">
        <f t="shared" si="66"/>
        <v>9</v>
      </c>
      <c r="V182" s="1">
        <f t="shared" si="67"/>
        <v>9</v>
      </c>
      <c r="W182" s="1">
        <f t="shared" ca="1" si="74"/>
        <v>0</v>
      </c>
      <c r="X182" s="1">
        <f t="shared" ca="1" si="74"/>
        <v>0</v>
      </c>
      <c r="Y182" s="1">
        <f t="shared" ca="1" si="74"/>
        <v>0</v>
      </c>
      <c r="Z182" s="1">
        <f t="shared" ca="1" si="74"/>
        <v>0</v>
      </c>
      <c r="AA182" s="1">
        <f t="shared" ca="1" si="74"/>
        <v>8.69</v>
      </c>
      <c r="AB182" s="1">
        <f t="shared" ca="1" si="63"/>
        <v>63</v>
      </c>
      <c r="AC182" s="1" t="str">
        <f t="shared" ca="1" si="64"/>
        <v/>
      </c>
      <c r="AD182" s="1">
        <f t="shared" si="68"/>
        <v>182</v>
      </c>
      <c r="AH182" s="53">
        <f t="shared" si="56"/>
        <v>170</v>
      </c>
      <c r="AI182" s="1">
        <f t="shared" ca="1" si="57"/>
        <v>13</v>
      </c>
    </row>
    <row r="183" spans="2:35" ht="15.75">
      <c r="B183" s="4">
        <f t="shared" si="62"/>
        <v>171</v>
      </c>
      <c r="C183" s="4">
        <f t="shared" ca="1" si="70"/>
        <v>0</v>
      </c>
      <c r="D183" s="47">
        <f t="shared" ca="1" si="71"/>
        <v>0</v>
      </c>
      <c r="E183" s="48">
        <f t="shared" ca="1" si="72"/>
        <v>0</v>
      </c>
      <c r="F183" s="49">
        <f t="shared" ca="1" si="73"/>
        <v>0</v>
      </c>
      <c r="G183" s="50">
        <f t="shared" ca="1" si="58"/>
        <v>0</v>
      </c>
      <c r="H183" s="47">
        <f t="shared" ca="1" si="55"/>
        <v>0</v>
      </c>
      <c r="I183" s="47">
        <f t="shared" ca="1" si="55"/>
        <v>0</v>
      </c>
      <c r="K183" s="51" t="str">
        <f t="shared" ca="1" si="59"/>
        <v/>
      </c>
      <c r="L183" s="51">
        <f t="shared" ca="1" si="65"/>
        <v>0</v>
      </c>
      <c r="M183" s="1" t="str">
        <f t="shared" ca="1" si="60"/>
        <v/>
      </c>
      <c r="N183" s="52"/>
      <c r="T183" s="1" t="str">
        <f t="shared" si="61"/>
        <v>9°TRANCE</v>
      </c>
      <c r="U183" s="1">
        <f t="shared" si="66"/>
        <v>10</v>
      </c>
      <c r="V183" s="1">
        <f t="shared" si="67"/>
        <v>9</v>
      </c>
      <c r="W183" s="1">
        <f t="shared" ca="1" si="74"/>
        <v>0</v>
      </c>
      <c r="X183" s="1">
        <f t="shared" ca="1" si="74"/>
        <v>0</v>
      </c>
      <c r="Y183" s="1">
        <f t="shared" ca="1" si="74"/>
        <v>0</v>
      </c>
      <c r="Z183" s="1">
        <f t="shared" ca="1" si="74"/>
        <v>0</v>
      </c>
      <c r="AA183" s="1">
        <f t="shared" ca="1" si="74"/>
        <v>8.69</v>
      </c>
      <c r="AB183" s="1">
        <f t="shared" ca="1" si="63"/>
        <v>63</v>
      </c>
      <c r="AC183" s="1" t="str">
        <f t="shared" ca="1" si="64"/>
        <v/>
      </c>
      <c r="AD183" s="1">
        <f t="shared" si="68"/>
        <v>183</v>
      </c>
      <c r="AH183" s="53">
        <f t="shared" si="56"/>
        <v>171</v>
      </c>
      <c r="AI183" s="1">
        <f t="shared" ca="1" si="57"/>
        <v>13</v>
      </c>
    </row>
    <row r="184" spans="2:35" ht="15.75">
      <c r="B184" s="4">
        <f t="shared" si="62"/>
        <v>172</v>
      </c>
      <c r="C184" s="4">
        <f t="shared" ca="1" si="70"/>
        <v>0</v>
      </c>
      <c r="D184" s="47">
        <f t="shared" ca="1" si="71"/>
        <v>0</v>
      </c>
      <c r="E184" s="48">
        <f t="shared" ca="1" si="72"/>
        <v>0</v>
      </c>
      <c r="F184" s="49">
        <f t="shared" ca="1" si="73"/>
        <v>0</v>
      </c>
      <c r="G184" s="50">
        <f t="shared" ca="1" si="58"/>
        <v>0</v>
      </c>
      <c r="H184" s="47">
        <f t="shared" ca="1" si="55"/>
        <v>0</v>
      </c>
      <c r="I184" s="47">
        <f t="shared" ca="1" si="55"/>
        <v>0</v>
      </c>
      <c r="K184" s="51" t="str">
        <f t="shared" ca="1" si="59"/>
        <v/>
      </c>
      <c r="L184" s="51">
        <f t="shared" ca="1" si="65"/>
        <v>0</v>
      </c>
      <c r="M184" s="1" t="str">
        <f t="shared" ca="1" si="60"/>
        <v/>
      </c>
      <c r="N184" s="52"/>
      <c r="T184" s="1" t="str">
        <f t="shared" si="61"/>
        <v>9°TRANCE</v>
      </c>
      <c r="U184" s="1">
        <f t="shared" si="66"/>
        <v>11</v>
      </c>
      <c r="V184" s="1">
        <f t="shared" si="67"/>
        <v>9</v>
      </c>
      <c r="W184" s="1">
        <f t="shared" ca="1" si="74"/>
        <v>0</v>
      </c>
      <c r="X184" s="1">
        <f t="shared" ca="1" si="74"/>
        <v>0</v>
      </c>
      <c r="Y184" s="1">
        <f t="shared" ca="1" si="74"/>
        <v>0</v>
      </c>
      <c r="Z184" s="1">
        <f t="shared" ca="1" si="74"/>
        <v>0</v>
      </c>
      <c r="AA184" s="1">
        <f t="shared" ca="1" si="74"/>
        <v>8.69</v>
      </c>
      <c r="AB184" s="1">
        <f t="shared" ca="1" si="63"/>
        <v>63</v>
      </c>
      <c r="AC184" s="1" t="str">
        <f t="shared" ca="1" si="64"/>
        <v/>
      </c>
      <c r="AD184" s="1">
        <f t="shared" si="68"/>
        <v>184</v>
      </c>
      <c r="AH184" s="53">
        <f t="shared" si="56"/>
        <v>172</v>
      </c>
      <c r="AI184" s="1">
        <f t="shared" ca="1" si="57"/>
        <v>13</v>
      </c>
    </row>
    <row r="185" spans="2:35" ht="15.75">
      <c r="B185" s="4">
        <f t="shared" si="62"/>
        <v>173</v>
      </c>
      <c r="C185" s="4">
        <f t="shared" ca="1" si="70"/>
        <v>0</v>
      </c>
      <c r="D185" s="47">
        <f t="shared" ca="1" si="71"/>
        <v>0</v>
      </c>
      <c r="E185" s="48">
        <f t="shared" ca="1" si="72"/>
        <v>0</v>
      </c>
      <c r="F185" s="49">
        <f t="shared" ca="1" si="73"/>
        <v>0</v>
      </c>
      <c r="G185" s="50">
        <f t="shared" ca="1" si="58"/>
        <v>0</v>
      </c>
      <c r="H185" s="47">
        <f t="shared" ca="1" si="55"/>
        <v>0</v>
      </c>
      <c r="I185" s="47">
        <f t="shared" ca="1" si="55"/>
        <v>0</v>
      </c>
      <c r="K185" s="51" t="str">
        <f t="shared" ca="1" si="59"/>
        <v/>
      </c>
      <c r="L185" s="51">
        <f t="shared" ca="1" si="65"/>
        <v>0</v>
      </c>
      <c r="M185" s="1" t="str">
        <f t="shared" ca="1" si="60"/>
        <v/>
      </c>
      <c r="N185" s="52"/>
      <c r="T185" s="1" t="str">
        <f t="shared" si="61"/>
        <v>9°TRANCE</v>
      </c>
      <c r="U185" s="1">
        <f t="shared" si="66"/>
        <v>12</v>
      </c>
      <c r="V185" s="1">
        <f t="shared" si="67"/>
        <v>9</v>
      </c>
      <c r="W185" s="1">
        <f t="shared" ca="1" si="74"/>
        <v>0</v>
      </c>
      <c r="X185" s="1">
        <f t="shared" ca="1" si="74"/>
        <v>0</v>
      </c>
      <c r="Y185" s="1">
        <f t="shared" ca="1" si="74"/>
        <v>0</v>
      </c>
      <c r="Z185" s="1">
        <f t="shared" ca="1" si="74"/>
        <v>0</v>
      </c>
      <c r="AA185" s="1">
        <f t="shared" ca="1" si="74"/>
        <v>8.69</v>
      </c>
      <c r="AB185" s="1">
        <f t="shared" ca="1" si="63"/>
        <v>63</v>
      </c>
      <c r="AC185" s="1" t="str">
        <f t="shared" ca="1" si="64"/>
        <v/>
      </c>
      <c r="AD185" s="1">
        <f t="shared" si="68"/>
        <v>185</v>
      </c>
      <c r="AH185" s="53">
        <f t="shared" si="56"/>
        <v>173</v>
      </c>
      <c r="AI185" s="1">
        <f t="shared" ca="1" si="57"/>
        <v>13</v>
      </c>
    </row>
    <row r="186" spans="2:35" ht="15.75">
      <c r="B186" s="4">
        <f t="shared" si="62"/>
        <v>174</v>
      </c>
      <c r="C186" s="4">
        <f t="shared" ca="1" si="70"/>
        <v>0</v>
      </c>
      <c r="D186" s="47">
        <f t="shared" ca="1" si="71"/>
        <v>0</v>
      </c>
      <c r="E186" s="48">
        <f t="shared" ca="1" si="72"/>
        <v>0</v>
      </c>
      <c r="F186" s="49">
        <f t="shared" ca="1" si="73"/>
        <v>0</v>
      </c>
      <c r="G186" s="50">
        <f t="shared" ca="1" si="58"/>
        <v>0</v>
      </c>
      <c r="H186" s="47">
        <f t="shared" ca="1" si="55"/>
        <v>0</v>
      </c>
      <c r="I186" s="47">
        <f t="shared" ca="1" si="55"/>
        <v>0</v>
      </c>
      <c r="K186" s="51" t="str">
        <f t="shared" ca="1" si="59"/>
        <v/>
      </c>
      <c r="L186" s="51">
        <f t="shared" ca="1" si="65"/>
        <v>0</v>
      </c>
      <c r="M186" s="1" t="str">
        <f t="shared" ca="1" si="60"/>
        <v/>
      </c>
      <c r="N186" s="52"/>
      <c r="T186" s="1" t="str">
        <f t="shared" si="61"/>
        <v>9°TRANCE</v>
      </c>
      <c r="U186" s="1">
        <f t="shared" si="66"/>
        <v>13</v>
      </c>
      <c r="V186" s="1">
        <f t="shared" si="67"/>
        <v>9</v>
      </c>
      <c r="W186" s="1">
        <f t="shared" ca="1" si="74"/>
        <v>0</v>
      </c>
      <c r="X186" s="1">
        <f t="shared" ca="1" si="74"/>
        <v>0</v>
      </c>
      <c r="Y186" s="1">
        <f t="shared" ca="1" si="74"/>
        <v>0</v>
      </c>
      <c r="Z186" s="1">
        <f t="shared" ca="1" si="74"/>
        <v>0</v>
      </c>
      <c r="AA186" s="1">
        <f t="shared" ca="1" si="74"/>
        <v>8.69</v>
      </c>
      <c r="AB186" s="1">
        <f t="shared" ca="1" si="63"/>
        <v>63</v>
      </c>
      <c r="AC186" s="1" t="str">
        <f t="shared" ca="1" si="64"/>
        <v/>
      </c>
      <c r="AD186" s="1">
        <f t="shared" si="68"/>
        <v>186</v>
      </c>
      <c r="AH186" s="53">
        <f t="shared" si="56"/>
        <v>174</v>
      </c>
      <c r="AI186" s="1">
        <f t="shared" ca="1" si="57"/>
        <v>13</v>
      </c>
    </row>
    <row r="187" spans="2:35" ht="15.75">
      <c r="B187" s="4">
        <f t="shared" si="62"/>
        <v>175</v>
      </c>
      <c r="C187" s="4">
        <f t="shared" ca="1" si="70"/>
        <v>0</v>
      </c>
      <c r="D187" s="47">
        <f t="shared" ca="1" si="71"/>
        <v>0</v>
      </c>
      <c r="E187" s="48">
        <f t="shared" ca="1" si="72"/>
        <v>0</v>
      </c>
      <c r="F187" s="49">
        <f t="shared" ca="1" si="73"/>
        <v>0</v>
      </c>
      <c r="G187" s="50">
        <f t="shared" ca="1" si="58"/>
        <v>0</v>
      </c>
      <c r="H187" s="47">
        <f t="shared" ca="1" si="55"/>
        <v>0</v>
      </c>
      <c r="I187" s="47">
        <f t="shared" ca="1" si="55"/>
        <v>0</v>
      </c>
      <c r="K187" s="51" t="str">
        <f t="shared" ca="1" si="59"/>
        <v/>
      </c>
      <c r="L187" s="51">
        <f t="shared" ca="1" si="65"/>
        <v>0</v>
      </c>
      <c r="M187" s="1" t="str">
        <f t="shared" ca="1" si="60"/>
        <v/>
      </c>
      <c r="N187" s="52"/>
      <c r="T187" s="1" t="str">
        <f t="shared" si="61"/>
        <v>9°TRANCE</v>
      </c>
      <c r="U187" s="1">
        <f t="shared" si="66"/>
        <v>14</v>
      </c>
      <c r="V187" s="1">
        <f t="shared" si="67"/>
        <v>9</v>
      </c>
      <c r="W187" s="1">
        <f t="shared" ca="1" si="74"/>
        <v>0</v>
      </c>
      <c r="X187" s="1">
        <f t="shared" ca="1" si="74"/>
        <v>0</v>
      </c>
      <c r="Y187" s="1">
        <f t="shared" ca="1" si="74"/>
        <v>0</v>
      </c>
      <c r="Z187" s="1">
        <f t="shared" ca="1" si="74"/>
        <v>0</v>
      </c>
      <c r="AA187" s="1">
        <f t="shared" ca="1" si="74"/>
        <v>8.69</v>
      </c>
      <c r="AB187" s="1">
        <f t="shared" ca="1" si="63"/>
        <v>63</v>
      </c>
      <c r="AC187" s="1" t="str">
        <f t="shared" ca="1" si="64"/>
        <v/>
      </c>
      <c r="AD187" s="1">
        <f t="shared" si="68"/>
        <v>187</v>
      </c>
      <c r="AH187" s="53">
        <f t="shared" si="56"/>
        <v>175</v>
      </c>
      <c r="AI187" s="1">
        <f t="shared" ca="1" si="57"/>
        <v>13</v>
      </c>
    </row>
    <row r="188" spans="2:35" ht="15.75">
      <c r="B188" s="4">
        <f t="shared" si="62"/>
        <v>176</v>
      </c>
      <c r="C188" s="4">
        <f t="shared" ca="1" si="70"/>
        <v>0</v>
      </c>
      <c r="D188" s="47">
        <f t="shared" ca="1" si="71"/>
        <v>0</v>
      </c>
      <c r="E188" s="48">
        <f t="shared" ca="1" si="72"/>
        <v>0</v>
      </c>
      <c r="F188" s="49">
        <f t="shared" ca="1" si="73"/>
        <v>0</v>
      </c>
      <c r="G188" s="50">
        <f t="shared" ca="1" si="58"/>
        <v>0</v>
      </c>
      <c r="H188" s="47">
        <f t="shared" ca="1" si="55"/>
        <v>0</v>
      </c>
      <c r="I188" s="47">
        <f t="shared" ca="1" si="55"/>
        <v>0</v>
      </c>
      <c r="K188" s="51" t="str">
        <f t="shared" ca="1" si="59"/>
        <v/>
      </c>
      <c r="L188" s="51">
        <f t="shared" ca="1" si="65"/>
        <v>0</v>
      </c>
      <c r="M188" s="1" t="str">
        <f t="shared" ca="1" si="60"/>
        <v/>
      </c>
      <c r="N188" s="52"/>
      <c r="T188" s="1" t="str">
        <f t="shared" si="61"/>
        <v>9°TRANCE</v>
      </c>
      <c r="U188" s="1">
        <f t="shared" si="66"/>
        <v>15</v>
      </c>
      <c r="V188" s="1">
        <f t="shared" si="67"/>
        <v>9</v>
      </c>
      <c r="W188" s="1">
        <f t="shared" ca="1" si="74"/>
        <v>0</v>
      </c>
      <c r="X188" s="1">
        <f t="shared" ca="1" si="74"/>
        <v>0</v>
      </c>
      <c r="Y188" s="1">
        <f t="shared" ca="1" si="74"/>
        <v>0</v>
      </c>
      <c r="Z188" s="1">
        <f t="shared" ca="1" si="74"/>
        <v>0</v>
      </c>
      <c r="AA188" s="1">
        <f t="shared" ca="1" si="74"/>
        <v>8.69</v>
      </c>
      <c r="AB188" s="1">
        <f t="shared" ca="1" si="63"/>
        <v>63</v>
      </c>
      <c r="AC188" s="1" t="str">
        <f t="shared" ca="1" si="64"/>
        <v/>
      </c>
      <c r="AD188" s="1">
        <f t="shared" si="68"/>
        <v>188</v>
      </c>
      <c r="AH188" s="53">
        <f t="shared" si="56"/>
        <v>176</v>
      </c>
      <c r="AI188" s="1">
        <f t="shared" ca="1" si="57"/>
        <v>13</v>
      </c>
    </row>
    <row r="189" spans="2:35" ht="15.75">
      <c r="B189" s="4">
        <f t="shared" si="62"/>
        <v>177</v>
      </c>
      <c r="C189" s="4">
        <f t="shared" ca="1" si="70"/>
        <v>0</v>
      </c>
      <c r="D189" s="47">
        <f t="shared" ca="1" si="71"/>
        <v>0</v>
      </c>
      <c r="E189" s="48">
        <f t="shared" ca="1" si="72"/>
        <v>0</v>
      </c>
      <c r="F189" s="49">
        <f t="shared" ca="1" si="73"/>
        <v>0</v>
      </c>
      <c r="G189" s="50">
        <f t="shared" ca="1" si="58"/>
        <v>0</v>
      </c>
      <c r="H189" s="47">
        <f t="shared" ca="1" si="55"/>
        <v>0</v>
      </c>
      <c r="I189" s="47">
        <f t="shared" ca="1" si="55"/>
        <v>0</v>
      </c>
      <c r="K189" s="51" t="str">
        <f t="shared" ca="1" si="59"/>
        <v/>
      </c>
      <c r="L189" s="51">
        <f t="shared" ca="1" si="65"/>
        <v>0</v>
      </c>
      <c r="M189" s="1" t="str">
        <f t="shared" ca="1" si="60"/>
        <v/>
      </c>
      <c r="N189" s="52"/>
      <c r="T189" s="1" t="str">
        <f t="shared" si="61"/>
        <v>9°TRANCE</v>
      </c>
      <c r="U189" s="1">
        <f t="shared" si="66"/>
        <v>16</v>
      </c>
      <c r="V189" s="1">
        <f t="shared" si="67"/>
        <v>9</v>
      </c>
      <c r="W189" s="1">
        <f t="shared" ca="1" si="74"/>
        <v>0</v>
      </c>
      <c r="X189" s="1">
        <f t="shared" ca="1" si="74"/>
        <v>0</v>
      </c>
      <c r="Y189" s="1">
        <f t="shared" ca="1" si="74"/>
        <v>0</v>
      </c>
      <c r="Z189" s="1">
        <f t="shared" ca="1" si="74"/>
        <v>0</v>
      </c>
      <c r="AA189" s="1">
        <f t="shared" ca="1" si="74"/>
        <v>8.69</v>
      </c>
      <c r="AB189" s="1">
        <f t="shared" ca="1" si="63"/>
        <v>63</v>
      </c>
      <c r="AC189" s="1" t="str">
        <f t="shared" ca="1" si="64"/>
        <v/>
      </c>
      <c r="AD189" s="1">
        <f t="shared" si="68"/>
        <v>189</v>
      </c>
      <c r="AH189" s="53">
        <f t="shared" si="56"/>
        <v>177</v>
      </c>
      <c r="AI189" s="1">
        <f t="shared" ca="1" si="57"/>
        <v>13</v>
      </c>
    </row>
    <row r="190" spans="2:35" ht="15.75">
      <c r="B190" s="4">
        <f t="shared" si="62"/>
        <v>178</v>
      </c>
      <c r="C190" s="4">
        <f t="shared" ca="1" si="70"/>
        <v>0</v>
      </c>
      <c r="D190" s="47">
        <f t="shared" ca="1" si="71"/>
        <v>0</v>
      </c>
      <c r="E190" s="48">
        <f t="shared" ca="1" si="72"/>
        <v>0</v>
      </c>
      <c r="F190" s="49">
        <f t="shared" ca="1" si="73"/>
        <v>0</v>
      </c>
      <c r="G190" s="50">
        <f t="shared" ca="1" si="58"/>
        <v>0</v>
      </c>
      <c r="H190" s="47">
        <f t="shared" ca="1" si="55"/>
        <v>0</v>
      </c>
      <c r="I190" s="47">
        <f t="shared" ca="1" si="55"/>
        <v>0</v>
      </c>
      <c r="K190" s="51" t="str">
        <f t="shared" ca="1" si="59"/>
        <v/>
      </c>
      <c r="L190" s="51">
        <f t="shared" ca="1" si="65"/>
        <v>0</v>
      </c>
      <c r="M190" s="1" t="str">
        <f t="shared" ca="1" si="60"/>
        <v/>
      </c>
      <c r="N190" s="52"/>
      <c r="T190" s="1" t="str">
        <f t="shared" si="61"/>
        <v>9°TRANCE</v>
      </c>
      <c r="U190" s="1">
        <f t="shared" si="66"/>
        <v>17</v>
      </c>
      <c r="V190" s="1">
        <f t="shared" si="67"/>
        <v>9</v>
      </c>
      <c r="W190" s="1">
        <f t="shared" ca="1" si="74"/>
        <v>0</v>
      </c>
      <c r="X190" s="1">
        <f t="shared" ca="1" si="74"/>
        <v>0</v>
      </c>
      <c r="Y190" s="1">
        <f t="shared" ca="1" si="74"/>
        <v>0</v>
      </c>
      <c r="Z190" s="1">
        <f t="shared" ca="1" si="74"/>
        <v>0</v>
      </c>
      <c r="AA190" s="1">
        <f t="shared" ca="1" si="74"/>
        <v>8.69</v>
      </c>
      <c r="AB190" s="1">
        <f t="shared" ca="1" si="63"/>
        <v>63</v>
      </c>
      <c r="AC190" s="1" t="str">
        <f t="shared" ca="1" si="64"/>
        <v/>
      </c>
      <c r="AD190" s="1">
        <f t="shared" si="68"/>
        <v>190</v>
      </c>
      <c r="AH190" s="53">
        <f t="shared" si="56"/>
        <v>178</v>
      </c>
      <c r="AI190" s="1">
        <f t="shared" ca="1" si="57"/>
        <v>13</v>
      </c>
    </row>
    <row r="191" spans="2:35" ht="15.75">
      <c r="B191" s="4">
        <f t="shared" si="62"/>
        <v>179</v>
      </c>
      <c r="C191" s="4">
        <f t="shared" ca="1" si="70"/>
        <v>0</v>
      </c>
      <c r="D191" s="47">
        <f t="shared" ca="1" si="71"/>
        <v>0</v>
      </c>
      <c r="E191" s="48">
        <f t="shared" ca="1" si="72"/>
        <v>0</v>
      </c>
      <c r="F191" s="49">
        <f t="shared" ca="1" si="73"/>
        <v>0</v>
      </c>
      <c r="G191" s="50">
        <f t="shared" ca="1" si="58"/>
        <v>0</v>
      </c>
      <c r="H191" s="47">
        <f t="shared" ca="1" si="55"/>
        <v>0</v>
      </c>
      <c r="I191" s="47">
        <f t="shared" ca="1" si="55"/>
        <v>0</v>
      </c>
      <c r="K191" s="51" t="str">
        <f t="shared" ca="1" si="59"/>
        <v/>
      </c>
      <c r="L191" s="51">
        <f t="shared" ca="1" si="65"/>
        <v>0</v>
      </c>
      <c r="M191" s="1" t="str">
        <f t="shared" ca="1" si="60"/>
        <v/>
      </c>
      <c r="N191" s="52"/>
      <c r="T191" s="1" t="str">
        <f t="shared" si="61"/>
        <v>9°TRANCE</v>
      </c>
      <c r="U191" s="1">
        <f t="shared" si="66"/>
        <v>18</v>
      </c>
      <c r="V191" s="1">
        <f t="shared" si="67"/>
        <v>9</v>
      </c>
      <c r="W191" s="1">
        <f t="shared" ca="1" si="74"/>
        <v>0</v>
      </c>
      <c r="X191" s="1">
        <f t="shared" ca="1" si="74"/>
        <v>0</v>
      </c>
      <c r="Y191" s="1">
        <f t="shared" ca="1" si="74"/>
        <v>0</v>
      </c>
      <c r="Z191" s="1">
        <f t="shared" ca="1" si="74"/>
        <v>0</v>
      </c>
      <c r="AA191" s="1">
        <f t="shared" ca="1" si="74"/>
        <v>8.69</v>
      </c>
      <c r="AB191" s="1">
        <f t="shared" ca="1" si="63"/>
        <v>63</v>
      </c>
      <c r="AC191" s="1" t="str">
        <f t="shared" ca="1" si="64"/>
        <v/>
      </c>
      <c r="AD191" s="1">
        <f t="shared" si="68"/>
        <v>191</v>
      </c>
      <c r="AH191" s="53">
        <f t="shared" si="56"/>
        <v>179</v>
      </c>
      <c r="AI191" s="1">
        <f t="shared" ca="1" si="57"/>
        <v>13</v>
      </c>
    </row>
    <row r="192" spans="2:35" ht="15.75">
      <c r="B192" s="4">
        <f t="shared" si="62"/>
        <v>180</v>
      </c>
      <c r="C192" s="4">
        <f t="shared" ca="1" si="70"/>
        <v>0</v>
      </c>
      <c r="D192" s="47">
        <f t="shared" ca="1" si="71"/>
        <v>0</v>
      </c>
      <c r="E192" s="48">
        <f t="shared" ca="1" si="72"/>
        <v>0</v>
      </c>
      <c r="F192" s="49">
        <f t="shared" ca="1" si="73"/>
        <v>0</v>
      </c>
      <c r="G192" s="50">
        <f t="shared" ca="1" si="58"/>
        <v>0</v>
      </c>
      <c r="H192" s="47">
        <f t="shared" ca="1" si="55"/>
        <v>0</v>
      </c>
      <c r="I192" s="47">
        <f t="shared" ca="1" si="55"/>
        <v>0</v>
      </c>
      <c r="K192" s="51" t="str">
        <f t="shared" ca="1" si="59"/>
        <v/>
      </c>
      <c r="L192" s="51">
        <f t="shared" ca="1" si="65"/>
        <v>0</v>
      </c>
      <c r="M192" s="1" t="str">
        <f t="shared" ca="1" si="60"/>
        <v/>
      </c>
      <c r="N192" s="52"/>
      <c r="T192" s="1" t="str">
        <f t="shared" si="61"/>
        <v>9°TRANCE</v>
      </c>
      <c r="U192" s="1">
        <f t="shared" si="66"/>
        <v>19</v>
      </c>
      <c r="V192" s="1">
        <f t="shared" si="67"/>
        <v>9</v>
      </c>
      <c r="W192" s="1">
        <f t="shared" ca="1" si="74"/>
        <v>0</v>
      </c>
      <c r="X192" s="1">
        <f t="shared" ca="1" si="74"/>
        <v>0</v>
      </c>
      <c r="Y192" s="1">
        <f t="shared" ca="1" si="74"/>
        <v>0</v>
      </c>
      <c r="Z192" s="1">
        <f t="shared" ca="1" si="74"/>
        <v>0</v>
      </c>
      <c r="AA192" s="1">
        <f t="shared" ca="1" si="74"/>
        <v>8.69</v>
      </c>
      <c r="AB192" s="1">
        <f t="shared" ca="1" si="63"/>
        <v>63</v>
      </c>
      <c r="AC192" s="1" t="str">
        <f t="shared" ca="1" si="64"/>
        <v/>
      </c>
      <c r="AD192" s="1">
        <f t="shared" si="68"/>
        <v>192</v>
      </c>
      <c r="AH192" s="53">
        <f t="shared" si="56"/>
        <v>180</v>
      </c>
      <c r="AI192" s="1">
        <f t="shared" ca="1" si="57"/>
        <v>13</v>
      </c>
    </row>
    <row r="193" spans="2:35" ht="15.75">
      <c r="B193" s="4">
        <f t="shared" si="62"/>
        <v>181</v>
      </c>
      <c r="C193" s="4">
        <f t="shared" ca="1" si="70"/>
        <v>0</v>
      </c>
      <c r="D193" s="47">
        <f t="shared" ca="1" si="71"/>
        <v>0</v>
      </c>
      <c r="E193" s="48">
        <f t="shared" ca="1" si="72"/>
        <v>0</v>
      </c>
      <c r="F193" s="49">
        <f t="shared" ca="1" si="73"/>
        <v>0</v>
      </c>
      <c r="G193" s="50">
        <f t="shared" ca="1" si="58"/>
        <v>0</v>
      </c>
      <c r="H193" s="47">
        <f t="shared" ca="1" si="55"/>
        <v>0</v>
      </c>
      <c r="I193" s="47">
        <f t="shared" ca="1" si="55"/>
        <v>0</v>
      </c>
      <c r="K193" s="51" t="str">
        <f t="shared" ca="1" si="59"/>
        <v/>
      </c>
      <c r="L193" s="51">
        <f t="shared" ca="1" si="65"/>
        <v>0</v>
      </c>
      <c r="M193" s="1" t="str">
        <f t="shared" ca="1" si="60"/>
        <v/>
      </c>
      <c r="N193" s="52"/>
      <c r="T193" s="1" t="str">
        <f t="shared" si="61"/>
        <v>9°TRANCE</v>
      </c>
      <c r="U193" s="1">
        <f t="shared" si="66"/>
        <v>20</v>
      </c>
      <c r="V193" s="1">
        <f t="shared" si="67"/>
        <v>9</v>
      </c>
      <c r="W193" s="1">
        <f t="shared" ca="1" si="74"/>
        <v>0</v>
      </c>
      <c r="X193" s="1">
        <f t="shared" ca="1" si="74"/>
        <v>0</v>
      </c>
      <c r="Y193" s="1">
        <f t="shared" ca="1" si="74"/>
        <v>0</v>
      </c>
      <c r="Z193" s="1">
        <f t="shared" ca="1" si="74"/>
        <v>0</v>
      </c>
      <c r="AA193" s="1">
        <f t="shared" ca="1" si="74"/>
        <v>8.69</v>
      </c>
      <c r="AB193" s="1">
        <f t="shared" ca="1" si="63"/>
        <v>63</v>
      </c>
      <c r="AC193" s="1" t="str">
        <f t="shared" ca="1" si="64"/>
        <v/>
      </c>
      <c r="AD193" s="1">
        <f t="shared" si="68"/>
        <v>193</v>
      </c>
      <c r="AH193" s="53">
        <f t="shared" si="56"/>
        <v>181</v>
      </c>
      <c r="AI193" s="1">
        <f t="shared" ca="1" si="57"/>
        <v>13</v>
      </c>
    </row>
    <row r="194" spans="2:35" ht="15.75">
      <c r="B194" s="4">
        <f t="shared" si="62"/>
        <v>182</v>
      </c>
      <c r="C194" s="4">
        <f t="shared" ca="1" si="70"/>
        <v>0</v>
      </c>
      <c r="D194" s="47">
        <f t="shared" ca="1" si="71"/>
        <v>0</v>
      </c>
      <c r="E194" s="48">
        <f t="shared" ca="1" si="72"/>
        <v>0</v>
      </c>
      <c r="F194" s="49">
        <f t="shared" ca="1" si="73"/>
        <v>0</v>
      </c>
      <c r="G194" s="50">
        <f t="shared" ca="1" si="58"/>
        <v>0</v>
      </c>
      <c r="H194" s="47">
        <f t="shared" ca="1" si="55"/>
        <v>0</v>
      </c>
      <c r="I194" s="47">
        <f t="shared" ca="1" si="55"/>
        <v>0</v>
      </c>
      <c r="K194" s="51" t="str">
        <f t="shared" ca="1" si="59"/>
        <v/>
      </c>
      <c r="L194" s="51">
        <f t="shared" ca="1" si="65"/>
        <v>0</v>
      </c>
      <c r="M194" s="1" t="str">
        <f t="shared" ca="1" si="60"/>
        <v/>
      </c>
      <c r="N194" s="52"/>
      <c r="T194" s="1" t="str">
        <f t="shared" si="61"/>
        <v>10°TRANCE</v>
      </c>
      <c r="U194" s="1">
        <f t="shared" si="66"/>
        <v>1</v>
      </c>
      <c r="V194" s="1">
        <f t="shared" si="67"/>
        <v>10</v>
      </c>
      <c r="W194" s="1">
        <f t="shared" ref="W194:AA213" ca="1" si="75">INDIRECT(ADDRESS($W$5+$U194-1,W$4,,,$T194))</f>
        <v>0</v>
      </c>
      <c r="X194" s="1">
        <f t="shared" ca="1" si="75"/>
        <v>0</v>
      </c>
      <c r="Y194" s="1">
        <f t="shared" ca="1" si="75"/>
        <v>2</v>
      </c>
      <c r="Z194" s="1" t="str">
        <f t="shared" ca="1" si="75"/>
        <v>win</v>
      </c>
      <c r="AA194" s="1">
        <f t="shared" ca="1" si="75"/>
        <v>8.74</v>
      </c>
      <c r="AB194" s="1">
        <f t="shared" ca="1" si="63"/>
        <v>64</v>
      </c>
      <c r="AC194" s="1">
        <f t="shared" ca="1" si="64"/>
        <v>64</v>
      </c>
      <c r="AD194" s="1">
        <f t="shared" si="68"/>
        <v>194</v>
      </c>
      <c r="AH194" s="53">
        <f t="shared" si="56"/>
        <v>182</v>
      </c>
      <c r="AI194" s="1">
        <f t="shared" ca="1" si="57"/>
        <v>13</v>
      </c>
    </row>
    <row r="195" spans="2:35" ht="15.75">
      <c r="B195" s="4">
        <f t="shared" si="62"/>
        <v>183</v>
      </c>
      <c r="C195" s="4">
        <f t="shared" ca="1" si="70"/>
        <v>0</v>
      </c>
      <c r="D195" s="47">
        <f t="shared" ca="1" si="71"/>
        <v>0</v>
      </c>
      <c r="E195" s="48">
        <f t="shared" ca="1" si="72"/>
        <v>0</v>
      </c>
      <c r="F195" s="49">
        <f t="shared" ca="1" si="73"/>
        <v>0</v>
      </c>
      <c r="G195" s="50">
        <f t="shared" ca="1" si="58"/>
        <v>0</v>
      </c>
      <c r="H195" s="47">
        <f t="shared" ca="1" si="55"/>
        <v>0</v>
      </c>
      <c r="I195" s="47">
        <f t="shared" ca="1" si="55"/>
        <v>0</v>
      </c>
      <c r="K195" s="51" t="str">
        <f t="shared" ca="1" si="59"/>
        <v/>
      </c>
      <c r="L195" s="51">
        <f t="shared" ca="1" si="65"/>
        <v>0</v>
      </c>
      <c r="M195" s="1" t="str">
        <f t="shared" ca="1" si="60"/>
        <v/>
      </c>
      <c r="N195" s="52"/>
      <c r="T195" s="1" t="str">
        <f t="shared" si="61"/>
        <v>10°TRANCE</v>
      </c>
      <c r="U195" s="1">
        <f t="shared" si="66"/>
        <v>2</v>
      </c>
      <c r="V195" s="1">
        <f t="shared" si="67"/>
        <v>10</v>
      </c>
      <c r="W195" s="1">
        <f t="shared" ca="1" si="75"/>
        <v>0</v>
      </c>
      <c r="X195" s="1">
        <f t="shared" ca="1" si="75"/>
        <v>0</v>
      </c>
      <c r="Y195" s="1">
        <f t="shared" ca="1" si="75"/>
        <v>2</v>
      </c>
      <c r="Z195" s="1" t="str">
        <f t="shared" ca="1" si="75"/>
        <v>win</v>
      </c>
      <c r="AA195" s="1">
        <f t="shared" ca="1" si="75"/>
        <v>8.74</v>
      </c>
      <c r="AB195" s="1">
        <f t="shared" ca="1" si="63"/>
        <v>65</v>
      </c>
      <c r="AC195" s="1">
        <f t="shared" ca="1" si="64"/>
        <v>65</v>
      </c>
      <c r="AD195" s="1">
        <f t="shared" si="68"/>
        <v>195</v>
      </c>
      <c r="AH195" s="53">
        <f t="shared" si="56"/>
        <v>183</v>
      </c>
      <c r="AI195" s="1">
        <f t="shared" ca="1" si="57"/>
        <v>13</v>
      </c>
    </row>
    <row r="196" spans="2:35" ht="15.75">
      <c r="B196" s="4">
        <f t="shared" si="62"/>
        <v>184</v>
      </c>
      <c r="C196" s="4">
        <f t="shared" ca="1" si="70"/>
        <v>0</v>
      </c>
      <c r="D196" s="47">
        <f t="shared" ca="1" si="71"/>
        <v>0</v>
      </c>
      <c r="E196" s="48">
        <f t="shared" ca="1" si="72"/>
        <v>0</v>
      </c>
      <c r="F196" s="49">
        <f t="shared" ca="1" si="73"/>
        <v>0</v>
      </c>
      <c r="G196" s="50">
        <f t="shared" ca="1" si="58"/>
        <v>0</v>
      </c>
      <c r="H196" s="47">
        <f t="shared" ca="1" si="55"/>
        <v>0</v>
      </c>
      <c r="I196" s="47">
        <f t="shared" ca="1" si="55"/>
        <v>0</v>
      </c>
      <c r="K196" s="51" t="str">
        <f t="shared" ca="1" si="59"/>
        <v/>
      </c>
      <c r="L196" s="51">
        <f t="shared" ca="1" si="65"/>
        <v>0</v>
      </c>
      <c r="M196" s="1" t="str">
        <f t="shared" ca="1" si="60"/>
        <v/>
      </c>
      <c r="N196" s="52"/>
      <c r="T196" s="1" t="str">
        <f t="shared" si="61"/>
        <v>10°TRANCE</v>
      </c>
      <c r="U196" s="1">
        <f t="shared" si="66"/>
        <v>3</v>
      </c>
      <c r="V196" s="1">
        <f t="shared" si="67"/>
        <v>10</v>
      </c>
      <c r="W196" s="1">
        <f t="shared" ca="1" si="75"/>
        <v>0</v>
      </c>
      <c r="X196" s="1">
        <f t="shared" ca="1" si="75"/>
        <v>0</v>
      </c>
      <c r="Y196" s="1">
        <f t="shared" ca="1" si="75"/>
        <v>2</v>
      </c>
      <c r="Z196" s="1" t="str">
        <f t="shared" ca="1" si="75"/>
        <v>win</v>
      </c>
      <c r="AA196" s="1">
        <f t="shared" ca="1" si="75"/>
        <v>8.74</v>
      </c>
      <c r="AB196" s="1">
        <f t="shared" ca="1" si="63"/>
        <v>66</v>
      </c>
      <c r="AC196" s="1">
        <f t="shared" ca="1" si="64"/>
        <v>66</v>
      </c>
      <c r="AD196" s="1">
        <f t="shared" si="68"/>
        <v>196</v>
      </c>
      <c r="AH196" s="53">
        <f t="shared" si="56"/>
        <v>184</v>
      </c>
      <c r="AI196" s="1">
        <f t="shared" ca="1" si="57"/>
        <v>13</v>
      </c>
    </row>
    <row r="197" spans="2:35" ht="15.75">
      <c r="B197" s="4">
        <f t="shared" si="62"/>
        <v>185</v>
      </c>
      <c r="C197" s="4">
        <f t="shared" ca="1" si="70"/>
        <v>0</v>
      </c>
      <c r="D197" s="47">
        <f t="shared" ca="1" si="71"/>
        <v>0</v>
      </c>
      <c r="E197" s="48">
        <f t="shared" ca="1" si="72"/>
        <v>0</v>
      </c>
      <c r="F197" s="49">
        <f t="shared" ca="1" si="73"/>
        <v>0</v>
      </c>
      <c r="G197" s="50">
        <f t="shared" ca="1" si="58"/>
        <v>0</v>
      </c>
      <c r="H197" s="47">
        <f t="shared" ca="1" si="55"/>
        <v>0</v>
      </c>
      <c r="I197" s="47">
        <f t="shared" ca="1" si="55"/>
        <v>0</v>
      </c>
      <c r="K197" s="51" t="str">
        <f t="shared" ca="1" si="59"/>
        <v/>
      </c>
      <c r="L197" s="51">
        <f t="shared" ca="1" si="65"/>
        <v>0</v>
      </c>
      <c r="M197" s="1" t="str">
        <f t="shared" ca="1" si="60"/>
        <v/>
      </c>
      <c r="N197" s="52"/>
      <c r="T197" s="1" t="str">
        <f t="shared" si="61"/>
        <v>10°TRANCE</v>
      </c>
      <c r="U197" s="1">
        <f t="shared" si="66"/>
        <v>4</v>
      </c>
      <c r="V197" s="1">
        <f t="shared" si="67"/>
        <v>10</v>
      </c>
      <c r="W197" s="1">
        <f t="shared" ca="1" si="75"/>
        <v>0</v>
      </c>
      <c r="X197" s="1">
        <f t="shared" ca="1" si="75"/>
        <v>0</v>
      </c>
      <c r="Y197" s="1">
        <f t="shared" ca="1" si="75"/>
        <v>2</v>
      </c>
      <c r="Z197" s="1" t="str">
        <f t="shared" ca="1" si="75"/>
        <v>win</v>
      </c>
      <c r="AA197" s="1">
        <f t="shared" ca="1" si="75"/>
        <v>8.74</v>
      </c>
      <c r="AB197" s="1">
        <f t="shared" ca="1" si="63"/>
        <v>67</v>
      </c>
      <c r="AC197" s="1">
        <f t="shared" ca="1" si="64"/>
        <v>67</v>
      </c>
      <c r="AD197" s="1">
        <f t="shared" si="68"/>
        <v>197</v>
      </c>
      <c r="AH197" s="53">
        <f t="shared" si="56"/>
        <v>185</v>
      </c>
      <c r="AI197" s="1">
        <f t="shared" ca="1" si="57"/>
        <v>13</v>
      </c>
    </row>
    <row r="198" spans="2:35" ht="15.75">
      <c r="B198" s="4">
        <f t="shared" si="62"/>
        <v>186</v>
      </c>
      <c r="C198" s="4">
        <f t="shared" ca="1" si="70"/>
        <v>0</v>
      </c>
      <c r="D198" s="47">
        <f t="shared" ca="1" si="71"/>
        <v>0</v>
      </c>
      <c r="E198" s="48">
        <f t="shared" ca="1" si="72"/>
        <v>0</v>
      </c>
      <c r="F198" s="49">
        <f t="shared" ca="1" si="73"/>
        <v>0</v>
      </c>
      <c r="G198" s="50">
        <f t="shared" ca="1" si="58"/>
        <v>0</v>
      </c>
      <c r="H198" s="47">
        <f t="shared" ca="1" si="55"/>
        <v>0</v>
      </c>
      <c r="I198" s="47">
        <f t="shared" ca="1" si="55"/>
        <v>0</v>
      </c>
      <c r="K198" s="51" t="str">
        <f t="shared" ca="1" si="59"/>
        <v/>
      </c>
      <c r="L198" s="51">
        <f t="shared" ca="1" si="65"/>
        <v>0</v>
      </c>
      <c r="M198" s="1" t="str">
        <f t="shared" ca="1" si="60"/>
        <v/>
      </c>
      <c r="N198" s="52"/>
      <c r="T198" s="1" t="str">
        <f t="shared" si="61"/>
        <v>10°TRANCE</v>
      </c>
      <c r="U198" s="1">
        <f t="shared" si="66"/>
        <v>5</v>
      </c>
      <c r="V198" s="1">
        <f t="shared" si="67"/>
        <v>10</v>
      </c>
      <c r="W198" s="1">
        <f t="shared" ca="1" si="75"/>
        <v>0</v>
      </c>
      <c r="X198" s="1">
        <f t="shared" ca="1" si="75"/>
        <v>0</v>
      </c>
      <c r="Y198" s="1">
        <f t="shared" ca="1" si="75"/>
        <v>2</v>
      </c>
      <c r="Z198" s="1" t="str">
        <f t="shared" ca="1" si="75"/>
        <v>win</v>
      </c>
      <c r="AA198" s="1">
        <f t="shared" ca="1" si="75"/>
        <v>8.74</v>
      </c>
      <c r="AB198" s="1">
        <f t="shared" ca="1" si="63"/>
        <v>68</v>
      </c>
      <c r="AC198" s="1">
        <f t="shared" ca="1" si="64"/>
        <v>68</v>
      </c>
      <c r="AD198" s="1">
        <f t="shared" si="68"/>
        <v>198</v>
      </c>
      <c r="AH198" s="53">
        <f t="shared" si="56"/>
        <v>186</v>
      </c>
      <c r="AI198" s="1">
        <f t="shared" ca="1" si="57"/>
        <v>13</v>
      </c>
    </row>
    <row r="199" spans="2:35" ht="15.75">
      <c r="B199" s="4">
        <f t="shared" si="62"/>
        <v>187</v>
      </c>
      <c r="C199" s="4">
        <f t="shared" ca="1" si="70"/>
        <v>0</v>
      </c>
      <c r="D199" s="47">
        <f t="shared" ca="1" si="71"/>
        <v>0</v>
      </c>
      <c r="E199" s="48">
        <f t="shared" ca="1" si="72"/>
        <v>0</v>
      </c>
      <c r="F199" s="49">
        <f t="shared" ca="1" si="73"/>
        <v>0</v>
      </c>
      <c r="G199" s="50">
        <f t="shared" ca="1" si="58"/>
        <v>0</v>
      </c>
      <c r="H199" s="47">
        <f t="shared" ca="1" si="55"/>
        <v>0</v>
      </c>
      <c r="I199" s="47">
        <f t="shared" ca="1" si="55"/>
        <v>0</v>
      </c>
      <c r="K199" s="51" t="str">
        <f t="shared" ca="1" si="59"/>
        <v/>
      </c>
      <c r="L199" s="51">
        <f t="shared" ca="1" si="65"/>
        <v>0</v>
      </c>
      <c r="M199" s="1" t="str">
        <f t="shared" ca="1" si="60"/>
        <v/>
      </c>
      <c r="N199" s="52"/>
      <c r="T199" s="1" t="str">
        <f t="shared" si="61"/>
        <v>10°TRANCE</v>
      </c>
      <c r="U199" s="1">
        <f t="shared" si="66"/>
        <v>6</v>
      </c>
      <c r="V199" s="1">
        <f t="shared" si="67"/>
        <v>10</v>
      </c>
      <c r="W199" s="1">
        <f t="shared" ca="1" si="75"/>
        <v>0</v>
      </c>
      <c r="X199" s="1">
        <f t="shared" ca="1" si="75"/>
        <v>0</v>
      </c>
      <c r="Y199" s="1">
        <f t="shared" ca="1" si="75"/>
        <v>2</v>
      </c>
      <c r="Z199" s="1" t="str">
        <f t="shared" ca="1" si="75"/>
        <v>win</v>
      </c>
      <c r="AA199" s="1">
        <f t="shared" ca="1" si="75"/>
        <v>8.74</v>
      </c>
      <c r="AB199" s="1">
        <f t="shared" ca="1" si="63"/>
        <v>69</v>
      </c>
      <c r="AC199" s="1">
        <f t="shared" ca="1" si="64"/>
        <v>69</v>
      </c>
      <c r="AD199" s="1">
        <f t="shared" si="68"/>
        <v>199</v>
      </c>
      <c r="AH199" s="53">
        <f t="shared" si="56"/>
        <v>187</v>
      </c>
      <c r="AI199" s="1">
        <f t="shared" ca="1" si="57"/>
        <v>13</v>
      </c>
    </row>
    <row r="200" spans="2:35" ht="15.75">
      <c r="B200" s="4">
        <f t="shared" si="62"/>
        <v>188</v>
      </c>
      <c r="C200" s="4">
        <f t="shared" ca="1" si="70"/>
        <v>0</v>
      </c>
      <c r="D200" s="47">
        <f t="shared" ca="1" si="71"/>
        <v>0</v>
      </c>
      <c r="E200" s="48">
        <f t="shared" ca="1" si="72"/>
        <v>0</v>
      </c>
      <c r="F200" s="49">
        <f t="shared" ca="1" si="73"/>
        <v>0</v>
      </c>
      <c r="G200" s="50">
        <f t="shared" ca="1" si="58"/>
        <v>0</v>
      </c>
      <c r="H200" s="47">
        <f t="shared" ca="1" si="55"/>
        <v>0</v>
      </c>
      <c r="I200" s="47">
        <f t="shared" ca="1" si="55"/>
        <v>0</v>
      </c>
      <c r="K200" s="51" t="str">
        <f t="shared" ca="1" si="59"/>
        <v/>
      </c>
      <c r="L200" s="51">
        <f t="shared" ca="1" si="65"/>
        <v>0</v>
      </c>
      <c r="M200" s="1" t="str">
        <f t="shared" ca="1" si="60"/>
        <v/>
      </c>
      <c r="N200" s="52"/>
      <c r="T200" s="1" t="str">
        <f t="shared" si="61"/>
        <v>10°TRANCE</v>
      </c>
      <c r="U200" s="1">
        <f t="shared" si="66"/>
        <v>7</v>
      </c>
      <c r="V200" s="1">
        <f t="shared" si="67"/>
        <v>10</v>
      </c>
      <c r="W200" s="1">
        <f t="shared" ca="1" si="75"/>
        <v>0</v>
      </c>
      <c r="X200" s="1">
        <f t="shared" ca="1" si="75"/>
        <v>0</v>
      </c>
      <c r="Y200" s="1">
        <f t="shared" ca="1" si="75"/>
        <v>2</v>
      </c>
      <c r="Z200" s="1" t="str">
        <f t="shared" ca="1" si="75"/>
        <v>loss</v>
      </c>
      <c r="AA200" s="1">
        <f t="shared" ca="1" si="75"/>
        <v>8.74</v>
      </c>
      <c r="AB200" s="1">
        <f t="shared" ca="1" si="63"/>
        <v>70</v>
      </c>
      <c r="AC200" s="1">
        <f t="shared" ca="1" si="64"/>
        <v>70</v>
      </c>
      <c r="AD200" s="1">
        <f t="shared" si="68"/>
        <v>200</v>
      </c>
      <c r="AH200" s="53">
        <f t="shared" si="56"/>
        <v>188</v>
      </c>
      <c r="AI200" s="1">
        <f t="shared" ca="1" si="57"/>
        <v>13</v>
      </c>
    </row>
    <row r="201" spans="2:35" ht="15.75">
      <c r="B201" s="4">
        <f t="shared" si="62"/>
        <v>189</v>
      </c>
      <c r="C201" s="4">
        <f t="shared" ca="1" si="70"/>
        <v>0</v>
      </c>
      <c r="D201" s="47">
        <f t="shared" ca="1" si="71"/>
        <v>0</v>
      </c>
      <c r="E201" s="48">
        <f t="shared" ca="1" si="72"/>
        <v>0</v>
      </c>
      <c r="F201" s="49">
        <f t="shared" ca="1" si="73"/>
        <v>0</v>
      </c>
      <c r="G201" s="50">
        <f t="shared" ca="1" si="58"/>
        <v>0</v>
      </c>
      <c r="H201" s="47">
        <f t="shared" ca="1" si="55"/>
        <v>0</v>
      </c>
      <c r="I201" s="47">
        <f t="shared" ca="1" si="55"/>
        <v>0</v>
      </c>
      <c r="K201" s="51" t="str">
        <f t="shared" ca="1" si="59"/>
        <v/>
      </c>
      <c r="L201" s="51">
        <f t="shared" ca="1" si="65"/>
        <v>0</v>
      </c>
      <c r="M201" s="1" t="str">
        <f t="shared" ca="1" si="60"/>
        <v/>
      </c>
      <c r="N201" s="52"/>
      <c r="T201" s="1" t="str">
        <f t="shared" si="61"/>
        <v>10°TRANCE</v>
      </c>
      <c r="U201" s="1">
        <f t="shared" si="66"/>
        <v>8</v>
      </c>
      <c r="V201" s="1">
        <f t="shared" si="67"/>
        <v>10</v>
      </c>
      <c r="W201" s="1">
        <f t="shared" ca="1" si="75"/>
        <v>0</v>
      </c>
      <c r="X201" s="1">
        <f t="shared" ca="1" si="75"/>
        <v>0</v>
      </c>
      <c r="Y201" s="1">
        <f t="shared" ca="1" si="75"/>
        <v>0</v>
      </c>
      <c r="Z201" s="1">
        <f t="shared" ca="1" si="75"/>
        <v>0</v>
      </c>
      <c r="AA201" s="1">
        <f t="shared" ca="1" si="75"/>
        <v>8.74</v>
      </c>
      <c r="AB201" s="1">
        <f t="shared" ca="1" si="63"/>
        <v>70</v>
      </c>
      <c r="AC201" s="1" t="str">
        <f t="shared" ca="1" si="64"/>
        <v/>
      </c>
      <c r="AD201" s="1">
        <f t="shared" si="68"/>
        <v>201</v>
      </c>
      <c r="AH201" s="53">
        <f t="shared" si="56"/>
        <v>189</v>
      </c>
      <c r="AI201" s="1">
        <f t="shared" ca="1" si="57"/>
        <v>13</v>
      </c>
    </row>
    <row r="202" spans="2:35" ht="15.75">
      <c r="B202" s="4">
        <f t="shared" si="62"/>
        <v>190</v>
      </c>
      <c r="C202" s="4">
        <f t="shared" ca="1" si="70"/>
        <v>0</v>
      </c>
      <c r="D202" s="47">
        <f t="shared" ca="1" si="71"/>
        <v>0</v>
      </c>
      <c r="E202" s="48">
        <f t="shared" ca="1" si="72"/>
        <v>0</v>
      </c>
      <c r="F202" s="49">
        <f t="shared" ca="1" si="73"/>
        <v>0</v>
      </c>
      <c r="G202" s="50">
        <f t="shared" ca="1" si="58"/>
        <v>0</v>
      </c>
      <c r="H202" s="47">
        <f t="shared" ca="1" si="55"/>
        <v>0</v>
      </c>
      <c r="I202" s="47">
        <f t="shared" ca="1" si="55"/>
        <v>0</v>
      </c>
      <c r="K202" s="51" t="str">
        <f t="shared" ca="1" si="59"/>
        <v/>
      </c>
      <c r="L202" s="51">
        <f t="shared" ca="1" si="65"/>
        <v>0</v>
      </c>
      <c r="M202" s="1" t="str">
        <f t="shared" ca="1" si="60"/>
        <v/>
      </c>
      <c r="N202" s="52"/>
      <c r="T202" s="1" t="str">
        <f t="shared" si="61"/>
        <v>10°TRANCE</v>
      </c>
      <c r="U202" s="1">
        <f t="shared" si="66"/>
        <v>9</v>
      </c>
      <c r="V202" s="1">
        <f t="shared" si="67"/>
        <v>10</v>
      </c>
      <c r="W202" s="1">
        <f t="shared" ca="1" si="75"/>
        <v>0</v>
      </c>
      <c r="X202" s="1">
        <f t="shared" ca="1" si="75"/>
        <v>0</v>
      </c>
      <c r="Y202" s="1">
        <f t="shared" ca="1" si="75"/>
        <v>0</v>
      </c>
      <c r="Z202" s="1">
        <f t="shared" ca="1" si="75"/>
        <v>0</v>
      </c>
      <c r="AA202" s="1">
        <f t="shared" ca="1" si="75"/>
        <v>8.74</v>
      </c>
      <c r="AB202" s="1">
        <f t="shared" ca="1" si="63"/>
        <v>70</v>
      </c>
      <c r="AC202" s="1" t="str">
        <f t="shared" ca="1" si="64"/>
        <v/>
      </c>
      <c r="AD202" s="1">
        <f t="shared" si="68"/>
        <v>202</v>
      </c>
      <c r="AH202" s="53">
        <f t="shared" si="56"/>
        <v>190</v>
      </c>
      <c r="AI202" s="1">
        <f t="shared" ca="1" si="57"/>
        <v>13</v>
      </c>
    </row>
    <row r="203" spans="2:35" ht="15.75">
      <c r="B203" s="4">
        <f t="shared" si="62"/>
        <v>191</v>
      </c>
      <c r="C203" s="4">
        <f t="shared" ca="1" si="70"/>
        <v>0</v>
      </c>
      <c r="D203" s="47">
        <f t="shared" ca="1" si="71"/>
        <v>0</v>
      </c>
      <c r="E203" s="48">
        <f t="shared" ca="1" si="72"/>
        <v>0</v>
      </c>
      <c r="F203" s="49">
        <f t="shared" ca="1" si="73"/>
        <v>0</v>
      </c>
      <c r="G203" s="50">
        <f t="shared" ca="1" si="58"/>
        <v>0</v>
      </c>
      <c r="H203" s="47">
        <f t="shared" ca="1" si="55"/>
        <v>0</v>
      </c>
      <c r="I203" s="47">
        <f t="shared" ca="1" si="55"/>
        <v>0</v>
      </c>
      <c r="K203" s="51" t="str">
        <f t="shared" ca="1" si="59"/>
        <v/>
      </c>
      <c r="L203" s="51">
        <f t="shared" ca="1" si="65"/>
        <v>0</v>
      </c>
      <c r="M203" s="1" t="str">
        <f t="shared" ca="1" si="60"/>
        <v/>
      </c>
      <c r="N203" s="52"/>
      <c r="T203" s="1" t="str">
        <f t="shared" si="61"/>
        <v>10°TRANCE</v>
      </c>
      <c r="U203" s="1">
        <f t="shared" si="66"/>
        <v>10</v>
      </c>
      <c r="V203" s="1">
        <f t="shared" si="67"/>
        <v>10</v>
      </c>
      <c r="W203" s="1">
        <f t="shared" ca="1" si="75"/>
        <v>0</v>
      </c>
      <c r="X203" s="1">
        <f t="shared" ca="1" si="75"/>
        <v>0</v>
      </c>
      <c r="Y203" s="1">
        <f t="shared" ca="1" si="75"/>
        <v>0</v>
      </c>
      <c r="Z203" s="1">
        <f t="shared" ca="1" si="75"/>
        <v>0</v>
      </c>
      <c r="AA203" s="1">
        <f t="shared" ca="1" si="75"/>
        <v>8.74</v>
      </c>
      <c r="AB203" s="1">
        <f t="shared" ca="1" si="63"/>
        <v>70</v>
      </c>
      <c r="AC203" s="1" t="str">
        <f t="shared" ca="1" si="64"/>
        <v/>
      </c>
      <c r="AD203" s="1">
        <f t="shared" si="68"/>
        <v>203</v>
      </c>
      <c r="AH203" s="53">
        <f t="shared" si="56"/>
        <v>191</v>
      </c>
      <c r="AI203" s="1">
        <f t="shared" ca="1" si="57"/>
        <v>13</v>
      </c>
    </row>
    <row r="204" spans="2:35" ht="15.75">
      <c r="B204" s="4">
        <f t="shared" si="62"/>
        <v>192</v>
      </c>
      <c r="C204" s="4">
        <f t="shared" ca="1" si="70"/>
        <v>0</v>
      </c>
      <c r="D204" s="47">
        <f t="shared" ca="1" si="71"/>
        <v>0</v>
      </c>
      <c r="E204" s="48">
        <f t="shared" ca="1" si="72"/>
        <v>0</v>
      </c>
      <c r="F204" s="49">
        <f t="shared" ca="1" si="73"/>
        <v>0</v>
      </c>
      <c r="G204" s="50">
        <f t="shared" ca="1" si="58"/>
        <v>0</v>
      </c>
      <c r="H204" s="47">
        <f t="shared" ca="1" si="55"/>
        <v>0</v>
      </c>
      <c r="I204" s="47">
        <f t="shared" ca="1" si="55"/>
        <v>0</v>
      </c>
      <c r="K204" s="51" t="str">
        <f t="shared" ca="1" si="59"/>
        <v/>
      </c>
      <c r="L204" s="51">
        <f t="shared" ca="1" si="65"/>
        <v>0</v>
      </c>
      <c r="M204" s="1" t="str">
        <f t="shared" ca="1" si="60"/>
        <v/>
      </c>
      <c r="N204" s="52"/>
      <c r="T204" s="1" t="str">
        <f t="shared" si="61"/>
        <v>10°TRANCE</v>
      </c>
      <c r="U204" s="1">
        <f t="shared" si="66"/>
        <v>11</v>
      </c>
      <c r="V204" s="1">
        <f t="shared" si="67"/>
        <v>10</v>
      </c>
      <c r="W204" s="1">
        <f t="shared" ca="1" si="75"/>
        <v>0</v>
      </c>
      <c r="X204" s="1">
        <f t="shared" ca="1" si="75"/>
        <v>0</v>
      </c>
      <c r="Y204" s="1">
        <f t="shared" ca="1" si="75"/>
        <v>0</v>
      </c>
      <c r="Z204" s="1">
        <f t="shared" ca="1" si="75"/>
        <v>0</v>
      </c>
      <c r="AA204" s="1">
        <f t="shared" ca="1" si="75"/>
        <v>8.74</v>
      </c>
      <c r="AB204" s="1">
        <f t="shared" ca="1" si="63"/>
        <v>70</v>
      </c>
      <c r="AC204" s="1" t="str">
        <f t="shared" ca="1" si="64"/>
        <v/>
      </c>
      <c r="AD204" s="1">
        <f t="shared" si="68"/>
        <v>204</v>
      </c>
      <c r="AH204" s="53">
        <f t="shared" si="56"/>
        <v>192</v>
      </c>
      <c r="AI204" s="1">
        <f t="shared" ca="1" si="57"/>
        <v>13</v>
      </c>
    </row>
    <row r="205" spans="2:35" ht="15.75">
      <c r="B205" s="4">
        <f t="shared" si="62"/>
        <v>193</v>
      </c>
      <c r="C205" s="4">
        <f t="shared" ref="C205:C212" ca="1" si="76">INDIRECT(ADDRESS($AI205,V$11))</f>
        <v>0</v>
      </c>
      <c r="D205" s="47">
        <f t="shared" ref="D205:D212" ca="1" si="77">INDIRECT(ADDRESS($AI205,W$11))</f>
        <v>0</v>
      </c>
      <c r="E205" s="48">
        <f t="shared" ref="E205:E212" ca="1" si="78">INDIRECT(ADDRESS($AI205,X$11))</f>
        <v>0</v>
      </c>
      <c r="F205" s="49">
        <f t="shared" ref="F205:F212" ca="1" si="79">INDIRECT(ADDRESS($AI205,Y$11))</f>
        <v>0</v>
      </c>
      <c r="G205" s="50">
        <f t="shared" ca="1" si="58"/>
        <v>0</v>
      </c>
      <c r="H205" s="47">
        <f t="shared" ref="H205:I212" ca="1" si="80">INDIRECT(ADDRESS($AI205,Z$11))</f>
        <v>0</v>
      </c>
      <c r="I205" s="47">
        <f t="shared" ca="1" si="80"/>
        <v>0</v>
      </c>
      <c r="K205" s="51" t="str">
        <f t="shared" ca="1" si="59"/>
        <v/>
      </c>
      <c r="L205" s="51">
        <f t="shared" ca="1" si="65"/>
        <v>0</v>
      </c>
      <c r="M205" s="1" t="str">
        <f t="shared" ca="1" si="60"/>
        <v/>
      </c>
      <c r="N205" s="52"/>
      <c r="T205" s="1" t="str">
        <f t="shared" si="61"/>
        <v>10°TRANCE</v>
      </c>
      <c r="U205" s="1">
        <f t="shared" si="66"/>
        <v>12</v>
      </c>
      <c r="V205" s="1">
        <f t="shared" si="67"/>
        <v>10</v>
      </c>
      <c r="W205" s="1">
        <f t="shared" ca="1" si="75"/>
        <v>0</v>
      </c>
      <c r="X205" s="1">
        <f t="shared" ca="1" si="75"/>
        <v>0</v>
      </c>
      <c r="Y205" s="1">
        <f t="shared" ca="1" si="75"/>
        <v>0</v>
      </c>
      <c r="Z205" s="1">
        <f t="shared" ca="1" si="75"/>
        <v>0</v>
      </c>
      <c r="AA205" s="1">
        <f t="shared" ca="1" si="75"/>
        <v>8.74</v>
      </c>
      <c r="AB205" s="1">
        <f t="shared" ca="1" si="63"/>
        <v>70</v>
      </c>
      <c r="AC205" s="1" t="str">
        <f t="shared" ca="1" si="64"/>
        <v/>
      </c>
      <c r="AD205" s="1">
        <f t="shared" si="68"/>
        <v>205</v>
      </c>
      <c r="AH205" s="53">
        <f t="shared" ref="AH205:AH212" si="81">B205</f>
        <v>193</v>
      </c>
      <c r="AI205" s="1">
        <f t="shared" ref="AI205:AI212" ca="1" si="82">IFERROR(VLOOKUP(B205,AC205:AD404,2,FALSE),ROW(U$13))</f>
        <v>13</v>
      </c>
    </row>
    <row r="206" spans="2:35" ht="15.75">
      <c r="B206" s="4">
        <f t="shared" si="62"/>
        <v>194</v>
      </c>
      <c r="C206" s="4">
        <f t="shared" ca="1" si="76"/>
        <v>0</v>
      </c>
      <c r="D206" s="47">
        <f t="shared" ca="1" si="77"/>
        <v>0</v>
      </c>
      <c r="E206" s="48">
        <f t="shared" ca="1" si="78"/>
        <v>0</v>
      </c>
      <c r="F206" s="49">
        <f t="shared" ca="1" si="79"/>
        <v>0</v>
      </c>
      <c r="G206" s="50">
        <f t="shared" ref="G206:G212" ca="1" si="83">F206/(F206-1)</f>
        <v>0</v>
      </c>
      <c r="H206" s="47">
        <f t="shared" ca="1" si="80"/>
        <v>0</v>
      </c>
      <c r="I206" s="47">
        <f t="shared" ca="1" si="80"/>
        <v>0</v>
      </c>
      <c r="K206" s="51" t="str">
        <f t="shared" ref="K206:K212" ca="1" si="84">IFERROR(IF(H206="WIN",+(100/G206),-(100/F206)),"")</f>
        <v/>
      </c>
      <c r="L206" s="51">
        <f t="shared" ca="1" si="65"/>
        <v>0</v>
      </c>
      <c r="M206" s="1" t="str">
        <f t="shared" ref="M206:M212" ca="1" si="85">IF(C206&lt;&gt;C207,L206,"")</f>
        <v/>
      </c>
      <c r="N206" s="52"/>
      <c r="T206" s="1" t="str">
        <f t="shared" ref="T206:T213" si="86">CONCATENATE(V206,"°TRANCE")</f>
        <v>10°TRANCE</v>
      </c>
      <c r="U206" s="1">
        <f t="shared" si="66"/>
        <v>13</v>
      </c>
      <c r="V206" s="1">
        <f t="shared" si="67"/>
        <v>10</v>
      </c>
      <c r="W206" s="1">
        <f t="shared" ca="1" si="75"/>
        <v>0</v>
      </c>
      <c r="X206" s="1">
        <f t="shared" ca="1" si="75"/>
        <v>0</v>
      </c>
      <c r="Y206" s="1">
        <f t="shared" ca="1" si="75"/>
        <v>0</v>
      </c>
      <c r="Z206" s="1">
        <f t="shared" ca="1" si="75"/>
        <v>0</v>
      </c>
      <c r="AA206" s="1">
        <f t="shared" ca="1" si="75"/>
        <v>8.74</v>
      </c>
      <c r="AB206" s="1">
        <f t="shared" ca="1" si="63"/>
        <v>70</v>
      </c>
      <c r="AC206" s="1" t="str">
        <f t="shared" ca="1" si="64"/>
        <v/>
      </c>
      <c r="AD206" s="1">
        <f t="shared" si="68"/>
        <v>206</v>
      </c>
      <c r="AH206" s="53">
        <f t="shared" si="81"/>
        <v>194</v>
      </c>
      <c r="AI206" s="1">
        <f t="shared" ca="1" si="82"/>
        <v>13</v>
      </c>
    </row>
    <row r="207" spans="2:35" ht="15.75">
      <c r="B207" s="4">
        <f t="shared" ref="B207:B212" si="87">B206+1</f>
        <v>195</v>
      </c>
      <c r="C207" s="4">
        <f t="shared" ca="1" si="76"/>
        <v>0</v>
      </c>
      <c r="D207" s="47">
        <f t="shared" ca="1" si="77"/>
        <v>0</v>
      </c>
      <c r="E207" s="48">
        <f t="shared" ca="1" si="78"/>
        <v>0</v>
      </c>
      <c r="F207" s="49">
        <f t="shared" ca="1" si="79"/>
        <v>0</v>
      </c>
      <c r="G207" s="50">
        <f t="shared" ca="1" si="83"/>
        <v>0</v>
      </c>
      <c r="H207" s="47">
        <f t="shared" ca="1" si="80"/>
        <v>0</v>
      </c>
      <c r="I207" s="47">
        <f t="shared" ca="1" si="80"/>
        <v>0</v>
      </c>
      <c r="K207" s="51" t="str">
        <f t="shared" ca="1" si="84"/>
        <v/>
      </c>
      <c r="L207" s="51">
        <f t="shared" ca="1" si="65"/>
        <v>0</v>
      </c>
      <c r="M207" s="1" t="str">
        <f t="shared" ca="1" si="85"/>
        <v/>
      </c>
      <c r="N207" s="52"/>
      <c r="T207" s="1" t="str">
        <f t="shared" si="86"/>
        <v>10°TRANCE</v>
      </c>
      <c r="U207" s="1">
        <f t="shared" si="66"/>
        <v>14</v>
      </c>
      <c r="V207" s="1">
        <f t="shared" si="67"/>
        <v>10</v>
      </c>
      <c r="W207" s="1">
        <f t="shared" ca="1" si="75"/>
        <v>0</v>
      </c>
      <c r="X207" s="1">
        <f t="shared" ca="1" si="75"/>
        <v>0</v>
      </c>
      <c r="Y207" s="1">
        <f t="shared" ca="1" si="75"/>
        <v>0</v>
      </c>
      <c r="Z207" s="1">
        <f t="shared" ca="1" si="75"/>
        <v>0</v>
      </c>
      <c r="AA207" s="1">
        <f t="shared" ca="1" si="75"/>
        <v>8.74</v>
      </c>
      <c r="AB207" s="1">
        <f t="shared" ref="AB207:AB213" ca="1" si="88">IF(Y207=0,AB206,AB206+1)</f>
        <v>70</v>
      </c>
      <c r="AC207" s="1" t="str">
        <f t="shared" ref="AC207:AC213" ca="1" si="89">IF(AB207&lt;&gt;AB206,AB207,"")</f>
        <v/>
      </c>
      <c r="AD207" s="1">
        <f t="shared" si="68"/>
        <v>207</v>
      </c>
      <c r="AH207" s="53">
        <f t="shared" si="81"/>
        <v>195</v>
      </c>
      <c r="AI207" s="1">
        <f t="shared" ca="1" si="82"/>
        <v>13</v>
      </c>
    </row>
    <row r="208" spans="2:35" ht="15.75">
      <c r="B208" s="4">
        <f t="shared" si="87"/>
        <v>196</v>
      </c>
      <c r="C208" s="4">
        <f t="shared" ca="1" si="76"/>
        <v>0</v>
      </c>
      <c r="D208" s="47">
        <f t="shared" ca="1" si="77"/>
        <v>0</v>
      </c>
      <c r="E208" s="48">
        <f t="shared" ca="1" si="78"/>
        <v>0</v>
      </c>
      <c r="F208" s="49">
        <f t="shared" ca="1" si="79"/>
        <v>0</v>
      </c>
      <c r="G208" s="50">
        <f t="shared" ca="1" si="83"/>
        <v>0</v>
      </c>
      <c r="H208" s="47">
        <f t="shared" ca="1" si="80"/>
        <v>0</v>
      </c>
      <c r="I208" s="47">
        <f t="shared" ca="1" si="80"/>
        <v>0</v>
      </c>
      <c r="K208" s="51" t="str">
        <f t="shared" ca="1" si="84"/>
        <v/>
      </c>
      <c r="L208" s="51">
        <f t="shared" ref="L208:L212" ca="1" si="90">IFERROR(L207+K208,0)</f>
        <v>0</v>
      </c>
      <c r="M208" s="1" t="str">
        <f t="shared" ca="1" si="85"/>
        <v/>
      </c>
      <c r="N208" s="52"/>
      <c r="T208" s="1" t="str">
        <f t="shared" si="86"/>
        <v>10°TRANCE</v>
      </c>
      <c r="U208" s="1">
        <f t="shared" ref="U208:U213" si="91">IF(U207=20,1,U207+1)</f>
        <v>15</v>
      </c>
      <c r="V208" s="1">
        <f t="shared" ref="V208:V213" si="92">IF(U207=20,V207+1,V207)</f>
        <v>10</v>
      </c>
      <c r="W208" s="1">
        <f t="shared" ca="1" si="75"/>
        <v>0</v>
      </c>
      <c r="X208" s="1">
        <f t="shared" ca="1" si="75"/>
        <v>0</v>
      </c>
      <c r="Y208" s="1">
        <f t="shared" ca="1" si="75"/>
        <v>0</v>
      </c>
      <c r="Z208" s="1">
        <f t="shared" ca="1" si="75"/>
        <v>0</v>
      </c>
      <c r="AA208" s="1">
        <f t="shared" ca="1" si="75"/>
        <v>8.74</v>
      </c>
      <c r="AB208" s="1">
        <f t="shared" ca="1" si="88"/>
        <v>70</v>
      </c>
      <c r="AC208" s="1" t="str">
        <f t="shared" ca="1" si="89"/>
        <v/>
      </c>
      <c r="AD208" s="1">
        <f t="shared" ref="AD208:AD213" si="93">AD207+1</f>
        <v>208</v>
      </c>
      <c r="AH208" s="53">
        <f t="shared" si="81"/>
        <v>196</v>
      </c>
      <c r="AI208" s="1">
        <f t="shared" ca="1" si="82"/>
        <v>13</v>
      </c>
    </row>
    <row r="209" spans="2:35" ht="15.75">
      <c r="B209" s="4">
        <f t="shared" si="87"/>
        <v>197</v>
      </c>
      <c r="C209" s="4">
        <f t="shared" ca="1" si="76"/>
        <v>0</v>
      </c>
      <c r="D209" s="47">
        <f t="shared" ca="1" si="77"/>
        <v>0</v>
      </c>
      <c r="E209" s="48">
        <f t="shared" ca="1" si="78"/>
        <v>0</v>
      </c>
      <c r="F209" s="49">
        <f t="shared" ca="1" si="79"/>
        <v>0</v>
      </c>
      <c r="G209" s="50">
        <f t="shared" ca="1" si="83"/>
        <v>0</v>
      </c>
      <c r="H209" s="47">
        <f t="shared" ca="1" si="80"/>
        <v>0</v>
      </c>
      <c r="I209" s="47">
        <f t="shared" ca="1" si="80"/>
        <v>0</v>
      </c>
      <c r="K209" s="51" t="str">
        <f t="shared" ca="1" si="84"/>
        <v/>
      </c>
      <c r="L209" s="51">
        <f t="shared" ca="1" si="90"/>
        <v>0</v>
      </c>
      <c r="M209" s="1" t="str">
        <f t="shared" ca="1" si="85"/>
        <v/>
      </c>
      <c r="N209" s="52"/>
      <c r="T209" s="1" t="str">
        <f t="shared" si="86"/>
        <v>10°TRANCE</v>
      </c>
      <c r="U209" s="1">
        <f t="shared" si="91"/>
        <v>16</v>
      </c>
      <c r="V209" s="1">
        <f t="shared" si="92"/>
        <v>10</v>
      </c>
      <c r="W209" s="1">
        <f t="shared" ca="1" si="75"/>
        <v>0</v>
      </c>
      <c r="X209" s="1">
        <f t="shared" ca="1" si="75"/>
        <v>0</v>
      </c>
      <c r="Y209" s="1">
        <f t="shared" ca="1" si="75"/>
        <v>0</v>
      </c>
      <c r="Z209" s="1">
        <f t="shared" ca="1" si="75"/>
        <v>0</v>
      </c>
      <c r="AA209" s="1">
        <f t="shared" ca="1" si="75"/>
        <v>8.74</v>
      </c>
      <c r="AB209" s="1">
        <f t="shared" ca="1" si="88"/>
        <v>70</v>
      </c>
      <c r="AC209" s="1" t="str">
        <f t="shared" ca="1" si="89"/>
        <v/>
      </c>
      <c r="AD209" s="1">
        <f t="shared" si="93"/>
        <v>209</v>
      </c>
      <c r="AH209" s="53">
        <f t="shared" si="81"/>
        <v>197</v>
      </c>
      <c r="AI209" s="1">
        <f t="shared" ca="1" si="82"/>
        <v>13</v>
      </c>
    </row>
    <row r="210" spans="2:35" ht="15.75">
      <c r="B210" s="4">
        <f t="shared" si="87"/>
        <v>198</v>
      </c>
      <c r="C210" s="4">
        <f t="shared" ca="1" si="76"/>
        <v>0</v>
      </c>
      <c r="D210" s="47">
        <f t="shared" ca="1" si="77"/>
        <v>0</v>
      </c>
      <c r="E210" s="48">
        <f t="shared" ca="1" si="78"/>
        <v>0</v>
      </c>
      <c r="F210" s="49">
        <f t="shared" ca="1" si="79"/>
        <v>0</v>
      </c>
      <c r="G210" s="50">
        <f t="shared" ca="1" si="83"/>
        <v>0</v>
      </c>
      <c r="H210" s="47">
        <f t="shared" ca="1" si="80"/>
        <v>0</v>
      </c>
      <c r="I210" s="47">
        <f t="shared" ca="1" si="80"/>
        <v>0</v>
      </c>
      <c r="K210" s="51" t="str">
        <f t="shared" ca="1" si="84"/>
        <v/>
      </c>
      <c r="L210" s="51">
        <f t="shared" ca="1" si="90"/>
        <v>0</v>
      </c>
      <c r="M210" s="1" t="str">
        <f t="shared" ca="1" si="85"/>
        <v/>
      </c>
      <c r="N210" s="52"/>
      <c r="T210" s="1" t="str">
        <f t="shared" si="86"/>
        <v>10°TRANCE</v>
      </c>
      <c r="U210" s="1">
        <f t="shared" si="91"/>
        <v>17</v>
      </c>
      <c r="V210" s="1">
        <f t="shared" si="92"/>
        <v>10</v>
      </c>
      <c r="W210" s="1">
        <f t="shared" ca="1" si="75"/>
        <v>0</v>
      </c>
      <c r="X210" s="1">
        <f t="shared" ca="1" si="75"/>
        <v>0</v>
      </c>
      <c r="Y210" s="1">
        <f t="shared" ca="1" si="75"/>
        <v>0</v>
      </c>
      <c r="Z210" s="1">
        <f t="shared" ca="1" si="75"/>
        <v>0</v>
      </c>
      <c r="AA210" s="1">
        <f t="shared" ca="1" si="75"/>
        <v>8.74</v>
      </c>
      <c r="AB210" s="1">
        <f t="shared" ca="1" si="88"/>
        <v>70</v>
      </c>
      <c r="AC210" s="1" t="str">
        <f t="shared" ca="1" si="89"/>
        <v/>
      </c>
      <c r="AD210" s="1">
        <f t="shared" si="93"/>
        <v>210</v>
      </c>
      <c r="AH210" s="53">
        <f t="shared" si="81"/>
        <v>198</v>
      </c>
      <c r="AI210" s="1">
        <f t="shared" ca="1" si="82"/>
        <v>13</v>
      </c>
    </row>
    <row r="211" spans="2:35" ht="15.75">
      <c r="B211" s="4">
        <f t="shared" si="87"/>
        <v>199</v>
      </c>
      <c r="C211" s="4">
        <f t="shared" ca="1" si="76"/>
        <v>0</v>
      </c>
      <c r="D211" s="47">
        <f t="shared" ca="1" si="77"/>
        <v>0</v>
      </c>
      <c r="E211" s="48">
        <f t="shared" ca="1" si="78"/>
        <v>0</v>
      </c>
      <c r="F211" s="49">
        <f t="shared" ca="1" si="79"/>
        <v>0</v>
      </c>
      <c r="G211" s="50">
        <f t="shared" ca="1" si="83"/>
        <v>0</v>
      </c>
      <c r="H211" s="47">
        <f t="shared" ca="1" si="80"/>
        <v>0</v>
      </c>
      <c r="I211" s="47">
        <f t="shared" ca="1" si="80"/>
        <v>0</v>
      </c>
      <c r="K211" s="51" t="str">
        <f t="shared" ca="1" si="84"/>
        <v/>
      </c>
      <c r="L211" s="51">
        <f t="shared" ca="1" si="90"/>
        <v>0</v>
      </c>
      <c r="M211" s="1" t="str">
        <f t="shared" ca="1" si="85"/>
        <v/>
      </c>
      <c r="N211" s="52"/>
      <c r="T211" s="1" t="str">
        <f t="shared" si="86"/>
        <v>10°TRANCE</v>
      </c>
      <c r="U211" s="1">
        <f t="shared" si="91"/>
        <v>18</v>
      </c>
      <c r="V211" s="1">
        <f t="shared" si="92"/>
        <v>10</v>
      </c>
      <c r="W211" s="1">
        <f t="shared" ca="1" si="75"/>
        <v>0</v>
      </c>
      <c r="X211" s="1">
        <f t="shared" ca="1" si="75"/>
        <v>0</v>
      </c>
      <c r="Y211" s="1">
        <f t="shared" ca="1" si="75"/>
        <v>0</v>
      </c>
      <c r="Z211" s="1">
        <f t="shared" ca="1" si="75"/>
        <v>0</v>
      </c>
      <c r="AA211" s="1">
        <f t="shared" ca="1" si="75"/>
        <v>8.74</v>
      </c>
      <c r="AB211" s="1">
        <f t="shared" ca="1" si="88"/>
        <v>70</v>
      </c>
      <c r="AC211" s="1" t="str">
        <f t="shared" ca="1" si="89"/>
        <v/>
      </c>
      <c r="AD211" s="1">
        <f t="shared" si="93"/>
        <v>211</v>
      </c>
      <c r="AH211" s="53">
        <f t="shared" si="81"/>
        <v>199</v>
      </c>
      <c r="AI211" s="1">
        <f t="shared" ca="1" si="82"/>
        <v>13</v>
      </c>
    </row>
    <row r="212" spans="2:35" ht="15.75">
      <c r="B212" s="4">
        <f t="shared" si="87"/>
        <v>200</v>
      </c>
      <c r="C212" s="4">
        <f t="shared" ca="1" si="76"/>
        <v>0</v>
      </c>
      <c r="D212" s="47">
        <f t="shared" ca="1" si="77"/>
        <v>0</v>
      </c>
      <c r="E212" s="48">
        <f t="shared" ca="1" si="78"/>
        <v>0</v>
      </c>
      <c r="F212" s="49">
        <f t="shared" ca="1" si="79"/>
        <v>0</v>
      </c>
      <c r="G212" s="50">
        <f t="shared" ca="1" si="83"/>
        <v>0</v>
      </c>
      <c r="H212" s="47">
        <f t="shared" ca="1" si="80"/>
        <v>0</v>
      </c>
      <c r="I212" s="47">
        <f t="shared" ca="1" si="80"/>
        <v>0</v>
      </c>
      <c r="K212" s="51" t="str">
        <f t="shared" ca="1" si="84"/>
        <v/>
      </c>
      <c r="L212" s="51">
        <f t="shared" ca="1" si="90"/>
        <v>0</v>
      </c>
      <c r="M212" s="1" t="str">
        <f t="shared" ca="1" si="85"/>
        <v/>
      </c>
      <c r="N212" s="52"/>
      <c r="T212" s="1" t="str">
        <f t="shared" si="86"/>
        <v>10°TRANCE</v>
      </c>
      <c r="U212" s="1">
        <f t="shared" si="91"/>
        <v>19</v>
      </c>
      <c r="V212" s="1">
        <f t="shared" si="92"/>
        <v>10</v>
      </c>
      <c r="W212" s="1">
        <f t="shared" ca="1" si="75"/>
        <v>0</v>
      </c>
      <c r="X212" s="1">
        <f t="shared" ca="1" si="75"/>
        <v>0</v>
      </c>
      <c r="Y212" s="1">
        <f t="shared" ca="1" si="75"/>
        <v>0</v>
      </c>
      <c r="Z212" s="1">
        <f t="shared" ca="1" si="75"/>
        <v>0</v>
      </c>
      <c r="AA212" s="1">
        <f t="shared" ca="1" si="75"/>
        <v>8.74</v>
      </c>
      <c r="AB212" s="1">
        <f t="shared" ca="1" si="88"/>
        <v>70</v>
      </c>
      <c r="AC212" s="1" t="str">
        <f t="shared" ca="1" si="89"/>
        <v/>
      </c>
      <c r="AD212" s="1">
        <f t="shared" si="93"/>
        <v>212</v>
      </c>
      <c r="AH212" s="53">
        <f t="shared" si="81"/>
        <v>200</v>
      </c>
      <c r="AI212" s="1">
        <f t="shared" ca="1" si="82"/>
        <v>13</v>
      </c>
    </row>
    <row r="213" spans="2:35">
      <c r="T213" s="1" t="str">
        <f t="shared" si="86"/>
        <v>10°TRANCE</v>
      </c>
      <c r="U213" s="1">
        <f t="shared" si="91"/>
        <v>20</v>
      </c>
      <c r="V213" s="1">
        <f t="shared" si="92"/>
        <v>10</v>
      </c>
      <c r="W213" s="1">
        <f t="shared" ca="1" si="75"/>
        <v>0</v>
      </c>
      <c r="X213" s="1">
        <f t="shared" ca="1" si="75"/>
        <v>0</v>
      </c>
      <c r="Y213" s="1">
        <f t="shared" ca="1" si="75"/>
        <v>0</v>
      </c>
      <c r="Z213" s="1">
        <f t="shared" ca="1" si="75"/>
        <v>0</v>
      </c>
      <c r="AA213" s="1">
        <f t="shared" ca="1" si="75"/>
        <v>8.74</v>
      </c>
      <c r="AB213" s="1">
        <f t="shared" ca="1" si="88"/>
        <v>70</v>
      </c>
      <c r="AC213" s="1" t="str">
        <f t="shared" ca="1" si="89"/>
        <v/>
      </c>
      <c r="AD213" s="1">
        <f t="shared" si="93"/>
        <v>213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Grafici</vt:lpstr>
      </vt:variant>
      <vt:variant>
        <vt:i4>1</vt:i4>
      </vt:variant>
    </vt:vector>
  </HeadingPairs>
  <TitlesOfParts>
    <vt:vector size="14" baseType="lpstr">
      <vt:lpstr>MENU</vt:lpstr>
      <vt:lpstr>1°TRANCE</vt:lpstr>
      <vt:lpstr>2°TRANCE</vt:lpstr>
      <vt:lpstr>3°TRANCE</vt:lpstr>
      <vt:lpstr>4°TRANCE</vt:lpstr>
      <vt:lpstr>5°TRANCE</vt:lpstr>
      <vt:lpstr>6°TRANCE</vt:lpstr>
      <vt:lpstr>7°TRANCE</vt:lpstr>
      <vt:lpstr>8°TRANCE</vt:lpstr>
      <vt:lpstr>9°TRANCE</vt:lpstr>
      <vt:lpstr>10°TRANCE</vt:lpstr>
      <vt:lpstr>Riepilogo</vt:lpstr>
      <vt:lpstr>Spettanza</vt:lpstr>
      <vt:lpstr>Grafico Spettanza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PROBETTINGMANAGEMENT</dc:title>
  <dc:creator>SpezzaKorna</dc:creator>
  <cp:lastModifiedBy>BBros</cp:lastModifiedBy>
  <dcterms:created xsi:type="dcterms:W3CDTF">2015-03-14T21:25:21Z</dcterms:created>
  <dcterms:modified xsi:type="dcterms:W3CDTF">2015-08-07T09:50:42Z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7a187d8d-1a13-40b2-93cc-7d101079db17</vt:lpwstr>
  </property>
</Properties>
</file>